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202300"/>
  <xr:revisionPtr revIDLastSave="114" documentId="8_{B1B966BB-70D8-4CF1-9AAC-BD656B6A3A47}" xr6:coauthVersionLast="47" xr6:coauthVersionMax="47" xr10:uidLastSave="{4B1154CD-D3B5-47C2-8995-EF0ADC6404E3}"/>
  <bookViews>
    <workbookView xWindow="-120" yWindow="-120" windowWidth="38640" windowHeight="21120" tabRatio="859" firstSheet="1" activeTab="16" xr2:uid="{9E0877B7-9B80-429D-976B-A3A44B2FDADD}"/>
  </bookViews>
  <sheets>
    <sheet name="Calabria_volare" sheetId="25" r:id="rId1"/>
    <sheet name="Vesuvio Pompei" sheetId="24" r:id="rId2"/>
    <sheet name="Ventotene" sheetId="23" r:id="rId3"/>
    <sheet name="Terra dei Fuochi" sheetId="22" r:id="rId4"/>
    <sheet name="Taranto" sheetId="21" r:id="rId5"/>
    <sheet name="Calabria" sheetId="20" r:id="rId6"/>
    <sheet name="Roma" sheetId="19" r:id="rId7"/>
    <sheet name="Palermo" sheetId="18" r:id="rId8"/>
    <sheet name="Napoli" sheetId="17" r:id="rId9"/>
    <sheet name="Molise" sheetId="16" r:id="rId10"/>
    <sheet name="Matera" sheetId="15" r:id="rId11"/>
    <sheet name="Cosenza" sheetId="14" r:id="rId12"/>
    <sheet name="Capitanata" sheetId="13" r:id="rId13"/>
    <sheet name="Brindisi-Lecce" sheetId="12" r:id="rId14"/>
    <sheet name="Sisma" sheetId="11" r:id="rId15"/>
    <sheet name="Interventi CIS-Base dati" sheetId="1" r:id="rId16"/>
    <sheet name="Tabelle Ricognizione CIS" sheetId="10" r:id="rId17"/>
    <sheet name="Tabelle Schede CIS" sheetId="8" r:id="rId18"/>
    <sheet name="Estrazione_Crono_BDU" sheetId="7" r:id="rId19"/>
  </sheets>
  <definedNames>
    <definedName name="_xlnm._FilterDatabase" localSheetId="18" hidden="1">Estrazione_Crono_BDU!$A$1:$Y$3933</definedName>
    <definedName name="_xlnm._FilterDatabase" localSheetId="15" hidden="1">'Interventi CIS-Base dati'!$A$1:$AA$673</definedName>
    <definedName name="_xlnm._FilterDatabase" localSheetId="17" hidden="1">'Tabelle Schede CIS'!$B$47:$O$47</definedName>
    <definedName name="CIS">#REF!</definedName>
    <definedName name="CostoAmmesso">#REF!</definedName>
    <definedName name="Fin">#REF!</definedName>
    <definedName name="Imp">#REF!</definedName>
    <definedName name="Pag">#REF!</definedName>
    <definedName name="RispettoOGV">#REF!</definedName>
    <definedName name="StatoWord">#REF!</definedName>
    <definedName name="_xlnm.Print_Titles" localSheetId="13">'Brindisi-Lecce'!$1:$4</definedName>
    <definedName name="_xlnm.Print_Titles" localSheetId="5">Calabria!$1:$4</definedName>
    <definedName name="_xlnm.Print_Titles" localSheetId="0">Calabria_volare!$1:$4</definedName>
    <definedName name="_xlnm.Print_Titles" localSheetId="12">Capitanata!$1:$4</definedName>
    <definedName name="_xlnm.Print_Titles" localSheetId="11">Cosenza!$1:$4</definedName>
    <definedName name="_xlnm.Print_Titles" localSheetId="10">Matera!$1:$4</definedName>
    <definedName name="_xlnm.Print_Titles" localSheetId="9">Molise!$1:$4</definedName>
    <definedName name="_xlnm.Print_Titles" localSheetId="8">Napoli!$1:$4</definedName>
    <definedName name="_xlnm.Print_Titles" localSheetId="7">Palermo!$1:$4</definedName>
    <definedName name="_xlnm.Print_Titles" localSheetId="6">Roma!$1:$4</definedName>
    <definedName name="_xlnm.Print_Titles" localSheetId="14">Sisma!$1:$4</definedName>
    <definedName name="_xlnm.Print_Titles" localSheetId="4">Taranto!$1:$4</definedName>
    <definedName name="_xlnm.Print_Titles" localSheetId="3">'Terra dei Fuochi'!$1:$4</definedName>
    <definedName name="_xlnm.Print_Titles" localSheetId="2">Ventotene!$1:$4</definedName>
    <definedName name="_xlnm.Print_Titles" localSheetId="1">'Vesuvio Pompei'!$1:$4</definedName>
  </definedNames>
  <calcPr calcId="191029"/>
  <pivotCaches>
    <pivotCache cacheId="0" r:id="rId2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8" l="1"/>
  <c r="C18" i="8"/>
  <c r="G18" i="8"/>
  <c r="K199" i="8"/>
  <c r="K200" i="8"/>
  <c r="K201" i="8"/>
  <c r="K202" i="8"/>
  <c r="K203" i="8"/>
  <c r="K204" i="8"/>
  <c r="K205" i="8"/>
  <c r="K206" i="8"/>
  <c r="K207" i="8"/>
  <c r="K208" i="8"/>
  <c r="K209" i="8"/>
  <c r="K210" i="8"/>
  <c r="K211" i="8"/>
  <c r="K212" i="8"/>
  <c r="K213" i="8"/>
  <c r="K214" i="8"/>
  <c r="K215" i="8"/>
  <c r="K216" i="8"/>
  <c r="K217" i="8"/>
  <c r="K218" i="8"/>
  <c r="K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K269" i="8"/>
  <c r="K270" i="8"/>
  <c r="K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O199" i="8"/>
  <c r="O200" i="8"/>
  <c r="O201" i="8"/>
  <c r="O202" i="8"/>
  <c r="O203" i="8"/>
  <c r="O204" i="8"/>
  <c r="O205" i="8"/>
  <c r="O206" i="8"/>
  <c r="O207" i="8"/>
  <c r="O208" i="8"/>
  <c r="O209" i="8"/>
  <c r="O210" i="8"/>
  <c r="O211" i="8"/>
  <c r="O212" i="8"/>
  <c r="O213" i="8"/>
  <c r="O214" i="8"/>
  <c r="O215" i="8"/>
  <c r="O216" i="8"/>
  <c r="O217" i="8"/>
  <c r="O218" i="8"/>
  <c r="O219" i="8"/>
  <c r="O220" i="8"/>
  <c r="O221" i="8"/>
  <c r="O222" i="8"/>
  <c r="O223" i="8"/>
  <c r="O224" i="8"/>
  <c r="O225" i="8"/>
  <c r="O226" i="8"/>
  <c r="O227" i="8"/>
  <c r="O228" i="8"/>
  <c r="O229" i="8"/>
  <c r="O230" i="8"/>
  <c r="O231" i="8"/>
  <c r="O232" i="8"/>
  <c r="O233" i="8"/>
  <c r="O234" i="8"/>
  <c r="O235" i="8"/>
  <c r="O236" i="8"/>
  <c r="O237" i="8"/>
  <c r="O238" i="8"/>
  <c r="O239" i="8"/>
  <c r="O240" i="8"/>
  <c r="O241" i="8"/>
  <c r="O242" i="8"/>
  <c r="O243" i="8"/>
  <c r="O244" i="8"/>
  <c r="O245" i="8"/>
  <c r="O246" i="8"/>
  <c r="O247" i="8"/>
  <c r="O248" i="8"/>
  <c r="O249" i="8"/>
  <c r="O250" i="8"/>
  <c r="O251" i="8"/>
  <c r="O252" i="8"/>
  <c r="O253" i="8"/>
  <c r="O254" i="8"/>
  <c r="O255" i="8"/>
  <c r="O256" i="8"/>
  <c r="O257" i="8"/>
  <c r="O258" i="8"/>
  <c r="O259" i="8"/>
  <c r="O260" i="8"/>
  <c r="O261" i="8"/>
  <c r="O262" i="8"/>
  <c r="O263" i="8"/>
  <c r="O264" i="8"/>
  <c r="O265" i="8"/>
  <c r="O266" i="8"/>
  <c r="O267" i="8"/>
  <c r="O268" i="8"/>
  <c r="O269" i="8"/>
  <c r="O270" i="8"/>
  <c r="O271" i="8"/>
  <c r="O272" i="8"/>
  <c r="O273" i="8"/>
  <c r="O274" i="8"/>
  <c r="O275" i="8"/>
  <c r="O276" i="8"/>
  <c r="O277" i="8"/>
  <c r="O278" i="8"/>
  <c r="O279" i="8"/>
  <c r="O280" i="8"/>
  <c r="O281" i="8"/>
  <c r="O282" i="8"/>
  <c r="O283" i="8"/>
  <c r="O284" i="8"/>
  <c r="O285" i="8"/>
  <c r="O286" i="8"/>
  <c r="O287" i="8"/>
  <c r="O288" i="8"/>
  <c r="O289" i="8"/>
  <c r="O290" i="8"/>
  <c r="O291" i="8"/>
  <c r="O292" i="8"/>
  <c r="O293" i="8"/>
  <c r="O294" i="8"/>
  <c r="O295" i="8"/>
  <c r="O296" i="8"/>
  <c r="O297" i="8"/>
  <c r="O298" i="8"/>
  <c r="O299" i="8"/>
  <c r="O300" i="8"/>
  <c r="O301" i="8"/>
  <c r="O302" i="8"/>
  <c r="O303" i="8"/>
  <c r="O304" i="8"/>
  <c r="O305" i="8"/>
  <c r="O306" i="8"/>
  <c r="O307" i="8"/>
  <c r="O308" i="8"/>
  <c r="O309" i="8"/>
  <c r="O310" i="8"/>
  <c r="O311" i="8"/>
  <c r="O312" i="8"/>
  <c r="O313" i="8"/>
  <c r="O314" i="8"/>
  <c r="O315" i="8"/>
  <c r="O316" i="8"/>
  <c r="N199" i="8"/>
  <c r="N200" i="8"/>
  <c r="N201" i="8"/>
  <c r="N202" i="8"/>
  <c r="N203" i="8"/>
  <c r="N204" i="8"/>
  <c r="N205" i="8"/>
  <c r="N206" i="8"/>
  <c r="N207" i="8"/>
  <c r="N208" i="8"/>
  <c r="N209" i="8"/>
  <c r="N210" i="8"/>
  <c r="N211" i="8"/>
  <c r="N212" i="8"/>
  <c r="N213" i="8"/>
  <c r="N214" i="8"/>
  <c r="N215" i="8"/>
  <c r="N216" i="8"/>
  <c r="N217" i="8"/>
  <c r="N218" i="8"/>
  <c r="N219" i="8"/>
  <c r="N220" i="8"/>
  <c r="N221" i="8"/>
  <c r="N222" i="8"/>
  <c r="N223" i="8"/>
  <c r="N224" i="8"/>
  <c r="N225" i="8"/>
  <c r="N226" i="8"/>
  <c r="N227" i="8"/>
  <c r="N228" i="8"/>
  <c r="N229" i="8"/>
  <c r="N230" i="8"/>
  <c r="N231" i="8"/>
  <c r="N232" i="8"/>
  <c r="N233" i="8"/>
  <c r="N234" i="8"/>
  <c r="N235" i="8"/>
  <c r="N236" i="8"/>
  <c r="N237" i="8"/>
  <c r="N238" i="8"/>
  <c r="N239" i="8"/>
  <c r="N240" i="8"/>
  <c r="N241" i="8"/>
  <c r="N242" i="8"/>
  <c r="N243" i="8"/>
  <c r="N244" i="8"/>
  <c r="N245" i="8"/>
  <c r="N246" i="8"/>
  <c r="N247" i="8"/>
  <c r="N248" i="8"/>
  <c r="N249" i="8"/>
  <c r="N250" i="8"/>
  <c r="N251" i="8"/>
  <c r="N252" i="8"/>
  <c r="N253" i="8"/>
  <c r="N254" i="8"/>
  <c r="N255" i="8"/>
  <c r="N256" i="8"/>
  <c r="N257" i="8"/>
  <c r="N258" i="8"/>
  <c r="N259" i="8"/>
  <c r="N260" i="8"/>
  <c r="N261" i="8"/>
  <c r="N262" i="8"/>
  <c r="N263" i="8"/>
  <c r="N264" i="8"/>
  <c r="N265" i="8"/>
  <c r="N266" i="8"/>
  <c r="N267" i="8"/>
  <c r="N268" i="8"/>
  <c r="N269" i="8"/>
  <c r="N270" i="8"/>
  <c r="N271" i="8"/>
  <c r="N272" i="8"/>
  <c r="N273" i="8"/>
  <c r="N274" i="8"/>
  <c r="N275" i="8"/>
  <c r="N276" i="8"/>
  <c r="N277" i="8"/>
  <c r="N278" i="8"/>
  <c r="N279" i="8"/>
  <c r="N280" i="8"/>
  <c r="N281" i="8"/>
  <c r="N282" i="8"/>
  <c r="N283" i="8"/>
  <c r="N284" i="8"/>
  <c r="N285" i="8"/>
  <c r="N286" i="8"/>
  <c r="N287" i="8"/>
  <c r="N288" i="8"/>
  <c r="N289" i="8"/>
  <c r="N290" i="8"/>
  <c r="N291" i="8"/>
  <c r="N292" i="8"/>
  <c r="N293" i="8"/>
  <c r="N294" i="8"/>
  <c r="N295" i="8"/>
  <c r="N296" i="8"/>
  <c r="N297" i="8"/>
  <c r="N298" i="8"/>
  <c r="N299" i="8"/>
  <c r="N300" i="8"/>
  <c r="N301" i="8"/>
  <c r="N302" i="8"/>
  <c r="N303" i="8"/>
  <c r="N304" i="8"/>
  <c r="N305" i="8"/>
  <c r="N306" i="8"/>
  <c r="N307" i="8"/>
  <c r="N308" i="8"/>
  <c r="N309" i="8"/>
  <c r="N310" i="8"/>
  <c r="N311" i="8"/>
  <c r="N312" i="8"/>
  <c r="N313" i="8"/>
  <c r="N314" i="8"/>
  <c r="N315" i="8"/>
  <c r="N316" i="8"/>
  <c r="M199" i="8"/>
  <c r="M200" i="8"/>
  <c r="M201" i="8"/>
  <c r="M202" i="8"/>
  <c r="M203" i="8"/>
  <c r="M204" i="8"/>
  <c r="M205" i="8"/>
  <c r="M206" i="8"/>
  <c r="M207" i="8"/>
  <c r="M208" i="8"/>
  <c r="M209" i="8"/>
  <c r="M210" i="8"/>
  <c r="M211" i="8"/>
  <c r="M212" i="8"/>
  <c r="M213" i="8"/>
  <c r="M214" i="8"/>
  <c r="M215" i="8"/>
  <c r="M216" i="8"/>
  <c r="M217" i="8"/>
  <c r="M218" i="8"/>
  <c r="M219" i="8"/>
  <c r="M220" i="8"/>
  <c r="M221" i="8"/>
  <c r="M222" i="8"/>
  <c r="M223" i="8"/>
  <c r="M224" i="8"/>
  <c r="M225" i="8"/>
  <c r="M226" i="8"/>
  <c r="M227" i="8"/>
  <c r="M228" i="8"/>
  <c r="M229" i="8"/>
  <c r="M230" i="8"/>
  <c r="M231" i="8"/>
  <c r="M232" i="8"/>
  <c r="M233" i="8"/>
  <c r="M234" i="8"/>
  <c r="M235" i="8"/>
  <c r="M236" i="8"/>
  <c r="M237" i="8"/>
  <c r="M238" i="8"/>
  <c r="M239" i="8"/>
  <c r="M240" i="8"/>
  <c r="M241" i="8"/>
  <c r="M242" i="8"/>
  <c r="M243" i="8"/>
  <c r="M244" i="8"/>
  <c r="M245" i="8"/>
  <c r="M246" i="8"/>
  <c r="M247" i="8"/>
  <c r="M248" i="8"/>
  <c r="M249" i="8"/>
  <c r="M250" i="8"/>
  <c r="M251" i="8"/>
  <c r="M252" i="8"/>
  <c r="M253" i="8"/>
  <c r="M254" i="8"/>
  <c r="M255" i="8"/>
  <c r="M256" i="8"/>
  <c r="M257" i="8"/>
  <c r="M258" i="8"/>
  <c r="M259" i="8"/>
  <c r="M260" i="8"/>
  <c r="M261" i="8"/>
  <c r="M262" i="8"/>
  <c r="M263" i="8"/>
  <c r="M264" i="8"/>
  <c r="M265" i="8"/>
  <c r="M266" i="8"/>
  <c r="M267" i="8"/>
  <c r="M268" i="8"/>
  <c r="M269" i="8"/>
  <c r="M270" i="8"/>
  <c r="M271" i="8"/>
  <c r="M272" i="8"/>
  <c r="M273" i="8"/>
  <c r="M274" i="8"/>
  <c r="M275" i="8"/>
  <c r="M276" i="8"/>
  <c r="M277" i="8"/>
  <c r="M278" i="8"/>
  <c r="M279" i="8"/>
  <c r="M280" i="8"/>
  <c r="M281" i="8"/>
  <c r="M282" i="8"/>
  <c r="M283" i="8"/>
  <c r="M284" i="8"/>
  <c r="M285" i="8"/>
  <c r="M286" i="8"/>
  <c r="M287" i="8"/>
  <c r="M288" i="8"/>
  <c r="M289" i="8"/>
  <c r="M290" i="8"/>
  <c r="M291" i="8"/>
  <c r="M292" i="8"/>
  <c r="M293" i="8"/>
  <c r="M294" i="8"/>
  <c r="M295" i="8"/>
  <c r="M296" i="8"/>
  <c r="M297" i="8"/>
  <c r="M298" i="8"/>
  <c r="M299" i="8"/>
  <c r="M300" i="8"/>
  <c r="M301" i="8"/>
  <c r="M302" i="8"/>
  <c r="M303" i="8"/>
  <c r="M304" i="8"/>
  <c r="M305" i="8"/>
  <c r="M306" i="8"/>
  <c r="M307" i="8"/>
  <c r="M308" i="8"/>
  <c r="M309" i="8"/>
  <c r="M310" i="8"/>
  <c r="M311" i="8"/>
  <c r="M312" i="8"/>
  <c r="M313" i="8"/>
  <c r="M314" i="8"/>
  <c r="M315" i="8"/>
  <c r="M316" i="8"/>
  <c r="L199" i="8"/>
  <c r="L200" i="8"/>
  <c r="L201" i="8"/>
  <c r="L202" i="8"/>
  <c r="L203" i="8"/>
  <c r="L204" i="8"/>
  <c r="L205" i="8"/>
  <c r="L206" i="8"/>
  <c r="L207" i="8"/>
  <c r="L208" i="8"/>
  <c r="L209" i="8"/>
  <c r="L210" i="8"/>
  <c r="L211" i="8"/>
  <c r="L212" i="8"/>
  <c r="L213" i="8"/>
  <c r="L214" i="8"/>
  <c r="L215" i="8"/>
  <c r="L216" i="8"/>
  <c r="L217" i="8"/>
  <c r="L218" i="8"/>
  <c r="L219" i="8"/>
  <c r="L220" i="8"/>
  <c r="L221" i="8"/>
  <c r="L222" i="8"/>
  <c r="L223" i="8"/>
  <c r="L224" i="8"/>
  <c r="L225" i="8"/>
  <c r="L226" i="8"/>
  <c r="L227" i="8"/>
  <c r="L228" i="8"/>
  <c r="L229" i="8"/>
  <c r="L230" i="8"/>
  <c r="L231" i="8"/>
  <c r="L232" i="8"/>
  <c r="L233" i="8"/>
  <c r="L234" i="8"/>
  <c r="L235" i="8"/>
  <c r="L236" i="8"/>
  <c r="L237" i="8"/>
  <c r="L238" i="8"/>
  <c r="L239" i="8"/>
  <c r="L240" i="8"/>
  <c r="L241" i="8"/>
  <c r="L242" i="8"/>
  <c r="L243" i="8"/>
  <c r="L244" i="8"/>
  <c r="L245" i="8"/>
  <c r="L246" i="8"/>
  <c r="L247" i="8"/>
  <c r="L248" i="8"/>
  <c r="L249" i="8"/>
  <c r="L250" i="8"/>
  <c r="L251" i="8"/>
  <c r="L252" i="8"/>
  <c r="L253" i="8"/>
  <c r="L254" i="8"/>
  <c r="L255" i="8"/>
  <c r="L256" i="8"/>
  <c r="L257" i="8"/>
  <c r="L258" i="8"/>
  <c r="L259" i="8"/>
  <c r="L260" i="8"/>
  <c r="L261" i="8"/>
  <c r="L262" i="8"/>
  <c r="L263" i="8"/>
  <c r="L264" i="8"/>
  <c r="L265" i="8"/>
  <c r="L266" i="8"/>
  <c r="L267" i="8"/>
  <c r="L268" i="8"/>
  <c r="L269" i="8"/>
  <c r="L270" i="8"/>
  <c r="L271" i="8"/>
  <c r="L272" i="8"/>
  <c r="L273" i="8"/>
  <c r="L274" i="8"/>
  <c r="L275" i="8"/>
  <c r="L276" i="8"/>
  <c r="L277" i="8"/>
  <c r="L278" i="8"/>
  <c r="L279" i="8"/>
  <c r="L280" i="8"/>
  <c r="L281" i="8"/>
  <c r="L282" i="8"/>
  <c r="L283" i="8"/>
  <c r="L284" i="8"/>
  <c r="L285" i="8"/>
  <c r="L286" i="8"/>
  <c r="L287" i="8"/>
  <c r="L288" i="8"/>
  <c r="L289" i="8"/>
  <c r="L290" i="8"/>
  <c r="L291" i="8"/>
  <c r="L292" i="8"/>
  <c r="L293" i="8"/>
  <c r="L294" i="8"/>
  <c r="L295" i="8"/>
  <c r="L296" i="8"/>
  <c r="L297" i="8"/>
  <c r="L298" i="8"/>
  <c r="L299" i="8"/>
  <c r="L300" i="8"/>
  <c r="L301" i="8"/>
  <c r="L302" i="8"/>
  <c r="L303" i="8"/>
  <c r="L304" i="8"/>
  <c r="L305" i="8"/>
  <c r="L306" i="8"/>
  <c r="L307" i="8"/>
  <c r="L308" i="8"/>
  <c r="L309" i="8"/>
  <c r="L310" i="8"/>
  <c r="L311" i="8"/>
  <c r="L312" i="8"/>
  <c r="L313" i="8"/>
  <c r="L314" i="8"/>
  <c r="L315" i="8"/>
  <c r="L316" i="8"/>
  <c r="I199" i="8"/>
  <c r="I200" i="8"/>
  <c r="I201" i="8"/>
  <c r="I202" i="8"/>
  <c r="I203" i="8"/>
  <c r="I204" i="8"/>
  <c r="I205" i="8"/>
  <c r="I206" i="8"/>
  <c r="I207" i="8"/>
  <c r="I208" i="8"/>
  <c r="I209" i="8"/>
  <c r="I210" i="8"/>
  <c r="I211" i="8"/>
  <c r="I212" i="8"/>
  <c r="I213" i="8"/>
  <c r="I214" i="8"/>
  <c r="I215" i="8"/>
  <c r="I216" i="8"/>
  <c r="I217" i="8"/>
  <c r="I218" i="8"/>
  <c r="I219" i="8"/>
  <c r="I220" i="8"/>
  <c r="I221" i="8"/>
  <c r="I222" i="8"/>
  <c r="I223" i="8"/>
  <c r="I224" i="8"/>
  <c r="I225" i="8"/>
  <c r="I226" i="8"/>
  <c r="I227" i="8"/>
  <c r="I228" i="8"/>
  <c r="I229" i="8"/>
  <c r="I230" i="8"/>
  <c r="I231" i="8"/>
  <c r="I232" i="8"/>
  <c r="I233" i="8"/>
  <c r="I234" i="8"/>
  <c r="I235" i="8"/>
  <c r="I236" i="8"/>
  <c r="I237" i="8"/>
  <c r="I238" i="8"/>
  <c r="I239" i="8"/>
  <c r="I240" i="8"/>
  <c r="I241" i="8"/>
  <c r="I242" i="8"/>
  <c r="I243" i="8"/>
  <c r="I244" i="8"/>
  <c r="I245" i="8"/>
  <c r="I246" i="8"/>
  <c r="I247" i="8"/>
  <c r="I248" i="8"/>
  <c r="I249" i="8"/>
  <c r="I250" i="8"/>
  <c r="I251" i="8"/>
  <c r="I252" i="8"/>
  <c r="I253" i="8"/>
  <c r="I254" i="8"/>
  <c r="I255" i="8"/>
  <c r="I256" i="8"/>
  <c r="I257" i="8"/>
  <c r="I258" i="8"/>
  <c r="I259" i="8"/>
  <c r="I260" i="8"/>
  <c r="I261" i="8"/>
  <c r="I262" i="8"/>
  <c r="I263" i="8"/>
  <c r="I264" i="8"/>
  <c r="I265" i="8"/>
  <c r="I266" i="8"/>
  <c r="I267" i="8"/>
  <c r="I268" i="8"/>
  <c r="I269" i="8"/>
  <c r="I270" i="8"/>
  <c r="I271" i="8"/>
  <c r="I272" i="8"/>
  <c r="I273" i="8"/>
  <c r="I274" i="8"/>
  <c r="I275" i="8"/>
  <c r="I276" i="8"/>
  <c r="I277" i="8"/>
  <c r="I278" i="8"/>
  <c r="I279" i="8"/>
  <c r="I280" i="8"/>
  <c r="I281" i="8"/>
  <c r="I282" i="8"/>
  <c r="I283" i="8"/>
  <c r="I284" i="8"/>
  <c r="I285" i="8"/>
  <c r="I286" i="8"/>
  <c r="I287" i="8"/>
  <c r="I288" i="8"/>
  <c r="I289" i="8"/>
  <c r="I290" i="8"/>
  <c r="I291" i="8"/>
  <c r="I292" i="8"/>
  <c r="I293" i="8"/>
  <c r="I294" i="8"/>
  <c r="I295" i="8"/>
  <c r="I296" i="8"/>
  <c r="I297" i="8"/>
  <c r="I298" i="8"/>
  <c r="I299" i="8"/>
  <c r="I300" i="8"/>
  <c r="I301" i="8"/>
  <c r="I302" i="8"/>
  <c r="I303" i="8"/>
  <c r="I304" i="8"/>
  <c r="I305" i="8"/>
  <c r="I306" i="8"/>
  <c r="I307" i="8"/>
  <c r="I308" i="8"/>
  <c r="I309" i="8"/>
  <c r="I310" i="8"/>
  <c r="I311" i="8"/>
  <c r="I312" i="8"/>
  <c r="I313" i="8"/>
  <c r="I314" i="8"/>
  <c r="I315" i="8"/>
  <c r="I316" i="8"/>
  <c r="H199" i="8"/>
  <c r="H200" i="8"/>
  <c r="H201" i="8"/>
  <c r="H202" i="8"/>
  <c r="H203" i="8"/>
  <c r="H204" i="8"/>
  <c r="H205" i="8"/>
  <c r="H206" i="8"/>
  <c r="H207" i="8"/>
  <c r="H208" i="8"/>
  <c r="H209" i="8"/>
  <c r="H210" i="8"/>
  <c r="H211" i="8"/>
  <c r="H212" i="8"/>
  <c r="H213" i="8"/>
  <c r="H214" i="8"/>
  <c r="H215" i="8"/>
  <c r="H216" i="8"/>
  <c r="H217" i="8"/>
  <c r="H218" i="8"/>
  <c r="H219" i="8"/>
  <c r="H220" i="8"/>
  <c r="H221" i="8"/>
  <c r="H222" i="8"/>
  <c r="H223" i="8"/>
  <c r="H224" i="8"/>
  <c r="H225" i="8"/>
  <c r="H226" i="8"/>
  <c r="H227" i="8"/>
  <c r="H228" i="8"/>
  <c r="H229" i="8"/>
  <c r="H230" i="8"/>
  <c r="H231" i="8"/>
  <c r="H232" i="8"/>
  <c r="H233" i="8"/>
  <c r="H234" i="8"/>
  <c r="H235" i="8"/>
  <c r="H236" i="8"/>
  <c r="H237" i="8"/>
  <c r="H238" i="8"/>
  <c r="H239" i="8"/>
  <c r="H240" i="8"/>
  <c r="H241" i="8"/>
  <c r="H242" i="8"/>
  <c r="H243" i="8"/>
  <c r="H244" i="8"/>
  <c r="H245" i="8"/>
  <c r="H246" i="8"/>
  <c r="H247" i="8"/>
  <c r="H248" i="8"/>
  <c r="H249" i="8"/>
  <c r="H250" i="8"/>
  <c r="H251" i="8"/>
  <c r="H252" i="8"/>
  <c r="H253" i="8"/>
  <c r="H254" i="8"/>
  <c r="H255" i="8"/>
  <c r="H256" i="8"/>
  <c r="H257" i="8"/>
  <c r="H258" i="8"/>
  <c r="H259" i="8"/>
  <c r="H260" i="8"/>
  <c r="H261" i="8"/>
  <c r="H262" i="8"/>
  <c r="H263" i="8"/>
  <c r="H264" i="8"/>
  <c r="H265" i="8"/>
  <c r="H266" i="8"/>
  <c r="H267" i="8"/>
  <c r="H268" i="8"/>
  <c r="H269" i="8"/>
  <c r="H270" i="8"/>
  <c r="H271" i="8"/>
  <c r="H272" i="8"/>
  <c r="H273" i="8"/>
  <c r="H274" i="8"/>
  <c r="H275" i="8"/>
  <c r="H276" i="8"/>
  <c r="H277" i="8"/>
  <c r="H278" i="8"/>
  <c r="H279" i="8"/>
  <c r="H280" i="8"/>
  <c r="H281" i="8"/>
  <c r="H282" i="8"/>
  <c r="H283" i="8"/>
  <c r="H284" i="8"/>
  <c r="H285" i="8"/>
  <c r="H286" i="8"/>
  <c r="H287" i="8"/>
  <c r="H288" i="8"/>
  <c r="H289" i="8"/>
  <c r="H290" i="8"/>
  <c r="H291" i="8"/>
  <c r="H292" i="8"/>
  <c r="H293" i="8"/>
  <c r="H294" i="8"/>
  <c r="H295" i="8"/>
  <c r="H296" i="8"/>
  <c r="H297" i="8"/>
  <c r="H298" i="8"/>
  <c r="H299" i="8"/>
  <c r="H300" i="8"/>
  <c r="H301" i="8"/>
  <c r="H302" i="8"/>
  <c r="H303" i="8"/>
  <c r="H304" i="8"/>
  <c r="H305" i="8"/>
  <c r="H306" i="8"/>
  <c r="H307" i="8"/>
  <c r="H308" i="8"/>
  <c r="H309" i="8"/>
  <c r="H310" i="8"/>
  <c r="H311" i="8"/>
  <c r="H312" i="8"/>
  <c r="H313" i="8"/>
  <c r="H314" i="8"/>
  <c r="H315" i="8"/>
  <c r="H316"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D199" i="8"/>
  <c r="D200" i="8"/>
  <c r="D201" i="8"/>
  <c r="D202" i="8"/>
  <c r="D203" i="8"/>
  <c r="D204" i="8"/>
  <c r="D205" i="8"/>
  <c r="D206" i="8"/>
  <c r="D207" i="8"/>
  <c r="D208" i="8"/>
  <c r="D209" i="8"/>
  <c r="D210" i="8"/>
  <c r="D211" i="8"/>
  <c r="D212" i="8"/>
  <c r="D213" i="8"/>
  <c r="D214" i="8"/>
  <c r="D215" i="8"/>
  <c r="D216" i="8"/>
  <c r="D217" i="8"/>
  <c r="D218" i="8"/>
  <c r="D219" i="8"/>
  <c r="D220" i="8"/>
  <c r="D221" i="8"/>
  <c r="D222" i="8"/>
  <c r="D223" i="8"/>
  <c r="D224" i="8"/>
  <c r="D225" i="8"/>
  <c r="D226" i="8"/>
  <c r="D227" i="8"/>
  <c r="D228" i="8"/>
  <c r="D229" i="8"/>
  <c r="D230" i="8"/>
  <c r="D231" i="8"/>
  <c r="D232" i="8"/>
  <c r="D233" i="8"/>
  <c r="D234" i="8"/>
  <c r="D235" i="8"/>
  <c r="D236" i="8"/>
  <c r="D237" i="8"/>
  <c r="D238" i="8"/>
  <c r="D239" i="8"/>
  <c r="D240" i="8"/>
  <c r="D241" i="8"/>
  <c r="D242" i="8"/>
  <c r="D243" i="8"/>
  <c r="D244" i="8"/>
  <c r="D245" i="8"/>
  <c r="D246" i="8"/>
  <c r="D247" i="8"/>
  <c r="D248" i="8"/>
  <c r="D249" i="8"/>
  <c r="D250" i="8"/>
  <c r="D251" i="8"/>
  <c r="D252" i="8"/>
  <c r="D253" i="8"/>
  <c r="D254" i="8"/>
  <c r="D255" i="8"/>
  <c r="D256" i="8"/>
  <c r="D257" i="8"/>
  <c r="D258" i="8"/>
  <c r="D259" i="8"/>
  <c r="D260" i="8"/>
  <c r="D261" i="8"/>
  <c r="D262" i="8"/>
  <c r="D263" i="8"/>
  <c r="D264" i="8"/>
  <c r="D265" i="8"/>
  <c r="D266" i="8"/>
  <c r="D267" i="8"/>
  <c r="D268" i="8"/>
  <c r="D269" i="8"/>
  <c r="D270" i="8"/>
  <c r="D271" i="8"/>
  <c r="D272" i="8"/>
  <c r="D273" i="8"/>
  <c r="D274" i="8"/>
  <c r="D275" i="8"/>
  <c r="D276" i="8"/>
  <c r="D277" i="8"/>
  <c r="D278" i="8"/>
  <c r="D279" i="8"/>
  <c r="D280" i="8"/>
  <c r="D281" i="8"/>
  <c r="D282" i="8"/>
  <c r="D283" i="8"/>
  <c r="D284" i="8"/>
  <c r="D285" i="8"/>
  <c r="D286" i="8"/>
  <c r="D287" i="8"/>
  <c r="D288" i="8"/>
  <c r="D289" i="8"/>
  <c r="D290" i="8"/>
  <c r="D291" i="8"/>
  <c r="D292" i="8"/>
  <c r="D293" i="8"/>
  <c r="D294" i="8"/>
  <c r="D295" i="8"/>
  <c r="D296" i="8"/>
  <c r="D297" i="8"/>
  <c r="D298" i="8"/>
  <c r="D299" i="8"/>
  <c r="D300" i="8"/>
  <c r="D301" i="8"/>
  <c r="D302" i="8"/>
  <c r="D303" i="8"/>
  <c r="D304" i="8"/>
  <c r="D305" i="8"/>
  <c r="D306" i="8"/>
  <c r="D307" i="8"/>
  <c r="D308" i="8"/>
  <c r="D309" i="8"/>
  <c r="D310" i="8"/>
  <c r="D311" i="8"/>
  <c r="D312" i="8"/>
  <c r="D313" i="8"/>
  <c r="D314" i="8"/>
  <c r="D315" i="8"/>
  <c r="D316"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C243" i="8"/>
  <c r="C244" i="8"/>
  <c r="C245" i="8"/>
  <c r="C246" i="8"/>
  <c r="C247" i="8"/>
  <c r="C248" i="8"/>
  <c r="C249" i="8"/>
  <c r="C250" i="8"/>
  <c r="C251" i="8"/>
  <c r="C252" i="8"/>
  <c r="C253" i="8"/>
  <c r="C254" i="8"/>
  <c r="C255" i="8"/>
  <c r="C256" i="8"/>
  <c r="C257" i="8"/>
  <c r="C258" i="8"/>
  <c r="C259" i="8"/>
  <c r="C260" i="8"/>
  <c r="C261" i="8"/>
  <c r="C262"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C298" i="8"/>
  <c r="C299" i="8"/>
  <c r="C300" i="8"/>
  <c r="C301" i="8"/>
  <c r="C302" i="8"/>
  <c r="C303" i="8"/>
  <c r="C304" i="8"/>
  <c r="C305" i="8"/>
  <c r="C306" i="8"/>
  <c r="C307" i="8"/>
  <c r="C308" i="8"/>
  <c r="C309" i="8"/>
  <c r="C310" i="8"/>
  <c r="C311" i="8"/>
  <c r="C312" i="8"/>
  <c r="C313" i="8"/>
  <c r="C314" i="8"/>
  <c r="C315" i="8"/>
  <c r="C316" i="8"/>
  <c r="F15" i="8"/>
  <c r="G5" i="8"/>
  <c r="F19" i="8"/>
  <c r="H5" i="8"/>
  <c r="C19" i="8"/>
  <c r="G19" i="8"/>
  <c r="C9" i="8"/>
  <c r="G14" i="8"/>
  <c r="F5" i="8"/>
  <c r="F14" i="8"/>
  <c r="C14" i="8"/>
  <c r="D16" i="8"/>
  <c r="C16" i="8"/>
  <c r="D15" i="8"/>
  <c r="G15" i="8"/>
  <c r="E15" i="8"/>
  <c r="C15" i="8"/>
  <c r="D17" i="8"/>
  <c r="F13" i="8"/>
  <c r="E13" i="8"/>
  <c r="D9" i="8"/>
  <c r="D19" i="8"/>
  <c r="E16" i="8"/>
  <c r="F16" i="8"/>
  <c r="D18" i="8"/>
  <c r="C17" i="8"/>
  <c r="G13" i="8"/>
  <c r="G16" i="8"/>
  <c r="F17" i="8"/>
  <c r="E18" i="8"/>
  <c r="D14" i="8"/>
  <c r="C13" i="8"/>
  <c r="B48" i="8" a="1"/>
  <c r="G17" i="8"/>
  <c r="F18" i="8"/>
  <c r="E19" i="8"/>
  <c r="D13" i="8"/>
  <c r="E9" i="8"/>
  <c r="E14" i="8"/>
  <c r="B9" i="8"/>
  <c r="D183" i="8" l="1"/>
  <c r="G185" i="8"/>
  <c r="J169" i="8"/>
  <c r="L197" i="8"/>
  <c r="J163" i="8"/>
  <c r="K161" i="8"/>
  <c r="J176" i="8"/>
  <c r="I194" i="8"/>
  <c r="G161" i="8"/>
  <c r="O170" i="8"/>
  <c r="E180" i="8"/>
  <c r="G163" i="8"/>
  <c r="M195" i="8"/>
  <c r="J165" i="8"/>
  <c r="I179" i="8"/>
  <c r="J192" i="8"/>
  <c r="L160" i="8"/>
  <c r="G191" i="8"/>
  <c r="I171" i="8"/>
  <c r="C189" i="8"/>
  <c r="N167" i="8"/>
  <c r="I168" i="8"/>
  <c r="N165" i="8"/>
  <c r="K186" i="8"/>
  <c r="G193" i="8"/>
  <c r="G169" i="8"/>
  <c r="O178" i="8"/>
  <c r="I162" i="8"/>
  <c r="L177" i="8"/>
  <c r="F175" i="8"/>
  <c r="N171" i="8"/>
  <c r="C181" i="8"/>
  <c r="H160" i="8"/>
  <c r="J180" i="8"/>
  <c r="C185" i="8"/>
  <c r="K193" i="8"/>
  <c r="O182" i="8"/>
  <c r="G184" i="8"/>
  <c r="E163" i="8"/>
  <c r="E194" i="8"/>
  <c r="I197" i="8"/>
  <c r="K185" i="8"/>
  <c r="D180" i="8"/>
  <c r="N180" i="8"/>
  <c r="C178" i="8"/>
  <c r="L191" i="8"/>
  <c r="C164" i="8"/>
  <c r="O176" i="8"/>
  <c r="J183" i="8"/>
  <c r="O186" i="8"/>
  <c r="K172" i="8"/>
  <c r="O181" i="8"/>
  <c r="D159" i="8"/>
  <c r="C192" i="8"/>
  <c r="C195" i="8"/>
  <c r="D164" i="8"/>
  <c r="H191" i="8"/>
  <c r="I196" i="8"/>
  <c r="N188" i="8"/>
  <c r="E187" i="8"/>
  <c r="I182" i="8"/>
  <c r="D188" i="8"/>
  <c r="K165" i="8"/>
  <c r="G159" i="8"/>
  <c r="D192" i="8"/>
  <c r="M185" i="8"/>
  <c r="F191" i="8"/>
  <c r="G180" i="8"/>
  <c r="M166" i="8"/>
  <c r="C194" i="8"/>
  <c r="F176" i="8"/>
  <c r="J179" i="8"/>
  <c r="C159" i="8"/>
  <c r="L163" i="8"/>
  <c r="I176" i="8"/>
  <c r="L168" i="8"/>
  <c r="I177" i="8"/>
  <c r="C193" i="8"/>
  <c r="O169" i="8"/>
  <c r="L186" i="8"/>
  <c r="O158" i="8"/>
  <c r="L189" i="8"/>
  <c r="J195" i="8"/>
  <c r="O192" i="8"/>
  <c r="O190" i="8"/>
  <c r="J198" i="8"/>
  <c r="K195" i="8"/>
  <c r="K162" i="8"/>
  <c r="O196" i="8"/>
  <c r="M171" i="8"/>
  <c r="M188" i="8"/>
  <c r="L176" i="8"/>
  <c r="J194" i="8"/>
  <c r="G164" i="8"/>
  <c r="L164" i="8"/>
  <c r="M158" i="8"/>
  <c r="L175" i="8"/>
  <c r="E164" i="8"/>
  <c r="H163" i="8"/>
  <c r="J187" i="8"/>
  <c r="E195" i="8"/>
  <c r="M183" i="8"/>
  <c r="G172" i="8"/>
  <c r="M172" i="8"/>
  <c r="F169" i="8"/>
  <c r="D193" i="8"/>
  <c r="M187" i="8"/>
  <c r="L190" i="8"/>
  <c r="D182" i="8"/>
  <c r="C187" i="8"/>
  <c r="M194" i="8"/>
  <c r="J161" i="8"/>
  <c r="G170" i="8"/>
  <c r="M177" i="8"/>
  <c r="F188" i="8"/>
  <c r="L196" i="8"/>
  <c r="F162" i="8"/>
  <c r="I191" i="8"/>
  <c r="O177" i="8"/>
  <c r="E177" i="8"/>
  <c r="J191" i="8"/>
  <c r="E190" i="8"/>
  <c r="C179" i="8"/>
  <c r="D195" i="8"/>
  <c r="I183" i="8"/>
  <c r="N191" i="8"/>
  <c r="L180" i="8"/>
  <c r="L182" i="8"/>
  <c r="E159" i="8"/>
  <c r="M184" i="8"/>
  <c r="I164" i="8"/>
  <c r="E175" i="8"/>
  <c r="F189" i="8"/>
  <c r="O165" i="8"/>
  <c r="G194" i="8"/>
  <c r="J184" i="8"/>
  <c r="D176" i="8"/>
  <c r="M192" i="8"/>
  <c r="H184" i="8"/>
  <c r="H162" i="8"/>
  <c r="I189" i="8"/>
  <c r="O189" i="8"/>
  <c r="J178" i="8"/>
  <c r="N181" i="8"/>
  <c r="D191" i="8"/>
  <c r="N196" i="8"/>
  <c r="C182" i="8"/>
  <c r="H158" i="8"/>
  <c r="K166" i="8"/>
  <c r="H196" i="8"/>
  <c r="J166" i="8"/>
  <c r="L192" i="8"/>
  <c r="F185" i="8"/>
  <c r="O188" i="8"/>
  <c r="L171" i="8"/>
  <c r="J185" i="8"/>
  <c r="H178" i="8"/>
  <c r="C166" i="8"/>
  <c r="M173" i="8"/>
  <c r="N158" i="8"/>
  <c r="N183" i="8"/>
  <c r="C160" i="8"/>
  <c r="N197" i="8"/>
  <c r="D179" i="8"/>
  <c r="I181" i="8"/>
  <c r="E179" i="8"/>
  <c r="F174" i="8"/>
  <c r="D174" i="8"/>
  <c r="C196" i="8"/>
  <c r="N189" i="8"/>
  <c r="N176" i="8"/>
  <c r="K180" i="8"/>
  <c r="D170" i="8"/>
  <c r="G158" i="8"/>
  <c r="F198" i="8"/>
  <c r="F184" i="8"/>
  <c r="E178" i="8"/>
  <c r="K158" i="8"/>
  <c r="D160" i="8"/>
  <c r="F179" i="8"/>
  <c r="G188" i="8"/>
  <c r="H161" i="8"/>
  <c r="D175" i="8"/>
  <c r="D190" i="8"/>
  <c r="I178" i="8"/>
  <c r="M160" i="8"/>
  <c r="H180" i="8"/>
  <c r="G174" i="8"/>
  <c r="F171" i="8"/>
  <c r="E162" i="8"/>
  <c r="D171" i="8"/>
  <c r="L166" i="8"/>
  <c r="G187" i="8"/>
  <c r="D161" i="8"/>
  <c r="H188" i="8"/>
  <c r="E171" i="8"/>
  <c r="J173" i="8"/>
  <c r="L198" i="8"/>
  <c r="G198" i="8"/>
  <c r="G182" i="8"/>
  <c r="H186" i="8"/>
  <c r="L181" i="8"/>
  <c r="F196" i="8"/>
  <c r="D172" i="8"/>
  <c r="N187" i="8"/>
  <c r="I169" i="8"/>
  <c r="F187" i="8"/>
  <c r="O187" i="8"/>
  <c r="E184" i="8"/>
  <c r="I195" i="8"/>
  <c r="O183" i="8"/>
  <c r="G166" i="8"/>
  <c r="K168" i="8"/>
  <c r="G178" i="8"/>
  <c r="M165" i="8"/>
  <c r="I185" i="8"/>
  <c r="F161" i="8"/>
  <c r="E176" i="8"/>
  <c r="L179" i="8"/>
  <c r="M164" i="8"/>
  <c r="I166" i="8"/>
  <c r="C167" i="8"/>
  <c r="M198" i="8"/>
  <c r="F197" i="8"/>
  <c r="G177" i="8"/>
  <c r="J172" i="8"/>
  <c r="M174" i="8"/>
  <c r="K174" i="8"/>
  <c r="O184" i="8"/>
  <c r="O161" i="8"/>
  <c r="M196" i="8"/>
  <c r="G196" i="8"/>
  <c r="D158" i="8"/>
  <c r="L173" i="8"/>
  <c r="M182" i="8"/>
  <c r="K184" i="8"/>
  <c r="O193" i="8"/>
  <c r="D178" i="8"/>
  <c r="E173" i="8"/>
  <c r="E192" i="8"/>
  <c r="J197" i="8"/>
  <c r="H183" i="8"/>
  <c r="N195" i="8"/>
  <c r="G197" i="8"/>
  <c r="C171" i="8"/>
  <c r="H193" i="8"/>
  <c r="D167" i="8"/>
  <c r="L188" i="8"/>
  <c r="N193" i="8"/>
  <c r="I193" i="8"/>
  <c r="E191" i="8"/>
  <c r="H172" i="8"/>
  <c r="D163" i="8"/>
  <c r="G190" i="8"/>
  <c r="H175" i="8"/>
  <c r="F172" i="8"/>
  <c r="K192" i="8"/>
  <c r="H187" i="8"/>
  <c r="M190" i="8"/>
  <c r="M163" i="8"/>
  <c r="E182" i="8"/>
  <c r="E174" i="8"/>
  <c r="I165" i="8"/>
  <c r="H185" i="8"/>
  <c r="D189" i="8"/>
  <c r="H173" i="8"/>
  <c r="C158" i="8"/>
  <c r="C176" i="8"/>
  <c r="G160" i="8"/>
  <c r="I158" i="8"/>
  <c r="E166" i="8"/>
  <c r="L161" i="8"/>
  <c r="F165" i="8"/>
  <c r="G179" i="8"/>
  <c r="C191" i="8"/>
  <c r="O198" i="8"/>
  <c r="H164" i="8"/>
  <c r="F192" i="8"/>
  <c r="N162" i="8"/>
  <c r="O168" i="8"/>
  <c r="L183" i="8"/>
  <c r="N194" i="8"/>
  <c r="C177" i="8"/>
  <c r="N168" i="8"/>
  <c r="L172" i="8"/>
  <c r="I163" i="8"/>
  <c r="G181" i="8"/>
  <c r="C197" i="8"/>
  <c r="L169" i="8"/>
  <c r="N172" i="8"/>
  <c r="K163" i="8"/>
  <c r="C180" i="8"/>
  <c r="O175" i="8"/>
  <c r="E186" i="8"/>
  <c r="E160" i="8"/>
  <c r="L184" i="8"/>
  <c r="E196" i="8"/>
  <c r="K167" i="8"/>
  <c r="D169" i="8"/>
  <c r="H195" i="8"/>
  <c r="H169" i="8"/>
  <c r="J158" i="8"/>
  <c r="F164" i="8"/>
  <c r="N185" i="8"/>
  <c r="K178" i="8"/>
  <c r="O172" i="8"/>
  <c r="O164" i="8"/>
  <c r="E158" i="8"/>
  <c r="E185" i="8"/>
  <c r="M159" i="8"/>
  <c r="N174" i="8"/>
  <c r="H192" i="8"/>
  <c r="M186" i="8"/>
  <c r="J196" i="8"/>
  <c r="L167" i="8"/>
  <c r="F158" i="8"/>
  <c r="I180" i="8"/>
  <c r="C165" i="8"/>
  <c r="F173" i="8"/>
  <c r="G171" i="8"/>
  <c r="C190" i="8"/>
  <c r="M175" i="8"/>
  <c r="K188" i="8"/>
  <c r="D187" i="8"/>
  <c r="L178" i="8"/>
  <c r="J159" i="8"/>
  <c r="D166" i="8"/>
  <c r="N166" i="8"/>
  <c r="L159" i="8"/>
  <c r="I187" i="8"/>
  <c r="E197" i="8"/>
  <c r="G167" i="8"/>
  <c r="H165" i="8"/>
  <c r="L158" i="8"/>
  <c r="K187" i="8"/>
  <c r="C162" i="8"/>
  <c r="N164" i="8"/>
  <c r="H171" i="8"/>
  <c r="E172" i="8"/>
  <c r="O162" i="8"/>
  <c r="C163" i="8"/>
  <c r="K191" i="8"/>
  <c r="H181" i="8"/>
  <c r="H168" i="8"/>
  <c r="J182" i="8"/>
  <c r="N182" i="8"/>
  <c r="N175" i="8"/>
  <c r="J162" i="8"/>
  <c r="H167" i="8"/>
  <c r="O166" i="8"/>
  <c r="E168" i="8"/>
  <c r="C172" i="8"/>
  <c r="F183" i="8"/>
  <c r="O179" i="8"/>
  <c r="E189" i="8"/>
  <c r="E161" i="8"/>
  <c r="O160" i="8"/>
  <c r="I175" i="8"/>
  <c r="N190" i="8"/>
  <c r="D185" i="8"/>
  <c r="N163" i="8"/>
  <c r="H177" i="8"/>
  <c r="K175" i="8"/>
  <c r="H166" i="8"/>
  <c r="L193" i="8"/>
  <c r="M189" i="8"/>
  <c r="D184" i="8"/>
  <c r="C168" i="8"/>
  <c r="O197" i="8"/>
  <c r="K179" i="8"/>
  <c r="H189" i="8"/>
  <c r="O171" i="8"/>
  <c r="M176" i="8"/>
  <c r="J170" i="8"/>
  <c r="E170" i="8"/>
  <c r="L162" i="8"/>
  <c r="K198" i="8"/>
  <c r="O185" i="8"/>
  <c r="F160" i="8"/>
  <c r="F180" i="8"/>
  <c r="D173" i="8"/>
  <c r="C175" i="8"/>
  <c r="E181" i="8"/>
  <c r="K169" i="8"/>
  <c r="O163" i="8"/>
  <c r="L165" i="8"/>
  <c r="J175" i="8"/>
  <c r="F167" i="8"/>
  <c r="G176" i="8"/>
  <c r="I161" i="8"/>
  <c r="H170" i="8"/>
  <c r="I198" i="8"/>
  <c r="D181" i="8"/>
  <c r="D165" i="8"/>
  <c r="F166" i="8"/>
  <c r="I173" i="8"/>
  <c r="N169" i="8"/>
  <c r="L174" i="8"/>
  <c r="C174" i="8"/>
  <c r="E167" i="8"/>
  <c r="C173" i="8"/>
  <c r="K159" i="8"/>
  <c r="F181" i="8"/>
  <c r="O180" i="8"/>
  <c r="H190" i="8"/>
  <c r="O173" i="8"/>
  <c r="M191" i="8"/>
  <c r="J177" i="8"/>
  <c r="G162" i="8"/>
  <c r="M193" i="8"/>
  <c r="K177" i="8"/>
  <c r="F178" i="8"/>
  <c r="G173" i="8"/>
  <c r="G195" i="8"/>
  <c r="J181" i="8"/>
  <c r="M180" i="8"/>
  <c r="H194" i="8"/>
  <c r="C184" i="8"/>
  <c r="I160" i="8"/>
  <c r="M162" i="8"/>
  <c r="K176" i="8"/>
  <c r="I186" i="8"/>
  <c r="N173" i="8"/>
  <c r="E193" i="8"/>
  <c r="C161" i="8"/>
  <c r="N192" i="8"/>
  <c r="J168" i="8"/>
  <c r="F177" i="8"/>
  <c r="N186" i="8"/>
  <c r="N179" i="8"/>
  <c r="K182" i="8"/>
  <c r="N177" i="8"/>
  <c r="O191" i="8"/>
  <c r="M170" i="8"/>
  <c r="K194" i="8"/>
  <c r="D197" i="8"/>
  <c r="J174" i="8"/>
  <c r="L194" i="8"/>
  <c r="I174" i="8"/>
  <c r="M167" i="8"/>
  <c r="C186" i="8"/>
  <c r="M181" i="8"/>
  <c r="C170" i="8"/>
  <c r="G168" i="8"/>
  <c r="F168" i="8"/>
  <c r="E188" i="8"/>
  <c r="K171" i="8"/>
  <c r="F193" i="8"/>
  <c r="D177" i="8"/>
  <c r="C198" i="8"/>
  <c r="N178" i="8"/>
  <c r="N160" i="8"/>
  <c r="J189" i="8"/>
  <c r="F159" i="8"/>
  <c r="N170" i="8"/>
  <c r="K189" i="8"/>
  <c r="D196" i="8"/>
  <c r="L185" i="8"/>
  <c r="F190" i="8"/>
  <c r="J193" i="8"/>
  <c r="G189" i="8"/>
  <c r="M168" i="8"/>
  <c r="E169" i="8"/>
  <c r="I172" i="8"/>
  <c r="H179" i="8"/>
  <c r="K197" i="8"/>
  <c r="F182" i="8"/>
  <c r="K164" i="8"/>
  <c r="L187" i="8"/>
  <c r="H197" i="8"/>
  <c r="K160" i="8"/>
  <c r="I192" i="8"/>
  <c r="E165" i="8"/>
  <c r="K196" i="8"/>
  <c r="G192" i="8"/>
  <c r="J164" i="8"/>
  <c r="N161" i="8"/>
  <c r="H176" i="8"/>
  <c r="L195" i="8"/>
  <c r="K173" i="8"/>
  <c r="M169" i="8"/>
  <c r="K190" i="8"/>
  <c r="N198" i="8"/>
  <c r="J190" i="8"/>
  <c r="H182" i="8"/>
  <c r="I190" i="8"/>
  <c r="M179" i="8"/>
  <c r="D168" i="8"/>
  <c r="F194" i="8"/>
  <c r="D194" i="8"/>
  <c r="I170" i="8"/>
  <c r="M161" i="8"/>
  <c r="J171" i="8"/>
  <c r="M197" i="8"/>
  <c r="K170" i="8"/>
  <c r="F186" i="8"/>
  <c r="O159" i="8"/>
  <c r="G183" i="8"/>
  <c r="C188" i="8"/>
  <c r="D162" i="8"/>
  <c r="J186" i="8"/>
  <c r="H174" i="8"/>
  <c r="F195" i="8"/>
  <c r="M178" i="8"/>
  <c r="D198" i="8"/>
  <c r="K181" i="8"/>
  <c r="G186" i="8"/>
  <c r="O194" i="8"/>
  <c r="J188" i="8"/>
  <c r="I188" i="8"/>
  <c r="J160" i="8"/>
  <c r="O174" i="8"/>
  <c r="I184" i="8"/>
  <c r="N159" i="8"/>
  <c r="H159" i="8"/>
  <c r="F163" i="8"/>
  <c r="I159" i="8"/>
  <c r="C169" i="8"/>
  <c r="F170" i="8"/>
  <c r="G175" i="8"/>
  <c r="J167" i="8"/>
  <c r="O195" i="8"/>
  <c r="L170" i="8"/>
  <c r="I167" i="8"/>
  <c r="O167" i="8"/>
  <c r="G165" i="8"/>
  <c r="E198" i="8"/>
  <c r="C183" i="8"/>
  <c r="E183" i="8"/>
  <c r="K183" i="8"/>
  <c r="N184" i="8"/>
  <c r="H198" i="8"/>
  <c r="D186" i="8"/>
  <c r="G148" i="8"/>
  <c r="F155" i="8"/>
  <c r="E126" i="8"/>
  <c r="O119" i="8"/>
  <c r="H137" i="8"/>
  <c r="I127" i="8"/>
  <c r="E128" i="8"/>
  <c r="K125" i="8"/>
  <c r="K157" i="8"/>
  <c r="I135" i="8"/>
  <c r="H129" i="8"/>
  <c r="I116" i="8"/>
  <c r="D136" i="8"/>
  <c r="K138" i="8"/>
  <c r="N133" i="8"/>
  <c r="D127" i="8"/>
  <c r="E150" i="8"/>
  <c r="F138" i="8"/>
  <c r="K155" i="8"/>
  <c r="C127" i="8"/>
  <c r="M157" i="8"/>
  <c r="L152" i="8"/>
  <c r="D126" i="8"/>
  <c r="H151" i="8"/>
  <c r="H150" i="8"/>
  <c r="F118" i="8"/>
  <c r="F133" i="8"/>
  <c r="L155" i="8"/>
  <c r="G126" i="8"/>
  <c r="H130" i="8"/>
  <c r="O132" i="8"/>
  <c r="I137" i="8"/>
  <c r="L151" i="8"/>
  <c r="F139" i="8"/>
  <c r="N151" i="8"/>
  <c r="O134" i="8"/>
  <c r="I129" i="8"/>
  <c r="F127" i="8"/>
  <c r="C126" i="8"/>
  <c r="L129" i="8"/>
  <c r="C148" i="8"/>
  <c r="L123" i="8"/>
  <c r="L148" i="8"/>
  <c r="O150" i="8"/>
  <c r="I142" i="8"/>
  <c r="L147" i="8"/>
  <c r="I131" i="8"/>
  <c r="H157" i="8"/>
  <c r="N126" i="8"/>
  <c r="C125" i="8"/>
  <c r="I156" i="8"/>
  <c r="K154" i="8"/>
  <c r="I144" i="8"/>
  <c r="M120" i="8"/>
  <c r="J143" i="8"/>
  <c r="H147" i="8"/>
  <c r="J155" i="8"/>
  <c r="F129" i="8"/>
  <c r="H149" i="8"/>
  <c r="H135" i="8"/>
  <c r="O136" i="8"/>
  <c r="N121" i="8"/>
  <c r="J120" i="8"/>
  <c r="C156" i="8"/>
  <c r="M146" i="8"/>
  <c r="H128" i="8"/>
  <c r="G125" i="8"/>
  <c r="E139" i="8"/>
  <c r="L146" i="8"/>
  <c r="K122" i="8"/>
  <c r="L142" i="8"/>
  <c r="D139" i="8"/>
  <c r="H127" i="8"/>
  <c r="L130" i="8"/>
  <c r="O156" i="8"/>
  <c r="I149" i="8"/>
  <c r="O126" i="8"/>
  <c r="L126" i="8"/>
  <c r="E123" i="8"/>
  <c r="N152" i="8"/>
  <c r="I141" i="8"/>
  <c r="D155" i="8"/>
  <c r="E143" i="8"/>
  <c r="D129" i="8"/>
  <c r="E154" i="8"/>
  <c r="O128" i="8"/>
  <c r="I140" i="8"/>
  <c r="I122" i="8"/>
  <c r="M148" i="8"/>
  <c r="K149" i="8"/>
  <c r="N142" i="8"/>
  <c r="H145" i="8"/>
  <c r="L138" i="8"/>
  <c r="J131" i="8"/>
  <c r="E141" i="8"/>
  <c r="N139" i="8"/>
  <c r="E155" i="8"/>
  <c r="E137" i="8"/>
  <c r="E152" i="8"/>
  <c r="M150" i="8"/>
  <c r="O138" i="8"/>
  <c r="D152" i="8"/>
  <c r="E129" i="8"/>
  <c r="D128" i="8"/>
  <c r="J144" i="8"/>
  <c r="D149" i="8"/>
  <c r="L141" i="8"/>
  <c r="F132" i="8"/>
  <c r="D135" i="8"/>
  <c r="E140" i="8"/>
  <c r="D116" i="8"/>
  <c r="K146" i="8"/>
  <c r="F123" i="8"/>
  <c r="D145" i="8"/>
  <c r="E156" i="8"/>
  <c r="N145" i="8"/>
  <c r="G137" i="8"/>
  <c r="O151" i="8"/>
  <c r="K136" i="8"/>
  <c r="M140" i="8"/>
  <c r="O145" i="8"/>
  <c r="G155" i="8"/>
  <c r="F131" i="8"/>
  <c r="O118" i="8"/>
  <c r="N122" i="8"/>
  <c r="M155" i="8"/>
  <c r="G134" i="8"/>
  <c r="E116" i="8"/>
  <c r="L156" i="8"/>
  <c r="K128" i="8"/>
  <c r="H125" i="8"/>
  <c r="F136" i="8"/>
  <c r="H118" i="8"/>
  <c r="D123" i="8"/>
  <c r="I151" i="8"/>
  <c r="D120" i="8"/>
  <c r="G147" i="8"/>
  <c r="M135" i="8"/>
  <c r="G139" i="8"/>
  <c r="E120" i="8"/>
  <c r="O139" i="8"/>
  <c r="K145" i="8"/>
  <c r="D133" i="8"/>
  <c r="I146" i="8"/>
  <c r="I139" i="8"/>
  <c r="E134" i="8"/>
  <c r="F152" i="8"/>
  <c r="H155" i="8"/>
  <c r="H154" i="8"/>
  <c r="J156" i="8"/>
  <c r="N155" i="8"/>
  <c r="L153" i="8"/>
  <c r="F145" i="8"/>
  <c r="M125" i="8"/>
  <c r="D138" i="8"/>
  <c r="L154" i="8"/>
  <c r="J123" i="8"/>
  <c r="H131" i="8"/>
  <c r="C141" i="8"/>
  <c r="C142" i="8"/>
  <c r="H121" i="8"/>
  <c r="M138" i="8"/>
  <c r="F149" i="8"/>
  <c r="J137" i="8"/>
  <c r="F137" i="8"/>
  <c r="M154" i="8"/>
  <c r="K127" i="8"/>
  <c r="F117" i="8"/>
  <c r="O157" i="8"/>
  <c r="C155" i="8"/>
  <c r="E131" i="8"/>
  <c r="K133" i="8"/>
  <c r="H116" i="8"/>
  <c r="J127" i="8"/>
  <c r="I120" i="8"/>
  <c r="I123" i="8"/>
  <c r="L116" i="8"/>
  <c r="O125" i="8"/>
  <c r="C139" i="8"/>
  <c r="G128" i="8"/>
  <c r="F141" i="8"/>
  <c r="O144" i="8"/>
  <c r="I121" i="8"/>
  <c r="E132" i="8"/>
  <c r="M123" i="8"/>
  <c r="F157" i="8"/>
  <c r="N118" i="8"/>
  <c r="E117" i="8"/>
  <c r="L149" i="8"/>
  <c r="J135" i="8"/>
  <c r="C119" i="8"/>
  <c r="K124" i="8"/>
  <c r="H134" i="8"/>
  <c r="L143" i="8"/>
  <c r="K123" i="8"/>
  <c r="F124" i="8"/>
  <c r="I126" i="8"/>
  <c r="O154" i="8"/>
  <c r="O135" i="8"/>
  <c r="K139" i="8"/>
  <c r="H140" i="8"/>
  <c r="C157" i="8"/>
  <c r="D140" i="8"/>
  <c r="M130" i="8"/>
  <c r="O120" i="8"/>
  <c r="E119" i="8"/>
  <c r="C149" i="8"/>
  <c r="K152" i="8"/>
  <c r="M118" i="8"/>
  <c r="C123" i="8"/>
  <c r="N153" i="8"/>
  <c r="G140" i="8"/>
  <c r="H156" i="8"/>
  <c r="M126" i="8"/>
  <c r="J151" i="8"/>
  <c r="M122" i="8"/>
  <c r="N149" i="8"/>
  <c r="G130" i="8"/>
  <c r="H132" i="8"/>
  <c r="I134" i="8"/>
  <c r="F135" i="8"/>
  <c r="G150" i="8"/>
  <c r="F125" i="8"/>
  <c r="D122" i="8"/>
  <c r="J150" i="8"/>
  <c r="G141" i="8"/>
  <c r="D150" i="8"/>
  <c r="N130" i="8"/>
  <c r="E145" i="8"/>
  <c r="I157" i="8"/>
  <c r="H136" i="8"/>
  <c r="H126" i="8"/>
  <c r="G129" i="8"/>
  <c r="C150" i="8"/>
  <c r="F144" i="8"/>
  <c r="E125" i="8"/>
  <c r="I136" i="8"/>
  <c r="O129" i="8"/>
  <c r="J149" i="8"/>
  <c r="M133" i="8"/>
  <c r="F119" i="8"/>
  <c r="J124" i="8"/>
  <c r="L137" i="8"/>
  <c r="H141" i="8"/>
  <c r="N134" i="8"/>
  <c r="G146" i="8"/>
  <c r="J128" i="8"/>
  <c r="C122" i="8"/>
  <c r="J118" i="8"/>
  <c r="N147" i="8"/>
  <c r="C147" i="8"/>
  <c r="G116" i="8"/>
  <c r="C117" i="8"/>
  <c r="G117" i="8"/>
  <c r="J141" i="8"/>
  <c r="L134" i="8"/>
  <c r="K141" i="8"/>
  <c r="O117" i="8"/>
  <c r="J146" i="8"/>
  <c r="J122" i="8"/>
  <c r="J157" i="8"/>
  <c r="M128" i="8"/>
  <c r="N156" i="8"/>
  <c r="M132" i="8"/>
  <c r="J132" i="8"/>
  <c r="O149" i="8"/>
  <c r="C116" i="8"/>
  <c r="D147" i="8"/>
  <c r="G149" i="8"/>
  <c r="C129" i="8"/>
  <c r="N116" i="8"/>
  <c r="C154" i="8"/>
  <c r="O131" i="8"/>
  <c r="I153" i="8"/>
  <c r="G152" i="8"/>
  <c r="E142" i="8"/>
  <c r="M121" i="8"/>
  <c r="N137" i="8"/>
  <c r="H124" i="8"/>
  <c r="N124" i="8"/>
  <c r="I145" i="8"/>
  <c r="G118" i="8"/>
  <c r="M147" i="8"/>
  <c r="D125" i="8"/>
  <c r="K151" i="8"/>
  <c r="N125" i="8"/>
  <c r="O148" i="8"/>
  <c r="I130" i="8"/>
  <c r="M143" i="8"/>
  <c r="K119" i="8"/>
  <c r="C146" i="8"/>
  <c r="E121" i="8"/>
  <c r="I117" i="8"/>
  <c r="I155" i="8"/>
  <c r="G145" i="8"/>
  <c r="D141" i="8"/>
  <c r="J154" i="8"/>
  <c r="H123" i="8"/>
  <c r="O123" i="8"/>
  <c r="N140" i="8"/>
  <c r="O124" i="8"/>
  <c r="L128" i="8"/>
  <c r="I133" i="8"/>
  <c r="F150" i="8"/>
  <c r="F140" i="8"/>
  <c r="O140" i="8"/>
  <c r="D142" i="8"/>
  <c r="M134" i="8"/>
  <c r="K135" i="8"/>
  <c r="I150" i="8"/>
  <c r="N131" i="8"/>
  <c r="E146" i="8"/>
  <c r="G121" i="8"/>
  <c r="G144" i="8"/>
  <c r="C118" i="8"/>
  <c r="K116" i="8"/>
  <c r="L124" i="8"/>
  <c r="F156" i="8"/>
  <c r="C130" i="8"/>
  <c r="L133" i="8"/>
  <c r="N129" i="8"/>
  <c r="I128" i="8"/>
  <c r="J145" i="8"/>
  <c r="L145" i="8"/>
  <c r="C145" i="8"/>
  <c r="F121" i="8"/>
  <c r="O146" i="8"/>
  <c r="L121" i="8"/>
  <c r="M144" i="8"/>
  <c r="K147" i="8"/>
  <c r="D154" i="8"/>
  <c r="C120" i="8"/>
  <c r="G135" i="8"/>
  <c r="F122" i="8"/>
  <c r="L117" i="8"/>
  <c r="K140" i="8"/>
  <c r="H122" i="8"/>
  <c r="O127" i="8"/>
  <c r="K144" i="8"/>
  <c r="F134" i="8"/>
  <c r="E124" i="8"/>
  <c r="L127" i="8"/>
  <c r="O143" i="8"/>
  <c r="J139" i="8"/>
  <c r="O137" i="8"/>
  <c r="C135" i="8"/>
  <c r="N146" i="8"/>
  <c r="G153" i="8"/>
  <c r="J147" i="8"/>
  <c r="K148" i="8"/>
  <c r="L120" i="8"/>
  <c r="F142" i="8"/>
  <c r="N119" i="8"/>
  <c r="J142" i="8"/>
  <c r="C138" i="8"/>
  <c r="O152" i="8"/>
  <c r="D151" i="8"/>
  <c r="E147" i="8"/>
  <c r="M149" i="8"/>
  <c r="J138" i="8"/>
  <c r="N128" i="8"/>
  <c r="G136" i="8"/>
  <c r="F130" i="8"/>
  <c r="H153" i="8"/>
  <c r="K118" i="8"/>
  <c r="E118" i="8"/>
  <c r="J133" i="8"/>
  <c r="E138" i="8"/>
  <c r="M127" i="8"/>
  <c r="C124" i="8"/>
  <c r="E133" i="8"/>
  <c r="D119" i="8"/>
  <c r="N150" i="8"/>
  <c r="L150" i="8"/>
  <c r="M152" i="8"/>
  <c r="J136" i="8"/>
  <c r="G151" i="8"/>
  <c r="D143" i="8"/>
  <c r="H146" i="8"/>
  <c r="N154" i="8"/>
  <c r="F148" i="8"/>
  <c r="G127" i="8"/>
  <c r="J117" i="8"/>
  <c r="L139" i="8"/>
  <c r="F126" i="8"/>
  <c r="D157" i="8"/>
  <c r="I132" i="8"/>
  <c r="J134" i="8"/>
  <c r="D137" i="8"/>
  <c r="H142" i="8"/>
  <c r="D131" i="8"/>
  <c r="F116" i="8"/>
  <c r="C153" i="8"/>
  <c r="D118" i="8"/>
  <c r="O142" i="8"/>
  <c r="O130" i="8"/>
  <c r="E135" i="8"/>
  <c r="J148" i="8"/>
  <c r="H148" i="8"/>
  <c r="D130" i="8"/>
  <c r="F151" i="8"/>
  <c r="M151" i="8"/>
  <c r="G142" i="8"/>
  <c r="L118" i="8"/>
  <c r="J129" i="8"/>
  <c r="D146" i="8"/>
  <c r="F128" i="8"/>
  <c r="N123" i="8"/>
  <c r="N135" i="8"/>
  <c r="H117" i="8"/>
  <c r="M131" i="8"/>
  <c r="M117" i="8"/>
  <c r="O133" i="8"/>
  <c r="G124" i="8"/>
  <c r="D134" i="8"/>
  <c r="O122" i="8"/>
  <c r="C144" i="8"/>
  <c r="O155" i="8"/>
  <c r="L144" i="8"/>
  <c r="E130" i="8"/>
  <c r="D144" i="8"/>
  <c r="C152" i="8"/>
  <c r="I125" i="8"/>
  <c r="D156" i="8"/>
  <c r="M136" i="8"/>
  <c r="O121" i="8"/>
  <c r="C121" i="8"/>
  <c r="N117" i="8"/>
  <c r="E149" i="8"/>
  <c r="J153" i="8"/>
  <c r="O153" i="8"/>
  <c r="L122" i="8"/>
  <c r="K150" i="8"/>
  <c r="H120" i="8"/>
  <c r="C133" i="8"/>
  <c r="K137" i="8"/>
  <c r="D148" i="8"/>
  <c r="G132" i="8"/>
  <c r="J126" i="8"/>
  <c r="K142" i="8"/>
  <c r="F120" i="8"/>
  <c r="K121" i="8"/>
  <c r="G138" i="8"/>
  <c r="H139" i="8"/>
  <c r="L135" i="8"/>
  <c r="E136" i="8"/>
  <c r="G120" i="8"/>
  <c r="K134" i="8"/>
  <c r="D132" i="8"/>
  <c r="M142" i="8"/>
  <c r="C136" i="8"/>
  <c r="D153" i="8"/>
  <c r="L125" i="8"/>
  <c r="G119" i="8"/>
  <c r="M119" i="8"/>
  <c r="M153" i="8"/>
  <c r="G131" i="8"/>
  <c r="I118" i="8"/>
  <c r="C143" i="8"/>
  <c r="H152" i="8"/>
  <c r="C131" i="8"/>
  <c r="K120" i="8"/>
  <c r="N127" i="8"/>
  <c r="O141" i="8"/>
  <c r="M124" i="8"/>
  <c r="G154" i="8"/>
  <c r="C151" i="8"/>
  <c r="O116" i="8"/>
  <c r="L136" i="8"/>
  <c r="N143" i="8"/>
  <c r="I124" i="8"/>
  <c r="J125" i="8"/>
  <c r="H119" i="8"/>
  <c r="L131" i="8"/>
  <c r="M141" i="8"/>
  <c r="J116" i="8"/>
  <c r="K129" i="8"/>
  <c r="M145" i="8"/>
  <c r="F147" i="8"/>
  <c r="F153" i="8"/>
  <c r="I154" i="8"/>
  <c r="K117" i="8"/>
  <c r="D121" i="8"/>
  <c r="H133" i="8"/>
  <c r="C140" i="8"/>
  <c r="G123" i="8"/>
  <c r="N157" i="8"/>
  <c r="H138" i="8"/>
  <c r="D117" i="8"/>
  <c r="F154" i="8"/>
  <c r="L119" i="8"/>
  <c r="I148" i="8"/>
  <c r="I138" i="8"/>
  <c r="M129" i="8"/>
  <c r="F146" i="8"/>
  <c r="N136" i="8"/>
  <c r="J140" i="8"/>
  <c r="G156" i="8"/>
  <c r="L157" i="8"/>
  <c r="E144" i="8"/>
  <c r="K153" i="8"/>
  <c r="I143" i="8"/>
  <c r="G157" i="8"/>
  <c r="C128" i="8"/>
  <c r="M137" i="8"/>
  <c r="E157" i="8"/>
  <c r="G143" i="8"/>
  <c r="G122" i="8"/>
  <c r="M116" i="8"/>
  <c r="K143" i="8"/>
  <c r="N148" i="8"/>
  <c r="C137" i="8"/>
  <c r="O147" i="8"/>
  <c r="I152" i="8"/>
  <c r="I147" i="8"/>
  <c r="K130" i="8"/>
  <c r="J121" i="8"/>
  <c r="K156" i="8"/>
  <c r="J119" i="8"/>
  <c r="E151" i="8"/>
  <c r="L140" i="8"/>
  <c r="N132" i="8"/>
  <c r="M156" i="8"/>
  <c r="J130" i="8"/>
  <c r="C134" i="8"/>
  <c r="M139" i="8"/>
  <c r="N141" i="8"/>
  <c r="C132" i="8"/>
  <c r="I119" i="8"/>
  <c r="J152" i="8"/>
  <c r="E127" i="8"/>
  <c r="E153" i="8"/>
  <c r="G133" i="8"/>
  <c r="H143" i="8"/>
  <c r="E122" i="8"/>
  <c r="L132" i="8"/>
  <c r="D124" i="8"/>
  <c r="N144" i="8"/>
  <c r="K131" i="8"/>
  <c r="H144" i="8"/>
  <c r="K132" i="8"/>
  <c r="N120" i="8"/>
  <c r="F143" i="8"/>
  <c r="K126" i="8"/>
  <c r="N138" i="8"/>
  <c r="E148" i="8"/>
  <c r="M78" i="8"/>
  <c r="K93" i="8"/>
  <c r="I94" i="8"/>
  <c r="D99" i="8"/>
  <c r="C97" i="8"/>
  <c r="D96" i="8"/>
  <c r="D95" i="8"/>
  <c r="D97" i="8"/>
  <c r="F97" i="8"/>
  <c r="E94" i="8"/>
  <c r="O96" i="8"/>
  <c r="E97" i="8"/>
  <c r="M103" i="8"/>
  <c r="K109" i="8"/>
  <c r="O109" i="8"/>
  <c r="D93" i="8"/>
  <c r="O110" i="8"/>
  <c r="J103" i="8"/>
  <c r="N108" i="8"/>
  <c r="G95" i="8"/>
  <c r="K103" i="8"/>
  <c r="N106" i="8"/>
  <c r="D104" i="8"/>
  <c r="C108" i="8"/>
  <c r="C100" i="8"/>
  <c r="E109" i="8"/>
  <c r="E103" i="8"/>
  <c r="H97" i="8"/>
  <c r="H101" i="8"/>
  <c r="J102" i="8"/>
  <c r="K99" i="8"/>
  <c r="C80" i="8"/>
  <c r="J100" i="8"/>
  <c r="D103" i="8"/>
  <c r="N105" i="8"/>
  <c r="F115" i="8"/>
  <c r="J112" i="8"/>
  <c r="F112" i="8"/>
  <c r="N109" i="8"/>
  <c r="C104" i="8"/>
  <c r="D98" i="8"/>
  <c r="H113" i="8"/>
  <c r="G103" i="8"/>
  <c r="N94" i="8"/>
  <c r="K108" i="8"/>
  <c r="L100" i="8"/>
  <c r="K114" i="8"/>
  <c r="E100" i="8"/>
  <c r="K102" i="8"/>
  <c r="N96" i="8"/>
  <c r="O89" i="8"/>
  <c r="N112" i="8"/>
  <c r="H102" i="8"/>
  <c r="N113" i="8"/>
  <c r="M114" i="8"/>
  <c r="N93" i="8"/>
  <c r="I95" i="8"/>
  <c r="D81" i="8"/>
  <c r="H93" i="8"/>
  <c r="H105" i="8"/>
  <c r="E108" i="8"/>
  <c r="H107" i="8"/>
  <c r="M115" i="8"/>
  <c r="G105" i="8"/>
  <c r="C103" i="8"/>
  <c r="K106" i="8"/>
  <c r="L112" i="8"/>
  <c r="J90" i="8"/>
  <c r="M95" i="8"/>
  <c r="F111" i="8"/>
  <c r="M113" i="8"/>
  <c r="H115" i="8"/>
  <c r="E99" i="8"/>
  <c r="L99" i="8"/>
  <c r="H104" i="8"/>
  <c r="F113" i="8"/>
  <c r="F109" i="8"/>
  <c r="I96" i="8"/>
  <c r="C95" i="8"/>
  <c r="O93" i="8"/>
  <c r="F107" i="8"/>
  <c r="L115" i="8"/>
  <c r="I109" i="8"/>
  <c r="O104" i="8"/>
  <c r="E113" i="8"/>
  <c r="L101" i="8"/>
  <c r="O113" i="8"/>
  <c r="N77" i="8"/>
  <c r="K95" i="8"/>
  <c r="G79" i="8"/>
  <c r="M87" i="8"/>
  <c r="H95" i="8"/>
  <c r="D90" i="8"/>
  <c r="H112" i="8"/>
  <c r="G101" i="8"/>
  <c r="M106" i="8"/>
  <c r="I101" i="8"/>
  <c r="G109" i="8"/>
  <c r="C105" i="8"/>
  <c r="M104" i="8"/>
  <c r="H103" i="8"/>
  <c r="F110" i="8"/>
  <c r="K105" i="8"/>
  <c r="C115" i="8"/>
  <c r="H100" i="8"/>
  <c r="D101" i="8"/>
  <c r="N101" i="8"/>
  <c r="G112" i="8"/>
  <c r="H106" i="8"/>
  <c r="D106" i="8"/>
  <c r="G115" i="8"/>
  <c r="M102" i="8"/>
  <c r="G98" i="8"/>
  <c r="J99" i="8"/>
  <c r="J96" i="8"/>
  <c r="D110" i="8"/>
  <c r="O97" i="8"/>
  <c r="N86" i="8"/>
  <c r="N100" i="8"/>
  <c r="M107" i="8"/>
  <c r="D114" i="8"/>
  <c r="F106" i="8"/>
  <c r="J97" i="8"/>
  <c r="N95" i="8"/>
  <c r="D77" i="8"/>
  <c r="E96" i="8"/>
  <c r="D102" i="8"/>
  <c r="N103" i="8"/>
  <c r="I113" i="8"/>
  <c r="L103" i="8"/>
  <c r="M112" i="8"/>
  <c r="D113" i="8"/>
  <c r="J111" i="8"/>
  <c r="F102" i="8"/>
  <c r="F100" i="8"/>
  <c r="H108" i="8"/>
  <c r="F101" i="8"/>
  <c r="L108" i="8"/>
  <c r="H99" i="8"/>
  <c r="I97" i="8"/>
  <c r="I83" i="8"/>
  <c r="L96" i="8"/>
  <c r="G96" i="8"/>
  <c r="D94" i="8"/>
  <c r="C93" i="8"/>
  <c r="E102" i="8"/>
  <c r="F105" i="8"/>
  <c r="O107" i="8"/>
  <c r="J107" i="8"/>
  <c r="F114" i="8"/>
  <c r="D105" i="8"/>
  <c r="M105" i="8"/>
  <c r="O102" i="8"/>
  <c r="L104" i="8"/>
  <c r="O103" i="8"/>
  <c r="E107" i="8"/>
  <c r="M110" i="8"/>
  <c r="G107" i="8"/>
  <c r="F103" i="8"/>
  <c r="C101" i="8"/>
  <c r="O105" i="8"/>
  <c r="C114" i="8"/>
  <c r="H98" i="8"/>
  <c r="L97" i="8"/>
  <c r="I82" i="8"/>
  <c r="J95" i="8"/>
  <c r="H94" i="8"/>
  <c r="O95" i="8"/>
  <c r="F94" i="8"/>
  <c r="C94" i="8"/>
  <c r="M109" i="8"/>
  <c r="F108" i="8"/>
  <c r="L111" i="8"/>
  <c r="K113" i="8"/>
  <c r="I100" i="8"/>
  <c r="I110" i="8"/>
  <c r="C98" i="8"/>
  <c r="G106" i="8"/>
  <c r="N99" i="8"/>
  <c r="L114" i="8"/>
  <c r="I107" i="8"/>
  <c r="E111" i="8"/>
  <c r="E98" i="8"/>
  <c r="E114" i="8"/>
  <c r="C110" i="8"/>
  <c r="C113" i="8"/>
  <c r="H111" i="8"/>
  <c r="O111" i="8"/>
  <c r="C102" i="8"/>
  <c r="N97" i="8"/>
  <c r="O98" i="8"/>
  <c r="M100" i="8"/>
  <c r="D109" i="8"/>
  <c r="N115" i="8"/>
  <c r="O114" i="8"/>
  <c r="N104" i="8"/>
  <c r="G108" i="8"/>
  <c r="L98" i="8"/>
  <c r="J93" i="8"/>
  <c r="K96" i="8"/>
  <c r="H96" i="8"/>
  <c r="O94" i="8"/>
  <c r="C96" i="8"/>
  <c r="F96" i="8"/>
  <c r="D100" i="8"/>
  <c r="I111" i="8"/>
  <c r="L102" i="8"/>
  <c r="K101" i="8"/>
  <c r="K112" i="8"/>
  <c r="I98" i="8"/>
  <c r="M97" i="8"/>
  <c r="E104" i="8"/>
  <c r="O112" i="8"/>
  <c r="K104" i="8"/>
  <c r="J113" i="8"/>
  <c r="M111" i="8"/>
  <c r="I104" i="8"/>
  <c r="C111" i="8"/>
  <c r="O106" i="8"/>
  <c r="I115" i="8"/>
  <c r="L110" i="8"/>
  <c r="E105" i="8"/>
  <c r="G113" i="8"/>
  <c r="C99" i="8"/>
  <c r="L93" i="8"/>
  <c r="N114" i="8"/>
  <c r="G104" i="8"/>
  <c r="K97" i="8"/>
  <c r="M81" i="8"/>
  <c r="I105" i="8"/>
  <c r="J94" i="8"/>
  <c r="K94" i="8"/>
  <c r="O88" i="8"/>
  <c r="L95" i="8"/>
  <c r="H87" i="8"/>
  <c r="G94" i="8"/>
  <c r="I112" i="8"/>
  <c r="I99" i="8"/>
  <c r="L105" i="8"/>
  <c r="H110" i="8"/>
  <c r="M108" i="8"/>
  <c r="J104" i="8"/>
  <c r="L113" i="8"/>
  <c r="D108" i="8"/>
  <c r="E101" i="8"/>
  <c r="D115" i="8"/>
  <c r="J101" i="8"/>
  <c r="O115" i="8"/>
  <c r="J110" i="8"/>
  <c r="G114" i="8"/>
  <c r="G100" i="8"/>
  <c r="I103" i="8"/>
  <c r="I114" i="8"/>
  <c r="C109" i="8"/>
  <c r="G97" i="8"/>
  <c r="F99" i="8"/>
  <c r="F104" i="8"/>
  <c r="G111" i="8"/>
  <c r="H109" i="8"/>
  <c r="M98" i="8"/>
  <c r="G85" i="8"/>
  <c r="O99" i="8"/>
  <c r="N110" i="8"/>
  <c r="I92" i="8"/>
  <c r="K85" i="8"/>
  <c r="F93" i="8"/>
  <c r="H85" i="8"/>
  <c r="M96" i="8"/>
  <c r="G93" i="8"/>
  <c r="J106" i="8"/>
  <c r="J105" i="8"/>
  <c r="F98" i="8"/>
  <c r="M101" i="8"/>
  <c r="L109" i="8"/>
  <c r="K110" i="8"/>
  <c r="E115" i="8"/>
  <c r="I108" i="8"/>
  <c r="O100" i="8"/>
  <c r="N107" i="8"/>
  <c r="K107" i="8"/>
  <c r="O108" i="8"/>
  <c r="D112" i="8"/>
  <c r="L106" i="8"/>
  <c r="G102" i="8"/>
  <c r="J109" i="8"/>
  <c r="I102" i="8"/>
  <c r="O101" i="8"/>
  <c r="E110" i="8"/>
  <c r="J98" i="8"/>
  <c r="F95" i="8"/>
  <c r="C106" i="8"/>
  <c r="L107" i="8"/>
  <c r="M99" i="8"/>
  <c r="M94" i="8"/>
  <c r="N102" i="8"/>
  <c r="I93" i="8"/>
  <c r="G78" i="8"/>
  <c r="M93" i="8"/>
  <c r="E95" i="8"/>
  <c r="L94" i="8"/>
  <c r="E93" i="8"/>
  <c r="K100" i="8"/>
  <c r="K111" i="8"/>
  <c r="C107" i="8"/>
  <c r="D107" i="8"/>
  <c r="N111" i="8"/>
  <c r="K98" i="8"/>
  <c r="C112" i="8"/>
  <c r="J114" i="8"/>
  <c r="H114" i="8"/>
  <c r="J115" i="8"/>
  <c r="G99" i="8"/>
  <c r="D111" i="8"/>
  <c r="I106" i="8"/>
  <c r="E112" i="8"/>
  <c r="E106" i="8"/>
  <c r="K115" i="8"/>
  <c r="J108" i="8"/>
  <c r="N98" i="8"/>
  <c r="G110" i="8"/>
  <c r="D85" i="8"/>
  <c r="F91" i="8"/>
  <c r="G92" i="8"/>
  <c r="H89" i="8"/>
  <c r="L91" i="8"/>
  <c r="O87" i="8"/>
  <c r="O91" i="8"/>
  <c r="L89" i="8"/>
  <c r="O78" i="8"/>
  <c r="F81" i="8"/>
  <c r="H82" i="8"/>
  <c r="G82" i="8"/>
  <c r="G81" i="8"/>
  <c r="F78" i="8"/>
  <c r="K87" i="8"/>
  <c r="I91" i="8"/>
  <c r="J81" i="8"/>
  <c r="J77" i="8"/>
  <c r="N78" i="8"/>
  <c r="N88" i="8"/>
  <c r="C81" i="8"/>
  <c r="D79" i="8"/>
  <c r="E80" i="8"/>
  <c r="E87" i="8"/>
  <c r="F85" i="8"/>
  <c r="D89" i="8"/>
  <c r="D91" i="8"/>
  <c r="H86" i="8"/>
  <c r="E81" i="8"/>
  <c r="L83" i="8"/>
  <c r="F80" i="8"/>
  <c r="H77" i="8"/>
  <c r="M79" i="8"/>
  <c r="J85" i="8"/>
  <c r="I81" i="8"/>
  <c r="K81" i="8"/>
  <c r="N83" i="8"/>
  <c r="N89" i="8"/>
  <c r="O90" i="8"/>
  <c r="D92" i="8"/>
  <c r="G90" i="8"/>
  <c r="E88" i="8"/>
  <c r="L78" i="8"/>
  <c r="L80" i="8"/>
  <c r="D78" i="8"/>
  <c r="C82" i="8"/>
  <c r="E78" i="8"/>
  <c r="J89" i="8"/>
  <c r="J88" i="8"/>
  <c r="K88" i="8"/>
  <c r="J84" i="8"/>
  <c r="K79" i="8"/>
  <c r="N92" i="8"/>
  <c r="N80" i="8"/>
  <c r="G87" i="8"/>
  <c r="F92" i="8"/>
  <c r="F86" i="8"/>
  <c r="M85" i="8"/>
  <c r="F90" i="8"/>
  <c r="G88" i="8"/>
  <c r="E92" i="8"/>
  <c r="F89" i="8"/>
  <c r="E77" i="8"/>
  <c r="O83" i="8"/>
  <c r="C84" i="8"/>
  <c r="O82" i="8"/>
  <c r="L77" i="8"/>
  <c r="D84" i="8"/>
  <c r="K89" i="8"/>
  <c r="I78" i="8"/>
  <c r="K80" i="8"/>
  <c r="N87" i="8"/>
  <c r="J82" i="8"/>
  <c r="H78" i="8"/>
  <c r="L92" i="8"/>
  <c r="C90" i="8"/>
  <c r="E91" i="8"/>
  <c r="M90" i="8"/>
  <c r="M89" i="8"/>
  <c r="F82" i="8"/>
  <c r="F83" i="8"/>
  <c r="G83" i="8"/>
  <c r="M83" i="8"/>
  <c r="C77" i="8"/>
  <c r="O77" i="8"/>
  <c r="J92" i="8"/>
  <c r="K92" i="8"/>
  <c r="I90" i="8"/>
  <c r="J80" i="8"/>
  <c r="I80" i="8"/>
  <c r="N82" i="8"/>
  <c r="E89" i="8"/>
  <c r="G89" i="8"/>
  <c r="G80" i="8"/>
  <c r="M77" i="8"/>
  <c r="C78" i="8"/>
  <c r="G84" i="8"/>
  <c r="J87" i="8"/>
  <c r="J79" i="8"/>
  <c r="N91" i="8"/>
  <c r="M92" i="8"/>
  <c r="L90" i="8"/>
  <c r="H90" i="8"/>
  <c r="C85" i="8"/>
  <c r="C89" i="8"/>
  <c r="H83" i="8"/>
  <c r="H84" i="8"/>
  <c r="M84" i="8"/>
  <c r="L84" i="8"/>
  <c r="E79" i="8"/>
  <c r="J91" i="8"/>
  <c r="K91" i="8"/>
  <c r="K83" i="8"/>
  <c r="K77" i="8"/>
  <c r="N81" i="8"/>
  <c r="D86" i="8"/>
  <c r="E90" i="8"/>
  <c r="O92" i="8"/>
  <c r="O85" i="8"/>
  <c r="L87" i="8"/>
  <c r="E86" i="8"/>
  <c r="F87" i="8"/>
  <c r="D82" i="8"/>
  <c r="F79" i="8"/>
  <c r="E84" i="8"/>
  <c r="L79" i="8"/>
  <c r="O79" i="8"/>
  <c r="I85" i="8"/>
  <c r="K90" i="8"/>
  <c r="I87" i="8"/>
  <c r="J78" i="8"/>
  <c r="J83" i="8"/>
  <c r="N84" i="8"/>
  <c r="C88" i="8"/>
  <c r="D88" i="8"/>
  <c r="G86" i="8"/>
  <c r="M86" i="8"/>
  <c r="C86" i="8"/>
  <c r="M88" i="8"/>
  <c r="H80" i="8"/>
  <c r="H81" i="8"/>
  <c r="C79" i="8"/>
  <c r="D83" i="8"/>
  <c r="O81" i="8"/>
  <c r="I86" i="8"/>
  <c r="K82" i="8"/>
  <c r="N79" i="8"/>
  <c r="C91" i="8"/>
  <c r="L85" i="8"/>
  <c r="D87" i="8"/>
  <c r="H92" i="8"/>
  <c r="C87" i="8"/>
  <c r="L88" i="8"/>
  <c r="F77" i="8"/>
  <c r="D80" i="8"/>
  <c r="O84" i="8"/>
  <c r="O80" i="8"/>
  <c r="G77" i="8"/>
  <c r="M80" i="8"/>
  <c r="I89" i="8"/>
  <c r="K84" i="8"/>
  <c r="K78" i="8"/>
  <c r="N90" i="8"/>
  <c r="G91" i="8"/>
  <c r="H88" i="8"/>
  <c r="E85" i="8"/>
  <c r="F84" i="8"/>
  <c r="E82" i="8"/>
  <c r="I88" i="8"/>
  <c r="I79" i="8"/>
  <c r="F88" i="8"/>
  <c r="M91" i="8"/>
  <c r="C92" i="8"/>
  <c r="H91" i="8"/>
  <c r="O86" i="8"/>
  <c r="L86" i="8"/>
  <c r="L81" i="8"/>
  <c r="E83" i="8"/>
  <c r="M82" i="8"/>
  <c r="H79" i="8"/>
  <c r="C83" i="8"/>
  <c r="L82" i="8"/>
  <c r="J86" i="8"/>
  <c r="K86" i="8"/>
  <c r="I84" i="8"/>
  <c r="I77" i="8"/>
  <c r="N85" i="8"/>
  <c r="E69" i="8"/>
  <c r="E71" i="8"/>
  <c r="D74" i="8"/>
  <c r="E73" i="8"/>
  <c r="D51" i="8"/>
  <c r="E67" i="8"/>
  <c r="G65" i="8"/>
  <c r="L52" i="8"/>
  <c r="F67" i="8"/>
  <c r="E56" i="8"/>
  <c r="G58" i="8"/>
  <c r="D58" i="8"/>
  <c r="L59" i="8"/>
  <c r="E68" i="8"/>
  <c r="G55" i="8"/>
  <c r="M60" i="8"/>
  <c r="H74" i="8"/>
  <c r="H70" i="8"/>
  <c r="C53" i="8"/>
  <c r="L75" i="8"/>
  <c r="G75" i="8"/>
  <c r="F59" i="8"/>
  <c r="G71" i="8"/>
  <c r="O67" i="8"/>
  <c r="G66" i="8"/>
  <c r="O52" i="8"/>
  <c r="L51" i="8"/>
  <c r="G76" i="8"/>
  <c r="M50" i="8"/>
  <c r="C68" i="8"/>
  <c r="L61" i="8"/>
  <c r="G61" i="8"/>
  <c r="D62" i="8"/>
  <c r="C74" i="8"/>
  <c r="O62" i="8"/>
  <c r="M69" i="8"/>
  <c r="L49" i="8"/>
  <c r="O75" i="8"/>
  <c r="F49" i="8"/>
  <c r="C63" i="8"/>
  <c r="F60" i="8"/>
  <c r="C51" i="8"/>
  <c r="O69" i="8"/>
  <c r="H61" i="8"/>
  <c r="O60" i="8"/>
  <c r="L74" i="8"/>
  <c r="D53" i="8"/>
  <c r="G57" i="8"/>
  <c r="C62" i="8"/>
  <c r="E65" i="8"/>
  <c r="M73" i="8"/>
  <c r="F62" i="8"/>
  <c r="C67" i="8"/>
  <c r="L50" i="8"/>
  <c r="M51" i="8"/>
  <c r="F52" i="8"/>
  <c r="O50" i="8"/>
  <c r="C71" i="8"/>
  <c r="M68" i="8"/>
  <c r="H52" i="8"/>
  <c r="F65" i="8"/>
  <c r="M55" i="8"/>
  <c r="H65" i="8"/>
  <c r="E76" i="8"/>
  <c r="O59" i="8"/>
  <c r="F75" i="8"/>
  <c r="D63" i="8"/>
  <c r="C58" i="8"/>
  <c r="C72" i="8"/>
  <c r="C56" i="8"/>
  <c r="E74" i="8"/>
  <c r="M54" i="8"/>
  <c r="L54" i="8"/>
  <c r="E54" i="8"/>
  <c r="O57" i="8"/>
  <c r="M62" i="8"/>
  <c r="C75" i="8"/>
  <c r="G64" i="8"/>
  <c r="D65" i="8"/>
  <c r="E72" i="8"/>
  <c r="G52" i="8"/>
  <c r="O55" i="8"/>
  <c r="D60" i="8"/>
  <c r="O61" i="8"/>
  <c r="L73" i="8"/>
  <c r="D57" i="8"/>
  <c r="H59" i="8"/>
  <c r="C69" i="8"/>
  <c r="H68" i="8"/>
  <c r="M67" i="8"/>
  <c r="O68" i="8"/>
  <c r="E66" i="8"/>
  <c r="C66" i="8"/>
  <c r="C61" i="8"/>
  <c r="L76" i="8"/>
  <c r="O66" i="8"/>
  <c r="E75" i="8"/>
  <c r="D75" i="8"/>
  <c r="E61" i="8"/>
  <c r="E60" i="8"/>
  <c r="C64" i="8"/>
  <c r="C60" i="8"/>
  <c r="H58" i="8"/>
  <c r="O70" i="8"/>
  <c r="H55" i="8"/>
  <c r="F68" i="8"/>
  <c r="G53" i="8"/>
  <c r="O58" i="8"/>
  <c r="G59" i="8"/>
  <c r="E57" i="8"/>
  <c r="M66" i="8"/>
  <c r="G60" i="8"/>
  <c r="D64" i="8"/>
  <c r="F58" i="8"/>
  <c r="H53" i="8"/>
  <c r="O76" i="8"/>
  <c r="E70" i="8"/>
  <c r="C55" i="8"/>
  <c r="F70" i="8"/>
  <c r="D72" i="8"/>
  <c r="L65" i="8"/>
  <c r="D67" i="8"/>
  <c r="L55" i="8"/>
  <c r="M58" i="8"/>
  <c r="H50" i="8"/>
  <c r="H49" i="8"/>
  <c r="F73" i="8"/>
  <c r="E64" i="8"/>
  <c r="E55" i="8"/>
  <c r="G50" i="8"/>
  <c r="H66" i="8"/>
  <c r="H56" i="8"/>
  <c r="M64" i="8"/>
  <c r="L64" i="8"/>
  <c r="D71" i="8"/>
  <c r="E51" i="8"/>
  <c r="M52" i="8"/>
  <c r="G69" i="8"/>
  <c r="F56" i="8"/>
  <c r="E63" i="8"/>
  <c r="D50" i="8"/>
  <c r="H64" i="8"/>
  <c r="O74" i="8"/>
  <c r="E53" i="8"/>
  <c r="G62" i="8"/>
  <c r="L58" i="8"/>
  <c r="L70" i="8"/>
  <c r="F69" i="8"/>
  <c r="F57" i="8"/>
  <c r="E62" i="8"/>
  <c r="L62" i="8"/>
  <c r="H72" i="8"/>
  <c r="M65" i="8"/>
  <c r="H62" i="8"/>
  <c r="D69" i="8"/>
  <c r="E49" i="8"/>
  <c r="O54" i="8"/>
  <c r="E52" i="8"/>
  <c r="M49" i="8"/>
  <c r="C65" i="8"/>
  <c r="C52" i="8"/>
  <c r="B48" i="8"/>
  <c r="L71" i="8"/>
  <c r="D76" i="8"/>
  <c r="E50" i="8"/>
  <c r="D55" i="8"/>
  <c r="L56" i="8"/>
  <c r="F55" i="8"/>
  <c r="C70" i="8"/>
  <c r="L63" i="8"/>
  <c r="C57" i="8"/>
  <c r="D59" i="8"/>
  <c r="D54" i="8"/>
  <c r="E59" i="8"/>
  <c r="H69" i="8"/>
  <c r="F72" i="8"/>
  <c r="H63" i="8"/>
  <c r="L68" i="8"/>
  <c r="F50" i="8"/>
  <c r="O64" i="8"/>
  <c r="H73" i="8"/>
  <c r="O51" i="8"/>
  <c r="D73" i="8"/>
  <c r="H57" i="8"/>
  <c r="M61" i="8"/>
  <c r="O73" i="8"/>
  <c r="O71" i="8"/>
  <c r="L66" i="8"/>
  <c r="G54" i="8"/>
  <c r="L67" i="8"/>
  <c r="H51" i="8"/>
  <c r="F51" i="8"/>
  <c r="C73" i="8"/>
  <c r="F53" i="8"/>
  <c r="G72" i="8"/>
  <c r="O65" i="8"/>
  <c r="M57" i="8"/>
  <c r="G67" i="8"/>
  <c r="G49" i="8"/>
  <c r="G73" i="8"/>
  <c r="F63" i="8"/>
  <c r="C59" i="8"/>
  <c r="O53" i="8"/>
  <c r="F71" i="8"/>
  <c r="D70" i="8"/>
  <c r="F61" i="8"/>
  <c r="D49" i="8"/>
  <c r="H75" i="8"/>
  <c r="G68" i="8"/>
  <c r="F66" i="8"/>
  <c r="L60" i="8"/>
  <c r="M56" i="8"/>
  <c r="M53" i="8"/>
  <c r="L69" i="8"/>
  <c r="O56" i="8"/>
  <c r="H76" i="8"/>
  <c r="L72" i="8"/>
  <c r="M63" i="8"/>
  <c r="C50" i="8"/>
  <c r="L57" i="8"/>
  <c r="H67" i="8"/>
  <c r="M59" i="8"/>
  <c r="D61" i="8"/>
  <c r="H60" i="8"/>
  <c r="H71" i="8"/>
  <c r="F54" i="8"/>
  <c r="F76" i="8"/>
  <c r="C49" i="8"/>
  <c r="D56" i="8"/>
  <c r="D52" i="8"/>
  <c r="H54" i="8"/>
  <c r="C76" i="8"/>
  <c r="F74" i="8"/>
  <c r="G74" i="8"/>
  <c r="D66" i="8"/>
  <c r="G51" i="8"/>
  <c r="G70" i="8"/>
  <c r="O63" i="8"/>
  <c r="D68" i="8"/>
  <c r="G63" i="8"/>
  <c r="C54" i="8"/>
  <c r="O72" i="8"/>
  <c r="O49" i="8"/>
  <c r="G56" i="8"/>
  <c r="L53" i="8"/>
  <c r="F64" i="8"/>
  <c r="E58" i="8"/>
  <c r="C5" i="8"/>
  <c r="B5" i="8"/>
  <c r="G48" i="8" l="1"/>
  <c r="E48" i="8"/>
  <c r="M48" i="8"/>
  <c r="H48" i="8"/>
  <c r="O48" i="8"/>
  <c r="D48" i="8"/>
  <c r="C48" i="8"/>
  <c r="F48" i="8"/>
  <c r="L48" i="8"/>
  <c r="M76" i="8"/>
  <c r="M75" i="8"/>
  <c r="M74" i="8"/>
  <c r="M72" i="8"/>
  <c r="M71" i="8"/>
  <c r="M70" i="8"/>
  <c r="A91" i="10" l="1" a="1"/>
  <c r="A70" i="10" a="1"/>
  <c r="A49" i="10" a="1"/>
  <c r="A29" i="10" a="1"/>
  <c r="B50" i="10" l="1"/>
  <c r="B62" i="10"/>
  <c r="I38" i="10"/>
  <c r="H35" i="10"/>
  <c r="F33" i="10"/>
  <c r="G41" i="10"/>
  <c r="D38" i="10"/>
  <c r="B35" i="10"/>
  <c r="B55" i="10"/>
  <c r="I39" i="10"/>
  <c r="H36" i="10"/>
  <c r="F34" i="10"/>
  <c r="G30" i="10"/>
  <c r="G42" i="10"/>
  <c r="D39" i="10"/>
  <c r="B36" i="10"/>
  <c r="F36" i="10"/>
  <c r="G32" i="10"/>
  <c r="D41" i="10"/>
  <c r="B60" i="10"/>
  <c r="I40" i="10"/>
  <c r="H37" i="10"/>
  <c r="F35" i="10"/>
  <c r="G31" i="10"/>
  <c r="G43" i="10"/>
  <c r="D40" i="10"/>
  <c r="B37" i="10"/>
  <c r="B53" i="10"/>
  <c r="I41" i="10"/>
  <c r="H38" i="10"/>
  <c r="B38" i="10"/>
  <c r="B51" i="10"/>
  <c r="B63" i="10"/>
  <c r="I31" i="10"/>
  <c r="I43" i="10"/>
  <c r="H40" i="10"/>
  <c r="F38" i="10"/>
  <c r="G34" i="10"/>
  <c r="D31" i="10"/>
  <c r="D43" i="10"/>
  <c r="B40" i="10"/>
  <c r="B56" i="10"/>
  <c r="I32" i="10"/>
  <c r="H41" i="10"/>
  <c r="F39" i="10"/>
  <c r="G35" i="10"/>
  <c r="D32" i="10"/>
  <c r="B41" i="10"/>
  <c r="B54" i="10"/>
  <c r="I34" i="10"/>
  <c r="H31" i="10"/>
  <c r="H43" i="10"/>
  <c r="F41" i="10"/>
  <c r="G37" i="10"/>
  <c r="D34" i="10"/>
  <c r="B31" i="10"/>
  <c r="B43" i="10"/>
  <c r="B59" i="10"/>
  <c r="I35" i="10"/>
  <c r="H32" i="10"/>
  <c r="F30" i="10"/>
  <c r="F42" i="10"/>
  <c r="G38" i="10"/>
  <c r="D35" i="10"/>
  <c r="B32" i="10"/>
  <c r="H39" i="10"/>
  <c r="D30" i="10"/>
  <c r="H42" i="10"/>
  <c r="D33" i="10"/>
  <c r="B57" i="10"/>
  <c r="F32" i="10"/>
  <c r="D37" i="10"/>
  <c r="B58" i="10"/>
  <c r="I30" i="10"/>
  <c r="F37" i="10"/>
  <c r="D42" i="10"/>
  <c r="B52" i="10"/>
  <c r="I36" i="10"/>
  <c r="F43" i="10"/>
  <c r="B33" i="10"/>
  <c r="I33" i="10"/>
  <c r="F40" i="10"/>
  <c r="B30" i="10"/>
  <c r="I37" i="10"/>
  <c r="B34" i="10"/>
  <c r="I42" i="10"/>
  <c r="G33" i="10"/>
  <c r="B39" i="10"/>
  <c r="B61" i="10"/>
  <c r="H30" i="10"/>
  <c r="G36" i="10"/>
  <c r="B42" i="10"/>
  <c r="F31" i="10"/>
  <c r="D36" i="10"/>
  <c r="H33" i="10"/>
  <c r="G39" i="10"/>
  <c r="H34" i="10"/>
  <c r="G40" i="10"/>
  <c r="A91" i="10"/>
  <c r="E105" i="10"/>
  <c r="G103" i="10"/>
  <c r="B102" i="10"/>
  <c r="D100" i="10"/>
  <c r="F98" i="10"/>
  <c r="H96" i="10"/>
  <c r="C95" i="10"/>
  <c r="E93" i="10"/>
  <c r="D105" i="10"/>
  <c r="F103" i="10"/>
  <c r="H101" i="10"/>
  <c r="C100" i="10"/>
  <c r="E98" i="10"/>
  <c r="G96" i="10"/>
  <c r="B95" i="10"/>
  <c r="D93" i="10"/>
  <c r="B105" i="10"/>
  <c r="C105" i="10"/>
  <c r="E103" i="10"/>
  <c r="G101" i="10"/>
  <c r="B100" i="10"/>
  <c r="D98" i="10"/>
  <c r="F96" i="10"/>
  <c r="H94" i="10"/>
  <c r="C93" i="10"/>
  <c r="D103" i="10"/>
  <c r="F101" i="10"/>
  <c r="H99" i="10"/>
  <c r="C98" i="10"/>
  <c r="E96" i="10"/>
  <c r="G94" i="10"/>
  <c r="B93" i="10"/>
  <c r="G104" i="10"/>
  <c r="B103" i="10"/>
  <c r="D101" i="10"/>
  <c r="F99" i="10"/>
  <c r="H97" i="10"/>
  <c r="C96" i="10"/>
  <c r="E94" i="10"/>
  <c r="G92" i="10"/>
  <c r="F104" i="10"/>
  <c r="H102" i="10"/>
  <c r="C101" i="10"/>
  <c r="E99" i="10"/>
  <c r="G97" i="10"/>
  <c r="B96" i="10"/>
  <c r="D94" i="10"/>
  <c r="F92" i="10"/>
  <c r="E104" i="10"/>
  <c r="G102" i="10"/>
  <c r="B101" i="10"/>
  <c r="D99" i="10"/>
  <c r="F97" i="10"/>
  <c r="H95" i="10"/>
  <c r="D104" i="10"/>
  <c r="F102" i="10"/>
  <c r="H100" i="10"/>
  <c r="C99" i="10"/>
  <c r="E97" i="10"/>
  <c r="G95" i="10"/>
  <c r="B94" i="10"/>
  <c r="D92" i="10"/>
  <c r="H105" i="10"/>
  <c r="C104" i="10"/>
  <c r="E102" i="10"/>
  <c r="G100" i="10"/>
  <c r="B99" i="10"/>
  <c r="D97" i="10"/>
  <c r="F95" i="10"/>
  <c r="H93" i="10"/>
  <c r="C92" i="10"/>
  <c r="G105" i="10"/>
  <c r="B104" i="10"/>
  <c r="D102" i="10"/>
  <c r="F100" i="10"/>
  <c r="H98" i="10"/>
  <c r="C97" i="10"/>
  <c r="E95" i="10"/>
  <c r="B98" i="10"/>
  <c r="B97" i="10"/>
  <c r="F105" i="10"/>
  <c r="D95" i="10"/>
  <c r="H104" i="10"/>
  <c r="F94" i="10"/>
  <c r="C103" i="10"/>
  <c r="G93" i="10"/>
  <c r="H103" i="10"/>
  <c r="C94" i="10"/>
  <c r="C102" i="10"/>
  <c r="F93" i="10"/>
  <c r="E101" i="10"/>
  <c r="H92" i="10"/>
  <c r="E100" i="10"/>
  <c r="E92" i="10"/>
  <c r="D96" i="10"/>
  <c r="G99" i="10"/>
  <c r="B92" i="10"/>
  <c r="G98" i="10"/>
  <c r="A70" i="10"/>
  <c r="B70" i="10" s="1"/>
  <c r="H84" i="10"/>
  <c r="C83" i="10"/>
  <c r="E81" i="10"/>
  <c r="G79" i="10"/>
  <c r="B78" i="10"/>
  <c r="D76" i="10"/>
  <c r="F74" i="10"/>
  <c r="H72" i="10"/>
  <c r="C71" i="10"/>
  <c r="G84" i="10"/>
  <c r="B83" i="10"/>
  <c r="D81" i="10"/>
  <c r="F79" i="10"/>
  <c r="H77" i="10"/>
  <c r="C76" i="10"/>
  <c r="E74" i="10"/>
  <c r="G72" i="10"/>
  <c r="B71" i="10"/>
  <c r="B81" i="10"/>
  <c r="F84" i="10"/>
  <c r="H82" i="10"/>
  <c r="C81" i="10"/>
  <c r="E79" i="10"/>
  <c r="G77" i="10"/>
  <c r="B76" i="10"/>
  <c r="D74" i="10"/>
  <c r="F72" i="10"/>
  <c r="E84" i="10"/>
  <c r="G82" i="10"/>
  <c r="D79" i="10"/>
  <c r="F77" i="10"/>
  <c r="H75" i="10"/>
  <c r="C74" i="10"/>
  <c r="E72" i="10"/>
  <c r="C84" i="10"/>
  <c r="E82" i="10"/>
  <c r="G80" i="10"/>
  <c r="B79" i="10"/>
  <c r="D77" i="10"/>
  <c r="F75" i="10"/>
  <c r="H73" i="10"/>
  <c r="C72" i="10"/>
  <c r="B84" i="10"/>
  <c r="D82" i="10"/>
  <c r="F80" i="10"/>
  <c r="H78" i="10"/>
  <c r="C77" i="10"/>
  <c r="E75" i="10"/>
  <c r="G73" i="10"/>
  <c r="B72" i="10"/>
  <c r="G83" i="10"/>
  <c r="B82" i="10"/>
  <c r="D80" i="10"/>
  <c r="F78" i="10"/>
  <c r="H76" i="10"/>
  <c r="C75" i="10"/>
  <c r="E73" i="10"/>
  <c r="G71" i="10"/>
  <c r="F83" i="10"/>
  <c r="H81" i="10"/>
  <c r="C80" i="10"/>
  <c r="E78" i="10"/>
  <c r="G76" i="10"/>
  <c r="B75" i="10"/>
  <c r="D73" i="10"/>
  <c r="F71" i="10"/>
  <c r="H80" i="10"/>
  <c r="G75" i="10"/>
  <c r="E80" i="10"/>
  <c r="D75" i="10"/>
  <c r="B80" i="10"/>
  <c r="H79" i="10"/>
  <c r="G74" i="10"/>
  <c r="D84" i="10"/>
  <c r="C79" i="10"/>
  <c r="B74" i="10"/>
  <c r="E83" i="10"/>
  <c r="D78" i="10"/>
  <c r="C73" i="10"/>
  <c r="H83" i="10"/>
  <c r="G78" i="10"/>
  <c r="F73" i="10"/>
  <c r="D83" i="10"/>
  <c r="C78" i="10"/>
  <c r="B73" i="10"/>
  <c r="F82" i="10"/>
  <c r="E77" i="10"/>
  <c r="D72" i="10"/>
  <c r="C82" i="10"/>
  <c r="B77" i="10"/>
  <c r="H71" i="10"/>
  <c r="H74" i="10"/>
  <c r="G81" i="10"/>
  <c r="F76" i="10"/>
  <c r="E71" i="10"/>
  <c r="F81" i="10"/>
  <c r="E76" i="10"/>
  <c r="D71" i="10"/>
  <c r="D52" i="10"/>
  <c r="F54" i="10"/>
  <c r="C57" i="10"/>
  <c r="E59" i="10"/>
  <c r="C50" i="10"/>
  <c r="E52" i="10"/>
  <c r="D57" i="10"/>
  <c r="F59" i="10"/>
  <c r="C62" i="10"/>
  <c r="E50" i="10"/>
  <c r="D55" i="10"/>
  <c r="F57" i="10"/>
  <c r="C60" i="10"/>
  <c r="D50" i="10"/>
  <c r="F52" i="10"/>
  <c r="C55" i="10"/>
  <c r="E57" i="10"/>
  <c r="D62" i="10"/>
  <c r="E62" i="10"/>
  <c r="D53" i="10"/>
  <c r="F55" i="10"/>
  <c r="C58" i="10"/>
  <c r="E60" i="10"/>
  <c r="C51" i="10"/>
  <c r="E53" i="10"/>
  <c r="D58" i="10"/>
  <c r="F60" i="10"/>
  <c r="C63" i="10"/>
  <c r="E51" i="10"/>
  <c r="D56" i="10"/>
  <c r="F58" i="10"/>
  <c r="C61" i="10"/>
  <c r="E63" i="10"/>
  <c r="F51" i="10"/>
  <c r="C54" i="10"/>
  <c r="E56" i="10"/>
  <c r="D61" i="10"/>
  <c r="F63" i="10"/>
  <c r="E55" i="10"/>
  <c r="F62" i="10"/>
  <c r="C56" i="10"/>
  <c r="D63" i="10"/>
  <c r="F50" i="10"/>
  <c r="C59" i="10"/>
  <c r="D51" i="10"/>
  <c r="E58" i="10"/>
  <c r="C52" i="10"/>
  <c r="D59" i="10"/>
  <c r="C53" i="10"/>
  <c r="D60" i="10"/>
  <c r="F53" i="10"/>
  <c r="F56" i="10"/>
  <c r="D54" i="10"/>
  <c r="E61" i="10"/>
  <c r="E54" i="10"/>
  <c r="F61" i="10"/>
  <c r="A29" i="10"/>
  <c r="A49" i="10"/>
  <c r="C40" i="10" l="1"/>
  <c r="C30" i="10"/>
  <c r="C42" i="10"/>
  <c r="H29" i="10"/>
  <c r="B49" i="10"/>
  <c r="G29" i="10"/>
  <c r="I29" i="10"/>
  <c r="D29" i="10"/>
  <c r="B29" i="10"/>
  <c r="F29" i="10"/>
  <c r="H70" i="10"/>
  <c r="H85" i="10" s="1"/>
  <c r="G70" i="10"/>
  <c r="G85" i="10" s="1"/>
  <c r="E70" i="10"/>
  <c r="E85" i="10" s="1"/>
  <c r="D70" i="10"/>
  <c r="D85" i="10" s="1"/>
  <c r="F70" i="10"/>
  <c r="F85" i="10" s="1"/>
  <c r="C70" i="10"/>
  <c r="C85" i="10" s="1"/>
  <c r="G91" i="10"/>
  <c r="G106" i="10" s="1"/>
  <c r="F91" i="10"/>
  <c r="F106" i="10" s="1"/>
  <c r="E91" i="10"/>
  <c r="E106" i="10" s="1"/>
  <c r="D91" i="10"/>
  <c r="D106" i="10" s="1"/>
  <c r="B91" i="10"/>
  <c r="B106" i="10" s="1"/>
  <c r="C91" i="10"/>
  <c r="C106" i="10" s="1"/>
  <c r="H91" i="10"/>
  <c r="H106" i="10" s="1"/>
  <c r="D49" i="10"/>
  <c r="D64" i="10" s="1"/>
  <c r="C49" i="10"/>
  <c r="C64" i="10" s="1"/>
  <c r="F49" i="10"/>
  <c r="F64" i="10" s="1"/>
  <c r="E49" i="10"/>
  <c r="E64" i="10" s="1"/>
  <c r="C41" i="10"/>
  <c r="C36" i="10"/>
  <c r="C32" i="10"/>
  <c r="C33" i="10"/>
  <c r="C38" i="10"/>
  <c r="C43" i="10"/>
  <c r="C34" i="10"/>
  <c r="C37" i="10"/>
  <c r="C35" i="10"/>
  <c r="C31" i="10"/>
  <c r="C39" i="10"/>
  <c r="I82" i="10"/>
  <c r="B85" i="10"/>
  <c r="I75" i="10"/>
  <c r="I78" i="10"/>
  <c r="I71" i="10"/>
  <c r="I83" i="10"/>
  <c r="I77" i="10"/>
  <c r="I79" i="10"/>
  <c r="I72" i="10"/>
  <c r="I84" i="10"/>
  <c r="I80" i="10"/>
  <c r="I73" i="10"/>
  <c r="I76" i="10"/>
  <c r="I81" i="10"/>
  <c r="I74" i="10"/>
  <c r="I102" i="10"/>
  <c r="I94" i="10"/>
  <c r="I93" i="10"/>
  <c r="I100" i="10"/>
  <c r="I92" i="10"/>
  <c r="I103" i="10"/>
  <c r="I99" i="10"/>
  <c r="I95" i="10"/>
  <c r="I98" i="10"/>
  <c r="I101" i="10"/>
  <c r="I105" i="10"/>
  <c r="I97" i="10"/>
  <c r="I104" i="10"/>
  <c r="I96" i="10"/>
  <c r="K63" i="8"/>
  <c r="K64" i="8"/>
  <c r="K65" i="8"/>
  <c r="K66" i="8"/>
  <c r="K67" i="8"/>
  <c r="K68" i="8"/>
  <c r="K69" i="8"/>
  <c r="K70" i="8"/>
  <c r="K71" i="8"/>
  <c r="K72" i="8"/>
  <c r="K73" i="8"/>
  <c r="K74" i="8"/>
  <c r="K75" i="8"/>
  <c r="K76" i="8"/>
  <c r="J63" i="8"/>
  <c r="J64" i="8"/>
  <c r="J65" i="8"/>
  <c r="J66" i="8"/>
  <c r="J67" i="8"/>
  <c r="J68" i="8"/>
  <c r="J69" i="8"/>
  <c r="J70" i="8"/>
  <c r="J71" i="8"/>
  <c r="J72" i="8"/>
  <c r="J73" i="8"/>
  <c r="J74" i="8"/>
  <c r="J75" i="8"/>
  <c r="J76" i="8"/>
  <c r="I51" i="8"/>
  <c r="I60" i="8"/>
  <c r="I63" i="8"/>
  <c r="I64" i="8"/>
  <c r="I65" i="8"/>
  <c r="I66" i="8"/>
  <c r="I67" i="8"/>
  <c r="I68" i="8"/>
  <c r="I69" i="8"/>
  <c r="I70" i="8"/>
  <c r="I71" i="8"/>
  <c r="I72" i="8"/>
  <c r="I73" i="8"/>
  <c r="I74" i="8"/>
  <c r="I75" i="8"/>
  <c r="I76" i="8"/>
  <c r="K59" i="8" l="1"/>
  <c r="I59" i="8"/>
  <c r="J53" i="8"/>
  <c r="I49" i="8"/>
  <c r="I61" i="8"/>
  <c r="I48" i="8"/>
  <c r="J57" i="8"/>
  <c r="K57" i="8"/>
  <c r="J55" i="8"/>
  <c r="I52" i="8"/>
  <c r="J58" i="8"/>
  <c r="K62" i="8"/>
  <c r="K50" i="8"/>
  <c r="K55" i="8"/>
  <c r="I56" i="8"/>
  <c r="J62" i="8"/>
  <c r="J50" i="8"/>
  <c r="K54" i="8"/>
  <c r="J54" i="8"/>
  <c r="K58" i="8"/>
  <c r="I58" i="8"/>
  <c r="J52" i="8"/>
  <c r="K56" i="8"/>
  <c r="I53" i="8"/>
  <c r="K51" i="8"/>
  <c r="K61" i="8"/>
  <c r="K49" i="8"/>
  <c r="I62" i="8"/>
  <c r="I50" i="8"/>
  <c r="J56" i="8"/>
  <c r="K60" i="8"/>
  <c r="K48" i="8"/>
  <c r="I57" i="8"/>
  <c r="J51" i="8"/>
  <c r="I55" i="8"/>
  <c r="J61" i="8"/>
  <c r="J49" i="8"/>
  <c r="K53" i="8"/>
  <c r="J60" i="8"/>
  <c r="J48" i="8"/>
  <c r="K52" i="8"/>
  <c r="I54" i="8"/>
  <c r="J59" i="8"/>
  <c r="N66" i="8"/>
  <c r="I91" i="10"/>
  <c r="I106" i="10" s="1"/>
  <c r="I70" i="10"/>
  <c r="I85" i="10" s="1"/>
  <c r="C29" i="10"/>
  <c r="B7" i="8"/>
  <c r="B46" i="8"/>
  <c r="B38" i="8"/>
  <c r="B30" i="8"/>
  <c r="B22" i="8"/>
  <c r="B11" i="8"/>
  <c r="B3" i="8"/>
  <c r="N69" i="8" l="1"/>
  <c r="N72" i="8"/>
  <c r="N68" i="8"/>
  <c r="N75" i="8"/>
  <c r="N64" i="8"/>
  <c r="N74" i="8"/>
  <c r="N63" i="8"/>
  <c r="N65" i="8"/>
  <c r="N61" i="8"/>
  <c r="N67" i="8"/>
  <c r="N76" i="8"/>
  <c r="G62" i="10"/>
  <c r="G54" i="10"/>
  <c r="H62" i="10"/>
  <c r="H54" i="10"/>
  <c r="G60" i="10"/>
  <c r="G52" i="10"/>
  <c r="G56" i="10"/>
  <c r="I49" i="10"/>
  <c r="G61" i="10"/>
  <c r="G53" i="10"/>
  <c r="I61" i="10"/>
  <c r="I53" i="10"/>
  <c r="H60" i="10"/>
  <c r="H52" i="10"/>
  <c r="G59" i="10"/>
  <c r="G51" i="10"/>
  <c r="H59" i="10"/>
  <c r="H51" i="10"/>
  <c r="G58" i="10"/>
  <c r="G50" i="10"/>
  <c r="I58" i="10"/>
  <c r="I50" i="10"/>
  <c r="G57" i="10"/>
  <c r="G49" i="10"/>
  <c r="H57" i="10"/>
  <c r="H61" i="10"/>
  <c r="H56" i="10"/>
  <c r="G63" i="10"/>
  <c r="G55" i="10"/>
  <c r="H63" i="10"/>
  <c r="H55" i="10"/>
  <c r="H53" i="10"/>
  <c r="B64" i="10"/>
  <c r="H58" i="10"/>
  <c r="I55" i="10"/>
  <c r="H50" i="10"/>
  <c r="H49" i="10"/>
  <c r="I60" i="10"/>
  <c r="I52" i="10"/>
  <c r="I57" i="10"/>
  <c r="I63" i="10"/>
  <c r="I62" i="10"/>
  <c r="I54" i="10"/>
  <c r="I59" i="10"/>
  <c r="I51" i="10"/>
  <c r="G44" i="10"/>
  <c r="I44" i="10"/>
  <c r="H44" i="10"/>
  <c r="I56" i="10"/>
  <c r="E41" i="10"/>
  <c r="E33" i="10"/>
  <c r="E40" i="10"/>
  <c r="E32" i="10"/>
  <c r="G9" i="8"/>
  <c r="F9" i="8"/>
  <c r="D5" i="8"/>
  <c r="H9" i="8"/>
  <c r="C20" i="8"/>
  <c r="E20" i="8"/>
  <c r="G20" i="8"/>
  <c r="F20" i="8"/>
  <c r="D20" i="8"/>
  <c r="N60" i="8" l="1"/>
  <c r="N50" i="8"/>
  <c r="N57" i="8"/>
  <c r="G24" i="8"/>
  <c r="N62" i="8"/>
  <c r="N59" i="8"/>
  <c r="N52" i="8"/>
  <c r="N56" i="8"/>
  <c r="N49" i="8"/>
  <c r="N58" i="8"/>
  <c r="N51" i="8"/>
  <c r="N55" i="8"/>
  <c r="N53" i="8"/>
  <c r="I43" i="8"/>
  <c r="N73" i="8"/>
  <c r="C32" i="8"/>
  <c r="H34" i="8"/>
  <c r="C33" i="8"/>
  <c r="C42" i="8"/>
  <c r="H35" i="8"/>
  <c r="H40" i="8"/>
  <c r="I40" i="8"/>
  <c r="I33" i="8"/>
  <c r="C34" i="8"/>
  <c r="C43" i="8"/>
  <c r="C40" i="8"/>
  <c r="C41" i="8"/>
  <c r="I42" i="8"/>
  <c r="H43" i="8"/>
  <c r="C35" i="8"/>
  <c r="I32" i="8"/>
  <c r="I41" i="8"/>
  <c r="H33" i="8"/>
  <c r="H42" i="8"/>
  <c r="I34" i="8"/>
  <c r="H32" i="8"/>
  <c r="F27" i="8"/>
  <c r="D43" i="8"/>
  <c r="F25" i="8"/>
  <c r="G25" i="8"/>
  <c r="D26" i="8"/>
  <c r="D32" i="8"/>
  <c r="H41" i="8"/>
  <c r="I35" i="8"/>
  <c r="G32" i="8"/>
  <c r="E27" i="8"/>
  <c r="E26" i="8"/>
  <c r="G26" i="8"/>
  <c r="D33" i="8"/>
  <c r="E24" i="8"/>
  <c r="C26" i="8"/>
  <c r="G27" i="8"/>
  <c r="D40" i="8"/>
  <c r="C27" i="8"/>
  <c r="D35" i="8"/>
  <c r="F26" i="8"/>
  <c r="D34" i="8"/>
  <c r="D24" i="8"/>
  <c r="D27" i="8"/>
  <c r="D42" i="8"/>
  <c r="F24" i="8"/>
  <c r="C25" i="8"/>
  <c r="C24" i="8"/>
  <c r="D41" i="8"/>
  <c r="E25" i="8"/>
  <c r="D25" i="8"/>
  <c r="N48" i="8"/>
  <c r="E32" i="8"/>
  <c r="E41" i="8"/>
  <c r="E43" i="8"/>
  <c r="E35" i="8"/>
  <c r="E40" i="8"/>
  <c r="E34" i="8"/>
  <c r="E33" i="8"/>
  <c r="E42" i="8"/>
  <c r="N54" i="8"/>
  <c r="G33" i="8"/>
  <c r="G42" i="8"/>
  <c r="G43" i="8"/>
  <c r="G34" i="8"/>
  <c r="G41" i="8"/>
  <c r="G40" i="8"/>
  <c r="G35" i="8"/>
  <c r="N70" i="8"/>
  <c r="F40" i="8"/>
  <c r="F34" i="8"/>
  <c r="F35" i="8"/>
  <c r="F42" i="8"/>
  <c r="F41" i="8"/>
  <c r="N71" i="8"/>
  <c r="F33" i="8"/>
  <c r="F43" i="8"/>
  <c r="F32" i="8"/>
  <c r="C44" i="10"/>
  <c r="G22" i="10"/>
  <c r="H11" i="10"/>
  <c r="D22" i="10"/>
  <c r="E43" i="10"/>
  <c r="E34" i="10"/>
  <c r="G64" i="10"/>
  <c r="I64" i="10"/>
  <c r="H64" i="10"/>
  <c r="F44" i="10"/>
  <c r="E31" i="10"/>
  <c r="E39" i="10"/>
  <c r="E36" i="10"/>
  <c r="E35" i="10"/>
  <c r="E42" i="10"/>
  <c r="D44" i="10"/>
  <c r="E38" i="10"/>
  <c r="B44" i="10"/>
  <c r="E37" i="10"/>
  <c r="E30" i="10"/>
  <c r="E29" i="10"/>
  <c r="E5" i="8"/>
  <c r="F20" i="10" l="1"/>
  <c r="G11" i="10"/>
  <c r="H14" i="10"/>
  <c r="H22" i="10"/>
  <c r="H19" i="10"/>
  <c r="H13" i="10"/>
  <c r="G19" i="10"/>
  <c r="G13" i="10"/>
  <c r="H21" i="10"/>
  <c r="G20" i="10"/>
  <c r="G12" i="10"/>
  <c r="G21" i="10"/>
  <c r="H20" i="10"/>
  <c r="G14" i="10"/>
  <c r="H12" i="10"/>
  <c r="B13" i="10"/>
  <c r="B20" i="10"/>
  <c r="D20" i="10"/>
  <c r="B14" i="10"/>
  <c r="B22" i="10"/>
  <c r="E13" i="10"/>
  <c r="E11" i="10"/>
  <c r="F13" i="10"/>
  <c r="C20" i="10"/>
  <c r="C13" i="10"/>
  <c r="F12" i="10"/>
  <c r="E22" i="10"/>
  <c r="D12" i="10"/>
  <c r="E21" i="10"/>
  <c r="D14" i="10"/>
  <c r="D21" i="10"/>
  <c r="D19" i="10"/>
  <c r="B12" i="10"/>
  <c r="E20" i="10"/>
  <c r="D11" i="10"/>
  <c r="B21" i="10"/>
  <c r="C22" i="10"/>
  <c r="F19" i="10"/>
  <c r="C19" i="10"/>
  <c r="B11" i="10"/>
  <c r="F14" i="10"/>
  <c r="C11" i="10"/>
  <c r="F11" i="10"/>
  <c r="F21" i="10"/>
  <c r="F22" i="10"/>
  <c r="C12" i="10"/>
  <c r="D13" i="10"/>
  <c r="E14" i="10"/>
  <c r="B19" i="10"/>
  <c r="E19" i="10"/>
  <c r="E12" i="10"/>
  <c r="C21" i="10"/>
  <c r="C14" i="10"/>
  <c r="C5" i="10"/>
  <c r="B6" i="10"/>
  <c r="B5" i="10"/>
  <c r="B4" i="10"/>
  <c r="B3" i="10"/>
  <c r="D5" i="10"/>
  <c r="E5" i="10"/>
  <c r="F5" i="10"/>
  <c r="C3" i="10"/>
  <c r="C6" i="10"/>
  <c r="D3" i="10"/>
  <c r="D6" i="10"/>
  <c r="D4" i="10"/>
  <c r="E3" i="10"/>
  <c r="C4" i="10"/>
  <c r="E6" i="10"/>
  <c r="E4" i="10"/>
  <c r="F3" i="10"/>
  <c r="F4" i="10"/>
  <c r="F6" i="10"/>
  <c r="E44" i="10"/>
  <c r="H15" i="10" l="1"/>
  <c r="G15" i="10"/>
  <c r="H23" i="10"/>
  <c r="G23" i="10"/>
  <c r="I13" i="10"/>
  <c r="I12" i="10"/>
  <c r="F15" i="10"/>
  <c r="I20" i="10"/>
  <c r="E15" i="10"/>
  <c r="D23" i="10"/>
  <c r="E23" i="10"/>
  <c r="C23" i="10"/>
  <c r="I21" i="10"/>
  <c r="D15" i="10"/>
  <c r="C15" i="10"/>
  <c r="I22" i="10"/>
  <c r="I14" i="10"/>
  <c r="F23" i="10"/>
  <c r="D44" i="8"/>
  <c r="B23" i="10"/>
  <c r="B15" i="10"/>
  <c r="D36" i="8"/>
  <c r="C44" i="8"/>
  <c r="C36" i="8"/>
  <c r="H44" i="8"/>
  <c r="I44" i="8"/>
  <c r="I36" i="8"/>
  <c r="H36" i="8"/>
  <c r="F7" i="10"/>
  <c r="B7" i="10"/>
  <c r="F44" i="8"/>
  <c r="I19" i="10"/>
  <c r="J40" i="8"/>
  <c r="E7" i="10"/>
  <c r="D7" i="10"/>
  <c r="F36" i="8"/>
  <c r="I11" i="10"/>
  <c r="J35" i="8"/>
  <c r="E28" i="8"/>
  <c r="D28" i="8"/>
  <c r="C28" i="8"/>
  <c r="F28" i="8"/>
  <c r="J42" i="8"/>
  <c r="C7" i="10"/>
  <c r="G28" i="8"/>
  <c r="J43" i="8"/>
  <c r="J34" i="8"/>
  <c r="E44" i="8"/>
  <c r="G44" i="8"/>
  <c r="J32" i="8"/>
  <c r="E36" i="8"/>
  <c r="J33" i="8"/>
  <c r="J41" i="8"/>
  <c r="G36" i="8"/>
  <c r="I23" i="10" l="1"/>
  <c r="J44" i="8"/>
  <c r="J36" i="8"/>
  <c r="I15" i="1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<sst xmlns="http://schemas.openxmlformats.org/spreadsheetml/2006/main" count="83984" uniqueCount="3451">
  <si>
    <t>Progetto - Identificativo</t>
  </si>
  <si>
    <t>CUP</t>
  </si>
  <si>
    <t>Titolo intervento</t>
  </si>
  <si>
    <t>Finanziamento</t>
  </si>
  <si>
    <t>Costo Ammesso</t>
  </si>
  <si>
    <t>Impegno</t>
  </si>
  <si>
    <t>Pagamento</t>
  </si>
  <si>
    <t>Impegnato/finanziamento (%)</t>
  </si>
  <si>
    <t>Stato avanzamento procedurale</t>
  </si>
  <si>
    <t>Stipula contratto (data)</t>
  </si>
  <si>
    <t>Nessuna Condizione OGV</t>
  </si>
  <si>
    <t>Fonte</t>
  </si>
  <si>
    <t>MISE#1#B23D21007980001</t>
  </si>
  <si>
    <t>B23D21007980001</t>
  </si>
  <si>
    <t>Storia natura cultura borghi e vallata del Fiastra</t>
  </si>
  <si>
    <t>Progettazione</t>
  </si>
  <si>
    <t>BDU</t>
  </si>
  <si>
    <t>MISE#1#B23D21008000001</t>
  </si>
  <si>
    <t>B23D21008000001</t>
  </si>
  <si>
    <t>Progetto Terre Mutate sviluppo del turismo sostenibile nelle aree colpite dal sisma</t>
  </si>
  <si>
    <t>MISE#1#B25E20000390005</t>
  </si>
  <si>
    <t>B25E20000390005</t>
  </si>
  <si>
    <t>Realizzazione di una piscina coperta</t>
  </si>
  <si>
    <t>Gara in corso</t>
  </si>
  <si>
    <t>MISE#1#B31B21007290001</t>
  </si>
  <si>
    <t>B31B21007290001</t>
  </si>
  <si>
    <t>Realizzazione di una bretella di collegamento con relative rotatorie, presso l'area industriale di Santo Chiodo</t>
  </si>
  <si>
    <t>MISE#1#B31B21007300001</t>
  </si>
  <si>
    <t>B31B21007300001</t>
  </si>
  <si>
    <t>Attuazione Lotto funzionale b2 del piano attuativo AT 11 riqualificazione sostenibile dei luoghi e figure professionali di qualita per il settore dell hotellerie campus Lanciano</t>
  </si>
  <si>
    <t>MISE#1#B31B21007990001</t>
  </si>
  <si>
    <t>B31B21007990001</t>
  </si>
  <si>
    <t>Realizzazione di opere di valorizzazione del comprensorio sciistico dei Monti Gemelli situato tra le regioni Abruzzo e Marche attraverso la realizzazione di un nuovo impianto di risalita e di un sistema di innevamento programmato</t>
  </si>
  <si>
    <t>Non Avviato</t>
  </si>
  <si>
    <t>MISE#1#B33D21012430001</t>
  </si>
  <si>
    <t>B33D21012430001</t>
  </si>
  <si>
    <t>Recupero di Poggiodomo vecchia 1 Lotto funzionale percorsi di valorizzazione tra storia natura e memoria</t>
  </si>
  <si>
    <t>MISE#1#B41B21003760005</t>
  </si>
  <si>
    <t>B41B21003760005</t>
  </si>
  <si>
    <t>Proponente Monti Azzurri ciclovia abbadia di Fiastra Sarnano</t>
  </si>
  <si>
    <t>MISE#1#B43D21006100001</t>
  </si>
  <si>
    <t>B43D21006100001</t>
  </si>
  <si>
    <t>Mobilita dolce Tre Valli bike park</t>
  </si>
  <si>
    <t>MISE#1#B53D21006350001</t>
  </si>
  <si>
    <t>B53D21006350001</t>
  </si>
  <si>
    <t>Grande anello dei borghi ascolani (GABA)</t>
  </si>
  <si>
    <t>MISE#1#B63D21007100001</t>
  </si>
  <si>
    <t>B63D21007100001</t>
  </si>
  <si>
    <t>Riqualificazione urbana dell area Parco Rio a servizio del centro storico in fase di ricostruzione</t>
  </si>
  <si>
    <t>MISE#1#B63D21007110001</t>
  </si>
  <si>
    <t>B63D21007110001</t>
  </si>
  <si>
    <t>Montagne del piceno</t>
  </si>
  <si>
    <t>MISE#1#B73D21007500001</t>
  </si>
  <si>
    <t>B73D21007500001</t>
  </si>
  <si>
    <t>Marche outdoor riqualificazione percorsi di media ed alta montagna monitoraggio completamento e messa in funzione del sistema legato al circuito outdoor</t>
  </si>
  <si>
    <t>MISE#1#C11B21006950001</t>
  </si>
  <si>
    <t>C11B21006950001</t>
  </si>
  <si>
    <t>EVA eccellenze Valle dell Aso nuovo polo agroalimentare</t>
  </si>
  <si>
    <t>Esecuzione</t>
  </si>
  <si>
    <t>MISE#1#C41B21005440006</t>
  </si>
  <si>
    <t>C41B21005440006</t>
  </si>
  <si>
    <t>Ciclovia di S. Rita 1 Stralcio - l'itinerario tra turismo e devozione</t>
  </si>
  <si>
    <t>MISE#1#C51B21006020006</t>
  </si>
  <si>
    <t>C51B21006020006</t>
  </si>
  <si>
    <t>Realizzazione di residenza sanitaria assistenziale RSA r2.2 40 posti di cui alla DGR n. 1697 del 31/12/2020 integrazione della DGR n. 1195/2020 concernente DGR n. 128/2019 presentazione progettualita prioritarie adempimenti connessi</t>
  </si>
  <si>
    <t>MISE#1#C71B21005720006</t>
  </si>
  <si>
    <t>C71B21005720006</t>
  </si>
  <si>
    <t>Ciclovia Monti Reatini Valle del Velino 1 Lotto funzionale</t>
  </si>
  <si>
    <t>MISE#1#C81B21010820001</t>
  </si>
  <si>
    <t>C81B21010820001</t>
  </si>
  <si>
    <t>Riqualificazione urbana dell'abitato di Polino</t>
  </si>
  <si>
    <t>MISE#1#D43D21001940001</t>
  </si>
  <si>
    <t>D43D21001940001</t>
  </si>
  <si>
    <t>Valorizzazione dellarea archeologica e recupero funzionale del teatro romano della citta di Teramo mediante demolizione di palazzo Adamoli e di palazzo Salvoni. 2 Lotto funzionale.</t>
  </si>
  <si>
    <t>MISE#1#D61B21005160005</t>
  </si>
  <si>
    <t>D61B21005160005</t>
  </si>
  <si>
    <t>Piano insediamenti produttivi da attuare d iniziativa del comune di Accumoli a termini del vigente PRG comunale, in area ivi individuata - comprensorio d/2  al nct fg 1, part. 1, 3, 32, 33/parte, 34/parte, 504, 505, 506, 507, 514/parte, 515/parte, 516, 568, 569, 570. Realizzazione delle opere di urbanizzazione primaria a servizio del comprensorio produttivo di nuovo impianto</t>
  </si>
  <si>
    <t>MISE#1#E11B21002670001</t>
  </si>
  <si>
    <t>E11B21002670001</t>
  </si>
  <si>
    <t>Realizzazione di impianto polivalente coperto al Parco della Croce di Monteleone di Spoleto a completamento del complesso sportivo esistente</t>
  </si>
  <si>
    <t>MISE#1#E11B21002800001</t>
  </si>
  <si>
    <t>E11B21002800001</t>
  </si>
  <si>
    <t>Bike park crossodromo Gina Libani Repetti Esanatoglia MC</t>
  </si>
  <si>
    <t>MISE#1#E29J21006210001</t>
  </si>
  <si>
    <t>E29J21006210001</t>
  </si>
  <si>
    <t>Biodistretto di Terraviva 1 Stralcio</t>
  </si>
  <si>
    <t>MISE#1#E81B21003800001</t>
  </si>
  <si>
    <t>E81B21003800001</t>
  </si>
  <si>
    <t>Contratto  istituzionale  di  sviluppo  aree sisma tutela dell identita dei luoghi ed opportunita di sviluppo  Montegiorgio outdoor dal fiume Tenna al parco degli alberelli viale Ugolino</t>
  </si>
  <si>
    <t>MISE#1#E91B21002690001</t>
  </si>
  <si>
    <t>E91B21002690001</t>
  </si>
  <si>
    <t>Svincolo A24 Montorio al Vomano</t>
  </si>
  <si>
    <t>MISE#1#F19J21008750001</t>
  </si>
  <si>
    <t>F19J21008750001</t>
  </si>
  <si>
    <t>Riqualificazione paesaggistica e urbana di vallo di nera con potenziamento della rete di mobilita sostenibile  e degli attrattori turistico-ricettivi</t>
  </si>
  <si>
    <t>MISE#1#F21B21004110002</t>
  </si>
  <si>
    <t>F21B21004110002</t>
  </si>
  <si>
    <t>Lungo la via di Francesco alla scoperta del fiume, dei borghi e delle rocche. Recupero e riqualificazione di un sentiero esistente e realizzazione di una passerella pedonale sul fosso di Monterivoso, realizzazione di caffe letterario con funzioni di ristoro formativo ed innformativo a servizio biblioteca comunale Romolo Runcini</t>
  </si>
  <si>
    <t>MISE#1#F29J21006840001</t>
  </si>
  <si>
    <t>F29J21006840001</t>
  </si>
  <si>
    <t>Centro termale per la salute</t>
  </si>
  <si>
    <t>MISE#1#F29J21008430001</t>
  </si>
  <si>
    <t>F29J21008430001</t>
  </si>
  <si>
    <t>Acqua 4.0 - opportunita per lo sviluppo integrato del territorio colpito dal sisma</t>
  </si>
  <si>
    <t>MISE#1#F51B21004180001</t>
  </si>
  <si>
    <t>F51B21004180001</t>
  </si>
  <si>
    <t>PAMS - piano di azione e mobilita sostenibile a Castelluccio di Norcia</t>
  </si>
  <si>
    <t>MISE#1#G27H21030010001</t>
  </si>
  <si>
    <t>G27H21030010001</t>
  </si>
  <si>
    <t>Lavori di sistemazione del tratto di strada montana di collegamento ai cinque confini dalla loc. Fondo Lago alla loc. Porara</t>
  </si>
  <si>
    <t>MISE#1#G29J21008000005</t>
  </si>
  <si>
    <t>G29J21008000005</t>
  </si>
  <si>
    <t>Riqualificazione urbana Leonessa e antiche frazioni</t>
  </si>
  <si>
    <t>MISE#1#G47H21050640005</t>
  </si>
  <si>
    <t>G47H21050640005</t>
  </si>
  <si>
    <t>Preci verso la transizione ecologica - 1 Lotto funzionale</t>
  </si>
  <si>
    <t>MISE#1#G49J21011150006</t>
  </si>
  <si>
    <t>G49J21011150006</t>
  </si>
  <si>
    <t>Living Gran Sasso - 1 Lotto funzionale</t>
  </si>
  <si>
    <t>MISE#1#H26G21001790001</t>
  </si>
  <si>
    <t>H26G21001790001</t>
  </si>
  <si>
    <t>Acquisizione/recupero/trasformazione ex Caserma forestale</t>
  </si>
  <si>
    <t>MISE#1#H37H21004040002</t>
  </si>
  <si>
    <t>H37H21004040002</t>
  </si>
  <si>
    <t>Riqualificazione centro storico capoluogo</t>
  </si>
  <si>
    <t>Gara aggiudicata/contratto sottoscritto</t>
  </si>
  <si>
    <t>MISE#1#H43D21001550002</t>
  </si>
  <si>
    <t>H43D21001550002</t>
  </si>
  <si>
    <t>Piscina e campo da calcio Arrone 1 Stralcio - manutenzione straordinaria e rigenerazione del campo di calcio comunale</t>
  </si>
  <si>
    <t>MISE#1#I41B21002580002</t>
  </si>
  <si>
    <t>I41B21002580002</t>
  </si>
  <si>
    <t>Realizzazione area fieristica e potenziamento zona PIP</t>
  </si>
  <si>
    <t>MISE#1#I49J21006830001</t>
  </si>
  <si>
    <t>I49J21006830001</t>
  </si>
  <si>
    <t>Acquisizione e riqualificazione di immobili e terreno per  strutture ricettive in area polivalente a servizio della collettivita</t>
  </si>
  <si>
    <t>MISE#1#I63D21001340002</t>
  </si>
  <si>
    <t>I63D21001340002</t>
  </si>
  <si>
    <t>Riqualificazione urbana dell'abitato di Sant'Anatolia di Narco</t>
  </si>
  <si>
    <t>MISE#1#I81B21004670001</t>
  </si>
  <si>
    <t>I81B21004670001</t>
  </si>
  <si>
    <t>Progetto di una rete di mobilita ciclistica del comune di Macerata</t>
  </si>
  <si>
    <t>MISE#1#I87H21003680001</t>
  </si>
  <si>
    <t>I87H21003680001</t>
  </si>
  <si>
    <t>Ristrutturazione della piscina in area termale sita in Antrodoco, destinata alle attivita sportive natatorie estate/inverno</t>
  </si>
  <si>
    <t>MISE#1#J34E21001440002</t>
  </si>
  <si>
    <t>J34E21001440002</t>
  </si>
  <si>
    <t>Evoluzione mete picene</t>
  </si>
  <si>
    <t>MISE#1#J54E21003400001</t>
  </si>
  <si>
    <t>J54E21003400001</t>
  </si>
  <si>
    <t>Riqualificazione del centro storico interventi in piazza del bollo, via Porta Marrocco, via G.B. Valentini</t>
  </si>
  <si>
    <t>MISE#1#J69J17000520001</t>
  </si>
  <si>
    <t>J69J17000520001</t>
  </si>
  <si>
    <t>Realizzazione nuova casa di riposo e residenza protetta</t>
  </si>
  <si>
    <t>MISE#1#J87H21003620001</t>
  </si>
  <si>
    <t>J87H21003620001</t>
  </si>
  <si>
    <t>Riqualificazione urbanistico ambientale e funzionale del Parco di Valcasana</t>
  </si>
  <si>
    <t>B41B21003710001</t>
  </si>
  <si>
    <t>SGP</t>
  </si>
  <si>
    <t>D83D21005510006</t>
  </si>
  <si>
    <t>F14E21006040002</t>
  </si>
  <si>
    <t>CIS</t>
  </si>
  <si>
    <t>MISE#1#CIS_BLA09</t>
  </si>
  <si>
    <t>B64H22000040005</t>
  </si>
  <si>
    <t>ATTIVIT DI PROMOZIONE E DI INFRASTRUTTURAZIONE TURISTICA RIQUALIFICAZIONE DEL WATERFRONT DI CASTRO MARINA*PIAZZA DANTE - VIA LIT. PER TRICASE - VIA PANORAMICA*PROMOZIONE E INFRASTRUTTURAZIONE TURISTICA CON RIQUALIFICAZIONE DEL WATERFRONT DI CASTRO MARINA</t>
  </si>
  <si>
    <t>MISE#1#CIS_BLA29</t>
  </si>
  <si>
    <t>B92F22000320001</t>
  </si>
  <si>
    <t>RIQUALIFICAZIONE E VALORIZZAZIONE TURISTICA DI PARCHEGGI E PERCORSI VIARI IN SANTA CESAREA TERME*VIA UMBERTO I^*RIQUALIFICAZIONE E VALORIZZAZIONE TURISTICA DI PARCHEGGI E PERCORSI VIARI IN SANTA CESAREA TERME</t>
  </si>
  <si>
    <t>MISE#1#CIS_BLA31</t>
  </si>
  <si>
    <t>B95B22000060006</t>
  </si>
  <si>
    <t>FASCIA COSTIERA RICADENTE NEI COMUNI DI TRICASE, TIGGIANO E CORSANO.*STRADA PROVINCIALE 358*VALORIZZAZIONE DEL TRATTO DI FASCIA COSTIERA RICADENTE NEI COMUNI DI TRICASE, TIGGIANO E CORSANO (RECUPERO DEI TRATTURI ESISTENTI E INSERIMENTO DI ATTRAZIONI PER ATTIVIT OUTDOOR PER LINCREMENTO E LA DESTAGIONALIZZAZIONE DEL TURISMO NEL SALENTO</t>
  </si>
  <si>
    <t>MISE#1#CIS_BLA34</t>
  </si>
  <si>
    <t>C68E18000480001</t>
  </si>
  <si>
    <t>CORDONE DUNALE DI CASALABATE*LOCALIT CASALABATE*RIQUALIFICAZIONE INTEGRATA DEL PAESAGGIO COSTIERO DEL LITORALE SUD DELLA MARINA DI CASALABATE</t>
  </si>
  <si>
    <t>MISE#1#CIS_BLA14</t>
  </si>
  <si>
    <t>C81B22002140005</t>
  </si>
  <si>
    <t>HUB INTERMODALITA': CREAZIONE DI UN NODO DI INTERCONNESSIONE TRA LA CITTA' E LA COSTA ADRIATICA*FORO BOARIO - PARTE FINALE DELLARTERIA VIARIA SS 613 -*REALIZZAZIONE DI PARCHEGGIO INTERRATO (N.1000 POSTI)  SOTTOPASSO (ML 30)  TERMINAL DELLAUTOSTAZIONE (MQ 400) VELOSTAZIONE (N.150 POSTI)  SISTEMAZIONI ESTERNE (MQ 10.000)</t>
  </si>
  <si>
    <t>MISE#1#CIS_BLA20</t>
  </si>
  <si>
    <t>C81I22000020005</t>
  </si>
  <si>
    <t>MISE#1#CIS_BLA16</t>
  </si>
  <si>
    <t>C82H22000040005</t>
  </si>
  <si>
    <t>LA SPIAGGIA URBANA: LUNGOMARE A. VESPUCCI*VIA LUNGOMARE VESPUCCI*RIDISEGNO DEL LUNGOMARE, REALIZZAZIONE SERVIZI ALLA BALNEAZIONE, ELIMINAZIONE ASFALTO, RECUPERO DELL'OSTELLO</t>
  </si>
  <si>
    <t>MISE#1#CIS_BLA18</t>
  </si>
  <si>
    <t>C82H22000050005</t>
  </si>
  <si>
    <t>SPIAGGIA URBANA: LUNGOMARE CABOTO - GIARDINI DI ADRIANO*VIA LUNGOMARE CABOTO SAN CATALDO*RIDISEGNO DEL LUNGOMARE, REALIZZAZIONE SERVIZI ALLA BALNEAZIONE, SOSTITUZIONE SUPERFICI ASFALTATE E IMPERMEABILI,REALIZZAZIONE DI UNA PIAZZA TEATRO</t>
  </si>
  <si>
    <t>MISE#1#CIS_BLA15</t>
  </si>
  <si>
    <t>C82H22000060005</t>
  </si>
  <si>
    <t>SPIAGGIA URBANA: DARSENA DI SAN CATALDO*SAN CATALDO*COMPLETAMENTO DEI LAVORI DI ADEGUAMENTO FUNZIONALE</t>
  </si>
  <si>
    <t>MISE#1#CIS_BLA21</t>
  </si>
  <si>
    <t>C82H22000070005</t>
  </si>
  <si>
    <t>TRAMARETERRA - INFRASTRUTTURE VERDI*BOGO FRIGOLE*BORGO DI FRIGOLE, MIGLIORAMENTO DELLA CONNESIONE ECOLOGICA</t>
  </si>
  <si>
    <t>MISE#1#CIS_BLA22</t>
  </si>
  <si>
    <t>C82H22000520001</t>
  </si>
  <si>
    <t>IL PARCO NATURALE ABITATO - MARINA DI TORRE CHIANCA*LITORALE TORRE CHIANCA*PIAZZA BALNEARE, AREA CAMPER, PERCORSO CICLOPEDONALE, ILLUMINAZIONE ESEGNALETICA LITORALE TORRE CHIANCA</t>
  </si>
  <si>
    <t>MISE#1#CIS_BLA23</t>
  </si>
  <si>
    <t>C83I22000110001</t>
  </si>
  <si>
    <t>INFRASTRUTTURE AMBIENTALI E RISORSE IDRICHE*VIA TORRE CHIANCA, BACINO IDUME E FETIDA DI FRIGOLE, MASSERIA RAUCCIO, OSTELLO DIFFUSO*PROGETTAZIONE</t>
  </si>
  <si>
    <t>MISE#1#CIS_BLA19</t>
  </si>
  <si>
    <t>C84J22000050005</t>
  </si>
  <si>
    <t>ECOMUSEO DELLE BONIFICHE. MANUTENZIONE STRAORDINARIA ED EFFICIENTAMENTO ENERGETICO*VIA LOCALITA' FRIGOLE E BORGO PIAVE*MANUTENZIONE STRAORDINARIA</t>
  </si>
  <si>
    <t>MISE#1#CIS_BLA17</t>
  </si>
  <si>
    <t>C87H20000840001</t>
  </si>
  <si>
    <t>SPIAGGIA URBANA RIQUALIFICAZIONE URBANA WATERFRONT SAN CATALDO COM RICONNESSIONE AMBITO DARSENA DIPORTISTICA CON AREA  ARCHEOLOGICA MOLO DI ADRIANO ECC.*VIA SAN CATALDO*RIQUALIFICAZIONE URBANA</t>
  </si>
  <si>
    <t>MISE#1#CIS_BLA12</t>
  </si>
  <si>
    <t>D57H22002030001</t>
  </si>
  <si>
    <t>PERCORSO NATURALISTICO TRA VIA DEL FARO E VIA LAGO DI VARANO..*DIVERSE AREE E STRADE DI TORRE CANNE DI FASANO*COMPLETAMENTO DELL'ARREDO URBANO DEL LUNGOMARE-VERDE ATTREZZATO, AREA MERCATALE/PARCHEGGIO-INTERVENTI PER ATTIVITA' DI BIRD-WATCHING</t>
  </si>
  <si>
    <t>MISE#1#CIS_BLA35</t>
  </si>
  <si>
    <t>D74J21000010001</t>
  </si>
  <si>
    <t>TRICASE PORTO - NODO DI MARE E DI TERRA*LUNGOMARE C.COLOMBO - VIA LEPANTO - VIA MELORIA - VIA BOTTEGO - VIA S. MARCELLINA - S.P. 358 - TRICA*INTERVENTI PER LA TUTELA E LA VALORIZZAZIONE DI AREE DI ATTRAZIONE NATURALE. RIQUALIFICAZIONE INTEGRATA DEI PAESAGGI COSTIERI TRICASE NODO DI MARE E DI TERRA</t>
  </si>
  <si>
    <t>MISE#1#CIS_BLA30</t>
  </si>
  <si>
    <t>E76F21000000006</t>
  </si>
  <si>
    <t>LITORALE NORD DI CASALABATE MARINA DI SQUINZANO (LE)*VIA LITORALE NORD DI CASALABATE MARINA DI SQUINZANO*MESSA IN SICUREZZA E RIQUALIFICAZIONE INTEGRATA DEL PAESAGGIO COSTIERO DEL LITORALE NORD DI CASALABATE MARINA DI SQUINZANO</t>
  </si>
  <si>
    <t>MISE#1#CIS_BLA25</t>
  </si>
  <si>
    <t>F11C22000000006</t>
  </si>
  <si>
    <t>SISTEMA INFRASTRUTTURALE PER LA MOBILIT DOLCE DELLA MARINA DI OSTUNI*TERRITORIO COMUNALE*INTERVENTI INTEGRATI PER IL COMPLETAMENTO DEL SISTEMA INFRASTRUTTURALE PER LA MOBILIT DOLCE DELLA MARINA DI OSTUNI</t>
  </si>
  <si>
    <t>MISE#1#CIS_BLA36</t>
  </si>
  <si>
    <t>G64J22000050001</t>
  </si>
  <si>
    <t>INTERVENTI PER LA TUTELA E VALORIZZAZIONE DELLA BIODIVERSIT TERRESTRE E MARINA - UNIONE DEI COMUNI TERRA DI LEUCA*COSTA ADRIATICA*LA PROPOSTA PROGETTUALE SULLA VALORIZZAZIONE DELLA BIODIVERSIT  PARTE DI UNA STRATEGIA COMPLESSIVA DI POTENZIAMENTO DELLE RISORSE NATURALI ED ECOLOGICHE DEI COMUNI FACENTI PARTE DELL'UNIONE TERRA DI LEUCA PROSPICIENTI SULLA COSTA ADRIATICA</t>
  </si>
  <si>
    <t>MISE#1#CIS_BLA32</t>
  </si>
  <si>
    <t>G78H22000520005</t>
  </si>
  <si>
    <t>MARINA DI TORCHIAROLO*MARINE DI TORCHIAROLO*COSTRUZIONE DI BARRIERE PER LA DIFESA DELLE MARINE</t>
  </si>
  <si>
    <t>MISE#1#CIS_BLA33</t>
  </si>
  <si>
    <t>G78H22000530006</t>
  </si>
  <si>
    <t>DIFESA DELLA COSTA DEL TERRITORIO DI LENDINUSO*MARINE DI TORCHIAROLO*LAVORI DI MESSA IN SICUREZZA DELLA FALESIA CON MICROPALI E PROTEZIONE DELLA COSTA CON TETRAPODI</t>
  </si>
  <si>
    <t>MISE#1#CIS_BLA11</t>
  </si>
  <si>
    <t>G92H22000400001</t>
  </si>
  <si>
    <t>PIANO DI INTERVENTI MIRATI AL MIGLIORAMENTO DELLA FRUIZIONE DEL LITORALE DEL COMUNE DI DISO*LOCALIT MARINA DI MARITTIMA*INSIEME DI AZIONI FINALIZZATE AL MIGLIORAMENTO DELLA FRUIZIONE DEL LITORALE COSTIERO DA PARTE DEI SIA RESIDENTI, CHE DEI NUMEROSI TURISTI PRESENTI SULLAREA GRAZIE ALLA REALIZZAZIONE DI UN NUOVO SISTEMA INFRASTRUTTURALE ADEGUATO</t>
  </si>
  <si>
    <t>MISE#1#CIS_BLA13</t>
  </si>
  <si>
    <t>H11G22000070007</t>
  </si>
  <si>
    <t>RIGENERAZIONE E RIQUALIFICAZIONE MARINA DI NOVAGLIE*VIA VARIE*RIGENERAZIONE E RIQUALIFICAZIONE MARINA DI NOVAGLIE</t>
  </si>
  <si>
    <t>MISE#1#CIS_BLA08</t>
  </si>
  <si>
    <t>H15C22000000001</t>
  </si>
  <si>
    <t>AREA PORTUALE DI SANTA MARIA DI LEUCA*VIA DOPPIA CROCE*SISTEMA INTEGRATO DI INTERVENTI DI RIGENERAZIONE DELLA FASCIA COSTIERA DI S. MARIA DI LEUCA - RIQUALIFICAZIONE DELL'AREA PORTUALE</t>
  </si>
  <si>
    <t>MISE#1#CIS_BLA37</t>
  </si>
  <si>
    <t>H31B22002610001</t>
  </si>
  <si>
    <t>RETE STRADALE DEL TERRITORIO DI VERNOLE*VIA VARIE DI VERNOLE E FRAZIONI*PISTE CICLABILI SULL'INTERO TERRITORIO COMUNALE VIA VARIE DI VERNOLE E FRAZIONI ITINERARIO CICLABILE PER LINTERCONNESSIONE DELLA RISERVA NATURALE LE CESINE CON I BORGHI DEL TERRITORIO DI VERNOLE</t>
  </si>
  <si>
    <t>MISE#1#CIS_BLA28</t>
  </si>
  <si>
    <t>H56C22000060001</t>
  </si>
  <si>
    <t>TRATTO COSTIERO DA CAMPO DI MARE (LIMITE ULTIMA SCOGLIERA) ALLA FOCE DEL CANALE CIMALO.*TRATTO COSTIERO*OPERE DI MESSA IN SICUREZZA E CONSOLIDAMENTO DEL TRATTO COSTIERO DA CAMPO DI MARE (LIMITE ULTIMA SCOGLIERA) ALLA FOCE DEL CANALE CIMALO.</t>
  </si>
  <si>
    <t>MISE#1#CIS_BLA02</t>
  </si>
  <si>
    <t>I51B22000880001</t>
  </si>
  <si>
    <t>Viabilita perimetrale e di raccordo  tra la SS 275 e la marina di Andrano attraverso la realizzazione di due bretelle di collegamento previste dal PRG vigente Castiglione e Andrano. Realizzazione di nuove arterie stradali in Andrano e Castiglione</t>
  </si>
  <si>
    <t>MISE#1#CIS_BLA01</t>
  </si>
  <si>
    <t>I56B22000010001</t>
  </si>
  <si>
    <t>Rigenerazione e riqualificazione ambientale della marina di Andrano attraverso la parziale pedonalizzazione di via Cristoforo Colombo (strada litoranea), la realizzazione di parcheggi pubblici e percorsi pedonabili e ciclabili previsti dal PRG vigente.</t>
  </si>
  <si>
    <t>MISE#1#CIS_BLA24</t>
  </si>
  <si>
    <t>J74J22000080001</t>
  </si>
  <si>
    <t>INFRASTRUTTURA VERDE TRA TORRE DELL'ORSO E SANT'ANDREA*LITORALE TRA TORRE DELL'ORSO E SANT'ANDREA*INFRASTRUTTURA VERDE TRA TORRE DELL'ORSO E SANT'ANDREA</t>
  </si>
  <si>
    <t>MISE#1#CIS_BLA05</t>
  </si>
  <si>
    <t>J81B15000970002</t>
  </si>
  <si>
    <t>LAVORI DI DIFESA DALL'EROSIONE DEL LITORALE DI PONENTE*VIA TORRE TESTA*LINTERVENTO DI DIFESA DELLA COSTA DALLEROSIONE PREVEDE LA REALIZZAZIONE DI N. 58 DIGHE A SCOGLIERA DISTANZIATE SOMMERSE LUNGO TUTTO IL TRATTO</t>
  </si>
  <si>
    <t>MISE#1#CIS_BLA06</t>
  </si>
  <si>
    <t>J84J22000140001</t>
  </si>
  <si>
    <t>INTERVENTO DI MITIGAZIONE DEL RISCHIO GEOMORFOLOGICO DELLE FALESIE COSTIERE NELLA RISERVA NATURALE TORRE GUACETO*COSTA TORRE GUACETO*INTERVENTO DI MITIGAZIONE DEL RISCHIO GEOMORFOLOGICO DELLE FALESIE COSTIERE NELLA RISERVA NATURALE TORRE GUACETO</t>
  </si>
  <si>
    <t>MISE#1#CIS_BLA03</t>
  </si>
  <si>
    <t>J87B22000110001</t>
  </si>
  <si>
    <t>Smart Seaty - Riqualificazione dellex collegio Tommaseo per la realizzazione di un Polo dellinnovazione del mare (formazione, incubazione dimpresa, area eventi/congressi e alloggi/foresteria)</t>
  </si>
  <si>
    <t>MISE#1#CIS_BLA04</t>
  </si>
  <si>
    <t>J87D22000180001</t>
  </si>
  <si>
    <t>VALORIZZAZIONE DELLA PRIMA PORZIONE DELLISOLA DI SANTANDREA*ISOLA S.ANDREA*VALORIZZAZIONE DELLA PRIMA PORZIONE DELLISOLA DI SANTANDREA PER LA REALIZZAZIONE DI ATTIVIT RICETTIVE E SERVIZI FUNZIONALI ALLA FRUIZIONE TURISTICA DELLAREA</t>
  </si>
  <si>
    <t>MISE#1#CIS_BLA27</t>
  </si>
  <si>
    <t>J97H22001490006</t>
  </si>
  <si>
    <t>INTERVENTO DI REALIZZAZIONE DI UN SISTEMA STRADALE PER LA FRUIZIONE CICLOPEDONALE DELLA COSTA OTRANTO - SANTA MARIA DI LEUCA*VIA SS.PP. PROVINCIA DI LECCE*MANUTENZIONE STRAORDINARIA</t>
  </si>
  <si>
    <t>B91B22001420001</t>
  </si>
  <si>
    <t>D67B22000220006</t>
  </si>
  <si>
    <t>E37H22001070001</t>
  </si>
  <si>
    <t>CIS BRINDISI LECCE</t>
  </si>
  <si>
    <t>ANAIS#1#CAP_A1_9</t>
  </si>
  <si>
    <t>B71E19000060001</t>
  </si>
  <si>
    <t>Rifunzionalizzazione e messa a norma Mercato ortofrutticolo</t>
  </si>
  <si>
    <t>ANAIS#1#CAP_A1_10</t>
  </si>
  <si>
    <t>B75C19000280001</t>
  </si>
  <si>
    <t>Rifunzionalizzazione e ristrutturazione Palazzo D'Avalos e attività di divulgazione</t>
  </si>
  <si>
    <t>ANAIS#1#CAP_A1_11</t>
  </si>
  <si>
    <t>B75C19000700001</t>
  </si>
  <si>
    <t>Realizzazione Polo Museale Giordaniano</t>
  </si>
  <si>
    <t>ANAIS#1#CAP_A1_12</t>
  </si>
  <si>
    <t>B78G19000300001</t>
  </si>
  <si>
    <t>Potenziamento e diversificazione della produzione agroalimentare di Masseria Giardino e complementari percorsi di integrazione abitativa, sociale e culturale</t>
  </si>
  <si>
    <t>ANAIS#1#CAP_A1_2</t>
  </si>
  <si>
    <t>B95D19000260001</t>
  </si>
  <si>
    <t>Valorizzazione della laguna di Varano: bonifica dei fondali e rinaturalizzazione  delle sorgenti del lago di Varano</t>
  </si>
  <si>
    <t>ANAIS#1#CAP_A3_3.3</t>
  </si>
  <si>
    <t>C18I20000050008</t>
  </si>
  <si>
    <t>MAE S.P.A. FABBRICAZIONE MATERIE PLASTICHE, FIBRE SINTETICHE DA ESSE DERIVATE ED APPLICAZIONI AD ESSE RELATIVE VIALE PRIMO MAGGIO N. 8-10</t>
  </si>
  <si>
    <t>ANAIS#1#CAP_SER_AT</t>
  </si>
  <si>
    <t>C21G19000790001</t>
  </si>
  <si>
    <t>Service attuazione CIS</t>
  </si>
  <si>
    <t>ANAIS#1#CAP_A1_32</t>
  </si>
  <si>
    <t>C39J19000580001</t>
  </si>
  <si>
    <t>Le vetrine del Gargano: opere di urbanizzazione primaria e secondaria necessarie per l'insediamento delle attività artigianali locali</t>
  </si>
  <si>
    <t>ANAIS#1#CAP_A3_3.2</t>
  </si>
  <si>
    <t>C73G20001040008</t>
  </si>
  <si>
    <t>LEONARDO S.P.A. - DIVISIONE AEROSTRUTTURE ATTIVITÀ MANIFATTURIERE E RIPARAZIONE NEI COMPARTI AEROSPAZIALI CIVILI E MILITARI, ELETTRONICO PER LA DIFESA, CONTROLLO DEL TRAFFICO AEREO, TRASPORTI, ENERGIA ZONA ASI, LOCALITÀ INCORONATA</t>
  </si>
  <si>
    <t>ANAIS#1#CAP_A3_3.1</t>
  </si>
  <si>
    <t>C78I20000060008</t>
  </si>
  <si>
    <t>LEONARDO S.P.A. - DIVISIONE AEROSTRUTTURE PROGETTO R&amp;S CONTRATTO DI SVILUPPO ZONA ASI, LOCALITÀ INCORONATA</t>
  </si>
  <si>
    <t>ANAIS#1#CAP_A3_3.4</t>
  </si>
  <si>
    <t>C86J20001430008</t>
  </si>
  <si>
    <t>CNR - CONSIGLIO NAZIONALE DELLE RICERCHE - PIAZZA ALDO MORO N. 7 PROGETTO R&amp;S CONTRATTO DI SVILUPPO CNR - CONSIGLIO NAZIONALE DELLE RICERCHE</t>
  </si>
  <si>
    <t>ANAIS#1#CAP_A3_3.5</t>
  </si>
  <si>
    <t>C88I20000090008</t>
  </si>
  <si>
    <t>AVIOREC S.R.L.- FABBRICAZIONE DI PARTI DI RIVESTIMENTO DI ELICOTTERI E SEMILAVORATI IN MATERIALE PLASTICO LOCALITÀ PADUNI S.N.C.</t>
  </si>
  <si>
    <t>ANAIS#1#CAP_A1_33</t>
  </si>
  <si>
    <t>D23D19000340001</t>
  </si>
  <si>
    <t>Sistemazione e miglioramento della viabilit  esterna rurale</t>
  </si>
  <si>
    <t>Completato</t>
  </si>
  <si>
    <t>ANAIS#1#CAP_A1_4</t>
  </si>
  <si>
    <t>E26H19000260005</t>
  </si>
  <si>
    <t>Lavori di completamento collettivo fognario reflui civili a servizio dell'inter area P.I.P.</t>
  </si>
  <si>
    <t>ANAIS#1#CAP_A1_14</t>
  </si>
  <si>
    <t>E99J19000230001</t>
  </si>
  <si>
    <t>Interventi macro area n. 3 "Villaggio Pescatori"</t>
  </si>
  <si>
    <t>ANAIS#1#CAP_A1_3</t>
  </si>
  <si>
    <t>F17H19003210006</t>
  </si>
  <si>
    <t>Ripristino e ammodernamento S.P. 42</t>
  </si>
  <si>
    <t>ANAIS#1#CAP_A1_31</t>
  </si>
  <si>
    <t>F23D20000030005</t>
  </si>
  <si>
    <t>Intervento di riqualificazione della direttrice centro storico/area santuario</t>
  </si>
  <si>
    <t>ANAIS#1#CAP_A1_15</t>
  </si>
  <si>
    <t>F27E19000350001</t>
  </si>
  <si>
    <t>Polo museale ¿Stupor mundi¿ 1° e 2° stralcio - progetto di restauro e risanamento conservativo del Palatium della fortezza svevo angioina</t>
  </si>
  <si>
    <t>ANAIS#1#CAP_A1_29-30</t>
  </si>
  <si>
    <t>F29J21000000001</t>
  </si>
  <si>
    <t>Lavori di riqualificazione generale della Circumvallazione di San Giovanni Rotondo, con prolungamento della stessa ed inserimento di pista ciclabile e rotatorie intermedie sull'intero tracciato.</t>
  </si>
  <si>
    <t>ANAIS#1#CAP_A1_28</t>
  </si>
  <si>
    <t>F35C19001420001</t>
  </si>
  <si>
    <t>Bonifica e valorizzazione del campo di Borgo Mezzanone</t>
  </si>
  <si>
    <t>ANAIS#1#CAP_A1_25</t>
  </si>
  <si>
    <t>F37H19004000006</t>
  </si>
  <si>
    <t>Viabilità a servizio del distretto turistico del Gargano: Completamento sistemazione funzionale SP 141 Delle Saline, ex SS 159, II Lotto</t>
  </si>
  <si>
    <t>ANAIS#1#CAP_A1_27</t>
  </si>
  <si>
    <t>F37H19004010001</t>
  </si>
  <si>
    <t>Viabilità a servizio del distretto turistico del Gargano: Completamento sistemazione funzionale della SP 77 Rivolese ex SS545</t>
  </si>
  <si>
    <t>ANAIS#1#CAP_A2_2</t>
  </si>
  <si>
    <t>F39J19000530001</t>
  </si>
  <si>
    <t>Viabilità a servizio del distretto turistico del Gargano: Sistemazione funzionale della SP 53 Mattinata - Vieste</t>
  </si>
  <si>
    <t>ANAIS#1#CAP_A2_3</t>
  </si>
  <si>
    <t>F49J19000580001</t>
  </si>
  <si>
    <t>Strada Regionale 1 Poggio Imperiale ¿ Candela</t>
  </si>
  <si>
    <t>ANAIS#1#CAP_A2_1</t>
  </si>
  <si>
    <t>F59J19000440001</t>
  </si>
  <si>
    <t>Viabilità  a  servizio  del  distretto  turistico  del  Gargano:  Completamento sistemazione funzionale SP 28 Pedegarganica -tratto incrocio con la SS272 e la strada provinciale 45 bis</t>
  </si>
  <si>
    <t>ANAIS#1#CAP_A1_21</t>
  </si>
  <si>
    <t>F71B18000470001</t>
  </si>
  <si>
    <t>Realizzazione strada Panoramica Nord</t>
  </si>
  <si>
    <t>ANAIS#1#CAP_A1_26</t>
  </si>
  <si>
    <t>F75C19001510001</t>
  </si>
  <si>
    <t>Sistema dei Musei (Museo della storia e della Tecnologia Agricolo Industriale - Istituto Tecnico industriale Altamura Da Vinci)</t>
  </si>
  <si>
    <t>PU#7#B0302.2</t>
  </si>
  <si>
    <t>H71B19000360006</t>
  </si>
  <si>
    <t>Urbanizzazione primaria a completamento del sistema viario in agglomerato Foggia Incoronata</t>
  </si>
  <si>
    <t>PU#7#B0302.21</t>
  </si>
  <si>
    <t>H76D18000280006</t>
  </si>
  <si>
    <t>Realizzazione di un impianto di trattamento fanghi di depurazione in aggl.Foggia Incoranata</t>
  </si>
  <si>
    <t>PU#7#B0302.20</t>
  </si>
  <si>
    <t>H78J18000230006</t>
  </si>
  <si>
    <t>Realizzazione impianto di affinamento delle acque reflue e rete di distribuzione in aggl. Foggia Incoronata</t>
  </si>
  <si>
    <t>ANAIS#1#CAP_A1_7</t>
  </si>
  <si>
    <t>H79B19000060001</t>
  </si>
  <si>
    <t>Adeguamento funzionale impianto depurativo in agglomerato industriale ASI Incoronata di Foggia - Intervento n.2</t>
  </si>
  <si>
    <t>ANAIS#1#CAP_A1_34</t>
  </si>
  <si>
    <t>H89H19000320001</t>
  </si>
  <si>
    <t>Creazione di un sistema aperto per l'utilizzo del lago di Occhito ad uso turistico</t>
  </si>
  <si>
    <t>ANAIS#1#CAP_A1_5</t>
  </si>
  <si>
    <t>I29E19000650001</t>
  </si>
  <si>
    <t>L'isola che non c'è</t>
  </si>
  <si>
    <t>ANAIS#1#CAP_A1_6</t>
  </si>
  <si>
    <t>I29E19000660001</t>
  </si>
  <si>
    <t>Celle in fiaba - Parco laboratorio dell'immaginario</t>
  </si>
  <si>
    <t>ANAIS#1#CAP_A1_19</t>
  </si>
  <si>
    <t>I54D19000010003</t>
  </si>
  <si>
    <t>Interventi di sviluppo, riqualificazione e ampliamento dell'area portuale</t>
  </si>
  <si>
    <t>ANAIS#1#CAP_A1_1</t>
  </si>
  <si>
    <t>I65C19000140001</t>
  </si>
  <si>
    <t>Sito archeologico di Faragola nel comune di Ascoli Satriano</t>
  </si>
  <si>
    <t>ANAIS#1#CAP_A1_8</t>
  </si>
  <si>
    <t>I76H19000090001</t>
  </si>
  <si>
    <t>Realizzazione di un acquedotto rurale a servizio delle comunità agricole presenti nel territorio montano di monte Sant'Angelo</t>
  </si>
  <si>
    <t>ANAIS#1#CAP_A1_23</t>
  </si>
  <si>
    <t>J11F20000000001</t>
  </si>
  <si>
    <t>Realizzazione di un parcheggio comunale connesso agli scavi di Herdonia ed al museo</t>
  </si>
  <si>
    <t>ANAIS#1#CAP_A1_24</t>
  </si>
  <si>
    <t>J17E20000030001</t>
  </si>
  <si>
    <t>Realizzazione urbanizzazioni in zona PIP - Piano delle aree da destinare ad insediamenti produttivi</t>
  </si>
  <si>
    <t>ANAIS#1#CAP_A1_22</t>
  </si>
  <si>
    <t>J17E20000040001</t>
  </si>
  <si>
    <t>Realizzazione del parco archeologico di Herdonia</t>
  </si>
  <si>
    <t>ANAIS#1#CAP_A1_17</t>
  </si>
  <si>
    <t>J33J20000020001</t>
  </si>
  <si>
    <t>Parcheggio pubblico a servizio del Parco Archeologico e della Basilica di Siponto</t>
  </si>
  <si>
    <t>ANAIS#1#CAP_A1_16</t>
  </si>
  <si>
    <t>J35C20000040001</t>
  </si>
  <si>
    <t>Recupero e consolidamento fabbriche ex convento San Francesco, 2 Stralcio (Completamento strutturale, adeguamento barriere architettoniche, arredi e attrezzature)</t>
  </si>
  <si>
    <t>ANAIS#1#CAP_A1_18</t>
  </si>
  <si>
    <t>J55C20000040001</t>
  </si>
  <si>
    <t>Slow tourism - tra le Salicornie: progetto di conservazione, ripristino e miglioramento di alcune zone umide minori situate lungo la fascia costiera ricadente nei comuni di Manfredonia e Zapponeta</t>
  </si>
  <si>
    <t>H77E19000070002</t>
  </si>
  <si>
    <t>Format</t>
  </si>
  <si>
    <t>Casasollievo</t>
  </si>
  <si>
    <t>mai monitorato</t>
  </si>
  <si>
    <t>CIS CAPITANATA</t>
  </si>
  <si>
    <t>MISE#1#FSC-CISCOSENZA15</t>
  </si>
  <si>
    <t>F83D20000210001</t>
  </si>
  <si>
    <t>RIQUALIFICAZIONE URBANISTICA E FUNZIONALE DI PIAZZETTA TOSCANO CON VALORIZZAZIONE DEI REPERTI.</t>
  </si>
  <si>
    <t>MISE#1#FSC-CISCOSENZA5</t>
  </si>
  <si>
    <t>F83D20007950008</t>
  </si>
  <si>
    <t>CONVITTO NAZIONALE B. TELESIO*COLLE SAN PANCRAZIO*CREATICS. LABORATORI DI RESTAURO E CULTURA CREATIVA NEL CENTRO STORICO DI COSENZA</t>
  </si>
  <si>
    <t>MISE#1#FSC-CISCOSENZA16</t>
  </si>
  <si>
    <t>F83H20001100001</t>
  </si>
  <si>
    <t>RIQUALIFICAZIONE DELL'AREA DI PORTA PIANA CON SISTEMAZIONE DEL PARCHEGGIO PER LA COMPLETA FRUIZIONE.</t>
  </si>
  <si>
    <t>MISE#1#FSC-CISCOSENZA19</t>
  </si>
  <si>
    <t>F83H20001110001</t>
  </si>
  <si>
    <t>COMUNE DI COSENZA - IIi DIPARTIMENTO TECNICO SETT. 7i INFRASTRUTTURE MOBILITi*PIAZZA XV MARZO*ADEGUAMENTO SISMICO, EFFICIENTAMENTO ENERGETICO E RIFUNZIONALIZZAZIONE DELLA BIBLIOTECA CIVICA CON INFORMATIZZAZIONE PER UNA FRUIZIONE TOTALE.</t>
  </si>
  <si>
    <t>MISE#1#FSC-CISCOSENZA11</t>
  </si>
  <si>
    <t>F83H20001130001</t>
  </si>
  <si>
    <t>COMUNE DI COSENZA - IIi DIPARTIMENTO TECNICO SETT. 7i INFRASTRUTTURE MOBILITi*PIAZZA G AMENDOLA*RIQUALIFICAZIONE DI PIAZZA "G. AMENDOLA".</t>
  </si>
  <si>
    <t>MISE#1#FSC-CISCOSENZA14</t>
  </si>
  <si>
    <t>F85C20000720001</t>
  </si>
  <si>
    <t>RIQUALIFICAZIONE DEGLI SPAZI PUBBLICI DEL CENTRO STORICO, DEL VERDE E DEI SOTTOSERVIZI</t>
  </si>
  <si>
    <t>MISE#1#FSC-CISCOSENZA6</t>
  </si>
  <si>
    <t>F85F20000470007</t>
  </si>
  <si>
    <t>COMPLESSO ARCHITETTONICO DI SANTA CHIARA*COLLE SAN PANCRAZIO*RESTAURO, CONSERVAZIONE E RIFUNZIONALIZZAZIONE IN CENTRI SERVIZI CULTURALI INTEGRATI</t>
  </si>
  <si>
    <t>MISE#1#FSC-CISCOSENZA7</t>
  </si>
  <si>
    <t>F85F21001220007</t>
  </si>
  <si>
    <t>BIBLIOTECA NAZIONALE DI COSENZA*PIAZZA A. PARRASIO*INTERVENTI DI RESTAURO E PER LA VALORIZZAZIONE E L'INTEGRAZIONE CON IL CONTESTO URBANO</t>
  </si>
  <si>
    <t>MISE#1#FSC-CISCOSENZA2</t>
  </si>
  <si>
    <t>F86J20002890001</t>
  </si>
  <si>
    <t>LAVORI DI ADEGUAMENTO STRUTTURALE E RESTAURO  DEL "CONVITTO NAZIONALE BERNARDINO TELESIO" DI COSENZA*VIA LICEO, 29*ADEGUAMENTO STRUTTURALE</t>
  </si>
  <si>
    <t>MISE#1#FSC-CISCOSENZA4</t>
  </si>
  <si>
    <t>F86J20002910001</t>
  </si>
  <si>
    <t>LAVORI DI ADEGUAMENTO STRUTTURALE E RESTAURO*VIA GRAVINA*LAVORI DI ADEGUAMENTO STRUTTURALE E RESTAURO DELL'EDIFICIO CHIESA S. TERESA D'AVILA ANNESSA ALL'EX CONVENTO DEI PADRI CARMELITANI SCALZI "EX ORFANOTROFIO VITTORIO EMANUELE IIi ATTUALE SEDE DELL'I.I.S. "MANCINI TOMMASI" COSENZA</t>
  </si>
  <si>
    <t>MISE#1#FSC-CISCOSENZA1</t>
  </si>
  <si>
    <t>F86J20002920001</t>
  </si>
  <si>
    <t>ADEGUAMENTO/MIGLIORAMENTO STRUTTURALE E RESTAURO DEL CONSERVATORIO "STANISLAO GIACOMANTONIO" COSENZA*VIA PORTAPIANA*ADEGUAMENTO/MIGLIORAMENTO STRUTTURALE E RESTAURO</t>
  </si>
  <si>
    <t>MISE#1#FSC-CISCOSENZA3</t>
  </si>
  <si>
    <t>F86J20002930001</t>
  </si>
  <si>
    <t>RISTRUTTURAZIONE E RIUSO FUNZIONALE DELL'EDIFICIO SEDE DEL LICEO STATALE "LUCREZIA DELLA VALLE" COSENZA*PIAZZA GIOVANNI AMENDOLA*RISTRUTTURAZIONE E RIUSO FUNZIONALE</t>
  </si>
  <si>
    <t>MISE#1#FSC-CISCOSENZA13</t>
  </si>
  <si>
    <t>F87C20000220001</t>
  </si>
  <si>
    <t>COMUNE DI COSENZA - IIi DIPARTIMENTO TECNICO SETT. 7i INFRASTRUTTURE MOBILITi*STRADE CITTADINE*VALORIZZAZIONE DEI PERCORSI E DEI BENI ARCHITETTONICI DEL CENTRO STORICO CON RIQUALIFICAZIONE DELLE AREE PER LA FRUIZIONE TURISTICA</t>
  </si>
  <si>
    <t>MISE#1#FSC-CISCOSENZA12</t>
  </si>
  <si>
    <t>F87C20000230001</t>
  </si>
  <si>
    <t>RISANAMENTO AMBIENTALE, MESSA IN SICUREZZA DEL VERSANTE E ADEGUAMENTO MURO DI SOSTEGNO PORTAPIANA.</t>
  </si>
  <si>
    <t>MISE#1#FSC-CISCOSENZA10</t>
  </si>
  <si>
    <t>F87I20000480001</t>
  </si>
  <si>
    <t>INTERVENTO DI RESTAURO DEL COMPLESSO MONUMENTALE DI SAN DOMENICO</t>
  </si>
  <si>
    <t>MISE#1#FSC-CISCOSENZA17</t>
  </si>
  <si>
    <t>F89G20000240001</t>
  </si>
  <si>
    <t>INTERVENTO DI RIQUALIFICAZIONE TERRITORIALE TRAMITE I "GIARDINI URBANI DIFFUSI"</t>
  </si>
  <si>
    <t>MISE#1#FSC-CISCOSENZA20</t>
  </si>
  <si>
    <t>F89G20000250001</t>
  </si>
  <si>
    <t>MIGLIORAMENTO DELL'ACCESSIBILITA AL CENTRO STORICO TRAMITE INTERVENTI DI MOBILITA SOSTENIBILE</t>
  </si>
  <si>
    <t>MISE#1#FSC-CISCOSENZA18</t>
  </si>
  <si>
    <t>F89H20000300001</t>
  </si>
  <si>
    <t>RIQUALIFICAZIONE DELLA VILLA VECCHIA E DELLE AREE VERDI PER LA RIVITALIZZAZIONE DEL CENTRO STORICO</t>
  </si>
  <si>
    <t>MISE#1#FSC-CISCOSENZA8</t>
  </si>
  <si>
    <t>F89J21003200007</t>
  </si>
  <si>
    <t>CENTRO STUDI INTERNAZIONALE TELESIO, BRUNO E CAMPANELLA*NUCLEO STORICO (COLLE SAN PANCRAZIO)*INTERVENTI DI VALORIZZAZIONE, DIGITALIZZAZIONE E ADEGUAMENTO</t>
  </si>
  <si>
    <t>MISE#1#FSC-CISCOSENZA9</t>
  </si>
  <si>
    <t>H29J21001340001</t>
  </si>
  <si>
    <t>UNIVERSITA' DELLA CALABRIA*VIA PIETRO BUCCI*COSENZA OPEN INCUBATOR - REALIZZAZIONE DI UN OPEN INCUBATOR PER IMPRESE CULTURALI E TURISTICHE INNOVATIVE</t>
  </si>
  <si>
    <t>CIS COSENZA</t>
  </si>
  <si>
    <t>MISE#1#B091_23</t>
  </si>
  <si>
    <t>C16D19000020001</t>
  </si>
  <si>
    <t>Interventi ambientali urgenti di chiusura e messa in sicurezza dei settori di discarica della piattaforma gestione rifiuti in localita La Martella del comune di Matera</t>
  </si>
  <si>
    <t>CMCM0#1#4E</t>
  </si>
  <si>
    <t>I15H18000300001</t>
  </si>
  <si>
    <t>Riqualificazione Rione Acquarium, Rione Giada, Rione Arco</t>
  </si>
  <si>
    <t>CMCM0#1#3B</t>
  </si>
  <si>
    <t>I17H18000690001</t>
  </si>
  <si>
    <t>Riqualificazione Via Gravina ¿ Via Dante</t>
  </si>
  <si>
    <t>CMCM0#1#3D</t>
  </si>
  <si>
    <t>I17H18000700001</t>
  </si>
  <si>
    <t>Riqualificazione Aia del Cavallo</t>
  </si>
  <si>
    <t>CMCM0#1#3E</t>
  </si>
  <si>
    <t>I17H18000710001</t>
  </si>
  <si>
    <t>Riqualificazione percorso Matera Sud - Monumento Caduti XXI Settembre (Milizia) - Circonvallazione</t>
  </si>
  <si>
    <t>CMCM0#1#3G</t>
  </si>
  <si>
    <t>I17H18000720001</t>
  </si>
  <si>
    <t>Ingresso La Martella - via Vesuvio</t>
  </si>
  <si>
    <t>CMCM0#1#4A</t>
  </si>
  <si>
    <t>I17H18000730001</t>
  </si>
  <si>
    <t>Riqualificazione urbanistica Rione Agna (P.zza Sant¿Agnese, P.zza delle Costellazioni, percorso Ofra, Le Piane)</t>
  </si>
  <si>
    <t>CMCM0#1#4B</t>
  </si>
  <si>
    <t>I17H18000740001</t>
  </si>
  <si>
    <t>Riqualificazione Rione Spine Bianche (Via Leopardi - Piazza S. Pio X)</t>
  </si>
  <si>
    <t>CMCM0#1#4C</t>
  </si>
  <si>
    <t>I17H18000750001</t>
  </si>
  <si>
    <t>Riqualificazione Rione Serra Rifusa ¿ Piazzetta Via dei Sanniti e strade adiacenti ¿ Via dei Peucezi</t>
  </si>
  <si>
    <t>CMCM0#1#3A</t>
  </si>
  <si>
    <t>I17H18000810001</t>
  </si>
  <si>
    <t>Sistema viario Serra Rifusa ¿ Villa Longo ¿ Via Sturzo (Stazione bus) ¿ Via san Pardo</t>
  </si>
  <si>
    <t>CMCM0#1#5H</t>
  </si>
  <si>
    <t>I18C18000030001</t>
  </si>
  <si>
    <t>Realizzazione servizi igienici sul Belvedere Murgia Timone</t>
  </si>
  <si>
    <t>CMCM0#1#5F</t>
  </si>
  <si>
    <t>I19F18000360001</t>
  </si>
  <si>
    <t>Interventi e servizi per l¿analisi e il governo dei flussi turistici</t>
  </si>
  <si>
    <t>C17E17000080001</t>
  </si>
  <si>
    <t>Invitalia</t>
  </si>
  <si>
    <t>C13J17000210001</t>
  </si>
  <si>
    <t>C15C17003090001</t>
  </si>
  <si>
    <t>C15C17003080001</t>
  </si>
  <si>
    <t>C17E17000090001</t>
  </si>
  <si>
    <t>I11B17000130001</t>
  </si>
  <si>
    <t xml:space="preserve">Monitoraggio bando periferie </t>
  </si>
  <si>
    <t>CIS MATERA</t>
  </si>
  <si>
    <t>ANAIS#1#MOL_A1_31</t>
  </si>
  <si>
    <t>B71E18000380002</t>
  </si>
  <si>
    <t>Completamento della ristrutturazione e riqualificazione di Palazzo Quinzii</t>
  </si>
  <si>
    <t>ANAIS#1#MOL_A1_15</t>
  </si>
  <si>
    <t>B77B16000040002</t>
  </si>
  <si>
    <t>Realizzazione di aerofune e opere pertinenziali</t>
  </si>
  <si>
    <t>ANAIS#1#MOL_A1_26</t>
  </si>
  <si>
    <t>B88E17000110005</t>
  </si>
  <si>
    <t>Recupero ex scuola da destinare a centro universitario (Largo Padre Angelico)</t>
  </si>
  <si>
    <t>ANAIS#1#MOL_A1_7</t>
  </si>
  <si>
    <t>B99F20000160001</t>
  </si>
  <si>
    <t>AZIONI TESE ALLA RIVITALIZZAZIONE E RIQUALIFICAZIONE DI BORGO TUFI - LOTTO 2 - LE BOTTEGHE DEL SAPER FARE; LOTTO 3 - CASA DELLA CONOSCENZA; UNITA' 8 - COMPLETAMENTO ALBERGO DIFFUSO</t>
  </si>
  <si>
    <t>ANAIS#1#MOL_SER_AT</t>
  </si>
  <si>
    <t>C11G19003200001</t>
  </si>
  <si>
    <t>ANAIS#1#MOL_A1_1</t>
  </si>
  <si>
    <t>C29J20000170001</t>
  </si>
  <si>
    <t>Miglioramento della strada intercomunale vastogirardi - Agnone</t>
  </si>
  <si>
    <t>ANAIS#1#MOL_A2_1</t>
  </si>
  <si>
    <t>C29J20000180001</t>
  </si>
  <si>
    <t>Fondo valle Verrino III lotto</t>
  </si>
  <si>
    <t>ANAIS#1#MOL_A1_17</t>
  </si>
  <si>
    <t>C47E19000150001</t>
  </si>
  <si>
    <t>Messa in sicurezza e Restauro dell antico Castello</t>
  </si>
  <si>
    <t>ANAIS#1#MOL_A1_5.2</t>
  </si>
  <si>
    <t>D31B22001680002</t>
  </si>
  <si>
    <t>Corridoio stradale di interconnessione tra la città di Campobasso e la tangenziale est</t>
  </si>
  <si>
    <t>ANAIS#1#MOL_A1_5.1</t>
  </si>
  <si>
    <t>D31B22001690002</t>
  </si>
  <si>
    <t>Sistema di mobilità e parcheggi per il centro cittadino ¿ parcheggi multipiano</t>
  </si>
  <si>
    <t>ANAIS#1#MOL_A1_34</t>
  </si>
  <si>
    <t>D32E20000350006</t>
  </si>
  <si>
    <t>Realizzazione Primo Intervento Funzionale - Piano regolatore portuale</t>
  </si>
  <si>
    <t>ANAIS#1#MOL_A1_14</t>
  </si>
  <si>
    <t>D33E19000110001</t>
  </si>
  <si>
    <t>Ripristino e messa in sicurezza tratti rete fognaria comunale</t>
  </si>
  <si>
    <t>MISE#1#MOLSEC.046</t>
  </si>
  <si>
    <t>D33H19000250006</t>
  </si>
  <si>
    <t>Ristrutturazione edilizia della scuola materna di Via Iezza</t>
  </si>
  <si>
    <t>MISE#1#MOLSEC.045</t>
  </si>
  <si>
    <t>D33H19001610005</t>
  </si>
  <si>
    <t>Realizzazione edilizia scolastica Crispi - Colozza D'Amato</t>
  </si>
  <si>
    <t>MISE#1#MOLSEC.044</t>
  </si>
  <si>
    <t>D33H20000090006</t>
  </si>
  <si>
    <t>Realizzazione edilizia scolastica Vazzieri</t>
  </si>
  <si>
    <t>ANAIS#1#MOL_A1_10</t>
  </si>
  <si>
    <t>D36D18000030001</t>
  </si>
  <si>
    <t>Completamento e manutenzione del museo archeologico e riqualificazione area esterna</t>
  </si>
  <si>
    <t>MISE#1#MOLSEC.048</t>
  </si>
  <si>
    <t>D36F20000000001</t>
  </si>
  <si>
    <t>Demolizione e ricostruzione del Poloscolastico L. Montini di ViaScarano</t>
  </si>
  <si>
    <t>ANAIS#1#MOL_A1_4</t>
  </si>
  <si>
    <t>D37H20000120001</t>
  </si>
  <si>
    <t>Realizzazione della strada interpoderale di collegamento della frazione di S. Stefano con la F.V. Rivolo</t>
  </si>
  <si>
    <t>ANAIS#1#MOL_A1_20</t>
  </si>
  <si>
    <t>D63D19000120001</t>
  </si>
  <si>
    <t>MUNDIMITAR - valorizzazione patrimonio naturalistico ambientale culturale</t>
  </si>
  <si>
    <t>ANAIS#1#MOL_A1_19</t>
  </si>
  <si>
    <t>D67H13001520001</t>
  </si>
  <si>
    <t>MUNDIMITAR - riqualificazione centro urbano</t>
  </si>
  <si>
    <t>ANAIS#1#MOL_A2_7</t>
  </si>
  <si>
    <t>D77G20000010001</t>
  </si>
  <si>
    <t>Demolizione dell'edificio ex scuola elementare-materna e sistemazione dell'area in parco urbano</t>
  </si>
  <si>
    <t>ANAIS#1#MOL_A1_6</t>
  </si>
  <si>
    <t>D78C20000210006</t>
  </si>
  <si>
    <t>Sviluppo turistico lungo i tratturi - recupero e valorizzazione del percorso tratturale; incentivazione e potenziamento dell'offerta turistica</t>
  </si>
  <si>
    <t>ANAIS#1#MOL_A2_6</t>
  </si>
  <si>
    <t>E72C20000110005</t>
  </si>
  <si>
    <t>Riqualificazione di Via Garibaldi e recupero dell'immobile "Casa Valerio"</t>
  </si>
  <si>
    <t>ANAIS#1#MOL_A2_12</t>
  </si>
  <si>
    <t>E79J19000580001</t>
  </si>
  <si>
    <t>Completamento struttura alloggio per anziani</t>
  </si>
  <si>
    <t>ANAIS#1#MOL_A1_27</t>
  </si>
  <si>
    <t>F28G19171970001</t>
  </si>
  <si>
    <t>Riqualificazione Parco delle Quercigliole, chiesetta della Madonna della Neve e del tratturo</t>
  </si>
  <si>
    <t>ANAIS#1#MOL_A1_32</t>
  </si>
  <si>
    <t>F29G20000230001</t>
  </si>
  <si>
    <t>Lavori di ristrutturazione insediamento abitativo temporaneo</t>
  </si>
  <si>
    <t>ANAIS#1#MOL_A1_2</t>
  </si>
  <si>
    <t>F35G19000110001</t>
  </si>
  <si>
    <t>Recupero del campanile di Santa Maria Assunta e riqualificazione contesto urbano in via Campanile</t>
  </si>
  <si>
    <t>ANAIS#1#MOL_A1_13</t>
  </si>
  <si>
    <t>F52I19000330001</t>
  </si>
  <si>
    <t>Recupero di Palazzo Cifelli</t>
  </si>
  <si>
    <t>ANAIS#1#MOL_A1_29</t>
  </si>
  <si>
    <t>F53B19000270001</t>
  </si>
  <si>
    <t>Riqualificazione del borgo</t>
  </si>
  <si>
    <t>ANAIS#1#MOL_A1_12</t>
  </si>
  <si>
    <t>F58G19081110001</t>
  </si>
  <si>
    <t>Recupero del Centro Storico</t>
  </si>
  <si>
    <t>ANAIS#1#MOL_A1_18</t>
  </si>
  <si>
    <t>F75C20000440001</t>
  </si>
  <si>
    <t>Area Archeologica: Sito di Santa Maria della Strada</t>
  </si>
  <si>
    <t>ANAIS#1#MOL_A1_21</t>
  </si>
  <si>
    <t>F87F20000140001</t>
  </si>
  <si>
    <t>Riparazione post sisma e restauro funzionale casa comunale</t>
  </si>
  <si>
    <t>ANAIS#1#MOL_A2_9</t>
  </si>
  <si>
    <t>G42J19008670001</t>
  </si>
  <si>
    <t>Sviluppo del comprensorio montano Campitello Matese</t>
  </si>
  <si>
    <t>ANAIS#1#MOL_A1_36</t>
  </si>
  <si>
    <t>G75C19000120001</t>
  </si>
  <si>
    <t>Riqualificazione del centro storico e recupero del patrimonio architettonico</t>
  </si>
  <si>
    <t>ANAIS#1#MOL_A2_5</t>
  </si>
  <si>
    <t>G89I20000070001</t>
  </si>
  <si>
    <t>Sport natura e relax - Completamento, risistemazione e ammodernamento del tracciato esistente (circumlacuale)</t>
  </si>
  <si>
    <t>ANAIS#1#MOL_A1_3</t>
  </si>
  <si>
    <t>H11E19000100001</t>
  </si>
  <si>
    <t>Valorizzazione dei prodotti turistici e qualificazione del tessuto imprenditoriale</t>
  </si>
  <si>
    <t>ANAIS#1#MOL_A1_23</t>
  </si>
  <si>
    <t>H57E20000020001</t>
  </si>
  <si>
    <t>Riqualificazione aree urbane, percorsi, aree di sosta (tracciato tratturale Lucera-Casteldi Sangro)</t>
  </si>
  <si>
    <t>ANAIS#1#MOL_A2_8</t>
  </si>
  <si>
    <t>H58J19000520001</t>
  </si>
  <si>
    <t>Progetto Percorsi nella Storia_Turismo sostenibile (valorizzazione del patrimonio, accessibilit , itinerari, promozione dell'offerta turistica)</t>
  </si>
  <si>
    <t>ANAIS#1#MOL_A1_35</t>
  </si>
  <si>
    <t>H74I20000560002</t>
  </si>
  <si>
    <t>Realizzazione di un Centro di eccellenza su Data Science e Machine Learning, applicata alla Medicina ed alla Finanza</t>
  </si>
  <si>
    <t>ANAIS#1#MOL_A2_11</t>
  </si>
  <si>
    <t>H94B20002100001</t>
  </si>
  <si>
    <t>Sviluppo dell'area termale</t>
  </si>
  <si>
    <t>ANAIS#1#MOL_A1_28</t>
  </si>
  <si>
    <t>I22I20000050001</t>
  </si>
  <si>
    <t>ARCHEOMAB</t>
  </si>
  <si>
    <t>ANAIS#1#MOL_A1_11</t>
  </si>
  <si>
    <t>I41B19000640001</t>
  </si>
  <si>
    <t>Realizzazione di un Sentiero pedonabile e ciclabile di collegamento tra il Fiume Biferno e il Fiume Trigno</t>
  </si>
  <si>
    <t>ANAIS#1#MOL_A1_24</t>
  </si>
  <si>
    <t>I61F20000010001</t>
  </si>
  <si>
    <t>Realizzazione di un sistema di bikesharing comunale</t>
  </si>
  <si>
    <t>ANAIS#1#MOL_A1_33</t>
  </si>
  <si>
    <t>I77E19000130001</t>
  </si>
  <si>
    <t>Lavori di completamento del fabbricato storico Taverna della Valle</t>
  </si>
  <si>
    <t>ANAIS#1#MOL_A1_22</t>
  </si>
  <si>
    <t>J29F18001150001</t>
  </si>
  <si>
    <t>Recupero, riqualificazione e messa in sicurezza dell''Ex Fabbricato De Rubertis</t>
  </si>
  <si>
    <t>ANAIS#1#MOL_A1_25</t>
  </si>
  <si>
    <t>J42J15000020002</t>
  </si>
  <si>
    <t>Messa in sicurezza costone roccioso centro abitato</t>
  </si>
  <si>
    <t>ANAIS#1#MOL_A1_16</t>
  </si>
  <si>
    <t>J52J19026880005</t>
  </si>
  <si>
    <t>Completamento dell Auditorium Unità di Italia</t>
  </si>
  <si>
    <t>ANAIS#1#MOL_A1_30</t>
  </si>
  <si>
    <t>J65J20000160001</t>
  </si>
  <si>
    <t>Lavori di messa in sicurezza, recupero ambientale e urbano del borgo slavo</t>
  </si>
  <si>
    <t>D39J21007320001</t>
  </si>
  <si>
    <t>D33J18000020001</t>
  </si>
  <si>
    <t>D32I16000300001</t>
  </si>
  <si>
    <t>D33B18000180001</t>
  </si>
  <si>
    <t>MISE#1#FSC-CISNAPOLI20</t>
  </si>
  <si>
    <t>B61B19001020001</t>
  </si>
  <si>
    <t>PALAZZO PENNE*PIAZZA TEODORO MONTICELLI*RESTAURO E RECUPERO DEL COMPLESSO EDILIZIO</t>
  </si>
  <si>
    <t>MISE#1#FSC-CISNAPOLI21</t>
  </si>
  <si>
    <t>B63D19000350001</t>
  </si>
  <si>
    <t>RIQUALIFICAZIONE URBANISTICA, AMBIENTALE EMESSA IN SICUREZZA DELLA COLLINA DELLOSCUDILLO*SALITA DELLO SCUDILLO*RIQUALIFICAZIONE URBANISTICA, AMBIENTALE EMESSA IN SICUREZZA DELLA COLLINA DELLOSCUDILLO</t>
  </si>
  <si>
    <t>MISE#1#FSC-CISNAPOLI22</t>
  </si>
  <si>
    <t>B63D20000240001</t>
  </si>
  <si>
    <t>AREA VERGINI - SANITi IN NAPOLI*BORGO VERGINI*RIQUALIFICAZIONE URBANA DELLE PRINCIPALI ARTERIE STRADALI DELL'AREA E RECUPERO DI SPAZI URBANI</t>
  </si>
  <si>
    <t>MISE#1#FSC-CISNAPOLI6</t>
  </si>
  <si>
    <t>B65F21001090001</t>
  </si>
  <si>
    <t>GRANDE PROGETTO CENTRO STORICO DI NAPOLI, VALORIZZAZIONE DEL SITO UNESCO*TERRITORIO COMUNALE*RECUPERO PATRIMONIO MONUMENTALE, MIGLIORAMENTO FRUIBILITi SITI ARCHEOLOGICI, RIQUALIFICAZIONE SPAZI URBANI E VALORIZZAZIONE DEL SISTEMA URBANO</t>
  </si>
  <si>
    <t>MISE#1#FSC-CISNAPOLI9</t>
  </si>
  <si>
    <t>B67E19000130006</t>
  </si>
  <si>
    <t>COMPLESSO DELLA SS.TRINITi DELLE MONACHE (EX OSPEDALE MILITARE)</t>
  </si>
  <si>
    <t>MISE#1#FSC-CISNAPOLI7</t>
  </si>
  <si>
    <t>B67E19000140006</t>
  </si>
  <si>
    <t>GALLERIA PRINCIPE DI NAPOLI*PIAZZA MUSEO NAZIONALE*LAVORI DI RESTAURO DELLA FACCIATE INTERNE, DELLA COPERTURA, DELLA PAVIMENTAZIONE E I PORTICATI DELLA GALLERIA PRINCIPE DI NAPOLI</t>
  </si>
  <si>
    <t>MISE#1#FSC-CISNAPOLI11</t>
  </si>
  <si>
    <t>B67E19000150006</t>
  </si>
  <si>
    <t>EX CONVENTO DELLE CAPPUCCINELLE*VIA PONTECORVO*LAVORI DI RECUPERO E RIFUNZIONALIZZAZIONE DELL'EX CONVENTO DELLE CAPPUCCINELLE</t>
  </si>
  <si>
    <t>MISE#1#FSC-CISNAPOLI4</t>
  </si>
  <si>
    <t>B67H19002730001</t>
  </si>
  <si>
    <t>RESTAURO DEL COMPLESSO MONUMENTALE DELLA SS. ANNUNZIATA E COMPLESSO MONUMENTALE SS. ANNUNZIATA VINCOLATO AI SENSI DEL D.LEG.VO 42/2004 (EX L. 1089/1939)</t>
  </si>
  <si>
    <t>MISE#1#FSC-CISNAPOLI3</t>
  </si>
  <si>
    <t>B67H19002740001</t>
  </si>
  <si>
    <t>LAVORI DI RIQUALIFICAZIONE  STRADALE DEI PRINCIPALI ASSI PEDONALI E VIABILISTICI POPOLARI DELLA II MUNICIPALITA*PIAZZA DANTE, 93*</t>
  </si>
  <si>
    <t>MISE#1#FSC-CISNAPOLI24</t>
  </si>
  <si>
    <t>B67H22001670004</t>
  </si>
  <si>
    <t>Riqualificazione delle aree di accesso al Bosco di Capodimonte</t>
  </si>
  <si>
    <t>MISE#1#FSC-CISNAPOLI23</t>
  </si>
  <si>
    <t>B69D22000140001</t>
  </si>
  <si>
    <t>Dal Parco Archeologico della linea 1 al molo San Vincenzo: una passeggiata pubblica</t>
  </si>
  <si>
    <t>CIS NAPOLI</t>
  </si>
  <si>
    <t>MISE#1#FSC-CISPALERMO14</t>
  </si>
  <si>
    <t>D71E20000280001</t>
  </si>
  <si>
    <t>VARI MONUMENTI DEL PERCORSO UNESCO E PERCORSI PEDONALI DEL CENTRO STORICO*COMUNE DI PALERMO*PROGETTO DI ILLUMINAZIONE ARTISTICA DEI MONUMENTI DEL SITO UNESCO E DEI PERCORSI PEDONALI NEL CENTRO STORICO DI PALERMO</t>
  </si>
  <si>
    <t>MISE#1#FSC-CISPALERMO17</t>
  </si>
  <si>
    <t>D71E20000290001</t>
  </si>
  <si>
    <t>PAVIMENTAZIONI STORICHE*CENTRO STORICO DI PALERMO*RIQUALIFICAZIONE URBANA DELLE PAVIMENTAZIONI STORICHE E DEGLI SPAZI APERTI NEL CENTRO STORICO DI PALERMO</t>
  </si>
  <si>
    <t>MISE#1#FSC-CISPALERMO16</t>
  </si>
  <si>
    <t>D74H20001560001</t>
  </si>
  <si>
    <t>LOCALI DI PROPRIETi COMUNALE*AREA COMPRESA TRA LE VIE MAQUEDA, DISCESA DEI GIOVENCHI, DISCESA DELLE CAPRE E VIA SANTiAGOSTINO*PROGETTO DI COMPLETAMENTO DEI LOCALI DI PROPRIETi COMUNALE ALL'INTERNO DEL PIANO DI RECUPERO COMPRESO TRA LE VIE MAQUEDA, DISCESA DEI GIOVENCHI, DISCESA DELLE CAPRE E VIA SANTiAGOSTINO</t>
  </si>
  <si>
    <t>MISE#1#FSC-CISPALERMO2</t>
  </si>
  <si>
    <t>D76G20001430001</t>
  </si>
  <si>
    <t>GiocaMuseo percorsi didattici realizzati attraverso animazioni da realta aumentata, fruibili via web</t>
  </si>
  <si>
    <t>MISE#1#FSC-CISPALERMO8</t>
  </si>
  <si>
    <t>D76I20000020001</t>
  </si>
  <si>
    <t>MONASTERO DELLE SUORE CARMELITANE SCALZE (AETIGIANELLE)*PIAZZA KALSA*RESTAURO E MANUTENZIONE STRAORDINARIA DELL'ANTICO MONASTERO DELLE SUORE CARMELITANE SCALZE DETTO DELLE ARTIGIANELLE SITO IN PIAZZA KALSA</t>
  </si>
  <si>
    <t>MISE#1#FSC-CISPALERMO7</t>
  </si>
  <si>
    <t>D76J20001530001</t>
  </si>
  <si>
    <t>COMPLESSO DI SANTA MARIA DELLO SPASIMO. COMPLETAMENTO DEL RESTAURO DEL COMPLESSO DI S. MARIA ALLO SPASIMO - STRALCIO 2</t>
  </si>
  <si>
    <t>MISE#1#FSC-CISPALERMO10</t>
  </si>
  <si>
    <t>D76J20001540001</t>
  </si>
  <si>
    <t>COLLEGIO DELLA SAPIENZA ALLA MAGIONE*PIAZZA MAGIONE*RESTAURO DEL COLLEGIO DELLA SAPIENZA ALLA MAGIONE</t>
  </si>
  <si>
    <t>MISE#1#FSC-CISPALERMO9</t>
  </si>
  <si>
    <t>D76J20001550001</t>
  </si>
  <si>
    <t>PALAZZO MARCHESI*PIAZZA SS. QUARANTA MARTIRI AL CASALOTTO*PROGETTO DI VALORIZZAZIONE E RESTAURO DI PALAZZO MARCHESI</t>
  </si>
  <si>
    <t>MISE#1#FSC-CISPALERMO11</t>
  </si>
  <si>
    <t>D76J20001570001</t>
  </si>
  <si>
    <t>PALAZZO GULi*VIA VITTORIO EMANUELE*LAVORI DI RESTAURO DI PALAZZO GULi - COMPLETAMENTO</t>
  </si>
  <si>
    <t>MISE#1#FSC-CISPALERMO13</t>
  </si>
  <si>
    <t>D76J20001580001</t>
  </si>
  <si>
    <t>EX CONVENTO DI SAN BASILIO*VIA SAN BASILIO*RESTAURO EX CONVENTO SAN BASILIO (CASA DELLE CULTURE)</t>
  </si>
  <si>
    <t>MISE#1#FSC-CISPALERMO15</t>
  </si>
  <si>
    <t>D76J20001590001</t>
  </si>
  <si>
    <t>EX COLLEGIO SAN ROCCO*VIA UGO ANTONIO AMICO*RESTAURO E RIFUNZIONALIZZAZIONE DELL'EX COLLEGIO SAN ROCCO</t>
  </si>
  <si>
    <t>MISE#1#FSC-CISPALERMO5</t>
  </si>
  <si>
    <t>D77H20002750006</t>
  </si>
  <si>
    <t>MuseoCity Sistema museale integrato del Centro storico di Palermo</t>
  </si>
  <si>
    <t>MISE#1#FSC-CISPALERMO18</t>
  </si>
  <si>
    <t>D79D20000730001</t>
  </si>
  <si>
    <t>Restauro e recupero funzionale del Ritiro delle Figlie della Carita (Filippone) e della chiesa annessa</t>
  </si>
  <si>
    <t>MISE#1#FSC-CISPALERMO1</t>
  </si>
  <si>
    <t>F76J18000220001</t>
  </si>
  <si>
    <t>EX CONVENTO DI SANTA MARIA DEGLI ANGELI DETTO "LA GANCIA" PALERMO - ARCHIVIO DI STATO</t>
  </si>
  <si>
    <t>MISE#1#FSC-CISPALERMO4</t>
  </si>
  <si>
    <t>G71E19000110001</t>
  </si>
  <si>
    <t>SICILIA//GRECIA//MAGNA GRECIA (mostra archeologica itinerante)</t>
  </si>
  <si>
    <t>MISE#1#FSC-CISPALERMO6</t>
  </si>
  <si>
    <t>G71E19000120006</t>
  </si>
  <si>
    <t>MUSEO RISO - Ampliamento e riqualificazione degli spazi esterni e adeguamento agli standard museali europei</t>
  </si>
  <si>
    <t>MISE#1#FSC-CISPALERMO3</t>
  </si>
  <si>
    <t>G72F20000180001</t>
  </si>
  <si>
    <t>SOSTEGNO ALLE IMPRESE DI SERVIZI CULTURALI E INDUSTRIA CREATIVA</t>
  </si>
  <si>
    <t>CIS PALERMO</t>
  </si>
  <si>
    <t>MISE#1#CIS_ROMA01</t>
  </si>
  <si>
    <t>J84D22001430001</t>
  </si>
  <si>
    <t>CIS SCUOLE VERDI A ROMA - INTERVENTI DI PRIMA FASE: EFFICIENTAMENTO ENERGETICO E RIQUALIFICAZIONE DEGLI EDIFICI SCOLASTICI SITI NEL TERRITORIO DEL MUNICIPIO I DI ROMA CAPITALE*MUNICIPIO 1*EFFICIENTAMENTO ENERGETICO E RIQUALIFICAZIONE DEGLI EDIFICI SCOLASTICI</t>
  </si>
  <si>
    <t>MISE#1#CIS_ROMA02</t>
  </si>
  <si>
    <t>J84D22001440001</t>
  </si>
  <si>
    <t>CIS SCUOLE VERDI A ROMA - INTERVENTI DIPRIMA FASE: EFFICIENTAMENTO ENERGETICO ERIQUALIFICAZIONE DEGLI EDIFICI SCOLASTICISITI NEL TERRITORIO DEL MUNICIPIO II DI ROMACAPITALE*MUNICIPIO 2*EFFICIENTAMENTO ENERGETICO E RIQUALIFICAZIONE DEGLI EDIFICI SCOLASTICI</t>
  </si>
  <si>
    <t>MISE#1#CIS_ROMA03</t>
  </si>
  <si>
    <t>J84D22001450001</t>
  </si>
  <si>
    <t>CIS SCUOLE VERDI A ROMA - INTERVENTI DIPRIMA FASE: EFFICIENTAMENTO ENERGETICO ERIQUALIFICAZIONE DEGLI EDIFICI SCOLASTICISITI NEL TERRITORIO DEL MUNICIPIO III DI ROMACAPITALE*MUNICIPIO 3*EFFICIENTAMENTO ENERGETICO E RIQUALIFICAZIONE DEGLI EDIFICI SCOLASTICI</t>
  </si>
  <si>
    <t>MISE#1#CIS_ROMA04</t>
  </si>
  <si>
    <t>J84D22001460001</t>
  </si>
  <si>
    <t>CIS SCUOLE VERDI A ROMA - INTERVENTI DIPRIMA FASE: EFFICIENTAMENTO ENERGETICO ERIQUALIFICAZIONE DEGLI EDIFICI SCOLASTICISITI NEL TERRITORIO DEL MUNICIPIO IV DI ROMACAPITALE*MUNICIPIO 4*EFFICIENTAMENTO ENERGETICO E RIQUALIFICAZIONE DEGLI EDIFICI SCOLASTICI</t>
  </si>
  <si>
    <t>MISE#1#CIS_ROMA05</t>
  </si>
  <si>
    <t>J84D22001470001</t>
  </si>
  <si>
    <t>CIS SCUOLE VERDI A ROMA - INTERVENTI DIPRIMA FASE: EFFICIENTAMENTO ENERGETICO ERIQUALIFICAZIONE DEGLI EDIFICI SCOLASTICISITI NEL TERRITORIO DEL MUNICIPIO V DI ROMACAPITALE*MUNICIPIO 5*EFFICIENTAMENTO ENERGETICO E RIQUALIFICAZIONE DEGLI EDIFICI SCOLASTICI</t>
  </si>
  <si>
    <t>MISE#1#CIS_ROMA06</t>
  </si>
  <si>
    <t>J84D22001480001</t>
  </si>
  <si>
    <t>CIS SCUOLE VERDI A ROMA - INTERVENTI DIPRIMA FASE: EFFICIENTAMENTO ENERGETICO ERIQUALIFICAZIONE DEGLI EDIFICI SCOLASTICISITI NEL TERRITORIO DEL MUNICIPIO VI DI ROMACAPITALE*MUNICIPIO 6*EFFICIENTAMENTO ENERGETICO E RIQUALIFICAZIONE DEGLI EDIFICI SCOLASTICI</t>
  </si>
  <si>
    <t>MISE#1#CIS_ROMA07</t>
  </si>
  <si>
    <t>J84D22001490001</t>
  </si>
  <si>
    <t>CIS SCUOLE VERDI A ROMA - INTERVENTI DIPRIMA FASE: EFFICIENTAMENTO ENERGETICO ERIQUALIFICAZIONE DEGLI EDIFICI SCOLASTICISITI NEL TERRITORIO DEL MUNICIPIO VII DI ROMACAPITALE*MUNICIPIO 7*EFFICIENTAMENTO ENERGETICO E RIQUALIFICAZIONE DEGLI EDIFICI SCOLASTICI</t>
  </si>
  <si>
    <t>MISE#1#CIS_ROMA08</t>
  </si>
  <si>
    <t>J84D22001500001</t>
  </si>
  <si>
    <t>CIS SCUOLE VERDI A ROMA - INTERVENTI DIPRIMA FASE: EFFICIENTAMENTO ENERGETICO ERIQUALIFICAZIONE DEGLI EDIFICI SCOLASTICISITI NEL TERRITORIO DEL MUNICIPIO VIII DI ROMACAPITALE*MUNICIPIO 8*EFFICIENTAMENTO ENERGETICO E RIQUALIFICAZIONE DEGLI EDIFICI SCOLASTICI</t>
  </si>
  <si>
    <t>MISE#1#CIS_ROMA09</t>
  </si>
  <si>
    <t>J84D22001510001</t>
  </si>
  <si>
    <t>CIS SCUOLE VERDI A ROMA - INTERVENTI DIPRIMA FASE: EFFICIENTAMENTO ENERGETICO ERIQUALIFICAZIONE DEGLI EDIFICI SCOLASTICISITI NEL TERRITORIO DEL MUNICIPIO IX DI ROMACAPITALE*MUNICIPIO 9*EFFICIENTAMENTO ENERGETICO E RIQUALIFICAZIONE DEGLI EDIFICI SCOLASTICI</t>
  </si>
  <si>
    <t>MISE#1#CIS_ROMA10</t>
  </si>
  <si>
    <t>J84D22001520001</t>
  </si>
  <si>
    <t>CIS SCUOLE VERDI A ROMA - INTERVENTI DIPRIMA FASE: EFFICIENTAMENTO ENERGETICO ERIQUALIFICAZIONE DEGLI EDIFICI SCOLASTICISITI NEL TERRITORIO DEL MUNICIPIO X DI ROMACAPITALE*MUNICIPIO 10*EFFICIENTAMENTO ENERGETICO E RIQUALIFICAZIONE DEGLI EDIFICI SCOLASTICI</t>
  </si>
  <si>
    <t>MISE#1#CIS_ROMA11</t>
  </si>
  <si>
    <t>J84D22001530001</t>
  </si>
  <si>
    <t>CIS SCUOLE VERDI A ROMA - INTERVENTI DIPRIMA FASE: EFFICIENTAMENTO ENERGETICO ERIQUALIFICAZIONE DEGLI EDIFICI SCOLASTICISITI NEL TERRITORIO DEL MUNICIPIO XI DI ROMACAPITALE*MUNICIPIO 11*EFFICIENTAMENTO ENERGETICO E RIQUALIFICAZIONE DEGLI EDIFICI SCOLASTICI</t>
  </si>
  <si>
    <t>MISE#1#CIS_ROMA12</t>
  </si>
  <si>
    <t>J84D22001540001</t>
  </si>
  <si>
    <t>CIS SCUOLE VERDI A ROMA - INTERVENTI DIPRIMA FASE: EFFICIENTAMENTO ENERGETICO ERIQUALIFICAZIONE DEGLI EDIFICI SCOLASTICISITI NEL TERRITORIO DEL MUNICIPIO XII DI ROMACAPITALE*MUNICIPIO 12*EFFICIENTAMENTO ENERGETICO E RIQUALIFICAZIONE DEGLI EDIFICI SCOLASTICI</t>
  </si>
  <si>
    <t>MISE#1#CIS_ROMA13</t>
  </si>
  <si>
    <t>J84D22001550001</t>
  </si>
  <si>
    <t>CIS SCUOLE VERDI A ROMA - INTERVENTI DIPRIMA FASE: EFFICIENTAMENTO ENERGETICO ERIQUALIFICAZIONE DEGLI EDIFICI SCOLASTICISITI NEL TERRITORIO DEL MUNICIPIO XIII DI ROMACAPITALE*MUNICIPIO 13*EFFICIENTAMENTO ENERGETICO E RIQUALIFICAZIONE DEGLI EDIFICI SCOLASTICI</t>
  </si>
  <si>
    <t>MISE#1#CIS_ROMA14</t>
  </si>
  <si>
    <t>J84D22001560001</t>
  </si>
  <si>
    <t>CIS SCUOLE VERDI A ROMA - INTERVENTI DIPRIMA FASE: EFFICIENTAMENTO ENERGETICO ERIQUALIFICAZIONE DEGLI EDIFICI SCOLASTICISITI NEL TERRITORIO DEL MUNICIPIO XIV DI ROMACAPITALE*MUNICIPIO 14*EFFICIENTAMENTO ENERGETICO E RIQUALIFICAZIONE DEGLI EDIFICI SCOLASTICI</t>
  </si>
  <si>
    <t>MISE#1#CIS_ROMA15</t>
  </si>
  <si>
    <t>J84D22001570001</t>
  </si>
  <si>
    <t>CIS SCUOLE VERDI A ROMA - INTERVENTI DIPRIMA FASE: EFFICIENTAMENTO ENERGETICO ERIQUALIFICAZIONE DEGLI EDIFICI SCOLASTICISITI NEL TERRITORIO DEL MUNICIPIO XV DI ROMACAPITALE*MUNICIPIO 15*EFFICIENTAMENTO ENERGETICO E RIQUALIFICAZIONE DEGLI EDIFICI SCOLASTICI</t>
  </si>
  <si>
    <t>MISE#1#CISCAL_73</t>
  </si>
  <si>
    <t>B11B21006090001</t>
  </si>
  <si>
    <t>IL BORGO DEL BENESSERE DEL REVENTINO</t>
  </si>
  <si>
    <t>MISE#1#CISCAL_63</t>
  </si>
  <si>
    <t>B37H21013310001</t>
  </si>
  <si>
    <t>"IL BORGO DEI MINATORI" - RECUPERO E VALORIZZAZIONE DEI LUOGHI DELLA MEMORIA</t>
  </si>
  <si>
    <t>MISE#1#CISCAL_58</t>
  </si>
  <si>
    <t>B51B21006800006</t>
  </si>
  <si>
    <t>INTERVENTI FINALIZZATI ALLA REALIZZAZIONE DI UNAREA POLIFUNZIONALE IN LOC. UMBRA</t>
  </si>
  <si>
    <t>MISE#1#CISCAL_76</t>
  </si>
  <si>
    <t>B57B22000290002</t>
  </si>
  <si>
    <t>RIQUALIFICAZIONE URBANA E AMBIENTALE E RECUPERO DELLE VOCAZIONI IDENTITARIE DEL TERRITORIO DELLE AREE COSTIERE DEL COMUNE DI RICADI</t>
  </si>
  <si>
    <t>MISE#1#CISCAL_10</t>
  </si>
  <si>
    <t>B65F21002470002</t>
  </si>
  <si>
    <t>RIQUALIFICAZIONE URBANA VIA RIONE TORRE-CASE POPOLARI</t>
  </si>
  <si>
    <t>MISE#1#CISCAL_97</t>
  </si>
  <si>
    <t>B69J21035680006</t>
  </si>
  <si>
    <t>INTERVENTO DI RIQUALIFICAZIONE FUNZIONALE DELL'AREA CIVICA E MUSEALE INTORNO AL COMPLESSO SAN DOMENICO IN SORIANO CALABRO</t>
  </si>
  <si>
    <t>MISE#1#CISCAL_101</t>
  </si>
  <si>
    <t>B71B21008410001</t>
  </si>
  <si>
    <t>CENTRO POLIFUNZIONALE STRONGOLI: COMPLESSO INTEGRATO PER LE FAMIGLIE E ATTIVITA SOCIOCULTURALI, FORMAZIONE STORICO-CULTURALE E MINORANZE ETNO-LINGUISTICHE</t>
  </si>
  <si>
    <t>MISE#1#CISCAL_77</t>
  </si>
  <si>
    <t>B77H21008950001</t>
  </si>
  <si>
    <t>RIQUALIFICAZIONE URBANA DEL QUARTIERE MICARE: COLORIAMO CASE E ECOBORGO MICARE</t>
  </si>
  <si>
    <t>MISE#1#CISCAL_49</t>
  </si>
  <si>
    <t>B81B21011840001</t>
  </si>
  <si>
    <t>INTERVENTO INTEGRATO DI OSPITALITA DIFFUSA NEL COMUNE DI LAINO BORGO</t>
  </si>
  <si>
    <t>MISE#1#CISCAL_64</t>
  </si>
  <si>
    <t>B97B22000170001</t>
  </si>
  <si>
    <t>PROGETTO INTEGRATO PER LA VALORIZZAZIONE DEL PAESAGGIO CULTURALE DELLA DIETA MEDITERRANEA</t>
  </si>
  <si>
    <t>MISE#1#CISCAL_6</t>
  </si>
  <si>
    <t>C15I21000020001</t>
  </si>
  <si>
    <t>SVELIAMO LA BELLEZZA/BEAUBOURG - BORGHI, ARTE &amp; GUSTO DELLA RIVIERA DEI CEDRI  INTERVENTI PER LA PROMOZIONE E LA VALORIZZAZIONE DELLE RISORSE AMBIENTALI, TURISTICHE E DI MOBILITA SOSTENIBILE NEL COMUNE DI BUONVICINO</t>
  </si>
  <si>
    <t>MISE#1#CISCAL_93</t>
  </si>
  <si>
    <t>C19J21046150001</t>
  </si>
  <si>
    <t>SELLIA, IL BORGO CHE NON TI ASPETTI: CULTURA, NATURA, TURISMO "RIFUNZIONALIZZAZIONE E RIQUALIFICAZIONE OSTELLO, STRADA OSTELLO, STRADA PARCO CON PERCORSO NATURALISTICO</t>
  </si>
  <si>
    <t>MISE#1#CISCAL_36</t>
  </si>
  <si>
    <t>C21B21014750001</t>
  </si>
  <si>
    <t>COMPLETAMENTO DELLA STRADA TURISTICA BRIGANTEO PER IL COLLEGAMENTO DEL CENTRO ABITATO DI DRAPIA CON TROPEA</t>
  </si>
  <si>
    <t>MISE#1#CISCAL_23</t>
  </si>
  <si>
    <t>C22F21003810006</t>
  </si>
  <si>
    <t>PALAZZI, PIAZZE E VICOLI (PULLASI, KJACE E UDHE) LUOGHI DI PROMOZIONE TURISTICO CULTURALE ED ENOGASTRONOMICI DEL COMUNE DI CERZETO.</t>
  </si>
  <si>
    <t>MISE#1#CISCAL_40</t>
  </si>
  <si>
    <t>C27B21000000005</t>
  </si>
  <si>
    <t>INTERVENTO INTEGRATO DI RIQUALIFICAZIONE E VALORIZZAZIONE DEL BORGO GALATRO</t>
  </si>
  <si>
    <t>MISE#1#CISCAL_80</t>
  </si>
  <si>
    <t>C29J21056390002</t>
  </si>
  <si>
    <t>LUNGO LE STRADE DI SKANDERBERG LOTTO 1</t>
  </si>
  <si>
    <t>MISE#1#CISCAL_30</t>
  </si>
  <si>
    <t>C37H21011830005</t>
  </si>
  <si>
    <t>LA VIA DEL MARE, DELLOLIO E DELLE MINORANZELINGUISTICHE</t>
  </si>
  <si>
    <t>MISE#1#CISCAL_75</t>
  </si>
  <si>
    <t>C41B21008020001</t>
  </si>
  <si>
    <t>REALIZZAZIONE DI UN  PERCORSO NATURALISTICO CHE CONNETTA TRA LORO LE DIVERSE SORGENTI OLIGOMINERALI PRESENTI SUL TERRITORIO</t>
  </si>
  <si>
    <t>MISE#1#CISCAL_26</t>
  </si>
  <si>
    <t>C47B21000000001</t>
  </si>
  <si>
    <t>PROGETTO DI RIGENERAZIONE URBANA E RIQUALIFICAZIONE DELLA VILLA COMUNALE CARLO RUGGIERO E DEI PROLUNGAMENTI DEL VIALE PRINCIPALE, INCLUSI L'EX BIBLIOTECA COMUNALE, PIAZZA CALVARIO E IL BELVEDERE SUL TORRENTE SERRA</t>
  </si>
  <si>
    <t>MISE#1#CISCAL_91</t>
  </si>
  <si>
    <t>C49J21046370001</t>
  </si>
  <si>
    <t>INTERVENTI DI RIQUALIFICAZIONE E VALORIZZAZIONE DELLE AREE A MARE - FRAZIONE DI MARINA DI SANT'ILARIO DELLO JONIO</t>
  </si>
  <si>
    <t>MISE#1#CISCAL_44</t>
  </si>
  <si>
    <t>C57H21008270006</t>
  </si>
  <si>
    <t>PERCORSI VERDI IN CITTA - RIQUALIFICAZIONE DI SPAZI DEGRADATI ALL'INTERNO DEL TESSUTO URBANO</t>
  </si>
  <si>
    <t>MISE#1#CISCAL_65</t>
  </si>
  <si>
    <t>C57H21008450001</t>
  </si>
  <si>
    <t>"RIQUALIFICAZIONE POLO CULTURALE TEATRALE LAPORTELLA  SAN GIACOMO"""</t>
  </si>
  <si>
    <t>MISE#1#CISCAL_57</t>
  </si>
  <si>
    <t>C65F21001830006</t>
  </si>
  <si>
    <t>INTERVENTO DI CONSERVAZIONE, STABILIZZAZIONE E RESTAURO, RIQUALIFICAZIONE ESTETICA E FUNZIONALE, AMMODERNAMENTO ED IMPLEMENTAZIONE DEL SITO ARCHEOLOGICO DI SANTELIA SPELEOTA</t>
  </si>
  <si>
    <t>MISE#1#CISCAL_99</t>
  </si>
  <si>
    <t>C73D20004670006</t>
  </si>
  <si>
    <t>RECUPERO E RIQUALIFICAZIONE FUNZIONALE DI EDIFICI E SPAZI PUBBLICI NEL COMUNE DI SPADOLA</t>
  </si>
  <si>
    <t>MISE#1#CISCAL_12</t>
  </si>
  <si>
    <t>C77B21000010001</t>
  </si>
  <si>
    <t>LA VIA DELLA MUSICA: RIQUALIFICAZIONE DI TRATTIURBANI DEGRADATI NEL CENTRO DI CARDETO.</t>
  </si>
  <si>
    <t>MISE#1#CISCAL_100</t>
  </si>
  <si>
    <t>C83D21003970001</t>
  </si>
  <si>
    <t>RIQUALIFICAZIONE AMBIENTALE: BIOPARCO DEL BORGO CREATIVO</t>
  </si>
  <si>
    <t>MISE#1#CISCAL_47</t>
  </si>
  <si>
    <t>C85B22000230002</t>
  </si>
  <si>
    <t>IL PARCO DEL MARE (SENTIERO PER LA LONGEVITA)</t>
  </si>
  <si>
    <t>MISE#1#CISCAL_108</t>
  </si>
  <si>
    <t>C89J21028240007</t>
  </si>
  <si>
    <t>RIQUALIFICAZIONE E VALORIZZAZIONE DELL'ANTICO BORGO DI UMBRIATICO</t>
  </si>
  <si>
    <t>MISE#1#CISCAL_11</t>
  </si>
  <si>
    <t>C91B21007330001</t>
  </si>
  <si>
    <t>PROGETTO DI VALORIZZAZIONE DELL IDENTITA ARBERESHE E FRUIZIONE DEL PATRIMONIO STORICO, ARTISTICO E CULTURALE.</t>
  </si>
  <si>
    <t>MISE#1#CISCAL_68</t>
  </si>
  <si>
    <t>C91B21007660002</t>
  </si>
  <si>
    <t>LUNGOMARE S. FRANCESCO DI PAOLA E COMPLETAMENTO CENTRO DI ACCOGLIENZA, PROMOZIONE TURISTICA E SERVIZI ANNESSI SUL LUNGOMARE SAN FRANCESCO DI PAOLA</t>
  </si>
  <si>
    <t>MISE#1#CISCAL_104</t>
  </si>
  <si>
    <t>D13D21006590001</t>
  </si>
  <si>
    <t>SULLE ORME DI FEDERICO II &amp;8208; LA TERRA DEI DUE PAPI &amp;8208; TERRANOVA DA SIBARI BORGO DELLA FEDE</t>
  </si>
  <si>
    <t>MISE#1#CISCAL_38</t>
  </si>
  <si>
    <t>D15B22000230006</t>
  </si>
  <si>
    <t>LA VALORIZZAZIONE DEL TERRITORIO ATTRAVERSO LA CONOSCENZA: RIFUNZIONALIZZAZIONE DEI CASELLI FERROVIARI DISMESSI, LUNGO LA PISTA CICLABILE DEL POLLINO, PER UN PERCORSO TRA PAESAGGIO, BIODIVERSITA E CAMBIAMENTI CLIMATICI</t>
  </si>
  <si>
    <t>MISE#1#CISCAL_94</t>
  </si>
  <si>
    <t>D29J21018570001</t>
  </si>
  <si>
    <t>SVELARE LA BELLEZZA: INTERVENTI DI RECUPERO E RIQUALIFICAZIONE URBANA FINALIZZATI ALLA VALORIZZAZIONE DELLE ATTIVITA TURISTICHE - RICETTIVE - BALNEARI E DELLE AREE CIRCOSTANTI.</t>
  </si>
  <si>
    <t>MISE#1#CISCAL_84</t>
  </si>
  <si>
    <t>D31B21008760001</t>
  </si>
  <si>
    <t>REALIZZAZIONE PARCO FLUVIALE MURICELLO</t>
  </si>
  <si>
    <t>MISE#1#CISCAL_54</t>
  </si>
  <si>
    <t>D47H21008870002</t>
  </si>
  <si>
    <t>I BORGHI DEL RITROVO - LUOGHI DI INCONTRO E DI TRADIZIONE*VIA MUNICIPIO 13*INTERVENTI DI RIQUALIFICAZIONE URBANA E REALIZZAZIONE DI UN PERCORSO NATURALISTICO-AMABIENTALE DAL CENTRO STORICO  ALLA NECROPOLI</t>
  </si>
  <si>
    <t>MISE#1#CISCAL_83</t>
  </si>
  <si>
    <t>D57H21008870001</t>
  </si>
  <si>
    <t>RIQUALIFICAZIONE DEL CENTRO STORICO NEL PAESE DI SAN LUCA, ZONA CIRCOSTANTE ALLA CASA CORRADO ALVARO</t>
  </si>
  <si>
    <t>MISE#1#CISCAL_18</t>
  </si>
  <si>
    <t>D62B21000020001</t>
  </si>
  <si>
    <t>CENTRO CULTURALE PER LA DIVERSITA' CREATIVA</t>
  </si>
  <si>
    <t>MISE#1#CISCAL_17</t>
  </si>
  <si>
    <t>D67B21000120001</t>
  </si>
  <si>
    <t>PROGETTO PER LA REALIZZAZIONE DI SPAZI APERTI COMMERCIALI ED ARTIGIANALI, CON DEHORS ALL'APERTO, A BASSO IMPATTO URBANISTICO E STRUTTURALE (STRUTTURE TRASPARENTI E INTEGRATE NELL'AMBIENTE) NELL'AREA NICHOLAS GREEN</t>
  </si>
  <si>
    <t>MISE#1#CISCAL_74</t>
  </si>
  <si>
    <t>D97H21007680005</t>
  </si>
  <si>
    <t>"DA CUNICULI FURTIVI A CENTRO ESPOSITIVO SOTTERRANEO - PRODURRE CULTURA E RIQUALIFICARE IL PAESE"</t>
  </si>
  <si>
    <t>MISE#1#CISCAL_39</t>
  </si>
  <si>
    <t>E11B21007120002</t>
  </si>
  <si>
    <t>FRANCAVILLA MARITTIMA "IL BORGO DEI SAPORI DEI TESORI E DELLA CONOSCENZA''</t>
  </si>
  <si>
    <t>MISE#1#CISCAL_53</t>
  </si>
  <si>
    <t>E11G22000040001</t>
  </si>
  <si>
    <t>REALIZZAZIONE DEL NUOVO PARCO AVVENTURA "MONTAGNELLA"</t>
  </si>
  <si>
    <t>MISE#1#CISCAL_35</t>
  </si>
  <si>
    <t>E28C20000110001</t>
  </si>
  <si>
    <t>BEAUBOURG DEI BORGHI ARTE &amp; GUSTO DELLA RIVIERA DEI CEDRI- RIGENERAZIONE URBANA DEL CENTRO STORICO DI DIAMANTE /RESTLYNG DEL BORGO ED ACCESSIBILITA GLOBALE</t>
  </si>
  <si>
    <t>MISE#1#CISCAL_61</t>
  </si>
  <si>
    <t>E31B21007820001</t>
  </si>
  <si>
    <t>PROGETTO INTERCOMUNALE DENOMINATO " C.I.&amp;S. CULTURAL ITINERARIES E STREETART TERRE DI CASSIODORO"*VIA COMUNE MONTEPAONE*PROGETTO INTERCOMUNALE DENOMINATO " C.I.&amp;S. CULTURAL ITINERARIES E STREETART TERRE DI CASSIODORO"</t>
  </si>
  <si>
    <t>MISE#1#CISCAL_103</t>
  </si>
  <si>
    <t>E37D21000000001</t>
  </si>
  <si>
    <t>PROGETTO INTEGRATO PER IL RECUPERO E LA VALORIZZAZIONE DELLA STAZIONE SCIISTICA IN LOCALITA CIRICILLA</t>
  </si>
  <si>
    <t>MISE#1#CISCAL_13</t>
  </si>
  <si>
    <t>E43D21005780006</t>
  </si>
  <si>
    <t>PROPOSTA PROGETTUALE PAN CASABONA: PARCO ARCHEOLOGICO E NATURALISTICO DI CASABONA. RECUPERO, VALORIZZAZIONE E TUTELA DELLHABITAT RUPESTRE DI CASABONA</t>
  </si>
  <si>
    <t>MISE#1#CISCAL_110</t>
  </si>
  <si>
    <t>E44H20001930001</t>
  </si>
  <si>
    <t>RIQUALIFICAZIONE FUNZIONALE ED URBANISTICA AREA RETRO PORTO</t>
  </si>
  <si>
    <t>MISE#1#CISCAL_43</t>
  </si>
  <si>
    <t>E47H21010650001</t>
  </si>
  <si>
    <t>LAVORI DI VALORIZZAZIONE DEL BORGO</t>
  </si>
  <si>
    <t>MISE#1#CISCAL_16</t>
  </si>
  <si>
    <t>E57B21000020006</t>
  </si>
  <si>
    <t>RECUPERO E RIQUALIFICAZIONE DELLA PIAZZA ANTISTANTE IL CASTELLO ARAGONESE, DEL FOSSATO E DELLARENA</t>
  </si>
  <si>
    <t>MISE#1#CISCAL_102</t>
  </si>
  <si>
    <t>E63D21005160001</t>
  </si>
  <si>
    <t>RECUPERO E RIFUNZIONALIZZAZIONE DEL PALAZZO CONTESSA DI PONTALTO, DA DESTINARE A POLO CULTURALE, ARTISTICO E MUSICALE, ANCHE CON FINALITA INTEGRATIVA ED INCLUSIVA DEL MONDO DELLE DIVERSE ABILITA.</t>
  </si>
  <si>
    <t>MISE#1#CISCAL_59</t>
  </si>
  <si>
    <t>E68E21000040006</t>
  </si>
  <si>
    <t>RIPRISTINO BRIGLIA, SISTEMAZIONE ARGINI DEL FIUME ALLARO PROSPICENTI ALLE REALI FERRIERE BORBONICHE</t>
  </si>
  <si>
    <t>MISE#1#CISCAL_34</t>
  </si>
  <si>
    <t>E73D20000050005</t>
  </si>
  <si>
    <t>VALORIZZAZIONE TURISTICA DEL PERCORSO DI COLLEGAMENTO TRA IL LITORALE E LA ZONA MONTANA NEL COMUNE DI DAVOLI</t>
  </si>
  <si>
    <t>MISE#1#CISCAL_14</t>
  </si>
  <si>
    <t>E99J21013150006</t>
  </si>
  <si>
    <t>A CASIGNANA: LUCI DARTE E STORIA PER RISCOPRIRE I LUOGHI DELLIDENTITA.</t>
  </si>
  <si>
    <t>MISE#1#CISCAL_15</t>
  </si>
  <si>
    <t>F11B21009430002</t>
  </si>
  <si>
    <t>REALIZZAZIONE PARCO NATURALISTICO TORRE MILONE E TEATRO ALL'APERTO*VIA PARCO MILONE SOTTO TERME SIBARITE*REALIZZAZIONE PARCO NATURALISTICO TORRE MILONE E TEATRO ALL'APERTO</t>
  </si>
  <si>
    <t>MISE#1#CISCAL_32</t>
  </si>
  <si>
    <t>F13D21005030001</t>
  </si>
  <si>
    <t>R-INNOV@ZIONE E SPORT  REALIZZAZIONE OPERE PROGETTATE A VALERE SULLAVVISO ITALIA CITY BRANDING 2020. LOTTO 1 - RIQUALIFICAZIONE E RECUPERO PISCINA EX CONI</t>
  </si>
  <si>
    <t>MISE#1#CISCAL_107</t>
  </si>
  <si>
    <t>F15J22000010001</t>
  </si>
  <si>
    <t>REALIZZAZIONE PROGETTO INTEGRATO DENOMINATO CIS TROPEA PORTO INTEGRATO</t>
  </si>
  <si>
    <t>MISE#1#CISCAL_42</t>
  </si>
  <si>
    <t>F17H21009560001</t>
  </si>
  <si>
    <t>CIS PERSEPHONE-EPIZEPHIRI - RIGENERAZIONE URBANA DELL'AREA ARCHEOLOGICA DI LOCRI EPIZEPHIRI</t>
  </si>
  <si>
    <t>MISE#1#CISCAL_69</t>
  </si>
  <si>
    <t>F19J21016310001</t>
  </si>
  <si>
    <t>RIQUALIFICAZIONE AREE PUBBLICHE LUNGO IL FIUME E RECUPERO DEI PERCORSI NATURALISTICI NELLA VALLE DEL LAO</t>
  </si>
  <si>
    <t>MISE#1#CISCAL_51</t>
  </si>
  <si>
    <t>F32H21000270006</t>
  </si>
  <si>
    <t>MISE#1#CISCAL_24</t>
  </si>
  <si>
    <t>F34E21007000001</t>
  </si>
  <si>
    <t>"PIAZZA MARCONI: RITORNO ALL'ANTICA BELLEZZA"</t>
  </si>
  <si>
    <t>MISE#1#CISCAL_106</t>
  </si>
  <si>
    <t>F41B21007950002</t>
  </si>
  <si>
    <t>BEAUBOURG DEI BORGHI "ARTE E GUSTO" RIVIERA DEI CEDRI - IL BORGO DEGLI ANTICHI SAPORI E DEI VICOLI D'ARTE</t>
  </si>
  <si>
    <t>MISE#1#CISCAL_105</t>
  </si>
  <si>
    <t>F43D21004470002</t>
  </si>
  <si>
    <t>RECUPERO E VALORIZZAZIONE DEL MONTE TIRIOLO</t>
  </si>
  <si>
    <t>MISE#1#CISCAL_3</t>
  </si>
  <si>
    <t>F47H21009350006</t>
  </si>
  <si>
    <t>MUSEO MULTIMEDIALE E LABORATORI DI ARTI LOCALI DELLE TERRE NORMANNE DI CALABRIA</t>
  </si>
  <si>
    <t>MISE#1#CISCAL_81</t>
  </si>
  <si>
    <t>F57H21007440002</t>
  </si>
  <si>
    <t>RECUPERO FABBRICATO EX FARMACIA MACCHIAALBANESE E CASA DE RADA*FRAZIONE  MACCHIA ALBANESE*RECUPERO FABBRICATO EX FARMACIA MACCHIA ALBANESE E CASA DE RADA</t>
  </si>
  <si>
    <t>MISE#1#CISCAL_25</t>
  </si>
  <si>
    <t>F84H21000270001</t>
  </si>
  <si>
    <t>KRIMISA PERCORSI ENOGASTRONOMICI TRA STORIA, CULTURA E PAESAGGIO - CICLOPISTA DELLENOTRIA</t>
  </si>
  <si>
    <t>MISE#1#CISCAL_04</t>
  </si>
  <si>
    <t>G13D21003800001</t>
  </si>
  <si>
    <t>PROGETTO DEL RECUPERO STORICO, URBANISTICO E PAESAGGISTICO DELLANTICO BORGO DI CERAMIDA NEL COMUNE DI BAGNARA CALABRA</t>
  </si>
  <si>
    <t>MISE#1#CISCAL_85</t>
  </si>
  <si>
    <t>G27H21036970001</t>
  </si>
  <si>
    <t>RIQUALIFICAZIONE E VALORIZZAZIONE TURISTICO- CULTURALE-RELIGIOSO DEL COMUNE DI SAN MAURO MARCHESATO</t>
  </si>
  <si>
    <t>MISE#1#CISCAL_28</t>
  </si>
  <si>
    <t>G38G22000030001</t>
  </si>
  <si>
    <t>COMPLESSO FARO CAPO TRIONTO COSTA IONICA</t>
  </si>
  <si>
    <t>MISE#1#CISCAL_52</t>
  </si>
  <si>
    <t>G57B21000020001</t>
  </si>
  <si>
    <t>RISTRUTTURAZIONE DEL FABBRICATO DOMESTICO DA ADIBIRE A CASA DELLA CULTURA ARB&amp;1025;RESH&amp;1025; E MUSEO INTITOLATO A ENZO DOMESTICO KABREGU</t>
  </si>
  <si>
    <t>MISE#1#CISCAL_45</t>
  </si>
  <si>
    <t>G63D21006200006</t>
  </si>
  <si>
    <t>I MULINI DEL TORRENTE GALLIZZI: LA BELLEZZA DEL PAESAGGIO FLUVIALE TRA NATURA E ARTIFICIO</t>
  </si>
  <si>
    <t>MISE#1#CISCAL_19</t>
  </si>
  <si>
    <t>G65I21000010001</t>
  </si>
  <si>
    <t>ORME GIOACHIMITE: I CAMMINI DELLABATE</t>
  </si>
  <si>
    <t>MISE#1#CISCAL_21</t>
  </si>
  <si>
    <t>G68E21000340001</t>
  </si>
  <si>
    <t>REALIZZAZIONE DI UN PARCO AVVENTURE E DIVERTIMENTO BIOLOGICO E NATURALISTICO PRESSO LA PINETA DI PROPRIETA DEL COMUNE DI CERENZIA SITA IN LOC. SAN LORENZO</t>
  </si>
  <si>
    <t>MISE#1#CISCAL_86</t>
  </si>
  <si>
    <t>G87E20000170001</t>
  </si>
  <si>
    <t>IL BORGO TRA TERRA E MARE DI SAN PIETRO IN AMANTEA, PROGETTO DI VALORIZZAZIONE TURISTICO CULTURALE*CENTRO STORICO*PROGETTO DI VALORIZZAZIONE TURISTICO CULTURALE</t>
  </si>
  <si>
    <t>MISE#1#CISCAL_48</t>
  </si>
  <si>
    <t>G91B21007100001</t>
  </si>
  <si>
    <t>LAVORI DI REALIZZAZIONE DI UN PONTE SUL MEDITERRANEO - INTERVENTO DI COSTRUZIONE DI UN ATTRATTORETURISTICO NEI TERRITORI DI CALANNA E LAGANADI</t>
  </si>
  <si>
    <t>MISE#1#CISCAL_70</t>
  </si>
  <si>
    <t>H12H21000030001</t>
  </si>
  <si>
    <t>RIQUALIFICAZIONE PUNTI DI ACCESSO ALLE SPIAGGE LE GRAZIE E MICHELINO DAL CENTRO STORICO DI PARGHELIA (VV)  RESTAURO CONSERVATIVO, MANUTEZIONE STRORDINARIA CENTRO URBANO  RECUPERO SOTTOSERVIZI ED OPERE CONNESSE</t>
  </si>
  <si>
    <t>MISE#1#CISCAL_31</t>
  </si>
  <si>
    <t>H15B18000360001</t>
  </si>
  <si>
    <t>RECUPERO E VALORIZZAZIONE DI PALAZZO DE CAPUA, DA ADIBIRE A MUSEO</t>
  </si>
  <si>
    <t>MISE#1#CISCAL_71</t>
  </si>
  <si>
    <t>H37H21009150001</t>
  </si>
  <si>
    <t>PROGETTO DI RIQUALIFICAZIONE URBANA, CULTURA E TURISMO RELIGIOSO</t>
  </si>
  <si>
    <t>MISE#1#CISCAL_37</t>
  </si>
  <si>
    <t>H38E21000200001</t>
  </si>
  <si>
    <t>DA COSTA A COSTA ATTRAVERSO I LUOGHI DELLA FEDE: RINATURALIZZAZIONE DI UN SENTIERO NATURALISTICO TRA LA DIGA DEL MENTA E IL VECCHIO BORGO DI AFRICO VECCHIO E TRA AFRICO VECCHIO E IL VILLAGGIO DI PRECACORE A SAMO</t>
  </si>
  <si>
    <t>MISE#1#CISCAL_89</t>
  </si>
  <si>
    <t>H49J21012290006</t>
  </si>
  <si>
    <t>RIQUALIFICAZIONE URBANA DEL PERCORSO INGRESSO SS 107 BIS  P.ZZA CAMPO E EFFICIENTAMENTO ENERGETICO CENTRO ABITATO</t>
  </si>
  <si>
    <t>MISE#1#CISCAL_46</t>
  </si>
  <si>
    <t>H49J21012610002</t>
  </si>
  <si>
    <t>L BORGO DI ISABELLA D'ARAGONA, UN ITINERARIO TRA LEGENDA E TRADIZIONE*PIAZZA CAP. EMILIO ANSELMO*IL BORGO DI ISABELLA D'ARAGONA, UN ITINERARIO TRA LEGENDA E TRADIZIONE</t>
  </si>
  <si>
    <t>MISE#1#CISCAL_88</t>
  </si>
  <si>
    <t>H57H21006370001</t>
  </si>
  <si>
    <t>WELCOME COSTA DEI CEDRI, PORTA DI APOLLO</t>
  </si>
  <si>
    <t>MISE#1#CISCAL_9</t>
  </si>
  <si>
    <t>H75B22000250001</t>
  </si>
  <si>
    <t>REALIZZAZIONE CESTOVIA BIPOSTO A COLLEGAMENTO PERMANENTE DELLA "PICCOLA SILA" DI CAPISTRANO E REALIZZAZIONE DI UN POLIGONO DI TIRO E DI AREE PIC- NIC.</t>
  </si>
  <si>
    <t>MISE#1#CISCAL_78</t>
  </si>
  <si>
    <t>H77B21000000001</t>
  </si>
  <si>
    <t>PROGETTO DI RIQUALIFICAZIONE DELLE AREE RURALI IL CIRCUITO DELLA BELLEZZA. RECUPERO DELLE EX-SCUOLE DI CAMPAGNA PER LA CREAZIONE DI POLI INTEGRATI DI UN PERCORSO TURISTICO SPORTIVO SOSTENIBILE.</t>
  </si>
  <si>
    <t>MISE#1#CISCAL_33</t>
  </si>
  <si>
    <t>H84E21001090001</t>
  </si>
  <si>
    <t>MESSA IN SICUREZZA, RIQUALIFICAZIONE E COMPLETAMENTO DELLIMMOBILE AURORA-MADIA AI FINI DELLA SUA FRUIBILITA COME TEATRO-CINEMA PER IL TERRITORIO DELLALTO MARCHESATO</t>
  </si>
  <si>
    <t>MISE#1#CISCAL_72</t>
  </si>
  <si>
    <t>H88I21002410001</t>
  </si>
  <si>
    <t>INTERVENTO DI RIQUALIFICAZIONE URBANA DEL PERCORSO "VIA ARRINGA - C.SO GIOVE" ED EFFICIENTAMENTO ENERGETICO ILLUMINAZIONE CENTRO E FRAZIONI</t>
  </si>
  <si>
    <t>MISE#1#CISCAL_29</t>
  </si>
  <si>
    <t>H91B21008940005</t>
  </si>
  <si>
    <t>REALIZZAZIONE DI POLO NATATORIO RICREATIVO RIABILITATIVO</t>
  </si>
  <si>
    <t>MISE#1#CISCAL_50</t>
  </si>
  <si>
    <t>H94H21000010002</t>
  </si>
  <si>
    <t>REALIZZAZIONE DI UN POLO SPORTIVO INTEGRATO DA UNA STRUTTURA TURISTICA</t>
  </si>
  <si>
    <t>MISE#1#CISCAL_55</t>
  </si>
  <si>
    <t>H95F01000000001</t>
  </si>
  <si>
    <t>MARCEDUSA  BORGO ARBERESHE DEI SAPORI DELLA RURALITA</t>
  </si>
  <si>
    <t>MISE#1#CISCAL_60</t>
  </si>
  <si>
    <t>H96G21002180001</t>
  </si>
  <si>
    <t>AMMODERNAMENTO LUNGOMARE MONTEGIORDANO MARINA</t>
  </si>
  <si>
    <t>MISE#1#CISCAL_96</t>
  </si>
  <si>
    <t>I11B21006810006</t>
  </si>
  <si>
    <t>COMPLETAMENTO DELL'ANFITEATRO DI SIDERNO SUPERIORE</t>
  </si>
  <si>
    <t>MISE#1#CISCAL_79</t>
  </si>
  <si>
    <t>I15F21001730002</t>
  </si>
  <si>
    <t>RECUPERO E VALORIZZAZIONE AMBIENTALE DEL CASTELLO DI PRECACORE E DELLE AREE LIMITROFE.</t>
  </si>
  <si>
    <t>MISE#1#CISCAL_62</t>
  </si>
  <si>
    <t>I19J21015620001</t>
  </si>
  <si>
    <t>VIVERE IL POLLINO - INTERVENTI INTEGRATI PER LO SVILUPPO DEL TURISMO TRAMITE LA VALORIZZAZIONE DEL PATRIMONIO ESISTENTE, LA REALIZZAZIONE DI STRUTTURE RICETTIVE E LA MOBILITA SOSTENIBILE - LOTTO 1 MORANO CALABRO</t>
  </si>
  <si>
    <t>MISE#1#A1_109</t>
  </si>
  <si>
    <t>I22F21000030002</t>
  </si>
  <si>
    <t>UDHET GJITONIA</t>
  </si>
  <si>
    <t>MISE#1#CISCAL_41</t>
  </si>
  <si>
    <t>I31B21006050001</t>
  </si>
  <si>
    <t>GASPERINA BELLEZZA DA RISCOPRIRE: LAVORI DI ADEGUAMENTO SISMICO E RIQUALIFICAZIONE EDIFICIO COMUNALE DA ADIBIRE A OSTELLO DELLA GIOVENTU, SITO SU CORSO MAZZINI CON ANNESSA RIQUALIFICAZIONE URBANA DELLAREA ANTISTANTE.</t>
  </si>
  <si>
    <t>MISE#1#CISCAL_95</t>
  </si>
  <si>
    <t>I31B21007010006</t>
  </si>
  <si>
    <t>RIQUALIFICAZIONE E VALORIZZAZIONE DEL VIALE CERTOSA</t>
  </si>
  <si>
    <t>MISE#1#CISCAL_98</t>
  </si>
  <si>
    <t>I39J21017620006</t>
  </si>
  <si>
    <t>VALORIZZAZIONE AREA SPONDALE TORRENTE BELTRAME, IMPLEMENTAZIONE RISORSE IDRICHE E CREAZIONE INTERPORTO IN AREA URBANA DA RIQUALIFICARE</t>
  </si>
  <si>
    <t>MISE#1#CISCAL_7</t>
  </si>
  <si>
    <t>I47H21005980002</t>
  </si>
  <si>
    <t>VALORIZZAZIONE DEL TERRITORIO E CREAZIONE DI UN MUSEO DELLA CULTURA CONTADINA</t>
  </si>
  <si>
    <t>MISE#1#CISCAL_66</t>
  </si>
  <si>
    <t>I59J21019360001</t>
  </si>
  <si>
    <t>PROGETTO INTEGRATO PARCO NATURALISTICO E CULTURALE DI CAPO SUD ORME SULLACQUA OPLE APANU STO NERO</t>
  </si>
  <si>
    <t>MISE#1#CISCAL_05</t>
  </si>
  <si>
    <t>I71B21007030006</t>
  </si>
  <si>
    <t>LA RIQUALIFICAZIONE URBANA DEL LUNGOMARE</t>
  </si>
  <si>
    <t>MISE#1#CISCAL_20</t>
  </si>
  <si>
    <t>I83D21002470002</t>
  </si>
  <si>
    <t>ALLA SCOPERTA DEL BORGO DI CERCHIARA DI CALABRIA: IL TERRAZZO PANORAMICO SULLO JONIO" RECUPERO E RIFUNZIONALIZZAZIONE DI PERCORSI STORICI E VALORIZZAZIONE DELLE RISORSE NATURALI</t>
  </si>
  <si>
    <t>MISE#1#CISCAL_2</t>
  </si>
  <si>
    <t>I89J21017540001</t>
  </si>
  <si>
    <t>ALTOMONTE: BORGO DEL GUSTO</t>
  </si>
  <si>
    <t>MISE#1#CISCAL_82</t>
  </si>
  <si>
    <t>J13D21006050001</t>
  </si>
  <si>
    <t>FLOR-FOOD - PARCO AGROALIMENTARE ED ENOGASTRONOMICO NEL BORGO FLORENSE</t>
  </si>
  <si>
    <t>MISE#1#CISCAL_56</t>
  </si>
  <si>
    <t>J37H21007590005</t>
  </si>
  <si>
    <t>RIQUALIFICAZIONE URBANA CORSO CARLO MARIA  VIA MONTEZEMOLO  VIA NAZIONALE NORD E VIA GENOVA.</t>
  </si>
  <si>
    <t>MISE#1#CISCAL_1</t>
  </si>
  <si>
    <t>J45E22000350001</t>
  </si>
  <si>
    <t>CASALNUOVO, CENTRO DI RIGENERAZIONE DEL PATRIMONIO CULTURALE E CROCEVIA DI SENTIERI DI CICLO TREKKING</t>
  </si>
  <si>
    <t>MISE#1#CISCAL_90</t>
  </si>
  <si>
    <t>J49J21014010001</t>
  </si>
  <si>
    <t>INTERVENTI ATTI ALLA VALORIZZAZIONE</t>
  </si>
  <si>
    <t>MISE#1#CISCAL_8</t>
  </si>
  <si>
    <t>J51B21004990001</t>
  </si>
  <si>
    <t>PERCORSO DI FEDE E VIA DEI MULINI</t>
  </si>
  <si>
    <t>MISE#1#CISCAL_67</t>
  </si>
  <si>
    <t>J64J22000230005</t>
  </si>
  <si>
    <t>LA VIA DEGLI ULIVI  INTERVENTI PER LA VALORIZZAZIONE DEI COMUNI DELLA COSTA VIOLA E DELLA FASCIA PRE ASPROMONTANA MEDIANTE LA RIGENERAZIONE DEI BORGHI, IL RECUPERO E LA RIFUNZIONALIZZAZIONE DELLE LINEE DELLE EX FERROVIE CALABRO-LUCANE FCL</t>
  </si>
  <si>
    <t>MISE#1#CISCAL_92</t>
  </si>
  <si>
    <t>J67H21009910001</t>
  </si>
  <si>
    <t>RIQUALIFICAZIONE DI UN SISTEMA DI PIAZZE NEL COMUNE DI SCANDALE (PIAZZA CONDOLEO E PIAZZA ST. GEORGEN)</t>
  </si>
  <si>
    <t>MISE#1#CISCAL_87</t>
  </si>
  <si>
    <t>J67H21010020002</t>
  </si>
  <si>
    <t>LA VIA DEI LAGHI  SAN VITO SULLO IONIO, CENADI, OLIVADI, CENTRACHE (CZ) - STRATEGIA PROGETTUALE ABITARE I LUOGHI. AZIONI DI RIQUALIFICAZIONE TRA NATURA, CREATIVITA E CULTURA</t>
  </si>
  <si>
    <t>MISE#1#CISCAL_27</t>
  </si>
  <si>
    <t>J71B21004780002</t>
  </si>
  <si>
    <t>PROGETTO DI REALIZZAZIONE E MANUTENZIONE SENTIERI ED AREE NATURALISTICHE.</t>
  </si>
  <si>
    <t>MISE#1#CISCAL_22</t>
  </si>
  <si>
    <t>J96G21006440009</t>
  </si>
  <si>
    <t>CERISANO BORGO SWING</t>
  </si>
  <si>
    <t>PU#7#FC3.100006</t>
  </si>
  <si>
    <t>B57B14000120001</t>
  </si>
  <si>
    <t>realizzazione del nuovo Ospedale San Cataldo di Taranto</t>
  </si>
  <si>
    <t>MISE#1#C23H18000000001</t>
  </si>
  <si>
    <t>C23H18000000001</t>
  </si>
  <si>
    <t>VARIE AREE DEL TERRITORIO DEL COMUNE DI MASSAFRA*VARIE VIE*ADEGUAMENTO E AMPLIAMENTO CONDOTTE FOGNA BIANCA E FOGNA NERA</t>
  </si>
  <si>
    <t>MISE#1#CIS_5.5_1</t>
  </si>
  <si>
    <t>MISE#1#C42F15000070001</t>
  </si>
  <si>
    <t>C42F15000070001</t>
  </si>
  <si>
    <t>CIS DI TARANTO*CIS DI TARANTO*CIS TARANTO:1. CONCORSO DI IDEE RIQUALIFICAZIONE CITTA'VECCHIA; 2. STUDIO FATTIBILITA'VALORIZZAZIONE ARSENALE MILITARE; 3. AZIONIACCELERAZIONE INTERVENTI; 4. AZIONI DISISTEMA A SUPPORTO DEL RAGGIUNGIMENTODEGLI OBIETTIVI DEL CIS [DPCOE]</t>
  </si>
  <si>
    <t>MISE#1#C45G18000060001</t>
  </si>
  <si>
    <t>C45G18000060001</t>
  </si>
  <si>
    <t>ZONA PIP*ZONA INDUSTRIALE*LAVORI PER LA REALIZZAZIONE DELLA RETE SCOLANTE DELLE ACQUE BIANCHE</t>
  </si>
  <si>
    <t>MISE#1#CIS_5.4_1</t>
  </si>
  <si>
    <t>MISE#1#CISTA8521_05</t>
  </si>
  <si>
    <t>C47H21007640001</t>
  </si>
  <si>
    <t>CAMPO SPORTIVO*VIA DELO SPORT*LAVORI ADEGUAMENTO E AMMODERNAMENTO STADIO COMUNALE SITO IN MONTEMESOLA A RIDOSSO DELLA AREA EX ALA FANTINI E ZONA P.I.P.</t>
  </si>
  <si>
    <t>MISE#1#CIS_5.4_2</t>
  </si>
  <si>
    <t>C47I18000420001</t>
  </si>
  <si>
    <t>Progettazione dei lavori di bonifica e riqualificazione dell¿area ex Ala Fantini - Comune di Montemesola</t>
  </si>
  <si>
    <t>MISE#1#C49J21027080001</t>
  </si>
  <si>
    <t>C49J21027080001</t>
  </si>
  <si>
    <t>STABILIMENTO EX ALA FANTINI*VIA MATTEOTTI S.N.C.*OPERE DI BONIFICA E RIQUALIFICAZIONE AMBIENTALE DELL'AREA INDUSTRIALE DISMESSA EX ALA FANTINI: PIANO DI INDAGINI PRELIMINARI EX ART. 242 C.2 DEL D.LG. 152/2006.</t>
  </si>
  <si>
    <t>PU#13#D11E05000000008</t>
  </si>
  <si>
    <t>D11E05000000008</t>
  </si>
  <si>
    <t>PIASTRA PORTUALE DI TARANTO</t>
  </si>
  <si>
    <t>PU#7#B0101.65</t>
  </si>
  <si>
    <t>D51B19000380002</t>
  </si>
  <si>
    <t>LINEA TARANTO-BRINDISI. NUOVA STAZIONE TARANTO NASISI_Lotto Provincia</t>
  </si>
  <si>
    <t>MISE#1#2016-CIS-INFR-02</t>
  </si>
  <si>
    <t>D51E15000140001</t>
  </si>
  <si>
    <t>2016-CIS-INFR-02</t>
  </si>
  <si>
    <t>MISE#1#2016-CIS-INFR-01</t>
  </si>
  <si>
    <t>D51E15000510001</t>
  </si>
  <si>
    <t>2016-CIS-INFR-01</t>
  </si>
  <si>
    <t>MISE#1#BASIBLU_INT(B)</t>
  </si>
  <si>
    <t>D51E20000350007</t>
  </si>
  <si>
    <t>ADEGUAMENTO STAZIONE NAVALE MAR GRANDE - INTERVENTO B</t>
  </si>
  <si>
    <t>MISE#1#2016-CIS-INFR-06_02</t>
  </si>
  <si>
    <t>D51F17000010001</t>
  </si>
  <si>
    <t>2016-CIS-INFR-06_02</t>
  </si>
  <si>
    <t>MISE#1#IMP_26-FASC.4109/17</t>
  </si>
  <si>
    <t>D51F18000030001</t>
  </si>
  <si>
    <t>CIS IMPIANTI 26 MANDATO 2017 (FASC. 4109/17)</t>
  </si>
  <si>
    <t>MISE#1#CIS_IMPIANTI_35(FASC.4110/17)</t>
  </si>
  <si>
    <t>D51F18000040001</t>
  </si>
  <si>
    <t>CIS IMPIANTI 35 (FASC. 4110/17)</t>
  </si>
  <si>
    <t>MISE#1#2016-CIS-INFR-03</t>
  </si>
  <si>
    <t>D51H17000020001</t>
  </si>
  <si>
    <t>2016-CIS-INFR-03</t>
  </si>
  <si>
    <t>MISE#1#2016-CIS-INFR-03_02</t>
  </si>
  <si>
    <t>2016-CIS-INFR-03_02</t>
  </si>
  <si>
    <t>MISE#1#FSC-CISTARANTO16</t>
  </si>
  <si>
    <t>D51H20000000001</t>
  </si>
  <si>
    <t>CASTEL S. ANGELO TARANTO - VALORIZZAZIONE CULTURALE DELL' EDIFICIO STORICO</t>
  </si>
  <si>
    <t>MISE#1#CIS-IMP-35</t>
  </si>
  <si>
    <t>D52B18000130001</t>
  </si>
  <si>
    <t>CIS-IMPIANTI-35(FASC.5608/18)</t>
  </si>
  <si>
    <t>MISE#1#2016-CIS-IMP-13-16</t>
  </si>
  <si>
    <t>D52B18000150001</t>
  </si>
  <si>
    <t>CIS-IMPIANTI-21B(FASC.5621/18)</t>
  </si>
  <si>
    <t>MISE#1#IMP_26-FASC.1228/18</t>
  </si>
  <si>
    <t>D52B18000160001</t>
  </si>
  <si>
    <t>CIS IMPIANTI 26 MANDATO 2017 (FASC. 1228/18)</t>
  </si>
  <si>
    <t>MISE#1#2016-CIS-IMP-18</t>
  </si>
  <si>
    <t>D52B18000170001</t>
  </si>
  <si>
    <t>CIS-IMPIANTI-32(FASC.5601/18)</t>
  </si>
  <si>
    <t>MISE#1#2016-CIS-IMP-08</t>
  </si>
  <si>
    <t>D52B18000300001</t>
  </si>
  <si>
    <t>CIS-IMPIANTI-11-12_FASC.4103/18</t>
  </si>
  <si>
    <t>MISE#1#2016-CIS-IMP-09</t>
  </si>
  <si>
    <t>MISE#1#2016-CIS-IMP-12-F.1217/16A</t>
  </si>
  <si>
    <t>D52F16000280001</t>
  </si>
  <si>
    <t>CIS IMPIANTI 18 (FASC. 1217/16 A)</t>
  </si>
  <si>
    <t>MISE#1#2016-CIS-IMP-12-F.1216/16B</t>
  </si>
  <si>
    <t>D52F16000290001</t>
  </si>
  <si>
    <t>CIS-IMPIANTI-18(FASC.1216/16B)</t>
  </si>
  <si>
    <t>MISE#1#2016-CIS-INFR-07</t>
  </si>
  <si>
    <t>D52F17001760001</t>
  </si>
  <si>
    <t>2016-CIS -INFR-07</t>
  </si>
  <si>
    <t>MISE#1#2016-CIS-INFR-10</t>
  </si>
  <si>
    <t>D52G18000130001</t>
  </si>
  <si>
    <t>2016-CIS-INFR-10</t>
  </si>
  <si>
    <t>MISE#1#FSC-CISTARANTO18</t>
  </si>
  <si>
    <t>D52H19000150001</t>
  </si>
  <si>
    <t>MARIGENIMIL TARANTO - CORSO DUE MARI - PROGETTAZIONE DEFINITIVA ED ESECUTIVA PER I LAVORI DI: PONTE GIREVOLE - RISANAMENTO CONSERVATIVO DELLA STRUTTURA METALLICA</t>
  </si>
  <si>
    <t>MISE#1#2016-CIS-INFR-06_01</t>
  </si>
  <si>
    <t>D52I16000330001</t>
  </si>
  <si>
    <t>2016-CIS-INFR-06_01</t>
  </si>
  <si>
    <t>MISE#1#2016-CIS-INFR-11</t>
  </si>
  <si>
    <t>D52I16000350001</t>
  </si>
  <si>
    <t>2016-CIS -INFR-11</t>
  </si>
  <si>
    <t>MISE#1#2016-CIS-INFR-08</t>
  </si>
  <si>
    <t>D52I16000360001</t>
  </si>
  <si>
    <t>2016-CIS -INFR-08</t>
  </si>
  <si>
    <t>MISE#1#2016-CIS-INFR-04</t>
  </si>
  <si>
    <t>D52I16000370001</t>
  </si>
  <si>
    <t>2016-CIS-INFR-04</t>
  </si>
  <si>
    <t>MISE#1#2016-CIS-INFR-03_01</t>
  </si>
  <si>
    <t>D52I16000380001</t>
  </si>
  <si>
    <t>2016-CIS-INFR-03_01</t>
  </si>
  <si>
    <t>MISE#1#2016-CIS-IMP-01</t>
  </si>
  <si>
    <t>D53G15000910001</t>
  </si>
  <si>
    <t>CIS-IMPIANTI-01(FASC.4114/14)</t>
  </si>
  <si>
    <t>MISE#1#2016-CIS-IMP-02</t>
  </si>
  <si>
    <t>D53G15000920001</t>
  </si>
  <si>
    <t>CIS IMPIANTI 2 (FASC. 4113/14)</t>
  </si>
  <si>
    <t>MISE#1#2016-CIS-IMP-17</t>
  </si>
  <si>
    <t>D53G16000260001</t>
  </si>
  <si>
    <t>CIS-IMPIANTI-34(FASC.6304/16)</t>
  </si>
  <si>
    <t>MISE#1#2016-CIS-IMP-03</t>
  </si>
  <si>
    <t>D53G16000320001</t>
  </si>
  <si>
    <t>CIS IMPIANTI 7 (FASC. 4508/16)</t>
  </si>
  <si>
    <t>MISE#1#2016CIS-IMP-14_29A_5617/16</t>
  </si>
  <si>
    <t>D53G16000330001</t>
  </si>
  <si>
    <t>CIS IMPIANTI 29 A (5617/16)</t>
  </si>
  <si>
    <t>MISE#1#2016-CIS-IMP-10-F.5604/16</t>
  </si>
  <si>
    <t>D53G16000390001</t>
  </si>
  <si>
    <t>CIS-IMPIANTI-16A(FASC.5604/16)</t>
  </si>
  <si>
    <t>MISE#1#2016-CIS-IMP-04A</t>
  </si>
  <si>
    <t>D53G16000410001</t>
  </si>
  <si>
    <t>2016-CIS -IMP-04A (FASC. 4506/16) - LOTTO 1 E 2</t>
  </si>
  <si>
    <t>MISE#1#2016-CIS-IMP-04B</t>
  </si>
  <si>
    <t>D53G16000420001</t>
  </si>
  <si>
    <t>CIS IMPIANTI 4 B (FASC. 4108/16)</t>
  </si>
  <si>
    <t>MISE#1#2016-CIS-IMP-10-F.5647/16</t>
  </si>
  <si>
    <t>D53G16000890001</t>
  </si>
  <si>
    <t>CIS-IMPIANTI-16B(FASC.5647/16)</t>
  </si>
  <si>
    <t>MISE#1#2016-CIS-IMP-15-08A</t>
  </si>
  <si>
    <t>D53G17000120001</t>
  </si>
  <si>
    <t>CIS IMPIANTI 8 A (FASC. 5607/17)</t>
  </si>
  <si>
    <t>MISE#1#2016-CIS-IMP-15-08B</t>
  </si>
  <si>
    <t>D53G17000130001</t>
  </si>
  <si>
    <t>CIS IMPIANTI 8 B (FASC. 5609/17)</t>
  </si>
  <si>
    <t>MISE#1#2016-CIS-IMP-15-08C</t>
  </si>
  <si>
    <t>D53G17000140001</t>
  </si>
  <si>
    <t>CIS IMPIANTI 8 C (FASC. 5610/17)</t>
  </si>
  <si>
    <t>MISE#1#2016-CIS-IMP-11</t>
  </si>
  <si>
    <t>D53G17000170001</t>
  </si>
  <si>
    <t>CIS IMPIANTI 17 (FASC. 4105/18)</t>
  </si>
  <si>
    <t>MISE#1#2016-CIS-IMP-05</t>
  </si>
  <si>
    <t>D53G17000200001</t>
  </si>
  <si>
    <t>CIS IMPIANTI 6 (FASC. 0201/17)</t>
  </si>
  <si>
    <t>MISE#1#2016-CIS-IMP-12-F.5627/17D</t>
  </si>
  <si>
    <t>D54E17000300001</t>
  </si>
  <si>
    <t>CIS IMPIANTI 18 (FASC. 5627/17 D)</t>
  </si>
  <si>
    <t>MISE#1#CISTA_MUS03</t>
  </si>
  <si>
    <t>D54E17011660001</t>
  </si>
  <si>
    <t>Officina settore Scafi, Officina forni e fabbri, Percorso di visita, Officina piccoli motori</t>
  </si>
  <si>
    <t>MISE#1#2016-CIS-IMP-12-F.1231/17F</t>
  </si>
  <si>
    <t>D54H17000790001</t>
  </si>
  <si>
    <t>CIS IMPIANTI 18 (FASC. 1231/17 F)</t>
  </si>
  <si>
    <t>MISE#1#2016CIS-IMP-12-G-LOTTO_3</t>
  </si>
  <si>
    <t>D54H17000800001</t>
  </si>
  <si>
    <t>CIS IMPIANTI 18 (FASC. 1211/17G)</t>
  </si>
  <si>
    <t>MISE#1#2016CIS-IMP-12-H-LOTTO_1-2-3</t>
  </si>
  <si>
    <t>D54H17000810001</t>
  </si>
  <si>
    <t>CIS IMPIANTI 18 (FASC. 1213/17 H)</t>
  </si>
  <si>
    <t>MISE#1#2016-CIS-IMP-12_F.1255/17-LOT.1</t>
  </si>
  <si>
    <t>D54H17000870001</t>
  </si>
  <si>
    <t>CIS IMPIANTI 18 (FASC. 1255/17 L) LOTTO 1</t>
  </si>
  <si>
    <t>MISE#1#2016-CIS-IMP-12-F.1255/17L</t>
  </si>
  <si>
    <t>CIS-IMPIANTI-18(FASC.1255/17L)LOTTO-2-3</t>
  </si>
  <si>
    <t>MISE#1#2016-CIS-IMP-04C</t>
  </si>
  <si>
    <t>D54H18000000001</t>
  </si>
  <si>
    <t>CIS IMPIANTI 4 C (FASC. 4505/17)</t>
  </si>
  <si>
    <t>MISE#1#2016-CIS-INFR-09</t>
  </si>
  <si>
    <t>D54H18000190001</t>
  </si>
  <si>
    <t>2016-CIS-INFR-09</t>
  </si>
  <si>
    <t>MISE#1#2016-CIS-INFR-12</t>
  </si>
  <si>
    <t>D54H18000200001</t>
  </si>
  <si>
    <t>2016-CIS-INFR-12</t>
  </si>
  <si>
    <t>PU#7#FC5.100029</t>
  </si>
  <si>
    <t>D54J12000000003</t>
  </si>
  <si>
    <t>RIQUALIFICAZIONE MOLO POLISETTORIALE - AMMODERNAMENTO DELLA BANCHINA DI ORMEGGIO</t>
  </si>
  <si>
    <t>MISE#1#2016-CIS-IMP-07</t>
  </si>
  <si>
    <t>D55H17000000001</t>
  </si>
  <si>
    <t>CIS IMPIANTI 9 (FASC. 4503/17)</t>
  </si>
  <si>
    <t>MISE#1#2016-CIS-INFR-05</t>
  </si>
  <si>
    <t>D55I18000640001</t>
  </si>
  <si>
    <t>2016-CIS-INFR-05</t>
  </si>
  <si>
    <t>MISE#1#CISTA_MUS01</t>
  </si>
  <si>
    <t>D56D20000020001</t>
  </si>
  <si>
    <t>Realizzazione entry point area RMMLA e varco muro di cinta</t>
  </si>
  <si>
    <t>MISE#1#CISTA_MUS02</t>
  </si>
  <si>
    <t>D56D20000030001</t>
  </si>
  <si>
    <t>Mostra storico artigiana</t>
  </si>
  <si>
    <t>MISE#1#2016-CIS-IMP-12-F.1705/15C</t>
  </si>
  <si>
    <t>D56G17000930001</t>
  </si>
  <si>
    <t>CIS-IMPIANTI-18(FASC.1705/15C)</t>
  </si>
  <si>
    <t>MISE#1#2016-CIS-IMP-12-F.1206/17E</t>
  </si>
  <si>
    <t>D56G17000940001</t>
  </si>
  <si>
    <t>CIS-IMPIANTI-18(FASC.1206/17E)</t>
  </si>
  <si>
    <t>MISE#1#2016CIS-IMP-12-H-LOTTO_4</t>
  </si>
  <si>
    <t>D57B18000110001</t>
  </si>
  <si>
    <t>MISE#1#2016-CIS-IMP-12-F.5667/17I</t>
  </si>
  <si>
    <t>D57B18000120001</t>
  </si>
  <si>
    <t>CIS-IMPIANTI-18(FASC.5667/17I)</t>
  </si>
  <si>
    <t>MISE#1#2016CIS-IMP-12-G-LOTTO_1</t>
  </si>
  <si>
    <t>D57B18000180001</t>
  </si>
  <si>
    <t>CIS IMPIANTI 18 (FASC. 1706/18G)</t>
  </si>
  <si>
    <t>MISE#1#2016CIS-IMP-12-G-LOTTO_2</t>
  </si>
  <si>
    <t>D57B18000260001</t>
  </si>
  <si>
    <t>CIS IMPIANTI 18 (FASC. 1705/18G)</t>
  </si>
  <si>
    <t>MTRA1#4#2111</t>
  </si>
  <si>
    <t>D57G13000040003</t>
  </si>
  <si>
    <t>Interventi per il dragaggio di 2,3 Mmc di sedimenti in area Molo Polisettoriale per la realizzazione di un primo lotto della cassa di colmata funzionale all'ampliamento del V sporgente del Porto di Taranto</t>
  </si>
  <si>
    <t>PU#7#FC2.600004</t>
  </si>
  <si>
    <t>dragaggio dell'area compresa tra il V sporgente ed il molo polisettoriale</t>
  </si>
  <si>
    <t>MISE#1#FSC-CISTARANTO17</t>
  </si>
  <si>
    <t>D57H19002540001</t>
  </si>
  <si>
    <t>MARIGENIMIL TARANTO - CORSO DUE MARI - PONTE GIREVOLE DI TARANTO - RISANAMENTO CONSERVATIVO DELLA STRUTTURA METALLICA</t>
  </si>
  <si>
    <t>MISE#1#BASIBLU_INT(A)</t>
  </si>
  <si>
    <t>D58C20000270001</t>
  </si>
  <si>
    <t>ADEGUAMENTO STAZIONE NAVALE MAR GRANDE - INTERVENTO A</t>
  </si>
  <si>
    <t>MISE#1#2016-CIS-IMP-12-F.1202/18M</t>
  </si>
  <si>
    <t>D58F18000110001</t>
  </si>
  <si>
    <t>CIS-IMPIANTI-18(FASC.1202/18M)</t>
  </si>
  <si>
    <t>MISE#1#2016-CIS-IMP-12-F.1819/18N</t>
  </si>
  <si>
    <t>D58F18000120001</t>
  </si>
  <si>
    <t>CIS-IMPIANTI-18(FASC.1819/18N)</t>
  </si>
  <si>
    <t>MISE#1#2016-CIS-IMP-12-F.1205/18O</t>
  </si>
  <si>
    <t>D58F18000130001</t>
  </si>
  <si>
    <t>CIS-IMPIANTI-18(FASC.1205/18O)</t>
  </si>
  <si>
    <t>MISE#1#FSC-CISTARANTO23</t>
  </si>
  <si>
    <t>E52C18000050001</t>
  </si>
  <si>
    <t>INTERVENTO DI RECUPERO PALAZZO CARDUCCI*VIA SEMINARIO 3*RIGENERAZIONE E CONSOLIDAMENTO DELLE PARETI, RIFACITURA, STILATURA E SIGILLATURA DEI GIUNTI, SOSTITUZIONE A CUCI E SCUCI DEGLI ELEMENTI IN PIETRA, PLACCAGGIO CON INTONACO ARMATO, RESTAURO CONSERVATIVO DELLA SCALA MONUMENTALE, DELLA PENSILINA LIBERTY, ECC..</t>
  </si>
  <si>
    <t>PU#7#FC7.100129</t>
  </si>
  <si>
    <t>E53B19000020001</t>
  </si>
  <si>
    <t>"Lotto 1- Impianti sportivi di base  ¿ cod. 2.21.1.b7¿</t>
  </si>
  <si>
    <t>PU#7#FC7.100133</t>
  </si>
  <si>
    <t>"Lotto 2- Completamento struttura Marcatale  ¿ cod. 2.21.1.b7¿</t>
  </si>
  <si>
    <t>PU#7#FC7.100130</t>
  </si>
  <si>
    <t>E53H19000130001</t>
  </si>
  <si>
    <t>"Sistemazione del Lungomare terrazato sul Mar Piccolo - cod. 2.21.1.b5</t>
  </si>
  <si>
    <t>MISE#1#FSC-CISTARANTO1</t>
  </si>
  <si>
    <t>E55C15000060001</t>
  </si>
  <si>
    <t>PALAZZO DELLI PONTI - RECUPERO E RIFUNZIONALIZZAZIONE DELLO STORICO PALAZZO DELLI PONTI</t>
  </si>
  <si>
    <t>MISE#1#FSC-CISTARANTO2</t>
  </si>
  <si>
    <t>E55C15000070001</t>
  </si>
  <si>
    <t>RECUPERO E RIFUNZIONALIZZAZIONE DEL PATRIMONIO IMMOBILIARE PUBBLICO DI PRESTIGIO STORICO ARTISTICO - PALAZZO D'AYALA (INCLUSO RELATIVO IPOGEO)</t>
  </si>
  <si>
    <t>MISE#1#FSC-CISTARANTO4</t>
  </si>
  <si>
    <t>E55C15000090001</t>
  </si>
  <si>
    <t>WATERFRONT MAR PICCOLO - RIQUALIFICAZIONE E RINATURALIZZAZIONE DEL WATERFRONT MAR PICCOLO  CHE PARTE DA VIA NUOVA, OLTRE IL PONTE DI PIETRA,  SINO AL PIAZZALE DEMOCRATE</t>
  </si>
  <si>
    <t>MISE#1#FSC-CISTARANTO6</t>
  </si>
  <si>
    <t>E55C15000100001</t>
  </si>
  <si>
    <t>RETE IPOGEI ISOLA MADRE (CITTA' VECCHIA DI TARANTO)RIQUALIFICAZIONE E VALORIZZAZIONE DELLA RETE DEGLI IPOGEI DELL'ISOLA MADRE. PULIZIA, NELLA MESSA IN SICUREZZA, NEL RECUPERO E NELLA VALORIZZAZIONE DEGLI IPOGEI FINALIZZATO ALLA TUTELA DEI SITI ED ALLA LORO FRUIZIONE.</t>
  </si>
  <si>
    <t>MISE#1#FSC-CISTARANTO7</t>
  </si>
  <si>
    <t>E55C15000110001</t>
  </si>
  <si>
    <t>SITI ARCHEOLOGICI ISOLA MADRE - (CITTA' VECCHIA DI TARANTO - RIQUALIFICAZIONE E VALORIZZAZIONE DELLE AREE ARCHEOLOGICHE DIFFUSE ALL'INTERNO DEL TESSUTO URBANO DELLA CITTA' VECCHIA</t>
  </si>
  <si>
    <t>MISE#1#FSC-CISTARANTO8</t>
  </si>
  <si>
    <t>E55C15000120001</t>
  </si>
  <si>
    <t>PAVIMENTAZIONI STORICHE ISOLA MADRE - RIQUALIFICAZIONE E RECUPERO DELLE PAVIMENTAZIONI STORICHE DEL TESSUTO URBANO, INSTALLAZIONE DI ELEMENTI DI ARREDO URBANO, REALIZZAZIONE/MANUTENZIONE DEGLI IMPIANTI A RETE DEI SOTTOSERVIZI</t>
  </si>
  <si>
    <t>MISE#1#FSC-CISTARANTO9</t>
  </si>
  <si>
    <t>E55C15000130001</t>
  </si>
  <si>
    <t>RIQUALIFICAZIONE DEL SISTEMA DI SPAZI PUBBLICI FRA IL CASTELLO ARAGONESE E PIAZZA CASTELLO. REVISIONE E CALMIERIZZAZIONE DEL TRAFFICO DI ATTRAVERSAMENTO A FAVORE DI UN INCREMENTO DELLA VIABILITA' PEDONALE, FRUIZIONE DEGLI SPAZI DI PREGIO PRESENTI INTORNO ALL'AREA DI INTERVENTO.</t>
  </si>
  <si>
    <t>MISE#1#FSC-CISTARANTO10</t>
  </si>
  <si>
    <t>E55C15000140001</t>
  </si>
  <si>
    <t>PIAZZA FONTANA - RIQUALIFICAZIONE INTEGRALE DEGLI SPAZI PUBBLICI DI PIAZZA FONTANA FINALIZZATA AL MIGLIORAMENTO DEL DECORO URBANO GENERALE DI CITTA' VECCHIA E CREAZIONE DI UN EFFETTO VOLANO PER IL RECUPERO E VALORIZZAZIONE DEGLI SPAZI PRIVATI DI PROSSIMITA'.</t>
  </si>
  <si>
    <t>MISE#1#FSC-CISTARANTO5</t>
  </si>
  <si>
    <t>E55C15000150001</t>
  </si>
  <si>
    <t>RIQUALIFICAZIONE DELLE MURA ARAGONESI - INTERVENTO RIGUARDA COMPLESSIVAMENTE RIQUALIFICAZIONE DEL SISTEMA DELLE MURA ARAGONESI E DEL SOVRASTANTE CORSO VITTORIO EMANUELE II, E COMPRENDE LA REALIZZAZIONE ALLA BASE DELLE MURA DI UN SISTEMA DI CAMMINAMENTI E PIATTAFORME A MARE PER LA BALNEAZIONE</t>
  </si>
  <si>
    <t>PU#7#FC7.100131</t>
  </si>
  <si>
    <t>E55C19000040001</t>
  </si>
  <si>
    <t>"Riqualificazione urbana della Zona dell¿abitato del quartiere Tamburi - cod.2.21.1.b6</t>
  </si>
  <si>
    <t>PU#7#FC7.100134</t>
  </si>
  <si>
    <t>MISE#1#FSC-CISTARANTO25</t>
  </si>
  <si>
    <t>E55H21000100001</t>
  </si>
  <si>
    <t>SCUOLA DI MEDICINA E CHIRURGIA PRESSO LA EX SEDE DELLA BANCA D'ITALIA, RICOMPRESO NEL PROGETTO INTEGRATO TARANTO, CENTRO STORICO</t>
  </si>
  <si>
    <t>PU#7#FC7.100126</t>
  </si>
  <si>
    <t>E56B19000040001</t>
  </si>
  <si>
    <t>Lotto 5 - n. 26 alloggi, quartiere Salinella - cod. 2.21.1.b1</t>
  </si>
  <si>
    <t>PU#7#FC7.100127</t>
  </si>
  <si>
    <t>Lotto 7 - n. 32 alloggi, quartiere Talsano - cod. 2.21.1.b2</t>
  </si>
  <si>
    <t>PU#7#FC7.100128</t>
  </si>
  <si>
    <t>Lotto 8 - n.32 alloggi, quartiere Paolo VI - cod.2.21.1.b3</t>
  </si>
  <si>
    <t>MISE#1#FSC-CISTARANTO12</t>
  </si>
  <si>
    <t>E57E15000140005</t>
  </si>
  <si>
    <t>PIAZZA ARCHITA - RISANAMENTO, RESTAURO CONSERVATIVO E RINNOVAMENTO FUNZIONALE DI PALAZZO ARCHIT - STORICO POSTO NEL BORGO UMBERTINO DELLA CITTA' DA DESTINARE A CONTENITORE POLIFUNZIONALE.</t>
  </si>
  <si>
    <t>MISE#1#CISTA8521_01</t>
  </si>
  <si>
    <t>E57H20003490005</t>
  </si>
  <si>
    <t>COMPLETAMENTO MESSA IN SICUREZZA IDRAULICA QUARTIERE CEP SALINELLA*QUARTIERE  CEP SALINELLA*COMPLETAMENTO DEI SOTTOSERVIZI FOGNANTI MEDIANTE REALIZZAZIONE DELLE RETI SECONDARIE</t>
  </si>
  <si>
    <t>PU#7#FC7.100135</t>
  </si>
  <si>
    <t>E58D14000030001</t>
  </si>
  <si>
    <t>PU#7#FC7.100136</t>
  </si>
  <si>
    <t>Forseta Urbana SUD - cod. 2.21.1.a</t>
  </si>
  <si>
    <t>MISE#1#FSC-CISTARANTO24</t>
  </si>
  <si>
    <t>E59D18000300001</t>
  </si>
  <si>
    <t>INTERVENTO DI RECUPERO PALAZZO TROILO*VIA DUOMO*IL PROGETTO PREVEDERi, OLTRE AL RESTAURO, COSPICUI INTERVENTI PER LiEFFICIENTAMENTO ENERGETICO, SPECIE ATTRAVERSO LA REALIZZAZIONE DI NUOVI E MODERNI IMPIANTI TECNOLOGICI ECC...</t>
  </si>
  <si>
    <t>MISE#1#FSC-CISTARANTO22</t>
  </si>
  <si>
    <t>E59J18000460001</t>
  </si>
  <si>
    <t>INTERVENTO DI RECUPERO EDIFICIO IN VIA GARIBALDI/VICO NOVELUNE*VIA GARIBALDI ANGOLO VICO NOVELUNE*LA COSTRUZIONE EX NOVO DELLiINTERO COMPLESSO, PREVIA DEMOLIZIONE DELLiINTERO ESISTENTE FATISCENTE-INTERVENTI STRUTTURALI IN OSSEQUIO ALLA NORMATIVA ANTISISMICA-RESTAURO DELLA FACCIATA RESTAURO DELLA FACCIATA - NUOVI IMPIANTI TECNOLOGICI ECC..</t>
  </si>
  <si>
    <t>MISE#1#CISTA8521_02</t>
  </si>
  <si>
    <t>E59J21011860005</t>
  </si>
  <si>
    <t>PARCO DELLA SALINA PICCOLA*QUARTIERE</t>
  </si>
  <si>
    <t>MISE#1#FSC-TARANTOCREA</t>
  </si>
  <si>
    <t>F49C22000170001</t>
  </si>
  <si>
    <t>Azioni a sostegno dellinsediamento delle imprese culturali ed innovative ricompreso nel Progetto Integrato Taranto  Centro storico</t>
  </si>
  <si>
    <t>MISE#1#CAV_PUGLIA31</t>
  </si>
  <si>
    <t>F54E13000640002</t>
  </si>
  <si>
    <t>RECUPERO EX CONVENTO SANT'ANTONIO</t>
  </si>
  <si>
    <t>PU#7#B0302.12</t>
  </si>
  <si>
    <t>H27I19000630006</t>
  </si>
  <si>
    <t>Miglioramento viabilit¿ree consortili - Capannone</t>
  </si>
  <si>
    <t>PU#7#B0302.104</t>
  </si>
  <si>
    <t>H59J18000330002</t>
  </si>
  <si>
    <t>Incubatore ASI Taranto e centro formazione</t>
  </si>
  <si>
    <t>MISE#1#CISTA8521_08</t>
  </si>
  <si>
    <t>I92C21000760001</t>
  </si>
  <si>
    <t>PROGETTO DI RIQUALIFICAZIONE ED IMPIANTISTICA  DI ATTIVIT SPORTIVE DIDATTICHE PALESTRA SCUOLA MEDIA F. SEVERI.*VIA BARI*PROGETTO DI RIQUALIFICAZIONE ED IMPIANTISTICA  DI ATTIVIT SPORTIVE DIDATTICHE PALESTRA SCUOLA MEDIA F. SEVERI.</t>
  </si>
  <si>
    <t>MISE#1#CISTA8521_09</t>
  </si>
  <si>
    <t>I92C21000780001</t>
  </si>
  <si>
    <t>PROGETTAZIONE LAVORI PER LA REALIZZAZIONE DI IMPIANTI SPORTIVO DI TIRO CON L'ARCO.*VIA VARIE VIE CITTADINE*PROGETTAZIONE LAVORI PER LA REALIZZAZIONE DI IMPIANTI SPORTIVO DI TIRO CON L'ARCO.</t>
  </si>
  <si>
    <t>MISE#1#CISTA8521_10</t>
  </si>
  <si>
    <t>I92C21000790001</t>
  </si>
  <si>
    <t>PROGETTO DEL PRIMO E SECONDO  STRALCIO DEL PROGETTO GREEN ROAD  FINALIZZATO ALLA RIQUALIFICAZIONE E RIGENERAZIONE URBANA*VIA VARIE VIE*PROGETTO DEL PRIMO E SECONDO  STRALCIO DEL PROGETTO GREEN ROAD  FINALIZZATO ALLA RIQUALIFICAZIONE E RIGENERAZIONE URBANA</t>
  </si>
  <si>
    <t>MISE#1#CISTA8521_11</t>
  </si>
  <si>
    <t>I92C21000800001</t>
  </si>
  <si>
    <t>PROGETTO DI MARKETING STRATEGICO PER IL RILASCIO DEL TERRITORIO DELLE 100 MASSERIE FINALIZZATO ALLA RIQUALIFICAZIONE E RIGENERAZIONE URBANA.*VIA VARIE VIE*PROGETTO DI MARKETING STRATEGICO PER IL RILASCIO DEL TERRITORIO DELLE 100 MASSERIE FINALIZZATO ALLA RIQUALIFICAZIONE E RIGENERAZIONE URBANA.</t>
  </si>
  <si>
    <t>MISE#1#CISTA8521_07</t>
  </si>
  <si>
    <t>I95F21001170001</t>
  </si>
  <si>
    <t>CONSOLIDAMENTO  STRUTTUALE E RESTAURO DELLA TORRE CACACE E SISTEMAZIONE PARCO ANNESSO*VIA CACACE*CONSOLIDAMENTO  STRUTTUALE E RESTAURO DELLA TORRE CACACE E SISTEMAZIONE PARCO ANNESSO</t>
  </si>
  <si>
    <t>MISE#1#I96J16000710001</t>
  </si>
  <si>
    <t>I96J16000710001</t>
  </si>
  <si>
    <t>LAVORI PER LA RACCOLTA  E LO SMLTIMENTO DELLE ACQUE METEORICHE NEL CENTRO ABITATO*VIA VARIE VIE*RACCOLTA ACQUE METEORICHE</t>
  </si>
  <si>
    <t>PU#7#B0101.22</t>
  </si>
  <si>
    <t>J44C20000000001</t>
  </si>
  <si>
    <t>LINEA TARANTO-BRINDISI. NUOVA STAZIONE TARANTO NASISI</t>
  </si>
  <si>
    <t>PU#7#FC2.600003</t>
  </si>
  <si>
    <t>J56J14000460001</t>
  </si>
  <si>
    <t>Interventi di bonifica e/o MISE dei sedimenti contaminati del Mar Piccolo di Taranto</t>
  </si>
  <si>
    <t>MISE#1#CISTA8521_06</t>
  </si>
  <si>
    <t>J71B21004590005</t>
  </si>
  <si>
    <t>VIA TRIGLIE - SCUOLA ELEMENTARE*VIA TRIGLIE*REALIZZAZIONE NUOVA SCUOLA ELEMENTARE DI STATTE (TA)</t>
  </si>
  <si>
    <t>PU#7#FC2.600001</t>
  </si>
  <si>
    <t>J73G12000200001</t>
  </si>
  <si>
    <t>Messa in sicurezza terreni e falda aree industriali Comune di Statte: compl. della caratterizzazione</t>
  </si>
  <si>
    <t>PU#7#FC2.600002</t>
  </si>
  <si>
    <t>J73J12001570001</t>
  </si>
  <si>
    <t>Misure di messa in sicurezza permanente della falda prodonda dell'area P.I.P. (MISP)</t>
  </si>
  <si>
    <t>MISE#1#CIS_5.6_3</t>
  </si>
  <si>
    <t>J74F18000320001</t>
  </si>
  <si>
    <t>Interventi comunali per il risanamento dei siti degradati da discariche abusive a cielo aperto</t>
  </si>
  <si>
    <t>MISE#1#CIS_5.6_4</t>
  </si>
  <si>
    <t>J74J18000120001</t>
  </si>
  <si>
    <t>Progettazione della bonifica ambientale con misure di sicurezza della Gravina di Leucaspide in area SIN</t>
  </si>
  <si>
    <t>MISE#1#L900031270730201900023</t>
  </si>
  <si>
    <t>J75E18000060001</t>
  </si>
  <si>
    <t>COMPLETAMENTO DELLA RETE PLUVIALE URBANA DEL TERRITORIO DI STATTE</t>
  </si>
  <si>
    <t>MISE#1#L900031270730201900024</t>
  </si>
  <si>
    <t>OPERE DI CONVOGLIAMENTO ACQUE PLUVIALI IN AREA OSPEDALE "SAN GIUSEPPE MOSCATI" NEL TERRITORIO DI STATTE</t>
  </si>
  <si>
    <t>MISE#1#PUGCIRU03</t>
  </si>
  <si>
    <t>J79J05000070001</t>
  </si>
  <si>
    <t>PARCO PERIURBANO LEUCASPIDE EST: INTERVENTO PER LA REALIZZAZIONE DI UN PARCO URBANO E DI UN CENTRO DI EDUCAZIONEAMBIENTALE</t>
  </si>
  <si>
    <t>MISE#1#CISTA8521_12</t>
  </si>
  <si>
    <t>J79J21014240005</t>
  </si>
  <si>
    <t>RIFIUTI RADIOTTIVI E PERICOLOSI SITI NEL DEPOSITO EX CEMERAD NEL COMUNE DI STATTE (TA).*CONTRADA SABATINI - LOC. VOCCHIARO*COMPLETAMENTO DELL'INTERVENTO DI MESSA IN SICUREZZA DEL DEPOSITO EX CEMERAD, NEL TERRITORIO COMUNALE DI STATTE (TA). REALIZZAZIONE INTERVENTO DI RIPRISTINO AMBIENTALE E DI RIQUAILIFICAZIONE DELL'AREA.</t>
  </si>
  <si>
    <t>C22C20000100001</t>
  </si>
  <si>
    <t>C24E21001550001</t>
  </si>
  <si>
    <t>J79D15002130001</t>
  </si>
  <si>
    <t>D51H15000180005</t>
  </si>
  <si>
    <t>Format Autorità di Sistema Portuale</t>
  </si>
  <si>
    <t>D59D20001720005</t>
  </si>
  <si>
    <t>E96G16005590001</t>
  </si>
  <si>
    <t>E55B19000360002</t>
  </si>
  <si>
    <t>E55E12000360001</t>
  </si>
  <si>
    <t>n.d.</t>
  </si>
  <si>
    <t>E56J12000240001</t>
  </si>
  <si>
    <t>E57B05000020001</t>
  </si>
  <si>
    <t>E57E13000230001</t>
  </si>
  <si>
    <t>E57E13000240001</t>
  </si>
  <si>
    <t>E57E13000250001</t>
  </si>
  <si>
    <t>E57E13000260001</t>
  </si>
  <si>
    <t>E57E13000270001</t>
  </si>
  <si>
    <t>E59J21003910002</t>
  </si>
  <si>
    <t>F52C14000170006</t>
  </si>
  <si>
    <t>J57D17000280001</t>
  </si>
  <si>
    <t>J71H02000120008</t>
  </si>
  <si>
    <t>J71H15000060001</t>
  </si>
  <si>
    <t>J76J14000840001</t>
  </si>
  <si>
    <t>Nota Commissario Straordinario</t>
  </si>
  <si>
    <t>J98C16000070001</t>
  </si>
  <si>
    <t>E55G19000030005</t>
  </si>
  <si>
    <t>FORMAT REGIONE - EXTRASISTEMA</t>
  </si>
  <si>
    <t>J54G16000010001</t>
  </si>
  <si>
    <t>Ex Yard BELLELI</t>
  </si>
  <si>
    <t>J79I15000000001</t>
  </si>
  <si>
    <t>CIS TARANTO</t>
  </si>
  <si>
    <t>MISE#1#B43D21010440001</t>
  </si>
  <si>
    <t>B43D21010440001</t>
  </si>
  <si>
    <t>PISTE CICLABILI</t>
  </si>
  <si>
    <t>MISE#1#B67H22000890001</t>
  </si>
  <si>
    <t>B67H22000890001</t>
  </si>
  <si>
    <t>Messa in sicurezza del territorio dal dissesto idrogeologico tramite interventi di mitigazione del rischio idrogeologico della zona di via Macerata/via Palma</t>
  </si>
  <si>
    <t>MISE#1#B78H18008140001</t>
  </si>
  <si>
    <t>B78H18008140001</t>
  </si>
  <si>
    <t>Chiesa di San Giovanni Battista. Progetto di restauro architettonico e rifunzionalizzazione</t>
  </si>
  <si>
    <t>MISE#1#B91B21006580001</t>
  </si>
  <si>
    <t>B91B21006580001</t>
  </si>
  <si>
    <t>Realizzazione di una villa comunale</t>
  </si>
  <si>
    <t>MISE#1#B91J20000100005</t>
  </si>
  <si>
    <t>B91J20000100005</t>
  </si>
  <si>
    <t>Progetto di inclusione sociale e di rigenerazione urbana tramite la riqualificazione del complesso sportivo comunale</t>
  </si>
  <si>
    <t>MISE#1#C49J21043440001;</t>
  </si>
  <si>
    <t>C49J21043440001</t>
  </si>
  <si>
    <t>Lavori di riqualificazione completamento e messa in sicurezza locali del palazzetto in localita Risigliano</t>
  </si>
  <si>
    <t>MISE#1#C71B22000450007</t>
  </si>
  <si>
    <t>C71B22000450007</t>
  </si>
  <si>
    <t>Progetto di realizzazione di un sistema avanzato di monitoraggio ambientale e previsione dei rischi per le popolazioni attraverso l'utilizzo di tecnologie avanzate</t>
  </si>
  <si>
    <t>MISE#1#C81B21016170001</t>
  </si>
  <si>
    <t>C81B21016170001</t>
  </si>
  <si>
    <t>Palazzetto sport</t>
  </si>
  <si>
    <t>MISE#1#C81B22000540001</t>
  </si>
  <si>
    <t>C81B22000540001</t>
  </si>
  <si>
    <t>Riqualificazione elementi di arredo urbano e strade Comunali</t>
  </si>
  <si>
    <t>MISE#1#C87H22000040001</t>
  </si>
  <si>
    <t>C87H22000040001</t>
  </si>
  <si>
    <t>LAVORI DI REALIZZAZIONE DI PERCORSI RURALI*VIA 1) LOCALITA' IL MAISONE; 2) VIA MOLINELLO  DIFESA CASALE  DEL MONACO; 3) VIA MADONNELLE*IL PROGETTO PREVEDE LA RIQUALIFICAZIONE DEL SISTEMA VIARIO RURALE DI CASAL DI PRINCIPE AL FINE DELLA VALORIZZAZIONE DELLE AZIENDE AGRICOLE</t>
  </si>
  <si>
    <t>MISE#1#D26G21000020005</t>
  </si>
  <si>
    <t>D26G21000020005</t>
  </si>
  <si>
    <t>RIQUALIFICAZIONE E VALORIZZAZIONE TURISTICO-CULTURALE DEL CENTRO STORICO DEL COMUNE DI RECALE (CE)*VIA VARI TRATTI*RIQUALIFICAZIONE E VALORIZZAZIONE TURISTICO-CULTURALE DEL CENTRO STORICO DEL COMUNE DI RECALE (CE)</t>
  </si>
  <si>
    <t>MISE#1#D29D21000000001</t>
  </si>
  <si>
    <t>D29D21000000001</t>
  </si>
  <si>
    <t>Efficientamento energetico dell'impianto di illuminazione comunale, realizzazione infrastruttura telematica per banda ultralarga e impiego di soluzioni tecnologiche innovative, per uno sviluppo urbano sostenibile</t>
  </si>
  <si>
    <t>MISE#1#D29J21014440001</t>
  </si>
  <si>
    <t>D29J21014440001</t>
  </si>
  <si>
    <t>Realizzazione di un mercato comunale</t>
  </si>
  <si>
    <t>MISE#1#D41B21003160001</t>
  </si>
  <si>
    <t>D41B21003160001</t>
  </si>
  <si>
    <t>realizzazione di un nuovo impianto sportivo da basket/pallavolopresso scuola e. di filippo</t>
  </si>
  <si>
    <t>MISE#1#D47H21005170001</t>
  </si>
  <si>
    <t>D47H21005170001</t>
  </si>
  <si>
    <t>Realizzazione e rifunzionalizzazionedellarea a verde attrezzato piazza G. Miele</t>
  </si>
  <si>
    <t>MISE#1#D55F21003610002</t>
  </si>
  <si>
    <t>D55F21003610002</t>
  </si>
  <si>
    <t>Rigenerazione urbana e sociale tramite la riqualificazione della villa comunale Michele Mazzoni</t>
  </si>
  <si>
    <t>MISE#1#D77H16001200001</t>
  </si>
  <si>
    <t>D77H16001200001</t>
  </si>
  <si>
    <t>Riqualificazione  urbana  alla  Frazione  Piazzolla-percorsi pedonali di via Castellammare</t>
  </si>
  <si>
    <t>MISE#1#D77H21007480001</t>
  </si>
  <si>
    <t>D77H21007480001</t>
  </si>
  <si>
    <t>Messa   in   sicurezza   del   territorio   dal   dissesto idrogeologico  con  interventi  di  mitigazione  del  rischio  idraulico  tramite  la razionalizzazione  e  funzionalizzazione  del  sistema  di  drenaggio  urbano  in localita Castelcicala</t>
  </si>
  <si>
    <t>MISE#1#D94E21001740006</t>
  </si>
  <si>
    <t>D94E21001740006</t>
  </si>
  <si>
    <t>Palazzo Verna. Restauro architettonico, rifunzionalizzazione e valorizzazione</t>
  </si>
  <si>
    <t>MISE#1#D97H21006300006</t>
  </si>
  <si>
    <t>D97H21006300006</t>
  </si>
  <si>
    <t>Impianto di sollevamento acque bianche. Ristrutturazione e ammodernamento</t>
  </si>
  <si>
    <t>MISE#1#D98I21000630001</t>
  </si>
  <si>
    <t>D98I21000630001</t>
  </si>
  <si>
    <t>completamento - riqualificazione edificio scolastico scuola elementare r.arfe</t>
  </si>
  <si>
    <t>MISE#1#D99I20000230005</t>
  </si>
  <si>
    <t>D99I20000230005</t>
  </si>
  <si>
    <t>ADEGUAMENTO IMPIANTO SPORTIVO COMUNALE "FELICE NAPPI"</t>
  </si>
  <si>
    <t>MISE#1#E11B21013660001</t>
  </si>
  <si>
    <t>E11B21013660001</t>
  </si>
  <si>
    <t>Realizzazione di una pista ciclabile e ciclopedonale collegata al corridoio ecologico dei Regi Lagni con valorizzazione dell'oasi naturalistica di Caricchiano</t>
  </si>
  <si>
    <t>MISE#1#E17H21012030009</t>
  </si>
  <si>
    <t>E17H21012030009</t>
  </si>
  <si>
    <t>Intermodalita delle aree industriali della provincia di caserta - agglomerato industriale ASI "AVERSA NORD" manutenzione straordinaria con miglioramento del tracciato ferroviario al servizio del consorzio ASI di Caserta - stralcio esecutivo- 1 lotto</t>
  </si>
  <si>
    <t>MISE#1#E85F21003510001</t>
  </si>
  <si>
    <t>E85F21003510001</t>
  </si>
  <si>
    <t>Progetto di consolidamento, restauro, valorizzazione ed adeguamento della Chiesa dellAnnunziata</t>
  </si>
  <si>
    <t>MISE#1#E89J22001150001</t>
  </si>
  <si>
    <t>E89J22001150001</t>
  </si>
  <si>
    <t>Riqualificazione dellarea mercatale e realizzazione di nuovi spazi verdi per la collettivita - I Lotto</t>
  </si>
  <si>
    <t>MISE#1#F11B21008260001</t>
  </si>
  <si>
    <t>F11B21008260001</t>
  </si>
  <si>
    <t>Messa in sicurezza del territorio con la funzionalizzazione del sistema di drenaggio urbano</t>
  </si>
  <si>
    <t>MISE#1#F27H16002100006</t>
  </si>
  <si>
    <t>F27H16002100006</t>
  </si>
  <si>
    <t>progetto per la valorizzazione e messa a sistema del patrimonio storico, architettonico e culturale</t>
  </si>
  <si>
    <t>MISE#1#F32C22000010006</t>
  </si>
  <si>
    <t>F32C22000010006</t>
  </si>
  <si>
    <t>Valorizzazione del Parco Urbano di Suessola</t>
  </si>
  <si>
    <t>MISE#1#F51B21006350001</t>
  </si>
  <si>
    <t>F51B21006350001</t>
  </si>
  <si>
    <t>Villaggio  Sociale -realizzazione  di  un  edificio destinato a  Comunita Tutelare.LOTTO 1</t>
  </si>
  <si>
    <t>MISE#1#F51B21006360001</t>
  </si>
  <si>
    <t>F51B21006360001</t>
  </si>
  <si>
    <t>Villaggio  sociale realizzazione  di  un  edificio destinato a  centro polifunzionale LOTTO 2</t>
  </si>
  <si>
    <t>MISE#1#F72B20000050005</t>
  </si>
  <si>
    <t>F72B20000050005</t>
  </si>
  <si>
    <t>Interventi finalizzati alla realizzazione di una piscina comunale coperta allo scopo di favorire aggregazioni sociali di crescita, miglioramento della qualita della vita urbana e riqualificazione del tessuto sociale nel comune di Castel Volturno (CE)</t>
  </si>
  <si>
    <t>MISE#1#F77H21011240001</t>
  </si>
  <si>
    <t>F77H21011240001</t>
  </si>
  <si>
    <t>SCUOLA E.FERMI ALLA VIA P.M. VERGARA VIA P.M. VERGARA NTERVENTO DI ADEGUAMENTO, MIGLIORAMENTO SISMICO E DI RIQUALIFICAZIONE DELL'EDIFICO SCOLASTICO E. FERMI IN VIA P.M. VERGARA</t>
  </si>
  <si>
    <t>MISE#1#F87H21009830001</t>
  </si>
  <si>
    <t>F87H21009830001</t>
  </si>
  <si>
    <t>Messa in sicurezza dal dissesto idrogeologico con la razionalizzazione e funzionalizzazione del sistema di drenaggio urbano in localita Castelcicala</t>
  </si>
  <si>
    <t>MISE#1#F91B21006340006</t>
  </si>
  <si>
    <t>F91B21006340006</t>
  </si>
  <si>
    <t>Giardino deuropa: sistema cicloturistico  integrato tra cultura e ambiente</t>
  </si>
  <si>
    <t>MISE#1#G13D22000160001</t>
  </si>
  <si>
    <t>G13D22000160001</t>
  </si>
  <si>
    <t>riqualificazione e valorizzazione turistico-ambientale di territori di elevato pregio storico e paesaggistico mediante la rigenerazione urbana e ambientale delle strade di collegamento tra la reggia di carditello ed il bene confiscato denominato la balzana destinata a parco agroalimentare dei prodotti tipici LOTTO 1</t>
  </si>
  <si>
    <t>MISE#1#G67H21029740001</t>
  </si>
  <si>
    <t>G67H21029740001</t>
  </si>
  <si>
    <t>Da terra dei fuochi ai Giardini dEuropa corridoio ecologico dei Regi Lagni - Sistemazione idraulica del bacino idrografico e valorizzazione paesaggistica&amp;8208;ambientale I LOTTO</t>
  </si>
  <si>
    <t>MISE#1#G77H21083500001</t>
  </si>
  <si>
    <t>G77H21083500001</t>
  </si>
  <si>
    <t>Riqualificazione del complesso regi lagni, canale vena, riserva soglitelle lago patria I LOTTO</t>
  </si>
  <si>
    <t>MISE#1#G81B21007530001</t>
  </si>
  <si>
    <t>G81B21007530001</t>
  </si>
  <si>
    <t>Stadio del nuoto del Comune di Lusciano</t>
  </si>
  <si>
    <t>MISE#1#G81B22000310001</t>
  </si>
  <si>
    <t>G81B22000310001</t>
  </si>
  <si>
    <t>Centro Civico Cittadino Polifunzionale</t>
  </si>
  <si>
    <t>MISE#1#G91B17000660001</t>
  </si>
  <si>
    <t>G91B17000660001</t>
  </si>
  <si>
    <t>Dalla terra dei fuochi al giardino dEuropa intervento: riqualificazione delle aree urbane litoranee: via del mare LOTTO 1</t>
  </si>
  <si>
    <t>MISE#1#H24E21002140001</t>
  </si>
  <si>
    <t>H24E21002140001</t>
  </si>
  <si>
    <t>Ristrutturazione della palestra in stato di abbandono e riqualificazione dell'area pertinenziale alla via 24 maggio da adibire a centro di aggregazione per la legalita e la sicurezza</t>
  </si>
  <si>
    <t>MISE#1#H27H21006330001</t>
  </si>
  <si>
    <t>H27H21006330001</t>
  </si>
  <si>
    <t>rigenerazione del reticolo dei percorsi rurali del parco agricolo delle quadre dellager campanus, dal velodromo alla chiesetta di santa veneranda fino ai regi lagni</t>
  </si>
  <si>
    <t>MISE#1#H27H21006340001</t>
  </si>
  <si>
    <t>H27H21006340001</t>
  </si>
  <si>
    <t>BOSCO LINERAE-RIGENERAZIONE ECOLOGICA E AMBIENTALE DEL RING VERDE*VIA STRADA PROVINCIALE 165*RIQUALIFICAZIONE DELL'AREA DEL RING VERDE A BOSCO LINEARE E VERDE ATTREZZATO.</t>
  </si>
  <si>
    <t>MISE#1#H33D21004400002</t>
  </si>
  <si>
    <t>H33D21004400002</t>
  </si>
  <si>
    <t>Progetto di inclusione sociale e di rigenerazione urbana tramite la riqualificazione dellintera area dello Stadio Comunale</t>
  </si>
  <si>
    <t>MISE#1#H61J21000000001</t>
  </si>
  <si>
    <t>H61J21000000001</t>
  </si>
  <si>
    <t>Progetto di rigenerazione urbana</t>
  </si>
  <si>
    <t>MISE#1#H62B20000010001</t>
  </si>
  <si>
    <t>H62B20000010001</t>
  </si>
  <si>
    <t>Realizzazione impianto sportivo comunale</t>
  </si>
  <si>
    <t>MISE#1#H91B21009310001</t>
  </si>
  <si>
    <t>H91B21009310001</t>
  </si>
  <si>
    <t>Riqualificazione area ex campo del parroco</t>
  </si>
  <si>
    <t>MISE#1#I31B19000980001</t>
  </si>
  <si>
    <t>I31B19000980001</t>
  </si>
  <si>
    <t>Realizzazione centro sportivo</t>
  </si>
  <si>
    <t>MISE#1#I33D21002500001</t>
  </si>
  <si>
    <t>I33D21002500001</t>
  </si>
  <si>
    <t>Parco urbano dellAbbazia di San Lorenzo ad Septimum</t>
  </si>
  <si>
    <t>MISE#1#I33D21002510001</t>
  </si>
  <si>
    <t>I33D21002510001</t>
  </si>
  <si>
    <t>Parco urbano della Real Casa dell'Annunziata</t>
  </si>
  <si>
    <t>MISE#1#I33D21002520001</t>
  </si>
  <si>
    <t>I33D21002520001</t>
  </si>
  <si>
    <t>Recupero dell'ex carcere mandamentale per uffici di polizia giudiziaria</t>
  </si>
  <si>
    <t>MISE#1#I34E21019360001</t>
  </si>
  <si>
    <t>I34E21019360001</t>
  </si>
  <si>
    <t>Riqualificazione dell'edificio ex Giudice di Pace per uffici giudiziari</t>
  </si>
  <si>
    <t>MISE#1#I58I22000050001</t>
  </si>
  <si>
    <t>I58I22000050001</t>
  </si>
  <si>
    <t>Realizzazione palezzetto dello sport via N. Green</t>
  </si>
  <si>
    <t>MISE#1#I93D21001830001</t>
  </si>
  <si>
    <t>I93D21001830001</t>
  </si>
  <si>
    <t>PALAZZO MASTRILLI*PIAZZA GARIBALDI 13*LAVORI DI ADEGUAMENTO FUNZIONALE DI PALAZZO MASTRILLI FINALIZZATI ALLA REALIZZAZIONE DEL PALAZZO DELLA CULTURA</t>
  </si>
  <si>
    <t>MISE#1#J43D21007130001</t>
  </si>
  <si>
    <t>J43D21007130001</t>
  </si>
  <si>
    <t>Urban Regeneration Factory (URF, Factory)</t>
  </si>
  <si>
    <t>MISE#1#A1_68</t>
  </si>
  <si>
    <t>J44F22001580001</t>
  </si>
  <si>
    <t>Progetto di videosorveglianza</t>
  </si>
  <si>
    <t>MISE#1#J47H21008090001</t>
  </si>
  <si>
    <t>J47H21008090001</t>
  </si>
  <si>
    <t>Teatro Caivano Arte Ambito di intervento</t>
  </si>
  <si>
    <t>MISE#1#J61B21005080001</t>
  </si>
  <si>
    <t>J61B21005080001</t>
  </si>
  <si>
    <t>Mitigazione  del  rischio idrogeologico  su varie strade del territorio comunale</t>
  </si>
  <si>
    <t>MISE#1#J71B21005100001</t>
  </si>
  <si>
    <t>J71B21005100001</t>
  </si>
  <si>
    <t>Parchi gioco e orti urbani  Comune di Succivo</t>
  </si>
  <si>
    <t>MISE#1#J97H20000040001</t>
  </si>
  <si>
    <t>J97H20000040001</t>
  </si>
  <si>
    <t>LAVORI DI MESSA IN SICUREZZA DI PARTE DEL TERRITORIO COMUNALE PER DISSESTO IDROGEOLOGICO CON LA REALIZZAZIONE DI NUOVA CONDOTTA RACCOLTA ACQUE METEORICHE*VIA ROMA*LAVORI DI MESSA IN SICUREZZA DI PARTE DEL TERRITORIO COMUNALE PER DISSESTO IDROGEOLOGICO CON LA REALIZZAZIONE DI NUOVA CONDOTTA RACCOLTA ACQUE METEORICHE</t>
  </si>
  <si>
    <t>B91B21006560006</t>
  </si>
  <si>
    <t>C11B22000440001</t>
  </si>
  <si>
    <t>D51B17002600001</t>
  </si>
  <si>
    <t>E31B22001480006</t>
  </si>
  <si>
    <t>E79J21016090001</t>
  </si>
  <si>
    <t>G93D17000970003</t>
  </si>
  <si>
    <t>J91B21002660009</t>
  </si>
  <si>
    <t>MISE#1#FSC-CISVENTOTENE2</t>
  </si>
  <si>
    <t>C64H16003300001</t>
  </si>
  <si>
    <t>PROGETTI RIENTRANTI NEL CIS SANTO STEFANO - VENTOTENE INTERVENTO DI RECUPERO E RIFUNZIONALIZZAZIONE DELL'EX CARCERE DELL'ISOLA DI SANTO STEFANO*COMUNE DI VENTOTENE*CIS VENTONTE - LAVORI DI MESSA IN SICUREZZA DEGLI EDIFICI E DI REALIZZAZIONE/ADEGUAMENTO DEGLI APPRODI ALL'ISOLA DI SANTO STEFANO</t>
  </si>
  <si>
    <t>MISE#1#FSC-CISVENTOTENE1</t>
  </si>
  <si>
    <t>C65C16000380001</t>
  </si>
  <si>
    <t>CIS VENTOTENE*ISOLA DI SANTO STEFANO*MESSA IN SICUREZZA DEGLI EDIFICI, REDAZIONE DELLO STUDIO DI FATTIBILITi, REALIZZAZIONE/ADEGUAMENTO DEGLI APPRODI ALLiISOLA DI SANTO STEFANO</t>
  </si>
  <si>
    <t>MISE#1#FSC-CISVENTOTENE</t>
  </si>
  <si>
    <t>C66D16010700001</t>
  </si>
  <si>
    <t>INTERVENTO DI RECUPERO E RIFUNZIONALIZZAZIONE DELL'EX CARCERE DELL'ISOLA DI SANTO STEFANO - VENTOTENE</t>
  </si>
  <si>
    <t>MISE#1#FSC-VENTOTENEELIP15</t>
  </si>
  <si>
    <t>D67H16001070001</t>
  </si>
  <si>
    <t>ISOLA SANTO STEFANO ISOLA SANTO STEFANO REALIZZAZIONE DI ELISUPERFICIE NELL'AMBITO DELL'INTERVENTO DI RECUPERO E RIFUNZIONALIZZAZIONE DELL'EX CARCERE DELL'ISOLA DI SANTO STEFANO</t>
  </si>
  <si>
    <t>MISE#1#FSC-CISVENTOTENECS</t>
  </si>
  <si>
    <t>F61G20000040001</t>
  </si>
  <si>
    <t>VENTOTENE. EX CARCERE BORBONICO*VIA VARIE*ASSISTENZA AL COMMISSARIO STRAORDINARIO</t>
  </si>
  <si>
    <t>CIS VENTOTENE</t>
  </si>
  <si>
    <t>MISE#1#CIS_VEPONA05</t>
  </si>
  <si>
    <t>B17H22000530001</t>
  </si>
  <si>
    <t>Lavori di completamento del Museo della Pasta Gragnano mediante adeguamento e allestimento del roof garden e delle aree pertinenziali*via Santa Croce*completamento Museo della Pasta</t>
  </si>
  <si>
    <t>MISE#1#CIS_VEPONA06</t>
  </si>
  <si>
    <t>B63D22000030005</t>
  </si>
  <si>
    <t>INTERVENTO DI RIQUALIFICAZIONE DELLIMMOBILE DENOMINATO "EX FORNO COMUNALE" SITO IN VICO DEL VASTO A CASANOVA N.4 , NAPOLI -FINALIZZATO ALLA CREAZIONE DI UNA COMMUNITY HUB L'INTERVENTO CONSISTE NEL RECUPERO E RIFUNZIONALIZZAZIONE DEL MANUFATTO</t>
  </si>
  <si>
    <t>MISE#1#CIS_VEPONA07</t>
  </si>
  <si>
    <t>B67B22000080005</t>
  </si>
  <si>
    <t>COMPLETAMENTO RIQUALIFICAZIONE AREA ARCHEOLOGIA INDUSTRIALE EX CORRADINI  LOTTO 1</t>
  </si>
  <si>
    <t>MISE#1#CIS_VEPONA08</t>
  </si>
  <si>
    <t>B69J22000510004</t>
  </si>
  <si>
    <t>NAPOLI LUNGOEST TERRAZZA A MARE*STRADA BOCCAPERTI - EX IMPIANTO DI DEPURAZIONE DI SAN GIOVANNI A TEDUCCIO*SISTEMAZIONE DELLA COLMATA/TERRAZZA SU CUI  UBICATO IL DISMESSO IMPIANTO DI DEPURAZIONE DI SAN GIOVANNI A TEDUCCIO LOTTO 1</t>
  </si>
  <si>
    <t>MISE#1#FSC-POMPEI2</t>
  </si>
  <si>
    <t>C62C15000130006</t>
  </si>
  <si>
    <t>Ulteriori accessi all'Area Archeologica e creazione di nuovi percorsi Insula Occidentalis in Pompei</t>
  </si>
  <si>
    <t>MISE#1#CIS_VEPONA12</t>
  </si>
  <si>
    <t>D21B22000010001</t>
  </si>
  <si>
    <t>COMPLETAMENTO DEL CENTRO DI AGGREGAZIONE SOCIALE E CULTURALE E SPORTIVO DI VIA CARRARA - PALAZZETTO DELLO SPORT*VIA CARRARA*COMPLETAMENTO DEL CENTRO DI AGGREGAZIONE SOCIALE E CULTURALE E SPORTIVO DI VIA CARRARA - PALAZZETTO DELLO SPORT</t>
  </si>
  <si>
    <t>MISE#1#CIS_VEPONA11</t>
  </si>
  <si>
    <t>D64J22000000001</t>
  </si>
  <si>
    <t>LAVORI DI ADEGUAMENTO FUNZIONALE DELL'AREA CASERMA EX CAVALLERI*VIA BOTTEGHELLE*LAVORI DI ADEGUAMENTO FUNZIONALE DELL'AREA CASERMA EX CAVALLERI</t>
  </si>
  <si>
    <t>MISE#1#CIS_VEPONA16</t>
  </si>
  <si>
    <t>E31B22000040001</t>
  </si>
  <si>
    <t>REALIZZAZIONE DI PARCHEGGIO INTERRATO ED AREA A VERDE VIA MANZONI*VIA MANZONI*REALIZZAZIONE DI PARCHEGGIO INTERRATO ED AREA A VERDE VIA MANZONI</t>
  </si>
  <si>
    <t>MISE#1#FSC-POMPEI-INT03</t>
  </si>
  <si>
    <t>E33B17000100001</t>
  </si>
  <si>
    <t>Riqualificazione del fabbricato Comunale denominato "Casa Casella" per la realizzazione del Museo del Vino</t>
  </si>
  <si>
    <t>MISE#1#CIS_VEPONA17</t>
  </si>
  <si>
    <t>E37H22000140001</t>
  </si>
  <si>
    <t>INTERVENTI DI POTENZIAMENTO FUNZIONALE ED IMPIANTISTICO DEL MUSEO DEL VINO*VIA CAPITANO GIUSEPPE REA*INTERVENTI DI POTENZIAMENTO FUNZIONALE ED IMPIANTISTICO DEL MUSEO DEL VINO</t>
  </si>
  <si>
    <t>MISE#1#CIS_VEPONA03</t>
  </si>
  <si>
    <t>E84E22000010001</t>
  </si>
  <si>
    <t>RIQUALIFICAZIONE E FUNZIONALIZZAZIONE DEL COMPLESSO ANTICHE TERME ED ANNESSO PARCO DELLE ACQUE*PIAZZA AMENDOLA*RIQUALIFICAZIONE E FUNZIONALIZZAZIONE DEL COMPLESSO ANTICHE TERME ED ANNESSO PARCO DELLE ACQUE</t>
  </si>
  <si>
    <t>MISE#1#FSC-POMPEI-INT02</t>
  </si>
  <si>
    <t>E87E19000000005</t>
  </si>
  <si>
    <t>Restauro del patrimonio strategico comunale: Palazzo Farnese  Facciate  Copertura. Messa in sicurezza  Lotto 1</t>
  </si>
  <si>
    <t>MISE#1#FSC-ERCOLANO6</t>
  </si>
  <si>
    <t>F32C16001140001</t>
  </si>
  <si>
    <t>PARCO ARCHEOLOGICO DI ERCOLANO*CORSO RESINA SNC*MESSA IN SICUREZZA, RESTAURO E MANUTENZIONE STRAORDINARIA CONSERVATIVA PER UNA MAGGIORE E MIGLIORE FRUIZIONE DI ALCUNI SETTORI CHIUSI AL PUBBLICO.</t>
  </si>
  <si>
    <t>MISE#1#CIS_VEPONA20</t>
  </si>
  <si>
    <t>F32F21000580001</t>
  </si>
  <si>
    <t>IBACT - PARCO ARCHEOLOGICO DI ERCOLANO*CORSO RESINA 187*RIQUALIFICAZIONE CONFINI NORD OVEST DEL SITO ARCHEOLOGICO DI ERCOLANO VERSO LA CITTA MODERNA CON INTERVENTI VOLTI ALLA STABILIZZAZIONE DELLE SCARPATE, DEI CUNICOLI BORBONICI E A FAVORIRE LA FRUIZIONE DELLE AREE DEL SITO CHE SI TROVANO LUNGO I CONFINI E</t>
  </si>
  <si>
    <t>MISE#1#CIS_VEPONA27</t>
  </si>
  <si>
    <t>F32F22000050001</t>
  </si>
  <si>
    <t>PARCO ARCHEOLOGICO NATURALISTICO CAVA RANIERI*VIA G.GALILEI, G. MARCONI*INTERVENTI DI MANUTENZIONE STRAORDINARIA DEL PARCO ARCHEOLOGICO NATURALISTICO CAVA RANIERI</t>
  </si>
  <si>
    <t>MISE#1#CIS_VEPONA28</t>
  </si>
  <si>
    <t>F33D20002000001</t>
  </si>
  <si>
    <t>CAVA RANIERI - ACCESSIBILIT E COPERTURE PER L'AREA ARCHEOLOGICA VILLA 2*VIA MARCONI*INTERVENTI DI SCAVO, DI PROTEZIONE E VALORIZZAZIONE DELLE VILLE ROMANE RINVENUTE ALL'INTERNO DEL SITO</t>
  </si>
  <si>
    <t>MISE#1#CIS_VEPONA21</t>
  </si>
  <si>
    <t>F34H21000010001</t>
  </si>
  <si>
    <t>MIBACT-PARCO ARCHEOLOGICO DI ERCOLANO*CORSO RESINA 187*SMART BUILDINGS: EFFICIENTAMENTO ENERGETICO AI FINI DELLA CONSERVAZIONE E VALORIZZAZIONE DEL PATRIMONIO MOBILE</t>
  </si>
  <si>
    <t>MISE#1#FSC-POMPEI-INT01</t>
  </si>
  <si>
    <t>F39G16000740001</t>
  </si>
  <si>
    <t>Lavori per la valorizzazione dellAntica spiaggia degli Scavi di Ercolano e il ricongiungimento alla visita della Villa dei Papiri negli scavi nuovi</t>
  </si>
  <si>
    <t>MISE#1#CIS_VEPONA23</t>
  </si>
  <si>
    <t>F45F22000330005</t>
  </si>
  <si>
    <t>PARCO ARCHEOLOGICO DI POMPEI - TORRE ANNUNZIATA, SCAVI DI OPLONTIS VILLA A*VIA SEPOLCRI*TORRE ANNUNZIATA. SCAVI DI OPLONTIS VILLA A _ RESTAURO ARCHITETTONICO E REVISIONE DELLE COPERTURE.</t>
  </si>
  <si>
    <t>MISE#1#CIS_VEPONA38</t>
  </si>
  <si>
    <t>F49D22000130001</t>
  </si>
  <si>
    <t>PARCO ARCHEOLOGICO DI POMPEI - SITO ARCHEOLOGICO DI OPLONTIS*VIA DEI SEPOLCRI*FALEGNAMERIA E DEPOSITI ACCESSIBILI - RESTAURO, VALORIZZAZIONE E ADEGUAMENTO FUNZIONALE DEL COMPENDIO DEMANIALE DENOMINATO SPOLETTIFICIO DELL'ESERCITO (EX REAL FABBRICA D'ARMI) E DEL SITO ARCHEOLOGICO DI OPLONTIS.</t>
  </si>
  <si>
    <t>MISE#1#CIS_VEPONA37</t>
  </si>
  <si>
    <t>F49D22000140001</t>
  </si>
  <si>
    <t>PARCO ARCHEOLOGICO DI POMPEI - SITO ARCHEOLOGICO DI OPLONTIS*VIA DEI SEPOLCRI*GALLERIA FUGA - RESTAURO, VALORIZZAZIONE E ADEGUAMENTO FUNZIONALE DEL COMPENDIO DEMANIALE DENOMINATO SPOLETTIFICIO DELL'ESERCITO (EX REAL FABBRICA D'ARMI) E DEL SITO ARCHEOLOGICO DI OPLONTIS.</t>
  </si>
  <si>
    <t>MISE#1#FSC-POMPEI-INT07</t>
  </si>
  <si>
    <t>F61B21002250001</t>
  </si>
  <si>
    <t>SMARTLAND@POMPEI &amp;8208; Open Data per il Sistema Turistico Culturale Integrato</t>
  </si>
  <si>
    <t>MISE#1#CIS_VEPONA24</t>
  </si>
  <si>
    <t>F64H22000070001</t>
  </si>
  <si>
    <t>COMUNE DI POMPEI, PARCO URBANO A SUD DEL SITO ARCHEOLOGICO DI POMPEI: LUOGO DELLA INTERCONNESSIONE URBANA E DEI SERVIZI*PIAZZA ESEDRA E VIA ROMA*RIQUALIFICAZIONE DI SPAZI URBANI PUBBLICI</t>
  </si>
  <si>
    <t>MISE#1#FSC-POMPEI3</t>
  </si>
  <si>
    <t>F67E16000070001</t>
  </si>
  <si>
    <t>Interventi necessari alla messa in sicurezza. al consolidamento e al restauro del fronte dell'Insula Meridionalis di Pompei, nella Regio VIII, insule 1 e 2.</t>
  </si>
  <si>
    <t>MISE#1#FSC-POMPEI1</t>
  </si>
  <si>
    <t>F67E16000080001</t>
  </si>
  <si>
    <t>Riallestimento del deposito archeologico dei Granai del Foro per il potenziamento della sua frizione</t>
  </si>
  <si>
    <t>MISE#1#CIS_VEPONA36</t>
  </si>
  <si>
    <t>F76J20001740001</t>
  </si>
  <si>
    <t>REGGIA DI PORTICI*VIA UNIVERSIT N. 100*RESTAURO DELLO SCALONE MONUMENTALE D'INGRESSO DELLA REGGIA</t>
  </si>
  <si>
    <t>MISE#1#FSC-POMPEI-INT04</t>
  </si>
  <si>
    <t>F85F21001380006</t>
  </si>
  <si>
    <t>Recupero e valorizzazione della Reggia e del parco borbonico di Quisisana in Castellammare di Stabia - Lavori di restauro e consolidamento della Colombaia</t>
  </si>
  <si>
    <t>MISE#1#CIS_VEPONA26</t>
  </si>
  <si>
    <t>F89D22000100005</t>
  </si>
  <si>
    <t>PARCO ARCHEOLOGICO DI POMPEI - REGGIA DI QUISISANA CASTELLAMMARE DI STABIA*VIA QUISISANA*RECUPERO E VALORIZZAZIONE DELLA REGGIA DI QUISISANA IN CASTELLAMMARE DI STABIA</t>
  </si>
  <si>
    <t>MISE#1#CIS_VEPONA25</t>
  </si>
  <si>
    <t>F89D22000110005</t>
  </si>
  <si>
    <t>RECUPERO DEL GIARDINO BOTANICO DELLA REGGIA DI QUISISANA PER LA VALORIZZAZIONE DELL'IDENTIT DELL'AMBIENTE NATURALE IN CASTELLAMMARE DI STABIA*VIA QUISISANA*IL FINE ULTIMO DICHIARATO DALLACCORDO CITATO  LA FRUIZIONE E LA VALORIZZAZIONE DEL GIARDINO, COME BENE STORICO AFFERENTE AL COMPLESSO.</t>
  </si>
  <si>
    <t>MISE#1#CIS_VEPONA18</t>
  </si>
  <si>
    <t>F97D21000010001</t>
  </si>
  <si>
    <t>Linea Ferroviaria Castellammare di Stabia - Gragnano*sedime ferroviario ubicato nei comuni di Gragnano e Castellammare di Stabia*riconversione di una linea ferroviaria esistente, sospesa all'esercizio, finalizzata ad un servizio tram treno compresa la realizzazione di nuove fermate intermedie e di un nodo di interscambio con la linea EAV Napoli - Sorrento</t>
  </si>
  <si>
    <t>MISE#1#CIS_VEPONA04</t>
  </si>
  <si>
    <t>G35I22000010006</t>
  </si>
  <si>
    <t>MOLO BORBONICO*MOLO BORBONICO*COLLEGAMENTO MOLO BORBONICO DI VILLA FAVORITA CON I PORTI DI PORTICI E TORRE DEL GRECO ATTRAVERSO UN NUOVO WATERFRONT - LOTTO 1</t>
  </si>
  <si>
    <t>MISE#1#CIS_VEPONA14</t>
  </si>
  <si>
    <t>G41B18000330001</t>
  </si>
  <si>
    <t>PIANO DI ZONA PROTA*VIA GAMBARDELLA, PROTA*COLLEGAMENTO VIARIO TRA LE VIE GAMBARDELLA E PROTA</t>
  </si>
  <si>
    <t>MISE#1#CIS_VEPONA29</t>
  </si>
  <si>
    <t>G45I22000000001</t>
  </si>
  <si>
    <t>COPERTURA TRINCEA FERROVIARIA E AMPLIAMENTO PARCO "VILLA PARNASO" IN TORRE ANNUNZIATA*VIA C.SO UMBERTO I /VIA GUGLIELMO MARCONI*COPERTURA TRINCEA FERROVIARIA E AMPLIAMENTO PARCO "VILLA PARNASO" IN TORRE ANNUNZIATA, AL FINE DI COLLEGARE IL CENTRO URBANO CON LA LITORANEA</t>
  </si>
  <si>
    <t>MISE#1#FSC-POMPEI-INT05</t>
  </si>
  <si>
    <t>G47H20002200005</t>
  </si>
  <si>
    <t>Ridisegno ed organizzazione funzionale della Darsena con destinazione a superficie mista di parcheggio e area di svago</t>
  </si>
  <si>
    <t>MISE#1#CIS_VEPONA13</t>
  </si>
  <si>
    <t>G88B18000080001</t>
  </si>
  <si>
    <t>MISE#1#CIS_VEPONA02</t>
  </si>
  <si>
    <t>H27H18002500005</t>
  </si>
  <si>
    <t>VIE DI FUGA:  PROGETTO DI ALLARGAMENTO DELLA STRADA CALABRESE.*VIA CALABRESE*ALLARGAMENTO STRADALE PER VIA DI FUGA</t>
  </si>
  <si>
    <t>MISE#1#CIS_VEPONA09</t>
  </si>
  <si>
    <t>H29D22000020001</t>
  </si>
  <si>
    <t>COMPLESSO MEDIEVALE DI PINO*LOCALIT PINO*RESTAURO E VALORIZZAZIONE DEL SITO STORICO DEL COMPLESSO MEDIEVALE DI PINO A PIMONTE</t>
  </si>
  <si>
    <t>MISE#1#CIS_VEPONA30</t>
  </si>
  <si>
    <t>I31B22000890001</t>
  </si>
  <si>
    <t>TRATTO EX S.S. 145 (VICO EQUENSE - CASTELLAMMARE DI STABIA) ED ALTRE SEDI DEL DEMANIO STRADALE*VIABILIT DI COLLEGAMENTO VICO EQUENSE - CASTELLAMMARE DI STABIA - POMPEI*REALIZZAZIONE DI UNA PISTA CICLOPEDONALE (PERCORSO DEGLI OLIMPIONICI)</t>
  </si>
  <si>
    <t>MISE#1#CIS_VEPONA31</t>
  </si>
  <si>
    <t>I71C22000030001</t>
  </si>
  <si>
    <t>VILLETTA PARADISO E VILLA ROMANA MARITTIMA IN LOC. PEZZOLO*VILLETTA PARADISO E AREA LOCALIT PEZZOLO*CREAZIONE DI UN PERCORSO ARCHEOLOGICO TRAMITE LA REALIZZAZIONE DI UN PERCORSO MECCANIZZATO ED IL RESTAURO DI UNA VILLA ROMANA MARITTIMA</t>
  </si>
  <si>
    <t>MISE#1#FSC-POMPEI-INT06</t>
  </si>
  <si>
    <t>J11B20001230001</t>
  </si>
  <si>
    <t>Lavori di completamento della passeggiata archeologica</t>
  </si>
  <si>
    <t>MISE#1#CIS_VEPONA01</t>
  </si>
  <si>
    <t>J12H22000080001</t>
  </si>
  <si>
    <t>BIOMA BIPOARCO MEDITERRANEO AMBIENTE AGRICOLTURA E ALIMENTAZIONE*VIA PANORAMICA*BIOMA BIPOARCO MEDITERRANEO AMBIENTE AGRICOLTURA E ALIMENTAZIONE</t>
  </si>
  <si>
    <t>MISE#1#CIS_VEPONA10</t>
  </si>
  <si>
    <t>J31B21005440001</t>
  </si>
  <si>
    <t>FRUIBILITA' DEL PARCO ARCHEOLOGICO NATURALISTICO DI LONGOLA - REALIZZAZIONE DI PERCORSI CICLOPEDONALI DI INTERCONNESSIONE CON I TERRITORI LIMITROFI.*VIA LONGOLA*REALIZZAZIONE DI PERCORSI CICLOPEDONALI</t>
  </si>
  <si>
    <t>MISE#1#CIS_VEPONA15</t>
  </si>
  <si>
    <t>J52H22000020001</t>
  </si>
  <si>
    <t>INTERVENTI PER LA MITIGAZIONE DEL RISCHIOEROSIONE COSTIERA E PER IL RECUPERO AMBIENTALEDEL LITORALE DEL COMUNE DI TORRE DEL GRECO*VIA LITORANEA*LAMMINISTRAZIONE COMUNALE DI TORRE DEL GRECO HA INTESO ATTUARE UNA SERIE DI INTERVENTI AVENTI QUALE OBIETTIVO PRINCIPALE LA REALIZZAZIONE DI OPERE PER LA DIFESA COSTIERA ADEGUATE A FRONTEGGIARE IL FENOMENO EROSIVO IN ATTO</t>
  </si>
  <si>
    <t>MISE#1#CIS_VEPONA22</t>
  </si>
  <si>
    <t>J54H22000020001</t>
  </si>
  <si>
    <t>RECUPERO E VALORIZZAZIONE DEL COMPLESSO DEI MULINI MERIDIONALI MARZOLI IN TORRE DEL GRECO*VIA CALASTRO*RECUPERO E VALORIZZAZIONE M.M.M.</t>
  </si>
  <si>
    <t>MISE#1#CIS_VEPONA19</t>
  </si>
  <si>
    <t>J71B21005280001</t>
  </si>
  <si>
    <t>REALIZZAZIONE DELLA COPERTURA DELLA TRINCEA DELLA LINEA FERROVIARIA CIRCUMVESUVIANA*VIA IV NOVEMBRE - ALDO MORO*REALIZZAZIONE DELLA COPERTURA DELLA TRINCEA DELLA LINEA FERROVIARIA CIRCUMVESUVIANA</t>
  </si>
  <si>
    <t>CIS VESUVIO NAPOLI POMPEI</t>
  </si>
  <si>
    <t>CL#1#229543</t>
  </si>
  <si>
    <t>H33F22001470002</t>
  </si>
  <si>
    <t>R3 - Riqualifica ambientale area lato mare del sedime aeroportuale con interventi a beneficio della safety e security aeroportuale</t>
  </si>
  <si>
    <t>CL#1#229544</t>
  </si>
  <si>
    <t>H34G22000070009</t>
  </si>
  <si>
    <t>R4 - Ampliamento aerostazione passeggeri seconda fase</t>
  </si>
  <si>
    <t>CL#1#229545</t>
  </si>
  <si>
    <t>H34G22000080009</t>
  </si>
  <si>
    <t>R5 - Riqualifica della viabilità di accesso e delle aree di sosta</t>
  </si>
  <si>
    <t>CL#1#229542</t>
  </si>
  <si>
    <t>H36I22000170002</t>
  </si>
  <si>
    <t>R2 - Interventi per la security e la digitalizzazione dell¿aerostazione passeggeri</t>
  </si>
  <si>
    <t>CL#1#229546</t>
  </si>
  <si>
    <t>H37J22000020002</t>
  </si>
  <si>
    <t>R6 - Adeguamento funzionale distaccamento VVF</t>
  </si>
  <si>
    <t>CL#1#229525</t>
  </si>
  <si>
    <t>H44G22000060002</t>
  </si>
  <si>
    <t>C1 - Sviluppo infrastrutture airside per realizzazione base aerea di Protezione Civile (Hangar e facilities per la base aerea della protezione civile, riqualifica dell¿apron nord, realizzazione del raccordo nord tra apron e testata 17, riqualifica paviment</t>
  </si>
  <si>
    <t>CL#1#229527</t>
  </si>
  <si>
    <t>H44G22000070002</t>
  </si>
  <si>
    <t>C2.2 - Interventi di messa in sicurezza del sedime aeroportuale - Lotto 2 ¿ Rifacimento recinzione perimetrale e nuovi varchi esterni (doganale/ emergenza)</t>
  </si>
  <si>
    <t>CL#1#229528</t>
  </si>
  <si>
    <t>H44G22000080002</t>
  </si>
  <si>
    <t>C2.3 - Interventi di messa in sicurezza del sedime aeroportuale - Lotto 3 ¿ Opere per la protezione dell¿aviazione civile da interferenze illecite e per i servizi antincendio, di Polizia e doganali - Sistema controllo accessi, riqualifica sistema videosorv</t>
  </si>
  <si>
    <t>CL#1#229529</t>
  </si>
  <si>
    <t>H44G22000090009</t>
  </si>
  <si>
    <t>C3 - Ampliamento aerostazione passeggeri (aree imbarchi, riconsegna bagagli, check-in/BHS)</t>
  </si>
  <si>
    <t>CL#1#229531</t>
  </si>
  <si>
    <t>H44G22000100009</t>
  </si>
  <si>
    <t>C5 - Riqualifica della viabilità di accesso e delle aree di sosta</t>
  </si>
  <si>
    <t>CL#1#229526</t>
  </si>
  <si>
    <t>H46I22000130002</t>
  </si>
  <si>
    <t>C2.1 - Interventi di messa in sicurezza del sedime aeroportuale - Lotto 1 ¿ Opere per la sicurezza ed il controllo della navigazione aerea</t>
  </si>
  <si>
    <t>CL#1#229530</t>
  </si>
  <si>
    <t>H46I22000140002</t>
  </si>
  <si>
    <t>C4 - Interventi per la security e la digitalizzazione dell¿aerostazione passeggeri</t>
  </si>
  <si>
    <t>CL#1#229532</t>
  </si>
  <si>
    <t>H47J22000010002</t>
  </si>
  <si>
    <t>C6 - Adeguamento funzionale distaccamento VVF</t>
  </si>
  <si>
    <t>CL#1#229537</t>
  </si>
  <si>
    <t>H81D22000090002</t>
  </si>
  <si>
    <t>L5 - Riqualifica ambientale della fascia nord dell¿aeroporto con realizzazione di pista ciclabile per la valorizzazione ecosostenibile della fascia costiera (Polo della vela) e del lago La Vota</t>
  </si>
  <si>
    <t>CL#1#229539</t>
  </si>
  <si>
    <t>H81D22000100002</t>
  </si>
  <si>
    <t>L7 - Adeguamento antisismico distaccamento VVF</t>
  </si>
  <si>
    <t>CL#1#229533</t>
  </si>
  <si>
    <t>H84G22000030009</t>
  </si>
  <si>
    <t>L1 - Sviluppo aerostazione passeggeri (nuovo terminal partenze, adeguamento antisismico aerostazione esistente con riconfigurazione a terminal arrivi, riqualifica curbside airside e landside)</t>
  </si>
  <si>
    <t>CL#1#229535</t>
  </si>
  <si>
    <t>H84G22000040009</t>
  </si>
  <si>
    <t>L3 - Riqualifica della viabilità di accesso e delle aree di sosta</t>
  </si>
  <si>
    <t>CL#1#229536</t>
  </si>
  <si>
    <t>H84G22000050009</t>
  </si>
  <si>
    <t>L4 - Realizzazione area destinata a servizi handling e cargo con viabilità dedicata</t>
  </si>
  <si>
    <t>CL#1#229538</t>
  </si>
  <si>
    <t>H84G22000060009</t>
  </si>
  <si>
    <t>L6 - Potenziamento reti sottoservizi e impianti tecnologici</t>
  </si>
  <si>
    <t>CL#1#229541</t>
  </si>
  <si>
    <t>H84G22000070009</t>
  </si>
  <si>
    <t>L9 ¿ Riqualifica torre serbatoio</t>
  </si>
  <si>
    <t>CL#1#229534</t>
  </si>
  <si>
    <t>H86I22000390002</t>
  </si>
  <si>
    <t>L2 - Interventi per la security e la digitalizzazione dell¿aerostazione passeggeri</t>
  </si>
  <si>
    <t>CL#1#229540</t>
  </si>
  <si>
    <t>H86I22000400002</t>
  </si>
  <si>
    <t>L8 - Adeguamento tecnologico luci di bordo e signs area di movimento</t>
  </si>
  <si>
    <t>MTRA1#5#E1006</t>
  </si>
  <si>
    <t>H38J20000310001</t>
  </si>
  <si>
    <t>Riqualifica aiuti visivi</t>
  </si>
  <si>
    <t>MTRA1#5#E1007</t>
  </si>
  <si>
    <t>H37I20000130008</t>
  </si>
  <si>
    <t>Riqualifica pavimentazione area di movimento</t>
  </si>
  <si>
    <t>MTRA1#5#E1010</t>
  </si>
  <si>
    <t>H34F20000010001</t>
  </si>
  <si>
    <t>Interventi per la Sicurezza del Volo ed il Controllo del Traffico Aereo</t>
  </si>
  <si>
    <t>MTRA1#5#E1012</t>
  </si>
  <si>
    <t>H34F20000030001</t>
  </si>
  <si>
    <t>Demolizioni di ruderi e manufatti pericolosi, con riqualifica delle aree di pertinenza</t>
  </si>
  <si>
    <t>-</t>
  </si>
  <si>
    <t>MTRA1#5#E1013</t>
  </si>
  <si>
    <t>H34F20000040001</t>
  </si>
  <si>
    <t>Riqualifica impianti controllo e smistamento bagagli da stiva</t>
  </si>
  <si>
    <t>MTRA1#5#E1014</t>
  </si>
  <si>
    <t>H31C20000010001</t>
  </si>
  <si>
    <t>Sistemi antintrusione perimetrale</t>
  </si>
  <si>
    <t>MTRA1#5#E1019</t>
  </si>
  <si>
    <t>H39C22001400008</t>
  </si>
  <si>
    <t>Aeroporto di Reggio Calabria - Adeguamento, riqualifica e ampliamento dell'aerostazione passeggeri</t>
  </si>
  <si>
    <t>CIS VOLARE</t>
  </si>
  <si>
    <t>Stato OGV</t>
  </si>
  <si>
    <t>nessuna condizione</t>
  </si>
  <si>
    <t>A+B</t>
  </si>
  <si>
    <t>solo B</t>
  </si>
  <si>
    <t>solo A</t>
  </si>
  <si>
    <t>Regione</t>
  </si>
  <si>
    <t>Lazio - Marche - Umbria - Abruzzo</t>
  </si>
  <si>
    <t>Puglia</t>
  </si>
  <si>
    <t>Calabria</t>
  </si>
  <si>
    <t>Basilicata</t>
  </si>
  <si>
    <t>Molise</t>
  </si>
  <si>
    <t>Campania</t>
  </si>
  <si>
    <t>Sicilia</t>
  </si>
  <si>
    <t>Lazio</t>
  </si>
  <si>
    <t>Scadenza OGV</t>
  </si>
  <si>
    <t>Data sottoscrizione CIS</t>
  </si>
  <si>
    <t>non prevista</t>
  </si>
  <si>
    <t>N interventi</t>
  </si>
  <si>
    <t>Programma - Codice</t>
  </si>
  <si>
    <t>Programma - Descrizione</t>
  </si>
  <si>
    <t>Progetto - Codice</t>
  </si>
  <si>
    <t>Progetto - Titolo</t>
  </si>
  <si>
    <t>Associazione Progetto Programma - Stato</t>
  </si>
  <si>
    <t>Data inizio Progetto</t>
  </si>
  <si>
    <t>Data fine prevista Progetto</t>
  </si>
  <si>
    <t>Data fine effettiva Progetto</t>
  </si>
  <si>
    <t>Strumento Attuativo - Codice</t>
  </si>
  <si>
    <t>Strumento Attuativo - Descrizione</t>
  </si>
  <si>
    <t>Tipo Strumento Attuativo  - Descrizione</t>
  </si>
  <si>
    <t>Fase Procedurale - Codice</t>
  </si>
  <si>
    <t>Fase Procedurale - Descrizione</t>
  </si>
  <si>
    <t>Fase Procedurale - Natura CUP - Codice</t>
  </si>
  <si>
    <t>Fase Procedurale - Natura CUP - Descrizione</t>
  </si>
  <si>
    <t>Data inizio prevista fase</t>
  </si>
  <si>
    <t>Data inizio effettiva fase</t>
  </si>
  <si>
    <t>Data fine prevista fase</t>
  </si>
  <si>
    <t>Data fine effettiva fase</t>
  </si>
  <si>
    <t>Stato Procedurale Progetto - Codice</t>
  </si>
  <si>
    <t>Stato Procedurale Progetto - Descrizione</t>
  </si>
  <si>
    <t>Stato Procedurale Progetto - Data di Riferimento</t>
  </si>
  <si>
    <t>Stato Attuazione Progetto</t>
  </si>
  <si>
    <t>CISAREESISMA</t>
  </si>
  <si>
    <t>FSC 2021/2027 - Assegnazione risorse al Contratto istituzionale di sviluppo aree sisma (Delibera 66/2021)</t>
  </si>
  <si>
    <t>Attivo</t>
  </si>
  <si>
    <t>CISSI+ACT</t>
  </si>
  <si>
    <t>Contratto Istituzionale di Sviluppo Sisma+Agenzia per la Coesione Territoriale</t>
  </si>
  <si>
    <t>CONTRATTI ISTITUZIONALI DI SVILUPPO</t>
  </si>
  <si>
    <t>0301</t>
  </si>
  <si>
    <t>Studio di fattibilità</t>
  </si>
  <si>
    <t>03</t>
  </si>
  <si>
    <t>Realizzazione di lavori pubblici (opere ed impiantistica)</t>
  </si>
  <si>
    <t>2</t>
  </si>
  <si>
    <t>In Corso di esecuzione</t>
  </si>
  <si>
    <t>Non In Esecuzione</t>
  </si>
  <si>
    <t>0302</t>
  </si>
  <si>
    <t>Progettazione Preliminare</t>
  </si>
  <si>
    <t>0303</t>
  </si>
  <si>
    <t>Progettazione Definitiva</t>
  </si>
  <si>
    <t>0304</t>
  </si>
  <si>
    <t>Progettazione Esecutiva</t>
  </si>
  <si>
    <t>0305</t>
  </si>
  <si>
    <t>Stipula Contratto</t>
  </si>
  <si>
    <t>0306</t>
  </si>
  <si>
    <t>Esecuzione  Lavori</t>
  </si>
  <si>
    <t>0307</t>
  </si>
  <si>
    <t>Collaudo</t>
  </si>
  <si>
    <t>CISSI+COST</t>
  </si>
  <si>
    <t>Contratto Istituzionale di Sviluppo Sisma+Commissario Straordinario</t>
  </si>
  <si>
    <t>1</t>
  </si>
  <si>
    <t>Esecuzione Non Avviata</t>
  </si>
  <si>
    <t>In Esecuzione</t>
  </si>
  <si>
    <t>0201</t>
  </si>
  <si>
    <t>02</t>
  </si>
  <si>
    <t>Acquisto o realizzazione di servizi</t>
  </si>
  <si>
    <t>0202</t>
  </si>
  <si>
    <t>Esecuzione Fornitura</t>
  </si>
  <si>
    <t>CISBRINDILECCE</t>
  </si>
  <si>
    <t>Contratto istituzionale di sviluppo "Brindisi-Lecce-Costa Adriatica". (Delibera n. 31/2022)</t>
  </si>
  <si>
    <t>CIS_BLA09</t>
  </si>
  <si>
    <t>CIS_BLA</t>
  </si>
  <si>
    <t>Contratto istituzionale di sviluppo "Brindisi-Lecce-Costa Adriatica" (delibera n. 31/2022)</t>
  </si>
  <si>
    <t>CIS_BLA29</t>
  </si>
  <si>
    <t>CIS_BLA31</t>
  </si>
  <si>
    <t>CIS_BLA34</t>
  </si>
  <si>
    <t>CIS_BLA14</t>
  </si>
  <si>
    <t>CIS_BLA20</t>
  </si>
  <si>
    <t>CIS_BLA16</t>
  </si>
  <si>
    <t>CIS_BLA18</t>
  </si>
  <si>
    <t>CIS_BLA15</t>
  </si>
  <si>
    <t>CIS_BLA21</t>
  </si>
  <si>
    <t>CIS_BLA22</t>
  </si>
  <si>
    <t>CIS_BLA23</t>
  </si>
  <si>
    <t>CIS_BLA19</t>
  </si>
  <si>
    <t>CIS_BLA17</t>
  </si>
  <si>
    <t>CIS_BLA12</t>
  </si>
  <si>
    <t>CIS_BLA35</t>
  </si>
  <si>
    <t>CIS_BLA30</t>
  </si>
  <si>
    <t>CIS_BLA25</t>
  </si>
  <si>
    <t>CIS_BLA36</t>
  </si>
  <si>
    <t>CIS_BLA32</t>
  </si>
  <si>
    <t>CIS_BLA33</t>
  </si>
  <si>
    <t>CIS_BLA11</t>
  </si>
  <si>
    <t>CIS_BLA13</t>
  </si>
  <si>
    <t>CIS_BLA08</t>
  </si>
  <si>
    <t>CIS_BLA37</t>
  </si>
  <si>
    <t>CIS_BLA28</t>
  </si>
  <si>
    <t>CIS_BLA02</t>
  </si>
  <si>
    <t>CIS_BLA01</t>
  </si>
  <si>
    <t>CIS_BLA24</t>
  </si>
  <si>
    <t>CIS_BLA05</t>
  </si>
  <si>
    <t>CIS_BLA06</t>
  </si>
  <si>
    <t>CIS_BLA03</t>
  </si>
  <si>
    <t>CIS_BLA04</t>
  </si>
  <si>
    <t>CIS_BLA27</t>
  </si>
  <si>
    <t>CISFOGGIAFSC</t>
  </si>
  <si>
    <t>Contratto istituzionale di sviluppo per l'area di Foggia FSC 2014-2020. Delibera Cipe 26/2109.</t>
  </si>
  <si>
    <t>CAP_A1_9</t>
  </si>
  <si>
    <t>FSC_CISCAP</t>
  </si>
  <si>
    <t>Contratto Istituzionale di Sviluppo per la Capitanata - Provincia di Foggia sottoscritto il 18 agoasto 2019 a valer sulla delibera CIPE 26/2019</t>
  </si>
  <si>
    <t>CAP_A1_10</t>
  </si>
  <si>
    <t>CAP_A1_11</t>
  </si>
  <si>
    <t>CAP_A1_12</t>
  </si>
  <si>
    <t>CAP_A1_2</t>
  </si>
  <si>
    <t>CAP_A3_3.3</t>
  </si>
  <si>
    <t>0701</t>
  </si>
  <si>
    <t>Attribuzione finanziamento</t>
  </si>
  <si>
    <t>07</t>
  </si>
  <si>
    <t>Concessione di incentivi ad unita' produttive</t>
  </si>
  <si>
    <t>0702</t>
  </si>
  <si>
    <t>Esecuzione  investimenti</t>
  </si>
  <si>
    <t>CAP_SER_AT</t>
  </si>
  <si>
    <t>CAP_A1_32</t>
  </si>
  <si>
    <t>CAP_A3_3.2</t>
  </si>
  <si>
    <t>CAP_A3_3.1</t>
  </si>
  <si>
    <t>CAP_A3_3.4</t>
  </si>
  <si>
    <t>0601</t>
  </si>
  <si>
    <t>06</t>
  </si>
  <si>
    <t>Concessione di contributi ad altri soggetti (diversi da unita' produttive)</t>
  </si>
  <si>
    <t>0602</t>
  </si>
  <si>
    <t>Esecuzione  investimenti/attività</t>
  </si>
  <si>
    <t>CAP_A3_3.5</t>
  </si>
  <si>
    <t>CAP_A1_33</t>
  </si>
  <si>
    <t>3</t>
  </si>
  <si>
    <t>Concluso</t>
  </si>
  <si>
    <t>CAP_A1_4</t>
  </si>
  <si>
    <t>CAP_A1_14</t>
  </si>
  <si>
    <t>CAP_A1_3</t>
  </si>
  <si>
    <t>CAP_A1_31</t>
  </si>
  <si>
    <t>CAP_A1_15</t>
  </si>
  <si>
    <t>CAP_A1_29-30</t>
  </si>
  <si>
    <t>CAP_A1_28</t>
  </si>
  <si>
    <t>CAP_A1_25</t>
  </si>
  <si>
    <t>CAP_A1_27</t>
  </si>
  <si>
    <t>CAP_A2_2</t>
  </si>
  <si>
    <t>CAP_A2_3</t>
  </si>
  <si>
    <t>CAP_A2_1</t>
  </si>
  <si>
    <t>CAP_A1_21</t>
  </si>
  <si>
    <t>CAP_A1_26</t>
  </si>
  <si>
    <t>PSCPUGLIA</t>
  </si>
  <si>
    <t>Piano Sviluppo e Coesione FSC- Regione Puglia delibere nn.17 e 49/2021</t>
  </si>
  <si>
    <t>B0302.2</t>
  </si>
  <si>
    <t>PUGLIA1</t>
  </si>
  <si>
    <t>PATTO PER LA PUGLIA</t>
  </si>
  <si>
    <t>STRUMENTI ATTUAZIONE DIRETTA</t>
  </si>
  <si>
    <t>B0302.21</t>
  </si>
  <si>
    <t>B0302.20</t>
  </si>
  <si>
    <t>CAP_A1_7</t>
  </si>
  <si>
    <t>CAP_A1_34</t>
  </si>
  <si>
    <t>CAP_A1_5</t>
  </si>
  <si>
    <t>CAP_A1_6</t>
  </si>
  <si>
    <t>CAP_A1_19</t>
  </si>
  <si>
    <t>CAP_A1_1</t>
  </si>
  <si>
    <t>CAP_A1_8</t>
  </si>
  <si>
    <t>CAP_A1_23</t>
  </si>
  <si>
    <t>CAP_A1_24</t>
  </si>
  <si>
    <t>CAP_A1_22</t>
  </si>
  <si>
    <t>CAP_A1_17</t>
  </si>
  <si>
    <t>CAP_A1_16</t>
  </si>
  <si>
    <t>CAP_A1_18</t>
  </si>
  <si>
    <t>PSCCULTURA</t>
  </si>
  <si>
    <t>Piano Sviluppo e Coesione FSC-Cultura delibere nn. 7-59/2021</t>
  </si>
  <si>
    <t>FSC-CISCOSENZA15</t>
  </si>
  <si>
    <t>FSC_CIS_C</t>
  </si>
  <si>
    <t>Strumento di Attuazione  - Contratto Istituzionale di Sviluppo a valere su Delibera CIPE 10/2018.</t>
  </si>
  <si>
    <t>FSC-CISCOSENZA5</t>
  </si>
  <si>
    <t>FSC-CISCOSENZA16</t>
  </si>
  <si>
    <t>FSC-CISCOSENZA19</t>
  </si>
  <si>
    <t>FSC-CISCOSENZA11</t>
  </si>
  <si>
    <t>FSC-CISCOSENZA14</t>
  </si>
  <si>
    <t>FSC-CISCOSENZA6</t>
  </si>
  <si>
    <t>FSC-CISCOSENZA7</t>
  </si>
  <si>
    <t>FSC-CISCOSENZA2</t>
  </si>
  <si>
    <t>FSC-CISCOSENZA4</t>
  </si>
  <si>
    <t>FSC-CISCOSENZA1</t>
  </si>
  <si>
    <t>FSC-CISCOSENZA3</t>
  </si>
  <si>
    <t>FSC-CISCOSENZA13</t>
  </si>
  <si>
    <t>FSC-CISCOSENZA12</t>
  </si>
  <si>
    <t>FSC-CISCOSENZA10</t>
  </si>
  <si>
    <t>FSC-CISCOSENZA17</t>
  </si>
  <si>
    <t>FSC-CISCOSENZA20</t>
  </si>
  <si>
    <t>FSC-CISCOSENZA18</t>
  </si>
  <si>
    <t>FSC-CISCOSENZA8</t>
  </si>
  <si>
    <t>FSC-CISCOSENZA9</t>
  </si>
  <si>
    <t>PSCBASILICATA</t>
  </si>
  <si>
    <t>Piano Sviluppo e Coesione FSC- Regione Basilicata delibera nn.18 e 49/2021</t>
  </si>
  <si>
    <t>B091_23</t>
  </si>
  <si>
    <t>B091</t>
  </si>
  <si>
    <t>PATTO BASILICATA - INTERVENTO STRATEGICO 9.1 RIFIUTI</t>
  </si>
  <si>
    <t>2018MATERAFSC</t>
  </si>
  <si>
    <t>Risorse assegnate per interventi nella città di Matera quale capitale europea della cultura 2019. Legge n. 205/2017, art. 1 comma 574.</t>
  </si>
  <si>
    <t>4E</t>
  </si>
  <si>
    <t>Piano Operativo FSC 2014-2020</t>
  </si>
  <si>
    <t>3B</t>
  </si>
  <si>
    <t>3D</t>
  </si>
  <si>
    <t>3E</t>
  </si>
  <si>
    <t>3G</t>
  </si>
  <si>
    <t>4A</t>
  </si>
  <si>
    <t>4B</t>
  </si>
  <si>
    <t>4C</t>
  </si>
  <si>
    <t>3A</t>
  </si>
  <si>
    <t>5H</t>
  </si>
  <si>
    <t>5F</t>
  </si>
  <si>
    <t>4</t>
  </si>
  <si>
    <t>In Esercizio</t>
  </si>
  <si>
    <t>CISMOLISEFSC</t>
  </si>
  <si>
    <t>Contratto istituzionale di sviluppo per la Regione Molise FSC 2014-2020. Delibera Cipe n. 27/2019.</t>
  </si>
  <si>
    <t>MOL_A1_31</t>
  </si>
  <si>
    <t>FSC_CISMOL</t>
  </si>
  <si>
    <t>Contratto Istituzionale di Sviluppo per il Molise sottoscritto l'11 ottobre 2019 a valer sulla delibera CIPE 27/2019</t>
  </si>
  <si>
    <t>MOL_A1_15</t>
  </si>
  <si>
    <t>MOL_A1_26</t>
  </si>
  <si>
    <t>MOL_A1_7</t>
  </si>
  <si>
    <t>MOL_SER_AT</t>
  </si>
  <si>
    <t>MOL_A1_1</t>
  </si>
  <si>
    <t>MOL_A2_1</t>
  </si>
  <si>
    <t>MOL_A1_17</t>
  </si>
  <si>
    <t>MOL_A1_5.2</t>
  </si>
  <si>
    <t>MOL_A1_5.1</t>
  </si>
  <si>
    <t>MOL_A1_34</t>
  </si>
  <si>
    <t>MOL_A1_14</t>
  </si>
  <si>
    <t>PSCMOLISE</t>
  </si>
  <si>
    <t>Piano Sviluppo e Coesione FSC- Regione Molise delibera n. 20/2021</t>
  </si>
  <si>
    <t>MOLSEC.046</t>
  </si>
  <si>
    <t>CISMO</t>
  </si>
  <si>
    <t>Contratto Istituzionale di Sviluppo Molise</t>
  </si>
  <si>
    <t>MOLSEC.045</t>
  </si>
  <si>
    <t>MOLSEC.044</t>
  </si>
  <si>
    <t>MOL_A1_10</t>
  </si>
  <si>
    <t>MOLSEC.048</t>
  </si>
  <si>
    <t>MOL_A1_4</t>
  </si>
  <si>
    <t>MOL_A1_20</t>
  </si>
  <si>
    <t>MOL_A1_19</t>
  </si>
  <si>
    <t>MOL_A2_7</t>
  </si>
  <si>
    <t>MOL_A1_6</t>
  </si>
  <si>
    <t>MOL_A2_6</t>
  </si>
  <si>
    <t>MOL_A2_12</t>
  </si>
  <si>
    <t>MOL_A1_27</t>
  </si>
  <si>
    <t>MOL_A1_32</t>
  </si>
  <si>
    <t>MOL_A1_2</t>
  </si>
  <si>
    <t>MOL_A1_13</t>
  </si>
  <si>
    <t>MOL_A1_29</t>
  </si>
  <si>
    <t>MOL_A1_12</t>
  </si>
  <si>
    <t>MOL_A1_18</t>
  </si>
  <si>
    <t>MOL_A1_21</t>
  </si>
  <si>
    <t>MOL_A2_9</t>
  </si>
  <si>
    <t>MOL_A1_36</t>
  </si>
  <si>
    <t>MOL_A2_5</t>
  </si>
  <si>
    <t>MOL_A1_3</t>
  </si>
  <si>
    <t>MOL_A1_23</t>
  </si>
  <si>
    <t>MOL_A2_8</t>
  </si>
  <si>
    <t>MOL_A1_35</t>
  </si>
  <si>
    <t>MOL_A2_11</t>
  </si>
  <si>
    <t>MOL_A1_28</t>
  </si>
  <si>
    <t>MOL_A1_11</t>
  </si>
  <si>
    <t>MOL_A1_24</t>
  </si>
  <si>
    <t>MOL_A1_33</t>
  </si>
  <si>
    <t>MOL_A1_22</t>
  </si>
  <si>
    <t>MOL_A1_25</t>
  </si>
  <si>
    <t>MOL_A1_16</t>
  </si>
  <si>
    <t>MOL_A1_30</t>
  </si>
  <si>
    <t>FSC-CISNAPOLI20</t>
  </si>
  <si>
    <t>FSC_CIS_N</t>
  </si>
  <si>
    <t>FSC-CISNAPOLI21</t>
  </si>
  <si>
    <t>FSC-CISNAPOLI22</t>
  </si>
  <si>
    <t>FSC-CISNAPOLI6</t>
  </si>
  <si>
    <t>FSC-CISNAPOLI9</t>
  </si>
  <si>
    <t>FSC-CISNAPOLI7</t>
  </si>
  <si>
    <t>FSC-CISNAPOLI11</t>
  </si>
  <si>
    <t>FSC-CISNAPOLI4</t>
  </si>
  <si>
    <t>FSC-CISNAPOLI3</t>
  </si>
  <si>
    <t>FSC-CISNAPOLI24</t>
  </si>
  <si>
    <t>FSC-CISNAPOLI23</t>
  </si>
  <si>
    <t>FSC-CISPALERMO14</t>
  </si>
  <si>
    <t>FSC_CISP</t>
  </si>
  <si>
    <t>Strumento di Attuazione - Contratto Istituzionale di Sviluppo a valere su Delibera CIPE 10/2018.</t>
  </si>
  <si>
    <t>FSC-CISPALERMO17</t>
  </si>
  <si>
    <t>FSC-CISPALERMO16</t>
  </si>
  <si>
    <t>FSC-CISPALERMO2</t>
  </si>
  <si>
    <t>FSC-CISPALERMO8</t>
  </si>
  <si>
    <t>FSC-CISPALERMO7</t>
  </si>
  <si>
    <t>FSC-CISPALERMO10</t>
  </si>
  <si>
    <t>FSC-CISPALERMO9</t>
  </si>
  <si>
    <t>FSC-CISPALERMO11</t>
  </si>
  <si>
    <t>FSC-CISPALERMO13</t>
  </si>
  <si>
    <t>FSC-CISPALERMO15</t>
  </si>
  <si>
    <t>FSC-CISPALERMO5</t>
  </si>
  <si>
    <t>FSC-CISPALERMO18</t>
  </si>
  <si>
    <t>FSC-CISPALERMO1</t>
  </si>
  <si>
    <t>FSC-CISPALERMO4</t>
  </si>
  <si>
    <t>FSC-CISPALERMO6</t>
  </si>
  <si>
    <t>FSC-CISPALERMO3</t>
  </si>
  <si>
    <t>CISROMA</t>
  </si>
  <si>
    <t>Contratto istituzionale di sviluppo "Roma" (delibera n. 33/2022)</t>
  </si>
  <si>
    <t>CIS_ROMA01</t>
  </si>
  <si>
    <t>CIS_ROMA</t>
  </si>
  <si>
    <t>CIS_ROMA02</t>
  </si>
  <si>
    <t>CIS_ROMA03</t>
  </si>
  <si>
    <t>CIS_ROMA04</t>
  </si>
  <si>
    <t>CIS_ROMA05</t>
  </si>
  <si>
    <t>CIS_ROMA06</t>
  </si>
  <si>
    <t>CIS_ROMA07</t>
  </si>
  <si>
    <t>CIS_ROMA08</t>
  </si>
  <si>
    <t>CIS_ROMA09</t>
  </si>
  <si>
    <t>CIS_ROMA10</t>
  </si>
  <si>
    <t>CIS_ROMA11</t>
  </si>
  <si>
    <t>CIS_ROMA12</t>
  </si>
  <si>
    <t>CIS_ROMA13</t>
  </si>
  <si>
    <t>CIS_ROMA14</t>
  </si>
  <si>
    <t>CIS_ROMA15</t>
  </si>
  <si>
    <t>CISCALABRIA</t>
  </si>
  <si>
    <t>Contratto istituzionale di sviluppo "Calabria  Svelare bellezza" (Delibera n. 30/2022).</t>
  </si>
  <si>
    <t>CISCAL_73</t>
  </si>
  <si>
    <t>CISCAL</t>
  </si>
  <si>
    <t>Contratto istituzionale di sviluppo "Calabria - Svelare Bellezza" (delibera n. 30/2022)</t>
  </si>
  <si>
    <t>CISCAL_63</t>
  </si>
  <si>
    <t>CISCAL_58</t>
  </si>
  <si>
    <t>CISCAL_76</t>
  </si>
  <si>
    <t>CISCAL_10</t>
  </si>
  <si>
    <t>CISCAL_97</t>
  </si>
  <si>
    <t>CISCAL_101</t>
  </si>
  <si>
    <t>CISCAL_77</t>
  </si>
  <si>
    <t>CISCAL_49</t>
  </si>
  <si>
    <t>CISCAL_64</t>
  </si>
  <si>
    <t>CISCAL_6</t>
  </si>
  <si>
    <t>CISCAL_93</t>
  </si>
  <si>
    <t>CISCAL_36</t>
  </si>
  <si>
    <t>CISCAL_23</t>
  </si>
  <si>
    <t>CISCAL_40</t>
  </si>
  <si>
    <t>CISCAL_80</t>
  </si>
  <si>
    <t>CISCAL_30</t>
  </si>
  <si>
    <t>CISCAL_75</t>
  </si>
  <si>
    <t>CISCAL_26</t>
  </si>
  <si>
    <t>CISCAL_91</t>
  </si>
  <si>
    <t>CISCAL_44</t>
  </si>
  <si>
    <t>CISCAL_65</t>
  </si>
  <si>
    <t>CISCAL_57</t>
  </si>
  <si>
    <t>CISCAL_99</t>
  </si>
  <si>
    <t>CISCAL_12</t>
  </si>
  <si>
    <t>CISCAL_100</t>
  </si>
  <si>
    <t>CISCAL_47</t>
  </si>
  <si>
    <t>CISCAL_108</t>
  </si>
  <si>
    <t>CISCAL_11</t>
  </si>
  <si>
    <t>CISCAL_68</t>
  </si>
  <si>
    <t>CISCAL_104</t>
  </si>
  <si>
    <t>CISCAL_38</t>
  </si>
  <si>
    <t>CISCAL_94</t>
  </si>
  <si>
    <t>CISCAL_84</t>
  </si>
  <si>
    <t>CISCAL_54</t>
  </si>
  <si>
    <t>CISCAL_83</t>
  </si>
  <si>
    <t>CISCAL_18</t>
  </si>
  <si>
    <t>CISCAL_17</t>
  </si>
  <si>
    <t>CISCAL_74</t>
  </si>
  <si>
    <t>CISCAL_39</t>
  </si>
  <si>
    <t>CISCAL_53</t>
  </si>
  <si>
    <t>CISCAL_35</t>
  </si>
  <si>
    <t>CISCAL_61</t>
  </si>
  <si>
    <t>CISCAL_103</t>
  </si>
  <si>
    <t>CISCAL_13</t>
  </si>
  <si>
    <t>CISCAL_110</t>
  </si>
  <si>
    <t>CISCAL_43</t>
  </si>
  <si>
    <t>CISCAL_16</t>
  </si>
  <si>
    <t>CISCAL_102</t>
  </si>
  <si>
    <t>CISCAL_59</t>
  </si>
  <si>
    <t>CISCAL_34</t>
  </si>
  <si>
    <t>CISCAL_14</t>
  </si>
  <si>
    <t>CISCAL_15</t>
  </si>
  <si>
    <t>CISCAL_32</t>
  </si>
  <si>
    <t>CISCAL_107</t>
  </si>
  <si>
    <t>CISCAL_42</t>
  </si>
  <si>
    <t>CISCAL_69</t>
  </si>
  <si>
    <t>CISCAL_51</t>
  </si>
  <si>
    <t>CISCAL_24</t>
  </si>
  <si>
    <t>CISCAL_106</t>
  </si>
  <si>
    <t>CISCAL_105</t>
  </si>
  <si>
    <t>CISCAL_3</t>
  </si>
  <si>
    <t>CISCAL_81</t>
  </si>
  <si>
    <t>CISCAL_25</t>
  </si>
  <si>
    <t>CISCAL_04</t>
  </si>
  <si>
    <t>CISCAL_85</t>
  </si>
  <si>
    <t>CISCAL_28</t>
  </si>
  <si>
    <t>CISCAL_52</t>
  </si>
  <si>
    <t>CISCAL_45</t>
  </si>
  <si>
    <t>CISCAL_19</t>
  </si>
  <si>
    <t>CISCAL_21</t>
  </si>
  <si>
    <t>CISCAL_86</t>
  </si>
  <si>
    <t>CISCAL_48</t>
  </si>
  <si>
    <t>CISCAL_70</t>
  </si>
  <si>
    <t>CISCAL_31</t>
  </si>
  <si>
    <t>CISCAL_71</t>
  </si>
  <si>
    <t>CISCAL_37</t>
  </si>
  <si>
    <t>CISCAL_89</t>
  </si>
  <si>
    <t>CISCAL_46</t>
  </si>
  <si>
    <t>CISCAL_88</t>
  </si>
  <si>
    <t>CISCAL_9</t>
  </si>
  <si>
    <t>CISCAL_78</t>
  </si>
  <si>
    <t>CISCAL_33</t>
  </si>
  <si>
    <t>CISCAL_72</t>
  </si>
  <si>
    <t>CISCAL_29</t>
  </si>
  <si>
    <t>CISCAL_50</t>
  </si>
  <si>
    <t>CISCAL_55</t>
  </si>
  <si>
    <t>CISCAL_60</t>
  </si>
  <si>
    <t>CISCAL_96</t>
  </si>
  <si>
    <t>CISCAL_79</t>
  </si>
  <si>
    <t>CISCAL_62</t>
  </si>
  <si>
    <t>A1_109</t>
  </si>
  <si>
    <t>CISCAL_41</t>
  </si>
  <si>
    <t>CISCAL_95</t>
  </si>
  <si>
    <t>CISCAL_98</t>
  </si>
  <si>
    <t>CISCAL_7</t>
  </si>
  <si>
    <t>CISCAL_66</t>
  </si>
  <si>
    <t>CISCAL_05</t>
  </si>
  <si>
    <t>CISCAL_20</t>
  </si>
  <si>
    <t>CISCAL_2</t>
  </si>
  <si>
    <t>CISCAL_82</t>
  </si>
  <si>
    <t>CISCAL_56</t>
  </si>
  <si>
    <t>CISCAL_1</t>
  </si>
  <si>
    <t>CISCAL_90</t>
  </si>
  <si>
    <t>CISCAL_8</t>
  </si>
  <si>
    <t>CISCAL_67</t>
  </si>
  <si>
    <t>CISCAL_92</t>
  </si>
  <si>
    <t>CISCAL_87</t>
  </si>
  <si>
    <t>CISCAL_27</t>
  </si>
  <si>
    <t>CISCAL_22</t>
  </si>
  <si>
    <t>FC3.100006</t>
  </si>
  <si>
    <t>COMMTARANTOFSC</t>
  </si>
  <si>
    <t>Contratto istituzionale di sviluppo (CIS) per l'area di Taranto. Realizzazione di nuovi interventi prioritari. Assegnazione di risorse in favore del Commissario straordinario di Taranto.</t>
  </si>
  <si>
    <t>PROG_CSBT</t>
  </si>
  <si>
    <t>PROGRAMMA DI MISURE PER LA BONIFICA, AMBIENTALIZZAZIONE E RIQUALIFICAZIONE DI TARANTO - CIS TARANTO (art. 6 L. 20/2015)</t>
  </si>
  <si>
    <t>CIS_5.5_1</t>
  </si>
  <si>
    <t>PCDPCFSC14</t>
  </si>
  <si>
    <t>Piano Stralcio di Interventi di Immediata attivazione per l¿area di Taranto-Invitalia</t>
  </si>
  <si>
    <t>2014PCDPCFSC003</t>
  </si>
  <si>
    <t>FSC- Piano stralcio di interventi di immediata attivazione per l'area di Taranto-Invitalia</t>
  </si>
  <si>
    <t>CIS_5.4_1</t>
  </si>
  <si>
    <t>CISTA8521_05</t>
  </si>
  <si>
    <t>PROG_DEL85</t>
  </si>
  <si>
    <t>Fondo sviluppo e coesione - Rimodulazione delle risorse FSC 2014-2020 assegnate al contratto istituzionale di sviluppo per l¿area di Taranto. (Delibera n. 85/2021)</t>
  </si>
  <si>
    <t>CIS_5.4_2</t>
  </si>
  <si>
    <t>2017PPORTTARFSC</t>
  </si>
  <si>
    <t>Piastra portuale di Taranto di cui alle delibere Cipe n. 104/2010 e n. 6/2012</t>
  </si>
  <si>
    <t>01</t>
  </si>
  <si>
    <t>PROGRAMMA OPERATIVO 2014-2020</t>
  </si>
  <si>
    <t>B0101.65</t>
  </si>
  <si>
    <t>2014XXSMDFSC004</t>
  </si>
  <si>
    <t>FSC-Piano stralcio di interventi di immediata attivazione per l'area di Taranto - annualità 2016 - Ministero Difesa</t>
  </si>
  <si>
    <t>BASIBLU_INT(B)</t>
  </si>
  <si>
    <t>IMP_26-FASC.4109/17</t>
  </si>
  <si>
    <t>CIS_IMPIANTI_35(FASC.4110/17)</t>
  </si>
  <si>
    <t>FSC-CISTARANTO16</t>
  </si>
  <si>
    <t>FSC_CIS_T</t>
  </si>
  <si>
    <t>CIS-IMP-35</t>
  </si>
  <si>
    <t>2016-CIS-IMP-13-16</t>
  </si>
  <si>
    <t>IMP_26-FASC.1228/18</t>
  </si>
  <si>
    <t>2016-CIS-IMP-18</t>
  </si>
  <si>
    <t>2016-CIS-IMP-08</t>
  </si>
  <si>
    <t>2016-CIS-IMP-09</t>
  </si>
  <si>
    <t>2016-CIS-IMP-12-F.1217/16A</t>
  </si>
  <si>
    <t>0101</t>
  </si>
  <si>
    <t>Acquisto di beni</t>
  </si>
  <si>
    <t>0102</t>
  </si>
  <si>
    <t>2016-CIS-IMP-12-F.1216/16B</t>
  </si>
  <si>
    <t>2016-CIS-INFR-07</t>
  </si>
  <si>
    <t>FSC-CISTARANTO18</t>
  </si>
  <si>
    <t>2016-CIS-INFR-11</t>
  </si>
  <si>
    <t>2016-CIS-INFR-08</t>
  </si>
  <si>
    <t>2016-CIS-IMP-01</t>
  </si>
  <si>
    <t>2016-CIS-IMP-02</t>
  </si>
  <si>
    <t>2016-CIS-IMP-17</t>
  </si>
  <si>
    <t>2016-CIS-IMP-03</t>
  </si>
  <si>
    <t>2016CIS-IMP-14_29A_5617/16</t>
  </si>
  <si>
    <t>2016-CIS-IMP-10-F.5604/16</t>
  </si>
  <si>
    <t>2016-CIS-IMP-04A</t>
  </si>
  <si>
    <t>2016-CIS-IMP-04B</t>
  </si>
  <si>
    <t>2016-CIS-IMP-10-F.5647/16</t>
  </si>
  <si>
    <t>2016-CIS-IMP-15-08A</t>
  </si>
  <si>
    <t>2016-CIS-IMP-15-08B</t>
  </si>
  <si>
    <t>2016-CIS-IMP-15-08C</t>
  </si>
  <si>
    <t>2016-CIS-IMP-11</t>
  </si>
  <si>
    <t>2016-CIS-IMP-05</t>
  </si>
  <si>
    <t>2016-CIS-IMP-12-F.5627/17D</t>
  </si>
  <si>
    <t>CISTA_MUS03</t>
  </si>
  <si>
    <t>2016-CIS-IMP-12-F.1231/17F</t>
  </si>
  <si>
    <t>2016CIS-IMP-12-G-LOTTO_3</t>
  </si>
  <si>
    <t>2016CIS-IMP-12-H-LOTTO_1-2-3</t>
  </si>
  <si>
    <t>2016-CIS-IMP-12_F.1255/17-LOT.1</t>
  </si>
  <si>
    <t>2016-CIS-IMP-12-F.1255/17L</t>
  </si>
  <si>
    <t>2016-CIS-IMP-04C</t>
  </si>
  <si>
    <t>FC5.100029</t>
  </si>
  <si>
    <t>2016-CIS-IMP-07</t>
  </si>
  <si>
    <t>CISTA_MUS01</t>
  </si>
  <si>
    <t>CISTA_MUS02</t>
  </si>
  <si>
    <t>2016-CIS-IMP-12-F.1705/15C</t>
  </si>
  <si>
    <t>2016-CIS-IMP-12-F.1206/17E</t>
  </si>
  <si>
    <t>2016CIS-IMP-12-H-LOTTO_4</t>
  </si>
  <si>
    <t>2016-CIS-IMP-12-F.5667/17I</t>
  </si>
  <si>
    <t>2016CIS-IMP-12-G-LOTTO_1</t>
  </si>
  <si>
    <t>2016CIS-IMP-12-G-LOTTO_2</t>
  </si>
  <si>
    <t>2014IT16RFOP002</t>
  </si>
  <si>
    <t>PON Infrastrutture e Reti</t>
  </si>
  <si>
    <t>2111</t>
  </si>
  <si>
    <t>FC2.600004</t>
  </si>
  <si>
    <t>FSC-CISTARANTO17</t>
  </si>
  <si>
    <t>BASIBLU_INT(A)</t>
  </si>
  <si>
    <t>2016-CIS-IMP-12-F.1202/18M</t>
  </si>
  <si>
    <t>2016-CIS-IMP-12-F.1819/18N</t>
  </si>
  <si>
    <t>2016-CIS-IMP-12-F.1205/18O</t>
  </si>
  <si>
    <t>FSC-CISTARANTO23</t>
  </si>
  <si>
    <t>FC7.100129</t>
  </si>
  <si>
    <t>FC7.100133</t>
  </si>
  <si>
    <t>FC7.100130</t>
  </si>
  <si>
    <t>FSC-CISTARANTO1</t>
  </si>
  <si>
    <t>FSC-CISTARANTO2</t>
  </si>
  <si>
    <t>FSC-CISTARANTO4</t>
  </si>
  <si>
    <t>FSC-CISTARANTO6</t>
  </si>
  <si>
    <t>FSC-CISTARANTO7</t>
  </si>
  <si>
    <t>FSC-CISTARANTO8</t>
  </si>
  <si>
    <t>FSC-CISTARANTO9</t>
  </si>
  <si>
    <t>FSC-CISTARANTO10</t>
  </si>
  <si>
    <t>FSC-CISTARANTO5</t>
  </si>
  <si>
    <t>FC7.100131</t>
  </si>
  <si>
    <t>FC7.100134</t>
  </si>
  <si>
    <t>FSC-CISTARANTO25</t>
  </si>
  <si>
    <t>FC7.100126</t>
  </si>
  <si>
    <t>FC7.100127</t>
  </si>
  <si>
    <t>FC7.100128</t>
  </si>
  <si>
    <t>FSC-CISTARANTO12</t>
  </si>
  <si>
    <t>CISTA8521_01</t>
  </si>
  <si>
    <t>FC7.100135</t>
  </si>
  <si>
    <t>FC7.100136</t>
  </si>
  <si>
    <t>FSC-CISTARANTO24</t>
  </si>
  <si>
    <t>FSC-CISTARANTO22</t>
  </si>
  <si>
    <t>CISTA8521_02</t>
  </si>
  <si>
    <t>FSC-TARANTOCREA</t>
  </si>
  <si>
    <t>0801</t>
  </si>
  <si>
    <t>08</t>
  </si>
  <si>
    <t>Sottoscrizione iniziale o aumento di capitale sociale (compresi spin off), fondi di rischio o di garanzia</t>
  </si>
  <si>
    <t>0802</t>
  </si>
  <si>
    <t>2014IT16RFOP001</t>
  </si>
  <si>
    <t>PON Cultura e Sviluppo</t>
  </si>
  <si>
    <t>CAV_PUGLIA31</t>
  </si>
  <si>
    <t>OIMI</t>
  </si>
  <si>
    <t>Organismo Intermedio - "Il Grand Tour: sulle orme delle civiltà antiche del Mediterraneo"</t>
  </si>
  <si>
    <t>B0302.12</t>
  </si>
  <si>
    <t>B0302.104</t>
  </si>
  <si>
    <t>CISTA8521_08</t>
  </si>
  <si>
    <t>CISTA8521_09</t>
  </si>
  <si>
    <t>CISTA8521_10</t>
  </si>
  <si>
    <t>CISTA8521_11</t>
  </si>
  <si>
    <t>CISTA8521_07</t>
  </si>
  <si>
    <t>B0101.22</t>
  </si>
  <si>
    <t>FC2.600003</t>
  </si>
  <si>
    <t>CISTA8521_06</t>
  </si>
  <si>
    <t>FC2.600001</t>
  </si>
  <si>
    <t>FC2.600002</t>
  </si>
  <si>
    <t>CIS_5.6_3</t>
  </si>
  <si>
    <t>CIS_5.6_4</t>
  </si>
  <si>
    <t>L900031270730201900023</t>
  </si>
  <si>
    <t>L900031270730201900024</t>
  </si>
  <si>
    <t>PUGCIRU03</t>
  </si>
  <si>
    <t>PUGCI</t>
  </si>
  <si>
    <t>Città</t>
  </si>
  <si>
    <t>ACCORDO DI PROGRAMMA QUADRO</t>
  </si>
  <si>
    <t>CISTA8521_12</t>
  </si>
  <si>
    <t>CSITERRAFUOCHI</t>
  </si>
  <si>
    <t>CSI "dalla terra dei fuochi al giardino d'europa" delibera n. 2/2022</t>
  </si>
  <si>
    <t>CISTDF</t>
  </si>
  <si>
    <t>Contratto istituzionale di sviluppo Dalla Terra dei fuochi al Giardino d'Europa</t>
  </si>
  <si>
    <t>C49J21043440001;</t>
  </si>
  <si>
    <t>A1_68</t>
  </si>
  <si>
    <t>FSC-CISVENTOTENE2</t>
  </si>
  <si>
    <t>FSC_CIS_V</t>
  </si>
  <si>
    <t>Strumento di Attuazione  - Contratto Istituzionale di Sviluppo a valere su Delibera CIPE 3/2016.</t>
  </si>
  <si>
    <t>FSC-CISVENTOTENE1</t>
  </si>
  <si>
    <t>FSC-CISVENTOTENE</t>
  </si>
  <si>
    <t>FSC-VENTOTENEELIP15</t>
  </si>
  <si>
    <t>FSC-CISVENTOTENECS</t>
  </si>
  <si>
    <t>CISVESPOMNAPOLI</t>
  </si>
  <si>
    <t>Contratto istituzionale di sviluppo "Vesuvio-Pompei-Napoli (delibera n. 29/2022</t>
  </si>
  <si>
    <t>CIS_VEPONA05</t>
  </si>
  <si>
    <t>CIS_VEPONA</t>
  </si>
  <si>
    <t>Contratto istituzionale di sviluppo "Vesuvio-Pompei-Napoli" (delibera n. 29/2022)</t>
  </si>
  <si>
    <t>CIS_VEPONA06</t>
  </si>
  <si>
    <t>CIS_VEPONA07</t>
  </si>
  <si>
    <t>CIS_VEPONA08</t>
  </si>
  <si>
    <t>FSC-POMPEI2</t>
  </si>
  <si>
    <t>CIS_VEPONA12</t>
  </si>
  <si>
    <t>CIS_VEPONA11</t>
  </si>
  <si>
    <t>CIS_VEPONA16</t>
  </si>
  <si>
    <t>FSC-POMPEI-INT03</t>
  </si>
  <si>
    <t>CIS_VEPONA17</t>
  </si>
  <si>
    <t>CIS_VEPONA03</t>
  </si>
  <si>
    <t>FSC-POMPEI-INT02</t>
  </si>
  <si>
    <t>FSC-ERCOLANO6</t>
  </si>
  <si>
    <t>CIS_VEPONA20</t>
  </si>
  <si>
    <t>CIS_VEPONA27</t>
  </si>
  <si>
    <t>CIS_VEPONA28</t>
  </si>
  <si>
    <t>CIS_VEPONA21</t>
  </si>
  <si>
    <t>FSC-POMPEI-INT01</t>
  </si>
  <si>
    <t>CIS_VEPONA23</t>
  </si>
  <si>
    <t>CIS_VEPONA38</t>
  </si>
  <si>
    <t>CIS_VEPONA37</t>
  </si>
  <si>
    <t>FSC-POMPEI-INT07</t>
  </si>
  <si>
    <t>CIS_VEPONA24</t>
  </si>
  <si>
    <t>FSC-POMPEI3</t>
  </si>
  <si>
    <t>FSC-POMPEI1</t>
  </si>
  <si>
    <t>CIS_VEPONA36</t>
  </si>
  <si>
    <t>FSC-POMPEI-INT04</t>
  </si>
  <si>
    <t>CIS_VEPONA26</t>
  </si>
  <si>
    <t>CIS_VEPONA25</t>
  </si>
  <si>
    <t>CIS_VEPONA18</t>
  </si>
  <si>
    <t>CIS_VEPONA04</t>
  </si>
  <si>
    <t>CIS_VEPONA14</t>
  </si>
  <si>
    <t>CIS_VEPONA29</t>
  </si>
  <si>
    <t>FSC-POMPEI-INT05</t>
  </si>
  <si>
    <t>CIS_VEPONA13</t>
  </si>
  <si>
    <t>CIS_VEPONA02</t>
  </si>
  <si>
    <t>CIS_VEPONA09</t>
  </si>
  <si>
    <t>CIS_VEPONA30</t>
  </si>
  <si>
    <t>CIS_VEPONA31</t>
  </si>
  <si>
    <t>FSC-POMPEI-INT06</t>
  </si>
  <si>
    <t>CIS_VEPONA01</t>
  </si>
  <si>
    <t>CIS_VEPONA10</t>
  </si>
  <si>
    <t>CIS_VEPONA15</t>
  </si>
  <si>
    <t>CIS_VEPONA22</t>
  </si>
  <si>
    <t>CIS_VEPONA19</t>
  </si>
  <si>
    <t>PSCCALABRIA</t>
  </si>
  <si>
    <t>Piano Sviluppo e Coesione FSC- Regione Calabria delibere nn.14 e 79/2021</t>
  </si>
  <si>
    <t>229543</t>
  </si>
  <si>
    <t>CIS_VOLARE</t>
  </si>
  <si>
    <t>CIS Volare Calabria</t>
  </si>
  <si>
    <t>229544</t>
  </si>
  <si>
    <t>229545</t>
  </si>
  <si>
    <t>229542</t>
  </si>
  <si>
    <t>229546</t>
  </si>
  <si>
    <t>229525</t>
  </si>
  <si>
    <t>229527</t>
  </si>
  <si>
    <t>229528</t>
  </si>
  <si>
    <t>229529</t>
  </si>
  <si>
    <t>229531</t>
  </si>
  <si>
    <t>229526</t>
  </si>
  <si>
    <t>229530</t>
  </si>
  <si>
    <t>229532</t>
  </si>
  <si>
    <t>229537</t>
  </si>
  <si>
    <t>229539</t>
  </si>
  <si>
    <t>229533</t>
  </si>
  <si>
    <t>229535</t>
  </si>
  <si>
    <t>229536</t>
  </si>
  <si>
    <t>229538</t>
  </si>
  <si>
    <t>229541</t>
  </si>
  <si>
    <t>229534</t>
  </si>
  <si>
    <t>229540</t>
  </si>
  <si>
    <t>PSCINFRASTRUT</t>
  </si>
  <si>
    <t>Piano Sviluppo e Coesione FSC-infrastr.mobilità sostenibili delibera n. 3/2021</t>
  </si>
  <si>
    <t>E1006</t>
  </si>
  <si>
    <t>E1007</t>
  </si>
  <si>
    <t>E1010</t>
  </si>
  <si>
    <t>E1012</t>
  </si>
  <si>
    <t>E1013</t>
  </si>
  <si>
    <t>E1014</t>
  </si>
  <si>
    <t>E1019</t>
  </si>
  <si>
    <t>N. Interventi CIS</t>
  </si>
  <si>
    <t>N. Interventi BDU al 26/07/24</t>
  </si>
  <si>
    <t xml:space="preserve">N. interventi monitorati con altri sistemi e format </t>
  </si>
  <si>
    <t>Totale monitorati</t>
  </si>
  <si>
    <t>Valore Finanziario Monitorato</t>
  </si>
  <si>
    <t>Progetti mai monitorati</t>
  </si>
  <si>
    <t>Valore Finanziario mai monitorato</t>
  </si>
  <si>
    <t>Fase di attuazione</t>
  </si>
  <si>
    <t>Totale</t>
  </si>
  <si>
    <t>Rispetto OGV</t>
  </si>
  <si>
    <t>totale</t>
  </si>
  <si>
    <t>Monitorato (si/no)</t>
  </si>
  <si>
    <t>si</t>
  </si>
  <si>
    <t>no</t>
  </si>
  <si>
    <t>Progetto - Identificativo (CLP)</t>
  </si>
  <si>
    <t>Pagamento/finanziamento (%)</t>
  </si>
  <si>
    <t>Pagamento/impegno (%)</t>
  </si>
  <si>
    <t>Tab OGV 1: Distribuzione interventi e valore finanziario rispetto delle condizionalità OGV</t>
  </si>
  <si>
    <t>Tab OGV 2: Distribuzione interventi per stato avanzamento procedurale e rispetto delle condizionalità OGV</t>
  </si>
  <si>
    <t>Tab OGV 3: Distribuzione valore finanziato per stato avanzamento procedurale  e rispetto delle condizionalità OGV</t>
  </si>
  <si>
    <t>Progetti mai monitorato</t>
  </si>
  <si>
    <t>NOTE</t>
  </si>
  <si>
    <t>Avanzamento finanziario</t>
  </si>
  <si>
    <t>n. interventi</t>
  </si>
  <si>
    <t>Impegnato</t>
  </si>
  <si>
    <t>Pagato</t>
  </si>
  <si>
    <t xml:space="preserve">Finanziamento </t>
  </si>
  <si>
    <t>Fonte Monitoraggio</t>
  </si>
  <si>
    <t>CIS AREE SISMA</t>
  </si>
  <si>
    <t>CIS MOLISE</t>
  </si>
  <si>
    <t>CIS ROMA</t>
  </si>
  <si>
    <t>CIS SVELARE BELLEZZA</t>
  </si>
  <si>
    <t>CIS TERRA DEI FUOCHI</t>
  </si>
  <si>
    <t>Forestazione Nord</t>
  </si>
  <si>
    <t>PROGETTO DI BONIFICA DEI SUOLI PER ANNULLARE IL RISCHIO SANITARIO - AREE SOTTOPROGETTI 1, 2 E 3 - QUARTIERE TAMBURI</t>
  </si>
  <si>
    <t>Edilizia residenziale* Social Housing Isola Madre</t>
  </si>
  <si>
    <t>TOTALE</t>
  </si>
  <si>
    <t>Impegnato/finanziato (%)</t>
  </si>
  <si>
    <t>Pagato/finanziato (%)</t>
  </si>
  <si>
    <t>Pagato/impegnato (%)</t>
  </si>
  <si>
    <t>RIQUALIFICAZIONE E REALIZZAZIONE STRUTTURE PER IL TURISMO IN MONTAGNA</t>
  </si>
  <si>
    <t>SCHEDA RILEVAZIONE INTERVENTI DI RIQUALIFICAZIONE AREA EX BOSI</t>
  </si>
  <si>
    <t>RIQUALIFICAZIONE EDIFICIO DENOMINATO EX OSPEDALE CIVILE</t>
  </si>
  <si>
    <t>L'INTERVENTO PREVEDE LA RIQUALIFICAZIONE DEGLI SPAZI APERTI NATURALI LUNGO LA LINEA DI COSTA, RAFFORZANDO LE CONNESSIONI ECOLOGICHE DEL PAESAGGIO COSTIERO E LA RIGENERAZIONE DI TORRE SPECCHIA GRANDE TRASFORMANDOLA IN UN RIFUGIO ECOCOMPATIBILE.</t>
  </si>
  <si>
    <t>PROGETTO DI RIGENERAZIONE URBANA DEL CONTESTO COSTIERO DI PORTO CRAULO</t>
  </si>
  <si>
    <t>SISTEMA DI VIABILITA' NELL'AREA DELLE CAVE</t>
  </si>
  <si>
    <t>MIGLIORAMENTO E MESSA IN SICUREZZA DELLA VIABILITA CITTADINA MEDIANTE DEMOLIZIONE DELLA SCUOLA SECONDARIA DI I GRADO F. D'OVIDIO E RICOSTRUZIONE CON INTEGRAZIONE DI UFFICI COMUNALI E PARCHEGGIO PUBBLICO CON CONTESTUALE REALIZZAZIONE DI NUOVO ACCESSO</t>
  </si>
  <si>
    <t>RISTRUTTURAZIONE E RIQUALIFICAZIONE EX MATTATOIO COMUNALE SITO IN PIAZZALE PALATUCCI</t>
  </si>
  <si>
    <t>RECUPERO E RIQUQLIFICAZIONE DELLA STRUTTURA ESISTENTE</t>
  </si>
  <si>
    <t>TRASFORMAZIONE DELLO STABILE IN LABORATORIO SOCIALE RIVOLTO AL QUARTIERE</t>
  </si>
  <si>
    <t>RESTAURO E RIFUNZIONALIZZAZIONE CASTELLO PER REALIZZAZIONE MUSEO DELLA CIVILTA RUPESTRE E RETE DEI CAMMINI NELLE GRAVINE</t>
  </si>
  <si>
    <t>RESTAURO E RIFUNZIONALIZZAZIONE</t>
  </si>
  <si>
    <t>NUOVA DIGA FORANEA DI PROTEZIONE DEL PORTO FUORI RADA, TRATTO DI PONENTE</t>
  </si>
  <si>
    <t>REALIZZAZIONE DI UN ACQUARIO LOCALIZZATO NELLA STAZIONE EX TORPEDINIERE A RIDOSSO DEL MUSEO ARCHEOLOGICO MARTA A SCOPO DI DIVULGAZIONE SCIENTIFICA E RICERCA</t>
  </si>
  <si>
    <t>RIQUALIFICAZIONE E ADEGUAMENTO TERMICO IMPIANTISTICO DELLA SCUOLA U. DE CAROLIS - VIA ARCHIMEDE,57 TARANTO</t>
  </si>
  <si>
    <t>RIQUALIFICAZIONE E ADEGUAMENTO TERMICO IMPIANTISTICO DELLA SCUOLA G. DELEDDA - VIA G. DELEDDA - TARANTO</t>
  </si>
  <si>
    <t>RIQUALIFICAZIONE E ADEGUAMENTO TERMICO IMPIANTISTICO DELLA SCUOLA GABELLI - VIA VERDI,1 ? TARANTO</t>
  </si>
  <si>
    <t>RIQUALIFICAZIONE E ADEGUAMENTO TERMICO IMPIANTISTICO DELLA SCUOLA E. GIUSTI - VIA GALESO, 63 ? TARANTO</t>
  </si>
  <si>
    <t>RIQUALIFICAZIONE E ADEGUAMENTO TERMICO IMPIANTISTICO DELLA SCUOLA G.B. VICO - VIA SS. ANGELI CUSTODI - TARANTO</t>
  </si>
  <si>
    <t>SCAVO ARCHEOLOGICO E RESTAURO DEL COMPLESSO ABBAZIALE</t>
  </si>
  <si>
    <t>SISTEMAZIONE E RIQUALIFICAZIONE FUNZIONALE DELLE AREE ESTERNE  E DELLE DOTAZIONI SPORTIVE DEI PLESSI SCOLASTICI.</t>
  </si>
  <si>
    <t>COLLEGAMENTO CON IL MOLO POLIFUNZIONALE PORTO DI TARANTO</t>
  </si>
  <si>
    <t>INTERVENTO DI MISE DEL SURNATANTE OLEOSO FALDA PROFONDA ARA PIP</t>
  </si>
  <si>
    <t>RIUTILIZZO DELLE ACQUE REFLUE - ADEGUAMENTO AL D.M. 185/03 DELL'IMPIANTO DI DEPURAZIONE TARANTO BELLAVISTA PER IL RIUTILIZZO A SCOPO INDUSTRIALE AI SENSI DEL R.R. N? 8/2012</t>
  </si>
  <si>
    <t>REALIZZAZIONE DI UNA NUOVA STRUTTURA TEATRALE</t>
  </si>
  <si>
    <t>GREEN-WAY AREA DI SEDIME FERROVIARIO CANCELLO ? NOLA PER PISTA CICLABILE</t>
  </si>
  <si>
    <t>LAVORI DI REALIZZAZIONE SCUOLA MATERNA RIONE ACQUEDOTTO</t>
  </si>
  <si>
    <t>ADEGUAMENTO SISMICO DELLA SCUOLA MEDIA ?L. DA VINCI?</t>
  </si>
  <si>
    <t>COLLEGAMENTO DEL PARCO AGRICOLO AL COMUNE DI AVERSA</t>
  </si>
  <si>
    <t>Realizzazione piattaforma biotech in ottica industria 4.0</t>
  </si>
  <si>
    <t>AREE A VERDE DELLE SCUOLE DELEDDA, DE CAROLIS E DAQUINO AL QUARTIERE TAMBURI</t>
  </si>
  <si>
    <t>AREA DI CRISI AMBIENTALE DI TARANTO, PIATTAFORMA PER UN SISTEMA INTEGRATO DI RIQUALIFICAZIONE, PRIMO STRALCIO FUNZIONALE. CARATTERIZZAZIONI, ANALISI, STUDI E MONITORAGGIO</t>
  </si>
  <si>
    <t>PROGETTAZIONE DEFINITIVA, ESECUTIVA E CSP IN FASE DI PROGETTAZIONE E SERVIZI E/O PRESTAZIONI COMPLEMENTARI LAVORI DI RIQUALIFICAZIONE E MESSA IN SICUREZZA DELLE AREE URBANE LITORANEE</t>
  </si>
  <si>
    <t>PARCO DELLA STORIA DELL'UOMO - CIVILTA' CONTADINA</t>
  </si>
  <si>
    <t>PARCO DELLA STORIA DELL'UOMO - CITTA' DELLO SPAZIO</t>
  </si>
  <si>
    <t>PARCO DELLA STORIA DELL'UOMO - CIVILTA' RUPESTRE</t>
  </si>
  <si>
    <t>PARCO DELLA STORIA DELL'UOMO - PREISTORIA</t>
  </si>
  <si>
    <t>Ripristino della Casa Comunale</t>
  </si>
  <si>
    <t>Soggetto Beneficiario</t>
  </si>
  <si>
    <t>Localizzazione Intervento</t>
  </si>
  <si>
    <t>MISE#1#CISTA8521_13</t>
  </si>
  <si>
    <t>PU#7#A0912.111</t>
  </si>
  <si>
    <t>PU#7#B0203.35</t>
  </si>
  <si>
    <t>MATTM#1#DGSTA_23_0001</t>
  </si>
  <si>
    <t>MISE#1#CISTA8521_14</t>
  </si>
  <si>
    <t>MISE#1#E79J21016090001</t>
  </si>
  <si>
    <t>MISE#1#CIS_BLA07</t>
  </si>
  <si>
    <t>PU#7#B0302.22</t>
  </si>
  <si>
    <t>BA#4#15/2018/0160</t>
  </si>
  <si>
    <t>ECOMUSEO DELLE BONIFICHE: RIFUNZIONALIZZAZIONE DELL'APPRODO, RIPRISTINO DEL GRADO DI ACCESSIBILITA'  E RESTITUZIONE DEGLI SPAZI ACQUEI PER LE IMBARCAZIONI*VIA LOCALITA' FRIGOLE RIFUNZIONALIZZAZIONE DELL'APPRODO NELLA MARINA LECCESE DI FRIGOLE</t>
  </si>
  <si>
    <t>CICLOVIA CAROVIGNO-SANTUARIODI BELVEDERE-TORRE GUACETO*STRADA PROVINCIALE N. 33*COSTRUZIONE DELLA CICLOVIA CAROVIGNO-SANTUARIODI BELVEDERE-TORRE GUACETO</t>
  </si>
  <si>
    <t>Adeguamento rete di distri. idrica ind.e telecontrollo delle reti idriche fognanti in aggl. Foggia Incoronata</t>
  </si>
  <si>
    <t>RESTAURO PAESAGGISTICO DEL PARCO DELLE CAVE, RIQUALIFICAZIONE E VALORIZZAZIONE DEL RELATIVO SISTEMA CULTURALE E PAESAGGISTICO-AMBIENTALE</t>
  </si>
  <si>
    <t>LAVORI DI RIQUALIFICAZIONE DI UNA EX PALESTRA PER LA REALIZZAZIONE DELL'AUDITORIUM COMUNALE  2 LOTTO COMPLETAMENTO</t>
  </si>
  <si>
    <t>Realizzazione di un centro culturale</t>
  </si>
  <si>
    <t>PALAZZO MAYER (SEDE COMUNALE)*VIA P. MELCHIADE,1</t>
  </si>
  <si>
    <t>Demolizione n. 216 alloggi proprietà ARCA cod.2.21.1.b4</t>
  </si>
  <si>
    <t>Messa in sicurezza e gestione dei rifiuti radioattivi in deposito nellarea ex Cemerad ricadente nel Comune di Statte</t>
  </si>
  <si>
    <t>Fornitura e posa in opera di n. 2 mammografi digitali</t>
  </si>
  <si>
    <t>Progetto di Recupero Aree a Verde e Relitti Stradali in Area Urbana GREEN PASSAGE nell'ambito del CIS Taranto</t>
  </si>
  <si>
    <t>Bonifica aree non pavimentate Cimitero San Brunone</t>
  </si>
  <si>
    <t>MESSA IN SICUREZZA, GESTIONE E RIMOZIONE DEI RIFIUTI PERICOLOSI E RADIOATTIVI SI NEL DEPOSITO EX CEMRAD NEL COMUNE DI STATTE (TA) LOCALITA' GROTTAFORNARA.*TRASPORTO, CARATTERIZZAZIONE E SMALTIMENTO DEI RIFIUTI PERICOLOSI E RADIOATTIVI PRESENTI NEL DEPOSITO EX CEMERAD NEL COMUNE DI STATTE (TA) CON FINALE BONIFICA RADIOLOGICA E RILASCIO DELLE AREE PRIVE DI VINCOLI RADIOLOGICI</t>
  </si>
  <si>
    <t>COMUNE DI CASTRO (LE)</t>
  </si>
  <si>
    <t>CASTRO</t>
  </si>
  <si>
    <t>Comune di Santa Cesarea Terme (LE)</t>
  </si>
  <si>
    <t>SANTA CESAREA TERME</t>
  </si>
  <si>
    <t>Comune di Tiggiano (LE)</t>
  </si>
  <si>
    <t>CORSANO</t>
  </si>
  <si>
    <t>Comune di Trepuzzi (LE)</t>
  </si>
  <si>
    <t>TREPUZZI</t>
  </si>
  <si>
    <t>Comune di Lecce (LE)</t>
  </si>
  <si>
    <t>LECCE</t>
  </si>
  <si>
    <t>Comune di Fasano (BR)</t>
  </si>
  <si>
    <t>FASANO</t>
  </si>
  <si>
    <t>Comune di Tricase (LE)</t>
  </si>
  <si>
    <t>TRICASE</t>
  </si>
  <si>
    <t>Comune di Squinzano (LE)</t>
  </si>
  <si>
    <t>Tutti i comuni</t>
  </si>
  <si>
    <t>Comune di Ostuni (BR)</t>
  </si>
  <si>
    <t>OSTUNI</t>
  </si>
  <si>
    <t>Comune di Corsano (LE)</t>
  </si>
  <si>
    <t>ALESSANO</t>
  </si>
  <si>
    <t>Comune di Torchiarolo (BR)</t>
  </si>
  <si>
    <t>TORCHIAROLO</t>
  </si>
  <si>
    <t>Comune di Diso (LE)</t>
  </si>
  <si>
    <t>DISO</t>
  </si>
  <si>
    <t>Comune di Alessano (LE)</t>
  </si>
  <si>
    <t>Comune di Castrignano del Capo (LE)</t>
  </si>
  <si>
    <t>CASTRIGNANO DEL CAPO</t>
  </si>
  <si>
    <t>Comune di Vernole (LE)</t>
  </si>
  <si>
    <t>VERNOLE</t>
  </si>
  <si>
    <t>COMUNE DI SAN PIETRO VERNOTICO</t>
  </si>
  <si>
    <t>SAN PIETRO VERNOTICO</t>
  </si>
  <si>
    <t>Comune di Andrano (LE)</t>
  </si>
  <si>
    <t>ANDRANO</t>
  </si>
  <si>
    <t>COMUNE DI MELENDUGNO (LE)</t>
  </si>
  <si>
    <t>MELENDUGNO</t>
  </si>
  <si>
    <t>Comune di Brindisi (BR)</t>
  </si>
  <si>
    <t>BRINDISI</t>
  </si>
  <si>
    <t>CAROVIGNO</t>
  </si>
  <si>
    <t>Provincia di Lecce (LE)</t>
  </si>
  <si>
    <t>Comune di Carovigno (BR)</t>
  </si>
  <si>
    <t>Comune di Foggia</t>
  </si>
  <si>
    <t>FOGGIA</t>
  </si>
  <si>
    <t>Comune di Cagnano Varano</t>
  </si>
  <si>
    <t>CAGNANO VARANO</t>
  </si>
  <si>
    <t>MAE S.P.A.</t>
  </si>
  <si>
    <t>PIACENZA</t>
  </si>
  <si>
    <t>INVITALIA - Agenzia nazionale per l'attrazione degli investimenti e lo sviluppo d'impresa SpA</t>
  </si>
  <si>
    <t>ROMA</t>
  </si>
  <si>
    <t>Comune di San Marco in Lamis</t>
  </si>
  <si>
    <t>SAN MARCO IN LAMIS</t>
  </si>
  <si>
    <t>Leonardo s.p.a</t>
  </si>
  <si>
    <t>CNR - Consiglio Nazionale delle Ricerche</t>
  </si>
  <si>
    <t>NAPOLI</t>
  </si>
  <si>
    <t>AVIOREC S.R.L.</t>
  </si>
  <si>
    <t>ANAGNI</t>
  </si>
  <si>
    <t>Comune di Stornarella</t>
  </si>
  <si>
    <t>STORNARELLA</t>
  </si>
  <si>
    <t>Comune di Carapelle</t>
  </si>
  <si>
    <t>CARAPELLE</t>
  </si>
  <si>
    <t>Comune di Isole Tremiti</t>
  </si>
  <si>
    <t>ISOLE TREMITI</t>
  </si>
  <si>
    <t>Comune di San Giovanni Rotondo</t>
  </si>
  <si>
    <t>SAN GIOVANNI ROTONDO</t>
  </si>
  <si>
    <t>Comune di Lucera</t>
  </si>
  <si>
    <t>LUCERA</t>
  </si>
  <si>
    <t>Provincia di Foggia</t>
  </si>
  <si>
    <t>Comune di Monte Sant'Angelo</t>
  </si>
  <si>
    <t>MONTE SANT'ANGELO</t>
  </si>
  <si>
    <t>CONSORZIO PER L'AREA DI SVILUPPO INDUSTRIALE DI FOGGIA</t>
  </si>
  <si>
    <t>Consorzio per l'area di sviluppo industriale di Foggia Incoronata</t>
  </si>
  <si>
    <t>Comune di Volturara Appula</t>
  </si>
  <si>
    <t>CARLANTINO</t>
  </si>
  <si>
    <t>Comune di Celle San Vito</t>
  </si>
  <si>
    <t>Comune di Mattinata</t>
  </si>
  <si>
    <t>MATTINATA</t>
  </si>
  <si>
    <t>Comune di Ascoli Satriano</t>
  </si>
  <si>
    <t>ASCOLI SATRIANO</t>
  </si>
  <si>
    <t>Consorzio di bonifica montana del Gargano</t>
  </si>
  <si>
    <t>Comune di Ordona</t>
  </si>
  <si>
    <t>ORDONA</t>
  </si>
  <si>
    <t>Comune di Manfredonia</t>
  </si>
  <si>
    <t>MANFREDONIA</t>
  </si>
  <si>
    <t>Comune di Cosenza (CS)</t>
  </si>
  <si>
    <t>COSENZA</t>
  </si>
  <si>
    <t>Segretariato regionale del Ministero dei beni e delle attivita culturali e del turismo per la Calabria</t>
  </si>
  <si>
    <t>Provincia di Cosenza</t>
  </si>
  <si>
    <t>Universita degli Studi della Calabria</t>
  </si>
  <si>
    <t>Comune di Matera</t>
  </si>
  <si>
    <t>MATERA</t>
  </si>
  <si>
    <t>MINISTERO PER I BENI E LE ATTIVITA' CULTURALI</t>
  </si>
  <si>
    <t>Comune di San Felice del Molise</t>
  </si>
  <si>
    <t>SAN FELICE DEL MOLISE</t>
  </si>
  <si>
    <t>Comune di Guardiaregia</t>
  </si>
  <si>
    <t>GUARDIAREGIA</t>
  </si>
  <si>
    <t>Comune di Pietrabbondante</t>
  </si>
  <si>
    <t>PIETRABBONDANTE</t>
  </si>
  <si>
    <t>Comune di Castel del Giudice</t>
  </si>
  <si>
    <t>CASTEL DEL GIUDICE</t>
  </si>
  <si>
    <t>Comune di Agnone</t>
  </si>
  <si>
    <t>AGNONE</t>
  </si>
  <si>
    <t>CAPRACOTTA</t>
  </si>
  <si>
    <t>Comune di Lupara</t>
  </si>
  <si>
    <t>LUPARA</t>
  </si>
  <si>
    <t>Comune di Campobasso</t>
  </si>
  <si>
    <t>CAMPOBASSO</t>
  </si>
  <si>
    <t>Regione Molise</t>
  </si>
  <si>
    <t>TERMOLI</t>
  </si>
  <si>
    <t>Comune di Fornelli</t>
  </si>
  <si>
    <t>FORNELLI</t>
  </si>
  <si>
    <t>COMUNE DI CAMPOBASSO (CB)</t>
  </si>
  <si>
    <t>Comune di Castel San Vincenzo</t>
  </si>
  <si>
    <t>CASTEL SAN VINCENZO</t>
  </si>
  <si>
    <t>Comune di Montemitro</t>
  </si>
  <si>
    <t>MONTEMITRO</t>
  </si>
  <si>
    <t>Comune di Portocannone</t>
  </si>
  <si>
    <t>PORTOCANNONE</t>
  </si>
  <si>
    <t>Comune di Campodipietra</t>
  </si>
  <si>
    <t>Comune di Montenero di Bisaccia</t>
  </si>
  <si>
    <t>MONTENERO DI BISACCIA</t>
  </si>
  <si>
    <t>Comune di Tufara</t>
  </si>
  <si>
    <t>TUFARA</t>
  </si>
  <si>
    <t>Comune di Ripalimosani</t>
  </si>
  <si>
    <t>RIPALIMOSANI</t>
  </si>
  <si>
    <t>Comune di San Giuliano di Puglia</t>
  </si>
  <si>
    <t>SAN GIULIANO DI PUGLIA</t>
  </si>
  <si>
    <t>Comune di Bagnoli del Trigno</t>
  </si>
  <si>
    <t>BAGNOLI DEL TRIGNO</t>
  </si>
  <si>
    <t>Comune di Cerro al Volturno</t>
  </si>
  <si>
    <t>CERRO AL VOLTURNO</t>
  </si>
  <si>
    <t>Comune di Roccasicura</t>
  </si>
  <si>
    <t>ROCCASICURA</t>
  </si>
  <si>
    <t>Comune di Matrice</t>
  </si>
  <si>
    <t>MATRICE</t>
  </si>
  <si>
    <t>Comune di Montorio nei Frentani</t>
  </si>
  <si>
    <t>MONTORIO NEI FRENTANI</t>
  </si>
  <si>
    <t>Comune di San Massimo</t>
  </si>
  <si>
    <t>ROCCAMANDOLFI</t>
  </si>
  <si>
    <t>Comune di Venafro</t>
  </si>
  <si>
    <t>VENAFRO</t>
  </si>
  <si>
    <t>Comune di Gambatesa</t>
  </si>
  <si>
    <t>GAMBATESA</t>
  </si>
  <si>
    <t>Camera di commercio del Molise</t>
  </si>
  <si>
    <t>Comune di Pescolanciano</t>
  </si>
  <si>
    <t>PESCOLANCIANO</t>
  </si>
  <si>
    <t>Provincia di Isernia</t>
  </si>
  <si>
    <t>ISERNIA</t>
  </si>
  <si>
    <t>Universita del Molise</t>
  </si>
  <si>
    <t>Comune di Sepino</t>
  </si>
  <si>
    <t>SEPINO</t>
  </si>
  <si>
    <t>Comune di San Pietro Avellana</t>
  </si>
  <si>
    <t>CAROVILLI</t>
  </si>
  <si>
    <t>Comune di Castelmauro</t>
  </si>
  <si>
    <t>ACQUAVIVA COLLECROCE</t>
  </si>
  <si>
    <t>Comune di Pescopennataro</t>
  </si>
  <si>
    <t>PESCOPENNATARO</t>
  </si>
  <si>
    <t>SAN PIETRO AVELLANA</t>
  </si>
  <si>
    <t>Comune di Palata</t>
  </si>
  <si>
    <t>PALATA</t>
  </si>
  <si>
    <t>Comune di Petrella Tifernina</t>
  </si>
  <si>
    <t>PETRELLA TIFERNINA</t>
  </si>
  <si>
    <t>Comune di Isernia</t>
  </si>
  <si>
    <t>Comune di San Biase</t>
  </si>
  <si>
    <t>SAN BIASE</t>
  </si>
  <si>
    <t>Regione Campania</t>
  </si>
  <si>
    <t>COMUNE DI NAPOLI</t>
  </si>
  <si>
    <t>COMUNE DI PALERMO (PA)</t>
  </si>
  <si>
    <t>PALERMO</t>
  </si>
  <si>
    <t>REGIONE SICILIANA - ASSESSORATO BENI CULTURALI ED AMBIENTALI-Dipartimento Beni Culturali ed Identita Siciliana</t>
  </si>
  <si>
    <t>COMUNE DI PALERMO</t>
  </si>
  <si>
    <t>MINISTERO DEI BENI E DELLE ATTIVITA' CULTURALI E DEL TURISMO</t>
  </si>
  <si>
    <t>REGIONE SICILIANA</t>
  </si>
  <si>
    <t>COMUNE DI ROMA (RM)</t>
  </si>
  <si>
    <t>Comune di Platania (CZ)</t>
  </si>
  <si>
    <t>PLATANIA</t>
  </si>
  <si>
    <t>Comune di Motta San Giovanni (RC)</t>
  </si>
  <si>
    <t>MOTTA SAN GIOVANNI</t>
  </si>
  <si>
    <t>Comune di Melissa (KR)</t>
  </si>
  <si>
    <t>MELISSA</t>
  </si>
  <si>
    <t>Comune di Ricadi (VV)</t>
  </si>
  <si>
    <t>RICADI</t>
  </si>
  <si>
    <t>Comune di Caraffa Del Bianco (RC)</t>
  </si>
  <si>
    <t>CARAFFA DEL BIANCO</t>
  </si>
  <si>
    <t>COMUNE DI SORIANO CALABRO</t>
  </si>
  <si>
    <t>SORIANO CALABRO</t>
  </si>
  <si>
    <t>Comune di Strongoli (KR)</t>
  </si>
  <si>
    <t>STRONGOLI</t>
  </si>
  <si>
    <t>Comune di Roccella Ionica (RC)</t>
  </si>
  <si>
    <t>ROCCELLA IONICA</t>
  </si>
  <si>
    <t>Comune di Laino Borgo (CS)</t>
  </si>
  <si>
    <t>LAINO BORGO</t>
  </si>
  <si>
    <t>Comune di Nicotera (VV)</t>
  </si>
  <si>
    <t>NICOTERA</t>
  </si>
  <si>
    <t>Comune di Buonvicino (CS)</t>
  </si>
  <si>
    <t>BUONVICINO</t>
  </si>
  <si>
    <t>Comune di Sellia (CZ)</t>
  </si>
  <si>
    <t>SELLIA</t>
  </si>
  <si>
    <t>Comune di Drapia (VV)</t>
  </si>
  <si>
    <t>DRAPIA</t>
  </si>
  <si>
    <t>Comune di Cerzeto (CS)</t>
  </si>
  <si>
    <t>CERZETO</t>
  </si>
  <si>
    <t>Comune di Galatro (RC)</t>
  </si>
  <si>
    <t>GALATRO</t>
  </si>
  <si>
    <t>Comune di San Basile (CS)</t>
  </si>
  <si>
    <t>SAN BASILE</t>
  </si>
  <si>
    <t>Comune di Cropani (CZ)</t>
  </si>
  <si>
    <t>ANDALI</t>
  </si>
  <si>
    <t>Comune di Polia (VV)</t>
  </si>
  <si>
    <t>POLIA</t>
  </si>
  <si>
    <t>Comune di Cittanova</t>
  </si>
  <si>
    <t>CITTANOVA</t>
  </si>
  <si>
    <t>Comune di Sant'Ilario Dello Ionio (RC)</t>
  </si>
  <si>
    <t>SANT'ILARIO DELLO IONIO</t>
  </si>
  <si>
    <t>Comune di Gioia Tauro (RC)</t>
  </si>
  <si>
    <t>GIOIA TAURO</t>
  </si>
  <si>
    <t>Comune di Oriolo (CS)</t>
  </si>
  <si>
    <t>ORIOLO</t>
  </si>
  <si>
    <t>Comune di Melicucca' (RC)</t>
  </si>
  <si>
    <t>MELICUCCA'</t>
  </si>
  <si>
    <t>Comune di Spadola (VV)</t>
  </si>
  <si>
    <t>SPADOLA</t>
  </si>
  <si>
    <t>Comune di Cardeto (RC)</t>
  </si>
  <si>
    <t>CARDETO</t>
  </si>
  <si>
    <t>COMUNE DI SQUILLACE (CZ)</t>
  </si>
  <si>
    <t>SQUILLACE</t>
  </si>
  <si>
    <t>Comune di Guardavalle (CZ)</t>
  </si>
  <si>
    <t>GUARDAVALLE</t>
  </si>
  <si>
    <t>COMUNE DI UMBRIATICO (KR)</t>
  </si>
  <si>
    <t>UMBRIATICO</t>
  </si>
  <si>
    <t>Comune di Caraffa Di Catanzaro (CZ)</t>
  </si>
  <si>
    <t>CARAFFA DI CATANZARO</t>
  </si>
  <si>
    <t>Comune di Paola (CS)</t>
  </si>
  <si>
    <t>PAOLA</t>
  </si>
  <si>
    <t>Comune di Terranova da Sibari (CS)</t>
  </si>
  <si>
    <t>TERRANOVA DA SIBARI</t>
  </si>
  <si>
    <t>Ente Parco Nazionale del Pollino</t>
  </si>
  <si>
    <t>MORANO CALABRO</t>
  </si>
  <si>
    <t>Comune di Sellia Marina (CZ)</t>
  </si>
  <si>
    <t>SELLIA MARINA</t>
  </si>
  <si>
    <t>Comune di San Mango D'Aquino (CZ)</t>
  </si>
  <si>
    <t>SAN MANGO D'AQUINO</t>
  </si>
  <si>
    <t>Comune di Belsito (CS)</t>
  </si>
  <si>
    <t>BELSITO</t>
  </si>
  <si>
    <t>Comune di San Luca (RC)</t>
  </si>
  <si>
    <t>SAN LUCA</t>
  </si>
  <si>
    <t>Provincia di Catanzaro</t>
  </si>
  <si>
    <t>CATANZARO</t>
  </si>
  <si>
    <t>Comune di Catanzaro (CZ)</t>
  </si>
  <si>
    <t>Comune di Plati' (RC)</t>
  </si>
  <si>
    <t>PLATI'</t>
  </si>
  <si>
    <t>Comune di Francavilla Marittima (CS)</t>
  </si>
  <si>
    <t>FRANCAVILLA MARITTIMA</t>
  </si>
  <si>
    <t>COMUNE DI MANDATORICCIO (CS)</t>
  </si>
  <si>
    <t>MANDATORICCIO</t>
  </si>
  <si>
    <t>Comune di Diamante (CS)</t>
  </si>
  <si>
    <t>DIAMANTE</t>
  </si>
  <si>
    <t>Comune di Montepaone (CZ)</t>
  </si>
  <si>
    <t>GASPERINA</t>
  </si>
  <si>
    <t>COMUNE DI TAVERNA</t>
  </si>
  <si>
    <t>TAVERNA</t>
  </si>
  <si>
    <t>Comune di Casabona (KR)</t>
  </si>
  <si>
    <t>CASABONA</t>
  </si>
  <si>
    <t>Comune di Vibo Valentia (VV)</t>
  </si>
  <si>
    <t>VIBO VALENTIA</t>
  </si>
  <si>
    <t>Comune di Giffone (RC)</t>
  </si>
  <si>
    <t>GIFFONE</t>
  </si>
  <si>
    <t>Comune di Castrovillari (CS)</t>
  </si>
  <si>
    <t>CASTROVILLARI</t>
  </si>
  <si>
    <t>Comune di Taurianova (RC)</t>
  </si>
  <si>
    <t>TAURIANOVA</t>
  </si>
  <si>
    <t>Comune di Mongiana (VV)</t>
  </si>
  <si>
    <t>MONGIANA</t>
  </si>
  <si>
    <t>Comune di Davoli (CZ)</t>
  </si>
  <si>
    <t>DAVOLI</t>
  </si>
  <si>
    <t>Comune di Casignana (RC)</t>
  </si>
  <si>
    <t>Comune di Cassano allo Ionio (CS)</t>
  </si>
  <si>
    <t>CASSANO ALL'IONIO</t>
  </si>
  <si>
    <t>Comune di Crotone (KR)</t>
  </si>
  <si>
    <t>CROTONE</t>
  </si>
  <si>
    <t>Comune di Tropea (VV)</t>
  </si>
  <si>
    <t>TROPEA</t>
  </si>
  <si>
    <t>Comune di Gerace</t>
  </si>
  <si>
    <t>ANTONIMINA</t>
  </si>
  <si>
    <t>Comune di Papasidero (CS)</t>
  </si>
  <si>
    <t>PAPASIDERO</t>
  </si>
  <si>
    <t>Comune di Limbadi (VV)</t>
  </si>
  <si>
    <t>LIMBADI</t>
  </si>
  <si>
    <t>Comune di Cinquefrondi (RC)</t>
  </si>
  <si>
    <t>CINQUEFRONDI</t>
  </si>
  <si>
    <t>Comune di Tortora (CS)</t>
  </si>
  <si>
    <t>TORTORA</t>
  </si>
  <si>
    <t>Comune di Tiriolo (CZ)</t>
  </si>
  <si>
    <t>TIRIOLO</t>
  </si>
  <si>
    <t>Comune di Arena (VV)</t>
  </si>
  <si>
    <t>ARENA</t>
  </si>
  <si>
    <t>Comune di San Demetrio Corone (CS)</t>
  </si>
  <si>
    <t>SAN DEMETRIO CORONE</t>
  </si>
  <si>
    <t>Comune di Ciro' Marina (KR)</t>
  </si>
  <si>
    <t>CIRO' MARINA</t>
  </si>
  <si>
    <t>Comune di Bagnara Calabra (RC)</t>
  </si>
  <si>
    <t>BAGNARA CALABRA</t>
  </si>
  <si>
    <t>Comune di San Mauro Marchesato (KR)</t>
  </si>
  <si>
    <t>SAN MAURO MARCHESATO</t>
  </si>
  <si>
    <t>COMUNE DI CORIGLIANO-ROSSANO (CS)</t>
  </si>
  <si>
    <t>CORIGLIANO-ROSSANO</t>
  </si>
  <si>
    <t>COMUNE DI LUNGRO</t>
  </si>
  <si>
    <t>LUNGRO</t>
  </si>
  <si>
    <t>Comune di Gioiosa Ionica (RC)</t>
  </si>
  <si>
    <t>GIOIOSA IONICA</t>
  </si>
  <si>
    <t>Comune di Celico (CS)</t>
  </si>
  <si>
    <t>CELICO</t>
  </si>
  <si>
    <t>Comune di Cerenzia (KR)</t>
  </si>
  <si>
    <t>CERENZIA</t>
  </si>
  <si>
    <t>Comune di San Pietro In Amantea (CS)</t>
  </si>
  <si>
    <t>SAN PIETRO IN AMANTEA</t>
  </si>
  <si>
    <t>Comune di Laganadi (RC)</t>
  </si>
  <si>
    <t>LAGANADI</t>
  </si>
  <si>
    <t>Comune di Parghelia (VV)</t>
  </si>
  <si>
    <t>PARGHELIA</t>
  </si>
  <si>
    <t>Comune di Crosia (CS)</t>
  </si>
  <si>
    <t>CROSIA</t>
  </si>
  <si>
    <t>Comune di Paterno Calabro (CS)</t>
  </si>
  <si>
    <t>PATERNO CALABRO</t>
  </si>
  <si>
    <t>ENTE PARCO NAZIONALE DELL'ASPROMONTE</t>
  </si>
  <si>
    <t>COMUNE DI SANTA SEVERINA (KR)</t>
  </si>
  <si>
    <t>SANTA SEVERINA</t>
  </si>
  <si>
    <t>Comune di Grimaldi (CS)</t>
  </si>
  <si>
    <t>GRIMALDI</t>
  </si>
  <si>
    <t>Agenzia per La Coesione Territoriale</t>
  </si>
  <si>
    <t>SANTA MARIA DEL CEDRO</t>
  </si>
  <si>
    <t>Comune di Capistrano (VV)</t>
  </si>
  <si>
    <t>CAPISTRANO</t>
  </si>
  <si>
    <t>Comune di Roseto Capo Spulico (CS)</t>
  </si>
  <si>
    <t>ROSETO CAPO SPULICO</t>
  </si>
  <si>
    <t>Provincia di Crotone</t>
  </si>
  <si>
    <t>PETILIA POLICASTRO</t>
  </si>
  <si>
    <t>Comune di Petilia Policastro (KR)</t>
  </si>
  <si>
    <t>Comune di Cotronei (KR)</t>
  </si>
  <si>
    <t>COTRONEI</t>
  </si>
  <si>
    <t>Comune di Laureana di Borrello (RC)</t>
  </si>
  <si>
    <t>LAUREANA DI BORRELLO</t>
  </si>
  <si>
    <t>REGIONE CALABRIA</t>
  </si>
  <si>
    <t>MARCEDUSA</t>
  </si>
  <si>
    <t>Comune di Montegiordano (CS)</t>
  </si>
  <si>
    <t>MONTEGIORDANO</t>
  </si>
  <si>
    <t>Comune di Siderno (RC)</t>
  </si>
  <si>
    <t>SIDERNO</t>
  </si>
  <si>
    <t>Comune di Samo (RC)</t>
  </si>
  <si>
    <t>SAMO</t>
  </si>
  <si>
    <t>Comune di Morano Calabro (CS)</t>
  </si>
  <si>
    <t>Comune di Vaccarizzo Albanese (CS)</t>
  </si>
  <si>
    <t>VACCARIZZO ALBANESE</t>
  </si>
  <si>
    <t>Comune di Gasperina (CZ)</t>
  </si>
  <si>
    <t>COMUNE DI SERRA SAN BRUNO (VV)</t>
  </si>
  <si>
    <t>SERRA SAN BRUNO</t>
  </si>
  <si>
    <t>COMUNE DI SOVERATO</t>
  </si>
  <si>
    <t>SOVERATO</t>
  </si>
  <si>
    <t>Comune di Campana (CS)</t>
  </si>
  <si>
    <t>CAMPANA</t>
  </si>
  <si>
    <t>Comune di Palizzi</t>
  </si>
  <si>
    <t>PALIZZI</t>
  </si>
  <si>
    <t>Comune di Bova Marina (RC)</t>
  </si>
  <si>
    <t>BOVA MARINA</t>
  </si>
  <si>
    <t>Comune di Cerchiara Di Calabria (CS)</t>
  </si>
  <si>
    <t>CERCHIARA DI CALABRIA</t>
  </si>
  <si>
    <t>Comune di Altomonte (CS)</t>
  </si>
  <si>
    <t>ALTOMONTE</t>
  </si>
  <si>
    <t>Comune di San Giovanni In Fiore (CS)</t>
  </si>
  <si>
    <t>SAN GIOVANNI IN FIORE</t>
  </si>
  <si>
    <t>MARINA DI GIOIOSA IONICA</t>
  </si>
  <si>
    <t>Comune di Africo (RC)</t>
  </si>
  <si>
    <t>AFRICO</t>
  </si>
  <si>
    <t>Comune di Sant'Agata Di Esaro (CS)</t>
  </si>
  <si>
    <t>SANT'AGATA DI ESARO</t>
  </si>
  <si>
    <t>Comune di Canna (CS)</t>
  </si>
  <si>
    <t>CANNA</t>
  </si>
  <si>
    <t>comune di Palmi (RC)</t>
  </si>
  <si>
    <t>Comune di Scandale (KR)</t>
  </si>
  <si>
    <t>SCANDALE</t>
  </si>
  <si>
    <t>Comune di San Vito Sullo Ionio (CZ)</t>
  </si>
  <si>
    <t>CENADI</t>
  </si>
  <si>
    <t>Comune di Conflenti (CZ)</t>
  </si>
  <si>
    <t>CONFLENTI</t>
  </si>
  <si>
    <t>Comune di Cerisano (CS)</t>
  </si>
  <si>
    <t>CERISANO</t>
  </si>
  <si>
    <t>Comune di Sant'Arpino (CE)</t>
  </si>
  <si>
    <t>SANT'ARPINO</t>
  </si>
  <si>
    <t>Comune di Liveri (NA)</t>
  </si>
  <si>
    <t>LIVERI</t>
  </si>
  <si>
    <t>COMUNE DI SCISCIANO (NA)</t>
  </si>
  <si>
    <t>SCISCIANO</t>
  </si>
  <si>
    <t>Comune di Castello di Cisterna (NA)</t>
  </si>
  <si>
    <t>CASTELLO DI CISTERNA</t>
  </si>
  <si>
    <t>Comune di Visciano (NA)</t>
  </si>
  <si>
    <t>VISCIANO</t>
  </si>
  <si>
    <t>Comune di Comiziano (NA)</t>
  </si>
  <si>
    <t>COMIZIANO</t>
  </si>
  <si>
    <t>AGENZIA LOCALE DI SVILUPPO DEI COMUNI DELL'AREA NOLANA</t>
  </si>
  <si>
    <t>comune di Mariglianella (NA)</t>
  </si>
  <si>
    <t>MARIGLIANELLA</t>
  </si>
  <si>
    <t>Comune di Casal di Principe (CE)</t>
  </si>
  <si>
    <t>CASAL DI PRINCIPE</t>
  </si>
  <si>
    <t>Comune di Recale (CE)</t>
  </si>
  <si>
    <t>RECALE</t>
  </si>
  <si>
    <t>Comune di Trentola-Ducenta (CE)</t>
  </si>
  <si>
    <t>TRENTOLA DUCENTA</t>
  </si>
  <si>
    <t>Comune di Cicciano (NA)</t>
  </si>
  <si>
    <t>CICCIANO</t>
  </si>
  <si>
    <t>Comune di San NIcola la Strada (CE)</t>
  </si>
  <si>
    <t>SAN NICOLA LA STRADA</t>
  </si>
  <si>
    <t>Comune di Roccarainola (NA)</t>
  </si>
  <si>
    <t>ROCCARAINOLA</t>
  </si>
  <si>
    <t>Comune di Gricignano Di Aversa (CE)</t>
  </si>
  <si>
    <t>GRICIGNANO DI AVERSA</t>
  </si>
  <si>
    <t>Comune di Nola (NA)</t>
  </si>
  <si>
    <t>NOLA</t>
  </si>
  <si>
    <t>Comune di Marigliano (NA)</t>
  </si>
  <si>
    <t>MARIGLIANO</t>
  </si>
  <si>
    <t>Comune di Somma Vesuviana</t>
  </si>
  <si>
    <t>SOMMA VESUVIANA</t>
  </si>
  <si>
    <t>Comune di Cancello ed Arnone (CE)</t>
  </si>
  <si>
    <t>CANCELLO ED ARNONE</t>
  </si>
  <si>
    <t>Consorzio ASI Caserta</t>
  </si>
  <si>
    <t>CARINARO</t>
  </si>
  <si>
    <t>Comune di Carbonara di Nola</t>
  </si>
  <si>
    <t>CARBONARA DI NOLA</t>
  </si>
  <si>
    <t>Comune di Frattaminore</t>
  </si>
  <si>
    <t>FRATTAMINORE</t>
  </si>
  <si>
    <t>Comune di Maddaloni (CE)</t>
  </si>
  <si>
    <t>MADDALONI</t>
  </si>
  <si>
    <t>Comune di Capodrise (CE)</t>
  </si>
  <si>
    <t>CAPODRISE</t>
  </si>
  <si>
    <t>Comune di Acerra</t>
  </si>
  <si>
    <t>ACERRA</t>
  </si>
  <si>
    <t>COMUNE DI POMIGLIANO D'ARCO (NA)</t>
  </si>
  <si>
    <t>POMIGLIANO D'ARCO</t>
  </si>
  <si>
    <t>Comune di Castel Volturno (CE)</t>
  </si>
  <si>
    <t>CASTEL VOLTURNO</t>
  </si>
  <si>
    <t>Comune di Frattamaggiore (NA)</t>
  </si>
  <si>
    <t>FRATTAMAGGIORE</t>
  </si>
  <si>
    <t>Comune di San Paolo Bel Sito (NA)</t>
  </si>
  <si>
    <t>SAN PAOLO BEL SITO</t>
  </si>
  <si>
    <t>COMUNE DI SANTA MARIA CAPUA VETERE</t>
  </si>
  <si>
    <t>SANTA MARIA CAPUA VETERE</t>
  </si>
  <si>
    <t>Comune di Santa Maria La Fossa (CE)</t>
  </si>
  <si>
    <t>SANTA MARIA LA FOSSA</t>
  </si>
  <si>
    <t>CONSORZIO GENERALE DI BONIFICA DEL BACINO INFERIORE DEL VOLTURNO</t>
  </si>
  <si>
    <t>Lusciano</t>
  </si>
  <si>
    <t>LUSCIANO</t>
  </si>
  <si>
    <t>Comune di Frignano (CE)</t>
  </si>
  <si>
    <t>FRIGNANO</t>
  </si>
  <si>
    <t>Comune di Giugliano in Campania</t>
  </si>
  <si>
    <t>GIUGLIANO IN CAMPANIA</t>
  </si>
  <si>
    <t>Comune di San Tammaro (CE)</t>
  </si>
  <si>
    <t>SAN TAMMARO</t>
  </si>
  <si>
    <t>COMUNE DI MARCIANISE (CE)</t>
  </si>
  <si>
    <t>MARCIANISE</t>
  </si>
  <si>
    <t>Comune di Cimitile</t>
  </si>
  <si>
    <t>CIMITILE</t>
  </si>
  <si>
    <t>Comune di Tufino (NA)</t>
  </si>
  <si>
    <t>TUFINO</t>
  </si>
  <si>
    <t>Comune di Villa di Briano (CE)</t>
  </si>
  <si>
    <t>VILLA DI BRIANO</t>
  </si>
  <si>
    <t>CESA</t>
  </si>
  <si>
    <t>Comune di Brusciano (NA)</t>
  </si>
  <si>
    <t>BRUSCIANO</t>
  </si>
  <si>
    <t>COMUNE DI AVERSA (CE)</t>
  </si>
  <si>
    <t>AVERSA</t>
  </si>
  <si>
    <t>Comune di San Vitaliano (NA)</t>
  </si>
  <si>
    <t>SAN VITALIANO</t>
  </si>
  <si>
    <t>Comune di Cardito (NA)</t>
  </si>
  <si>
    <t>CARDITO</t>
  </si>
  <si>
    <t>Comune di Caivano (NA)</t>
  </si>
  <si>
    <t>CAIVANO</t>
  </si>
  <si>
    <t>Comune di Saviano</t>
  </si>
  <si>
    <t>SAVIANO</t>
  </si>
  <si>
    <t>Comune di Succivo</t>
  </si>
  <si>
    <t>SUCCIVO</t>
  </si>
  <si>
    <t>Comune di San Cipriano D'Aversa (CE)</t>
  </si>
  <si>
    <t>SAN CIPRIANO D'AVERSA</t>
  </si>
  <si>
    <t>Comune di Villa Literno (CE)</t>
  </si>
  <si>
    <t>VILLA LITERNO</t>
  </si>
  <si>
    <t>INVITALIA</t>
  </si>
  <si>
    <t>VENTOTENE</t>
  </si>
  <si>
    <t>INVITALIA - AGENZIA NAZIONALE PER L'ATTRAZIONE DEGLI INVESTIMENTI E LO SVILUPPO D'IMPRESA SPA</t>
  </si>
  <si>
    <t>MINISTERO DELLA DIFESA</t>
  </si>
  <si>
    <t>Comune di Gragnano (NA)</t>
  </si>
  <si>
    <t>GRAGNANO</t>
  </si>
  <si>
    <t>SOPRINTENDENZA SPECIALE PER I BENI ARCHEOLOGICI DI POMPEI ERCOLANO E STABIA</t>
  </si>
  <si>
    <t>POMPEI</t>
  </si>
  <si>
    <t>Comune di Santa Maria la Carita' (NA)</t>
  </si>
  <si>
    <t>SANTA MARIA LA CARITA'</t>
  </si>
  <si>
    <t>Comune di San Giorgio a Cremano (NA)</t>
  </si>
  <si>
    <t>SAN GIORGIO A CREMANO</t>
  </si>
  <si>
    <t>Comune di Trecase</t>
  </si>
  <si>
    <t>TRECASE</t>
  </si>
  <si>
    <t>Comune di Trecase (NA)</t>
  </si>
  <si>
    <t>COMUNE DI CASTELLAMMARE DI STABIA</t>
  </si>
  <si>
    <t>CASTELLAMMARE DI STABIA</t>
  </si>
  <si>
    <t>Comune di Castellammare di Stabia (NA)</t>
  </si>
  <si>
    <t>Parco Archeologico di Ercolano</t>
  </si>
  <si>
    <t>ERCOLANO</t>
  </si>
  <si>
    <t>Comune di Terzigno (NA)</t>
  </si>
  <si>
    <t>TERZIGNO</t>
  </si>
  <si>
    <t>PARCO ARCHEOLOGICO POMPEI</t>
  </si>
  <si>
    <t>TORRE ANNUNZIATA</t>
  </si>
  <si>
    <t>UNITA' GRANDE POMPEI</t>
  </si>
  <si>
    <t>COMUNE DI POMPEI</t>
  </si>
  <si>
    <t>Segretariato Regionale Campania dipendenti percipienti incentivo 93 dlg163 - 2006 - art 113 dlgs 50- 2016</t>
  </si>
  <si>
    <t>PORTICI</t>
  </si>
  <si>
    <t>EAV- Ente Autonomo Volturno s.r.l.</t>
  </si>
  <si>
    <t>AMBITO NAZIONALE</t>
  </si>
  <si>
    <t>COMUNE DI ERCOLANO (NA)</t>
  </si>
  <si>
    <t>Comune di Torre Annunziata</t>
  </si>
  <si>
    <t>Comune di Torre Annunziata (NA)</t>
  </si>
  <si>
    <t>Comune di Scafati (SA)</t>
  </si>
  <si>
    <t>SCAFATI</t>
  </si>
  <si>
    <t>Comune di Boscotrecase (NA)</t>
  </si>
  <si>
    <t>BOSCOTRECASE</t>
  </si>
  <si>
    <t>Comune di Pimonte (NA)</t>
  </si>
  <si>
    <t>PIMONTE</t>
  </si>
  <si>
    <t>Comune di Vico Equense (NA)</t>
  </si>
  <si>
    <t>VICO EQUENSE</t>
  </si>
  <si>
    <t>Comune di Boscoreale (NA)</t>
  </si>
  <si>
    <t>BOSCOREALE</t>
  </si>
  <si>
    <t>COMUNE DI BOSCOREALE</t>
  </si>
  <si>
    <t>Comune di Poggiomarino (NA)</t>
  </si>
  <si>
    <t>POGGIOMARINO</t>
  </si>
  <si>
    <t>Comune di Torre del Greco (NA)</t>
  </si>
  <si>
    <t>TORRE DEL GRECO</t>
  </si>
  <si>
    <t>COMUNE DI PORTICI (NA)</t>
  </si>
  <si>
    <t>SACAL - Società Aeroportuale Calabrese</t>
  </si>
  <si>
    <t>LAMEZIA TERME</t>
  </si>
  <si>
    <t>Ente Nazionale per l'Aviazione Civile - ENAC</t>
  </si>
  <si>
    <t>REGGIO DI CALABRIA</t>
  </si>
  <si>
    <t>Comune di San Ginesio (MC)</t>
  </si>
  <si>
    <t>CORRIDONIA</t>
  </si>
  <si>
    <t>Regione Marche</t>
  </si>
  <si>
    <t>Comune di Comunanza (AP)</t>
  </si>
  <si>
    <t>COMUNANZA</t>
  </si>
  <si>
    <t>Comune di Spoleto (PG)</t>
  </si>
  <si>
    <t>SPOLETO</t>
  </si>
  <si>
    <t>Comune di Castelraimondo (MC)</t>
  </si>
  <si>
    <t>CASTELRAIMONDO</t>
  </si>
  <si>
    <t>CO.TU.GE. - Consorzio Turistico del Comprensorio dei Monti Gemelli</t>
  </si>
  <si>
    <t>Comune di Poggiodomo (PG)</t>
  </si>
  <si>
    <t>POGGIODOMO</t>
  </si>
  <si>
    <t>Unione Montana dei Monti Azzurri</t>
  </si>
  <si>
    <t>UNIONE MONTANA POTENZA ESINO MUSONE</t>
  </si>
  <si>
    <t>APIRO</t>
  </si>
  <si>
    <t>Comune di Ascoli Piceno (AP)</t>
  </si>
  <si>
    <t>ACQUASANTA TERME</t>
  </si>
  <si>
    <t>Comune di Acquasanta Terme (AP)</t>
  </si>
  <si>
    <t>Comune di Roccafluvione (AP)</t>
  </si>
  <si>
    <t>ROCCAFLUVIONE</t>
  </si>
  <si>
    <t>Comune di Montalto Delle Marche (AP)</t>
  </si>
  <si>
    <t>MONTALTO DELLE MARCHE</t>
  </si>
  <si>
    <t>CASCIA</t>
  </si>
  <si>
    <t>COMUNE DI PIEVE TORINA</t>
  </si>
  <si>
    <t>PIEVE TORINA</t>
  </si>
  <si>
    <t>Ufficio Speciale Ricostruzione Lazio</t>
  </si>
  <si>
    <t>Comune di Polino (TR)</t>
  </si>
  <si>
    <t>POLINO</t>
  </si>
  <si>
    <t>Comune di Teramo (TE)</t>
  </si>
  <si>
    <t>TERAMO</t>
  </si>
  <si>
    <t>Comune di Accumoli (RI)</t>
  </si>
  <si>
    <t>ACCUMOLI</t>
  </si>
  <si>
    <t>Comune di Monteleone Di Spoleto (PG)</t>
  </si>
  <si>
    <t>MONTELEONE DI SPOLETO</t>
  </si>
  <si>
    <t>Comune di Esanatoglia (MC)</t>
  </si>
  <si>
    <t>ESANATOGLIA</t>
  </si>
  <si>
    <t>Comune di Amatrice (RI)</t>
  </si>
  <si>
    <t>AMATRICE</t>
  </si>
  <si>
    <t>Comune di Montegiorgio (FM)</t>
  </si>
  <si>
    <t>MONTEGIORGIO</t>
  </si>
  <si>
    <t>Regione Abruzzo</t>
  </si>
  <si>
    <t>MONTORIO AL VOMANO</t>
  </si>
  <si>
    <t>COMUNE DI VALLO DI NERA</t>
  </si>
  <si>
    <t>VALLO DI NERA</t>
  </si>
  <si>
    <t>Comune di Ferentillo (TR)</t>
  </si>
  <si>
    <t>FERENTILLO</t>
  </si>
  <si>
    <t>Comune di Tolentino (MC)</t>
  </si>
  <si>
    <t>TOLENTINO</t>
  </si>
  <si>
    <t>Cicli Idrici Integrati Primari S.p.A.</t>
  </si>
  <si>
    <t>Comune di Norcia (PG)</t>
  </si>
  <si>
    <t>NORCIA</t>
  </si>
  <si>
    <t>Comune di Castel Sant'Angelo (RI)</t>
  </si>
  <si>
    <t>CASTEL SANT'ANGELO</t>
  </si>
  <si>
    <t>Comune di Leonessa (RI)</t>
  </si>
  <si>
    <t>LEONESSA</t>
  </si>
  <si>
    <t>Comune di Preci (PG)</t>
  </si>
  <si>
    <t>PRECI</t>
  </si>
  <si>
    <t>Comune di Crognaleto (TE)</t>
  </si>
  <si>
    <t>CROGNALETO</t>
  </si>
  <si>
    <t>Comune di Borbona (RI)</t>
  </si>
  <si>
    <t>BORBONA</t>
  </si>
  <si>
    <t>Comune di Cittaducale (RI)</t>
  </si>
  <si>
    <t>CITTADUCALE</t>
  </si>
  <si>
    <t>COMUNE DI ARRONE (TR)</t>
  </si>
  <si>
    <t>ARRONE</t>
  </si>
  <si>
    <t>Comune di Cittareale (RI)</t>
  </si>
  <si>
    <t>CITTAREALE</t>
  </si>
  <si>
    <t>Comune di Borgo Velino (RI)</t>
  </si>
  <si>
    <t>BORGO VELINO</t>
  </si>
  <si>
    <t>Comune di Sant'Anatolia di Narco (PG)</t>
  </si>
  <si>
    <t>SANT'ANATOLIA DI NARCO</t>
  </si>
  <si>
    <t>Comune di Macerata (MC)</t>
  </si>
  <si>
    <t>MACERATA</t>
  </si>
  <si>
    <t>Comune di Antrodoco (RI)</t>
  </si>
  <si>
    <t>ANTRODOCO</t>
  </si>
  <si>
    <t>CONSORZIO DEL BACINO IMBRIFERO DEL FIUME TRONTO</t>
  </si>
  <si>
    <t>ASCOLI PICENO</t>
  </si>
  <si>
    <t>Comune di Cantalice (RI)</t>
  </si>
  <si>
    <t>CANTALICE</t>
  </si>
  <si>
    <t>Comune di Cingoli (MC)</t>
  </si>
  <si>
    <t>CINGOLI</t>
  </si>
  <si>
    <t>Comune di Scheggino (PG)</t>
  </si>
  <si>
    <t>SCHEGGINO</t>
  </si>
  <si>
    <t>AZIENDA SANITARIA LOCALE  TARANTO</t>
  </si>
  <si>
    <t>commissario straordinario per gli interventi urgenti di bonifica, ambientalizzazione e riqualificazione dell'area di Taranto</t>
  </si>
  <si>
    <t>MASSAFRA</t>
  </si>
  <si>
    <t>Invitalia - Agenzia nazionale per l'attrazione degli investimenti e lo sviluppo d'impresa</t>
  </si>
  <si>
    <t>Comune di Montemesola (TA)</t>
  </si>
  <si>
    <t>MONTEMESOLA</t>
  </si>
  <si>
    <t>Commissario Straordinario per gli interventi urgenti di bonifica, ambientalizzazione e riqualificazione di Taranto</t>
  </si>
  <si>
    <t>AUTORITA' DI SISTEMA PORTUALE DEL MAR IONIO</t>
  </si>
  <si>
    <t>TARANTO</t>
  </si>
  <si>
    <t>PROVINCIA DI TARANTO</t>
  </si>
  <si>
    <t>DIREZIONE GENIO MILITARE PER LA MARINA - TARANTO</t>
  </si>
  <si>
    <t>ARSENALE MILITARE MARITTIMO - TARANTO</t>
  </si>
  <si>
    <t>AUTORITA' PORTUALE DI TARANTO</t>
  </si>
  <si>
    <t>ADSP DEL MAR JONIO - TARANTO</t>
  </si>
  <si>
    <t>Comune di Taranto (TA)</t>
  </si>
  <si>
    <t>COMUNE DI TARANTO</t>
  </si>
  <si>
    <t>ASL di Taranto</t>
  </si>
  <si>
    <t>MINISTERO DELLA CULTURA</t>
  </si>
  <si>
    <t>MIC_SEGRETARIATO REGIONALE PER LA PUGLIA</t>
  </si>
  <si>
    <t>CONSORZIO ASI DI TARANTO</t>
  </si>
  <si>
    <t>Comune di Crispiano (TA)</t>
  </si>
  <si>
    <t>CRISPIANO</t>
  </si>
  <si>
    <t>RETE FERROVIA ITALIANA SPA</t>
  </si>
  <si>
    <t>COMMISSARIO STRAORDINARIO INT. URG. BONIFICA AMBIENTALIZZAZIONE RIQUALIFICAZIONE TA DPCM 08-07-2014</t>
  </si>
  <si>
    <t>COMUNE DI STATTE</t>
  </si>
  <si>
    <t>STATTE</t>
  </si>
  <si>
    <t>REGIONE PUGLIA</t>
  </si>
  <si>
    <t>Commissario Straordinario per lattuazione dellintervento di messa in sicurezza e gestione dei rifiuti pericolosi e radioattivi siti nel deposito ex Cemerad, nel territorio comunale di Statte (TA) - D.P.C.M. del 19/11/ 2015</t>
  </si>
  <si>
    <t>CIS_BLA07</t>
  </si>
  <si>
    <t>CISTA8521_13</t>
  </si>
  <si>
    <t>CISTA8521_14</t>
  </si>
  <si>
    <t>CISTA+PUG</t>
  </si>
  <si>
    <t>Contratto Istituzionale di Sviluppo per l¿Area di Taranto - Regione Puglia</t>
  </si>
  <si>
    <t>B0203.35</t>
  </si>
  <si>
    <t>B0302.22</t>
  </si>
  <si>
    <t>2014IT16M2OP002</t>
  </si>
  <si>
    <t>POR Puglia FESR FSE</t>
  </si>
  <si>
    <t>A0912.111</t>
  </si>
  <si>
    <t>2014IT16RFOP022</t>
  </si>
  <si>
    <t>POR Basilicata FESR</t>
  </si>
  <si>
    <t>15/2018/0160</t>
  </si>
  <si>
    <t>PSCTRANSECOLOG</t>
  </si>
  <si>
    <t>Piano Sviluppo e Coesione FSC-Trans.ecologica delibera n. 6/2021</t>
  </si>
  <si>
    <t>DGSTA_23_0001</t>
  </si>
  <si>
    <t>POFSCSTA23</t>
  </si>
  <si>
    <t>Tema prioritario_2.3 POA FSC_RiA</t>
  </si>
  <si>
    <t>6</t>
  </si>
  <si>
    <t>Sospeso per Ricorso Amministrativo (Reg. 1303/2013 art. 87, co 1 lett. a)</t>
  </si>
  <si>
    <t>Condizione A</t>
  </si>
  <si>
    <t xml:space="preserve"> Condizione B</t>
  </si>
  <si>
    <t>Entrambe le condizioni OGV</t>
  </si>
  <si>
    <t>J77H20005390001</t>
  </si>
  <si>
    <t>Intervento NON AVVIATO con IMPEGNI VALORIZZATI</t>
  </si>
  <si>
    <t>Intervento IN ESECUZIONE senza data stipula contratto</t>
  </si>
  <si>
    <t>Intervento NON AVVIATO con IMPEGNI VALORIZZATI / IMPORTO IMPEGNATO = IMPORTO FINAZIAMENTO</t>
  </si>
  <si>
    <t>IMPORTO IMPEGNATO = IMPORTO FINAZIAMENTO</t>
  </si>
  <si>
    <t>Comune di Posta</t>
  </si>
  <si>
    <t>Posta</t>
  </si>
  <si>
    <t>Comune di Rieti</t>
  </si>
  <si>
    <t>Rieti</t>
  </si>
  <si>
    <t>Matera</t>
  </si>
  <si>
    <t>Provincia di Matera</t>
  </si>
  <si>
    <t>Campobasso</t>
  </si>
  <si>
    <t>Comune di Massafra</t>
  </si>
  <si>
    <t>Massafra</t>
  </si>
  <si>
    <t>Autorità Portuale</t>
  </si>
  <si>
    <t>Taranto</t>
  </si>
  <si>
    <t>Comune di Taranto</t>
  </si>
  <si>
    <t>Segretariato Regionale MIC della Puglia</t>
  </si>
  <si>
    <t>Rete Ferroviaria Italiana S.p.A.</t>
  </si>
  <si>
    <t>Comune di Statte</t>
  </si>
  <si>
    <t>Statte</t>
  </si>
  <si>
    <t>Commissario Straordinario Bonifica</t>
  </si>
  <si>
    <t>Acquedotto Pugliese</t>
  </si>
  <si>
    <t>MISE</t>
  </si>
  <si>
    <t>MISE#1#CIS_BLA26</t>
  </si>
  <si>
    <t>MISE#1#D51B17002600001</t>
  </si>
  <si>
    <t>CIS_BLA26</t>
  </si>
  <si>
    <t>PROGETTO DI RIGENERAZIONE URBANA DEL CONTESTO COSTIERO DI PORTO CRAULO*VIA RIVIERA DEGLI HAETHEY*PROGETTO DI RIGENERAZIONE URBANA DEL CONTESTO COSTIERO DI PORTO CRAULO</t>
  </si>
  <si>
    <t>Lavori di realizzazione di un nuovo edificio scolastico nel Rione Acquedotto - destinato a scuola materna</t>
  </si>
  <si>
    <t>comune di San Felice a Cancello</t>
  </si>
  <si>
    <t>comune di Parete</t>
  </si>
  <si>
    <t>Sarnano</t>
  </si>
  <si>
    <t>San Felice a Cancello</t>
  </si>
  <si>
    <t>Giugliano in Campania</t>
  </si>
  <si>
    <t>Parete, Aversa e Lusciano</t>
  </si>
  <si>
    <t>fondazione casa sollievo della sofferenza</t>
  </si>
  <si>
    <t>comune di Palma Campania</t>
  </si>
  <si>
    <t>Palma Campania</t>
  </si>
  <si>
    <t>format</t>
  </si>
  <si>
    <t>comune Corsano</t>
  </si>
  <si>
    <t>Corsano</t>
  </si>
  <si>
    <t>comune di San Marcellino</t>
  </si>
  <si>
    <t>San Marcellino</t>
  </si>
  <si>
    <t>N. Interventi BDU al 13/03/25</t>
  </si>
  <si>
    <t>Totale Valore Finanziario</t>
  </si>
  <si>
    <t/>
  </si>
  <si>
    <t>Progetto Completato</t>
  </si>
  <si>
    <t>Progetto non avviato</t>
  </si>
  <si>
    <t>COMUNE DI OTRANTO (LE)</t>
  </si>
  <si>
    <t>OTRANTO</t>
  </si>
  <si>
    <t>COMUNE DI CRISPANO (NA)</t>
  </si>
  <si>
    <t>CRISPANO</t>
  </si>
  <si>
    <t xml:space="preserve">Format </t>
  </si>
  <si>
    <t>Focus stato progettazione</t>
  </si>
  <si>
    <t>ok</t>
  </si>
  <si>
    <t>data condizione A</t>
  </si>
  <si>
    <t>stipula contratto</t>
  </si>
  <si>
    <t>attribuzione finanziamento</t>
  </si>
  <si>
    <t>inizio avvio lavori</t>
  </si>
  <si>
    <t>inizio esecuzione servizi</t>
  </si>
  <si>
    <t>intervento senza stipula contratto (forzato stato "esecuzione")</t>
  </si>
  <si>
    <t>fonte data condizione A</t>
  </si>
  <si>
    <t>Tabella 1 – Interventi monitorati e non monitorati</t>
  </si>
  <si>
    <t>note</t>
  </si>
  <si>
    <t>Totale complessivo</t>
  </si>
  <si>
    <t>Valori</t>
  </si>
  <si>
    <t>Somma di Impegno</t>
  </si>
  <si>
    <t>Somma di Pagamento</t>
  </si>
  <si>
    <t>Somma di Finanziamento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</si>
</sst>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quot;_-;\-* #,##0.00\ &quot;€&quot;_-;_-* &quot;-&quot;??\ &quot;€&quot;_-;_-@_-"/>
    <numFmt numFmtId="43" formatCode="_-* #,##0.00_-;\-* #,##0.00_-;_-* &quot;-&quot;??_-;_-@_-"/>
    <numFmt numFmtId="164" formatCode="_(&quot;€&quot;* #,##0.00_);_(&quot;€&quot;* \(#,##0.00\);_(&quot;€&quot;* &quot;-&quot;??_);_(@_)"/>
    <numFmt numFmtId="165" formatCode="_(* #,##0.00_);_(* \(#,##0.00\);_(* &quot;-&quot;??_);_(@_)"/>
    <numFmt numFmtId="166" formatCode="_-* #,##0_-;\-* #,##0_-;_-* &quot;-&quot;??_-;_-@_-"/>
    <numFmt numFmtId="167" formatCode="dd\/mm\/yyyy"/>
    <numFmt numFmtId="168" formatCode="_-* #,##0\ &quot;€&quot;_-;\-* #,##0\ &quot;€&quot;_-;_-* &quot;-&quot;??\ &quot;€&quot;_-;_-@_-"/>
    <numFmt numFmtId="169" formatCode="0.0%"/>
    <numFmt numFmtId="170" formatCode="_-* #,##0.00\ _€_-;\-* #,##0.00\ _€_-;_-* &quot;-&quot;??\ _€_-;_-@_-"/>
    <numFmt numFmtId="171" formatCode="m/d/yyyy"/>
  </numFmts>
  <fonts count="15" x14ac:knownFonts="1">
    <font>
      <sz val="11"/>
      <color theme="1"/>
      <name val="Aptos Narrow"/>
      <family val="2"/>
      <scheme val="minor"/>
    </font>
    <font>
      <sz val="11"/>
      <color theme="1"/>
      <name val="Aptos Narrow"/>
      <family val="2"/>
      <scheme val="minor"/>
    </font>
    <font>
      <b/>
      <sz val="11"/>
      <name val="Calibri Light"/>
      <family val="2"/>
    </font>
    <font>
      <b/>
      <sz val="11"/>
      <name val="Aptos Narrow"/>
      <family val="2"/>
      <scheme val="minor"/>
    </font>
    <font>
      <b/>
      <sz val="9"/>
      <color rgb="FF363636"/>
      <name val="Aptos Narrow"/>
      <family val="2"/>
      <scheme val="minor"/>
    </font>
    <font>
      <sz val="9"/>
      <color rgb="FF363636"/>
      <name val="Aptos Narrow"/>
      <family val="2"/>
      <scheme val="minor"/>
    </font>
    <font>
      <b/>
      <sz val="11"/>
      <color theme="1"/>
      <name val="Aptos Narrow"/>
      <family val="2"/>
      <scheme val="minor"/>
    </font>
    <font>
      <b/>
      <sz val="11"/>
      <color theme="0"/>
      <name val="Calibri Light"/>
      <family val="2"/>
    </font>
    <font>
      <sz val="8"/>
      <name val="Aptos Narrow"/>
      <family val="2"/>
      <scheme val="minor"/>
    </font>
    <font>
      <sz val="11"/>
      <color rgb="FFFF0000"/>
      <name val="Aptos Narrow"/>
      <family val="2"/>
      <scheme val="minor"/>
    </font>
    <font>
      <b/>
      <sz val="11"/>
      <color theme="0"/>
      <name val="Aptos Narrow"/>
      <family val="2"/>
      <scheme val="minor"/>
    </font>
    <font>
      <b/>
      <sz val="11"/>
      <color rgb="FF000000"/>
      <name val="Aptos Narrow"/>
      <family val="2"/>
      <scheme val="minor"/>
    </font>
    <font>
      <sz val="11"/>
      <color rgb="FF000000"/>
      <name val="Aptos Narrow"/>
      <family val="2"/>
      <scheme val="minor"/>
    </font>
    <font>
      <b/>
      <sz val="14"/>
      <color theme="0"/>
      <name val="Aptos Narrow"/>
      <family val="2"/>
      <scheme val="minor"/>
    </font>
    <font>
      <b/>
      <sz val="14"/>
      <color theme="1"/>
      <name val="Aptos Narrow"/>
      <family val="2"/>
      <scheme val="minor"/>
    </font>
  </fonts>
  <fills count="12">
    <fill>
      <patternFill patternType="none"/>
    </fill>
    <fill>
      <patternFill patternType="gray125"/>
    </fill>
    <fill>
      <patternFill patternType="solid">
        <fgColor theme="7" tint="0.79998168889431442"/>
        <bgColor indexed="64"/>
      </patternFill>
    </fill>
    <fill>
      <patternFill patternType="solid">
        <fgColor rgb="FFF5F5F5"/>
        <bgColor indexed="64"/>
      </patternFill>
    </fill>
    <fill>
      <patternFill patternType="solid">
        <fgColor rgb="FFFFFF00"/>
        <bgColor indexed="64"/>
      </patternFill>
    </fill>
    <fill>
      <patternFill patternType="solid">
        <fgColor theme="7" tint="-0.249977111117893"/>
        <bgColor indexed="64"/>
      </patternFill>
    </fill>
    <fill>
      <patternFill patternType="solid">
        <fgColor theme="0" tint="-4.9989318521683403E-2"/>
        <bgColor indexed="64"/>
      </patternFill>
    </fill>
    <fill>
      <patternFill patternType="solid">
        <fgColor rgb="FFF1F1F1"/>
        <bgColor indexed="64"/>
      </patternFill>
    </fill>
    <fill>
      <patternFill patternType="solid">
        <fgColor theme="3" tint="0.89999084444715716"/>
        <bgColor indexed="64"/>
      </patternFill>
    </fill>
    <fill>
      <patternFill patternType="solid">
        <fgColor rgb="FFFFFFFF"/>
        <bgColor indexed="64"/>
      </patternFill>
    </fill>
    <fill>
      <patternFill patternType="solid">
        <fgColor rgb="FFFFC000"/>
        <bgColor indexed="64"/>
      </patternFill>
    </fill>
    <fill>
      <patternFill patternType="solid">
        <fgColor rgb="FF7030A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
      <left/>
      <right/>
      <top style="thin">
        <color theme="4"/>
      </top>
      <bottom/>
      <diagonal/>
    </border>
    <border>
      <left/>
      <right/>
      <top style="thin">
        <color theme="4"/>
      </top>
      <bottom style="thin">
        <color theme="4"/>
      </bottom>
      <diagonal/>
    </border>
    <border>
      <left style="thin">
        <color theme="4"/>
      </left>
      <right/>
      <top style="thin">
        <color indexed="64"/>
      </top>
      <bottom/>
      <diagonal/>
    </border>
    <border>
      <left style="thin">
        <color indexed="64"/>
      </left>
      <right/>
      <top/>
      <bottom/>
      <diagonal/>
    </border>
    <border>
      <left style="thin">
        <color theme="4"/>
      </left>
      <right/>
      <top style="thin">
        <color theme="4"/>
      </top>
      <bottom/>
      <diagonal/>
    </border>
    <border>
      <left style="thin">
        <color theme="4"/>
      </left>
      <right/>
      <top/>
      <bottom/>
      <diagonal/>
    </border>
    <border>
      <left style="thin">
        <color indexed="64"/>
      </left>
      <right style="thin">
        <color indexed="64"/>
      </right>
      <top/>
      <bottom/>
      <diagonal/>
    </border>
    <border>
      <left/>
      <right style="thin">
        <color theme="0"/>
      </right>
      <top style="thin">
        <color rgb="FFDCDCDC"/>
      </top>
      <bottom style="thin">
        <color rgb="FFDCDCDC"/>
      </bottom>
      <diagonal/>
    </border>
    <border>
      <left style="thin">
        <color theme="0"/>
      </left>
      <right style="thin">
        <color theme="0"/>
      </right>
      <top style="thin">
        <color rgb="FFDCDCDC"/>
      </top>
      <bottom style="thin">
        <color rgb="FFDCDCDC"/>
      </bottom>
      <diagonal/>
    </border>
  </borders>
  <cellStyleXfs count="6">
    <xf numFmtId="0" fontId="0" fillId="0" borderId="0"/>
    <xf numFmtId="165"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01">
    <xf numFmtId="0" fontId="0" fillId="0" borderId="0" xfId="0"/>
    <xf numFmtId="0" fontId="0" fillId="0" borderId="0" xfId="0"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14" fontId="0" fillId="0" borderId="3" xfId="0" applyNumberFormat="1" applyBorder="1" applyAlignment="1">
      <alignment horizontal="center" vertical="center"/>
    </xf>
    <xf numFmtId="0" fontId="0" fillId="0" borderId="4" xfId="0" applyBorder="1" applyAlignment="1">
      <alignment horizontal="center" vertical="center"/>
    </xf>
    <xf numFmtId="14" fontId="0" fillId="0" borderId="4" xfId="0" applyNumberFormat="1" applyBorder="1" applyAlignment="1">
      <alignment horizontal="center" vertical="center"/>
    </xf>
    <xf numFmtId="0" fontId="0" fillId="0" borderId="5" xfId="0" applyBorder="1" applyAlignment="1">
      <alignment horizontal="center" vertical="center"/>
    </xf>
    <xf numFmtId="14" fontId="0" fillId="0" borderId="5" xfId="0" applyNumberFormat="1" applyBorder="1" applyAlignment="1">
      <alignment horizontal="center" vertical="center"/>
    </xf>
    <xf numFmtId="0" fontId="2" fillId="2" borderId="7" xfId="0" applyFont="1" applyFill="1" applyBorder="1" applyAlignment="1">
      <alignment horizontal="center" vertical="center" wrapText="1"/>
    </xf>
    <xf numFmtId="14" fontId="2" fillId="2" borderId="7" xfId="0" applyNumberFormat="1" applyFont="1" applyFill="1" applyBorder="1" applyAlignment="1">
      <alignment horizontal="center" vertical="center" wrapText="1"/>
    </xf>
    <xf numFmtId="0" fontId="3" fillId="2" borderId="7" xfId="0" applyFont="1" applyFill="1" applyBorder="1" applyAlignment="1">
      <alignment horizontal="center" vertical="center"/>
    </xf>
    <xf numFmtId="9" fontId="0" fillId="0" borderId="3" xfId="2" applyFont="1" applyBorder="1" applyAlignment="1">
      <alignment horizontal="center" vertical="center"/>
    </xf>
    <xf numFmtId="9" fontId="0" fillId="0" borderId="4" xfId="2" applyFont="1" applyBorder="1" applyAlignment="1">
      <alignment horizontal="center" vertical="center"/>
    </xf>
    <xf numFmtId="9" fontId="0" fillId="0" borderId="5" xfId="2"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171" fontId="0" fillId="0" borderId="4" xfId="0" applyNumberFormat="1" applyBorder="1" applyAlignment="1">
      <alignment horizontal="center" vertical="center"/>
    </xf>
    <xf numFmtId="171" fontId="0" fillId="0" borderId="0" xfId="0" applyNumberFormat="1" applyAlignment="1">
      <alignment horizontal="center" vertical="center"/>
    </xf>
    <xf numFmtId="0" fontId="2" fillId="10" borderId="7" xfId="0" applyFont="1" applyFill="1" applyBorder="1" applyAlignment="1">
      <alignment horizontal="center" vertical="center" wrapText="1"/>
    </xf>
    <xf numFmtId="0" fontId="7" fillId="11" borderId="10"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0" fillId="0" borderId="0" xfId="0" applyAlignment="1">
      <alignment horizontal="left"/>
    </xf>
    <xf numFmtId="0" fontId="4" fillId="3" borderId="11"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5" fillId="9" borderId="11" xfId="0" applyFont="1" applyFill="1" applyBorder="1" applyAlignment="1">
      <alignment horizontal="left" vertical="center"/>
    </xf>
    <xf numFmtId="0" fontId="5" fillId="9" borderId="12" xfId="0" applyFont="1" applyFill="1" applyBorder="1" applyAlignment="1">
      <alignment horizontal="left" vertical="center"/>
    </xf>
    <xf numFmtId="167" fontId="5" fillId="9" borderId="12" xfId="0" applyNumberFormat="1" applyFont="1" applyFill="1" applyBorder="1" applyAlignment="1">
      <alignment horizontal="left" vertical="center"/>
    </xf>
    <xf numFmtId="0" fontId="9" fillId="0" borderId="4" xfId="0" applyFont="1" applyBorder="1" applyAlignment="1">
      <alignment horizontal="center" vertical="center"/>
    </xf>
    <xf numFmtId="0" fontId="10" fillId="11" borderId="7" xfId="0" applyFont="1" applyFill="1" applyBorder="1" applyAlignment="1">
      <alignment horizontal="center" vertical="center" wrapText="1"/>
    </xf>
    <xf numFmtId="0" fontId="7" fillId="11" borderId="7" xfId="0" applyFont="1" applyFill="1" applyBorder="1" applyAlignment="1">
      <alignment horizontal="center" vertical="center" wrapText="1"/>
    </xf>
    <xf numFmtId="0" fontId="0" fillId="0" borderId="0" xfId="0" applyAlignment="1">
      <alignment horizontal="left" vertical="center"/>
    </xf>
    <xf numFmtId="0" fontId="6" fillId="0" borderId="0" xfId="0" applyFont="1" applyAlignment="1">
      <alignment horizontal="left" vertical="center"/>
    </xf>
    <xf numFmtId="0" fontId="11" fillId="2" borderId="1" xfId="0" applyFont="1" applyFill="1" applyBorder="1" applyAlignment="1">
      <alignment horizontal="left" vertical="center" wrapText="1"/>
    </xf>
    <xf numFmtId="1" fontId="0" fillId="6" borderId="1" xfId="1" quotePrefix="1" applyNumberFormat="1" applyFont="1" applyFill="1" applyBorder="1" applyAlignment="1">
      <alignment horizontal="left" vertical="center"/>
    </xf>
    <xf numFmtId="1" fontId="12" fillId="6" borderId="1" xfId="1" quotePrefix="1" applyNumberFormat="1" applyFont="1" applyFill="1" applyBorder="1" applyAlignment="1">
      <alignment horizontal="left" vertical="center"/>
    </xf>
    <xf numFmtId="165" fontId="0" fillId="6" borderId="1" xfId="1" quotePrefix="1" applyFont="1" applyFill="1" applyBorder="1" applyAlignment="1">
      <alignment horizontal="left" vertical="center"/>
    </xf>
    <xf numFmtId="0" fontId="11" fillId="2" borderId="1" xfId="0" applyFont="1" applyFill="1" applyBorder="1" applyAlignment="1">
      <alignment horizontal="left" vertical="center"/>
    </xf>
    <xf numFmtId="9" fontId="12" fillId="6" borderId="1" xfId="2" quotePrefix="1" applyFont="1" applyFill="1" applyBorder="1" applyAlignment="1">
      <alignment horizontal="left" vertical="center"/>
    </xf>
    <xf numFmtId="0" fontId="6" fillId="0" borderId="1" xfId="0" applyFont="1" applyBorder="1" applyAlignment="1">
      <alignment horizontal="left" vertical="center"/>
    </xf>
    <xf numFmtId="166" fontId="0" fillId="0" borderId="1" xfId="1" applyNumberFormat="1" applyFont="1" applyBorder="1" applyAlignment="1">
      <alignment horizontal="left" vertical="center" wrapText="1"/>
    </xf>
    <xf numFmtId="165" fontId="0" fillId="0" borderId="1" xfId="1" applyFont="1" applyBorder="1" applyAlignment="1">
      <alignment horizontal="left" vertical="center" wrapText="1"/>
    </xf>
    <xf numFmtId="0" fontId="11" fillId="6" borderId="1" xfId="0" applyFont="1" applyFill="1" applyBorder="1" applyAlignment="1">
      <alignment horizontal="left" vertical="center" wrapText="1"/>
    </xf>
    <xf numFmtId="166" fontId="11" fillId="6" borderId="1" xfId="1" applyNumberFormat="1" applyFont="1" applyFill="1" applyBorder="1" applyAlignment="1">
      <alignment horizontal="left" vertical="center" wrapText="1"/>
    </xf>
    <xf numFmtId="165" fontId="11" fillId="6" borderId="1" xfId="1" applyFont="1" applyFill="1" applyBorder="1" applyAlignment="1">
      <alignment horizontal="left" vertical="center" wrapText="1"/>
    </xf>
    <xf numFmtId="0" fontId="12" fillId="2" borderId="1" xfId="0" applyFont="1" applyFill="1" applyBorder="1" applyAlignment="1">
      <alignment horizontal="left" vertical="center" wrapText="1"/>
    </xf>
    <xf numFmtId="166" fontId="0" fillId="0" borderId="0" xfId="1" applyNumberFormat="1" applyFont="1" applyFill="1" applyBorder="1" applyAlignment="1">
      <alignment horizontal="left" vertical="center" wrapText="1"/>
    </xf>
    <xf numFmtId="166" fontId="0" fillId="0" borderId="1" xfId="1" applyNumberFormat="1" applyFont="1" applyBorder="1" applyAlignment="1">
      <alignment horizontal="left" vertical="center"/>
    </xf>
    <xf numFmtId="166" fontId="6" fillId="6" borderId="1" xfId="1" applyNumberFormat="1" applyFont="1" applyFill="1" applyBorder="1" applyAlignment="1">
      <alignment horizontal="left" vertical="center"/>
    </xf>
    <xf numFmtId="165" fontId="0" fillId="0" borderId="1" xfId="1" applyFont="1" applyBorder="1" applyAlignment="1">
      <alignment horizontal="left" vertical="center"/>
    </xf>
    <xf numFmtId="165" fontId="0" fillId="6" borderId="1" xfId="1" applyFont="1" applyFill="1" applyBorder="1" applyAlignment="1">
      <alignment horizontal="left" vertical="center"/>
    </xf>
    <xf numFmtId="166" fontId="0" fillId="0" borderId="0" xfId="1" applyNumberFormat="1" applyFont="1" applyAlignment="1">
      <alignment horizontal="left" vertical="center"/>
    </xf>
    <xf numFmtId="9" fontId="0" fillId="0" borderId="0" xfId="2" applyFont="1" applyAlignment="1">
      <alignment horizontal="left" vertical="center"/>
    </xf>
    <xf numFmtId="14" fontId="0" fillId="0" borderId="0" xfId="0" applyNumberFormat="1" applyAlignment="1">
      <alignment horizontal="left" vertical="center"/>
    </xf>
    <xf numFmtId="0" fontId="11" fillId="8" borderId="1" xfId="0" applyFont="1" applyFill="1" applyBorder="1" applyAlignment="1">
      <alignment horizontal="center" wrapText="1"/>
    </xf>
    <xf numFmtId="0" fontId="6" fillId="0" borderId="1" xfId="0" applyFont="1" applyBorder="1" applyAlignment="1">
      <alignment horizontal="center"/>
    </xf>
    <xf numFmtId="0" fontId="0" fillId="0" borderId="1" xfId="0" applyBorder="1" applyAlignment="1">
      <alignment horizontal="center" wrapText="1"/>
    </xf>
    <xf numFmtId="165" fontId="0" fillId="0" borderId="1" xfId="1" applyFont="1" applyBorder="1" applyAlignment="1">
      <alignment horizontal="center" wrapText="1"/>
    </xf>
    <xf numFmtId="164" fontId="0" fillId="0" borderId="0" xfId="0" applyNumberFormat="1" applyAlignment="1">
      <alignment horizontal="center"/>
    </xf>
    <xf numFmtId="4" fontId="0" fillId="0" borderId="0" xfId="0" applyNumberFormat="1" applyAlignment="1">
      <alignment horizontal="center"/>
    </xf>
    <xf numFmtId="0" fontId="11" fillId="7" borderId="1" xfId="0" applyFont="1" applyFill="1" applyBorder="1" applyAlignment="1">
      <alignment horizontal="center" wrapText="1"/>
    </xf>
    <xf numFmtId="165" fontId="11" fillId="7" borderId="1" xfId="1" applyFont="1" applyFill="1" applyBorder="1" applyAlignment="1">
      <alignment horizontal="center" wrapText="1"/>
    </xf>
    <xf numFmtId="166" fontId="0" fillId="0" borderId="0" xfId="1" applyNumberFormat="1" applyFont="1" applyFill="1" applyBorder="1" applyAlignment="1">
      <alignment horizontal="center" wrapText="1"/>
    </xf>
    <xf numFmtId="166" fontId="0" fillId="0" borderId="1" xfId="1" applyNumberFormat="1" applyFont="1" applyBorder="1" applyAlignment="1">
      <alignment horizontal="center"/>
    </xf>
    <xf numFmtId="0" fontId="11" fillId="6" borderId="1" xfId="0" applyFont="1" applyFill="1" applyBorder="1" applyAlignment="1">
      <alignment horizontal="center" wrapText="1"/>
    </xf>
    <xf numFmtId="166" fontId="6" fillId="6" borderId="1" xfId="1" applyNumberFormat="1" applyFont="1" applyFill="1" applyBorder="1" applyAlignment="1">
      <alignment horizontal="center"/>
    </xf>
    <xf numFmtId="165" fontId="0" fillId="0" borderId="1" xfId="1" applyFont="1" applyBorder="1" applyAlignment="1">
      <alignment horizontal="center"/>
    </xf>
    <xf numFmtId="165" fontId="6" fillId="6" borderId="1" xfId="1" applyFont="1" applyFill="1" applyBorder="1" applyAlignment="1">
      <alignment horizontal="center"/>
    </xf>
    <xf numFmtId="2" fontId="0" fillId="0" borderId="0" xfId="0" applyNumberFormat="1" applyAlignment="1">
      <alignment horizontal="center"/>
    </xf>
    <xf numFmtId="168" fontId="0" fillId="0" borderId="0" xfId="0" applyNumberFormat="1" applyAlignment="1">
      <alignment horizontal="center"/>
    </xf>
    <xf numFmtId="0" fontId="0" fillId="0" borderId="1" xfId="0" applyBorder="1" applyAlignment="1">
      <alignment horizontal="center"/>
    </xf>
    <xf numFmtId="0" fontId="3" fillId="6" borderId="1" xfId="0" applyFont="1" applyFill="1" applyBorder="1" applyAlignment="1">
      <alignment horizontal="center"/>
    </xf>
    <xf numFmtId="166" fontId="3" fillId="6" borderId="1" xfId="1" applyNumberFormat="1" applyFont="1" applyFill="1" applyBorder="1" applyAlignment="1">
      <alignment horizontal="center"/>
    </xf>
    <xf numFmtId="165" fontId="3" fillId="6" borderId="1" xfId="1" applyFont="1" applyFill="1" applyBorder="1" applyAlignment="1">
      <alignment horizontal="center"/>
    </xf>
    <xf numFmtId="43" fontId="0" fillId="0" borderId="1" xfId="1" applyNumberFormat="1" applyFont="1" applyBorder="1" applyAlignment="1">
      <alignment horizontal="center"/>
    </xf>
    <xf numFmtId="9" fontId="0" fillId="0" borderId="1" xfId="2" applyFont="1" applyBorder="1" applyAlignment="1">
      <alignment horizontal="center"/>
    </xf>
    <xf numFmtId="165" fontId="0" fillId="0" borderId="0" xfId="0" applyNumberFormat="1" applyAlignment="1">
      <alignment horizontal="center"/>
    </xf>
    <xf numFmtId="169" fontId="0" fillId="0" borderId="1" xfId="2" applyNumberFormat="1" applyFont="1" applyBorder="1" applyAlignment="1">
      <alignment horizontal="center"/>
    </xf>
    <xf numFmtId="9" fontId="3" fillId="6" borderId="1" xfId="2" applyFont="1" applyFill="1" applyBorder="1" applyAlignment="1">
      <alignment horizontal="center"/>
    </xf>
    <xf numFmtId="170" fontId="0" fillId="0" borderId="0" xfId="0" applyNumberFormat="1" applyAlignment="1">
      <alignment horizontal="center"/>
    </xf>
    <xf numFmtId="166" fontId="0" fillId="0" borderId="1" xfId="0" applyNumberFormat="1" applyBorder="1" applyAlignment="1">
      <alignment horizontal="center"/>
    </xf>
    <xf numFmtId="166" fontId="6" fillId="0" borderId="1" xfId="0" applyNumberFormat="1" applyFont="1" applyBorder="1" applyAlignment="1">
      <alignment horizontal="center"/>
    </xf>
    <xf numFmtId="43" fontId="0" fillId="0" borderId="1" xfId="0" applyNumberFormat="1" applyBorder="1" applyAlignment="1">
      <alignment horizontal="center"/>
    </xf>
    <xf numFmtId="43" fontId="6" fillId="0" borderId="1" xfId="0" applyNumberFormat="1" applyFont="1" applyBorder="1" applyAlignment="1">
      <alignment horizontal="center"/>
    </xf>
    <xf numFmtId="165" fontId="2" fillId="4" borderId="7" xfId="1" applyFont="1" applyFill="1" applyBorder="1" applyAlignment="1">
      <alignment horizontal="center" vertical="center" wrapText="1"/>
    </xf>
    <xf numFmtId="165" fontId="0" fillId="0" borderId="3" xfId="1" applyFont="1" applyBorder="1" applyAlignment="1">
      <alignment horizontal="center" vertical="center"/>
    </xf>
    <xf numFmtId="165" fontId="0" fillId="0" borderId="3" xfId="1" applyFont="1" applyFill="1" applyBorder="1" applyAlignment="1">
      <alignment horizontal="center" vertical="center"/>
    </xf>
    <xf numFmtId="165" fontId="0" fillId="0" borderId="0" xfId="1" applyFont="1" applyAlignment="1">
      <alignment horizontal="center" vertical="center"/>
    </xf>
    <xf numFmtId="0" fontId="0" fillId="0" borderId="0" xfId="0" pivotButton="1"/>
    <xf numFmtId="0" fontId="0" fillId="0" borderId="0" xfId="0" applyAlignment="1">
      <alignment wrapText="1"/>
    </xf>
    <xf numFmtId="0" fontId="0" fillId="0" borderId="0" xfId="0" pivotButton="1" applyAlignment="1">
      <alignment horizontal="center"/>
    </xf>
    <xf numFmtId="0" fontId="0" fillId="0" borderId="0" xfId="0" applyAlignment="1">
      <alignment horizontal="center" vertical="center" wrapText="1"/>
    </xf>
    <xf numFmtId="165" fontId="0" fillId="0" borderId="0" xfId="0" applyNumberFormat="1"/>
    <xf numFmtId="0" fontId="14" fillId="0" borderId="0" xfId="0" pivotButton="1" applyFont="1"/>
    <xf numFmtId="0" fontId="14" fillId="0" borderId="0" xfId="0" applyFont="1"/>
    <xf numFmtId="0" fontId="0" fillId="0" borderId="0" xfId="0" applyAlignment="1">
      <alignment horizontal="center" vertical="center" wrapText="1"/>
    </xf>
    <xf numFmtId="0" fontId="0" fillId="0" borderId="0" xfId="0" applyAlignment="1">
      <alignment horizontal="center"/>
    </xf>
    <xf numFmtId="0" fontId="13" fillId="5" borderId="2" xfId="0" applyFont="1" applyFill="1" applyBorder="1" applyAlignment="1">
      <alignment horizontal="left" vertical="center"/>
    </xf>
  </cellXfs>
  <cellStyles count="6">
    <cellStyle name="Migliaia" xfId="1" builtinId="3"/>
    <cellStyle name="Migliaia 2" xfId="3" xr:uid="{C7DF94A9-C54F-4D01-81E0-79D7CD02C57B}"/>
    <cellStyle name="Migliaia 3" xfId="5" xr:uid="{88119694-043C-44C4-8D35-14D15110157C}"/>
    <cellStyle name="Normale" xfId="0" builtinId="0"/>
    <cellStyle name="Percentuale" xfId="2" builtinId="5"/>
    <cellStyle name="Valuta 2" xfId="4" xr:uid="{560BA4AB-2C05-4666-B25B-6E926F4FC42B}"/>
  </cellStyles>
  <dxfs count="53">
    <dxf>
      <fill>
        <patternFill>
          <bgColor rgb="FFFFFF00"/>
        </patternFill>
      </fill>
    </dxf>
    <dxf>
      <fill>
        <patternFill>
          <bgColor rgb="FFFF0000"/>
        </patternFill>
      </fill>
    </dxf>
    <dxf>
      <border>
        <left style="thin">
          <color auto="1"/>
        </left>
        <right style="thin">
          <color auto="1"/>
        </right>
        <top style="thin">
          <color auto="1"/>
        </top>
        <bottom style="thin">
          <color auto="1"/>
        </bottom>
        <vertical/>
        <horizontal/>
      </border>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Aptos Narrow"/>
        <family val="2"/>
        <scheme val="minor"/>
      </font>
      <alignment horizontal="center" vertical="center" textRotation="0" wrapText="0" indent="0" justifyLastLine="0" shrinkToFit="0" readingOrder="0"/>
      <border diagonalUp="0" diagonalDown="0">
        <left/>
        <right/>
        <top style="thin">
          <color theme="4"/>
        </top>
        <bottom/>
      </border>
    </dxf>
    <dxf>
      <font>
        <b val="0"/>
        <i val="0"/>
        <strike val="0"/>
        <condense val="0"/>
        <extend val="0"/>
        <outline val="0"/>
        <shadow val="0"/>
        <u val="none"/>
        <vertAlign val="baseline"/>
        <sz val="11"/>
        <color theme="1"/>
        <name val="Aptos Narrow"/>
        <family val="2"/>
        <scheme val="minor"/>
      </font>
      <alignment horizontal="center" vertical="center"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Aptos Narrow"/>
        <family val="2"/>
        <scheme val="minor"/>
      </font>
      <alignment horizontal="center" vertical="center"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Aptos Narrow"/>
        <family val="2"/>
        <scheme val="minor"/>
      </font>
      <numFmt numFmtId="0" formatCode="General"/>
      <alignment horizontal="center" vertical="center" textRotation="0" wrapText="0" indent="0" justifyLastLine="0" shrinkToFit="0" readingOrder="0"/>
      <border diagonalUp="0" diagonalDown="0">
        <left/>
        <right/>
        <top style="thin">
          <color theme="4"/>
        </top>
        <bottom/>
      </border>
    </dxf>
    <dxf>
      <font>
        <b val="0"/>
        <i val="0"/>
        <strike val="0"/>
        <condense val="0"/>
        <extend val="0"/>
        <outline val="0"/>
        <shadow val="0"/>
        <u val="none"/>
        <vertAlign val="baseline"/>
        <sz val="11"/>
        <color theme="1"/>
        <name val="Aptos Narrow"/>
        <family val="2"/>
        <scheme val="minor"/>
      </font>
      <numFmt numFmtId="0" formatCode="General"/>
      <alignment horizontal="center" vertical="center" textRotation="0" wrapText="0" indent="0" justifyLastLine="0" shrinkToFit="0" readingOrder="0"/>
      <border diagonalUp="0" diagonalDown="0">
        <left/>
        <right/>
        <top style="thin">
          <color theme="4"/>
        </top>
        <bottom/>
      </border>
    </dxf>
    <dxf>
      <font>
        <b val="0"/>
        <i val="0"/>
        <strike val="0"/>
        <condense val="0"/>
        <extend val="0"/>
        <outline val="0"/>
        <shadow val="0"/>
        <u val="none"/>
        <vertAlign val="baseline"/>
        <sz val="11"/>
        <color theme="1"/>
        <name val="Aptos Narrow"/>
        <family val="2"/>
        <scheme val="minor"/>
      </font>
      <numFmt numFmtId="0" formatCode="General"/>
      <alignment horizontal="center" vertical="center" textRotation="0" wrapText="0" indent="0" justifyLastLine="0" shrinkToFit="0" readingOrder="0"/>
      <border diagonalUp="0" diagonalDown="0">
        <left/>
        <right/>
        <top style="thin">
          <color theme="4"/>
        </top>
        <bottom/>
      </border>
    </dxf>
    <dxf>
      <font>
        <b val="0"/>
        <i val="0"/>
        <strike val="0"/>
        <condense val="0"/>
        <extend val="0"/>
        <outline val="0"/>
        <shadow val="0"/>
        <u val="none"/>
        <vertAlign val="baseline"/>
        <sz val="11"/>
        <color theme="1"/>
        <name val="Aptos Narrow"/>
        <family val="2"/>
        <scheme val="minor"/>
      </font>
      <numFmt numFmtId="0" formatCode="General"/>
      <alignment horizontal="center" vertical="center" textRotation="0" wrapText="0" indent="0" justifyLastLine="0" shrinkToFit="0" readingOrder="0"/>
      <border diagonalUp="0" diagonalDown="0">
        <left/>
        <right/>
        <top style="thin">
          <color theme="4"/>
        </top>
        <bottom/>
      </border>
    </dxf>
    <dxf>
      <font>
        <b val="0"/>
        <i val="0"/>
        <strike val="0"/>
        <condense val="0"/>
        <extend val="0"/>
        <outline val="0"/>
        <shadow val="0"/>
        <u val="none"/>
        <vertAlign val="baseline"/>
        <sz val="11"/>
        <color theme="1"/>
        <name val="Aptos Narrow"/>
        <family val="2"/>
        <scheme val="minor"/>
      </font>
      <numFmt numFmtId="0" formatCode="General"/>
      <alignment horizontal="center" vertical="center" textRotation="0" wrapText="0" indent="0" justifyLastLine="0" shrinkToFit="0" readingOrder="0"/>
      <border diagonalUp="0" diagonalDown="0">
        <left/>
        <right/>
        <top style="thin">
          <color theme="4"/>
        </top>
        <bottom/>
      </border>
    </dxf>
    <dxf>
      <numFmt numFmtId="19" formatCode="dd/mm/yyyy"/>
      <alignment horizontal="center" vertical="center" textRotation="0" wrapText="0" indent="0" justifyLastLine="0" shrinkToFit="0" readingOrder="0"/>
    </dxf>
    <dxf>
      <font>
        <b val="0"/>
        <i val="0"/>
        <strike val="0"/>
        <condense val="0"/>
        <extend val="0"/>
        <outline val="0"/>
        <shadow val="0"/>
        <u val="none"/>
        <vertAlign val="baseline"/>
        <sz val="11"/>
        <color theme="1"/>
        <name val="Aptos Narrow"/>
        <family val="2"/>
        <scheme val="minor"/>
      </font>
      <numFmt numFmtId="19" formatCode="dd/mm/yyyy"/>
      <alignment horizontal="center" vertical="center" textRotation="0" wrapText="0"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1"/>
        <name val="Aptos Narrow"/>
        <family val="2"/>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center"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theme="1"/>
        <name val="Aptos Narrow"/>
        <family val="2"/>
        <scheme val="minor"/>
      </font>
      <alignment horizontal="center" vertical="center"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Aptos Narrow"/>
        <family val="2"/>
        <scheme val="minor"/>
      </font>
      <alignment horizontal="center" vertical="center"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Aptos Narrow"/>
        <family val="2"/>
        <scheme val="minor"/>
      </font>
      <alignment horizontal="center" vertical="center"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Aptos Narrow"/>
        <family val="2"/>
        <scheme val="minor"/>
      </font>
      <numFmt numFmtId="165" formatCode="_(* #,##0.00_);_(* \(#,##0.00\);_(* &quot;-&quot;??_);_(@_)"/>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1"/>
        <name val="Aptos Narrow"/>
        <family val="2"/>
        <scheme val="minor"/>
      </font>
      <numFmt numFmtId="165" formatCode="_(* #,##0.00_);_(* \(#,##0.00\);_(* &quot;-&quot;??_);_(@_)"/>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1"/>
        <name val="Aptos Narrow"/>
        <family val="2"/>
        <scheme val="minor"/>
      </font>
      <numFmt numFmtId="165" formatCode="_(* #,##0.00_);_(* \(#,##0.00\);_(* &quot;-&quot;??_);_(@_)"/>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1"/>
        <name val="Aptos Narrow"/>
        <family val="2"/>
        <scheme val="minor"/>
      </font>
      <numFmt numFmtId="165" formatCode="_(* #,##0.00_);_(* \(#,##0.00\);_(* &quot;-&quot;??_);_(@_)"/>
      <alignment horizontal="center" vertical="center" textRotation="0" wrapText="0" indent="0" justifyLastLine="0" shrinkToFit="0" readingOrder="0"/>
      <border diagonalUp="0" diagonalDown="0" outline="0">
        <left/>
        <right/>
        <top style="thin">
          <color indexed="64"/>
        </top>
        <bottom/>
      </border>
    </dxf>
    <dxf>
      <numFmt numFmtId="0" formatCode="General"/>
      <alignment horizontal="center" vertical="center" textRotation="0" wrapText="0" indent="0" justifyLastLine="0" shrinkToFit="0" readingOrder="0"/>
      <border diagonalUp="0" diagonalDown="0" outline="0">
        <left/>
        <right/>
        <top style="thin">
          <color theme="4"/>
        </top>
        <bottom/>
      </border>
    </dxf>
    <dxf>
      <numFmt numFmtId="0" formatCode="General"/>
      <alignment horizontal="center" vertical="center"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Aptos Narrow"/>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Aptos Narrow"/>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Aptos Narrow"/>
        <family val="2"/>
        <scheme val="minor"/>
      </font>
      <alignment horizontal="center" vertical="center"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Aptos Narrow"/>
        <family val="2"/>
        <scheme val="minor"/>
      </font>
      <numFmt numFmtId="19" formatCode="dd/mm/yyyy"/>
      <alignment horizontal="center" vertical="center"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Aptos Narrow"/>
        <family val="2"/>
        <scheme val="minor"/>
      </font>
      <numFmt numFmtId="171" formatCode="m/d/yyyy"/>
      <alignment horizontal="center" vertical="center"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Aptos Narrow"/>
        <family val="2"/>
        <scheme val="minor"/>
      </font>
      <alignment horizontal="center" vertical="center"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Aptos Narrow"/>
        <family val="2"/>
        <scheme val="minor"/>
      </font>
      <alignment horizontal="center" vertical="center" textRotation="0" wrapText="0" indent="0" justifyLastLine="0" shrinkToFit="0" readingOrder="0"/>
      <border diagonalUp="0" diagonalDown="0" outline="0">
        <left style="thin">
          <color theme="4"/>
        </left>
        <right/>
        <top style="thin">
          <color theme="4"/>
        </top>
        <bottom/>
      </border>
    </dxf>
    <dxf>
      <border outline="0">
        <top style="thin">
          <color indexed="64"/>
        </top>
      </border>
    </dxf>
    <dxf>
      <font>
        <b val="0"/>
        <i val="0"/>
        <strike val="0"/>
        <condense val="0"/>
        <extend val="0"/>
        <outline val="0"/>
        <shadow val="0"/>
        <u val="none"/>
        <vertAlign val="baseline"/>
        <sz val="11"/>
        <color theme="1"/>
        <name val="Aptos Narrow"/>
        <family val="2"/>
        <scheme val="minor"/>
      </font>
      <alignment horizontal="center" vertical="center" textRotation="0" wrapText="0" indent="0" justifyLastLine="0" shrinkToFit="0" readingOrder="0"/>
    </dxf>
    <dxf>
      <font>
        <b/>
        <i val="0"/>
        <strike val="0"/>
        <condense val="0"/>
        <extend val="0"/>
        <outline val="0"/>
        <shadow val="0"/>
        <u val="none"/>
        <vertAlign val="baseline"/>
        <sz val="11"/>
        <color auto="1"/>
        <name val="Calibri Light"/>
        <family val="2"/>
        <scheme val="none"/>
      </font>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165" formatCode="_(* #,##0.00_);_(* \(#,##0.00\);_(* &quot;-&quot;??_);_(@_)"/>
    </dxf>
    <dxf>
      <numFmt numFmtId="165" formatCode="_(* #,##0.00_);_(* \(#,##0.00\);_(* &quot;-&quot;??_);_(@_)"/>
    </dxf>
    <dxf>
      <numFmt numFmtId="165" formatCode="_(* #,##0.00_);_(* \(#,##0.00\);_(* &quot;-&quot;??_);_(@_)"/>
    </dxf>
    <dxf>
      <numFmt numFmtId="165" formatCode="_(* #,##0.00_);_(* \(#,##0.00\);_(* &quot;-&quot;??_);_(@_)"/>
    </dxf>
    <dxf>
      <numFmt numFmtId="165" formatCode="_(* #,##0.00_);_(* \(#,##0.00\);_(* &quot;-&quot;??_);_(@_)"/>
    </dxf>
    <dxf>
      <numFmt numFmtId="165" formatCode="_(* #,##0.00_);_(* \(#,##0.00\);_(* &quot;-&quot;??_);_(@_)"/>
    </dxf>
    <dxf>
      <numFmt numFmtId="165" formatCode="_(* #,##0.00_);_(* \(#,##0.00\);_(* &quot;-&quot;??_);_(@_)"/>
    </dxf>
    <dxf>
      <numFmt numFmtId="165" formatCode="_(* #,##0.00_);_(* \(#,##0.00\);_(* &quot;-&quot;??_);_(@_)"/>
    </dxf>
    <dxf>
      <numFmt numFmtId="165" formatCode="_(* #,##0.00_);_(* \(#,##0.00\);_(* &quot;-&quot;??_);_(@_)"/>
    </dxf>
    <dxf>
      <numFmt numFmtId="165" formatCode="_(* #,##0.00_);_(* \(#,##0.00\);_(* &quot;-&quot;??_);_(@_)"/>
    </dxf>
    <dxf>
      <numFmt numFmtId="165" formatCode="_(* #,##0.00_);_(* \(#,##0.00\);_(* &quot;-&quot;??_);_(@_)"/>
    </dxf>
    <dxf>
      <numFmt numFmtId="165" formatCode="_(* #,##0.00_);_(* \(#,##0.00\);_(* &quot;-&quot;??_);_(@_)"/>
    </dxf>
    <dxf>
      <numFmt numFmtId="165" formatCode="_(* #,##0.00_);_(* \(#,##0.00\);_(* &quot;-&quot;??_);_(@_)"/>
    </dxf>
    <dxf>
      <numFmt numFmtId="165" formatCode="_(* #,##0.00_);_(* \(#,##0.00\);_(* &quot;-&quot;??_);_(@_)"/>
    </dxf>
    <dxf>
      <numFmt numFmtId="165" formatCode="_(* #,##0.00_);_(* \(#,##0.0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e" refreshedDate="45784.725876041666" createdVersion="8" refreshedVersion="8" minRefreshableVersion="3" recordCount="673" xr:uid="{5B7C5FCE-B0D5-4B05-B0BB-0D7DE2F9CF00}">
  <cacheSource type="worksheet">
    <worksheetSource ref="A1:AB1048576" sheet="Interventi CIS-Base dati"/>
  </cacheSource>
  <cacheFields count="28">
    <cacheField name="CIS" numFmtId="0">
      <sharedItems containsBlank="1" count="16">
        <s v="CIS AREE SISMA"/>
        <s v="CIS BRINDISI LECCE"/>
        <s v="CIS CAPITANATA"/>
        <s v="CIS COSENZA"/>
        <s v="CIS MATERA"/>
        <s v="CIS MOLISE"/>
        <s v="CIS NAPOLI"/>
        <s v="CIS PALERMO"/>
        <s v="CIS ROMA"/>
        <s v="CIS SVELARE BELLEZZA"/>
        <s v="CIS TERRA DEI FUOCHI"/>
        <s v="CIS VENTOTENE"/>
        <s v="CIS VESUVIO NAPOLI POMPEI"/>
        <s v="CIS VOLARE"/>
        <s v="CIS TARANTO"/>
        <m/>
      </sharedItems>
    </cacheField>
    <cacheField name="Regione" numFmtId="0">
      <sharedItems containsBlank="1"/>
    </cacheField>
    <cacheField name="Data sottoscrizione CIS" numFmtId="0">
      <sharedItems containsNonDate="0" containsDate="1" containsString="0" containsBlank="1" minDate="2015-12-30T00:00:00" maxDate="2022-12-24T00:00:00"/>
    </cacheField>
    <cacheField name="Scadenza OGV" numFmtId="14">
      <sharedItems containsDate="1" containsBlank="1" containsMixedTypes="1" minDate="2025-04-13T00:00:00" maxDate="2025-11-17T00:00:00"/>
    </cacheField>
    <cacheField name="Progetto - Identificativo (CLP)" numFmtId="0">
      <sharedItems containsBlank="1"/>
    </cacheField>
    <cacheField name="CUP" numFmtId="0">
      <sharedItems containsBlank="1" count="662">
        <s v="B41B21003710001"/>
        <s v="D83D21005510006"/>
        <s v="F14E21006040002"/>
        <s v="B64H22000040005"/>
        <s v="B92F22000320001"/>
        <s v="B95B22000060006"/>
        <s v="C68E18000480001"/>
        <s v="C81B22002140005"/>
        <s v="C81I22000020005"/>
        <s v="C82H22000040005"/>
        <s v="C82H22000050005"/>
        <s v="C82H22000060005"/>
        <s v="C82H22000070005"/>
        <s v="C82H22000520001"/>
        <s v="C83I22000110001"/>
        <s v="C84J22000050005"/>
        <s v="C87H20000840001"/>
        <s v="D57H22002030001"/>
        <s v="D74J21000010001"/>
        <s v="E76F21000000006"/>
        <s v="F11C22000000006"/>
        <s v="G64J22000050001"/>
        <s v="G78H22000520005"/>
        <s v="G78H22000530006"/>
        <s v="G92H22000400001"/>
        <s v="H11G22000070007"/>
        <s v="H15C22000000001"/>
        <s v="H31B22002610001"/>
        <s v="H56C22000060001"/>
        <s v="I51B22000880001"/>
        <s v="I56B22000010001"/>
        <s v="J74J22000080001"/>
        <s v="J81B15000970002"/>
        <s v="J84J22000140001"/>
        <s v="J87B22000110001"/>
        <s v="J87D22000180001"/>
        <s v="J97H22001490006"/>
        <s v="B91B22001420001"/>
        <s v="D67B22000220006"/>
        <s v="E37H22001070001"/>
        <s v="B71E19000060001"/>
        <s v="B75C19000280001"/>
        <s v="B75C19000700001"/>
        <s v="B78G19000300001"/>
        <s v="B95D19000260001"/>
        <s v="C18I20000050008"/>
        <s v="C21G19000790001"/>
        <s v="C39J19000580001"/>
        <s v="C73G20001040008"/>
        <s v="C78I20000060008"/>
        <s v="C86J20001430008"/>
        <s v="C88I20000090008"/>
        <s v="D23D19000340001"/>
        <s v="E26H19000260005"/>
        <s v="E99J19000230001"/>
        <s v="F17H19003210006"/>
        <s v="F23D20000030005"/>
        <s v="F27E19000350001"/>
        <s v="F29J21000000001"/>
        <s v="F35C19001420001"/>
        <s v="F37H19004000006"/>
        <s v="F37H19004010001"/>
        <s v="F39J19000530001"/>
        <s v="F49J19000580001"/>
        <s v="F59J19000440001"/>
        <s v="F71B18000470001"/>
        <s v="F75C19001510001"/>
        <s v="H71B19000360006"/>
        <s v="H76D18000280006"/>
        <s v="H78J18000230006"/>
        <s v="H79B19000060001"/>
        <s v="H89H19000320001"/>
        <s v="I29E19000650001"/>
        <s v="I29E19000660001"/>
        <s v="I54D19000010003"/>
        <s v="I65C19000140001"/>
        <s v="I76H19000090001"/>
        <s v="J11F20000000001"/>
        <s v="J17E20000030001"/>
        <s v="J17E20000040001"/>
        <s v="J33J20000020001"/>
        <s v="J35C20000040001"/>
        <s v="J55C20000040001"/>
        <s v="H77E19000070002"/>
        <s v="Casasollievo"/>
        <s v="F83D20000210001"/>
        <s v="F83D20007950008"/>
        <s v="F83H20001100001"/>
        <s v="F83H20001110001"/>
        <s v="F83H20001130001"/>
        <s v="F85C20000720001"/>
        <s v="F85F20000470007"/>
        <s v="F85F21001220007"/>
        <s v="F86J20002890001"/>
        <s v="F86J20002910001"/>
        <s v="F86J20002920001"/>
        <s v="F86J20002930001"/>
        <s v="F87C20000220001"/>
        <s v="F87C20000230001"/>
        <s v="F87I20000480001"/>
        <s v="F89G20000240001"/>
        <s v="F89G20000250001"/>
        <s v="F89H20000300001"/>
        <s v="F89J21003200007"/>
        <s v="H29J21001340001"/>
        <s v="C16D19000020001"/>
        <s v="I15H18000300001"/>
        <s v="I17H18000690001"/>
        <s v="I17H18000700001"/>
        <s v="I17H18000710001"/>
        <s v="I17H18000720001"/>
        <s v="I17H18000730001"/>
        <s v="I17H18000740001"/>
        <s v="I17H18000750001"/>
        <s v="I17H18000810001"/>
        <s v="I18C18000030001"/>
        <s v="I19F18000360001"/>
        <s v="C17E17000080001"/>
        <s v="C13J17000210001"/>
        <s v="C15C17003090001"/>
        <s v="C15C17003080001"/>
        <s v="C17E17000090001"/>
        <s v="I11B17000130001"/>
        <s v="B71E18000380002"/>
        <s v="B77B16000040002"/>
        <s v="B88E17000110005"/>
        <s v="B99F20000160001"/>
        <s v="C11G19003200001"/>
        <s v="C29J20000170001"/>
        <s v="C29J20000180001"/>
        <s v="C47E19000150001"/>
        <s v="D31B22001680002"/>
        <s v="D31B22001690002"/>
        <s v="D32E20000350006"/>
        <s v="D33E19000110001"/>
        <s v="D33H19000250006"/>
        <s v="D33H19001610005"/>
        <s v="D33H20000090006"/>
        <s v="D36D18000030001"/>
        <s v="D36F20000000001"/>
        <s v="D37H20000120001"/>
        <s v="D63D19000120001"/>
        <s v="D67H13001520001"/>
        <s v="D77G20000010001"/>
        <s v="D78C20000210006"/>
        <s v="E72C20000110005"/>
        <s v="E79J19000580001"/>
        <s v="F28G19171970001"/>
        <s v="F29G20000230001"/>
        <s v="F35G19000110001"/>
        <s v="F52I19000330001"/>
        <s v="F53B19000270001"/>
        <s v="F58G19081110001"/>
        <s v="F75C20000440001"/>
        <s v="F87F20000140001"/>
        <s v="G42J19008670001"/>
        <s v="G75C19000120001"/>
        <s v="G89I20000070001"/>
        <s v="H11E19000100001"/>
        <s v="H57E20000020001"/>
        <s v="H58J19000520001"/>
        <s v="H74I20000560002"/>
        <s v="H94B20002100001"/>
        <s v="I22I20000050001"/>
        <s v="I41B19000640001"/>
        <s v="I61F20000010001"/>
        <s v="I77E19000130001"/>
        <s v="J29F18001150001"/>
        <s v="J42J15000020002"/>
        <s v="J52J19026880005"/>
        <s v="J65J20000160001"/>
        <s v="D39J21007320001"/>
        <s v="D33J18000020001"/>
        <s v="D32I16000300001"/>
        <s v="D33B18000180001"/>
        <s v="B61B19001020001"/>
        <s v="B63D19000350001"/>
        <s v="B63D20000240001"/>
        <s v="B65F21001090001"/>
        <s v="B67E19000130006"/>
        <s v="B67E19000140006"/>
        <s v="B67E19000150006"/>
        <s v="B67H19002730001"/>
        <s v="B67H19002740001"/>
        <s v="B67H22001670004"/>
        <s v="B69D22000140001"/>
        <s v="D71E20000280001"/>
        <s v="D71E20000290001"/>
        <s v="D74H20001560001"/>
        <s v="D76G20001430001"/>
        <s v="D76I20000020001"/>
        <s v="D76J20001530001"/>
        <s v="D76J20001540001"/>
        <s v="D76J20001550001"/>
        <s v="D76J20001570001"/>
        <s v="D76J20001580001"/>
        <s v="D76J20001590001"/>
        <s v="D77H20002750006"/>
        <s v="D79D20000730001"/>
        <s v="F76J18000220001"/>
        <s v="G71E19000110001"/>
        <s v="G71E19000120006"/>
        <s v="G72F20000180001"/>
        <s v="J84D22001430001"/>
        <s v="J84D22001440001"/>
        <s v="J84D22001450001"/>
        <s v="J84D22001460001"/>
        <s v="J84D22001470001"/>
        <s v="J84D22001480001"/>
        <s v="J84D22001490001"/>
        <s v="J84D22001500001"/>
        <s v="J84D22001510001"/>
        <s v="J84D22001520001"/>
        <s v="J84D22001530001"/>
        <s v="J84D22001540001"/>
        <s v="J84D22001550001"/>
        <s v="J84D22001560001"/>
        <s v="J84D22001570001"/>
        <s v="B11B21006090001"/>
        <s v="B37H21013310001"/>
        <s v="B51B21006800006"/>
        <s v="B57B22000290002"/>
        <s v="B65F21002470002"/>
        <s v="B69J21035680006"/>
        <s v="B71B21008410001"/>
        <s v="B77H21008950001"/>
        <s v="B81B21011840001"/>
        <s v="B97B22000170001"/>
        <s v="C15I21000020001"/>
        <s v="C19J21046150001"/>
        <s v="C21B21014750001"/>
        <s v="C22F21003810006"/>
        <s v="C27B21000000005"/>
        <s v="C29J21056390002"/>
        <s v="C37H21011830005"/>
        <s v="C41B21008020001"/>
        <s v="C47B21000000001"/>
        <s v="C49J21046370001"/>
        <s v="C57H21008270006"/>
        <s v="C57H21008450001"/>
        <s v="C65F21001830006"/>
        <s v="C73D20004670006"/>
        <s v="C77B21000010001"/>
        <s v="C83D21003970001"/>
        <s v="C85B22000230002"/>
        <s v="C89J21028240007"/>
        <s v="C91B21007330001"/>
        <s v="C91B21007660002"/>
        <s v="D13D21006590001"/>
        <s v="D15B22000230006"/>
        <s v="D29J21018570001"/>
        <s v="D31B21008760001"/>
        <s v="D47H21008870002"/>
        <s v="D57H21008870001"/>
        <s v="D62B21000020001"/>
        <s v="D67B21000120001"/>
        <s v="D97H21007680005"/>
        <s v="E11B21007120002"/>
        <s v="E11G22000040001"/>
        <s v="E28C20000110001"/>
        <s v="E31B21007820001"/>
        <s v="E37D21000000001"/>
        <s v="E43D21005780006"/>
        <s v="E44H20001930001"/>
        <s v="E47H21010650001"/>
        <s v="E57B21000020006"/>
        <s v="E63D21005160001"/>
        <s v="E68E21000040006"/>
        <s v="E73D20000050005"/>
        <s v="E99J21013150006"/>
        <s v="F11B21009430002"/>
        <s v="F13D21005030001"/>
        <s v="F15J22000010001"/>
        <s v="F17H21009560001"/>
        <s v="F19J21016310001"/>
        <s v="F32H21000270006"/>
        <s v="F34E21007000001"/>
        <s v="F41B21007950002"/>
        <s v="F43D21004470002"/>
        <s v="F47H21009350006"/>
        <s v="F57H21007440002"/>
        <s v="F84H21000270001"/>
        <s v="G13D21003800001"/>
        <s v="G27H21036970001"/>
        <s v="G38G22000030001"/>
        <s v="G57B21000020001"/>
        <s v="G63D21006200006"/>
        <s v="G65I21000010001"/>
        <s v="G68E21000340001"/>
        <s v="G87E20000170001"/>
        <s v="G91B21007100001"/>
        <s v="H12H21000030001"/>
        <s v="H15B18000360001"/>
        <s v="H37H21009150001"/>
        <s v="H38E21000200001"/>
        <s v="H49J21012290006"/>
        <s v="H49J21012610002"/>
        <s v="H57H21006370001"/>
        <s v="H75B22000250001"/>
        <s v="H77B21000000001"/>
        <s v="H84E21001090001"/>
        <s v="H88I21002410001"/>
        <s v="H91B21008940005"/>
        <s v="H94H21000010002"/>
        <s v="H95F01000000001"/>
        <s v="H96G21002180001"/>
        <s v="I11B21006810006"/>
        <s v="I15F21001730002"/>
        <s v="I19J21015620001"/>
        <s v="I22F21000030002"/>
        <s v="I31B21006050001"/>
        <s v="I31B21007010006"/>
        <s v="I39J21017620006"/>
        <s v="I47H21005980002"/>
        <s v="I59J21019360001"/>
        <s v="I71B21007030006"/>
        <s v="I83D21002470002"/>
        <s v="I89J21017540001"/>
        <s v="J13D21006050001"/>
        <s v="J37H21007590005"/>
        <s v="J45E22000350001"/>
        <s v="J49J21014010001"/>
        <s v="J51B21004990001"/>
        <s v="J64J22000230005"/>
        <s v="J67H21009910001"/>
        <s v="J67H21010020002"/>
        <s v="J71B21004780002"/>
        <s v="J96G21006440009"/>
        <s v="B43D21010440001"/>
        <s v="B67H22000890001"/>
        <s v="B78H18008140001"/>
        <s v="B91B21006580001"/>
        <s v="B91J20000100005"/>
        <s v="C49J21043440001"/>
        <s v="C71B22000450007"/>
        <s v="C81B21016170001"/>
        <s v="C81B22000540001"/>
        <s v="C87H22000040001"/>
        <s v="D26G21000020005"/>
        <s v="D29D21000000001"/>
        <s v="D29J21014440001"/>
        <s v="D41B21003160001"/>
        <s v="D47H21005170001"/>
        <s v="D55F21003610002"/>
        <s v="D77H16001200001"/>
        <s v="D77H21007480001"/>
        <s v="D94E21001740006"/>
        <s v="D97H21006300006"/>
        <s v="D98I21000630001"/>
        <s v="D99I20000230005"/>
        <s v="E11B21013660001"/>
        <s v="E17H21012030009"/>
        <s v="E85F21003510001"/>
        <s v="E89J22001150001"/>
        <s v="F11B21008260001"/>
        <s v="F27H16002100006"/>
        <s v="F32C22000010006"/>
        <s v="F51B21006350001"/>
        <s v="F51B21006360001"/>
        <s v="F72B20000050005"/>
        <s v="F77H21011240001"/>
        <s v="F87H21009830001"/>
        <s v="F91B21006340006"/>
        <s v="G13D22000160001"/>
        <s v="G67H21029740001"/>
        <s v="G77H21083500001"/>
        <s v="G81B21007530001"/>
        <s v="G81B22000310001"/>
        <s v="G91B17000660001"/>
        <s v="H24E21002140001"/>
        <s v="H27H21006330001"/>
        <s v="H27H21006340001"/>
        <s v="H33D21004400002"/>
        <s v="H61J21000000001"/>
        <s v="H62B20000010001"/>
        <s v="H91B21009310001"/>
        <s v="I31B19000980001"/>
        <s v="I33D21002500001"/>
        <s v="I33D21002510001"/>
        <s v="I33D21002520001"/>
        <s v="I34E21019360001"/>
        <s v="I58I22000050001"/>
        <s v="I93D21001830001"/>
        <s v="J43D21007130001"/>
        <s v="J44F22001580001"/>
        <s v="J47H21008090001"/>
        <s v="J61B21005080001"/>
        <s v="J71B21005100001"/>
        <s v="J97H20000040001"/>
        <s v="B91B21006560006"/>
        <s v="C11B22000440001"/>
        <s v="D51B17002600001"/>
        <s v="E31B22001480006"/>
        <s v="E79J21016090001"/>
        <s v="G93D17000970003"/>
        <s v="J91B21002660009"/>
        <s v="C64H16003300001"/>
        <s v="C65C16000380001"/>
        <s v="C66D16010700001"/>
        <s v="D67H16001070001"/>
        <s v="F61G20000040001"/>
        <s v="B17H22000530001"/>
        <s v="B63D22000030005"/>
        <s v="B67B22000080005"/>
        <s v="B69J22000510004"/>
        <s v="C62C15000130006"/>
        <s v="D21B22000010001"/>
        <s v="D64J22000000001"/>
        <s v="E31B22000040001"/>
        <s v="E33B17000100001"/>
        <s v="E37H22000140001"/>
        <s v="E84E22000010001"/>
        <s v="E87E19000000005"/>
        <s v="F32C16001140001"/>
        <s v="F32F21000580001"/>
        <s v="F32F22000050001"/>
        <s v="F33D20002000001"/>
        <s v="F34H21000010001"/>
        <s v="F39G16000740001"/>
        <s v="F45F22000330005"/>
        <s v="F49D22000130001"/>
        <s v="F49D22000140001"/>
        <s v="F61B21002250001"/>
        <s v="F64H22000070001"/>
        <s v="F67E16000070001"/>
        <s v="F67E16000080001"/>
        <s v="F76J20001740001"/>
        <s v="F85F21001380006"/>
        <s v="F89D22000100005"/>
        <s v="F89D22000110005"/>
        <s v="F97D21000010001"/>
        <s v="G35I22000010006"/>
        <s v="G41B18000330001"/>
        <s v="G45I22000000001"/>
        <s v="G47H20002200005"/>
        <s v="G88B18000080001"/>
        <s v="H27H18002500005"/>
        <s v="H29D22000020001"/>
        <s v="I31B22000890001"/>
        <s v="I71C22000030001"/>
        <s v="J11B20001230001"/>
        <s v="J12H22000080001"/>
        <s v="J31B21005440001"/>
        <s v="J52H22000020001"/>
        <s v="J54H22000020001"/>
        <s v="J71B21005280001"/>
        <s v="H33F22001470002"/>
        <s v="H34G22000070009"/>
        <s v="H34G22000080009"/>
        <s v="H36I22000170002"/>
        <s v="H37J22000020002"/>
        <s v="H44G22000060002"/>
        <s v="H44G22000070002"/>
        <s v="H44G22000080002"/>
        <s v="H44G22000090009"/>
        <s v="H44G22000100009"/>
        <s v="H46I22000130002"/>
        <s v="H46I22000140002"/>
        <s v="H47J22000010002"/>
        <s v="H81D22000090002"/>
        <s v="H81D22000100002"/>
        <s v="H84G22000030009"/>
        <s v="H84G22000040009"/>
        <s v="H84G22000050009"/>
        <s v="H84G22000060009"/>
        <s v="H84G22000070009"/>
        <s v="H86I22000390002"/>
        <s v="H86I22000400002"/>
        <s v="H38J20000310001"/>
        <s v="H37I20000130008"/>
        <s v="H34F20000010001"/>
        <s v="H34F20000030001"/>
        <s v="H34F20000040001"/>
        <s v="H31C20000010001"/>
        <s v="H39C22001400008"/>
        <s v="B23D21007980001"/>
        <s v="B23D21008000001"/>
        <s v="B25E20000390005"/>
        <s v="B31B21007290001"/>
        <s v="B31B21007300001"/>
        <s v="B31B21007990001"/>
        <s v="B33D21012430001"/>
        <s v="B41B21003760005"/>
        <s v="B43D21006100001"/>
        <s v="B53D21006350001"/>
        <s v="B63D21007100001"/>
        <s v="B63D21007110001"/>
        <s v="B73D21007500001"/>
        <s v="C11B21006950001"/>
        <s v="C41B21005440006"/>
        <s v="C51B21006020006"/>
        <s v="C71B21005720006"/>
        <s v="C81B21010820001"/>
        <s v="D43D21001940001"/>
        <s v="D61B21005160005"/>
        <s v="E11B21002670001"/>
        <s v="E11B21002800001"/>
        <s v="E29J21006210001"/>
        <s v="E81B21003800001"/>
        <s v="E91B21002690001"/>
        <s v="F19J21008750001"/>
        <s v="F21B21004110002"/>
        <s v="F29J21006840001"/>
        <s v="F29J21008430001"/>
        <s v="F51B21004180001"/>
        <s v="G27H21030010001"/>
        <s v="G29J21008000005"/>
        <s v="G47H21050640005"/>
        <s v="G49J21011150006"/>
        <s v="H26G21001790001"/>
        <s v="H37H21004040002"/>
        <s v="H43D21001550002"/>
        <s v="I41B21002580002"/>
        <s v="I49J21006830001"/>
        <s v="I63D21001340002"/>
        <s v="I81B21004670001"/>
        <s v="I87H21003680001"/>
        <s v="J34E21001440002"/>
        <s v="J54E21003400001"/>
        <s v="J69J17000520001"/>
        <s v="J87H21003620001"/>
        <s v="B57B14000120001"/>
        <s v="C23H18000000001"/>
        <s v="C42F15000070001"/>
        <s v="C45G18000060001"/>
        <s v="C47H21007640001"/>
        <s v="C47I18000420001"/>
        <s v="C49J21027080001"/>
        <s v="D11E05000000008"/>
        <s v="D51B19000380002"/>
        <s v="D51E15000140001"/>
        <s v="D51E15000510001"/>
        <s v="D51E20000350007"/>
        <s v="D51F17000010001"/>
        <s v="D51F18000030001"/>
        <s v="D51F18000040001"/>
        <s v="D51H17000020001"/>
        <s v="D51H20000000001"/>
        <s v="D52B18000130001"/>
        <s v="D52B18000150001"/>
        <s v="D52B18000160001"/>
        <s v="D52B18000170001"/>
        <s v="D52B18000300001"/>
        <s v="D52F16000280001"/>
        <s v="D52F16000290001"/>
        <s v="D52F17001760001"/>
        <s v="D52G18000130001"/>
        <s v="D52H19000150001"/>
        <s v="D52I16000330001"/>
        <s v="D52I16000350001"/>
        <s v="D52I16000360001"/>
        <s v="D52I16000370001"/>
        <s v="D52I16000380001"/>
        <s v="D53G15000910001"/>
        <s v="D53G15000920001"/>
        <s v="D53G16000260001"/>
        <s v="D53G16000320001"/>
        <s v="D53G16000330001"/>
        <s v="D53G16000390001"/>
        <s v="D53G16000410001"/>
        <s v="D53G16000420001"/>
        <s v="D53G16000890001"/>
        <s v="D53G17000120001"/>
        <s v="D53G17000130001"/>
        <s v="D53G17000140001"/>
        <s v="D53G17000170001"/>
        <s v="D53G17000200001"/>
        <s v="D54E17000300001"/>
        <s v="D54E17011660001"/>
        <s v="D54H17000790001"/>
        <s v="D54H17000800001"/>
        <s v="D54H17000810001"/>
        <s v="D54H17000870001"/>
        <s v="D54H18000000001"/>
        <s v="D54H18000190001"/>
        <s v="D54H18000200001"/>
        <s v="D54J12000000003"/>
        <s v="D55H17000000001"/>
        <s v="D55I18000640001"/>
        <s v="D56D20000020001"/>
        <s v="D56D20000030001"/>
        <s v="D56G17000930001"/>
        <s v="D56G17000940001"/>
        <s v="D57B18000110001"/>
        <s v="D57B18000120001"/>
        <s v="D57B18000180001"/>
        <s v="D57B18000260001"/>
        <s v="D57G13000040003"/>
        <s v="D57H19002540001"/>
        <s v="D58C20000270001"/>
        <s v="D58F18000110001"/>
        <s v="D58F18000120001"/>
        <s v="D58F18000130001"/>
        <s v="E52C18000050001"/>
        <s v="E53B19000020001"/>
        <s v="E53H19000130001"/>
        <s v="E55C15000060001"/>
        <s v="E55C15000070001"/>
        <s v="E55C15000090001"/>
        <s v="E55C15000100001"/>
        <s v="E55C15000110001"/>
        <s v="E55C15000120001"/>
        <s v="E55C15000130001"/>
        <s v="E55C15000140001"/>
        <s v="E55C15000150001"/>
        <s v="E55C19000040001"/>
        <s v="E55H21000100001"/>
        <s v="E56B19000040001"/>
        <s v="E57E15000140005"/>
        <s v="E57H20003490005"/>
        <s v="E58D14000030001"/>
        <s v="E59D18000300001"/>
        <s v="E59J18000460001"/>
        <s v="E59J21011860005"/>
        <s v="F49C22000170001"/>
        <s v="F54E13000640002"/>
        <s v="H27I19000630006"/>
        <s v="H59J18000330002"/>
        <s v="I92C21000760001"/>
        <s v="I92C21000780001"/>
        <s v="I92C21000790001"/>
        <s v="I92C21000800001"/>
        <s v="I95F21001170001"/>
        <s v="I96J16000710001"/>
        <s v="J44C20000000001"/>
        <s v="J56J14000460001"/>
        <s v="J71B21004590005"/>
        <s v="J73G12000200001"/>
        <s v="J73J12001570001"/>
        <s v="J74F18000320001"/>
        <s v="J74J18000120001"/>
        <s v="J75E18000060001"/>
        <s v="J77H20005390001"/>
        <s v="J79J05000070001"/>
        <s v="J79J21014240005"/>
        <s v="J79D15002130001"/>
        <s v="E96G16005590001"/>
        <s v="E59J21003910002"/>
        <s v="J54G16000010001"/>
        <s v="J79I15000000001"/>
        <s v="C22C20000100001"/>
        <s v="C24E21001550001"/>
        <s v="D51H15000180005"/>
        <s v="D59D20001720005"/>
        <s v="E55B19000360002"/>
        <s v="E55E12000360001"/>
        <s v="E56J12000240001"/>
        <s v="E57B05000020001"/>
        <s v="E57E13000230001"/>
        <s v="E57E13000240001"/>
        <s v="E57E13000250001"/>
        <s v="E57E13000260001"/>
        <s v="E57E13000270001"/>
        <s v="F52C14000170006"/>
        <s v="J57D17000280001"/>
        <s v="J71H02000120008"/>
        <s v="J71H15000060001"/>
        <s v="J76J14000840001"/>
        <s v="J98C16000070001"/>
        <s v="E55G19000030005"/>
        <s v="Ex Yard BELLELI"/>
        <m/>
      </sharedItems>
    </cacheField>
    <cacheField name="Titolo intervento" numFmtId="0">
      <sharedItems containsBlank="1" count="667" longText="1">
        <s v="RIQUALIFICAZIONE E REALIZZAZIONE STRUTTURE PER IL TURISMO IN MONTAGNA"/>
        <s v="SCHEDA RILEVAZIONE INTERVENTI DI RIQUALIFICAZIONE AREA EX BOSI"/>
        <s v="RIQUALIFICAZIONE EDIFICIO DENOMINATO EX OSPEDALE CIVILE"/>
        <s v="ATTIVIT DI PROMOZIONE E DI INFRASTRUTTURAZIONE TURISTICA RIQUALIFICAZIONE DEL WATERFRONT DI CASTRO MARINA*PIAZZA DANTE - VIA LIT. PER TRICASE - VIA PANORAMICA*PROMOZIONE E INFRASTRUTTURAZIONE TURISTICA CON RIQUALIFICAZIONE DEL WATERFRONT DI CASTRO MARINA"/>
        <s v="RIQUALIFICAZIONE E VALORIZZAZIONE TURISTICA DI PARCHEGGI E PERCORSI VIARI IN SANTA CESAREA TERME*VIA UMBERTO I^*RIQUALIFICAZIONE E VALORIZZAZIONE TURISTICA DI PARCHEGGI E PERCORSI VIARI IN SANTA CESAREA TERME"/>
        <s v="FASCIA COSTIERA RICADENTE NEI COMUNI DI TRICASE, TIGGIANO E CORSANO.*STRADA PROVINCIALE 358*VALORIZZAZIONE DEL TRATTO DI FASCIA COSTIERA RICADENTE NEI COMUNI DI TRICASE, TIGGIANO E CORSANO (RECUPERO DEI TRATTURI ESISTENTI E INSERIMENTO DI ATTRAZIONI PER ATTIVIT OUTDOOR PER LINCREMENTO E LA DESTAGIONALIZZAZIONE DEL TURISMO NEL SALENTO"/>
        <s v="CORDONE DUNALE DI CASALABATE*LOCALIT CASALABATE*RIQUALIFICAZIONE INTEGRATA DEL PAESAGGIO COSTIERO DEL LITORALE SUD DELLA MARINA DI CASALABATE"/>
        <s v="HUB INTERMODALITA': CREAZIONE DI UN NODO DI INTERCONNESSIONE TRA LA CITTA' E LA COSTA ADRIATICA*FORO BOARIO - PARTE FINALE DELLARTERIA VIARIA SS 613 -*REALIZZAZIONE DI PARCHEGGIO INTERRATO (N.1000 POSTI)  SOTTOPASSO (ML 30)  TERMINAL DELLAUTOSTAZIONE (MQ 400) VELOSTAZIONE (N.150 POSTI)  SISTEMAZIONI ESTERNE (MQ 10.000)"/>
        <s v="ECOMUSEO DELLE BONIFICHE: RIFUNZIONALIZZAZIONE DELL'APPRODO, RIPRISTINO DEL GRADO DI ACCESSIBILITA'  E RESTITUZIONE DEGLI SPAZI ACQUEI PER LE IMBARCAZIONI*VIA LOCALITA' FRIGOLE RIFUNZIONALIZZAZIONE DELL'APPRODO NELLA MARINA LECCESE DI FRIGOLE"/>
        <s v="LA SPIAGGIA URBANA: LUNGOMARE A. VESPUCCI*VIA LUNGOMARE VESPUCCI*RIDISEGNO DEL LUNGOMARE, REALIZZAZIONE SERVIZI ALLA BALNEAZIONE, ELIMINAZIONE ASFALTO, RECUPERO DELL'OSTELLO"/>
        <s v="SPIAGGIA URBANA: LUNGOMARE CABOTO - GIARDINI DI ADRIANO*VIA LUNGOMARE CABOTO SAN CATALDO*RIDISEGNO DEL LUNGOMARE, REALIZZAZIONE SERVIZI ALLA BALNEAZIONE, SOSTITUZIONE SUPERFICI ASFALTATE E IMPERMEABILI,REALIZZAZIONE DI UNA PIAZZA TEATRO"/>
        <s v="SPIAGGIA URBANA: DARSENA DI SAN CATALDO*SAN CATALDO*COMPLETAMENTO DEI LAVORI DI ADEGUAMENTO FUNZIONALE"/>
        <s v="TRAMARETERRA - INFRASTRUTTURE VERDI*BOGO FRIGOLE*BORGO DI FRIGOLE, MIGLIORAMENTO DELLA CONNESIONE ECOLOGICA"/>
        <s v="IL PARCO NATURALE ABITATO - MARINA DI TORRE CHIANCA*LITORALE TORRE CHIANCA*PIAZZA BALNEARE, AREA CAMPER, PERCORSO CICLOPEDONALE, ILLUMINAZIONE ESEGNALETICA LITORALE TORRE CHIANCA"/>
        <s v="INFRASTRUTTURE AMBIENTALI E RISORSE IDRICHE*VIA TORRE CHIANCA, BACINO IDUME E FETIDA DI FRIGOLE, MASSERIA RAUCCIO, OSTELLO DIFFUSO*PROGETTAZIONE"/>
        <s v="ECOMUSEO DELLE BONIFICHE. MANUTENZIONE STRAORDINARIA ED EFFICIENTAMENTO ENERGETICO*VIA LOCALITA' FRIGOLE E BORGO PIAVE*MANUTENZIONE STRAORDINARIA"/>
        <s v="SPIAGGIA URBANA RIQUALIFICAZIONE URBANA WATERFRONT SAN CATALDO COM RICONNESSIONE AMBITO DARSENA DIPORTISTICA CON AREA  ARCHEOLOGICA MOLO DI ADRIANO ECC.*VIA SAN CATALDO*RIQUALIFICAZIONE URBANA"/>
        <s v="PERCORSO NATURALISTICO TRA VIA DEL FARO E VIA LAGO DI VARANO..*DIVERSE AREE E STRADE DI TORRE CANNE DI FASANO*COMPLETAMENTO DELL'ARREDO URBANO DEL LUNGOMARE-VERDE ATTREZZATO, AREA MERCATALE/PARCHEGGIO-INTERVENTI PER ATTIVITA' DI BIRD-WATCHING"/>
        <s v="TRICASE PORTO - NODO DI MARE E DI TERRA*LUNGOMARE C.COLOMBO - VIA LEPANTO - VIA MELORIA - VIA BOTTEGO - VIA S. MARCELLINA - S.P. 358 - TRICA*INTERVENTI PER LA TUTELA E LA VALORIZZAZIONE DI AREE DI ATTRAZIONE NATURALE. RIQUALIFICAZIONE INTEGRATA DEI PAESAGGI COSTIERI TRICASE NODO DI MARE E DI TERRA"/>
        <s v="LITORALE NORD DI CASALABATE MARINA DI SQUINZANO (LE)*VIA LITORALE NORD DI CASALABATE MARINA DI SQUINZANO*MESSA IN SICUREZZA E RIQUALIFICAZIONE INTEGRATA DEL PAESAGGIO COSTIERO DEL LITORALE NORD DI CASALABATE MARINA DI SQUINZANO"/>
        <s v="SISTEMA INFRASTRUTTURALE PER LA MOBILIT DOLCE DELLA MARINA DI OSTUNI*TERRITORIO COMUNALE*INTERVENTI INTEGRATI PER IL COMPLETAMENTO DEL SISTEMA INFRASTRUTTURALE PER LA MOBILIT DOLCE DELLA MARINA DI OSTUNI"/>
        <s v="INTERVENTI PER LA TUTELA E VALORIZZAZIONE DELLA BIODIVERSIT TERRESTRE E MARINA - UNIONE DEI COMUNI TERRA DI LEUCA*COSTA ADRIATICA*LA PROPOSTA PROGETTUALE SULLA VALORIZZAZIONE DELLA BIODIVERSIT  PARTE DI UNA STRATEGIA COMPLESSIVA DI POTENZIAMENTO DELLE RISORSE NATURALI ED ECOLOGICHE DEI COMUNI FACENTI PARTE DELL'UNIONE TERRA DI LEUCA PROSPICIENTI SULLA COSTA ADRIATICA"/>
        <s v="MARINA DI TORCHIAROLO*MARINE DI TORCHIAROLO*COSTRUZIONE DI BARRIERE PER LA DIFESA DELLE MARINE"/>
        <s v="DIFESA DELLA COSTA DEL TERRITORIO DI LENDINUSO*MARINE DI TORCHIAROLO*LAVORI DI MESSA IN SICUREZZA DELLA FALESIA CON MICROPALI E PROTEZIONE DELLA COSTA CON TETRAPODI"/>
        <s v="PIANO DI INTERVENTI MIRATI AL MIGLIORAMENTO DELLA FRUIZIONE DEL LITORALE DEL COMUNE DI DISO*LOCALIT MARINA DI MARITTIMA*INSIEME DI AZIONI FINALIZZATE AL MIGLIORAMENTO DELLA FRUIZIONE DEL LITORALE COSTIERO DA PARTE DEI SIA RESIDENTI, CHE DEI NUMEROSI TURISTI PRESENTI SULLAREA GRAZIE ALLA REALIZZAZIONE DI UN NUOVO SISTEMA INFRASTRUTTURALE ADEGUATO"/>
        <s v="RIGENERAZIONE E RIQUALIFICAZIONE MARINA DI NOVAGLIE*VIA VARIE*RIGENERAZIONE E RIQUALIFICAZIONE MARINA DI NOVAGLIE"/>
        <s v="AREA PORTUALE DI SANTA MARIA DI LEUCA*VIA DOPPIA CROCE*SISTEMA INTEGRATO DI INTERVENTI DI RIGENERAZIONE DELLA FASCIA COSTIERA DI S. MARIA DI LEUCA - RIQUALIFICAZIONE DELL'AREA PORTUALE"/>
        <s v="RETE STRADALE DEL TERRITORIO DI VERNOLE*VIA VARIE DI VERNOLE E FRAZIONI*PISTE CICLABILI SULL'INTERO TERRITORIO COMUNALE VIA VARIE DI VERNOLE E FRAZIONI ITINERARIO CICLABILE PER LINTERCONNESSIONE DELLA RISERVA NATURALE LE CESINE CON I BORGHI DEL TERRITORIO DI VERNOLE"/>
        <s v="TRATTO COSTIERO DA CAMPO DI MARE (LIMITE ULTIMA SCOGLIERA) ALLA FOCE DEL CANALE CIMALO.*TRATTO COSTIERO*OPERE DI MESSA IN SICUREZZA E CONSOLIDAMENTO DEL TRATTO COSTIERO DA CAMPO DI MARE (LIMITE ULTIMA SCOGLIERA) ALLA FOCE DEL CANALE CIMALO."/>
        <s v="Viabilita perimetrale e di raccordo  tra la SS 275 e la marina di Andrano attraverso la realizzazione di due bretelle di collegamento previste dal PRG vigente Castiglione e Andrano. Realizzazione di nuove arterie stradali in Andrano e Castiglione"/>
        <s v="Rigenerazione e riqualificazione ambientale della marina di Andrano attraverso la parziale pedonalizzazione di via Cristoforo Colombo (strada litoranea), la realizzazione di parcheggi pubblici e percorsi pedonabili e ciclabili previsti dal PRG vigente."/>
        <s v="INFRASTRUTTURA VERDE TRA TORRE DELL'ORSO E SANT'ANDREA*LITORALE TRA TORRE DELL'ORSO E SANT'ANDREA*INFRASTRUTTURA VERDE TRA TORRE DELL'ORSO E SANT'ANDREA"/>
        <s v="LAVORI DI DIFESA DALL'EROSIONE DEL LITORALE DI PONENTE*VIA TORRE TESTA*LINTERVENTO DI DIFESA DELLA COSTA DALLEROSIONE PREVEDE LA REALIZZAZIONE DI N. 58 DIGHE A SCOGLIERA DISTANZIATE SOMMERSE LUNGO TUTTO IL TRATTO"/>
        <s v="INTERVENTO DI MITIGAZIONE DEL RISCHIO GEOMORFOLOGICO DELLE FALESIE COSTIERE NELLA RISERVA NATURALE TORRE GUACETO*COSTA TORRE GUACETO*INTERVENTO DI MITIGAZIONE DEL RISCHIO GEOMORFOLOGICO DELLE FALESIE COSTIERE NELLA RISERVA NATURALE TORRE GUACETO"/>
        <s v="Smart Seaty - Riqualificazione dellex collegio Tommaseo per la realizzazione di un Polo dellinnovazione del mare (formazione, incubazione dimpresa, area eventi/congressi e alloggi/foresteria)"/>
        <s v="VALORIZZAZIONE DELLA PRIMA PORZIONE DELLISOLA DI SANTANDREA*ISOLA S.ANDREA*VALORIZZAZIONE DELLA PRIMA PORZIONE DELLISOLA DI SANTANDREA PER LA REALIZZAZIONE DI ATTIVIT RICETTIVE E SERVIZI FUNZIONALI ALLA FRUIZIONE TURISTICA DELLAREA"/>
        <s v="INTERVENTO DI REALIZZAZIONE DI UN SISTEMA STRADALE PER LA FRUIZIONE CICLOPEDONALE DELLA COSTA OTRANTO - SANTA MARIA DI LEUCA*VIA SS.PP. PROVINCIA DI LECCE*MANUTENZIONE STRAORDINARIA"/>
        <s v="CICLOVIA CAROVIGNO-SANTUARIODI BELVEDERE-TORRE GUACETO*STRADA PROVINCIALE N. 33*COSTRUZIONE DELLA CICLOVIA CAROVIGNO-SANTUARIODI BELVEDERE-TORRE GUACETO"/>
        <s v="L'INTERVENTO PREVEDE LA RIQUALIFICAZIONE DEGLI SPAZI APERTI NATURALI LUNGO LA LINEA DI COSTA, RAFFORZANDO LE CONNESSIONI ECOLOGICHE DEL PAESAGGIO COSTIERO E LA RIGENERAZIONE DI TORRE SPECCHIA GRANDE TRASFORMANDOLA IN UN RIFUGIO ECOCOMPATIBILE."/>
        <s v="PROGETTO DI RIGENERAZIONE URBANA DEL CONTESTO COSTIERO DI PORTO CRAULO"/>
        <s v="Rifunzionalizzazione e messa a norma Mercato ortofrutticolo"/>
        <s v="Rifunzionalizzazione e ristrutturazione Palazzo D'Avalos e attività di divulgazione"/>
        <s v="Realizzazione Polo Museale Giordaniano"/>
        <s v="Potenziamento e diversificazione della produzione agroalimentare di Masseria Giardino e complementari percorsi di integrazione abitativa, sociale e culturale"/>
        <s v="Valorizzazione della laguna di Varano: bonifica dei fondali e rinaturalizzazione  delle sorgenti del lago di Varano"/>
        <s v="MAE S.P.A. FABBRICAZIONE MATERIE PLASTICHE, FIBRE SINTETICHE DA ESSE DERIVATE ED APPLICAZIONI AD ESSE RELATIVE VIALE PRIMO MAGGIO N. 8-10"/>
        <s v="Service attuazione CIS"/>
        <s v="Le vetrine del Gargano: opere di urbanizzazione primaria e secondaria necessarie per l'insediamento delle attività artigianali locali"/>
        <s v="LEONARDO S.P.A. - DIVISIONE AEROSTRUTTURE ATTIVITÀ MANIFATTURIERE E RIPARAZIONE NEI COMPARTI AEROSPAZIALI CIVILI E MILITARI, ELETTRONICO PER LA DIFESA, CONTROLLO DEL TRAFFICO AEREO, TRASPORTI, ENERGIA ZONA ASI, LOCALITÀ INCORONATA"/>
        <s v="LEONARDO S.P.A. - DIVISIONE AEROSTRUTTURE PROGETTO R&amp;S CONTRATTO DI SVILUPPO ZONA ASI, LOCALITÀ INCORONATA"/>
        <s v="CNR - CONSIGLIO NAZIONALE DELLE RICERCHE - PIAZZA ALDO MORO N. 7 PROGETTO R&amp;S CONTRATTO DI SVILUPPO CNR - CONSIGLIO NAZIONALE DELLE RICERCHE"/>
        <s v="AVIOREC S.R.L.- FABBRICAZIONE DI PARTI DI RIVESTIMENTO DI ELICOTTERI E SEMILAVORATI IN MATERIALE PLASTICO LOCALITÀ PADUNI S.N.C."/>
        <s v="Sistemazione e miglioramento della viabilit  esterna rurale"/>
        <s v="Lavori di completamento collettivo fognario reflui civili a servizio dell'inter area P.I.P."/>
        <s v="Interventi macro area n. 3 &quot;Villaggio Pescatori&quot;"/>
        <s v="Ripristino e ammodernamento S.P. 42"/>
        <s v="Intervento di riqualificazione della direttrice centro storico/area santuario"/>
        <s v="Polo museale ¿Stupor mundi¿ 1° e 2° stralcio - progetto di restauro e risanamento conservativo del Palatium della fortezza svevo angioina"/>
        <s v="Lavori di riqualificazione generale della Circumvallazione di San Giovanni Rotondo, con prolungamento della stessa ed inserimento di pista ciclabile e rotatorie intermedie sull'intero tracciato."/>
        <s v="Bonifica e valorizzazione del campo di Borgo Mezzanone"/>
        <s v="Viabilità a servizio del distretto turistico del Gargano: Completamento sistemazione funzionale SP 141 Delle Saline, ex SS 159, II Lotto"/>
        <s v="Viabilità a servizio del distretto turistico del Gargano: Completamento sistemazione funzionale della SP 77 Rivolese ex SS545"/>
        <s v="Viabilità a servizio del distretto turistico del Gargano: Sistemazione funzionale della SP 53 Mattinata - Vieste"/>
        <s v="Strada Regionale 1 Poggio Imperiale ¿ Candela"/>
        <s v="Viabilità  a  servizio  del  distretto  turistico  del  Gargano:  Completamento sistemazione funzionale SP 28 Pedegarganica -tratto incrocio con la SS272 e la strada provinciale 45 bis"/>
        <s v="Realizzazione strada Panoramica Nord"/>
        <s v="Sistema dei Musei (Museo della storia e della Tecnologia Agricolo Industriale - Istituto Tecnico industriale Altamura Da Vinci)"/>
        <s v="Urbanizzazione primaria a completamento del sistema viario in agglomerato Foggia Incoronata"/>
        <s v="Realizzazione di un impianto di trattamento fanghi di depurazione in aggl.Foggia Incoranata"/>
        <s v="Realizzazione impianto di affinamento delle acque reflue e rete di distribuzione in aggl. Foggia Incoronata"/>
        <s v="Adeguamento funzionale impianto depurativo in agglomerato industriale ASI Incoronata di Foggia - Intervento n.2"/>
        <s v="Creazione di un sistema aperto per l'utilizzo del lago di Occhito ad uso turistico"/>
        <s v="L'isola che non c'è"/>
        <s v="Celle in fiaba - Parco laboratorio dell'immaginario"/>
        <s v="Interventi di sviluppo, riqualificazione e ampliamento dell'area portuale"/>
        <s v="Sito archeologico di Faragola nel comune di Ascoli Satriano"/>
        <s v="Realizzazione di un acquedotto rurale a servizio delle comunità agricole presenti nel territorio montano di monte Sant'Angelo"/>
        <s v="Realizzazione di un parcheggio comunale connesso agli scavi di Herdonia ed al museo"/>
        <s v="Realizzazione urbanizzazioni in zona PIP - Piano delle aree da destinare ad insediamenti produttivi"/>
        <s v="Realizzazione del parco archeologico di Herdonia"/>
        <s v="Parcheggio pubblico a servizio del Parco Archeologico e della Basilica di Siponto"/>
        <s v="Recupero e consolidamento fabbriche ex convento San Francesco, 2 Stralcio (Completamento strutturale, adeguamento barriere architettoniche, arredi e attrezzature)"/>
        <s v="Slow tourism - tra le Salicornie: progetto di conservazione, ripristino e miglioramento di alcune zone umide minori situate lungo la fascia costiera ricadente nei comuni di Manfredonia e Zapponeta"/>
        <s v="Adeguamento rete di distri. idrica ind.e telecontrollo delle reti idriche fognanti in aggl. Foggia Incoronata"/>
        <s v="Realizzazione piattaforma biotech in ottica industria 4.0"/>
        <s v="RIQUALIFICAZIONE URBANISTICA E FUNZIONALE DI PIAZZETTA TOSCANO CON VALORIZZAZIONE DEI REPERTI."/>
        <s v="CONVITTO NAZIONALE B. TELESIO*COLLE SAN PANCRAZIO*CREATICS. LABORATORI DI RESTAURO E CULTURA CREATIVA NEL CENTRO STORICO DI COSENZA"/>
        <s v="RIQUALIFICAZIONE DELL'AREA DI PORTA PIANA CON SISTEMAZIONE DEL PARCHEGGIO PER LA COMPLETA FRUIZIONE."/>
        <s v="COMUNE DI COSENZA - IIi DIPARTIMENTO TECNICO SETT. 7i INFRASTRUTTURE MOBILITi*PIAZZA XV MARZO*ADEGUAMENTO SISMICO, EFFICIENTAMENTO ENERGETICO E RIFUNZIONALIZZAZIONE DELLA BIBLIOTECA CIVICA CON INFORMATIZZAZIONE PER UNA FRUIZIONE TOTALE."/>
        <s v="COMUNE DI COSENZA - IIi DIPARTIMENTO TECNICO SETT. 7i INFRASTRUTTURE MOBILITi*PIAZZA G AMENDOLA*RIQUALIFICAZIONE DI PIAZZA &quot;G. AMENDOLA&quot;."/>
        <s v="RIQUALIFICAZIONE DEGLI SPAZI PUBBLICI DEL CENTRO STORICO, DEL VERDE E DEI SOTTOSERVIZI"/>
        <s v="COMPLESSO ARCHITETTONICO DI SANTA CHIARA*COLLE SAN PANCRAZIO*RESTAURO, CONSERVAZIONE E RIFUNZIONALIZZAZIONE IN CENTRI SERVIZI CULTURALI INTEGRATI"/>
        <s v="BIBLIOTECA NAZIONALE DI COSENZA*PIAZZA A. PARRASIO*INTERVENTI DI RESTAURO E PER LA VALORIZZAZIONE E L'INTEGRAZIONE CON IL CONTESTO URBANO"/>
        <s v="LAVORI DI ADEGUAMENTO STRUTTURALE E RESTAURO  DEL &quot;CONVITTO NAZIONALE BERNARDINO TELESIO&quot; DI COSENZA*VIA LICEO, 29*ADEGUAMENTO STRUTTURALE"/>
        <s v="LAVORI DI ADEGUAMENTO STRUTTURALE E RESTAURO*VIA GRAVINA*LAVORI DI ADEGUAMENTO STRUTTURALE E RESTAURO DELL'EDIFICIO CHIESA S. TERESA D'AVILA ANNESSA ALL'EX CONVENTO DEI PADRI CARMELITANI SCALZI &quot;EX ORFANOTROFIO VITTORIO EMANUELE IIi ATTUALE SEDE DELL'I.I.S. &quot;MANCINI TOMMASI&quot; COSENZA"/>
        <s v="ADEGUAMENTO/MIGLIORAMENTO STRUTTURALE E RESTAURO DEL CONSERVATORIO &quot;STANISLAO GIACOMANTONIO&quot; COSENZA*VIA PORTAPIANA*ADEGUAMENTO/MIGLIORAMENTO STRUTTURALE E RESTAURO"/>
        <s v="RISTRUTTURAZIONE E RIUSO FUNZIONALE DELL'EDIFICIO SEDE DEL LICEO STATALE &quot;LUCREZIA DELLA VALLE&quot; COSENZA*PIAZZA GIOVANNI AMENDOLA*RISTRUTTURAZIONE E RIUSO FUNZIONALE"/>
        <s v="COMUNE DI COSENZA - IIi DIPARTIMENTO TECNICO SETT. 7i INFRASTRUTTURE MOBILITi*STRADE CITTADINE*VALORIZZAZIONE DEI PERCORSI E DEI BENI ARCHITETTONICI DEL CENTRO STORICO CON RIQUALIFICAZIONE DELLE AREE PER LA FRUIZIONE TURISTICA"/>
        <s v="RISANAMENTO AMBIENTALE, MESSA IN SICUREZZA DEL VERSANTE E ADEGUAMENTO MURO DI SOSTEGNO PORTAPIANA."/>
        <s v="INTERVENTO DI RESTAURO DEL COMPLESSO MONUMENTALE DI SAN DOMENICO"/>
        <s v="INTERVENTO DI RIQUALIFICAZIONE TERRITORIALE TRAMITE I &quot;GIARDINI URBANI DIFFUSI&quot;"/>
        <s v="MIGLIORAMENTO DELL'ACCESSIBILITA AL CENTRO STORICO TRAMITE INTERVENTI DI MOBILITA SOSTENIBILE"/>
        <s v="RIQUALIFICAZIONE DELLA VILLA VECCHIA E DELLE AREE VERDI PER LA RIVITALIZZAZIONE DEL CENTRO STORICO"/>
        <s v="CENTRO STUDI INTERNAZIONALE TELESIO, BRUNO E CAMPANELLA*NUCLEO STORICO (COLLE SAN PANCRAZIO)*INTERVENTI DI VALORIZZAZIONE, DIGITALIZZAZIONE E ADEGUAMENTO"/>
        <s v="UNIVERSITA' DELLA CALABRIA*VIA PIETRO BUCCI*COSENZA OPEN INCUBATOR - REALIZZAZIONE DI UN OPEN INCUBATOR PER IMPRESE CULTURALI E TURISTICHE INNOVATIVE"/>
        <s v="Interventi ambientali urgenti di chiusura e messa in sicurezza dei settori di discarica della piattaforma gestione rifiuti in localita La Martella del comune di Matera"/>
        <s v="Riqualificazione Rione Acquarium, Rione Giada, Rione Arco"/>
        <s v="Riqualificazione Via Gravina ¿ Via Dante"/>
        <s v="Riqualificazione Aia del Cavallo"/>
        <s v="Riqualificazione percorso Matera Sud - Monumento Caduti XXI Settembre (Milizia) - Circonvallazione"/>
        <s v="Ingresso La Martella - via Vesuvio"/>
        <s v="Riqualificazione urbanistica Rione Agna (P.zza Sant¿Agnese, P.zza delle Costellazioni, percorso Ofra, Le Piane)"/>
        <s v="Riqualificazione Rione Spine Bianche (Via Leopardi - Piazza S. Pio X)"/>
        <s v="Riqualificazione Rione Serra Rifusa ¿ Piazzetta Via dei Sanniti e strade adiacenti ¿ Via dei Peucezi"/>
        <s v="Sistema viario Serra Rifusa ¿ Villa Longo ¿ Via Sturzo (Stazione bus) ¿ Via san Pardo"/>
        <s v="Realizzazione servizi igienici sul Belvedere Murgia Timone"/>
        <s v="Interventi e servizi per l¿analisi e il governo dei flussi turistici"/>
        <s v="PARCO DELLA STORIA DELL'UOMO - CIVILTA' CONTADINA"/>
        <s v="PARCO DELLA STORIA DELL'UOMO - CITTA' DELLO SPAZIO"/>
        <s v="PARCO DELLA STORIA DELL'UOMO - CIVILTA' RUPESTRE"/>
        <s v="PARCO DELLA STORIA DELL'UOMO - PREISTORIA"/>
        <s v="RESTAURO PAESAGGISTICO DEL PARCO DELLE CAVE, RIQUALIFICAZIONE E VALORIZZAZIONE DEL RELATIVO SISTEMA CULTURALE E PAESAGGISTICO-AMBIENTALE"/>
        <s v="SISTEMA DI VIABILITA' NELL'AREA DELLE CAVE"/>
        <s v="Completamento della ristrutturazione e riqualificazione di Palazzo Quinzii"/>
        <s v="Realizzazione di aerofune e opere pertinenziali"/>
        <s v="Recupero ex scuola da destinare a centro universitario (Largo Padre Angelico)"/>
        <s v="AZIONI TESE ALLA RIVITALIZZAZIONE E RIQUALIFICAZIONE DI BORGO TUFI - LOTTO 2 - LE BOTTEGHE DEL SAPER FARE; LOTTO 3 - CASA DELLA CONOSCENZA; UNITA' 8 - COMPLETAMENTO ALBERGO DIFFUSO"/>
        <s v="Miglioramento della strada intercomunale vastogirardi - Agnone"/>
        <s v="Fondo valle Verrino III lotto"/>
        <s v="Messa in sicurezza e Restauro dell antico Castello"/>
        <s v="Corridoio stradale di interconnessione tra la città di Campobasso e la tangenziale est"/>
        <s v="Sistema di mobilità e parcheggi per il centro cittadino ¿ parcheggi multipiano"/>
        <s v="Realizzazione Primo Intervento Funzionale - Piano regolatore portuale"/>
        <s v="Ripristino e messa in sicurezza tratti rete fognaria comunale"/>
        <s v="Ristrutturazione edilizia della scuola materna di Via Iezza"/>
        <s v="Realizzazione edilizia scolastica Crispi - Colozza D'Amato"/>
        <s v="Realizzazione edilizia scolastica Vazzieri"/>
        <s v="Completamento e manutenzione del museo archeologico e riqualificazione area esterna"/>
        <s v="Demolizione e ricostruzione del Poloscolastico L. Montini di ViaScarano"/>
        <s v="Realizzazione della strada interpoderale di collegamento della frazione di S. Stefano con la F.V. Rivolo"/>
        <s v="MUNDIMITAR - valorizzazione patrimonio naturalistico ambientale culturale"/>
        <s v="MUNDIMITAR - riqualificazione centro urbano"/>
        <s v="Demolizione dell'edificio ex scuola elementare-materna e sistemazione dell'area in parco urbano"/>
        <s v="Sviluppo turistico lungo i tratturi - recupero e valorizzazione del percorso tratturale; incentivazione e potenziamento dell'offerta turistica"/>
        <s v="Riqualificazione di Via Garibaldi e recupero dell'immobile &quot;Casa Valerio&quot;"/>
        <s v="Completamento struttura alloggio per anziani"/>
        <s v="Riqualificazione Parco delle Quercigliole, chiesetta della Madonna della Neve e del tratturo"/>
        <s v="Lavori di ristrutturazione insediamento abitativo temporaneo"/>
        <s v="Recupero del campanile di Santa Maria Assunta e riqualificazione contesto urbano in via Campanile"/>
        <s v="Recupero di Palazzo Cifelli"/>
        <s v="Riqualificazione del borgo"/>
        <s v="Recupero del Centro Storico"/>
        <s v="Area Archeologica: Sito di Santa Maria della Strada"/>
        <s v="Riparazione post sisma e restauro funzionale casa comunale"/>
        <s v="Sviluppo del comprensorio montano Campitello Matese"/>
        <s v="Riqualificazione del centro storico e recupero del patrimonio architettonico"/>
        <s v="Sport natura e relax - Completamento, risistemazione e ammodernamento del tracciato esistente (circumlacuale)"/>
        <s v="Valorizzazione dei prodotti turistici e qualificazione del tessuto imprenditoriale"/>
        <s v="Riqualificazione aree urbane, percorsi, aree di sosta (tracciato tratturale Lucera-Casteldi Sangro)"/>
        <s v="Progetto Percorsi nella Storia_Turismo sostenibile (valorizzazione del patrimonio, accessibilit , itinerari, promozione dell'offerta turistica)"/>
        <s v="Realizzazione di un Centro di eccellenza su Data Science e Machine Learning, applicata alla Medicina ed alla Finanza"/>
        <s v="Sviluppo dell'area termale"/>
        <s v="ARCHEOMAB"/>
        <s v="Realizzazione di un Sentiero pedonabile e ciclabile di collegamento tra il Fiume Biferno e il Fiume Trigno"/>
        <s v="Realizzazione di un sistema di bikesharing comunale"/>
        <s v="Lavori di completamento del fabbricato storico Taverna della Valle"/>
        <s v="Recupero, riqualificazione e messa in sicurezza dell''Ex Fabbricato De Rubertis"/>
        <s v="Messa in sicurezza costone roccioso centro abitato"/>
        <s v="Completamento dell Auditorium Unità di Italia"/>
        <s v="Lavori di messa in sicurezza, recupero ambientale e urbano del borgo slavo"/>
        <s v="MIGLIORAMENTO E MESSA IN SICUREZZA DELLA VIABILITA CITTADINA MEDIANTE DEMOLIZIONE DELLA SCUOLA SECONDARIA DI I GRADO F. D'OVIDIO E RICOSTRUZIONE CON INTEGRAZIONE DI UFFICI COMUNALI E PARCHEGGIO PUBBLICO CON CONTESTUALE REALIZZAZIONE DI NUOVO ACCESSO"/>
        <s v="RISTRUTTURAZIONE E RIQUALIFICAZIONE EX MATTATOIO COMUNALE SITO IN PIAZZALE PALATUCCI"/>
        <s v="RECUPERO E RIQUQLIFICAZIONE DELLA STRUTTURA ESISTENTE"/>
        <s v="TRASFORMAZIONE DELLO STABILE IN LABORATORIO SOCIALE RIVOLTO AL QUARTIERE"/>
        <s v="PALAZZO PENNE*PIAZZA TEODORO MONTICELLI*RESTAURO E RECUPERO DEL COMPLESSO EDILIZIO"/>
        <s v="RIQUALIFICAZIONE URBANISTICA, AMBIENTALE EMESSA IN SICUREZZA DELLA COLLINA DELLOSCUDILLO*SALITA DELLO SCUDILLO*RIQUALIFICAZIONE URBANISTICA, AMBIENTALE EMESSA IN SICUREZZA DELLA COLLINA DELLOSCUDILLO"/>
        <s v="AREA VERGINI - SANITi IN NAPOLI*BORGO VERGINI*RIQUALIFICAZIONE URBANA DELLE PRINCIPALI ARTERIE STRADALI DELL'AREA E RECUPERO DI SPAZI URBANI"/>
        <s v="GRANDE PROGETTO CENTRO STORICO DI NAPOLI, VALORIZZAZIONE DEL SITO UNESCO*TERRITORIO COMUNALE*RECUPERO PATRIMONIO MONUMENTALE, MIGLIORAMENTO FRUIBILITi SITI ARCHEOLOGICI, RIQUALIFICAZIONE SPAZI URBANI E VALORIZZAZIONE DEL SISTEMA URBANO"/>
        <s v="COMPLESSO DELLA SS.TRINITi DELLE MONACHE (EX OSPEDALE MILITARE)"/>
        <s v="GALLERIA PRINCIPE DI NAPOLI*PIAZZA MUSEO NAZIONALE*LAVORI DI RESTAURO DELLA FACCIATE INTERNE, DELLA COPERTURA, DELLA PAVIMENTAZIONE E I PORTICATI DELLA GALLERIA PRINCIPE DI NAPOLI"/>
        <s v="EX CONVENTO DELLE CAPPUCCINELLE*VIA PONTECORVO*LAVORI DI RECUPERO E RIFUNZIONALIZZAZIONE DELL'EX CONVENTO DELLE CAPPUCCINELLE"/>
        <s v="RESTAURO DEL COMPLESSO MONUMENTALE DELLA SS. ANNUNZIATA E COMPLESSO MONUMENTALE SS. ANNUNZIATA VINCOLATO AI SENSI DEL D.LEG.VO 42/2004 (EX L. 1089/1939)"/>
        <s v="LAVORI DI RIQUALIFICAZIONE  STRADALE DEI PRINCIPALI ASSI PEDONALI E VIABILISTICI POPOLARI DELLA II MUNICIPALITA*PIAZZA DANTE, 93*"/>
        <s v="Riqualificazione delle aree di accesso al Bosco di Capodimonte"/>
        <s v="Dal Parco Archeologico della linea 1 al molo San Vincenzo: una passeggiata pubblica"/>
        <s v="VARI MONUMENTI DEL PERCORSO UNESCO E PERCORSI PEDONALI DEL CENTRO STORICO*COMUNE DI PALERMO*PROGETTO DI ILLUMINAZIONE ARTISTICA DEI MONUMENTI DEL SITO UNESCO E DEI PERCORSI PEDONALI NEL CENTRO STORICO DI PALERMO"/>
        <s v="PAVIMENTAZIONI STORICHE*CENTRO STORICO DI PALERMO*RIQUALIFICAZIONE URBANA DELLE PAVIMENTAZIONI STORICHE E DEGLI SPAZI APERTI NEL CENTRO STORICO DI PALERMO"/>
        <s v="LOCALI DI PROPRIETi COMUNALE*AREA COMPRESA TRA LE VIE MAQUEDA, DISCESA DEI GIOVENCHI, DISCESA DELLE CAPRE E VIA SANTiAGOSTINO*PROGETTO DI COMPLETAMENTO DEI LOCALI DI PROPRIETi COMUNALE ALL'INTERNO DEL PIANO DI RECUPERO COMPRESO TRA LE VIE MAQUEDA, DISCESA DEI GIOVENCHI, DISCESA DELLE CAPRE E VIA SANTiAGOSTINO"/>
        <s v="GiocaMuseo percorsi didattici realizzati attraverso animazioni da realta aumentata, fruibili via web"/>
        <s v="MONASTERO DELLE SUORE CARMELITANE SCALZE (AETIGIANELLE)*PIAZZA KALSA*RESTAURO E MANUTENZIONE STRAORDINARIA DELL'ANTICO MONASTERO DELLE SUORE CARMELITANE SCALZE DETTO DELLE ARTIGIANELLE SITO IN PIAZZA KALSA"/>
        <s v="COMPLESSO DI SANTA MARIA DELLO SPASIMO. COMPLETAMENTO DEL RESTAURO DEL COMPLESSO DI S. MARIA ALLO SPASIMO - STRALCIO 2"/>
        <s v="COLLEGIO DELLA SAPIENZA ALLA MAGIONE*PIAZZA MAGIONE*RESTAURO DEL COLLEGIO DELLA SAPIENZA ALLA MAGIONE"/>
        <s v="PALAZZO MARCHESI*PIAZZA SS. QUARANTA MARTIRI AL CASALOTTO*PROGETTO DI VALORIZZAZIONE E RESTAURO DI PALAZZO MARCHESI"/>
        <s v="PALAZZO GULi*VIA VITTORIO EMANUELE*LAVORI DI RESTAURO DI PALAZZO GULi - COMPLETAMENTO"/>
        <s v="EX CONVENTO DI SAN BASILIO*VIA SAN BASILIO*RESTAURO EX CONVENTO SAN BASILIO (CASA DELLE CULTURE)"/>
        <s v="EX COLLEGIO SAN ROCCO*VIA UGO ANTONIO AMICO*RESTAURO E RIFUNZIONALIZZAZIONE DELL'EX COLLEGIO SAN ROCCO"/>
        <s v="MuseoCity Sistema museale integrato del Centro storico di Palermo"/>
        <s v="Restauro e recupero funzionale del Ritiro delle Figlie della Carita (Filippone) e della chiesa annessa"/>
        <s v="EX CONVENTO DI SANTA MARIA DEGLI ANGELI DETTO &quot;LA GANCIA&quot; PALERMO - ARCHIVIO DI STATO"/>
        <s v="SICILIA//GRECIA//MAGNA GRECIA (mostra archeologica itinerante)"/>
        <s v="MUSEO RISO - Ampliamento e riqualificazione degli spazi esterni e adeguamento agli standard museali europei"/>
        <s v="SOSTEGNO ALLE IMPRESE DI SERVIZI CULTURALI E INDUSTRIA CREATIVA"/>
        <s v="CIS SCUOLE VERDI A ROMA - INTERVENTI DI PRIMA FASE: EFFICIENTAMENTO ENERGETICO E RIQUALIFICAZIONE DEGLI EDIFICI SCOLASTICI SITI NEL TERRITORIO DEL MUNICIPIO I DI ROMA CAPITALE*MUNICIPIO 1*EFFICIENTAMENTO ENERGETICO E RIQUALIFICAZIONE DEGLI EDIFICI SCOLASTICI"/>
        <s v="CIS SCUOLE VERDI A ROMA - INTERVENTI DIPRIMA FASE: EFFICIENTAMENTO ENERGETICO ERIQUALIFICAZIONE DEGLI EDIFICI SCOLASTICISITI NEL TERRITORIO DEL MUNICIPIO II DI ROMACAPITALE*MUNICIPIO 2*EFFICIENTAMENTO ENERGETICO E RIQUALIFICAZIONE DEGLI EDIFICI SCOLASTICI"/>
        <s v="CIS SCUOLE VERDI A ROMA - INTERVENTI DIPRIMA FASE: EFFICIENTAMENTO ENERGETICO ERIQUALIFICAZIONE DEGLI EDIFICI SCOLASTICISITI NEL TERRITORIO DEL MUNICIPIO III DI ROMACAPITALE*MUNICIPIO 3*EFFICIENTAMENTO ENERGETICO E RIQUALIFICAZIONE DEGLI EDIFICI SCOLASTICI"/>
        <s v="CIS SCUOLE VERDI A ROMA - INTERVENTI DIPRIMA FASE: EFFICIENTAMENTO ENERGETICO ERIQUALIFICAZIONE DEGLI EDIFICI SCOLASTICISITI NEL TERRITORIO DEL MUNICIPIO IV DI ROMACAPITALE*MUNICIPIO 4*EFFICIENTAMENTO ENERGETICO E RIQUALIFICAZIONE DEGLI EDIFICI SCOLASTICI"/>
        <s v="CIS SCUOLE VERDI A ROMA - INTERVENTI DIPRIMA FASE: EFFICIENTAMENTO ENERGETICO ERIQUALIFICAZIONE DEGLI EDIFICI SCOLASTICISITI NEL TERRITORIO DEL MUNICIPIO V DI ROMACAPITALE*MUNICIPIO 5*EFFICIENTAMENTO ENERGETICO E RIQUALIFICAZIONE DEGLI EDIFICI SCOLASTICI"/>
        <s v="CIS SCUOLE VERDI A ROMA - INTERVENTI DIPRIMA FASE: EFFICIENTAMENTO ENERGETICO ERIQUALIFICAZIONE DEGLI EDIFICI SCOLASTICISITI NEL TERRITORIO DEL MUNICIPIO VI DI ROMACAPITALE*MUNICIPIO 6*EFFICIENTAMENTO ENERGETICO E RIQUALIFICAZIONE DEGLI EDIFICI SCOLASTICI"/>
        <s v="CIS SCUOLE VERDI A ROMA - INTERVENTI DIPRIMA FASE: EFFICIENTAMENTO ENERGETICO ERIQUALIFICAZIONE DEGLI EDIFICI SCOLASTICISITI NEL TERRITORIO DEL MUNICIPIO VII DI ROMACAPITALE*MUNICIPIO 7*EFFICIENTAMENTO ENERGETICO E RIQUALIFICAZIONE DEGLI EDIFICI SCOLASTICI"/>
        <s v="CIS SCUOLE VERDI A ROMA - INTERVENTI DIPRIMA FASE: EFFICIENTAMENTO ENERGETICO ERIQUALIFICAZIONE DEGLI EDIFICI SCOLASTICISITI NEL TERRITORIO DEL MUNICIPIO VIII DI ROMACAPITALE*MUNICIPIO 8*EFFICIENTAMENTO ENERGETICO E RIQUALIFICAZIONE DEGLI EDIFICI SCOLASTICI"/>
        <s v="CIS SCUOLE VERDI A ROMA - INTERVENTI DIPRIMA FASE: EFFICIENTAMENTO ENERGETICO ERIQUALIFICAZIONE DEGLI EDIFICI SCOLASTICISITI NEL TERRITORIO DEL MUNICIPIO IX DI ROMACAPITALE*MUNICIPIO 9*EFFICIENTAMENTO ENERGETICO E RIQUALIFICAZIONE DEGLI EDIFICI SCOLASTICI"/>
        <s v="CIS SCUOLE VERDI A ROMA - INTERVENTI DIPRIMA FASE: EFFICIENTAMENTO ENERGETICO ERIQUALIFICAZIONE DEGLI EDIFICI SCOLASTICISITI NEL TERRITORIO DEL MUNICIPIO X DI ROMACAPITALE*MUNICIPIO 10*EFFICIENTAMENTO ENERGETICO E RIQUALIFICAZIONE DEGLI EDIFICI SCOLASTICI"/>
        <s v="CIS SCUOLE VERDI A ROMA - INTERVENTI DIPRIMA FASE: EFFICIENTAMENTO ENERGETICO ERIQUALIFICAZIONE DEGLI EDIFICI SCOLASTICISITI NEL TERRITORIO DEL MUNICIPIO XI DI ROMACAPITALE*MUNICIPIO 11*EFFICIENTAMENTO ENERGETICO E RIQUALIFICAZIONE DEGLI EDIFICI SCOLASTICI"/>
        <s v="CIS SCUOLE VERDI A ROMA - INTERVENTI DIPRIMA FASE: EFFICIENTAMENTO ENERGETICO ERIQUALIFICAZIONE DEGLI EDIFICI SCOLASTICISITI NEL TERRITORIO DEL MUNICIPIO XII DI ROMACAPITALE*MUNICIPIO 12*EFFICIENTAMENTO ENERGETICO E RIQUALIFICAZIONE DEGLI EDIFICI SCOLASTICI"/>
        <s v="CIS SCUOLE VERDI A ROMA - INTERVENTI DIPRIMA FASE: EFFICIENTAMENTO ENERGETICO ERIQUALIFICAZIONE DEGLI EDIFICI SCOLASTICISITI NEL TERRITORIO DEL MUNICIPIO XIII DI ROMACAPITALE*MUNICIPIO 13*EFFICIENTAMENTO ENERGETICO E RIQUALIFICAZIONE DEGLI EDIFICI SCOLASTICI"/>
        <s v="CIS SCUOLE VERDI A ROMA - INTERVENTI DIPRIMA FASE: EFFICIENTAMENTO ENERGETICO ERIQUALIFICAZIONE DEGLI EDIFICI SCOLASTICISITI NEL TERRITORIO DEL MUNICIPIO XIV DI ROMACAPITALE*MUNICIPIO 14*EFFICIENTAMENTO ENERGETICO E RIQUALIFICAZIONE DEGLI EDIFICI SCOLASTICI"/>
        <s v="CIS SCUOLE VERDI A ROMA - INTERVENTI DIPRIMA FASE: EFFICIENTAMENTO ENERGETICO ERIQUALIFICAZIONE DEGLI EDIFICI SCOLASTICISITI NEL TERRITORIO DEL MUNICIPIO XV DI ROMACAPITALE*MUNICIPIO 15*EFFICIENTAMENTO ENERGETICO E RIQUALIFICAZIONE DEGLI EDIFICI SCOLASTICI"/>
        <s v="IL BORGO DEL BENESSERE DEL REVENTINO"/>
        <s v="&quot;IL BORGO DEI MINATORI&quot; - RECUPERO E VALORIZZAZIONE DEI LUOGHI DELLA MEMORIA"/>
        <s v="INTERVENTI FINALIZZATI ALLA REALIZZAZIONE DI UNAREA POLIFUNZIONALE IN LOC. UMBRA"/>
        <s v="RIQUALIFICAZIONE URBANA E AMBIENTALE E RECUPERO DELLE VOCAZIONI IDENTITARIE DEL TERRITORIO DELLE AREE COSTIERE DEL COMUNE DI RICADI"/>
        <s v="RIQUALIFICAZIONE URBANA VIA RIONE TORRE-CASE POPOLARI"/>
        <s v="INTERVENTO DI RIQUALIFICAZIONE FUNZIONALE DELL'AREA CIVICA E MUSEALE INTORNO AL COMPLESSO SAN DOMENICO IN SORIANO CALABRO"/>
        <s v="CENTRO POLIFUNZIONALE STRONGOLI: COMPLESSO INTEGRATO PER LE FAMIGLIE E ATTIVITA SOCIOCULTURALI, FORMAZIONE STORICO-CULTURALE E MINORANZE ETNO-LINGUISTICHE"/>
        <s v="RIQUALIFICAZIONE URBANA DEL QUARTIERE MICARE: COLORIAMO CASE E ECOBORGO MICARE"/>
        <s v="INTERVENTO INTEGRATO DI OSPITALITA DIFFUSA NEL COMUNE DI LAINO BORGO"/>
        <s v="PROGETTO INTEGRATO PER LA VALORIZZAZIONE DEL PAESAGGIO CULTURALE DELLA DIETA MEDITERRANEA"/>
        <s v="SVELIAMO LA BELLEZZA/BEAUBOURG - BORGHI, ARTE &amp; GUSTO DELLA RIVIERA DEI CEDRI  INTERVENTI PER LA PROMOZIONE E LA VALORIZZAZIONE DELLE RISORSE AMBIENTALI, TURISTICHE E DI MOBILITA SOSTENIBILE NEL COMUNE DI BUONVICINO"/>
        <s v="SELLIA, IL BORGO CHE NON TI ASPETTI: CULTURA, NATURA, TURISMO &quot;RIFUNZIONALIZZAZIONE E RIQUALIFICAZIONE OSTELLO, STRADA OSTELLO, STRADA PARCO CON PERCORSO NATURALISTICO"/>
        <s v="COMPLETAMENTO DELLA STRADA TURISTICA BRIGANTEO PER IL COLLEGAMENTO DEL CENTRO ABITATO DI DRAPIA CON TROPEA"/>
        <s v="PALAZZI, PIAZZE E VICOLI (PULLASI, KJACE E UDHE) LUOGHI DI PROMOZIONE TURISTICO CULTURALE ED ENOGASTRONOMICI DEL COMUNE DI CERZETO."/>
        <s v="INTERVENTO INTEGRATO DI RIQUALIFICAZIONE E VALORIZZAZIONE DEL BORGO GALATRO"/>
        <s v="LUNGO LE STRADE DI SKANDERBERG LOTTO 1"/>
        <s v="LA VIA DEL MARE, DELLOLIO E DELLE MINORANZELINGUISTICHE"/>
        <s v="REALIZZAZIONE DI UN  PERCORSO NATURALISTICO CHE CONNETTA TRA LORO LE DIVERSE SORGENTI OLIGOMINERALI PRESENTI SUL TERRITORIO"/>
        <s v="PROGETTO DI RIGENERAZIONE URBANA E RIQUALIFICAZIONE DELLA VILLA COMUNALE CARLO RUGGIERO E DEI PROLUNGAMENTI DEL VIALE PRINCIPALE, INCLUSI L'EX BIBLIOTECA COMUNALE, PIAZZA CALVARIO E IL BELVEDERE SUL TORRENTE SERRA"/>
        <s v="INTERVENTI DI RIQUALIFICAZIONE E VALORIZZAZIONE DELLE AREE A MARE - FRAZIONE DI MARINA DI SANT'ILARIO DELLO JONIO"/>
        <s v="PERCORSI VERDI IN CITTA - RIQUALIFICAZIONE DI SPAZI DEGRADATI ALL'INTERNO DEL TESSUTO URBANO"/>
        <s v="&quot;RIQUALIFICAZIONE POLO CULTURALE TEATRALE LAPORTELLA  SAN GIACOMO&quot;&quot;&quot;"/>
        <s v="INTERVENTO DI CONSERVAZIONE, STABILIZZAZIONE E RESTAURO, RIQUALIFICAZIONE ESTETICA E FUNZIONALE, AMMODERNAMENTO ED IMPLEMENTAZIONE DEL SITO ARCHEOLOGICO DI SANTELIA SPELEOTA"/>
        <s v="RECUPERO E RIQUALIFICAZIONE FUNZIONALE DI EDIFICI E SPAZI PUBBLICI NEL COMUNE DI SPADOLA"/>
        <s v="LA VIA DELLA MUSICA: RIQUALIFICAZIONE DI TRATTIURBANI DEGRADATI NEL CENTRO DI CARDETO."/>
        <s v="RIQUALIFICAZIONE AMBIENTALE: BIOPARCO DEL BORGO CREATIVO"/>
        <s v="IL PARCO DEL MARE (SENTIERO PER LA LONGEVITA)"/>
        <s v="RIQUALIFICAZIONE E VALORIZZAZIONE DELL'ANTICO BORGO DI UMBRIATICO"/>
        <s v="PROGETTO DI VALORIZZAZIONE DELL IDENTITA ARBERESHE E FRUIZIONE DEL PATRIMONIO STORICO, ARTISTICO E CULTURALE."/>
        <s v="LUNGOMARE S. FRANCESCO DI PAOLA E COMPLETAMENTO CENTRO DI ACCOGLIENZA, PROMOZIONE TURISTICA E SERVIZI ANNESSI SUL LUNGOMARE SAN FRANCESCO DI PAOLA"/>
        <s v="SULLE ORME DI FEDERICO II &amp;8208; LA TERRA DEI DUE PAPI &amp;8208; TERRANOVA DA SIBARI BORGO DELLA FEDE"/>
        <s v="LA VALORIZZAZIONE DEL TERRITORIO ATTRAVERSO LA CONOSCENZA: RIFUNZIONALIZZAZIONE DEI CASELLI FERROVIARI DISMESSI, LUNGO LA PISTA CICLABILE DEL POLLINO, PER UN PERCORSO TRA PAESAGGIO, BIODIVERSITA E CAMBIAMENTI CLIMATICI"/>
        <s v="SVELARE LA BELLEZZA: INTERVENTI DI RECUPERO E RIQUALIFICAZIONE URBANA FINALIZZATI ALLA VALORIZZAZIONE DELLE ATTIVITA TURISTICHE - RICETTIVE - BALNEARI E DELLE AREE CIRCOSTANTI."/>
        <s v="REALIZZAZIONE PARCO FLUVIALE MURICELLO"/>
        <s v="I BORGHI DEL RITROVO - LUOGHI DI INCONTRO E DI TRADIZIONE*VIA MUNICIPIO 13*INTERVENTI DI RIQUALIFICAZIONE URBANA E REALIZZAZIONE DI UN PERCORSO NATURALISTICO-AMABIENTALE DAL CENTRO STORICO  ALLA NECROPOLI"/>
        <s v="RIQUALIFICAZIONE DEL CENTRO STORICO NEL PAESE DI SAN LUCA, ZONA CIRCOSTANTE ALLA CASA CORRADO ALVARO"/>
        <s v="CENTRO CULTURALE PER LA DIVERSITA' CREATIVA"/>
        <s v="PROGETTO PER LA REALIZZAZIONE DI SPAZI APERTI COMMERCIALI ED ARTIGIANALI, CON DEHORS ALL'APERTO, A BASSO IMPATTO URBANISTICO E STRUTTURALE (STRUTTURE TRASPARENTI E INTEGRATE NELL'AMBIENTE) NELL'AREA NICHOLAS GREEN"/>
        <s v="&quot;DA CUNICULI FURTIVI A CENTRO ESPOSITIVO SOTTERRANEO - PRODURRE CULTURA E RIQUALIFICARE IL PAESE&quot;"/>
        <s v="FRANCAVILLA MARITTIMA &quot;IL BORGO DEI SAPORI DEI TESORI E DELLA CONOSCENZA''"/>
        <s v="REALIZZAZIONE DEL NUOVO PARCO AVVENTURA &quot;MONTAGNELLA&quot;"/>
        <s v="BEAUBOURG DEI BORGHI ARTE &amp; GUSTO DELLA RIVIERA DEI CEDRI- RIGENERAZIONE URBANA DEL CENTRO STORICO DI DIAMANTE /RESTLYNG DEL BORGO ED ACCESSIBILITA GLOBALE"/>
        <s v="PROGETTO INTERCOMUNALE DENOMINATO &quot; C.I.&amp;S. CULTURAL ITINERARIES E STREETART TERRE DI CASSIODORO&quot;*VIA COMUNE MONTEPAONE*PROGETTO INTERCOMUNALE DENOMINATO &quot; C.I.&amp;S. CULTURAL ITINERARIES E STREETART TERRE DI CASSIODORO&quot;"/>
        <s v="PROGETTO INTEGRATO PER IL RECUPERO E LA VALORIZZAZIONE DELLA STAZIONE SCIISTICA IN LOCALITA CIRICILLA"/>
        <s v="PROPOSTA PROGETTUALE PAN CASABONA: PARCO ARCHEOLOGICO E NATURALISTICO DI CASABONA. RECUPERO, VALORIZZAZIONE E TUTELA DELLHABITAT RUPESTRE DI CASABONA"/>
        <s v="RIQUALIFICAZIONE FUNZIONALE ED URBANISTICA AREA RETRO PORTO"/>
        <s v="LAVORI DI VALORIZZAZIONE DEL BORGO"/>
        <s v="RECUPERO E RIQUALIFICAZIONE DELLA PIAZZA ANTISTANTE IL CASTELLO ARAGONESE, DEL FOSSATO E DELLARENA"/>
        <s v="RECUPERO E RIFUNZIONALIZZAZIONE DEL PALAZZO CONTESSA DI PONTALTO, DA DESTINARE A POLO CULTURALE, ARTISTICO E MUSICALE, ANCHE CON FINALITA INTEGRATIVA ED INCLUSIVA DEL MONDO DELLE DIVERSE ABILITA."/>
        <s v="RIPRISTINO BRIGLIA, SISTEMAZIONE ARGINI DEL FIUME ALLARO PROSPICENTI ALLE REALI FERRIERE BORBONICHE"/>
        <s v="VALORIZZAZIONE TURISTICA DEL PERCORSO DI COLLEGAMENTO TRA IL LITORALE E LA ZONA MONTANA NEL COMUNE DI DAVOLI"/>
        <s v="A CASIGNANA: LUCI DARTE E STORIA PER RISCOPRIRE I LUOGHI DELLIDENTITA."/>
        <s v="REALIZZAZIONE PARCO NATURALISTICO TORRE MILONE E TEATRO ALL'APERTO*VIA PARCO MILONE SOTTO TERME SIBARITE*REALIZZAZIONE PARCO NATURALISTICO TORRE MILONE E TEATRO ALL'APERTO"/>
        <s v="R-INNOV@ZIONE E SPORT  REALIZZAZIONE OPERE PROGETTATE A VALERE SULLAVVISO ITALIA CITY BRANDING 2020. LOTTO 1 - RIQUALIFICAZIONE E RECUPERO PISCINA EX CONI"/>
        <s v="REALIZZAZIONE PROGETTO INTEGRATO DENOMINATO CIS TROPEA PORTO INTEGRATO"/>
        <s v="CIS PERSEPHONE-EPIZEPHIRI - RIGENERAZIONE URBANA DELL'AREA ARCHEOLOGICA DI LOCRI EPIZEPHIRI"/>
        <s v="RIQUALIFICAZIONE AREE PUBBLICHE LUNGO IL FIUME E RECUPERO DEI PERCORSI NATURALISTICI NELLA VALLE DEL LAO"/>
        <s v="LAVORI DI RIQUALIFICAZIONE DI UNA EX PALESTRA PER LA REALIZZAZIONE DELL'AUDITORIUM COMUNALE  2 LOTTO COMPLETAMENTO"/>
        <s v="&quot;PIAZZA MARCONI: RITORNO ALL'ANTICA BELLEZZA&quot;"/>
        <s v="BEAUBOURG DEI BORGHI &quot;ARTE E GUSTO&quot; RIVIERA DEI CEDRI - IL BORGO DEGLI ANTICHI SAPORI E DEI VICOLI D'ARTE"/>
        <s v="RECUPERO E VALORIZZAZIONE DEL MONTE TIRIOLO"/>
        <s v="MUSEO MULTIMEDIALE E LABORATORI DI ARTI LOCALI DELLE TERRE NORMANNE DI CALABRIA"/>
        <s v="RECUPERO FABBRICATO EX FARMACIA MACCHIAALBANESE E CASA DE RADA*FRAZIONE  MACCHIA ALBANESE*RECUPERO FABBRICATO EX FARMACIA MACCHIA ALBANESE E CASA DE RADA"/>
        <s v="KRIMISA PERCORSI ENOGASTRONOMICI TRA STORIA, CULTURA E PAESAGGIO - CICLOPISTA DELLENOTRIA"/>
        <s v="PROGETTO DEL RECUPERO STORICO, URBANISTICO E PAESAGGISTICO DELLANTICO BORGO DI CERAMIDA NEL COMUNE DI BAGNARA CALABRA"/>
        <s v="RIQUALIFICAZIONE E VALORIZZAZIONE TURISTICO- CULTURALE-RELIGIOSO DEL COMUNE DI SAN MAURO MARCHESATO"/>
        <s v="COMPLESSO FARO CAPO TRIONTO COSTA IONICA"/>
        <s v="RISTRUTTURAZIONE DEL FABBRICATO DOMESTICO DA ADIBIRE A CASA DELLA CULTURA ARB&amp;1025;RESH&amp;1025; E MUSEO INTITOLATO A ENZO DOMESTICO KABREGU"/>
        <s v="I MULINI DEL TORRENTE GALLIZZI: LA BELLEZZA DEL PAESAGGIO FLUVIALE TRA NATURA E ARTIFICIO"/>
        <s v="ORME GIOACHIMITE: I CAMMINI DELLABATE"/>
        <s v="REALIZZAZIONE DI UN PARCO AVVENTURE E DIVERTIMENTO BIOLOGICO E NATURALISTICO PRESSO LA PINETA DI PROPRIETA DEL COMUNE DI CERENZIA SITA IN LOC. SAN LORENZO"/>
        <s v="IL BORGO TRA TERRA E MARE DI SAN PIETRO IN AMANTEA, PROGETTO DI VALORIZZAZIONE TURISTICO CULTURALE*CENTRO STORICO*PROGETTO DI VALORIZZAZIONE TURISTICO CULTURALE"/>
        <s v="LAVORI DI REALIZZAZIONE DI UN PONTE SUL MEDITERRANEO - INTERVENTO DI COSTRUZIONE DI UN ATTRATTORETURISTICO NEI TERRITORI DI CALANNA E LAGANADI"/>
        <s v="RIQUALIFICAZIONE PUNTI DI ACCESSO ALLE SPIAGGE LE GRAZIE E MICHELINO DAL CENTRO STORICO DI PARGHELIA (VV)  RESTAURO CONSERVATIVO, MANUTEZIONE STRORDINARIA CENTRO URBANO  RECUPERO SOTTOSERVIZI ED OPERE CONNESSE"/>
        <s v="RECUPERO E VALORIZZAZIONE DI PALAZZO DE CAPUA, DA ADIBIRE A MUSEO"/>
        <s v="PROGETTO DI RIQUALIFICAZIONE URBANA, CULTURA E TURISMO RELIGIOSO"/>
        <s v="DA COSTA A COSTA ATTRAVERSO I LUOGHI DELLA FEDE: RINATURALIZZAZIONE DI UN SENTIERO NATURALISTICO TRA LA DIGA DEL MENTA E IL VECCHIO BORGO DI AFRICO VECCHIO E TRA AFRICO VECCHIO E IL VILLAGGIO DI PRECACORE A SAMO"/>
        <s v="RIQUALIFICAZIONE URBANA DEL PERCORSO INGRESSO SS 107 BIS  P.ZZA CAMPO E EFFICIENTAMENTO ENERGETICO CENTRO ABITATO"/>
        <s v="L BORGO DI ISABELLA D'ARAGONA, UN ITINERARIO TRA LEGENDA E TRADIZIONE*PIAZZA CAP. EMILIO ANSELMO*IL BORGO DI ISABELLA D'ARAGONA, UN ITINERARIO TRA LEGENDA E TRADIZIONE"/>
        <s v="WELCOME COSTA DEI CEDRI, PORTA DI APOLLO"/>
        <s v="REALIZZAZIONE CESTOVIA BIPOSTO A COLLEGAMENTO PERMANENTE DELLA &quot;PICCOLA SILA&quot; DI CAPISTRANO E REALIZZAZIONE DI UN POLIGONO DI TIRO E DI AREE PIC- NIC."/>
        <s v="PROGETTO DI RIQUALIFICAZIONE DELLE AREE RURALI IL CIRCUITO DELLA BELLEZZA. RECUPERO DELLE EX-SCUOLE DI CAMPAGNA PER LA CREAZIONE DI POLI INTEGRATI DI UN PERCORSO TURISTICO SPORTIVO SOSTENIBILE."/>
        <s v="MESSA IN SICUREZZA, RIQUALIFICAZIONE E COMPLETAMENTO DELLIMMOBILE AURORA-MADIA AI FINI DELLA SUA FRUIBILITA COME TEATRO-CINEMA PER IL TERRITORIO DELLALTO MARCHESATO"/>
        <s v="INTERVENTO DI RIQUALIFICAZIONE URBANA DEL PERCORSO &quot;VIA ARRINGA - C.SO GIOVE&quot; ED EFFICIENTAMENTO ENERGETICO ILLUMINAZIONE CENTRO E FRAZIONI"/>
        <s v="REALIZZAZIONE DI POLO NATATORIO RICREATIVO RIABILITATIVO"/>
        <s v="REALIZZAZIONE DI UN POLO SPORTIVO INTEGRATO DA UNA STRUTTURA TURISTICA"/>
        <s v="MARCEDUSA  BORGO ARBERESHE DEI SAPORI DELLA RURALITA"/>
        <s v="AMMODERNAMENTO LUNGOMARE MONTEGIORDANO MARINA"/>
        <s v="COMPLETAMENTO DELL'ANFITEATRO DI SIDERNO SUPERIORE"/>
        <s v="RECUPERO E VALORIZZAZIONE AMBIENTALE DEL CASTELLO DI PRECACORE E DELLE AREE LIMITROFE."/>
        <s v="VIVERE IL POLLINO - INTERVENTI INTEGRATI PER LO SVILUPPO DEL TURISMO TRAMITE LA VALORIZZAZIONE DEL PATRIMONIO ESISTENTE, LA REALIZZAZIONE DI STRUTTURE RICETTIVE E LA MOBILITA SOSTENIBILE - LOTTO 1 MORANO CALABRO"/>
        <s v="UDHET GJITONIA"/>
        <s v="GASPERINA BELLEZZA DA RISCOPRIRE: LAVORI DI ADEGUAMENTO SISMICO E RIQUALIFICAZIONE EDIFICIO COMUNALE DA ADIBIRE A OSTELLO DELLA GIOVENTU, SITO SU CORSO MAZZINI CON ANNESSA RIQUALIFICAZIONE URBANA DELLAREA ANTISTANTE."/>
        <s v="RIQUALIFICAZIONE E VALORIZZAZIONE DEL VIALE CERTOSA"/>
        <s v="VALORIZZAZIONE AREA SPONDALE TORRENTE BELTRAME, IMPLEMENTAZIONE RISORSE IDRICHE E CREAZIONE INTERPORTO IN AREA URBANA DA RIQUALIFICARE"/>
        <s v="VALORIZZAZIONE DEL TERRITORIO E CREAZIONE DI UN MUSEO DELLA CULTURA CONTADINA"/>
        <s v="PROGETTO INTEGRATO PARCO NATURALISTICO E CULTURALE DI CAPO SUD ORME SULLACQUA OPLE APANU STO NERO"/>
        <s v="LA RIQUALIFICAZIONE URBANA DEL LUNGOMARE"/>
        <s v="ALLA SCOPERTA DEL BORGO DI CERCHIARA DI CALABRIA: IL TERRAZZO PANORAMICO SULLO JONIO&quot; RECUPERO E RIFUNZIONALIZZAZIONE DI PERCORSI STORICI E VALORIZZAZIONE DELLE RISORSE NATURALI"/>
        <s v="ALTOMONTE: BORGO DEL GUSTO"/>
        <s v="FLOR-FOOD - PARCO AGROALIMENTARE ED ENOGASTRONOMICO NEL BORGO FLORENSE"/>
        <s v="RIQUALIFICAZIONE URBANA CORSO CARLO MARIA  VIA MONTEZEMOLO  VIA NAZIONALE NORD E VIA GENOVA."/>
        <s v="CASALNUOVO, CENTRO DI RIGENERAZIONE DEL PATRIMONIO CULTURALE E CROCEVIA DI SENTIERI DI CICLO TREKKING"/>
        <s v="INTERVENTI ATTI ALLA VALORIZZAZIONE"/>
        <s v="PERCORSO DI FEDE E VIA DEI MULINI"/>
        <s v="LA VIA DEGLI ULIVI  INTERVENTI PER LA VALORIZZAZIONE DEI COMUNI DELLA COSTA VIOLA E DELLA FASCIA PRE ASPROMONTANA MEDIANTE LA RIGENERAZIONE DEI BORGHI, IL RECUPERO E LA RIFUNZIONALIZZAZIONE DELLE LINEE DELLE EX FERROVIE CALABRO-LUCANE FCL"/>
        <s v="RIQUALIFICAZIONE DI UN SISTEMA DI PIAZZE NEL COMUNE DI SCANDALE (PIAZZA CONDOLEO E PIAZZA ST. GEORGEN)"/>
        <s v="LA VIA DEI LAGHI  SAN VITO SULLO IONIO, CENADI, OLIVADI, CENTRACHE (CZ) - STRATEGIA PROGETTUALE ABITARE I LUOGHI. AZIONI DI RIQUALIFICAZIONE TRA NATURA, CREATIVITA E CULTURA"/>
        <s v="PROGETTO DI REALIZZAZIONE E MANUTENZIONE SENTIERI ED AREE NATURALISTICHE."/>
        <s v="CERISANO BORGO SWING"/>
        <s v="PISTE CICLABILI"/>
        <s v="Messa in sicurezza del territorio dal dissesto idrogeologico tramite interventi di mitigazione del rischio idrogeologico della zona di via Macerata/via Palma"/>
        <s v="Chiesa di San Giovanni Battista. Progetto di restauro architettonico e rifunzionalizzazione"/>
        <s v="Realizzazione di una villa comunale"/>
        <s v="Progetto di inclusione sociale e di rigenerazione urbana tramite la riqualificazione del complesso sportivo comunale"/>
        <s v="Lavori di riqualificazione completamento e messa in sicurezza locali del palazzetto in localita Risigliano"/>
        <s v="Progetto di realizzazione di un sistema avanzato di monitoraggio ambientale e previsione dei rischi per le popolazioni attraverso l'utilizzo di tecnologie avanzate"/>
        <s v="Palazzetto sport"/>
        <s v="Riqualificazione elementi di arredo urbano e strade Comunali"/>
        <s v="LAVORI DI REALIZZAZIONE DI PERCORSI RURALI*VIA 1) LOCALITA' IL MAISONE; 2) VIA MOLINELLO  DIFESA CASALE  DEL MONACO; 3) VIA MADONNELLE*IL PROGETTO PREVEDE LA RIQUALIFICAZIONE DEL SISTEMA VIARIO RURALE DI CASAL DI PRINCIPE AL FINE DELLA VALORIZZAZIONE DELLE AZIENDE AGRICOLE"/>
        <s v="RIQUALIFICAZIONE E VALORIZZAZIONE TURISTICO-CULTURALE DEL CENTRO STORICO DEL COMUNE DI RECALE (CE)*VIA VARI TRATTI*RIQUALIFICAZIONE E VALORIZZAZIONE TURISTICO-CULTURALE DEL CENTRO STORICO DEL COMUNE DI RECALE (CE)"/>
        <s v="Efficientamento energetico dell'impianto di illuminazione comunale, realizzazione infrastruttura telematica per banda ultralarga e impiego di soluzioni tecnologiche innovative, per uno sviluppo urbano sostenibile"/>
        <s v="Realizzazione di un mercato comunale"/>
        <s v="realizzazione di un nuovo impianto sportivo da basket/pallavolopresso scuola e. di filippo"/>
        <s v="Realizzazione e rifunzionalizzazionedellarea a verde attrezzato piazza G. Miele"/>
        <s v="Rigenerazione urbana e sociale tramite la riqualificazione della villa comunale Michele Mazzoni"/>
        <s v="Riqualificazione  urbana  alla  Frazione  Piazzolla-percorsi pedonali di via Castellammare"/>
        <s v="Messa   in   sicurezza   del   territorio   dal   dissesto idrogeologico  con  interventi  di  mitigazione  del  rischio  idraulico  tramite  la razionalizzazione  e  funzionalizzazione  del  sistema  di  drenaggio  urbano  in localita Castelcicala"/>
        <s v="Palazzo Verna. Restauro architettonico, rifunzionalizzazione e valorizzazione"/>
        <s v="Impianto di sollevamento acque bianche. Ristrutturazione e ammodernamento"/>
        <s v="completamento - riqualificazione edificio scolastico scuola elementare r.arfe"/>
        <s v="ADEGUAMENTO IMPIANTO SPORTIVO COMUNALE &quot;FELICE NAPPI&quot;"/>
        <s v="Realizzazione di una pista ciclabile e ciclopedonale collegata al corridoio ecologico dei Regi Lagni con valorizzazione dell'oasi naturalistica di Caricchiano"/>
        <s v="Intermodalita delle aree industriali della provincia di caserta - agglomerato industriale ASI &quot;AVERSA NORD&quot; manutenzione straordinaria con miglioramento del tracciato ferroviario al servizio del consorzio ASI di Caserta - stralcio esecutivo- 1 lotto"/>
        <s v="Progetto di consolidamento, restauro, valorizzazione ed adeguamento della Chiesa dellAnnunziata"/>
        <s v="Riqualificazione dellarea mercatale e realizzazione di nuovi spazi verdi per la collettivita - I Lotto"/>
        <s v="Messa in sicurezza del territorio con la funzionalizzazione del sistema di drenaggio urbano"/>
        <s v="progetto per la valorizzazione e messa a sistema del patrimonio storico, architettonico e culturale"/>
        <s v="Valorizzazione del Parco Urbano di Suessola"/>
        <s v="Villaggio  Sociale -realizzazione  di  un  edificio destinato a  Comunita Tutelare.LOTTO 1"/>
        <s v="Villaggio  sociale realizzazione  di  un  edificio destinato a  centro polifunzionale LOTTO 2"/>
        <s v="Interventi finalizzati alla realizzazione di una piscina comunale coperta allo scopo di favorire aggregazioni sociali di crescita, miglioramento della qualita della vita urbana e riqualificazione del tessuto sociale nel comune di Castel Volturno (CE)"/>
        <s v="SCUOLA E.FERMI ALLA VIA P.M. VERGARA VIA P.M. VERGARA NTERVENTO DI ADEGUAMENTO, MIGLIORAMENTO SISMICO E DI RIQUALIFICAZIONE DELL'EDIFICO SCOLASTICO E. FERMI IN VIA P.M. VERGARA"/>
        <s v="Messa in sicurezza dal dissesto idrogeologico con la razionalizzazione e funzionalizzazione del sistema di drenaggio urbano in localita Castelcicala"/>
        <s v="Giardino deuropa: sistema cicloturistico  integrato tra cultura e ambiente"/>
        <s v="riqualificazione e valorizzazione turistico-ambientale di territori di elevato pregio storico e paesaggistico mediante la rigenerazione urbana e ambientale delle strade di collegamento tra la reggia di carditello ed il bene confiscato denominato la balzana destinata a parco agroalimentare dei prodotti tipici LOTTO 1"/>
        <s v="Da terra dei fuochi ai Giardini dEuropa corridoio ecologico dei Regi Lagni - Sistemazione idraulica del bacino idrografico e valorizzazione paesaggistica&amp;8208;ambientale I LOTTO"/>
        <s v="Riqualificazione del complesso regi lagni, canale vena, riserva soglitelle lago patria I LOTTO"/>
        <s v="Stadio del nuoto del Comune di Lusciano"/>
        <s v="Centro Civico Cittadino Polifunzionale"/>
        <s v="Dalla terra dei fuochi al giardino dEuropa intervento: riqualificazione delle aree urbane litoranee: via del mare LOTTO 1"/>
        <s v="Ristrutturazione della palestra in stato di abbandono e riqualificazione dell'area pertinenziale alla via 24 maggio da adibire a centro di aggregazione per la legalita e la sicurezza"/>
        <s v="rigenerazione del reticolo dei percorsi rurali del parco agricolo delle quadre dellager campanus, dal velodromo alla chiesetta di santa veneranda fino ai regi lagni"/>
        <s v="BOSCO LINERAE-RIGENERAZIONE ECOLOGICA E AMBIENTALE DEL RING VERDE*VIA STRADA PROVINCIALE 165*RIQUALIFICAZIONE DELL'AREA DEL RING VERDE A BOSCO LINEARE E VERDE ATTREZZATO."/>
        <s v="Progetto di inclusione sociale e di rigenerazione urbana tramite la riqualificazione dellintera area dello Stadio Comunale"/>
        <s v="Progetto di rigenerazione urbana"/>
        <s v="Realizzazione impianto sportivo comunale"/>
        <s v="Riqualificazione area ex campo del parroco"/>
        <s v="Realizzazione centro sportivo"/>
        <s v="Parco urbano dellAbbazia di San Lorenzo ad Septimum"/>
        <s v="Parco urbano della Real Casa dell'Annunziata"/>
        <s v="Recupero dell'ex carcere mandamentale per uffici di polizia giudiziaria"/>
        <s v="Riqualificazione dell'edificio ex Giudice di Pace per uffici giudiziari"/>
        <s v="Realizzazione palezzetto dello sport via N. Green"/>
        <s v="PALAZZO MASTRILLI*PIAZZA GARIBALDI 13*LAVORI DI ADEGUAMENTO FUNZIONALE DI PALAZZO MASTRILLI FINALIZZATI ALLA REALIZZAZIONE DEL PALAZZO DELLA CULTURA"/>
        <s v="Urban Regeneration Factory (URF, Factory)"/>
        <s v="Progetto di videosorveglianza"/>
        <s v="Teatro Caivano Arte Ambito di intervento"/>
        <s v="Mitigazione  del  rischio idrogeologico  su varie strade del territorio comunale"/>
        <s v="Parchi gioco e orti urbani  Comune di Succivo"/>
        <s v="LAVORI DI MESSA IN SICUREZZA DI PARTE DEL TERRITORIO COMUNALE PER DISSESTO IDROGEOLOGICO CON LA REALIZZAZIONE DI NUOVA CONDOTTA RACCOLTA ACQUE METEORICHE*VIA ROMA*LAVORI DI MESSA IN SICUREZZA DI PARTE DEL TERRITORIO COMUNALE PER DISSESTO IDROGEOLOGICO CON LA REALIZZAZIONE DI NUOVA CONDOTTA RACCOLTA ACQUE METEORICHE"/>
        <s v="REALIZZAZIONE DI UNA NUOVA STRUTTURA TEATRALE"/>
        <s v="GREEN-WAY AREA DI SEDIME FERROVIARIO CANCELLO ? NOLA PER PISTA CICLABILE"/>
        <s v="LAVORI DI REALIZZAZIONE SCUOLA MATERNA RIONE ACQUEDOTTO"/>
        <s v="ADEGUAMENTO SISMICO DELLA SCUOLA MEDIA ?L. DA VINCI?"/>
        <s v="Realizzazione di un centro culturale"/>
        <s v="PROGETTAZIONE DEFINITIVA, ESECUTIVA E CSP IN FASE DI PROGETTAZIONE E SERVIZI E/O PRESTAZIONI COMPLEMENTARI LAVORI DI RIQUALIFICAZIONE E MESSA IN SICUREZZA DELLE AREE URBANE LITORANEE"/>
        <s v="COLLEGAMENTO DEL PARCO AGRICOLO AL COMUNE DI AVERSA"/>
        <s v="PROGETTI RIENTRANTI NEL CIS SANTO STEFANO - VENTOTENE INTERVENTO DI RECUPERO E RIFUNZIONALIZZAZIONE DELL'EX CARCERE DELL'ISOLA DI SANTO STEFANO*COMUNE DI VENTOTENE*CIS VENTONTE - LAVORI DI MESSA IN SICUREZZA DEGLI EDIFICI E DI REALIZZAZIONE/ADEGUAMENTO DEGLI APPRODI ALL'ISOLA DI SANTO STEFANO"/>
        <s v="CIS VENTOTENE*ISOLA DI SANTO STEFANO*MESSA IN SICUREZZA DEGLI EDIFICI, REDAZIONE DELLO STUDIO DI FATTIBILITi, REALIZZAZIONE/ADEGUAMENTO DEGLI APPRODI ALLiISOLA DI SANTO STEFANO"/>
        <s v="INTERVENTO DI RECUPERO E RIFUNZIONALIZZAZIONE DELL'EX CARCERE DELL'ISOLA DI SANTO STEFANO - VENTOTENE"/>
        <s v="ISOLA SANTO STEFANO ISOLA SANTO STEFANO REALIZZAZIONE DI ELISUPERFICIE NELL'AMBITO DELL'INTERVENTO DI RECUPERO E RIFUNZIONALIZZAZIONE DELL'EX CARCERE DELL'ISOLA DI SANTO STEFANO"/>
        <s v="VENTOTENE. EX CARCERE BORBONICO*VIA VARIE*ASSISTENZA AL COMMISSARIO STRAORDINARIO"/>
        <s v="Lavori di completamento del Museo della Pasta Gragnano mediante adeguamento e allestimento del roof garden e delle aree pertinenziali*via Santa Croce*completamento Museo della Pasta"/>
        <s v="INTERVENTO DI RIQUALIFICAZIONE DELLIMMOBILE DENOMINATO &quot;EX FORNO COMUNALE&quot; SITO IN VICO DEL VASTO A CASANOVA N.4 , NAPOLI -FINALIZZATO ALLA CREAZIONE DI UNA COMMUNITY HUB L'INTERVENTO CONSISTE NEL RECUPERO E RIFUNZIONALIZZAZIONE DEL MANUFATTO"/>
        <s v="COMPLETAMENTO RIQUALIFICAZIONE AREA ARCHEOLOGIA INDUSTRIALE EX CORRADINI  LOTTO 1"/>
        <s v="NAPOLI LUNGOEST TERRAZZA A MARE*STRADA BOCCAPERTI - EX IMPIANTO DI DEPURAZIONE DI SAN GIOVANNI A TEDUCCIO*SISTEMAZIONE DELLA COLMATA/TERRAZZA SU CUI  UBICATO IL DISMESSO IMPIANTO DI DEPURAZIONE DI SAN GIOVANNI A TEDUCCIO LOTTO 1"/>
        <s v="Ulteriori accessi all'Area Archeologica e creazione di nuovi percorsi Insula Occidentalis in Pompei"/>
        <s v="COMPLETAMENTO DEL CENTRO DI AGGREGAZIONE SOCIALE E CULTURALE E SPORTIVO DI VIA CARRARA - PALAZZETTO DELLO SPORT*VIA CARRARA*COMPLETAMENTO DEL CENTRO DI AGGREGAZIONE SOCIALE E CULTURALE E SPORTIVO DI VIA CARRARA - PALAZZETTO DELLO SPORT"/>
        <s v="LAVORI DI ADEGUAMENTO FUNZIONALE DELL'AREA CASERMA EX CAVALLERI*VIA BOTTEGHELLE*LAVORI DI ADEGUAMENTO FUNZIONALE DELL'AREA CASERMA EX CAVALLERI"/>
        <s v="REALIZZAZIONE DI PARCHEGGIO INTERRATO ED AREA A VERDE VIA MANZONI*VIA MANZONI*REALIZZAZIONE DI PARCHEGGIO INTERRATO ED AREA A VERDE VIA MANZONI"/>
        <s v="Riqualificazione del fabbricato Comunale denominato &quot;Casa Casella&quot; per la realizzazione del Museo del Vino"/>
        <s v="INTERVENTI DI POTENZIAMENTO FUNZIONALE ED IMPIANTISTICO DEL MUSEO DEL VINO*VIA CAPITANO GIUSEPPE REA*INTERVENTI DI POTENZIAMENTO FUNZIONALE ED IMPIANTISTICO DEL MUSEO DEL VINO"/>
        <s v="RIQUALIFICAZIONE E FUNZIONALIZZAZIONE DEL COMPLESSO ANTICHE TERME ED ANNESSO PARCO DELLE ACQUE*PIAZZA AMENDOLA*RIQUALIFICAZIONE E FUNZIONALIZZAZIONE DEL COMPLESSO ANTICHE TERME ED ANNESSO PARCO DELLE ACQUE"/>
        <s v="Restauro del patrimonio strategico comunale: Palazzo Farnese  Facciate  Copertura. Messa in sicurezza  Lotto 1"/>
        <s v="PARCO ARCHEOLOGICO DI ERCOLANO*CORSO RESINA SNC*MESSA IN SICUREZZA, RESTAURO E MANUTENZIONE STRAORDINARIA CONSERVATIVA PER UNA MAGGIORE E MIGLIORE FRUIZIONE DI ALCUNI SETTORI CHIUSI AL PUBBLICO."/>
        <s v="IBACT - PARCO ARCHEOLOGICO DI ERCOLANO*CORSO RESINA 187*RIQUALIFICAZIONE CONFINI NORD OVEST DEL SITO ARCHEOLOGICO DI ERCOLANO VERSO LA CITTA MODERNA CON INTERVENTI VOLTI ALLA STABILIZZAZIONE DELLE SCARPATE, DEI CUNICOLI BORBONICI E A FAVORIRE LA FRUIZIONE DELLE AREE DEL SITO CHE SI TROVANO LUNGO I CONFINI E"/>
        <s v="PARCO ARCHEOLOGICO NATURALISTICO CAVA RANIERI*VIA G.GALILEI, G. MARCONI*INTERVENTI DI MANUTENZIONE STRAORDINARIA DEL PARCO ARCHEOLOGICO NATURALISTICO CAVA RANIERI"/>
        <s v="CAVA RANIERI - ACCESSIBILIT E COPERTURE PER L'AREA ARCHEOLOGICA VILLA 2*VIA MARCONI*INTERVENTI DI SCAVO, DI PROTEZIONE E VALORIZZAZIONE DELLE VILLE ROMANE RINVENUTE ALL'INTERNO DEL SITO"/>
        <s v="MIBACT-PARCO ARCHEOLOGICO DI ERCOLANO*CORSO RESINA 187*SMART BUILDINGS: EFFICIENTAMENTO ENERGETICO AI FINI DELLA CONSERVAZIONE E VALORIZZAZIONE DEL PATRIMONIO MOBILE"/>
        <s v="Lavori per la valorizzazione dellAntica spiaggia degli Scavi di Ercolano e il ricongiungimento alla visita della Villa dei Papiri negli scavi nuovi"/>
        <s v="PARCO ARCHEOLOGICO DI POMPEI - TORRE ANNUNZIATA, SCAVI DI OPLONTIS VILLA A*VIA SEPOLCRI*TORRE ANNUNZIATA. SCAVI DI OPLONTIS VILLA A _ RESTAURO ARCHITETTONICO E REVISIONE DELLE COPERTURE."/>
        <s v="PARCO ARCHEOLOGICO DI POMPEI - SITO ARCHEOLOGICO DI OPLONTIS*VIA DEI SEPOLCRI*FALEGNAMERIA E DEPOSITI ACCESSIBILI - RESTAURO, VALORIZZAZIONE E ADEGUAMENTO FUNZIONALE DEL COMPENDIO DEMANIALE DENOMINATO SPOLETTIFICIO DELL'ESERCITO (EX REAL FABBRICA D'ARMI) E DEL SITO ARCHEOLOGICO DI OPLONTIS."/>
        <s v="PARCO ARCHEOLOGICO DI POMPEI - SITO ARCHEOLOGICO DI OPLONTIS*VIA DEI SEPOLCRI*GALLERIA FUGA - RESTAURO, VALORIZZAZIONE E ADEGUAMENTO FUNZIONALE DEL COMPENDIO DEMANIALE DENOMINATO SPOLETTIFICIO DELL'ESERCITO (EX REAL FABBRICA D'ARMI) E DEL SITO ARCHEOLOGICO DI OPLONTIS."/>
        <s v="SMARTLAND@POMPEI &amp;8208; Open Data per il Sistema Turistico Culturale Integrato"/>
        <s v="COMUNE DI POMPEI, PARCO URBANO A SUD DEL SITO ARCHEOLOGICO DI POMPEI: LUOGO DELLA INTERCONNESSIONE URBANA E DEI SERVIZI*PIAZZA ESEDRA E VIA ROMA*RIQUALIFICAZIONE DI SPAZI URBANI PUBBLICI"/>
        <s v="Interventi necessari alla messa in sicurezza. al consolidamento e al restauro del fronte dell'Insula Meridionalis di Pompei, nella Regio VIII, insule 1 e 2."/>
        <s v="Riallestimento del deposito archeologico dei Granai del Foro per il potenziamento della sua frizione"/>
        <s v="REGGIA DI PORTICI*VIA UNIVERSIT N. 100*RESTAURO DELLO SCALONE MONUMENTALE D'INGRESSO DELLA REGGIA"/>
        <s v="Recupero e valorizzazione della Reggia e del parco borbonico di Quisisana in Castellammare di Stabia - Lavori di restauro e consolidamento della Colombaia"/>
        <s v="PARCO ARCHEOLOGICO DI POMPEI - REGGIA DI QUISISANA CASTELLAMMARE DI STABIA*VIA QUISISANA*RECUPERO E VALORIZZAZIONE DELLA REGGIA DI QUISISANA IN CASTELLAMMARE DI STABIA"/>
        <s v="RECUPERO DEL GIARDINO BOTANICO DELLA REGGIA DI QUISISANA PER LA VALORIZZAZIONE DELL'IDENTIT DELL'AMBIENTE NATURALE IN CASTELLAMMARE DI STABIA*VIA QUISISANA*IL FINE ULTIMO DICHIARATO DALLACCORDO CITATO  LA FRUIZIONE E LA VALORIZZAZIONE DEL GIARDINO, COME BENE STORICO AFFERENTE AL COMPLESSO."/>
        <s v="Linea Ferroviaria Castellammare di Stabia - Gragnano*sedime ferroviario ubicato nei comuni di Gragnano e Castellammare di Stabia*riconversione di una linea ferroviaria esistente, sospesa all'esercizio, finalizzata ad un servizio tram treno compresa la realizzazione di nuove fermate intermedie e di un nodo di interscambio con la linea EAV Napoli - Sorrento"/>
        <s v="MOLO BORBONICO*MOLO BORBONICO*COLLEGAMENTO MOLO BORBONICO DI VILLA FAVORITA CON I PORTI DI PORTICI E TORRE DEL GRECO ATTRAVERSO UN NUOVO WATERFRONT - LOTTO 1"/>
        <s v="PIANO DI ZONA PROTA*VIA GAMBARDELLA, PROTA*COLLEGAMENTO VIARIO TRA LE VIE GAMBARDELLA E PROTA"/>
        <s v="COPERTURA TRINCEA FERROVIARIA E AMPLIAMENTO PARCO &quot;VILLA PARNASO&quot; IN TORRE ANNUNZIATA*VIA C.SO UMBERTO I /VIA GUGLIELMO MARCONI*COPERTURA TRINCEA FERROVIARIA E AMPLIAMENTO PARCO &quot;VILLA PARNASO&quot; IN TORRE ANNUNZIATA, AL FINE DI COLLEGARE IL CENTRO URBANO CON LA LITORANEA"/>
        <s v="Ridisegno ed organizzazione funzionale della Darsena con destinazione a superficie mista di parcheggio e area di svago"/>
        <s v="PALAZZO MAYER (SEDE COMUNALE)*VIA P. MELCHIADE,1"/>
        <s v="VIE DI FUGA:  PROGETTO DI ALLARGAMENTO DELLA STRADA CALABRESE.*VIA CALABRESE*ALLARGAMENTO STRADALE PER VIA DI FUGA"/>
        <s v="COMPLESSO MEDIEVALE DI PINO*LOCALIT PINO*RESTAURO E VALORIZZAZIONE DEL SITO STORICO DEL COMPLESSO MEDIEVALE DI PINO A PIMONTE"/>
        <s v="TRATTO EX S.S. 145 (VICO EQUENSE - CASTELLAMMARE DI STABIA) ED ALTRE SEDI DEL DEMANIO STRADALE*VIABILIT DI COLLEGAMENTO VICO EQUENSE - CASTELLAMMARE DI STABIA - POMPEI*REALIZZAZIONE DI UNA PISTA CICLOPEDONALE (PERCORSO DEGLI OLIMPIONICI)"/>
        <s v="VILLETTA PARADISO E VILLA ROMANA MARITTIMA IN LOC. PEZZOLO*VILLETTA PARADISO E AREA LOCALIT PEZZOLO*CREAZIONE DI UN PERCORSO ARCHEOLOGICO TRAMITE LA REALIZZAZIONE DI UN PERCORSO MECCANIZZATO ED IL RESTAURO DI UNA VILLA ROMANA MARITTIMA"/>
        <s v="Lavori di completamento della passeggiata archeologica"/>
        <s v="BIOMA BIPOARCO MEDITERRANEO AMBIENTE AGRICOLTURA E ALIMENTAZIONE*VIA PANORAMICA*BIOMA BIPOARCO MEDITERRANEO AMBIENTE AGRICOLTURA E ALIMENTAZIONE"/>
        <s v="FRUIBILITA' DEL PARCO ARCHEOLOGICO NATURALISTICO DI LONGOLA - REALIZZAZIONE DI PERCORSI CICLOPEDONALI DI INTERCONNESSIONE CON I TERRITORI LIMITROFI.*VIA LONGOLA*REALIZZAZIONE DI PERCORSI CICLOPEDONALI"/>
        <s v="INTERVENTI PER LA MITIGAZIONE DEL RISCHIOEROSIONE COSTIERA E PER IL RECUPERO AMBIENTALEDEL LITORALE DEL COMUNE DI TORRE DEL GRECO*VIA LITORANEA*LAMMINISTRAZIONE COMUNALE DI TORRE DEL GRECO HA INTESO ATTUARE UNA SERIE DI INTERVENTI AVENTI QUALE OBIETTIVO PRINCIPALE LA REALIZZAZIONE DI OPERE PER LA DIFESA COSTIERA ADEGUATE A FRONTEGGIARE IL FENOMENO EROSIVO IN ATTO"/>
        <s v="RECUPERO E VALORIZZAZIONE DEL COMPLESSO DEI MULINI MERIDIONALI MARZOLI IN TORRE DEL GRECO*VIA CALASTRO*RECUPERO E VALORIZZAZIONE M.M.M."/>
        <s v="REALIZZAZIONE DELLA COPERTURA DELLA TRINCEA DELLA LINEA FERROVIARIA CIRCUMVESUVIANA*VIA IV NOVEMBRE - ALDO MORO*REALIZZAZIONE DELLA COPERTURA DELLA TRINCEA DELLA LINEA FERROVIARIA CIRCUMVESUVIANA"/>
        <s v="R3 - Riqualifica ambientale area lato mare del sedime aeroportuale con interventi a beneficio della safety e security aeroportuale"/>
        <s v="R4 - Ampliamento aerostazione passeggeri seconda fase"/>
        <s v="R5 - Riqualifica della viabilità di accesso e delle aree di sosta"/>
        <s v="R2 - Interventi per la security e la digitalizzazione dell¿aerostazione passeggeri"/>
        <s v="R6 - Adeguamento funzionale distaccamento VVF"/>
        <s v="C1 - Sviluppo infrastrutture airside per realizzazione base aerea di Protezione Civile (Hangar e facilities per la base aerea della protezione civile, riqualifica dell¿apron nord, realizzazione del raccordo nord tra apron e testata 17, riqualifica paviment"/>
        <s v="C2.2 - Interventi di messa in sicurezza del sedime aeroportuale - Lotto 2 ¿ Rifacimento recinzione perimetrale e nuovi varchi esterni (doganale/ emergenza)"/>
        <s v="C2.3 - Interventi di messa in sicurezza del sedime aeroportuale - Lotto 3 ¿ Opere per la protezione dell¿aviazione civile da interferenze illecite e per i servizi antincendio, di Polizia e doganali - Sistema controllo accessi, riqualifica sistema videosorv"/>
        <s v="C3 - Ampliamento aerostazione passeggeri (aree imbarchi, riconsegna bagagli, check-in/BHS)"/>
        <s v="C5 - Riqualifica della viabilità di accesso e delle aree di sosta"/>
        <s v="C2.1 - Interventi di messa in sicurezza del sedime aeroportuale - Lotto 1 ¿ Opere per la sicurezza ed il controllo della navigazione aerea"/>
        <s v="C4 - Interventi per la security e la digitalizzazione dell¿aerostazione passeggeri"/>
        <s v="C6 - Adeguamento funzionale distaccamento VVF"/>
        <s v="L5 - Riqualifica ambientale della fascia nord dell¿aeroporto con realizzazione di pista ciclabile per la valorizzazione ecosostenibile della fascia costiera (Polo della vela) e del lago La Vota"/>
        <s v="L7 - Adeguamento antisismico distaccamento VVF"/>
        <s v="L1 - Sviluppo aerostazione passeggeri (nuovo terminal partenze, adeguamento antisismico aerostazione esistente con riconfigurazione a terminal arrivi, riqualifica curbside airside e landside)"/>
        <s v="L3 - Riqualifica della viabilità di accesso e delle aree di sosta"/>
        <s v="L4 - Realizzazione area destinata a servizi handling e cargo con viabilità dedicata"/>
        <s v="L6 - Potenziamento reti sottoservizi e impianti tecnologici"/>
        <s v="L9 ¿ Riqualifica torre serbatoio"/>
        <s v="L2 - Interventi per la security e la digitalizzazione dell¿aerostazione passeggeri"/>
        <s v="L8 - Adeguamento tecnologico luci di bordo e signs area di movimento"/>
        <s v="Riqualifica aiuti visivi"/>
        <s v="Riqualifica pavimentazione area di movimento"/>
        <s v="Interventi per la Sicurezza del Volo ed il Controllo del Traffico Aereo"/>
        <s v="Demolizioni di ruderi e manufatti pericolosi, con riqualifica delle aree di pertinenza"/>
        <s v="Riqualifica impianti controllo e smistamento bagagli da stiva"/>
        <s v="Sistemi antintrusione perimetrale"/>
        <s v="Aeroporto di Reggio Calabria - Adeguamento, riqualifica e ampliamento dell'aerostazione passeggeri"/>
        <s v="Storia natura cultura borghi e vallata del Fiastra"/>
        <s v="Progetto Terre Mutate sviluppo del turismo sostenibile nelle aree colpite dal sisma"/>
        <s v="Realizzazione di una piscina coperta"/>
        <s v="Realizzazione di una bretella di collegamento con relative rotatorie, presso l'area industriale di Santo Chiodo"/>
        <s v="Attuazione Lotto funzionale b2 del piano attuativo AT 11 riqualificazione sostenibile dei luoghi e figure professionali di qualita per il settore dell hotellerie campus Lanciano"/>
        <s v="Realizzazione di opere di valorizzazione del comprensorio sciistico dei Monti Gemelli situato tra le regioni Abruzzo e Marche attraverso la realizzazione di un nuovo impianto di risalita e di un sistema di innevamento programmato"/>
        <s v="Recupero di Poggiodomo vecchia 1 Lotto funzionale percorsi di valorizzazione tra storia natura e memoria"/>
        <s v="Proponente Monti Azzurri ciclovia abbadia di Fiastra Sarnano"/>
        <s v="Mobilita dolce Tre Valli bike park"/>
        <s v="Grande anello dei borghi ascolani (GABA)"/>
        <s v="Riqualificazione urbana dell area Parco Rio a servizio del centro storico in fase di ricostruzione"/>
        <s v="Montagne del piceno"/>
        <s v="Marche outdoor riqualificazione percorsi di media ed alta montagna monitoraggio completamento e messa in funzione del sistema legato al circuito outdoor"/>
        <s v="EVA eccellenze Valle dell Aso nuovo polo agroalimentare"/>
        <s v="Ciclovia di S. Rita 1 Stralcio - l'itinerario tra turismo e devozione"/>
        <s v="Realizzazione di residenza sanitaria assistenziale RSA r2.2 40 posti di cui alla DGR n. 1697 del 31/12/2020 integrazione della DGR n. 1195/2020 concernente DGR n. 128/2019 presentazione progettualita prioritarie adempimenti connessi"/>
        <s v="Ciclovia Monti Reatini Valle del Velino 1 Lotto funzionale"/>
        <s v="Riqualificazione urbana dell'abitato di Polino"/>
        <s v="Valorizzazione dellarea archeologica e recupero funzionale del teatro romano della citta di Teramo mediante demolizione di palazzo Adamoli e di palazzo Salvoni. 2 Lotto funzionale."/>
        <s v="Piano insediamenti produttivi da attuare d iniziativa del comune di Accumoli a termini del vigente PRG comunale, in area ivi individuata - comprensorio d/2  al nct fg 1, part. 1, 3, 32, 33/parte, 34/parte, 504, 505, 506, 507, 514/parte, 515/parte, 516, 568, 569, 570. Realizzazione delle opere di urbanizzazione primaria a servizio del comprensorio produttivo di nuovo impianto"/>
        <s v="Realizzazione di impianto polivalente coperto al Parco della Croce di Monteleone di Spoleto a completamento del complesso sportivo esistente"/>
        <s v="Bike park crossodromo Gina Libani Repetti Esanatoglia MC"/>
        <s v="Biodistretto di Terraviva 1 Stralcio"/>
        <s v="Contratto  istituzionale  di  sviluppo  aree sisma tutela dell identita dei luoghi ed opportunita di sviluppo  Montegiorgio outdoor dal fiume Tenna al parco degli alberelli viale Ugolino"/>
        <s v="Svincolo A24 Montorio al Vomano"/>
        <s v="Riqualificazione paesaggistica e urbana di vallo di nera con potenziamento della rete di mobilita sostenibile  e degli attrattori turistico-ricettivi"/>
        <s v="Lungo la via di Francesco alla scoperta del fiume, dei borghi e delle rocche. Recupero e riqualificazione di un sentiero esistente e realizzazione di una passerella pedonale sul fosso di Monterivoso, realizzazione di caffe letterario con funzioni di ristoro formativo ed innformativo a servizio biblioteca comunale Romolo Runcini"/>
        <s v="Centro termale per la salute"/>
        <s v="Acqua 4.0 - opportunita per lo sviluppo integrato del territorio colpito dal sisma"/>
        <s v="PAMS - piano di azione e mobilita sostenibile a Castelluccio di Norcia"/>
        <s v="Lavori di sistemazione del tratto di strada montana di collegamento ai cinque confini dalla loc. Fondo Lago alla loc. Porara"/>
        <s v="Riqualificazione urbana Leonessa e antiche frazioni"/>
        <s v="Preci verso la transizione ecologica - 1 Lotto funzionale"/>
        <s v="Living Gran Sasso - 1 Lotto funzionale"/>
        <s v="Acquisizione/recupero/trasformazione ex Caserma forestale"/>
        <s v="Riqualificazione centro storico capoluogo"/>
        <s v="Piscina e campo da calcio Arrone 1 Stralcio - manutenzione straordinaria e rigenerazione del campo di calcio comunale"/>
        <s v="Realizzazione area fieristica e potenziamento zona PIP"/>
        <s v="Acquisizione e riqualificazione di immobili e terreno per  strutture ricettive in area polivalente a servizio della collettivita"/>
        <s v="Riqualificazione urbana dell'abitato di Sant'Anatolia di Narco"/>
        <s v="Progetto di una rete di mobilita ciclistica del comune di Macerata"/>
        <s v="Ristrutturazione della piscina in area termale sita in Antrodoco, destinata alle attivita sportive natatorie estate/inverno"/>
        <s v="Evoluzione mete picene"/>
        <s v="Riqualificazione del centro storico interventi in piazza del bollo, via Porta Marrocco, via G.B. Valentini"/>
        <s v="Realizzazione nuova casa di riposo e residenza protetta"/>
        <s v="Riqualificazione urbanistico ambientale e funzionale del Parco di Valcasana"/>
        <s v="realizzazione del nuovo Ospedale San Cataldo di Taranto"/>
        <s v="VARIE AREE DEL TERRITORIO DEL COMUNE DI MASSAFRA*VARIE VIE*ADEGUAMENTO E AMPLIAMENTO CONDOTTE FOGNA BIANCA E FOGNA NERA"/>
        <s v="CIS DI TARANTO*CIS DI TARANTO*CIS TARANTO:1. CONCORSO DI IDEE RIQUALIFICAZIONE CITTA'VECCHIA; 2. STUDIO FATTIBILITA'VALORIZZAZIONE ARSENALE MILITARE; 3. AZIONIACCELERAZIONE INTERVENTI; 4. AZIONI DISISTEMA A SUPPORTO DEL RAGGIUNGIMENTODEGLI OBIETTIVI DEL CIS [DPCOE]"/>
        <s v="ZONA PIP*ZONA INDUSTRIALE*LAVORI PER LA REALIZZAZIONE DELLA RETE SCOLANTE DELLE ACQUE BIANCHE"/>
        <s v="CAMPO SPORTIVO*VIA DELO SPORT*LAVORI ADEGUAMENTO E AMMODERNAMENTO STADIO COMUNALE SITO IN MONTEMESOLA A RIDOSSO DELLA AREA EX ALA FANTINI E ZONA P.I.P."/>
        <s v="Progettazione dei lavori di bonifica e riqualificazione dell¿area ex Ala Fantini - Comune di Montemesola"/>
        <s v="STABILIMENTO EX ALA FANTINI*VIA MATTEOTTI S.N.C.*OPERE DI BONIFICA E RIQUALIFICAZIONE AMBIENTALE DELL'AREA INDUSTRIALE DISMESSA EX ALA FANTINI: PIANO DI INDAGINI PRELIMINARI EX ART. 242 C.2 DEL D.LG. 152/2006."/>
        <s v="PIASTRA PORTUALE DI TARANTO"/>
        <s v="LINEA TARANTO-BRINDISI. NUOVA STAZIONE TARANTO NASISI_Lotto Provincia"/>
        <s v="2016-CIS-INFR-02"/>
        <s v="2016-CIS-INFR-01"/>
        <s v="ADEGUAMENTO STAZIONE NAVALE MAR GRANDE - INTERVENTO B"/>
        <s v="2016-CIS-INFR-06_02"/>
        <s v="CIS IMPIANTI 26 MANDATO 2017 (FASC. 4109/17)"/>
        <s v="CIS IMPIANTI 35 (FASC. 4110/17)"/>
        <s v="2016-CIS-INFR-03"/>
        <s v="2016-CIS-INFR-03_02"/>
        <s v="CASTEL S. ANGELO TARANTO - VALORIZZAZIONE CULTURALE DELL' EDIFICIO STORICO"/>
        <s v="CIS-IMPIANTI-35(FASC.5608/18)"/>
        <s v="CIS-IMPIANTI-21B(FASC.5621/18)"/>
        <s v="CIS IMPIANTI 26 MANDATO 2017 (FASC. 1228/18)"/>
        <s v="CIS-IMPIANTI-32(FASC.5601/18)"/>
        <s v="CIS-IMPIANTI-11-12_FASC.4103/18"/>
        <s v="CIS IMPIANTI 18 (FASC. 1217/16 A)"/>
        <s v="CIS-IMPIANTI-18(FASC.1216/16B)"/>
        <s v="2016-CIS -INFR-07"/>
        <s v="2016-CIS-INFR-10"/>
        <s v="MARIGENIMIL TARANTO - CORSO DUE MARI - PROGETTAZIONE DEFINITIVA ED ESECUTIVA PER I LAVORI DI: PONTE GIREVOLE - RISANAMENTO CONSERVATIVO DELLA STRUTTURA METALLICA"/>
        <s v="2016-CIS-INFR-06_01"/>
        <s v="2016-CIS -INFR-11"/>
        <s v="2016-CIS -INFR-08"/>
        <s v="2016-CIS-INFR-04"/>
        <s v="2016-CIS-INFR-03_01"/>
        <s v="CIS-IMPIANTI-01(FASC.4114/14)"/>
        <s v="CIS IMPIANTI 2 (FASC. 4113/14)"/>
        <s v="CIS-IMPIANTI-34(FASC.6304/16)"/>
        <s v="CIS IMPIANTI 7 (FASC. 4508/16)"/>
        <s v="CIS IMPIANTI 29 A (5617/16)"/>
        <s v="CIS-IMPIANTI-16A(FASC.5604/16)"/>
        <s v="2016-CIS -IMP-04A (FASC. 4506/16) - LOTTO 1 E 2"/>
        <s v="CIS IMPIANTI 4 B (FASC. 4108/16)"/>
        <s v="CIS-IMPIANTI-16B(FASC.5647/16)"/>
        <s v="CIS IMPIANTI 8 A (FASC. 5607/17)"/>
        <s v="CIS IMPIANTI 8 B (FASC. 5609/17)"/>
        <s v="CIS IMPIANTI 8 C (FASC. 5610/17)"/>
        <s v="CIS IMPIANTI 17 (FASC. 4105/18)"/>
        <s v="CIS IMPIANTI 6 (FASC. 0201/17)"/>
        <s v="CIS IMPIANTI 18 (FASC. 5627/17 D)"/>
        <s v="Officina settore Scafi, Officina forni e fabbri, Percorso di visita, Officina piccoli motori"/>
        <s v="CIS IMPIANTI 18 (FASC. 1231/17 F)"/>
        <s v="CIS IMPIANTI 18 (FASC. 1211/17G)"/>
        <s v="CIS IMPIANTI 18 (FASC. 1213/17 H)"/>
        <s v="CIS IMPIANTI 18 (FASC. 1255/17 L) LOTTO 1"/>
        <s v="CIS-IMPIANTI-18(FASC.1255/17L)LOTTO-2-3"/>
        <s v="CIS IMPIANTI 4 C (FASC. 4505/17)"/>
        <s v="2016-CIS-INFR-09"/>
        <s v="2016-CIS-INFR-12"/>
        <s v="RIQUALIFICAZIONE MOLO POLISETTORIALE - AMMODERNAMENTO DELLA BANCHINA DI ORMEGGIO"/>
        <s v="CIS IMPIANTI 9 (FASC. 4503/17)"/>
        <s v="2016-CIS-INFR-05"/>
        <s v="Realizzazione entry point area RMMLA e varco muro di cinta"/>
        <s v="Mostra storico artigiana"/>
        <s v="CIS-IMPIANTI-18(FASC.1705/15C)"/>
        <s v="CIS-IMPIANTI-18(FASC.1206/17E)"/>
        <s v="CIS-IMPIANTI-18(FASC.5667/17I)"/>
        <s v="CIS IMPIANTI 18 (FASC. 1706/18G)"/>
        <s v="CIS IMPIANTI 18 (FASC. 1705/18G)"/>
        <s v="Interventi per il dragaggio di 2,3 Mmc di sedimenti in area Molo Polisettoriale per la realizzazione di un primo lotto della cassa di colmata funzionale all'ampliamento del V sporgente del Porto di Taranto"/>
        <s v="dragaggio dell'area compresa tra il V sporgente ed il molo polisettoriale"/>
        <s v="MARIGENIMIL TARANTO - CORSO DUE MARI - PONTE GIREVOLE DI TARANTO - RISANAMENTO CONSERVATIVO DELLA STRUTTURA METALLICA"/>
        <s v="ADEGUAMENTO STAZIONE NAVALE MAR GRANDE - INTERVENTO A"/>
        <s v="CIS-IMPIANTI-18(FASC.1202/18M)"/>
        <s v="CIS-IMPIANTI-18(FASC.1819/18N)"/>
        <s v="CIS-IMPIANTI-18(FASC.1205/18O)"/>
        <s v="INTERVENTO DI RECUPERO PALAZZO CARDUCCI*VIA SEMINARIO 3*RIGENERAZIONE E CONSOLIDAMENTO DELLE PARETI, RIFACITURA, STILATURA E SIGILLATURA DEI GIUNTI, SOSTITUZIONE A CUCI E SCUCI DEGLI ELEMENTI IN PIETRA, PLACCAGGIO CON INTONACO ARMATO, RESTAURO CONSERVATIVO DELLA SCALA MONUMENTALE, DELLA PENSILINA LIBERTY, ECC.."/>
        <s v="&quot;Lotto 1- Impianti sportivi di base  ¿ cod. 2.21.1.b7¿"/>
        <s v="&quot;Lotto 2- Completamento struttura Marcatale  ¿ cod. 2.21.1.b7¿"/>
        <s v="&quot;Sistemazione del Lungomare terrazato sul Mar Piccolo - cod. 2.21.1.b5"/>
        <s v="PALAZZO DELLI PONTI - RECUPERO E RIFUNZIONALIZZAZIONE DELLO STORICO PALAZZO DELLI PONTI"/>
        <s v="RECUPERO E RIFUNZIONALIZZAZIONE DEL PATRIMONIO IMMOBILIARE PUBBLICO DI PRESTIGIO STORICO ARTISTICO - PALAZZO D'AYALA (INCLUSO RELATIVO IPOGEO)"/>
        <s v="WATERFRONT MAR PICCOLO - RIQUALIFICAZIONE E RINATURALIZZAZIONE DEL WATERFRONT MAR PICCOLO  CHE PARTE DA VIA NUOVA, OLTRE IL PONTE DI PIETRA,  SINO AL PIAZZALE DEMOCRATE"/>
        <s v="RETE IPOGEI ISOLA MADRE (CITTA' VECCHIA DI TARANTO)RIQUALIFICAZIONE E VALORIZZAZIONE DELLA RETE DEGLI IPOGEI DELL'ISOLA MADRE. PULIZIA, NELLA MESSA IN SICUREZZA, NEL RECUPERO E NELLA VALORIZZAZIONE DEGLI IPOGEI FINALIZZATO ALLA TUTELA DEI SITI ED ALLA LORO FRUIZIONE."/>
        <s v="SITI ARCHEOLOGICI ISOLA MADRE - (CITTA' VECCHIA DI TARANTO - RIQUALIFICAZIONE E VALORIZZAZIONE DELLE AREE ARCHEOLOGICHE DIFFUSE ALL'INTERNO DEL TESSUTO URBANO DELLA CITTA' VECCHIA"/>
        <s v="PAVIMENTAZIONI STORICHE ISOLA MADRE - RIQUALIFICAZIONE E RECUPERO DELLE PAVIMENTAZIONI STORICHE DEL TESSUTO URBANO, INSTALLAZIONE DI ELEMENTI DI ARREDO URBANO, REALIZZAZIONE/MANUTENZIONE DEGLI IMPIANTI A RETE DEI SOTTOSERVIZI"/>
        <s v="RIQUALIFICAZIONE DEL SISTEMA DI SPAZI PUBBLICI FRA IL CASTELLO ARAGONESE E PIAZZA CASTELLO. REVISIONE E CALMIERIZZAZIONE DEL TRAFFICO DI ATTRAVERSAMENTO A FAVORE DI UN INCREMENTO DELLA VIABILITA' PEDONALE, FRUIZIONE DEGLI SPAZI DI PREGIO PRESENTI INTORNO ALL'AREA DI INTERVENTO."/>
        <s v="PIAZZA FONTANA - RIQUALIFICAZIONE INTEGRALE DEGLI SPAZI PUBBLICI DI PIAZZA FONTANA FINALIZZATA AL MIGLIORAMENTO DEL DECORO URBANO GENERALE DI CITTA' VECCHIA E CREAZIONE DI UN EFFETTO VOLANO PER IL RECUPERO E VALORIZZAZIONE DEGLI SPAZI PRIVATI DI PROSSIMITA'."/>
        <s v="RIQUALIFICAZIONE DELLE MURA ARAGONESI - INTERVENTO RIGUARDA COMPLESSIVAMENTE RIQUALIFICAZIONE DEL SISTEMA DELLE MURA ARAGONESI E DEL SOVRASTANTE CORSO VITTORIO EMANUELE II, E COMPRENDE LA REALIZZAZIONE ALLA BASE DELLE MURA DI UN SISTEMA DI CAMMINAMENTI E PIATTAFORME A MARE PER LA BALNEAZIONE"/>
        <s v="&quot;Riqualificazione urbana della Zona dell¿abitato del quartiere Tamburi - cod.2.21.1.b6"/>
        <s v="SCUOLA DI MEDICINA E CHIRURGIA PRESSO LA EX SEDE DELLA BANCA D'ITALIA, RICOMPRESO NEL PROGETTO INTEGRATO TARANTO, CENTRO STORICO"/>
        <s v="Lotto 5 - n. 26 alloggi, quartiere Salinella - cod. 2.21.1.b1"/>
        <s v="Lotto 7 - n. 32 alloggi, quartiere Talsano - cod. 2.21.1.b2"/>
        <s v="Lotto 8 - n.32 alloggi, quartiere Paolo VI - cod.2.21.1.b3"/>
        <s v="PIAZZA ARCHITA - RISANAMENTO, RESTAURO CONSERVATIVO E RINNOVAMENTO FUNZIONALE DI PALAZZO ARCHIT - STORICO POSTO NEL BORGO UMBERTINO DELLA CITTA' DA DESTINARE A CONTENITORE POLIFUNZIONALE."/>
        <s v="COMPLETAMENTO MESSA IN SICUREZZA IDRAULICA QUARTIERE CEP SALINELLA*QUARTIERE  CEP SALINELLA*COMPLETAMENTO DEI SOTTOSERVIZI FOGNANTI MEDIANTE REALIZZAZIONE DELLE RETI SECONDARIE"/>
        <s v="Demolizione n. 216 alloggi proprietà ARCA cod.2.21.1.b4"/>
        <s v="Forseta Urbana SUD - cod. 2.21.1.a"/>
        <s v="INTERVENTO DI RECUPERO PALAZZO TROILO*VIA DUOMO*IL PROGETTO PREVEDERi, OLTRE AL RESTAURO, COSPICUI INTERVENTI PER LiEFFICIENTAMENTO ENERGETICO, SPECIE ATTRAVERSO LA REALIZZAZIONE DI NUOVI E MODERNI IMPIANTI TECNOLOGICI ECC..."/>
        <s v="INTERVENTO DI RECUPERO EDIFICIO IN VIA GARIBALDI/VICO NOVELUNE*VIA GARIBALDI ANGOLO VICO NOVELUNE*LA COSTRUZIONE EX NOVO DELLiINTERO COMPLESSO, PREVIA DEMOLIZIONE DELLiINTERO ESISTENTE FATISCENTE-INTERVENTI STRUTTURALI IN OSSEQUIO ALLA NORMATIVA ANTISISMICA-RESTAURO DELLA FACCIATA RESTAURO DELLA FACCIATA - NUOVI IMPIANTI TECNOLOGICI ECC.."/>
        <s v="PARCO DELLA SALINA PICCOLA*QUARTIERE"/>
        <s v="Azioni a sostegno dellinsediamento delle imprese culturali ed innovative ricompreso nel Progetto Integrato Taranto  Centro storico"/>
        <s v="RECUPERO EX CONVENTO SANT'ANTONIO"/>
        <s v="Miglioramento viabilit¿ree consortili - Capannone"/>
        <s v="Incubatore ASI Taranto e centro formazione"/>
        <s v="PROGETTO DI RIQUALIFICAZIONE ED IMPIANTISTICA  DI ATTIVIT SPORTIVE DIDATTICHE PALESTRA SCUOLA MEDIA F. SEVERI.*VIA BARI*PROGETTO DI RIQUALIFICAZIONE ED IMPIANTISTICA  DI ATTIVIT SPORTIVE DIDATTICHE PALESTRA SCUOLA MEDIA F. SEVERI."/>
        <s v="PROGETTAZIONE LAVORI PER LA REALIZZAZIONE DI IMPIANTI SPORTIVO DI TIRO CON L'ARCO.*VIA VARIE VIE CITTADINE*PROGETTAZIONE LAVORI PER LA REALIZZAZIONE DI IMPIANTI SPORTIVO DI TIRO CON L'ARCO."/>
        <s v="PROGETTO DEL PRIMO E SECONDO  STRALCIO DEL PROGETTO GREEN ROAD  FINALIZZATO ALLA RIQUALIFICAZIONE E RIGENERAZIONE URBANA*VIA VARIE VIE*PROGETTO DEL PRIMO E SECONDO  STRALCIO DEL PROGETTO GREEN ROAD  FINALIZZATO ALLA RIQUALIFICAZIONE E RIGENERAZIONE URBANA"/>
        <s v="PROGETTO DI MARKETING STRATEGICO PER IL RILASCIO DEL TERRITORIO DELLE 100 MASSERIE FINALIZZATO ALLA RIQUALIFICAZIONE E RIGENERAZIONE URBANA.*VIA VARIE VIE*PROGETTO DI MARKETING STRATEGICO PER IL RILASCIO DEL TERRITORIO DELLE 100 MASSERIE FINALIZZATO ALLA RIQUALIFICAZIONE E RIGENERAZIONE URBANA."/>
        <s v="CONSOLIDAMENTO  STRUTTUALE E RESTAURO DELLA TORRE CACACE E SISTEMAZIONE PARCO ANNESSO*VIA CACACE*CONSOLIDAMENTO  STRUTTUALE E RESTAURO DELLA TORRE CACACE E SISTEMAZIONE PARCO ANNESSO"/>
        <s v="LAVORI PER LA RACCOLTA  E LO SMLTIMENTO DELLE ACQUE METEORICHE NEL CENTRO ABITATO*VIA VARIE VIE*RACCOLTA ACQUE METEORICHE"/>
        <s v="LINEA TARANTO-BRINDISI. NUOVA STAZIONE TARANTO NASISI"/>
        <s v="Interventi di bonifica e/o MISE dei sedimenti contaminati del Mar Piccolo di Taranto"/>
        <s v="VIA TRIGLIE - SCUOLA ELEMENTARE*VIA TRIGLIE*REALIZZAZIONE NUOVA SCUOLA ELEMENTARE DI STATTE (TA)"/>
        <s v="Messa in sicurezza terreni e falda aree industriali Comune di Statte: compl. della caratterizzazione"/>
        <s v="Misure di messa in sicurezza permanente della falda prodonda dell'area P.I.P. (MISP)"/>
        <s v="Interventi comunali per il risanamento dei siti degradati da discariche abusive a cielo aperto"/>
        <s v="Progettazione della bonifica ambientale con misure di sicurezza della Gravina di Leucaspide in area SIN"/>
        <s v="COMPLETAMENTO DELLA RETE PLUVIALE URBANA DEL TERRITORIO DI STATTE"/>
        <s v="OPERE DI CONVOGLIAMENTO ACQUE PLUVIALI IN AREA OSPEDALE &quot;SAN GIUSEPPE MOSCATI&quot; NEL TERRITORIO DI STATTE"/>
        <s v="PARCO PERIURBANO LEUCASPIDE EST: INTERVENTO PER LA REALIZZAZIONE DI UN PARCO URBANO E DI UN CENTRO DI EDUCAZIONEAMBIENTALE"/>
        <s v="RIFIUTI RADIOTTIVI E PERICOLOSI SITI NEL DEPOSITO EX CEMERAD NEL COMUNE DI STATTE (TA).*CONTRADA SABATINI - LOC. VOCCHIARO*COMPLETAMENTO DELL'INTERVENTO DI MESSA IN SICUREZZA DEL DEPOSITO EX CEMERAD, NEL TERRITORIO COMUNALE DI STATTE (TA). REALIZZAZIONE INTERVENTO DI RIPRISTINO AMBIENTALE E DI RIQUAILIFICAZIONE DELL'AREA."/>
        <s v="Messa in sicurezza e gestione dei rifiuti radioattivi in deposito nellarea ex Cemerad ricadente nel Comune di Statte"/>
        <s v="Fornitura e posa in opera di n. 2 mammografi digitali"/>
        <s v="Progetto di Recupero Aree a Verde e Relitti Stradali in Area Urbana GREEN PASSAGE nell'ambito del CIS Taranto"/>
        <s v="Bonifica aree non pavimentate Cimitero San Brunone"/>
        <s v="MESSA IN SICUREZZA, GESTIONE E RIMOZIONE DEI RIFIUTI PERICOLOSI E RADIOATTIVI SI NEL DEPOSITO EX CEMRAD NEL COMUNE DI STATTE (TA) LOCALITA' GROTTAFORNARA.*TRASPORTO, CARATTERIZZAZIONE E SMALTIMENTO DEI RIFIUTI PERICOLOSI E RADIOATTIVI PRESENTI NEL DEPOSITO EX CEMERAD NEL COMUNE DI STATTE (TA) CON FINALE BONIFICA RADIOLOGICA E RILASCIO DELLE AREE PRIVE DI VINCOLI RADIOLOGICI"/>
        <s v="RESTAURO E RIFUNZIONALIZZAZIONE CASTELLO PER REALIZZAZIONE MUSEO DELLA CIVILTA RUPESTRE E RETE DEI CAMMINI NELLE GRAVINE"/>
        <s v="RESTAURO E RIFUNZIONALIZZAZIONE"/>
        <s v="NUOVA DIGA FORANEA DI PROTEZIONE DEL PORTO FUORI RADA, TRATTO DI PONENTE"/>
        <s v="REALIZZAZIONE DI UN ACQUARIO LOCALIZZATO NELLA STAZIONE EX TORPEDINIERE A RIDOSSO DEL MUSEO ARCHEOLOGICO MARTA A SCOPO DI DIVULGAZIONE SCIENTIFICA E RICERCA"/>
        <s v="Edilizia residenziale* Social Housing Isola Madre"/>
        <s v="AREE A VERDE DELLE SCUOLE DELEDDA, DE CAROLIS E DAQUINO AL QUARTIERE TAMBURI"/>
        <s v="PROGETTO DI BONIFICA DEI SUOLI PER ANNULLARE IL RISCHIO SANITARIO - AREE SOTTOPROGETTI 1, 2 E 3 - QUARTIERE TAMBURI"/>
        <s v="Forestazione Nord"/>
        <s v="RIQUALIFICAZIONE E ADEGUAMENTO TERMICO IMPIANTISTICO DELLA SCUOLA U. DE CAROLIS - VIA ARCHIMEDE,57 TARANTO"/>
        <s v="RIQUALIFICAZIONE E ADEGUAMENTO TERMICO IMPIANTISTICO DELLA SCUOLA G. DELEDDA - VIA G. DELEDDA - TARANTO"/>
        <s v="RIQUALIFICAZIONE E ADEGUAMENTO TERMICO IMPIANTISTICO DELLA SCUOLA GABELLI - VIA VERDI,1 ? TARANTO"/>
        <s v="RIQUALIFICAZIONE E ADEGUAMENTO TERMICO IMPIANTISTICO DELLA SCUOLA E. GIUSTI - VIA GALESO, 63 ? TARANTO"/>
        <s v="RIQUALIFICAZIONE E ADEGUAMENTO TERMICO IMPIANTISTICO DELLA SCUOLA G.B. VICO - VIA SS. ANGELI CUSTODI - TARANTO"/>
        <s v="SCAVO ARCHEOLOGICO E RESTAURO DEL COMPLESSO ABBAZIALE"/>
        <s v="SISTEMAZIONE E RIQUALIFICAZIONE FUNZIONALE DELLE AREE ESTERNE  E DELLE DOTAZIONI SPORTIVE DEI PLESSI SCOLASTICI."/>
        <s v="COLLEGAMENTO CON IL MOLO POLIFUNZIONALE PORTO DI TARANTO"/>
        <s v="Ripristino della Casa Comunale"/>
        <s v="INTERVENTO DI MISE DEL SURNATANTE OLEOSO FALDA PROFONDA ARA PIP"/>
        <s v="AREA DI CRISI AMBIENTALE DI TARANTO, PIATTAFORMA PER UN SISTEMA INTEGRATO DI RIQUALIFICAZIONE, PRIMO STRALCIO FUNZIONALE. CARATTERIZZAZIONI, ANALISI, STUDI E MONITORAGGIO"/>
        <s v="RIUTILIZZO DELLE ACQUE REFLUE - ADEGUAMENTO AL D.M. 185/03 DELL'IMPIANTO DI DEPURAZIONE TARANTO BELLAVISTA PER IL RIUTILIZZO A SCOPO INDUSTRIALE AI SENSI DEL R.R. N? 8/2012"/>
        <s v="Ex Yard BELLELI"/>
        <m/>
      </sharedItems>
    </cacheField>
    <cacheField name="Soggetto Beneficiario" numFmtId="0">
      <sharedItems containsBlank="1" count="375">
        <s v="Regione Marche"/>
        <s v="Comune di Posta"/>
        <s v="Comune di Rieti"/>
        <s v="COMUNE DI CASTRO (LE)"/>
        <s v="Comune di Santa Cesarea Terme (LE)"/>
        <s v="Comune di Tiggiano (LE)"/>
        <s v="Comune di Trepuzzi (LE)"/>
        <s v="Comune di Lecce (LE)"/>
        <s v="Comune di Fasano (BR)"/>
        <s v="Comune di Tricase (LE)"/>
        <s v="Comune di Squinzano (LE)"/>
        <s v="Comune di Ostuni (BR)"/>
        <s v="Comune di Corsano (LE)"/>
        <s v="Comune di Torchiarolo (BR)"/>
        <s v="Comune di Diso (LE)"/>
        <s v="Comune di Alessano (LE)"/>
        <s v="Comune di Castrignano del Capo (LE)"/>
        <s v="Comune di Vernole (LE)"/>
        <s v="COMUNE DI SAN PIETRO VERNOTICO"/>
        <s v="Comune di Andrano (LE)"/>
        <s v="COMUNE DI MELENDUGNO (LE)"/>
        <s v="Comune di Brindisi (BR)"/>
        <s v="Provincia di Lecce (LE)"/>
        <s v="Comune di Carovigno (BR)"/>
        <s v="comune Corsano"/>
        <s v="COMUNE DI OTRANTO (LE)"/>
        <s v="Comune di Foggia"/>
        <s v="Comune di Cagnano Varano"/>
        <s v="MAE S.P.A."/>
        <s v="INVITALIA - Agenzia nazionale per l'attrazione degli investimenti e lo sviluppo d'impresa SpA"/>
        <s v="Comune di San Marco in Lamis"/>
        <s v="Leonardo s.p.a"/>
        <s v="CNR - Consiglio Nazionale delle Ricerche"/>
        <s v="AVIOREC S.R.L."/>
        <s v="Comune di Stornarella"/>
        <s v="Comune di Carapelle"/>
        <s v="Comune di Isole Tremiti"/>
        <s v="Comune di San Giovanni Rotondo"/>
        <s v="Comune di Lucera"/>
        <s v="Provincia di Foggia"/>
        <s v="Comune di Monte Sant'Angelo"/>
        <s v="CONSORZIO PER L'AREA DI SVILUPPO INDUSTRIALE DI FOGGIA"/>
        <s v="Consorzio per l'area di sviluppo industriale di Foggia Incoronata"/>
        <s v="Comune di Volturara Appula"/>
        <s v="Comune di Celle San Vito"/>
        <s v="Comune di Mattinata"/>
        <s v="Comune di Ascoli Satriano"/>
        <s v="Consorzio di bonifica montana del Gargano"/>
        <s v="Comune di Ordona"/>
        <s v="Comune di Manfredonia"/>
        <s v="fondazione casa sollievo della sofferenza"/>
        <s v="Comune di Cosenza (CS)"/>
        <s v="Segretariato regionale del Ministero dei beni e delle attivita culturali e del turismo per la Calabria"/>
        <s v="Provincia di Cosenza"/>
        <s v="Universita degli Studi della Calabria"/>
        <s v="Comune di Matera"/>
        <s v="MINISTERO PER I BENI E LE ATTIVITA' CULTURALI"/>
        <s v="Provincia di Matera"/>
        <s v="Comune di San Felice del Molise"/>
        <s v="Comune di Guardiaregia"/>
        <s v="Comune di Pietrabbondante"/>
        <s v="Comune di Castel del Giudice"/>
        <s v="Comune di Agnone"/>
        <s v="Comune di Lupara"/>
        <s v="Comune di Campobasso"/>
        <s v="Regione Molise"/>
        <s v="Comune di Fornelli"/>
        <s v="COMUNE DI CAMPOBASSO (CB)"/>
        <s v="Comune di Castel San Vincenzo"/>
        <s v="Comune di Montemitro"/>
        <s v="Comune di Portocannone"/>
        <s v="Comune di Campodipietra"/>
        <s v="Comune di Montenero di Bisaccia"/>
        <s v="Comune di Tufara"/>
        <s v="Comune di Ripalimosani"/>
        <s v="Comune di San Giuliano di Puglia"/>
        <s v="Comune di Bagnoli del Trigno"/>
        <s v="Comune di Cerro al Volturno"/>
        <s v="Comune di Roccasicura"/>
        <s v="Comune di Matrice"/>
        <s v="Comune di Montorio nei Frentani"/>
        <s v="Comune di San Massimo"/>
        <s v="Comune di Venafro"/>
        <s v="Comune di Gambatesa"/>
        <s v="Camera di commercio del Molise"/>
        <s v="Comune di Pescolanciano"/>
        <s v="Provincia di Isernia"/>
        <s v="Universita del Molise"/>
        <s v="Comune di Sepino"/>
        <s v="Comune di San Pietro Avellana"/>
        <s v="Comune di Castelmauro"/>
        <s v="Comune di Pescopennataro"/>
        <s v="Comune di Palata"/>
        <s v="Comune di Petrella Tifernina"/>
        <s v="Comune di Isernia"/>
        <s v="Comune di San Biase"/>
        <s v="Regione Campania"/>
        <s v="COMUNE DI NAPOLI"/>
        <s v="COMUNE DI PALERMO (PA)"/>
        <s v="REGIONE SICILIANA - ASSESSORATO BENI CULTURALI ED AMBIENTALI-Dipartimento Beni Culturali ed Identita Siciliana"/>
        <s v="COMUNE DI PALERMO"/>
        <s v="MINISTERO DEI BENI E DELLE ATTIVITA' CULTURALI E DEL TURISMO"/>
        <s v="REGIONE SICILIANA"/>
        <s v="COMUNE DI ROMA (RM)"/>
        <s v="Comune di Platania (CZ)"/>
        <s v="Comune di Motta San Giovanni (RC)"/>
        <s v="Comune di Melissa (KR)"/>
        <s v="Comune di Ricadi (VV)"/>
        <s v="Comune di Caraffa Del Bianco (RC)"/>
        <s v="COMUNE DI SORIANO CALABRO"/>
        <s v="Comune di Strongoli (KR)"/>
        <s v="Comune di Roccella Ionica (RC)"/>
        <s v="Comune di Laino Borgo (CS)"/>
        <s v="Comune di Nicotera (VV)"/>
        <s v="Comune di Buonvicino (CS)"/>
        <s v="Comune di Sellia (CZ)"/>
        <s v="Comune di Drapia (VV)"/>
        <s v="Comune di Cerzeto (CS)"/>
        <s v="Comune di Galatro (RC)"/>
        <s v="Comune di San Basile (CS)"/>
        <s v="Comune di Cropani (CZ)"/>
        <s v="Comune di Polia (VV)"/>
        <s v="Comune di Cittanova"/>
        <s v="Comune di Sant'Ilario Dello Ionio (RC)"/>
        <s v="Comune di Gioia Tauro (RC)"/>
        <s v="Comune di Oriolo (CS)"/>
        <s v="Comune di Melicucca' (RC)"/>
        <s v="Comune di Spadola (VV)"/>
        <s v="Comune di Cardeto (RC)"/>
        <s v="COMUNE DI SQUILLACE (CZ)"/>
        <s v="Comune di Guardavalle (CZ)"/>
        <s v="COMUNE DI UMBRIATICO (KR)"/>
        <s v="Comune di Caraffa Di Catanzaro (CZ)"/>
        <s v="Comune di Paola (CS)"/>
        <s v="Comune di Terranova da Sibari (CS)"/>
        <s v="Ente Parco Nazionale del Pollino"/>
        <s v="Comune di Sellia Marina (CZ)"/>
        <s v="Comune di San Mango D'Aquino (CZ)"/>
        <s v="Comune di Belsito (CS)"/>
        <s v="Comune di San Luca (RC)"/>
        <s v="Provincia di Catanzaro"/>
        <s v="Comune di Catanzaro (CZ)"/>
        <s v="Comune di Plati' (RC)"/>
        <s v="Comune di Francavilla Marittima (CS)"/>
        <s v="COMUNE DI MANDATORICCIO (CS)"/>
        <s v="Comune di Diamante (CS)"/>
        <s v="Comune di Montepaone (CZ)"/>
        <s v="COMUNE DI TAVERNA"/>
        <s v="Comune di Casabona (KR)"/>
        <s v="Comune di Vibo Valentia (VV)"/>
        <s v="Comune di Giffone (RC)"/>
        <s v="Comune di Castrovillari (CS)"/>
        <s v="Comune di Taurianova (RC)"/>
        <s v="Comune di Mongiana (VV)"/>
        <s v="Comune di Davoli (CZ)"/>
        <s v="Comune di Casignana (RC)"/>
        <s v="Comune di Cassano allo Ionio (CS)"/>
        <s v="Comune di Crotone (KR)"/>
        <s v="Comune di Tropea (VV)"/>
        <s v="Comune di Gerace"/>
        <s v="Comune di Papasidero (CS)"/>
        <s v="Comune di Limbadi (VV)"/>
        <s v="Comune di Cinquefrondi (RC)"/>
        <s v="Comune di Tortora (CS)"/>
        <s v="Comune di Tiriolo (CZ)"/>
        <s v="Comune di Arena (VV)"/>
        <s v="Comune di San Demetrio Corone (CS)"/>
        <s v="Comune di Ciro' Marina (KR)"/>
        <s v="Comune di Bagnara Calabra (RC)"/>
        <s v="Comune di San Mauro Marchesato (KR)"/>
        <s v="COMUNE DI CORIGLIANO-ROSSANO (CS)"/>
        <s v="COMUNE DI LUNGRO"/>
        <s v="Comune di Gioiosa Ionica (RC)"/>
        <s v="Comune di Celico (CS)"/>
        <s v="Comune di Cerenzia (KR)"/>
        <s v="Comune di San Pietro In Amantea (CS)"/>
        <s v="Comune di Laganadi (RC)"/>
        <s v="Comune di Parghelia (VV)"/>
        <s v="Comune di Crosia (CS)"/>
        <s v="Comune di Paterno Calabro (CS)"/>
        <s v="ENTE PARCO NAZIONALE DELL'ASPROMONTE"/>
        <s v="COMUNE DI SANTA SEVERINA (KR)"/>
        <s v="Comune di Grimaldi (CS)"/>
        <s v="Agenzia per La Coesione Territoriale"/>
        <s v="Comune di Capistrano (VV)"/>
        <s v="Comune di Roseto Capo Spulico (CS)"/>
        <s v="Provincia di Crotone"/>
        <s v="Comune di Petilia Policastro (KR)"/>
        <s v="Comune di Cotronei (KR)"/>
        <s v="Comune di Laureana di Borrello (RC)"/>
        <s v="REGIONE CALABRIA"/>
        <s v="Comune di Montegiordano (CS)"/>
        <s v="Comune di Siderno (RC)"/>
        <s v="Comune di Samo (RC)"/>
        <s v="Comune di Morano Calabro (CS)"/>
        <s v="Comune di Vaccarizzo Albanese (CS)"/>
        <s v="Comune di Gasperina (CZ)"/>
        <s v="COMUNE DI SERRA SAN BRUNO (VV)"/>
        <s v="COMUNE DI SOVERATO"/>
        <s v="Comune di Campana (CS)"/>
        <s v="Comune di Palizzi"/>
        <s v="Comune di Bova Marina (RC)"/>
        <s v="Comune di Cerchiara Di Calabria (CS)"/>
        <s v="Comune di Altomonte (CS)"/>
        <s v="Comune di San Giovanni In Fiore (CS)"/>
        <s v="MARINA DI GIOIOSA IONICA"/>
        <s v="Comune di Africo (RC)"/>
        <s v="Comune di Sant'Agata Di Esaro (CS)"/>
        <s v="Comune di Canna (CS)"/>
        <s v="comune di Palmi (RC)"/>
        <s v="Comune di Scandale (KR)"/>
        <s v="Comune di San Vito Sullo Ionio (CZ)"/>
        <s v="Comune di Conflenti (CZ)"/>
        <s v="Comune di Cerisano (CS)"/>
        <s v="Comune di Sant'Arpino (CE)"/>
        <s v="Comune di Liveri (NA)"/>
        <s v="COMUNE DI SCISCIANO (NA)"/>
        <s v="Comune di Castello di Cisterna (NA)"/>
        <s v="Comune di Visciano (NA)"/>
        <s v="Comune di Comiziano (NA)"/>
        <s v="AGENZIA LOCALE DI SVILUPPO DEI COMUNI DELL'AREA NOLANA"/>
        <s v="comune di Mariglianella (NA)"/>
        <s v="Comune di Casal di Principe (CE)"/>
        <s v="Comune di Recale (CE)"/>
        <s v="Comune di Trentola-Ducenta (CE)"/>
        <s v="Comune di Cicciano (NA)"/>
        <s v="Comune di San NIcola la Strada (CE)"/>
        <s v="Comune di Roccarainola (NA)"/>
        <s v="Comune di Gricignano Di Aversa (CE)"/>
        <s v="Comune di Nola (NA)"/>
        <s v="Comune di Marigliano (NA)"/>
        <s v="Comune di Somma Vesuviana"/>
        <s v="Comune di Cancello ed Arnone (CE)"/>
        <s v="Consorzio ASI Caserta"/>
        <s v="Comune di Carbonara di Nola"/>
        <s v="Comune di Frattaminore"/>
        <s v="Comune di Maddaloni (CE)"/>
        <s v="Comune di Capodrise (CE)"/>
        <s v="Comune di Acerra"/>
        <s v="COMUNE DI POMIGLIANO D'ARCO (NA)"/>
        <s v="Comune di Castel Volturno (CE)"/>
        <s v="Comune di Frattamaggiore (NA)"/>
        <s v="Comune di San Paolo Bel Sito (NA)"/>
        <s v="COMUNE DI SANTA MARIA CAPUA VETERE"/>
        <s v="Comune di Santa Maria La Fossa (CE)"/>
        <s v="CONSORZIO GENERALE DI BONIFICA DEL BACINO INFERIORE DEL VOLTURNO"/>
        <s v="Lusciano"/>
        <s v="Comune di Frignano (CE)"/>
        <s v="Comune di Giugliano in Campania"/>
        <s v="Comune di San Tammaro (CE)"/>
        <s v="COMUNE DI MARCIANISE (CE)"/>
        <s v="Comune di Cimitile"/>
        <s v="Comune di Tufino (NA)"/>
        <s v="Comune di Villa di Briano (CE)"/>
        <s v="CESA"/>
        <s v="Comune di Brusciano (NA)"/>
        <s v="COMUNE DI AVERSA (CE)"/>
        <s v="Comune di San Vitaliano (NA)"/>
        <s v="Comune di Cardito (NA)"/>
        <s v="Comune di Caivano (NA)"/>
        <s v="Comune di Saviano"/>
        <s v="Comune di Succivo"/>
        <s v="Comune di San Cipriano D'Aversa (CE)"/>
        <s v="comune di Palma Campania"/>
        <s v="comune di San Felice a Cancello"/>
        <s v="COMUNE DI CRISPANO (NA)"/>
        <s v="comune di San Marcellino"/>
        <s v="Comune di Villa Literno (CE)"/>
        <s v="comune di Parete"/>
        <s v="INVITALIA"/>
        <s v="MINISTERO DELLA DIFESA"/>
        <s v="Comune di Gragnano (NA)"/>
        <s v="SOPRINTENDENZA SPECIALE PER I BENI ARCHEOLOGICI DI POMPEI ERCOLANO E STABIA"/>
        <s v="Comune di Santa Maria la Carita' (NA)"/>
        <s v="Comune di San Giorgio a Cremano (NA)"/>
        <s v="Comune di Trecase"/>
        <s v="Comune di Trecase (NA)"/>
        <s v="COMUNE DI CASTELLAMMARE DI STABIA"/>
        <s v="Comune di Castellammare di Stabia (NA)"/>
        <s v="Parco Archeologico di Ercolano"/>
        <s v="Comune di Terzigno (NA)"/>
        <s v="PARCO ARCHEOLOGICO POMPEI"/>
        <s v="UNITA' GRANDE POMPEI"/>
        <s v="COMUNE DI POMPEI"/>
        <s v="Segretariato Regionale Campania dipendenti percipienti incentivo 93 dlg163 - 2006 - art 113 dlgs 50- 2016"/>
        <s v="EAV- Ente Autonomo Volturno s.r.l."/>
        <s v="COMUNE DI ERCOLANO (NA)"/>
        <s v="Comune di Torre Annunziata"/>
        <s v="Comune di Torre Annunziata (NA)"/>
        <s v="Comune di Scafati (SA)"/>
        <s v="Comune di Boscotrecase (NA)"/>
        <s v="Comune di Pimonte (NA)"/>
        <s v="Comune di Vico Equense (NA)"/>
        <s v="Comune di Boscoreale (NA)"/>
        <s v="COMUNE DI BOSCOREALE"/>
        <s v="Comune di Poggiomarino (NA)"/>
        <s v="Comune di Torre del Greco (NA)"/>
        <s v="COMUNE DI PORTICI (NA)"/>
        <s v="SACAL - Società Aeroportuale Calabrese"/>
        <s v="Ente Nazionale per l'Aviazione Civile - ENAC"/>
        <s v="Comune di San Ginesio (MC)"/>
        <s v="Comune di Comunanza (AP)"/>
        <s v="Comune di Spoleto (PG)"/>
        <s v="Comune di Castelraimondo (MC)"/>
        <s v="CO.TU.GE. - Consorzio Turistico del Comprensorio dei Monti Gemelli"/>
        <s v="Comune di Poggiodomo (PG)"/>
        <s v="Unione Montana dei Monti Azzurri"/>
        <s v="UNIONE MONTANA POTENZA ESINO MUSONE"/>
        <s v="Comune di Ascoli Piceno (AP)"/>
        <s v="Comune di Acquasanta Terme (AP)"/>
        <s v="Comune di Roccafluvione (AP)"/>
        <s v="Comune di Montalto Delle Marche (AP)"/>
        <s v="CASCIA"/>
        <s v="COMUNE DI PIEVE TORINA"/>
        <s v="Ufficio Speciale Ricostruzione Lazio"/>
        <s v="Comune di Polino (TR)"/>
        <s v="Comune di Teramo (TE)"/>
        <s v="Comune di Accumoli (RI)"/>
        <s v="Comune di Monteleone Di Spoleto (PG)"/>
        <s v="Comune di Esanatoglia (MC)"/>
        <s v="Comune di Amatrice (RI)"/>
        <s v="Comune di Montegiorgio (FM)"/>
        <s v="Regione Abruzzo"/>
        <s v="COMUNE DI VALLO DI NERA"/>
        <s v="Comune di Ferentillo (TR)"/>
        <s v="Comune di Tolentino (MC)"/>
        <s v="Cicli Idrici Integrati Primari S.p.A."/>
        <s v="Comune di Norcia (PG)"/>
        <s v="Comune di Castel Sant'Angelo (RI)"/>
        <s v="Comune di Leonessa (RI)"/>
        <s v="Comune di Preci (PG)"/>
        <s v="Comune di Crognaleto (TE)"/>
        <s v="Comune di Borbona (RI)"/>
        <s v="Comune di Cittaducale (RI)"/>
        <s v="COMUNE DI ARRONE (TR)"/>
        <s v="Comune di Cittareale (RI)"/>
        <s v="Comune di Borgo Velino (RI)"/>
        <s v="Comune di Sant'Anatolia di Narco (PG)"/>
        <s v="Comune di Macerata (MC)"/>
        <s v="Comune di Antrodoco (RI)"/>
        <s v="CONSORZIO DEL BACINO IMBRIFERO DEL FIUME TRONTO"/>
        <s v="Comune di Cantalice (RI)"/>
        <s v="Comune di Cingoli (MC)"/>
        <s v="Comune di Scheggino (PG)"/>
        <s v="AZIENDA SANITARIA LOCALE  TARANTO"/>
        <s v="commissario straordinario per gli interventi urgenti di bonifica, ambientalizzazione e riqualificazione dell'area di Taranto"/>
        <s v="Invitalia - Agenzia nazionale per l'attrazione degli investimenti e lo sviluppo d'impresa"/>
        <s v="Comune di Montemesola (TA)"/>
        <s v="Commissario Straordinario per gli interventi urgenti di bonifica, ambientalizzazione e riqualificazione di Taranto"/>
        <s v="AUTORITA' DI SISTEMA PORTUALE DEL MAR IONIO"/>
        <s v="PROVINCIA DI TARANTO"/>
        <s v="DIREZIONE GENIO MILITARE PER LA MARINA - TARANTO"/>
        <s v="ARSENALE MILITARE MARITTIMO - TARANTO"/>
        <s v="AUTORITA' PORTUALE DI TARANTO"/>
        <s v="ADSP DEL MAR JONIO - TARANTO"/>
        <s v="Comune di Taranto (TA)"/>
        <s v="COMUNE DI TARANTO"/>
        <s v="ASL di Taranto"/>
        <s v="MINISTERO DELLA CULTURA"/>
        <s v="MIC_SEGRETARIATO REGIONALE PER LA PUGLIA"/>
        <s v="CONSORZIO ASI DI TARANTO"/>
        <s v="Comune di Crispiano (TA)"/>
        <s v="RETE FERROVIA ITALIANA SPA"/>
        <s v="COMMISSARIO STRAORDINARIO INT. URG. BONIFICA AMBIENTALIZZAZIONE RIQUALIFICAZIONE TA DPCM 08-07-2014"/>
        <s v="COMUNE DI STATTE"/>
        <s v="REGIONE PUGLIA"/>
        <s v="Commissario Straordinario per lattuazione dellintervento di messa in sicurezza e gestione dei rifiuti pericolosi e radioattivi siti nel deposito ex Cemerad, nel territorio comunale di Statte (TA) - D.P.C.M. del 19/11/ 2015"/>
        <s v="Comune di Massafra"/>
        <s v="Autorità Portuale"/>
        <s v="Segretariato Regionale MIC della Puglia"/>
        <s v="Rete Ferroviaria Italiana S.p.A."/>
        <s v="Commissario Straordinario Bonifica"/>
        <s v="Acquedotto Pugliese"/>
        <s v="MISE"/>
        <m/>
      </sharedItems>
    </cacheField>
    <cacheField name="Localizzazione Intervento" numFmtId="0">
      <sharedItems containsBlank="1"/>
    </cacheField>
    <cacheField name="Finanziamento" numFmtId="165">
      <sharedItems containsString="0" containsBlank="1" containsNumber="1" minValue="0.01" maxValue="219144550.11000001"/>
    </cacheField>
    <cacheField name="Costo Ammesso" numFmtId="165">
      <sharedItems containsString="0" containsBlank="1" containsNumber="1" minValue="0" maxValue="207500000"/>
    </cacheField>
    <cacheField name="Impegno" numFmtId="165">
      <sharedItems containsString="0" containsBlank="1" containsNumber="1" minValue="0" maxValue="207500000"/>
    </cacheField>
    <cacheField name="Pagamento" numFmtId="165">
      <sharedItems containsString="0" containsBlank="1" containsNumber="1" minValue="0" maxValue="140575681.68000001"/>
    </cacheField>
    <cacheField name="Impegnato/finanziato (%)" numFmtId="0">
      <sharedItems containsString="0" containsBlank="1" containsNumber="1" minValue="0" maxValue="1"/>
    </cacheField>
    <cacheField name="Pagato/finanziato (%)" numFmtId="0">
      <sharedItems containsString="0" containsBlank="1" containsNumber="1" minValue="0" maxValue="1.0000000000000002"/>
    </cacheField>
    <cacheField name="Pagato/impegnato (%)" numFmtId="0">
      <sharedItems containsString="0" containsBlank="1" containsNumber="1" minValue="0" maxValue="1.0000000000000002"/>
    </cacheField>
    <cacheField name="Stato avanzamento procedurale" numFmtId="0">
      <sharedItems containsBlank="1"/>
    </cacheField>
    <cacheField name="Focus stato progettazione" numFmtId="0">
      <sharedItems containsBlank="1"/>
    </cacheField>
    <cacheField name="data condizione A" numFmtId="0">
      <sharedItems containsDate="1" containsBlank="1" containsMixedTypes="1" minDate="2006-03-09T00:00:00" maxDate="2025-02-22T00:00:00"/>
    </cacheField>
    <cacheField name="fonte data condizione A" numFmtId="0">
      <sharedItems containsBlank="1"/>
    </cacheField>
    <cacheField name="Nessuna Condizione OGV" numFmtId="0">
      <sharedItems containsBlank="1"/>
    </cacheField>
    <cacheField name="Condizione A" numFmtId="0">
      <sharedItems containsBlank="1"/>
    </cacheField>
    <cacheField name=" Condizione B" numFmtId="0">
      <sharedItems containsBlank="1"/>
    </cacheField>
    <cacheField name="Entrambe le condizioni OGV" numFmtId="0">
      <sharedItems containsBlank="1"/>
    </cacheField>
    <cacheField name="Stato OGV" numFmtId="0">
      <sharedItems containsBlank="1"/>
    </cacheField>
    <cacheField name="Fonte Monitoraggio" numFmtId="0">
      <sharedItems containsBlank="1"/>
    </cacheField>
    <cacheField name="Monitorato (si/no)" numFmtId="0">
      <sharedItems containsBlank="1"/>
    </cacheField>
    <cacheField name="not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73">
  <r>
    <x v="0"/>
    <s v="Lazio - Marche - Umbria - Abruzzo"/>
    <d v="2021-09-14T00:00:00"/>
    <s v="non prevista"/>
    <s v="B41B21003710001"/>
    <x v="0"/>
    <x v="0"/>
    <x v="0"/>
    <s v="Sarnano"/>
    <n v="29488000"/>
    <n v="0"/>
    <n v="0"/>
    <n v="0"/>
    <n v="0"/>
    <n v="0"/>
    <n v="0"/>
    <s v="Non Avviato"/>
    <e v="#N/A"/>
    <m/>
    <m/>
    <s v="ok"/>
    <s v=""/>
    <s v=""/>
    <s v=""/>
    <s v="nessuna condizione"/>
    <s v="SGP"/>
    <s v="si"/>
    <m/>
  </r>
  <r>
    <x v="0"/>
    <s v="Lazio - Marche - Umbria - Abruzzo"/>
    <d v="2021-09-14T00:00:00"/>
    <s v="non prevista"/>
    <s v="D83D21005510006"/>
    <x v="1"/>
    <x v="1"/>
    <x v="1"/>
    <s v="Posta"/>
    <n v="1000000"/>
    <n v="1000000"/>
    <n v="0"/>
    <n v="0"/>
    <n v="0"/>
    <n v="0"/>
    <n v="0"/>
    <s v="Non Avviato"/>
    <e v="#N/A"/>
    <m/>
    <m/>
    <s v="ok"/>
    <s v=""/>
    <s v=""/>
    <s v=""/>
    <s v="nessuna condizione"/>
    <s v="SGP"/>
    <s v="si"/>
    <m/>
  </r>
  <r>
    <x v="0"/>
    <s v="Lazio - Marche - Umbria - Abruzzo"/>
    <d v="2021-09-14T00:00:00"/>
    <s v="non prevista"/>
    <s v="F14E21006040002"/>
    <x v="2"/>
    <x v="2"/>
    <x v="2"/>
    <s v="Rieti"/>
    <n v="3500000"/>
    <n v="3500000"/>
    <n v="0"/>
    <n v="0"/>
    <n v="0"/>
    <n v="0"/>
    <n v="0"/>
    <s v="Progettazione"/>
    <s v="Progettazione Preliminare"/>
    <m/>
    <m/>
    <s v="ok"/>
    <s v=""/>
    <s v=""/>
    <s v=""/>
    <s v="nessuna condizione"/>
    <s v="SGP"/>
    <s v="si"/>
    <m/>
  </r>
  <r>
    <x v="1"/>
    <s v="Puglia"/>
    <d v="2022-06-28T00:00:00"/>
    <d v="2025-11-16T00:00:00"/>
    <s v="MISE#1#CIS_BLA09"/>
    <x v="3"/>
    <x v="3"/>
    <x v="3"/>
    <s v="CASTRO"/>
    <n v="1499932.7"/>
    <n v="1499932.7"/>
    <n v="0"/>
    <n v="0"/>
    <n v="0"/>
    <n v="0"/>
    <n v="0"/>
    <s v="Non Avviato"/>
    <s v="Progetto non avviato"/>
    <m/>
    <m/>
    <s v="ok"/>
    <s v=""/>
    <s v=""/>
    <s v=""/>
    <s v="nessuna condizione"/>
    <s v="BDU"/>
    <s v="si"/>
    <m/>
  </r>
  <r>
    <x v="1"/>
    <s v="Puglia"/>
    <d v="2022-06-28T00:00:00"/>
    <d v="2025-11-16T00:00:00"/>
    <s v="MISE#1#CIS_BLA29"/>
    <x v="4"/>
    <x v="4"/>
    <x v="4"/>
    <s v="SANTA CESAREA TERME"/>
    <n v="1200000"/>
    <n v="1200000"/>
    <n v="68182.399999999994"/>
    <n v="15225.6"/>
    <n v="5.6818666666666663E-2"/>
    <n v="1.2688E-2"/>
    <n v="0.22330689444783408"/>
    <s v="Progettazione"/>
    <s v="Progettazione Esecutiva"/>
    <m/>
    <m/>
    <s v="ok"/>
    <s v=""/>
    <s v=""/>
    <s v=""/>
    <s v="nessuna condizione"/>
    <s v="BDU"/>
    <s v="si"/>
    <m/>
  </r>
  <r>
    <x v="1"/>
    <s v="Puglia"/>
    <d v="2022-06-28T00:00:00"/>
    <d v="2025-11-16T00:00:00"/>
    <s v="MISE#1#CIS_BLA31"/>
    <x v="5"/>
    <x v="5"/>
    <x v="5"/>
    <s v="CORSANO"/>
    <n v="3300000"/>
    <n v="3300000"/>
    <n v="107883.61"/>
    <n v="71140.5"/>
    <n v="3.2692003030303028E-2"/>
    <n v="2.1557727272727274E-2"/>
    <n v="0.65941897939826077"/>
    <s v="Progettazione"/>
    <s v="Progettazione Preliminare"/>
    <m/>
    <m/>
    <s v="ok"/>
    <s v=""/>
    <s v=""/>
    <s v=""/>
    <s v="nessuna condizione"/>
    <s v="BDU"/>
    <s v="si"/>
    <m/>
  </r>
  <r>
    <x v="1"/>
    <s v="Puglia"/>
    <d v="2022-06-28T00:00:00"/>
    <d v="2025-11-16T00:00:00"/>
    <s v="MISE#1#CIS_BLA34"/>
    <x v="6"/>
    <x v="6"/>
    <x v="6"/>
    <s v="TREPUZZI"/>
    <n v="1820000"/>
    <n v="1800000"/>
    <n v="195382.45"/>
    <n v="46347.270000000011"/>
    <n v="0.10735299450549451"/>
    <n v="2.5465532967032974E-2"/>
    <n v="0.23721306596370353"/>
    <s v="Progettazione"/>
    <s v="Progettazione Esecutiva"/>
    <m/>
    <m/>
    <s v="ok"/>
    <s v=""/>
    <s v=""/>
    <s v=""/>
    <s v="nessuna condizione"/>
    <s v="BDU"/>
    <s v="si"/>
    <m/>
  </r>
  <r>
    <x v="1"/>
    <s v="Puglia"/>
    <d v="2022-06-28T00:00:00"/>
    <d v="2025-11-16T00:00:00"/>
    <s v="MISE#1#CIS_BLA14"/>
    <x v="7"/>
    <x v="7"/>
    <x v="7"/>
    <s v="LECCE"/>
    <n v="29000000"/>
    <n v="29000000"/>
    <n v="108828"/>
    <n v="70104"/>
    <n v="3.7526896551724137E-3"/>
    <n v="2.4173793103448274E-3"/>
    <n v="0.64417245561803949"/>
    <s v="Progettazione"/>
    <s v="Progettazione Preliminare"/>
    <m/>
    <m/>
    <s v="ok"/>
    <s v=""/>
    <s v=""/>
    <s v=""/>
    <s v="nessuna condizione"/>
    <s v="BDU"/>
    <s v="si"/>
    <m/>
  </r>
  <r>
    <x v="1"/>
    <s v="Puglia"/>
    <d v="2022-06-28T00:00:00"/>
    <d v="2025-11-16T00:00:00"/>
    <s v="MISE#1#CIS_BLA20"/>
    <x v="8"/>
    <x v="8"/>
    <x v="7"/>
    <s v="LECCE"/>
    <n v="3150000"/>
    <n v="3150000"/>
    <n v="209602.31"/>
    <n v="0"/>
    <n v="6.6540415873015873E-2"/>
    <n v="0"/>
    <n v="0"/>
    <s v="Gara in corso"/>
    <s v="Stipula Contratto"/>
    <m/>
    <m/>
    <s v="ok"/>
    <s v=""/>
    <s v=""/>
    <s v=""/>
    <s v="nessuna condizione"/>
    <s v="BDU"/>
    <s v="si"/>
    <m/>
  </r>
  <r>
    <x v="1"/>
    <s v="Puglia"/>
    <d v="2022-06-28T00:00:00"/>
    <d v="2025-11-16T00:00:00"/>
    <s v="MISE#1#CIS_BLA16"/>
    <x v="9"/>
    <x v="9"/>
    <x v="7"/>
    <s v="LECCE"/>
    <n v="2800000"/>
    <n v="2800000"/>
    <n v="183722.23999999999"/>
    <n v="0"/>
    <n v="6.5615085714285717E-2"/>
    <n v="0"/>
    <n v="0"/>
    <s v="Progettazione"/>
    <s v="Progettazione Preliminare"/>
    <m/>
    <m/>
    <s v="ok"/>
    <s v=""/>
    <s v=""/>
    <s v=""/>
    <s v="nessuna condizione"/>
    <s v="BDU"/>
    <s v="si"/>
    <m/>
  </r>
  <r>
    <x v="1"/>
    <s v="Puglia"/>
    <d v="2022-06-28T00:00:00"/>
    <d v="2025-11-16T00:00:00"/>
    <s v="MISE#1#CIS_BLA18"/>
    <x v="10"/>
    <x v="10"/>
    <x v="7"/>
    <s v="LECCE"/>
    <n v="3220000"/>
    <n v="3220000"/>
    <n v="206002.75"/>
    <n v="79255.27"/>
    <n v="6.397600931677018E-2"/>
    <n v="2.4613437888198759E-2"/>
    <n v="0.38472918444049897"/>
    <s v="Progettazione"/>
    <s v="Progettazione Definitiva"/>
    <m/>
    <m/>
    <s v="ok"/>
    <s v=""/>
    <s v=""/>
    <s v=""/>
    <s v="nessuna condizione"/>
    <s v="BDU"/>
    <s v="si"/>
    <m/>
  </r>
  <r>
    <x v="1"/>
    <s v="Puglia"/>
    <d v="2022-06-28T00:00:00"/>
    <d v="2025-11-16T00:00:00"/>
    <s v="MISE#1#CIS_BLA15"/>
    <x v="11"/>
    <x v="11"/>
    <x v="7"/>
    <s v="LECCE"/>
    <n v="5100000"/>
    <n v="5100000"/>
    <n v="552962.87"/>
    <n v="323909.53999999998"/>
    <n v="0.10842409215686274"/>
    <n v="6.3511674509803911E-2"/>
    <n v="0.58577086740019269"/>
    <s v="Gara in corso"/>
    <s v="Stipula Contratto"/>
    <m/>
    <m/>
    <s v="ok"/>
    <s v=""/>
    <s v=""/>
    <s v=""/>
    <s v="nessuna condizione"/>
    <s v="BDU"/>
    <s v="si"/>
    <m/>
  </r>
  <r>
    <x v="1"/>
    <s v="Puglia"/>
    <d v="2022-06-28T00:00:00"/>
    <d v="2025-11-16T00:00:00"/>
    <s v="MISE#1#CIS_BLA21"/>
    <x v="12"/>
    <x v="12"/>
    <x v="7"/>
    <s v="LECCE"/>
    <n v="1300000"/>
    <n v="1300000"/>
    <n v="161749.35999999999"/>
    <n v="0"/>
    <n v="0.12442258461538461"/>
    <n v="0"/>
    <n v="0"/>
    <s v="Progettazione"/>
    <s v="Studio di fattibilità"/>
    <m/>
    <m/>
    <s v="ok"/>
    <s v=""/>
    <s v=""/>
    <s v=""/>
    <s v="nessuna condizione"/>
    <s v="BDU"/>
    <s v="si"/>
    <m/>
  </r>
  <r>
    <x v="1"/>
    <s v="Puglia"/>
    <d v="2022-06-28T00:00:00"/>
    <d v="2025-11-16T00:00:00"/>
    <s v="MISE#1#CIS_BLA22"/>
    <x v="13"/>
    <x v="13"/>
    <x v="7"/>
    <s v="LECCE"/>
    <n v="1300000"/>
    <n v="1300000"/>
    <n v="63428.600000000013"/>
    <n v="7244.51"/>
    <n v="4.8791230769230781E-2"/>
    <n v="5.5726999999999999E-3"/>
    <n v="0.1142151962994611"/>
    <s v="Progettazione"/>
    <s v="Progettazione Definitiva"/>
    <m/>
    <m/>
    <s v="ok"/>
    <s v=""/>
    <s v=""/>
    <s v=""/>
    <s v="nessuna condizione"/>
    <s v="BDU"/>
    <s v="si"/>
    <m/>
  </r>
  <r>
    <x v="1"/>
    <s v="Puglia"/>
    <d v="2022-06-28T00:00:00"/>
    <d v="2025-11-16T00:00:00"/>
    <s v="MISE#1#CIS_BLA23"/>
    <x v="14"/>
    <x v="14"/>
    <x v="7"/>
    <s v="LECCE"/>
    <n v="2411000"/>
    <n v="2411000"/>
    <n v="55402.74"/>
    <n v="20889.560000000001"/>
    <n v="2.2979153878058895E-2"/>
    <n v="8.6642720862712581E-3"/>
    <n v="0.37704922175329236"/>
    <s v="Non Avviato"/>
    <s v="Progetto non avviato"/>
    <m/>
    <m/>
    <s v="ok"/>
    <s v=""/>
    <s v=""/>
    <s v=""/>
    <s v="nessuna condizione"/>
    <s v="BDU"/>
    <s v="si"/>
    <s v="Intervento NON AVVIATO con IMPEGNI VALORIZZATI"/>
  </r>
  <r>
    <x v="1"/>
    <s v="Puglia"/>
    <d v="2022-06-28T00:00:00"/>
    <d v="2025-11-16T00:00:00"/>
    <s v="MISE#1#CIS_BLA19"/>
    <x v="15"/>
    <x v="15"/>
    <x v="7"/>
    <s v="LECCE"/>
    <n v="1700000"/>
    <n v="1700000"/>
    <n v="177077.34"/>
    <n v="121638.28"/>
    <n v="0.10416314117647059"/>
    <n v="7.1551929411764706E-2"/>
    <n v="0.68692177101824548"/>
    <s v="Progettazione"/>
    <s v="Progettazione Definitiva"/>
    <m/>
    <m/>
    <s v="ok"/>
    <s v=""/>
    <s v=""/>
    <s v=""/>
    <s v="nessuna condizione"/>
    <s v="BDU"/>
    <s v="si"/>
    <m/>
  </r>
  <r>
    <x v="1"/>
    <s v="Puglia"/>
    <d v="2022-06-28T00:00:00"/>
    <d v="2025-11-16T00:00:00"/>
    <s v="MISE#1#CIS_BLA17"/>
    <x v="16"/>
    <x v="16"/>
    <x v="7"/>
    <s v="LECCE"/>
    <n v="1650000"/>
    <n v="1650000"/>
    <n v="209611.64"/>
    <n v="22954.23"/>
    <n v="0.1270373575757576"/>
    <n v="1.3911654545454545E-2"/>
    <n v="0.10950837463034017"/>
    <s v="Progettazione"/>
    <s v="Progettazione Definitiva"/>
    <m/>
    <m/>
    <s v="ok"/>
    <s v=""/>
    <s v=""/>
    <s v=""/>
    <s v="nessuna condizione"/>
    <s v="BDU"/>
    <s v="si"/>
    <m/>
  </r>
  <r>
    <x v="1"/>
    <s v="Puglia"/>
    <d v="2022-06-28T00:00:00"/>
    <d v="2025-11-16T00:00:00"/>
    <s v="MISE#1#CIS_BLA12"/>
    <x v="17"/>
    <x v="17"/>
    <x v="8"/>
    <s v="FASANO"/>
    <n v="1898000"/>
    <n v="1898000"/>
    <n v="63313.09"/>
    <n v="0"/>
    <n v="3.3357792413066384E-2"/>
    <n v="0"/>
    <n v="0"/>
    <s v="Progettazione"/>
    <s v="Progettazione Esecutiva"/>
    <m/>
    <m/>
    <s v="ok"/>
    <s v=""/>
    <s v=""/>
    <s v=""/>
    <s v="nessuna condizione"/>
    <s v="BDU"/>
    <s v="si"/>
    <m/>
  </r>
  <r>
    <x v="1"/>
    <s v="Puglia"/>
    <d v="2022-06-28T00:00:00"/>
    <d v="2025-11-16T00:00:00"/>
    <s v="MISE#1#CIS_BLA35"/>
    <x v="18"/>
    <x v="18"/>
    <x v="9"/>
    <s v="TRICASE"/>
    <n v="1340000"/>
    <n v="1340000"/>
    <n v="1222696"/>
    <n v="0"/>
    <n v="0.9124597014925373"/>
    <n v="0"/>
    <n v="0"/>
    <s v="Progettazione"/>
    <s v="Progettazione Esecutiva"/>
    <m/>
    <m/>
    <s v=""/>
    <s v=""/>
    <s v="ok"/>
    <s v=""/>
    <s v="solo B"/>
    <s v="BDU"/>
    <s v="si"/>
    <m/>
  </r>
  <r>
    <x v="1"/>
    <s v="Puglia"/>
    <d v="2022-06-28T00:00:00"/>
    <d v="2025-11-16T00:00:00"/>
    <s v="MISE#1#CIS_BLA30"/>
    <x v="19"/>
    <x v="19"/>
    <x v="10"/>
    <s v="Tutti i comuni"/>
    <n v="3200000"/>
    <n v="3200000"/>
    <n v="3200000"/>
    <n v="3200000"/>
    <n v="1"/>
    <n v="1"/>
    <n v="1"/>
    <s v="Non Avviato"/>
    <s v="Progetto non avviato"/>
    <m/>
    <m/>
    <s v=""/>
    <s v=""/>
    <s v="ok"/>
    <s v=""/>
    <s v="solo B"/>
    <s v="BDU"/>
    <s v="si"/>
    <s v="Intervento NON AVVIATO con IMPEGNI VALORIZZATI / IMPORTO IMPEGNATO = IMPORTO FINAZIAMENTO"/>
  </r>
  <r>
    <x v="1"/>
    <s v="Puglia"/>
    <d v="2022-06-28T00:00:00"/>
    <d v="2025-11-16T00:00:00"/>
    <s v="MISE#1#CIS_BLA25"/>
    <x v="20"/>
    <x v="20"/>
    <x v="11"/>
    <s v="OSTUNI"/>
    <n v="3500000"/>
    <n v="3500000"/>
    <n v="310102.03999999998"/>
    <n v="216462.16"/>
    <n v="8.8600582857142854E-2"/>
    <n v="6.1846331428571433E-2"/>
    <n v="0.69803526606919453"/>
    <s v="Progettazione"/>
    <s v="Progettazione Esecutiva"/>
    <m/>
    <m/>
    <s v="ok"/>
    <s v=""/>
    <s v=""/>
    <s v=""/>
    <s v="nessuna condizione"/>
    <s v="BDU"/>
    <s v="si"/>
    <m/>
  </r>
  <r>
    <x v="1"/>
    <s v="Puglia"/>
    <d v="2022-06-28T00:00:00"/>
    <d v="2025-11-16T00:00:00"/>
    <s v="MISE#1#CIS_BLA36"/>
    <x v="21"/>
    <x v="21"/>
    <x v="12"/>
    <s v="ALESSANO"/>
    <n v="1500000"/>
    <n v="1500000"/>
    <n v="35704.26"/>
    <n v="0"/>
    <n v="2.3802840000000002E-2"/>
    <n v="0"/>
    <n v="0"/>
    <s v="Progettazione"/>
    <s v="Progettazione Definitiva"/>
    <m/>
    <m/>
    <s v="ok"/>
    <s v=""/>
    <s v=""/>
    <s v=""/>
    <s v="nessuna condizione"/>
    <s v="BDU"/>
    <s v="si"/>
    <m/>
  </r>
  <r>
    <x v="1"/>
    <s v="Puglia"/>
    <d v="2022-06-28T00:00:00"/>
    <d v="2025-11-16T00:00:00"/>
    <s v="MISE#1#CIS_BLA32"/>
    <x v="22"/>
    <x v="22"/>
    <x v="13"/>
    <s v="TORCHIAROLO"/>
    <n v="4000000"/>
    <n v="4000000"/>
    <n v="0"/>
    <n v="0"/>
    <n v="0"/>
    <n v="0"/>
    <n v="0"/>
    <s v="Progettazione"/>
    <s v="Progettazione Preliminare"/>
    <m/>
    <m/>
    <s v="ok"/>
    <s v=""/>
    <s v=""/>
    <s v=""/>
    <s v="nessuna condizione"/>
    <s v="BDU"/>
    <s v="si"/>
    <m/>
  </r>
  <r>
    <x v="1"/>
    <s v="Puglia"/>
    <d v="2022-06-28T00:00:00"/>
    <d v="2025-11-16T00:00:00"/>
    <s v="MISE#1#CIS_BLA33"/>
    <x v="23"/>
    <x v="23"/>
    <x v="13"/>
    <s v="TORCHIAROLO"/>
    <n v="1500000"/>
    <n v="1500000"/>
    <n v="0"/>
    <n v="0"/>
    <n v="0"/>
    <n v="0"/>
    <n v="0"/>
    <s v="Progettazione"/>
    <s v="Progettazione Preliminare"/>
    <m/>
    <m/>
    <s v="ok"/>
    <s v=""/>
    <s v=""/>
    <s v=""/>
    <s v="nessuna condizione"/>
    <s v="BDU"/>
    <s v="si"/>
    <m/>
  </r>
  <r>
    <x v="1"/>
    <s v="Puglia"/>
    <d v="2022-06-28T00:00:00"/>
    <d v="2025-11-16T00:00:00"/>
    <s v="MISE#1#CIS_BLA11"/>
    <x v="24"/>
    <x v="24"/>
    <x v="14"/>
    <s v="DISO"/>
    <n v="2000000"/>
    <n v="2000000"/>
    <n v="0"/>
    <n v="0"/>
    <n v="0"/>
    <n v="0"/>
    <n v="0"/>
    <s v="Progettazione"/>
    <s v="Progettazione Esecutiva"/>
    <m/>
    <m/>
    <s v="ok"/>
    <s v=""/>
    <s v=""/>
    <s v=""/>
    <s v="nessuna condizione"/>
    <s v="BDU"/>
    <s v="si"/>
    <m/>
  </r>
  <r>
    <x v="1"/>
    <s v="Puglia"/>
    <d v="2022-06-28T00:00:00"/>
    <d v="2025-11-16T00:00:00"/>
    <s v="MISE#1#CIS_BLA13"/>
    <x v="25"/>
    <x v="25"/>
    <x v="15"/>
    <s v="ALESSANO"/>
    <n v="6517754.96"/>
    <n v="6517754.96"/>
    <n v="0"/>
    <n v="0"/>
    <n v="0"/>
    <n v="0"/>
    <n v="0"/>
    <s v="Progettazione"/>
    <s v="Progettazione Preliminare"/>
    <m/>
    <m/>
    <s v="ok"/>
    <s v=""/>
    <s v=""/>
    <s v=""/>
    <s v="nessuna condizione"/>
    <s v="BDU"/>
    <s v="si"/>
    <m/>
  </r>
  <r>
    <x v="1"/>
    <s v="Puglia"/>
    <d v="2022-06-28T00:00:00"/>
    <d v="2025-11-16T00:00:00"/>
    <s v="MISE#1#CIS_BLA08"/>
    <x v="26"/>
    <x v="26"/>
    <x v="16"/>
    <s v="CASTRIGNANO DEL CAPO"/>
    <n v="3731279.06"/>
    <n v="3731279.06"/>
    <n v="331515.27"/>
    <n v="117668.85"/>
    <n v="8.8847621598155138E-2"/>
    <n v="3.153579459157365E-2"/>
    <n v="0.35494247369057841"/>
    <s v="Progettazione"/>
    <s v="Studio di fattibilità"/>
    <m/>
    <m/>
    <s v="ok"/>
    <s v=""/>
    <s v=""/>
    <s v=""/>
    <s v="nessuna condizione"/>
    <s v="BDU"/>
    <s v="si"/>
    <m/>
  </r>
  <r>
    <x v="1"/>
    <s v="Puglia"/>
    <d v="2022-06-28T00:00:00"/>
    <d v="2025-11-16T00:00:00"/>
    <s v="MISE#1#CIS_BLA37"/>
    <x v="27"/>
    <x v="27"/>
    <x v="17"/>
    <s v="VERNOLE"/>
    <n v="2000000"/>
    <n v="2000000"/>
    <n v="13017.88"/>
    <n v="0"/>
    <n v="6.5089399999999995E-3"/>
    <n v="0"/>
    <n v="0"/>
    <s v="Non Avviato"/>
    <s v="Progetto non avviato"/>
    <m/>
    <m/>
    <s v="ok"/>
    <s v=""/>
    <s v=""/>
    <s v=""/>
    <s v="nessuna condizione"/>
    <s v="BDU"/>
    <s v="si"/>
    <s v="Intervento NON AVVIATO con IMPEGNI VALORIZZATI"/>
  </r>
  <r>
    <x v="1"/>
    <s v="Puglia"/>
    <d v="2022-06-28T00:00:00"/>
    <d v="2025-11-16T00:00:00"/>
    <s v="MISE#1#CIS_BLA28"/>
    <x v="28"/>
    <x v="28"/>
    <x v="18"/>
    <s v="SAN PIETRO VERNOTICO"/>
    <n v="3700000"/>
    <n v="3700000"/>
    <n v="0"/>
    <n v="0"/>
    <n v="0"/>
    <n v="0"/>
    <n v="0"/>
    <s v="Progettazione"/>
    <s v="Progettazione Preliminare"/>
    <m/>
    <m/>
    <s v="ok"/>
    <s v=""/>
    <s v=""/>
    <s v=""/>
    <s v="nessuna condizione"/>
    <s v="BDU"/>
    <s v="si"/>
    <m/>
  </r>
  <r>
    <x v="1"/>
    <s v="Puglia"/>
    <d v="2022-06-28T00:00:00"/>
    <d v="2025-11-16T00:00:00"/>
    <s v="MISE#1#CIS_BLA02"/>
    <x v="29"/>
    <x v="29"/>
    <x v="19"/>
    <s v="ANDRANO"/>
    <n v="4970000"/>
    <n v="4970000"/>
    <n v="168704.26"/>
    <n v="44247.8"/>
    <n v="3.3944519114688133E-2"/>
    <n v="8.9029778672032201E-3"/>
    <n v="0.26228027673989973"/>
    <s v="Progettazione"/>
    <s v="Progettazione Definitiva"/>
    <m/>
    <m/>
    <s v="ok"/>
    <s v=""/>
    <s v=""/>
    <s v=""/>
    <s v="nessuna condizione"/>
    <s v="BDU"/>
    <s v="si"/>
    <m/>
  </r>
  <r>
    <x v="1"/>
    <s v="Puglia"/>
    <d v="2022-06-28T00:00:00"/>
    <d v="2025-11-16T00:00:00"/>
    <s v="MISE#1#CIS_BLA01"/>
    <x v="30"/>
    <x v="30"/>
    <x v="19"/>
    <s v="ANDRANO"/>
    <n v="1450000"/>
    <n v="1450000"/>
    <n v="84384.65"/>
    <n v="3641.2"/>
    <n v="5.8196310344827584E-2"/>
    <n v="2.5111724137931034E-3"/>
    <n v="4.3150027878293029E-2"/>
    <s v="Progettazione"/>
    <s v="Progettazione Esecutiva"/>
    <m/>
    <m/>
    <s v="ok"/>
    <s v=""/>
    <s v=""/>
    <s v=""/>
    <s v="nessuna condizione"/>
    <s v="BDU"/>
    <s v="si"/>
    <m/>
  </r>
  <r>
    <x v="1"/>
    <s v="Puglia"/>
    <d v="2022-06-28T00:00:00"/>
    <d v="2025-11-16T00:00:00"/>
    <s v="MISE#1#CIS_BLA24"/>
    <x v="31"/>
    <x v="31"/>
    <x v="20"/>
    <s v="MELENDUGNO"/>
    <n v="2187508.75"/>
    <n v="2187508.75"/>
    <n v="26600"/>
    <n v="25999.98"/>
    <n v="1.2159951360194559E-2"/>
    <n v="1.1885657600226742E-2"/>
    <n v="0.97744285714285717"/>
    <s v="Progettazione"/>
    <s v="Progettazione Definitiva"/>
    <m/>
    <m/>
    <s v="ok"/>
    <s v=""/>
    <s v=""/>
    <s v=""/>
    <s v="nessuna condizione"/>
    <s v="BDU"/>
    <s v="si"/>
    <m/>
  </r>
  <r>
    <x v="1"/>
    <s v="Puglia"/>
    <d v="2022-06-28T00:00:00"/>
    <d v="2025-11-16T00:00:00"/>
    <s v="MISE#1#CIS_BLA05"/>
    <x v="32"/>
    <x v="32"/>
    <x v="21"/>
    <s v="BRINDISI"/>
    <n v="16000000"/>
    <n v="16000000"/>
    <n v="0"/>
    <n v="0"/>
    <n v="0"/>
    <n v="0"/>
    <n v="0"/>
    <s v="Progettazione"/>
    <s v="Progettazione Definitiva"/>
    <m/>
    <m/>
    <s v="ok"/>
    <s v=""/>
    <s v=""/>
    <s v=""/>
    <s v="nessuna condizione"/>
    <s v="BDU"/>
    <s v="si"/>
    <m/>
  </r>
  <r>
    <x v="1"/>
    <s v="Puglia"/>
    <d v="2022-06-28T00:00:00"/>
    <d v="2025-11-16T00:00:00"/>
    <s v="MISE#1#CIS_BLA06"/>
    <x v="33"/>
    <x v="33"/>
    <x v="21"/>
    <s v="CAROVIGNO"/>
    <n v="1262545.0900000001"/>
    <n v="1262545.0900000001"/>
    <n v="0"/>
    <n v="0"/>
    <n v="0"/>
    <n v="0"/>
    <n v="0"/>
    <s v="Progettazione"/>
    <s v="Progettazione Definitiva"/>
    <m/>
    <m/>
    <s v="ok"/>
    <s v=""/>
    <s v=""/>
    <s v=""/>
    <s v="nessuna condizione"/>
    <s v="BDU"/>
    <s v="si"/>
    <m/>
  </r>
  <r>
    <x v="1"/>
    <s v="Puglia"/>
    <d v="2022-06-28T00:00:00"/>
    <d v="2025-11-16T00:00:00"/>
    <s v="MISE#1#CIS_BLA03"/>
    <x v="34"/>
    <x v="34"/>
    <x v="21"/>
    <s v="BRINDISI"/>
    <n v="30000000"/>
    <n v="30000000"/>
    <n v="0"/>
    <n v="0"/>
    <n v="0"/>
    <n v="0"/>
    <n v="0"/>
    <s v="Progettazione"/>
    <s v="Progettazione Definitiva"/>
    <m/>
    <m/>
    <s v="ok"/>
    <s v=""/>
    <s v=""/>
    <s v=""/>
    <s v="nessuna condizione"/>
    <s v="BDU"/>
    <s v="si"/>
    <m/>
  </r>
  <r>
    <x v="1"/>
    <s v="Puglia"/>
    <d v="2022-06-28T00:00:00"/>
    <d v="2025-11-16T00:00:00"/>
    <s v="MISE#1#CIS_BLA04"/>
    <x v="35"/>
    <x v="35"/>
    <x v="21"/>
    <s v="BRINDISI"/>
    <n v="5000000"/>
    <n v="5000000"/>
    <n v="0"/>
    <n v="0"/>
    <n v="0"/>
    <n v="0"/>
    <n v="0"/>
    <s v="Progettazione"/>
    <s v="Progettazione Definitiva"/>
    <m/>
    <m/>
    <s v="ok"/>
    <s v=""/>
    <s v=""/>
    <s v=""/>
    <s v="nessuna condizione"/>
    <s v="BDU"/>
    <s v="si"/>
    <m/>
  </r>
  <r>
    <x v="1"/>
    <s v="Puglia"/>
    <d v="2022-06-28T00:00:00"/>
    <d v="2025-11-16T00:00:00"/>
    <s v="MISE#1#CIS_BLA27"/>
    <x v="36"/>
    <x v="36"/>
    <x v="22"/>
    <s v="Tutti i comuni"/>
    <n v="22000000"/>
    <n v="22000000"/>
    <n v="253084.54"/>
    <n v="119729.24"/>
    <n v="1.1503842727272728E-2"/>
    <n v="5.4422381818181823E-3"/>
    <n v="0.47308002298362439"/>
    <s v="Progettazione"/>
    <s v="Progettazione Definitiva"/>
    <m/>
    <m/>
    <s v="ok"/>
    <s v=""/>
    <s v=""/>
    <s v=""/>
    <s v="nessuna condizione"/>
    <s v="BDU"/>
    <s v="si"/>
    <m/>
  </r>
  <r>
    <x v="1"/>
    <s v="Puglia"/>
    <d v="2022-06-28T00:00:00"/>
    <d v="2025-11-16T00:00:00"/>
    <s v="MISE#1#CIS_BLA07"/>
    <x v="37"/>
    <x v="37"/>
    <x v="23"/>
    <s v="CAROVIGNO"/>
    <n v="1000000"/>
    <n v="1000000"/>
    <n v="0"/>
    <n v="0"/>
    <n v="0"/>
    <n v="0"/>
    <n v="0"/>
    <s v="Non Avviato"/>
    <s v="Progetto non avviato"/>
    <m/>
    <m/>
    <s v="ok"/>
    <s v=""/>
    <s v=""/>
    <s v=""/>
    <s v="nessuna condizione"/>
    <s v="BDU"/>
    <s v="si"/>
    <m/>
  </r>
  <r>
    <x v="1"/>
    <s v="Puglia"/>
    <d v="2022-06-28T00:00:00"/>
    <d v="2025-11-16T00:00:00"/>
    <s v="D67B22000220006"/>
    <x v="38"/>
    <x v="38"/>
    <x v="24"/>
    <s v="CORSANO"/>
    <n v="1102000"/>
    <n v="1102000"/>
    <n v="73350.37"/>
    <n v="0"/>
    <n v="6.6561134301270419E-2"/>
    <n v="0"/>
    <n v="0"/>
    <s v="Progettazione"/>
    <s v="Progettazione Definitiva"/>
    <m/>
    <m/>
    <s v="ok"/>
    <s v=""/>
    <s v=""/>
    <s v=""/>
    <s v="nessuna condizione"/>
    <s v="SGP"/>
    <s v="si"/>
    <m/>
  </r>
  <r>
    <x v="1"/>
    <s v="Puglia"/>
    <d v="2022-06-28T00:00:00"/>
    <d v="2025-11-16T00:00:00"/>
    <s v="MISE#1#CIS_BLA26"/>
    <x v="39"/>
    <x v="39"/>
    <x v="25"/>
    <s v="OTRANTO"/>
    <n v="4500000"/>
    <n v="4500000"/>
    <n v="0"/>
    <n v="0"/>
    <n v="0"/>
    <n v="0"/>
    <n v="0"/>
    <s v="Progettazione"/>
    <s v="Progettazione Definitiva"/>
    <m/>
    <m/>
    <s v="ok"/>
    <s v=""/>
    <s v=""/>
    <s v=""/>
    <s v="nessuna condizione"/>
    <s v="BDU"/>
    <s v="si"/>
    <m/>
  </r>
  <r>
    <x v="2"/>
    <s v="Puglia"/>
    <d v="2019-08-13T00:00:00"/>
    <s v="non prevista"/>
    <s v="ANAIS#1#CAP_A1_9"/>
    <x v="40"/>
    <x v="40"/>
    <x v="26"/>
    <s v="FOGGIA"/>
    <n v="2150000"/>
    <n v="2150000"/>
    <n v="191644.72"/>
    <n v="0"/>
    <n v="8.9137079069767436E-2"/>
    <n v="0"/>
    <n v="0"/>
    <s v="Progettazione"/>
    <s v="Progettazione Definitiva"/>
    <m/>
    <m/>
    <s v="ok"/>
    <s v=""/>
    <s v=""/>
    <s v=""/>
    <s v="nessuna condizione"/>
    <s v="BDU"/>
    <s v="si"/>
    <m/>
  </r>
  <r>
    <x v="2"/>
    <s v="Puglia"/>
    <d v="2019-08-13T00:00:00"/>
    <s v="non prevista"/>
    <s v="ANAIS#1#CAP_A1_10"/>
    <x v="41"/>
    <x v="41"/>
    <x v="26"/>
    <s v="FOGGIA"/>
    <n v="6400000"/>
    <n v="6400000"/>
    <n v="551777.14999999991"/>
    <n v="0"/>
    <n v="8.621517968749999E-2"/>
    <n v="0"/>
    <n v="0"/>
    <s v="Progettazione"/>
    <s v="Progettazione Esecutiva"/>
    <m/>
    <m/>
    <s v="ok"/>
    <s v=""/>
    <s v=""/>
    <s v=""/>
    <s v="nessuna condizione"/>
    <s v="BDU"/>
    <s v="si"/>
    <m/>
  </r>
  <r>
    <x v="2"/>
    <s v="Puglia"/>
    <d v="2019-08-13T00:00:00"/>
    <s v="non prevista"/>
    <s v="ANAIS#1#CAP_A1_11"/>
    <x v="42"/>
    <x v="42"/>
    <x v="26"/>
    <s v="FOGGIA"/>
    <n v="7000000"/>
    <n v="7000000"/>
    <n v="509736.74"/>
    <n v="0"/>
    <n v="7.2819534285714291E-2"/>
    <n v="0"/>
    <n v="0"/>
    <s v="Progettazione"/>
    <s v="Progettazione Definitiva"/>
    <m/>
    <m/>
    <s v="ok"/>
    <s v=""/>
    <s v=""/>
    <s v=""/>
    <s v="nessuna condizione"/>
    <s v="BDU"/>
    <s v="si"/>
    <m/>
  </r>
  <r>
    <x v="2"/>
    <s v="Puglia"/>
    <d v="2019-08-13T00:00:00"/>
    <s v="non prevista"/>
    <s v="ANAIS#1#CAP_A1_12"/>
    <x v="43"/>
    <x v="43"/>
    <x v="26"/>
    <s v="FOGGIA"/>
    <n v="20732685.98"/>
    <n v="20732685.98"/>
    <n v="1777258.12"/>
    <n v="0"/>
    <n v="8.5722521515757794E-2"/>
    <n v="0"/>
    <n v="0"/>
    <s v="Progettazione"/>
    <s v="Progettazione Definitiva"/>
    <m/>
    <m/>
    <s v="ok"/>
    <s v=""/>
    <s v=""/>
    <s v=""/>
    <s v="nessuna condizione"/>
    <s v="BDU"/>
    <s v="si"/>
    <m/>
  </r>
  <r>
    <x v="2"/>
    <s v="Puglia"/>
    <d v="2019-08-13T00:00:00"/>
    <s v="non prevista"/>
    <s v="ANAIS#1#CAP_A1_2"/>
    <x v="44"/>
    <x v="44"/>
    <x v="27"/>
    <s v="CAGNANO VARANO"/>
    <n v="750000"/>
    <n v="750000"/>
    <n v="554763.21"/>
    <n v="270094.93"/>
    <n v="0.73968427999999997"/>
    <n v="0.36012657333333331"/>
    <n v="0.4868652519333429"/>
    <s v="Completato"/>
    <s v="Progetto Completato"/>
    <d v="2021-01-07T00:00:00"/>
    <s v="stipula contratto"/>
    <s v=""/>
    <s v="ok"/>
    <s v="ok"/>
    <s v="ok"/>
    <s v="A+B"/>
    <s v="BDU"/>
    <s v="si"/>
    <m/>
  </r>
  <r>
    <x v="2"/>
    <s v="Puglia"/>
    <d v="2019-08-13T00:00:00"/>
    <s v="non prevista"/>
    <s v="ANAIS#1#CAP_A3_3.3"/>
    <x v="45"/>
    <x v="45"/>
    <x v="28"/>
    <s v="PIACENZA"/>
    <n v="6506862"/>
    <n v="6506862"/>
    <n v="6506862"/>
    <n v="5785999.9999999991"/>
    <n v="1"/>
    <n v="0.88921510860380915"/>
    <n v="0.88921510860380915"/>
    <s v="Esecuzione"/>
    <s v="Esecuzione  investimenti"/>
    <d v="2020-09-12T00:00:00"/>
    <s v="attribuzione finanziamento"/>
    <s v=""/>
    <s v="ok"/>
    <s v="ok"/>
    <s v="ok"/>
    <s v="A+B"/>
    <s v="BDU"/>
    <s v="si"/>
    <m/>
  </r>
  <r>
    <x v="2"/>
    <s v="Puglia"/>
    <d v="2019-08-13T00:00:00"/>
    <s v="non prevista"/>
    <s v="ANAIS#1#CAP_SER_AT"/>
    <x v="46"/>
    <x v="46"/>
    <x v="29"/>
    <s v="ROMA"/>
    <n v="11200000"/>
    <n v="11200000"/>
    <n v="11200000"/>
    <n v="3770813.77"/>
    <n v="1"/>
    <n v="0.33667980089285715"/>
    <n v="0.33667980089285715"/>
    <s v="Esecuzione"/>
    <s v="Esecuzione Fornitura"/>
    <d v="2020-02-10T00:00:00"/>
    <s v="stipula contratto"/>
    <s v=""/>
    <s v="ok"/>
    <s v="ok"/>
    <s v="ok"/>
    <s v="A+B"/>
    <s v="BDU"/>
    <s v="si"/>
    <m/>
  </r>
  <r>
    <x v="2"/>
    <s v="Puglia"/>
    <d v="2019-08-13T00:00:00"/>
    <s v="non prevista"/>
    <s v="ANAIS#1#CAP_A1_32"/>
    <x v="47"/>
    <x v="47"/>
    <x v="30"/>
    <s v="SAN MARCO IN LAMIS"/>
    <n v="2600000"/>
    <n v="2600000"/>
    <n v="240454.53"/>
    <n v="86338.06"/>
    <n v="9.2482511538461543E-2"/>
    <n v="3.3206946153846152E-2"/>
    <n v="0.35906189831399726"/>
    <s v="Progettazione"/>
    <s v="Progettazione Esecutiva"/>
    <m/>
    <m/>
    <s v="ok"/>
    <s v=""/>
    <s v=""/>
    <s v=""/>
    <s v="nessuna condizione"/>
    <s v="BDU"/>
    <s v="si"/>
    <m/>
  </r>
  <r>
    <x v="2"/>
    <s v="Puglia"/>
    <d v="2019-08-13T00:00:00"/>
    <s v="non prevista"/>
    <s v="ANAIS#1#CAP_A3_3.2"/>
    <x v="48"/>
    <x v="48"/>
    <x v="31"/>
    <s v="FOGGIA"/>
    <n v="10067934"/>
    <n v="10067934"/>
    <n v="10067934"/>
    <n v="4286380.2"/>
    <n v="1"/>
    <n v="0.42574575876242338"/>
    <n v="0.42574575876242338"/>
    <s v="Esecuzione"/>
    <s v="Esecuzione  investimenti"/>
    <d v="2020-09-12T00:00:00"/>
    <s v="attribuzione finanziamento"/>
    <s v=""/>
    <s v="ok"/>
    <s v="ok"/>
    <s v="ok"/>
    <s v="A+B"/>
    <s v="BDU"/>
    <s v="si"/>
    <m/>
  </r>
  <r>
    <x v="2"/>
    <s v="Puglia"/>
    <d v="2019-08-13T00:00:00"/>
    <s v="non prevista"/>
    <s v="ANAIS#1#CAP_A3_3.1"/>
    <x v="49"/>
    <x v="49"/>
    <x v="31"/>
    <s v="FOGGIA"/>
    <n v="14672100"/>
    <n v="14672100"/>
    <n v="14672100"/>
    <n v="6505629.9999999991"/>
    <n v="1"/>
    <n v="0.44340142174603492"/>
    <n v="0.44340142174603492"/>
    <s v="Esecuzione"/>
    <s v="Esecuzione  investimenti"/>
    <d v="2020-09-12T00:00:00"/>
    <s v="attribuzione finanziamento"/>
    <s v=""/>
    <s v="ok"/>
    <s v="ok"/>
    <s v="ok"/>
    <s v="A+B"/>
    <s v="BDU"/>
    <s v="si"/>
    <m/>
  </r>
  <r>
    <x v="2"/>
    <s v="Puglia"/>
    <d v="2019-08-13T00:00:00"/>
    <s v="non prevista"/>
    <s v="ANAIS#1#CAP_A3_3.4"/>
    <x v="50"/>
    <x v="50"/>
    <x v="32"/>
    <s v="NAPOLI"/>
    <n v="2773209"/>
    <n v="2773209"/>
    <n v="2773209"/>
    <n v="2169320.9"/>
    <n v="1"/>
    <n v="0.78224212455678599"/>
    <n v="0.78224212455678599"/>
    <s v="Esecuzione"/>
    <s v="Esecuzione  investimenti/attività"/>
    <d v="2019-09-12T00:00:00"/>
    <s v="attribuzione finanziamento"/>
    <s v=""/>
    <s v="ok"/>
    <s v="ok"/>
    <s v="ok"/>
    <s v="A+B"/>
    <s v="BDU"/>
    <s v="si"/>
    <m/>
  </r>
  <r>
    <x v="2"/>
    <s v="Puglia"/>
    <d v="2019-08-13T00:00:00"/>
    <s v="non prevista"/>
    <s v="ANAIS#1#CAP_A3_3.5"/>
    <x v="51"/>
    <x v="51"/>
    <x v="33"/>
    <s v="ANAGNI"/>
    <n v="2183305"/>
    <n v="2183305"/>
    <n v="2183305"/>
    <n v="983991.5"/>
    <n v="1"/>
    <n v="0.45068897840659"/>
    <n v="0.45068897840659"/>
    <s v="Esecuzione"/>
    <s v="Esecuzione  investimenti"/>
    <d v="2019-09-12T00:00:00"/>
    <s v="attribuzione finanziamento"/>
    <s v=""/>
    <s v="ok"/>
    <s v="ok"/>
    <s v="ok"/>
    <s v="A+B"/>
    <s v="BDU"/>
    <s v="si"/>
    <m/>
  </r>
  <r>
    <x v="2"/>
    <s v="Puglia"/>
    <d v="2019-08-13T00:00:00"/>
    <s v="non prevista"/>
    <s v="ANAIS#1#CAP_A1_33"/>
    <x v="52"/>
    <x v="52"/>
    <x v="34"/>
    <s v="STORNARELLA"/>
    <n v="383488.93"/>
    <n v="383488.93"/>
    <n v="248062.69"/>
    <n v="78709.740000000005"/>
    <n v="0.6468574985984602"/>
    <n v="0.20524644609689258"/>
    <n v="0.31729777662251429"/>
    <s v="Completato"/>
    <s v="Progetto Completato"/>
    <d v="2020-06-16T00:00:00"/>
    <s v="stipula contratto"/>
    <s v=""/>
    <s v="ok"/>
    <s v="ok"/>
    <s v="ok"/>
    <s v="A+B"/>
    <s v="BDU"/>
    <s v="si"/>
    <m/>
  </r>
  <r>
    <x v="2"/>
    <s v="Puglia"/>
    <d v="2019-08-13T00:00:00"/>
    <s v="non prevista"/>
    <s v="ANAIS#1#CAP_A1_4"/>
    <x v="53"/>
    <x v="53"/>
    <x v="35"/>
    <s v="CARAPELLE"/>
    <n v="476000"/>
    <n v="476000"/>
    <n v="289320.43"/>
    <n v="0"/>
    <n v="0.60781602941176471"/>
    <n v="0"/>
    <n v="0"/>
    <s v="Esecuzione"/>
    <s v="Esecuzione  Lavori"/>
    <d v="2021-06-07T00:00:00"/>
    <s v="stipula contratto"/>
    <s v=""/>
    <s v="ok"/>
    <s v="ok"/>
    <s v="ok"/>
    <s v="A+B"/>
    <s v="BDU"/>
    <s v="si"/>
    <m/>
  </r>
  <r>
    <x v="2"/>
    <s v="Puglia"/>
    <d v="2019-08-13T00:00:00"/>
    <s v="non prevista"/>
    <s v="ANAIS#1#CAP_A1_14"/>
    <x v="54"/>
    <x v="54"/>
    <x v="36"/>
    <s v="ISOLE TREMITI"/>
    <n v="1168318.1200000001"/>
    <n v="1168318.1200000001"/>
    <n v="899128.21"/>
    <n v="761818.08000000019"/>
    <n v="0.76959194127708974"/>
    <n v="0.65206390875800169"/>
    <n v="0.84728526090845291"/>
    <s v="Completato"/>
    <s v="Progetto Completato"/>
    <d v="2021-01-29T00:00:00"/>
    <s v="stipula contratto"/>
    <s v=""/>
    <s v="ok"/>
    <s v="ok"/>
    <s v="ok"/>
    <s v="A+B"/>
    <s v="BDU"/>
    <s v="si"/>
    <m/>
  </r>
  <r>
    <x v="2"/>
    <s v="Puglia"/>
    <d v="2019-08-13T00:00:00"/>
    <s v="non prevista"/>
    <s v="ANAIS#1#CAP_A1_3"/>
    <x v="55"/>
    <x v="55"/>
    <x v="27"/>
    <s v="CAGNANO VARANO"/>
    <n v="1500000"/>
    <n v="987103.96"/>
    <n v="987103.96"/>
    <n v="987103.9600000002"/>
    <n v="0.65806930666666663"/>
    <n v="0.65806930666666674"/>
    <n v="1.0000000000000002"/>
    <s v="Completato"/>
    <s v="Progetto Completato"/>
    <d v="2020-07-30T00:00:00"/>
    <s v="stipula contratto"/>
    <s v=""/>
    <s v="ok"/>
    <s v="ok"/>
    <s v="ok"/>
    <s v="A+B"/>
    <s v="BDU"/>
    <s v="si"/>
    <m/>
  </r>
  <r>
    <x v="2"/>
    <s v="Puglia"/>
    <d v="2019-08-13T00:00:00"/>
    <s v="non prevista"/>
    <s v="ANAIS#1#CAP_A1_31"/>
    <x v="56"/>
    <x v="56"/>
    <x v="37"/>
    <s v="SAN GIOVANNI ROTONDO"/>
    <n v="5000000"/>
    <n v="5000000"/>
    <n v="159890.16"/>
    <n v="26211.5"/>
    <n v="3.1978032000000003E-2"/>
    <n v="5.2423000000000001E-3"/>
    <n v="0.16393441597656791"/>
    <s v="Progettazione"/>
    <s v="Progettazione Esecutiva"/>
    <m/>
    <m/>
    <s v="ok"/>
    <s v=""/>
    <s v=""/>
    <s v=""/>
    <s v="nessuna condizione"/>
    <s v="BDU"/>
    <s v="si"/>
    <m/>
  </r>
  <r>
    <x v="2"/>
    <s v="Puglia"/>
    <d v="2019-08-13T00:00:00"/>
    <s v="non prevista"/>
    <s v="ANAIS#1#CAP_A1_15"/>
    <x v="57"/>
    <x v="57"/>
    <x v="38"/>
    <s v="LUCERA"/>
    <n v="2885911.85"/>
    <n v="2885911.85"/>
    <n v="311838.40999999997"/>
    <n v="0"/>
    <n v="0.10805541756239019"/>
    <n v="0"/>
    <n v="0"/>
    <s v="Progettazione"/>
    <s v="Progettazione Definitiva"/>
    <m/>
    <m/>
    <s v="ok"/>
    <s v=""/>
    <s v=""/>
    <s v=""/>
    <s v="nessuna condizione"/>
    <s v="BDU"/>
    <s v="si"/>
    <m/>
  </r>
  <r>
    <x v="2"/>
    <s v="Puglia"/>
    <d v="2019-08-13T00:00:00"/>
    <s v="non prevista"/>
    <s v="ANAIS#1#CAP_A1_29-30"/>
    <x v="58"/>
    <x v="58"/>
    <x v="37"/>
    <s v="SAN GIOVANNI ROTONDO"/>
    <n v="4465000"/>
    <n v="4465000"/>
    <n v="153332.01"/>
    <n v="0"/>
    <n v="3.4340875699888022E-2"/>
    <n v="0"/>
    <n v="0"/>
    <s v="Progettazione"/>
    <s v="Progettazione Esecutiva"/>
    <m/>
    <m/>
    <s v="ok"/>
    <s v=""/>
    <s v=""/>
    <s v=""/>
    <s v="nessuna condizione"/>
    <s v="BDU"/>
    <s v="si"/>
    <m/>
  </r>
  <r>
    <x v="2"/>
    <s v="Puglia"/>
    <d v="2019-08-13T00:00:00"/>
    <s v="non prevista"/>
    <s v="ANAIS#1#CAP_A1_28"/>
    <x v="59"/>
    <x v="59"/>
    <x v="39"/>
    <s v="FOGGIA"/>
    <n v="3596000"/>
    <n v="3446000"/>
    <n v="2415400"/>
    <n v="0"/>
    <n v="0.6716907675194661"/>
    <n v="0"/>
    <n v="0"/>
    <s v="Gara aggiudicata/contratto sottoscritto"/>
    <s v="Stipula Contratto"/>
    <d v="2024-11-12T00:00:00"/>
    <s v="stipula contratto"/>
    <s v=""/>
    <s v="ok"/>
    <s v="ok"/>
    <s v="ok"/>
    <s v="A+B"/>
    <s v="BDU"/>
    <s v="si"/>
    <m/>
  </r>
  <r>
    <x v="2"/>
    <s v="Puglia"/>
    <d v="2019-08-13T00:00:00"/>
    <s v="non prevista"/>
    <s v="ANAIS#1#CAP_A1_25"/>
    <x v="60"/>
    <x v="60"/>
    <x v="39"/>
    <s v="Tutti i comuni"/>
    <n v="9000000"/>
    <n v="9000000"/>
    <n v="289167.40000000002"/>
    <n v="66080.160000000003"/>
    <n v="3.2129711111111112E-2"/>
    <n v="7.3422400000000007E-3"/>
    <n v="0.22851870577388736"/>
    <s v="Progettazione"/>
    <s v="Progettazione Esecutiva"/>
    <m/>
    <m/>
    <s v="ok"/>
    <s v=""/>
    <s v=""/>
    <s v=""/>
    <s v="nessuna condizione"/>
    <s v="BDU"/>
    <s v="si"/>
    <m/>
  </r>
  <r>
    <x v="2"/>
    <s v="Puglia"/>
    <d v="2019-08-13T00:00:00"/>
    <s v="non prevista"/>
    <s v="ANAIS#1#CAP_A1_27"/>
    <x v="61"/>
    <x v="61"/>
    <x v="39"/>
    <s v="Tutti i comuni"/>
    <n v="30000000"/>
    <n v="30000000"/>
    <n v="564885.85"/>
    <n v="0"/>
    <n v="1.8829528333333331E-2"/>
    <n v="0"/>
    <n v="0"/>
    <s v="Progettazione"/>
    <s v="Progettazione Esecutiva"/>
    <m/>
    <m/>
    <s v="ok"/>
    <s v=""/>
    <s v=""/>
    <s v=""/>
    <s v="nessuna condizione"/>
    <s v="BDU"/>
    <s v="si"/>
    <m/>
  </r>
  <r>
    <x v="2"/>
    <s v="Puglia"/>
    <d v="2019-08-13T00:00:00"/>
    <s v="non prevista"/>
    <s v="ANAIS#1#CAP_A2_2"/>
    <x v="62"/>
    <x v="62"/>
    <x v="39"/>
    <s v="Tutti i comuni"/>
    <n v="2350000"/>
    <n v="2350000"/>
    <n v="1150201.97"/>
    <n v="0"/>
    <n v="0.48944764680851061"/>
    <n v="0"/>
    <n v="0"/>
    <s v="Esecuzione"/>
    <s v="Esecuzione Fornitura"/>
    <d v="2023-03-27T00:00:00"/>
    <s v="stipula contratto"/>
    <s v=""/>
    <s v="ok"/>
    <s v=""/>
    <s v=""/>
    <s v="solo A"/>
    <s v="BDU"/>
    <s v="si"/>
    <m/>
  </r>
  <r>
    <x v="2"/>
    <s v="Puglia"/>
    <d v="2019-08-13T00:00:00"/>
    <s v="non prevista"/>
    <s v="ANAIS#1#CAP_A2_3"/>
    <x v="63"/>
    <x v="63"/>
    <x v="39"/>
    <s v="Tutti i comuni"/>
    <n v="57037475.649999999"/>
    <n v="57037475.649999999"/>
    <n v="4424718.29"/>
    <n v="112883.44"/>
    <n v="7.7575633205639594E-2"/>
    <n v="1.9791100274613926E-3"/>
    <n v="2.5512006098810869E-2"/>
    <s v="Progettazione"/>
    <s v="Progettazione Esecutiva"/>
    <m/>
    <m/>
    <s v="ok"/>
    <s v=""/>
    <s v=""/>
    <s v=""/>
    <s v="nessuna condizione"/>
    <s v="BDU"/>
    <s v="si"/>
    <m/>
  </r>
  <r>
    <x v="2"/>
    <s v="Puglia"/>
    <d v="2019-08-13T00:00:00"/>
    <s v="non prevista"/>
    <s v="ANAIS#1#CAP_A2_1"/>
    <x v="64"/>
    <x v="64"/>
    <x v="39"/>
    <s v="Tutti i comuni"/>
    <n v="1320250"/>
    <n v="1320250"/>
    <n v="652156.03"/>
    <n v="394578.87"/>
    <n v="0.49396404468850597"/>
    <n v="0.2988667828062867"/>
    <n v="0.60503752453228099"/>
    <s v="Esecuzione"/>
    <s v="Esecuzione Fornitura"/>
    <d v="2021-03-22T00:00:00"/>
    <s v="stipula contratto"/>
    <s v=""/>
    <s v="ok"/>
    <s v=""/>
    <s v=""/>
    <s v="solo A"/>
    <s v="BDU"/>
    <s v="si"/>
    <m/>
  </r>
  <r>
    <x v="2"/>
    <s v="Puglia"/>
    <d v="2019-08-13T00:00:00"/>
    <s v="non prevista"/>
    <s v="ANAIS#1#CAP_A1_21"/>
    <x v="65"/>
    <x v="65"/>
    <x v="40"/>
    <s v="MONTE SANT'ANGELO"/>
    <n v="9609697.4000000004"/>
    <n v="9609697.4000000004"/>
    <n v="320465.37"/>
    <n v="0"/>
    <n v="3.3348122907595402E-2"/>
    <n v="0"/>
    <n v="0"/>
    <s v="Progettazione"/>
    <s v="Progettazione Definitiva"/>
    <m/>
    <m/>
    <s v="ok"/>
    <s v=""/>
    <s v=""/>
    <s v=""/>
    <s v="nessuna condizione"/>
    <s v="BDU"/>
    <s v="si"/>
    <m/>
  </r>
  <r>
    <x v="2"/>
    <s v="Puglia"/>
    <d v="2019-08-13T00:00:00"/>
    <s v="non prevista"/>
    <s v="ANAIS#1#CAP_A1_26"/>
    <x v="66"/>
    <x v="66"/>
    <x v="39"/>
    <s v="FOGGIA"/>
    <n v="1000000"/>
    <n v="1000000"/>
    <n v="822362.93"/>
    <n v="52230.16"/>
    <n v="0.82236293000000005"/>
    <n v="5.2230160000000005E-2"/>
    <n v="6.3512298639239489E-2"/>
    <s v="Esecuzione"/>
    <s v="Esecuzione  Lavori"/>
    <d v="2024-02-15T00:00:00"/>
    <s v="stipula contratto"/>
    <s v=""/>
    <s v="ok"/>
    <s v="ok"/>
    <s v="ok"/>
    <s v="A+B"/>
    <s v="BDU"/>
    <s v="si"/>
    <m/>
  </r>
  <r>
    <x v="2"/>
    <s v="Puglia"/>
    <d v="2019-08-13T00:00:00"/>
    <s v="non prevista"/>
    <s v="PU#7#B0302.2"/>
    <x v="67"/>
    <x v="67"/>
    <x v="41"/>
    <s v="Tutti i comuni"/>
    <n v="3435415.84"/>
    <n v="3435415.84"/>
    <n v="3435415.84"/>
    <n v="0"/>
    <n v="1"/>
    <n v="0"/>
    <n v="0"/>
    <s v="Progettazione"/>
    <s v="Progettazione Esecutiva"/>
    <m/>
    <m/>
    <s v=""/>
    <s v=""/>
    <s v="ok"/>
    <s v=""/>
    <s v="solo B"/>
    <s v="BDU"/>
    <s v="si"/>
    <m/>
  </r>
  <r>
    <x v="2"/>
    <s v="Puglia"/>
    <d v="2019-08-13T00:00:00"/>
    <s v="non prevista"/>
    <s v="PU#7#B0302.21"/>
    <x v="68"/>
    <x v="68"/>
    <x v="41"/>
    <s v="Tutti i comuni"/>
    <n v="2811735"/>
    <n v="2737781.17"/>
    <n v="2737781.17"/>
    <n v="0"/>
    <n v="0.97369815078590261"/>
    <n v="0"/>
    <n v="0"/>
    <s v="Non Avviato"/>
    <s v="Progetto non avviato"/>
    <m/>
    <m/>
    <s v=""/>
    <s v=""/>
    <s v="ok"/>
    <s v=""/>
    <s v="solo B"/>
    <s v="BDU"/>
    <s v="si"/>
    <s v="Intervento NON AVVIATO con IMPEGNI VALORIZZATI"/>
  </r>
  <r>
    <x v="2"/>
    <s v="Puglia"/>
    <d v="2019-08-13T00:00:00"/>
    <s v="non prevista"/>
    <s v="PU#7#B0302.20"/>
    <x v="69"/>
    <x v="69"/>
    <x v="41"/>
    <s v="Tutti i comuni"/>
    <n v="2320960"/>
    <n v="2286410.7799999998"/>
    <n v="2286410.7799999998"/>
    <n v="0"/>
    <n v="0.98511425444643586"/>
    <n v="0"/>
    <n v="0"/>
    <s v="Non Avviato"/>
    <s v="Progetto non avviato"/>
    <m/>
    <m/>
    <s v=""/>
    <s v=""/>
    <s v="ok"/>
    <s v=""/>
    <s v="solo B"/>
    <s v="BDU"/>
    <s v="si"/>
    <s v="Intervento NON AVVIATO con IMPEGNI VALORIZZATI"/>
  </r>
  <r>
    <x v="2"/>
    <s v="Puglia"/>
    <d v="2019-08-13T00:00:00"/>
    <s v="non prevista"/>
    <s v="ANAIS#1#CAP_A1_7"/>
    <x v="70"/>
    <x v="70"/>
    <x v="42"/>
    <s v="FOGGIA"/>
    <n v="8590925"/>
    <n v="8590925"/>
    <n v="351899.62"/>
    <n v="12669.89"/>
    <n v="4.0961784673943728E-2"/>
    <n v="1.4747992794722337E-3"/>
    <n v="3.600427303672564E-2"/>
    <s v="Progettazione"/>
    <s v="Progettazione Esecutiva"/>
    <m/>
    <m/>
    <s v="ok"/>
    <s v=""/>
    <s v=""/>
    <s v=""/>
    <s v="nessuna condizione"/>
    <s v="BDU"/>
    <s v="si"/>
    <m/>
  </r>
  <r>
    <x v="2"/>
    <s v="Puglia"/>
    <d v="2019-08-13T00:00:00"/>
    <s v="non prevista"/>
    <s v="ANAIS#1#CAP_A1_34"/>
    <x v="71"/>
    <x v="71"/>
    <x v="43"/>
    <s v="CARLANTINO"/>
    <n v="5000000"/>
    <n v="5000000"/>
    <n v="222249.59"/>
    <n v="0"/>
    <n v="4.4449917999999998E-2"/>
    <n v="0"/>
    <n v="0"/>
    <s v="Progettazione"/>
    <s v="Progettazione Definitiva"/>
    <m/>
    <m/>
    <s v="ok"/>
    <s v=""/>
    <s v=""/>
    <s v=""/>
    <s v="nessuna condizione"/>
    <s v="BDU"/>
    <s v="si"/>
    <m/>
  </r>
  <r>
    <x v="2"/>
    <s v="Puglia"/>
    <d v="2019-08-13T00:00:00"/>
    <s v="non prevista"/>
    <s v="ANAIS#1#CAP_A1_5"/>
    <x v="72"/>
    <x v="72"/>
    <x v="44"/>
    <s v="Tutti i comuni"/>
    <n v="175000"/>
    <n v="175000"/>
    <n v="119144"/>
    <n v="0"/>
    <n v="0.68082285714285717"/>
    <n v="0"/>
    <n v="0"/>
    <s v="Esecuzione"/>
    <s v="Esecuzione Fornitura"/>
    <d v="2024-01-25T00:00:00"/>
    <s v="stipula contratto"/>
    <s v=""/>
    <s v="ok"/>
    <s v="ok"/>
    <s v="ok"/>
    <s v="A+B"/>
    <s v="BDU"/>
    <s v="si"/>
    <m/>
  </r>
  <r>
    <x v="2"/>
    <s v="Puglia"/>
    <d v="2019-08-13T00:00:00"/>
    <s v="non prevista"/>
    <s v="ANAIS#1#CAP_A1_6"/>
    <x v="73"/>
    <x v="73"/>
    <x v="44"/>
    <s v="Tutti i comuni"/>
    <n v="250000"/>
    <n v="250000"/>
    <n v="138189.54999999999"/>
    <n v="0"/>
    <n v="0.55275819999999998"/>
    <n v="0"/>
    <n v="0"/>
    <s v="Esecuzione"/>
    <s v="Esecuzione Fornitura"/>
    <d v="2024-03-25T00:00:00"/>
    <s v="stipula contratto"/>
    <s v=""/>
    <s v="ok"/>
    <s v=""/>
    <s v=""/>
    <s v="solo A"/>
    <s v="BDU"/>
    <s v="si"/>
    <m/>
  </r>
  <r>
    <x v="2"/>
    <s v="Puglia"/>
    <d v="2019-08-13T00:00:00"/>
    <s v="non prevista"/>
    <s v="ANAIS#1#CAP_A1_19"/>
    <x v="74"/>
    <x v="74"/>
    <x v="45"/>
    <s v="MATTINATA"/>
    <n v="10400000"/>
    <n v="10400000"/>
    <n v="242809.57"/>
    <n v="0"/>
    <n v="2.3347074038461538E-2"/>
    <n v="0"/>
    <n v="0"/>
    <s v="Progettazione"/>
    <s v="Progettazione Definitiva"/>
    <m/>
    <m/>
    <s v="ok"/>
    <s v=""/>
    <s v=""/>
    <s v=""/>
    <s v="nessuna condizione"/>
    <s v="BDU"/>
    <s v="si"/>
    <m/>
  </r>
  <r>
    <x v="2"/>
    <s v="Puglia"/>
    <d v="2019-08-13T00:00:00"/>
    <s v="non prevista"/>
    <s v="ANAIS#1#CAP_A1_1"/>
    <x v="75"/>
    <x v="75"/>
    <x v="46"/>
    <s v="ASCOLI SATRIANO"/>
    <n v="3000000"/>
    <n v="3000000"/>
    <n v="2101116.25"/>
    <n v="904435.57000000007"/>
    <n v="0.70037208333333334"/>
    <n v="0.30147852333333336"/>
    <n v="0.43045479753916521"/>
    <s v="Esecuzione"/>
    <s v="Esecuzione  Lavori"/>
    <d v="2022-02-15T00:00:00"/>
    <s v="stipula contratto"/>
    <s v=""/>
    <s v="ok"/>
    <s v="ok"/>
    <s v="ok"/>
    <s v="A+B"/>
    <s v="BDU"/>
    <s v="si"/>
    <m/>
  </r>
  <r>
    <x v="2"/>
    <s v="Puglia"/>
    <d v="2019-08-13T00:00:00"/>
    <s v="non prevista"/>
    <s v="ANAIS#1#CAP_A1_8"/>
    <x v="76"/>
    <x v="76"/>
    <x v="47"/>
    <s v="MONTE SANT'ANGELO"/>
    <n v="6002951.4199999999"/>
    <n v="6002951.4199999999"/>
    <n v="36215.910000000003"/>
    <n v="14739.69"/>
    <n v="6.0330173386610557E-3"/>
    <n v="2.4554071770249309E-3"/>
    <n v="0.40699488153134905"/>
    <s v="Progettazione"/>
    <s v="Progettazione Esecutiva"/>
    <m/>
    <m/>
    <s v="ok"/>
    <s v=""/>
    <s v=""/>
    <s v=""/>
    <s v="nessuna condizione"/>
    <s v="BDU"/>
    <s v="si"/>
    <m/>
  </r>
  <r>
    <x v="2"/>
    <s v="Puglia"/>
    <d v="2019-08-13T00:00:00"/>
    <s v="non prevista"/>
    <s v="ANAIS#1#CAP_A1_23"/>
    <x v="77"/>
    <x v="77"/>
    <x v="48"/>
    <s v="ORDONA"/>
    <n v="484776.3"/>
    <n v="484776.3"/>
    <n v="329963.03000000003"/>
    <n v="0"/>
    <n v="0.68065008541052863"/>
    <n v="0"/>
    <n v="0"/>
    <s v="Esecuzione"/>
    <s v="Esecuzione  Lavori"/>
    <d v="2024-03-31T00:00:00"/>
    <s v="stipula contratto"/>
    <s v=""/>
    <s v="ok"/>
    <s v="ok"/>
    <s v="ok"/>
    <s v="A+B"/>
    <s v="BDU"/>
    <s v="si"/>
    <m/>
  </r>
  <r>
    <x v="2"/>
    <s v="Puglia"/>
    <d v="2019-08-13T00:00:00"/>
    <s v="non prevista"/>
    <s v="ANAIS#1#CAP_A1_24"/>
    <x v="78"/>
    <x v="78"/>
    <x v="48"/>
    <s v="ORDONA"/>
    <n v="816878"/>
    <n v="816878"/>
    <n v="648585.02"/>
    <n v="23807.15"/>
    <n v="0.79398027612446409"/>
    <n v="2.9144070473191837E-2"/>
    <n v="3.6706290256287452E-2"/>
    <s v="Esecuzione"/>
    <s v="Esecuzione  Lavori"/>
    <d v="2024-06-21T00:00:00"/>
    <s v="stipula contratto"/>
    <s v=""/>
    <s v="ok"/>
    <s v="ok"/>
    <s v="ok"/>
    <s v="A+B"/>
    <s v="BDU"/>
    <s v="si"/>
    <m/>
  </r>
  <r>
    <x v="2"/>
    <s v="Puglia"/>
    <d v="2019-08-13T00:00:00"/>
    <s v="non prevista"/>
    <s v="ANAIS#1#CAP_A1_22"/>
    <x v="79"/>
    <x v="79"/>
    <x v="48"/>
    <s v="ORDONA"/>
    <n v="1000000"/>
    <n v="1000000"/>
    <n v="0"/>
    <n v="0"/>
    <n v="0"/>
    <n v="0"/>
    <n v="0"/>
    <s v="Progettazione"/>
    <s v="Progettazione Esecutiva"/>
    <m/>
    <m/>
    <s v="ok"/>
    <s v=""/>
    <s v=""/>
    <s v=""/>
    <s v="nessuna condizione"/>
    <s v="BDU"/>
    <s v="si"/>
    <m/>
  </r>
  <r>
    <x v="2"/>
    <s v="Puglia"/>
    <d v="2019-08-13T00:00:00"/>
    <s v="non prevista"/>
    <s v="ANAIS#1#CAP_A1_17"/>
    <x v="80"/>
    <x v="80"/>
    <x v="49"/>
    <s v="MANFREDONIA"/>
    <n v="1189473.3500000001"/>
    <n v="1189473.3500000001"/>
    <n v="106891.97"/>
    <n v="0"/>
    <n v="8.9864955780640229E-2"/>
    <n v="0"/>
    <n v="0"/>
    <s v="Progettazione"/>
    <s v="Progettazione Esecutiva"/>
    <m/>
    <m/>
    <s v="ok"/>
    <s v=""/>
    <s v=""/>
    <s v=""/>
    <s v="nessuna condizione"/>
    <s v="BDU"/>
    <s v="si"/>
    <m/>
  </r>
  <r>
    <x v="2"/>
    <s v="Puglia"/>
    <d v="2019-08-13T00:00:00"/>
    <s v="non prevista"/>
    <s v="ANAIS#1#CAP_A1_16"/>
    <x v="81"/>
    <x v="81"/>
    <x v="49"/>
    <s v="MANFREDONIA"/>
    <n v="673913"/>
    <n v="673913"/>
    <n v="3722.12"/>
    <n v="0"/>
    <n v="5.523146162783623E-3"/>
    <n v="0"/>
    <n v="0"/>
    <s v="Progettazione"/>
    <s v="Progettazione Esecutiva"/>
    <m/>
    <m/>
    <s v="ok"/>
    <s v=""/>
    <s v=""/>
    <s v=""/>
    <s v="nessuna condizione"/>
    <s v="BDU"/>
    <s v="si"/>
    <m/>
  </r>
  <r>
    <x v="2"/>
    <s v="Puglia"/>
    <d v="2019-08-13T00:00:00"/>
    <s v="non prevista"/>
    <s v="ANAIS#1#CAP_A1_18"/>
    <x v="82"/>
    <x v="82"/>
    <x v="49"/>
    <s v="MANFREDONIA"/>
    <n v="537845"/>
    <n v="537845"/>
    <n v="60325.09"/>
    <n v="0"/>
    <n v="0.11216073404047634"/>
    <n v="0"/>
    <n v="0"/>
    <s v="Progettazione"/>
    <s v="Progettazione Esecutiva"/>
    <m/>
    <m/>
    <s v="ok"/>
    <s v=""/>
    <s v=""/>
    <s v=""/>
    <s v="nessuna condizione"/>
    <s v="BDU"/>
    <s v="si"/>
    <m/>
  </r>
  <r>
    <x v="2"/>
    <s v="Puglia"/>
    <d v="2019-08-13T00:00:00"/>
    <s v="non prevista"/>
    <s v="PU#7#B0302.22"/>
    <x v="83"/>
    <x v="83"/>
    <x v="41"/>
    <s v="Tutti i comuni"/>
    <n v="1711032.46"/>
    <n v="1685414.65"/>
    <n v="0"/>
    <n v="0"/>
    <n v="0"/>
    <n v="0"/>
    <n v="0"/>
    <s v="Non Avviato"/>
    <s v="Progetto non avviato"/>
    <m/>
    <m/>
    <s v="ok"/>
    <s v=""/>
    <s v=""/>
    <s v=""/>
    <s v="nessuna condizione"/>
    <s v="BDU"/>
    <s v="si"/>
    <m/>
  </r>
  <r>
    <x v="2"/>
    <s v="Puglia"/>
    <d v="2019-08-13T00:00:00"/>
    <s v="non prevista"/>
    <s v="Casasollievo"/>
    <x v="84"/>
    <x v="84"/>
    <x v="50"/>
    <s v="SAN GIOVANNI ROTONDO"/>
    <n v="25200000"/>
    <n v="25200000"/>
    <n v="0"/>
    <n v="0"/>
    <n v="0"/>
    <n v="0"/>
    <n v="0"/>
    <s v="Non Avviato"/>
    <e v="#N/A"/>
    <m/>
    <m/>
    <s v="ok"/>
    <s v=""/>
    <s v=""/>
    <s v=""/>
    <s v="nessuna condizione"/>
    <s v="mai monitorato"/>
    <s v="no"/>
    <m/>
  </r>
  <r>
    <x v="3"/>
    <s v="Calabria"/>
    <d v="2021-02-04T00:00:00"/>
    <s v="non prevista"/>
    <s v="MISE#1#FSC-CISCOSENZA15"/>
    <x v="85"/>
    <x v="85"/>
    <x v="51"/>
    <s v="COSENZA"/>
    <n v="1212924"/>
    <n v="1212924"/>
    <n v="1014688.13"/>
    <n v="66822.040000000008"/>
    <n v="0.83656365114384745"/>
    <n v="5.5091695769891605E-2"/>
    <n v="6.5854756771422968E-2"/>
    <s v="Progettazione"/>
    <s v="Progettazione Definitiva"/>
    <m/>
    <m/>
    <s v=""/>
    <s v=""/>
    <s v="ok"/>
    <s v=""/>
    <s v="solo B"/>
    <s v="BDU"/>
    <s v="si"/>
    <m/>
  </r>
  <r>
    <x v="3"/>
    <s v="Calabria"/>
    <d v="2021-02-04T00:00:00"/>
    <s v="non prevista"/>
    <s v="MISE#1#FSC-CISCOSENZA5"/>
    <x v="86"/>
    <x v="86"/>
    <x v="52"/>
    <s v="COSENZA"/>
    <n v="5000000"/>
    <n v="5000000"/>
    <n v="3278823.36"/>
    <n v="9906.2000000000007"/>
    <n v="0.65576467199999999"/>
    <n v="1.98124E-3"/>
    <n v="3.0212667510091185E-3"/>
    <s v="Progettazione"/>
    <s v="Progettazione Definitiva"/>
    <m/>
    <m/>
    <s v=""/>
    <s v=""/>
    <s v="ok"/>
    <s v=""/>
    <s v="solo B"/>
    <s v="BDU"/>
    <s v="si"/>
    <m/>
  </r>
  <r>
    <x v="3"/>
    <s v="Calabria"/>
    <d v="2021-02-04T00:00:00"/>
    <s v="non prevista"/>
    <s v="MISE#1#FSC-CISCOSENZA16"/>
    <x v="87"/>
    <x v="87"/>
    <x v="51"/>
    <s v="COSENZA"/>
    <n v="798657.75"/>
    <n v="798657.75"/>
    <n v="702687.27999999991"/>
    <n v="574002"/>
    <n v="0.87983529866203625"/>
    <n v="0.71870835786668319"/>
    <n v="0.81686692834399977"/>
    <s v="Esecuzione"/>
    <s v="Esecuzione  Lavori"/>
    <d v="2023-06-26T00:00:00"/>
    <s v="stipula contratto"/>
    <s v=""/>
    <s v="ok"/>
    <s v="ok"/>
    <s v="ok"/>
    <s v="A+B"/>
    <s v="BDU"/>
    <s v="si"/>
    <m/>
  </r>
  <r>
    <x v="3"/>
    <s v="Calabria"/>
    <d v="2021-02-04T00:00:00"/>
    <s v="non prevista"/>
    <s v="MISE#1#FSC-CISCOSENZA19"/>
    <x v="88"/>
    <x v="88"/>
    <x v="51"/>
    <s v="COSENZA"/>
    <n v="5083207.5"/>
    <n v="5083207.5"/>
    <n v="4599230.8899999997"/>
    <n v="297259.46999999997"/>
    <n v="0.90478912969812852"/>
    <n v="5.8478720374881409E-2"/>
    <n v="6.4632430314886843E-2"/>
    <s v="Gara aggiudicata/contratto sottoscritto"/>
    <s v="Stipula Contratto"/>
    <d v="2024-10-18T00:00:00"/>
    <s v="stipula contratto"/>
    <s v=""/>
    <s v="ok"/>
    <s v="ok"/>
    <s v="ok"/>
    <s v="A+B"/>
    <s v="BDU"/>
    <s v="si"/>
    <m/>
  </r>
  <r>
    <x v="3"/>
    <s v="Calabria"/>
    <d v="2021-02-04T00:00:00"/>
    <s v="non prevista"/>
    <s v="MISE#1#FSC-CISCOSENZA11"/>
    <x v="89"/>
    <x v="89"/>
    <x v="51"/>
    <s v="COSENZA"/>
    <n v="628649.93000000005"/>
    <n v="628649.93000000005"/>
    <n v="505777.48"/>
    <n v="500858.51"/>
    <n v="0.80454551231716509"/>
    <n v="0.79672085543698379"/>
    <n v="0.99027443847440588"/>
    <s v="Completato"/>
    <s v="Progetto Completato"/>
    <d v="2023-06-22T00:00:00"/>
    <s v="stipula contratto"/>
    <s v=""/>
    <s v="ok"/>
    <s v="ok"/>
    <s v="ok"/>
    <s v="A+B"/>
    <s v="BDU"/>
    <s v="si"/>
    <m/>
  </r>
  <r>
    <x v="3"/>
    <s v="Calabria"/>
    <d v="2021-02-04T00:00:00"/>
    <s v="non prevista"/>
    <s v="MISE#1#FSC-CISCOSENZA14"/>
    <x v="90"/>
    <x v="90"/>
    <x v="51"/>
    <s v="COSENZA"/>
    <n v="8766337.0500000007"/>
    <n v="8766337.0500000007"/>
    <n v="7247567.8199999994"/>
    <n v="1879634.9"/>
    <n v="0.82674984758885117"/>
    <n v="0.2144150845762883"/>
    <n v="0.25934699014655099"/>
    <s v="Esecuzione"/>
    <s v="Esecuzione  Lavori"/>
    <d v="2024-06-13T00:00:00"/>
    <s v="stipula contratto"/>
    <s v=""/>
    <s v="ok"/>
    <s v="ok"/>
    <s v="ok"/>
    <s v="A+B"/>
    <s v="BDU"/>
    <s v="si"/>
    <m/>
  </r>
  <r>
    <x v="3"/>
    <s v="Calabria"/>
    <d v="2021-02-04T00:00:00"/>
    <s v="non prevista"/>
    <s v="MISE#1#FSC-CISCOSENZA6"/>
    <x v="91"/>
    <x v="91"/>
    <x v="52"/>
    <s v="COSENZA"/>
    <n v="5000000"/>
    <n v="5000000"/>
    <n v="3640125.7"/>
    <n v="81604.36"/>
    <n v="0.72802514000000007"/>
    <n v="1.6320872E-2"/>
    <n v="2.2418006059516021E-2"/>
    <s v="Progettazione"/>
    <s v="Progettazione Definitiva"/>
    <m/>
    <m/>
    <s v=""/>
    <s v=""/>
    <s v="ok"/>
    <s v=""/>
    <s v="solo B"/>
    <s v="BDU"/>
    <s v="si"/>
    <m/>
  </r>
  <r>
    <x v="3"/>
    <s v="Calabria"/>
    <d v="2021-02-04T00:00:00"/>
    <s v="non prevista"/>
    <s v="MISE#1#FSC-CISCOSENZA7"/>
    <x v="92"/>
    <x v="92"/>
    <x v="52"/>
    <s v="COSENZA"/>
    <n v="3500000"/>
    <n v="3500000"/>
    <n v="2420122.17"/>
    <n v="12329.7"/>
    <n v="0.69146347714285716"/>
    <n v="3.5227714285714288E-3"/>
    <n v="5.0946601592431187E-3"/>
    <s v="Progettazione"/>
    <s v="Progettazione Definitiva"/>
    <m/>
    <m/>
    <s v=""/>
    <s v=""/>
    <s v="ok"/>
    <s v=""/>
    <s v="solo B"/>
    <s v="BDU"/>
    <s v="si"/>
    <m/>
  </r>
  <r>
    <x v="3"/>
    <s v="Calabria"/>
    <d v="2021-02-04T00:00:00"/>
    <s v="non prevista"/>
    <s v="MISE#1#FSC-CISCOSENZA2"/>
    <x v="93"/>
    <x v="93"/>
    <x v="53"/>
    <s v="COSENZA"/>
    <n v="15000000"/>
    <n v="15000000"/>
    <n v="10030987.689999999"/>
    <n v="42303.929999999993"/>
    <n v="0.66873251266666667"/>
    <n v="2.8202619999999996E-3"/>
    <n v="4.2173244856210162E-3"/>
    <s v="Progettazione"/>
    <s v="Progettazione Preliminare"/>
    <m/>
    <m/>
    <s v=""/>
    <s v=""/>
    <s v="ok"/>
    <s v=""/>
    <s v="solo B"/>
    <s v="BDU"/>
    <s v="si"/>
    <m/>
  </r>
  <r>
    <x v="3"/>
    <s v="Calabria"/>
    <d v="2021-02-04T00:00:00"/>
    <s v="non prevista"/>
    <s v="MISE#1#FSC-CISCOSENZA4"/>
    <x v="94"/>
    <x v="94"/>
    <x v="53"/>
    <s v="COSENZA"/>
    <n v="3660000"/>
    <n v="3660000"/>
    <n v="2816132.65"/>
    <n v="121700.87"/>
    <n v="0.76943515027322407"/>
    <n v="3.3251603825136609E-2"/>
    <n v="4.3215602787745104E-2"/>
    <s v="Progettazione"/>
    <s v="Progettazione Definitiva"/>
    <m/>
    <m/>
    <s v=""/>
    <s v=""/>
    <s v="ok"/>
    <s v=""/>
    <s v="solo B"/>
    <s v="BDU"/>
    <s v="si"/>
    <m/>
  </r>
  <r>
    <x v="3"/>
    <s v="Calabria"/>
    <d v="2021-02-04T00:00:00"/>
    <s v="non prevista"/>
    <s v="MISE#1#FSC-CISCOSENZA1"/>
    <x v="95"/>
    <x v="95"/>
    <x v="53"/>
    <s v="COSENZA"/>
    <n v="4930000"/>
    <n v="4930000"/>
    <n v="3414678.22"/>
    <n v="119572.45"/>
    <n v="0.69263249898580126"/>
    <n v="2.4254046653144016E-2"/>
    <n v="3.5017194094499479E-2"/>
    <s v="Progettazione"/>
    <s v="Progettazione Definitiva"/>
    <m/>
    <m/>
    <s v=""/>
    <s v=""/>
    <s v="ok"/>
    <s v=""/>
    <s v="solo B"/>
    <s v="BDU"/>
    <s v="si"/>
    <m/>
  </r>
  <r>
    <x v="3"/>
    <s v="Calabria"/>
    <d v="2021-02-04T00:00:00"/>
    <s v="non prevista"/>
    <s v="MISE#1#FSC-CISCOSENZA3"/>
    <x v="96"/>
    <x v="96"/>
    <x v="53"/>
    <s v="COSENZA"/>
    <n v="7700000"/>
    <n v="7700000"/>
    <n v="5430873.9400000004"/>
    <n v="55624.34"/>
    <n v="0.70530830389610399"/>
    <n v="7.2239402597402596E-3"/>
    <n v="1.0242244731609439E-2"/>
    <s v="Progettazione"/>
    <s v="Progettazione Definitiva"/>
    <m/>
    <m/>
    <s v=""/>
    <s v=""/>
    <s v="ok"/>
    <s v=""/>
    <s v="solo B"/>
    <s v="BDU"/>
    <s v="si"/>
    <m/>
  </r>
  <r>
    <x v="3"/>
    <s v="Calabria"/>
    <d v="2021-02-04T00:00:00"/>
    <s v="non prevista"/>
    <s v="MISE#1#FSC-CISCOSENZA13"/>
    <x v="97"/>
    <x v="97"/>
    <x v="51"/>
    <s v="COSENZA"/>
    <n v="2000000"/>
    <n v="2000000"/>
    <n v="1604135.72"/>
    <n v="594727.90999999992"/>
    <n v="0.80206785999999997"/>
    <n v="0.29736395499999996"/>
    <n v="0.37074662859573998"/>
    <s v="Esecuzione"/>
    <s v="Esecuzione  Lavori"/>
    <d v="2024-05-21T00:00:00"/>
    <s v="stipula contratto"/>
    <s v=""/>
    <s v="ok"/>
    <s v="ok"/>
    <s v="ok"/>
    <s v="A+B"/>
    <s v="BDU"/>
    <s v="si"/>
    <m/>
  </r>
  <r>
    <x v="3"/>
    <s v="Calabria"/>
    <d v="2021-02-04T00:00:00"/>
    <s v="non prevista"/>
    <s v="MISE#1#FSC-CISCOSENZA12"/>
    <x v="98"/>
    <x v="98"/>
    <x v="51"/>
    <s v="COSENZA"/>
    <n v="678135.78"/>
    <n v="678135.78"/>
    <n v="574304"/>
    <n v="56160.54"/>
    <n v="0.84688644507151645"/>
    <n v="8.2816069666756115E-2"/>
    <n v="9.7788871399119626E-2"/>
    <s v="Gara aggiudicata/contratto sottoscritto"/>
    <s v="Stipula Contratto"/>
    <d v="2023-06-26T00:00:00"/>
    <s v="stipula contratto"/>
    <s v=""/>
    <s v="ok"/>
    <s v="ok"/>
    <s v="ok"/>
    <s v="A+B"/>
    <s v="BDU"/>
    <s v="si"/>
    <m/>
  </r>
  <r>
    <x v="3"/>
    <s v="Calabria"/>
    <d v="2021-02-04T00:00:00"/>
    <s v="non prevista"/>
    <s v="MISE#1#FSC-CISCOSENZA10"/>
    <x v="99"/>
    <x v="99"/>
    <x v="51"/>
    <s v="COSENZA"/>
    <n v="5970451.75"/>
    <n v="5970451.75"/>
    <n v="5425800.6600000001"/>
    <n v="1688405.7"/>
    <n v="0.9087755645960961"/>
    <n v="0.28279362612720216"/>
    <n v="0.3111809308527011"/>
    <s v="Esecuzione"/>
    <s v="Esecuzione  Lavori"/>
    <d v="2024-08-01T00:00:00"/>
    <s v="stipula contratto"/>
    <s v=""/>
    <s v="ok"/>
    <s v="ok"/>
    <s v="ok"/>
    <s v="A+B"/>
    <s v="BDU"/>
    <s v="si"/>
    <m/>
  </r>
  <r>
    <x v="3"/>
    <s v="Calabria"/>
    <d v="2021-02-04T00:00:00"/>
    <s v="non prevista"/>
    <s v="MISE#1#FSC-CISCOSENZA17"/>
    <x v="100"/>
    <x v="100"/>
    <x v="51"/>
    <s v="COSENZA"/>
    <n v="1161684"/>
    <n v="1161684"/>
    <n v="857927.57000000007"/>
    <n v="216860.61"/>
    <n v="0.7385206045706062"/>
    <n v="0.18667779706012994"/>
    <n v="0.25277263207662154"/>
    <s v="Esecuzione"/>
    <s v="Esecuzione  Lavori"/>
    <d v="2023-06-28T00:00:00"/>
    <s v="stipula contratto"/>
    <s v=""/>
    <s v="ok"/>
    <s v="ok"/>
    <s v="ok"/>
    <s v="A+B"/>
    <s v="BDU"/>
    <s v="si"/>
    <m/>
  </r>
  <r>
    <x v="3"/>
    <s v="Calabria"/>
    <d v="2021-02-04T00:00:00"/>
    <s v="non prevista"/>
    <s v="MISE#1#FSC-CISCOSENZA20"/>
    <x v="101"/>
    <x v="101"/>
    <x v="51"/>
    <s v="COSENZA"/>
    <n v="11231700.74"/>
    <n v="11231700.74"/>
    <n v="8822611.1799999997"/>
    <n v="614975.43000000005"/>
    <n v="0.78550981585358726"/>
    <n v="5.4753544831359177E-2"/>
    <n v="6.9704469283888362E-2"/>
    <s v="Progettazione"/>
    <s v="Progettazione Esecutiva"/>
    <m/>
    <m/>
    <s v=""/>
    <s v=""/>
    <s v="ok"/>
    <s v=""/>
    <s v="solo B"/>
    <s v="BDU"/>
    <s v="si"/>
    <m/>
  </r>
  <r>
    <x v="3"/>
    <s v="Calabria"/>
    <d v="2021-02-04T00:00:00"/>
    <s v="non prevista"/>
    <s v="MISE#1#FSC-CISCOSENZA18"/>
    <x v="102"/>
    <x v="102"/>
    <x v="51"/>
    <s v="COSENZA"/>
    <n v="2731183.5"/>
    <n v="2731183.5"/>
    <n v="2480657.0699999998"/>
    <n v="1251186.48"/>
    <n v="0.9082718425913161"/>
    <n v="0.45811146706180672"/>
    <n v="0.50437704394182947"/>
    <s v="Esecuzione"/>
    <s v="Esecuzione  Lavori"/>
    <d v="2024-08-01T00:00:00"/>
    <s v="stipula contratto"/>
    <s v=""/>
    <s v="ok"/>
    <s v="ok"/>
    <s v="ok"/>
    <s v="A+B"/>
    <s v="BDU"/>
    <s v="si"/>
    <m/>
  </r>
  <r>
    <x v="3"/>
    <s v="Calabria"/>
    <d v="2021-02-04T00:00:00"/>
    <s v="non prevista"/>
    <s v="MISE#1#FSC-CISCOSENZA8"/>
    <x v="103"/>
    <x v="103"/>
    <x v="52"/>
    <s v="COSENZA"/>
    <n v="3621233"/>
    <n v="3621233"/>
    <n v="1910296.95"/>
    <n v="167781.7000000001"/>
    <n v="0.52752666011825255"/>
    <n v="4.6332754617004791E-2"/>
    <n v="8.7830166927712519E-2"/>
    <s v="Progettazione"/>
    <s v="Progettazione Esecutiva"/>
    <m/>
    <m/>
    <s v="ok"/>
    <s v=""/>
    <s v=""/>
    <s v=""/>
    <s v="nessuna condizione"/>
    <s v="BDU"/>
    <s v="si"/>
    <m/>
  </r>
  <r>
    <x v="3"/>
    <s v="Calabria"/>
    <d v="2021-02-04T00:00:00"/>
    <s v="non prevista"/>
    <s v="MISE#1#FSC-CISCOSENZA9"/>
    <x v="104"/>
    <x v="104"/>
    <x v="54"/>
    <s v="COSENZA"/>
    <n v="1325835"/>
    <n v="1325835"/>
    <n v="647000"/>
    <n v="190240.9"/>
    <n v="0.48799435827233406"/>
    <n v="0.14348761346623071"/>
    <n v="0.29403539412673879"/>
    <s v="Esecuzione"/>
    <s v="intervento senza stipula contratto (forzato stato &quot;esecuzione&quot;)"/>
    <d v="2022-12-23T00:00:00"/>
    <s v="inizio esecuzione servizi"/>
    <s v=""/>
    <s v="ok"/>
    <s v=""/>
    <s v=""/>
    <s v="solo A"/>
    <s v="BDU"/>
    <s v="si"/>
    <s v="Intervento IN ESECUZIONE senza data stipula contratto"/>
  </r>
  <r>
    <x v="4"/>
    <s v="Basilicata"/>
    <d v="2017-09-26T00:00:00"/>
    <s v="non prevista"/>
    <s v="MISE#1#B091_23"/>
    <x v="105"/>
    <x v="105"/>
    <x v="55"/>
    <s v="MATERA"/>
    <n v="11500000"/>
    <n v="8500000"/>
    <n v="11500000"/>
    <n v="11246795.220000001"/>
    <n v="1"/>
    <n v="0.97798219304347833"/>
    <n v="0.97798219304347833"/>
    <s v="Esecuzione"/>
    <s v="Esecuzione  Lavori"/>
    <d v="2021-04-07T00:00:00"/>
    <s v="stipula contratto"/>
    <s v=""/>
    <s v="ok"/>
    <s v="ok"/>
    <s v="ok"/>
    <s v="A+B"/>
    <s v="BDU"/>
    <s v="si"/>
    <s v="IMPORTO IMPEGNATO = IMPORTO FINAZIAMENTO"/>
  </r>
  <r>
    <x v="4"/>
    <s v="Basilicata"/>
    <d v="2017-09-26T00:00:00"/>
    <s v="non prevista"/>
    <s v="CMCM0#1#4E"/>
    <x v="106"/>
    <x v="106"/>
    <x v="29"/>
    <s v="MATERA"/>
    <n v="375000"/>
    <n v="306255.65000000002"/>
    <n v="306255.65000000002"/>
    <n v="306255.65000000002"/>
    <n v="0.81668173333333338"/>
    <n v="0.81668173333333338"/>
    <n v="1"/>
    <s v="Completato"/>
    <s v="Progetto Completato"/>
    <d v="2020-10-29T00:00:00"/>
    <s v="stipula contratto"/>
    <s v=""/>
    <s v="ok"/>
    <s v="ok"/>
    <s v="ok"/>
    <s v="A+B"/>
    <s v="BDU"/>
    <s v="si"/>
    <m/>
  </r>
  <r>
    <x v="4"/>
    <s v="Basilicata"/>
    <d v="2017-09-26T00:00:00"/>
    <s v="non prevista"/>
    <s v="CMCM0#1#3B"/>
    <x v="107"/>
    <x v="107"/>
    <x v="29"/>
    <s v="MATERA"/>
    <n v="200000"/>
    <n v="115152.85"/>
    <n v="115152.85"/>
    <n v="115152.85"/>
    <n v="0.57576424999999998"/>
    <n v="0.57576424999999998"/>
    <n v="1"/>
    <s v="Completato"/>
    <s v="Progetto Completato"/>
    <d v="2019-07-31T00:00:00"/>
    <s v="stipula contratto"/>
    <s v=""/>
    <s v="ok"/>
    <s v=""/>
    <s v=""/>
    <s v="solo A"/>
    <s v="BDU"/>
    <s v="si"/>
    <m/>
  </r>
  <r>
    <x v="4"/>
    <s v="Basilicata"/>
    <d v="2017-09-26T00:00:00"/>
    <s v="non prevista"/>
    <s v="CMCM0#1#3D"/>
    <x v="108"/>
    <x v="108"/>
    <x v="29"/>
    <s v="MATERA"/>
    <n v="1000000"/>
    <n v="704385.26"/>
    <n v="704385.26"/>
    <n v="704385.26000000013"/>
    <n v="0.70438526000000001"/>
    <n v="0.70438526000000012"/>
    <n v="1.0000000000000002"/>
    <s v="Completato"/>
    <s v="Progetto Completato"/>
    <d v="2021-09-15T00:00:00"/>
    <s v="stipula contratto"/>
    <s v=""/>
    <s v="ok"/>
    <s v="ok"/>
    <s v="ok"/>
    <s v="A+B"/>
    <s v="BDU"/>
    <s v="si"/>
    <m/>
  </r>
  <r>
    <x v="4"/>
    <s v="Basilicata"/>
    <d v="2017-09-26T00:00:00"/>
    <s v="non prevista"/>
    <s v="CMCM0#1#3E"/>
    <x v="109"/>
    <x v="109"/>
    <x v="29"/>
    <s v="MATERA"/>
    <n v="330000"/>
    <n v="204334.42"/>
    <n v="204334.42"/>
    <n v="204334.42"/>
    <n v="0.6191952121212122"/>
    <n v="0.6191952121212122"/>
    <n v="1"/>
    <s v="Completato"/>
    <s v="Progetto Completato"/>
    <d v="2019-07-31T00:00:00"/>
    <s v="stipula contratto"/>
    <s v=""/>
    <s v="ok"/>
    <s v="ok"/>
    <s v="ok"/>
    <s v="A+B"/>
    <s v="BDU"/>
    <s v="si"/>
    <m/>
  </r>
  <r>
    <x v="4"/>
    <s v="Basilicata"/>
    <d v="2017-09-26T00:00:00"/>
    <s v="non prevista"/>
    <s v="CMCM0#1#3G"/>
    <x v="110"/>
    <x v="110"/>
    <x v="29"/>
    <s v="MATERA"/>
    <n v="350000"/>
    <n v="243451.51"/>
    <n v="243451.51"/>
    <n v="243451.51"/>
    <n v="0.69557574285714285"/>
    <n v="0.69557574285714285"/>
    <n v="1"/>
    <s v="Completato"/>
    <s v="Progetto Completato"/>
    <d v="2019-07-31T00:00:00"/>
    <s v="stipula contratto"/>
    <s v=""/>
    <s v="ok"/>
    <s v="ok"/>
    <s v="ok"/>
    <s v="A+B"/>
    <s v="BDU"/>
    <s v="si"/>
    <m/>
  </r>
  <r>
    <x v="4"/>
    <s v="Basilicata"/>
    <d v="2017-09-26T00:00:00"/>
    <s v="non prevista"/>
    <s v="CMCM0#1#4A"/>
    <x v="111"/>
    <x v="111"/>
    <x v="29"/>
    <s v="MATERA"/>
    <n v="700000"/>
    <n v="700000"/>
    <n v="475741.17"/>
    <n v="361331.42"/>
    <n v="0.6796302428571428"/>
    <n v="0.51618774285714286"/>
    <n v="0.75951261481111676"/>
    <s v="Esecuzione"/>
    <s v="Esecuzione  Lavori"/>
    <d v="2021-03-20T00:00:00"/>
    <s v="stipula contratto"/>
    <s v=""/>
    <s v="ok"/>
    <s v="ok"/>
    <s v="ok"/>
    <s v="A+B"/>
    <s v="BDU"/>
    <s v="si"/>
    <m/>
  </r>
  <r>
    <x v="4"/>
    <s v="Basilicata"/>
    <d v="2017-09-26T00:00:00"/>
    <s v="non prevista"/>
    <s v="CMCM0#1#4B"/>
    <x v="112"/>
    <x v="112"/>
    <x v="29"/>
    <s v="MATERA"/>
    <n v="150000"/>
    <n v="95871.43"/>
    <n v="95871.430000000008"/>
    <n v="95871.43"/>
    <n v="0.63914286666666675"/>
    <n v="0.63914286666666664"/>
    <n v="0.99999999999999989"/>
    <s v="Completato"/>
    <s v="Progetto Completato"/>
    <d v="2019-07-31T00:00:00"/>
    <s v="stipula contratto"/>
    <s v=""/>
    <s v="ok"/>
    <s v="ok"/>
    <s v="ok"/>
    <s v="A+B"/>
    <s v="BDU"/>
    <s v="si"/>
    <m/>
  </r>
  <r>
    <x v="4"/>
    <s v="Basilicata"/>
    <d v="2017-09-26T00:00:00"/>
    <s v="non prevista"/>
    <s v="CMCM0#1#4C"/>
    <x v="113"/>
    <x v="113"/>
    <x v="29"/>
    <s v="MATERA"/>
    <n v="600000"/>
    <n v="466421.18"/>
    <n v="466421.18"/>
    <n v="466421.18000000011"/>
    <n v="0.77736863333333328"/>
    <n v="0.7773686333333335"/>
    <n v="1.0000000000000002"/>
    <s v="Completato"/>
    <s v="Progetto Completato"/>
    <d v="2019-07-31T00:00:00"/>
    <s v="stipula contratto"/>
    <s v=""/>
    <s v="ok"/>
    <s v="ok"/>
    <s v="ok"/>
    <s v="A+B"/>
    <s v="BDU"/>
    <s v="si"/>
    <m/>
  </r>
  <r>
    <x v="4"/>
    <s v="Basilicata"/>
    <d v="2017-09-26T00:00:00"/>
    <s v="non prevista"/>
    <s v="CMCM0#1#3A"/>
    <x v="114"/>
    <x v="114"/>
    <x v="29"/>
    <s v="MATERA"/>
    <n v="700000"/>
    <n v="700000"/>
    <n v="613201.66"/>
    <n v="610912.69000000029"/>
    <n v="0.87600237142857151"/>
    <n v="0.87273241428571469"/>
    <n v="0.99626718231649969"/>
    <s v="Completato"/>
    <s v="Progetto Completato"/>
    <d v="2021-04-29T00:00:00"/>
    <s v="stipula contratto"/>
    <s v=""/>
    <s v="ok"/>
    <s v="ok"/>
    <s v="ok"/>
    <s v="A+B"/>
    <s v="BDU"/>
    <s v="si"/>
    <m/>
  </r>
  <r>
    <x v="4"/>
    <s v="Basilicata"/>
    <d v="2017-09-26T00:00:00"/>
    <s v="non prevista"/>
    <s v="CMCM0#1#5H"/>
    <x v="115"/>
    <x v="115"/>
    <x v="29"/>
    <s v="MATERA"/>
    <n v="150000"/>
    <n v="150000"/>
    <n v="0"/>
    <n v="0"/>
    <n v="0"/>
    <n v="0"/>
    <n v="0"/>
    <s v="Progettazione"/>
    <s v="Progettazione Esecutiva"/>
    <m/>
    <m/>
    <s v="ok"/>
    <s v=""/>
    <s v=""/>
    <s v=""/>
    <s v="nessuna condizione"/>
    <s v="BDU"/>
    <s v="si"/>
    <m/>
  </r>
  <r>
    <x v="4"/>
    <s v="Basilicata"/>
    <d v="2017-09-26T00:00:00"/>
    <s v="non prevista"/>
    <s v="CMCM0#1#5F"/>
    <x v="116"/>
    <x v="116"/>
    <x v="29"/>
    <s v="MATERA"/>
    <n v="312000"/>
    <n v="266429.8"/>
    <n v="266429.8"/>
    <n v="266429.8"/>
    <n v="0.8539416666666666"/>
    <n v="0.8539416666666666"/>
    <n v="1"/>
    <s v="Completato"/>
    <s v="Progetto Completato"/>
    <d v="2019-09-17T00:00:00"/>
    <s v="stipula contratto"/>
    <s v=""/>
    <s v="ok"/>
    <s v="ok"/>
    <s v="ok"/>
    <s v="A+B"/>
    <s v="BDU"/>
    <s v="si"/>
    <m/>
  </r>
  <r>
    <x v="4"/>
    <s v="Basilicata"/>
    <d v="2017-09-26T00:00:00"/>
    <s v="non prevista"/>
    <s v="C17E17000080001"/>
    <x v="117"/>
    <x v="117"/>
    <x v="55"/>
    <s v="Matera"/>
    <n v="7000000"/>
    <n v="0"/>
    <n v="6843632.4800000004"/>
    <n v="6350116.9389999993"/>
    <n v="0.97766178285714289"/>
    <n v="0.90715956271428566"/>
    <n v="0.92788690181095157"/>
    <s v="Esecuzione"/>
    <e v="#N/A"/>
    <d v="2020-10-06T00:00:00"/>
    <s v="stipula contratto"/>
    <s v=""/>
    <s v="ok"/>
    <s v="ok"/>
    <s v="ok"/>
    <s v="A+B"/>
    <s v="Invitalia"/>
    <s v="si"/>
    <m/>
  </r>
  <r>
    <x v="4"/>
    <s v="Basilicata"/>
    <d v="2017-09-26T00:00:00"/>
    <s v="non prevista"/>
    <s v="C13J17000210001"/>
    <x v="118"/>
    <x v="118"/>
    <x v="55"/>
    <s v="Matera"/>
    <n v="1500000"/>
    <n v="0"/>
    <n v="1051560.6399999999"/>
    <n v="1049134.0800000001"/>
    <n v="0.70104042666666655"/>
    <n v="0.69942272000000005"/>
    <n v="0.99769242028686067"/>
    <s v="Completato"/>
    <e v="#N/A"/>
    <d v="2020-10-23T00:00:00"/>
    <s v="stipula contratto"/>
    <s v=""/>
    <s v="ok"/>
    <s v="ok"/>
    <s v="ok"/>
    <s v="A+B"/>
    <s v="Invitalia"/>
    <s v="si"/>
    <m/>
  </r>
  <r>
    <x v="4"/>
    <s v="Basilicata"/>
    <d v="2017-09-26T00:00:00"/>
    <s v="non prevista"/>
    <s v="C15C17003090001"/>
    <x v="119"/>
    <x v="119"/>
    <x v="55"/>
    <s v="Matera"/>
    <n v="3500000"/>
    <n v="0"/>
    <n v="2319999.02"/>
    <n v="2317669.41"/>
    <n v="0.66285686285714285"/>
    <n v="0.66219126000000006"/>
    <n v="0.99899585733445706"/>
    <s v="Completato"/>
    <e v="#N/A"/>
    <d v="2020-02-28T00:00:00"/>
    <s v="stipula contratto"/>
    <s v=""/>
    <s v="ok"/>
    <s v="ok"/>
    <s v="ok"/>
    <s v="A+B"/>
    <s v="Invitalia"/>
    <s v="si"/>
    <m/>
  </r>
  <r>
    <x v="4"/>
    <s v="Basilicata"/>
    <d v="2017-09-26T00:00:00"/>
    <s v="non prevista"/>
    <s v="C15C17003080001"/>
    <x v="120"/>
    <x v="120"/>
    <x v="55"/>
    <s v="Matera"/>
    <n v="1000000"/>
    <n v="0"/>
    <n v="630371.43999999994"/>
    <n v="628301.38800000004"/>
    <n v="0.63037143999999989"/>
    <n v="0.62830138800000002"/>
    <n v="0.99671613929717384"/>
    <s v="Completato"/>
    <e v="#N/A"/>
    <d v="2020-03-04T00:00:00"/>
    <s v="stipula contratto"/>
    <s v=""/>
    <s v="ok"/>
    <s v="ok"/>
    <s v="ok"/>
    <s v="A+B"/>
    <s v="Invitalia"/>
    <s v="si"/>
    <m/>
  </r>
  <r>
    <x v="4"/>
    <s v="Basilicata"/>
    <d v="2017-09-26T00:00:00"/>
    <s v="non prevista"/>
    <s v="BA#4#15/2018/0160"/>
    <x v="121"/>
    <x v="121"/>
    <x v="56"/>
    <s v="MATERA"/>
    <n v="1758408.26"/>
    <n v="1260193.32"/>
    <n v="1260193.32"/>
    <n v="1260193.32"/>
    <n v="0.71666708390007228"/>
    <n v="0.71666708390007228"/>
    <n v="1"/>
    <s v="Completato"/>
    <s v="Progetto Completato"/>
    <d v="2023-01-13T00:00:00"/>
    <s v="stipula contratto"/>
    <s v=""/>
    <s v="ok"/>
    <s v="ok"/>
    <s v="ok"/>
    <s v="A+B"/>
    <s v="BDU"/>
    <s v="si"/>
    <m/>
  </r>
  <r>
    <x v="4"/>
    <s v="Basilicata"/>
    <d v="2017-09-26T00:00:00"/>
    <s v="non prevista"/>
    <s v="I11B17000130001"/>
    <x v="122"/>
    <x v="122"/>
    <x v="57"/>
    <s v="Matera"/>
    <n v="3500000"/>
    <n v="3500000"/>
    <n v="0"/>
    <n v="0"/>
    <n v="0"/>
    <n v="0"/>
    <n v="0"/>
    <s v="Non Avviato"/>
    <e v="#N/A"/>
    <m/>
    <m/>
    <s v="ok"/>
    <s v=""/>
    <s v=""/>
    <s v=""/>
    <s v="nessuna condizione"/>
    <s v="Monitoraggio bando periferie "/>
    <s v="si"/>
    <m/>
  </r>
  <r>
    <x v="5"/>
    <s v="Molise"/>
    <d v="2019-10-11T00:00:00"/>
    <s v="non prevista"/>
    <s v="ANAIS#1#MOL_A1_31"/>
    <x v="123"/>
    <x v="123"/>
    <x v="58"/>
    <s v="SAN FELICE DEL MOLISE"/>
    <n v="512000"/>
    <n v="512000"/>
    <n v="0"/>
    <n v="0"/>
    <n v="0"/>
    <n v="0"/>
    <n v="0"/>
    <s v="Progettazione"/>
    <s v="Progettazione Definitiva"/>
    <m/>
    <m/>
    <s v="ok"/>
    <s v=""/>
    <s v=""/>
    <s v=""/>
    <s v="nessuna condizione"/>
    <s v="BDU"/>
    <s v="si"/>
    <m/>
  </r>
  <r>
    <x v="5"/>
    <s v="Molise"/>
    <d v="2019-10-11T00:00:00"/>
    <s v="non prevista"/>
    <s v="ANAIS#1#MOL_A1_15"/>
    <x v="124"/>
    <x v="124"/>
    <x v="59"/>
    <s v="GUARDIAREGIA"/>
    <n v="600000"/>
    <n v="600000"/>
    <n v="453433.21"/>
    <n v="212323.26"/>
    <n v="0.75572201666666672"/>
    <n v="0.35387210000000002"/>
    <n v="0.46825696776819675"/>
    <s v="Esecuzione"/>
    <s v="Esecuzione  Lavori"/>
    <d v="2021-07-09T00:00:00"/>
    <s v="stipula contratto"/>
    <s v=""/>
    <s v="ok"/>
    <s v="ok"/>
    <s v="ok"/>
    <s v="A+B"/>
    <s v="BDU"/>
    <s v="si"/>
    <m/>
  </r>
  <r>
    <x v="5"/>
    <s v="Molise"/>
    <d v="2019-10-11T00:00:00"/>
    <s v="non prevista"/>
    <s v="ANAIS#1#MOL_A1_26"/>
    <x v="125"/>
    <x v="125"/>
    <x v="60"/>
    <s v="PIETRABBONDANTE"/>
    <n v="1500000"/>
    <n v="1500000"/>
    <n v="866306.64999999991"/>
    <n v="263635.73"/>
    <n v="0.57753776666666656"/>
    <n v="0.17575715333333333"/>
    <n v="0.30432148939408465"/>
    <s v="Esecuzione"/>
    <s v="Esecuzione  Lavori"/>
    <d v="2021-10-14T00:00:00"/>
    <s v="stipula contratto"/>
    <s v=""/>
    <s v="ok"/>
    <s v=""/>
    <s v=""/>
    <s v="solo A"/>
    <s v="BDU"/>
    <s v="si"/>
    <m/>
  </r>
  <r>
    <x v="5"/>
    <s v="Molise"/>
    <d v="2019-10-11T00:00:00"/>
    <s v="non prevista"/>
    <s v="ANAIS#1#MOL_A1_7"/>
    <x v="126"/>
    <x v="126"/>
    <x v="61"/>
    <s v="CASTEL DEL GIUDICE"/>
    <n v="2263000"/>
    <n v="2263000"/>
    <n v="1820025.41"/>
    <n v="327540.99"/>
    <n v="0.80425338488731768"/>
    <n v="0.14473751215201061"/>
    <n v="0.17996506433390949"/>
    <s v="Esecuzione"/>
    <s v="Esecuzione  Lavori"/>
    <d v="2022-07-22T00:00:00"/>
    <s v="stipula contratto"/>
    <s v=""/>
    <s v="ok"/>
    <s v="ok"/>
    <s v="ok"/>
    <s v="A+B"/>
    <s v="BDU"/>
    <s v="si"/>
    <m/>
  </r>
  <r>
    <x v="5"/>
    <s v="Molise"/>
    <d v="2019-10-11T00:00:00"/>
    <s v="non prevista"/>
    <s v="ANAIS#1#MOL_SER_AT"/>
    <x v="127"/>
    <x v="46"/>
    <x v="29"/>
    <s v="ROMA"/>
    <n v="2578425.7799999998"/>
    <n v="2578425.7799999998"/>
    <n v="2578425.7799999998"/>
    <n v="1706428.08"/>
    <n v="1"/>
    <n v="0.66181004442175573"/>
    <n v="0.66181004442175573"/>
    <s v="Esecuzione"/>
    <s v="Esecuzione Fornitura"/>
    <d v="2020-05-28T00:00:00"/>
    <s v="stipula contratto"/>
    <s v=""/>
    <s v="ok"/>
    <s v="ok"/>
    <s v="ok"/>
    <s v="A+B"/>
    <s v="BDU"/>
    <s v="si"/>
    <m/>
  </r>
  <r>
    <x v="5"/>
    <s v="Molise"/>
    <d v="2019-10-11T00:00:00"/>
    <s v="non prevista"/>
    <s v="ANAIS#1#MOL_A1_1"/>
    <x v="128"/>
    <x v="127"/>
    <x v="62"/>
    <s v="AGNONE"/>
    <n v="1120000"/>
    <n v="1120000"/>
    <n v="921478.64999999991"/>
    <n v="432245.42"/>
    <n v="0.82274879464285711"/>
    <n v="0.38593341071428572"/>
    <n v="0.46907806274187691"/>
    <s v="Completato"/>
    <s v="Progetto Completato"/>
    <d v="2021-09-10T00:00:00"/>
    <s v="stipula contratto"/>
    <s v=""/>
    <s v="ok"/>
    <s v="ok"/>
    <s v="ok"/>
    <s v="A+B"/>
    <s v="BDU"/>
    <s v="si"/>
    <m/>
  </r>
  <r>
    <x v="5"/>
    <s v="Molise"/>
    <d v="2019-10-11T00:00:00"/>
    <s v="non prevista"/>
    <s v="ANAIS#1#MOL_A2_1"/>
    <x v="129"/>
    <x v="128"/>
    <x v="62"/>
    <s v="CAPRACOTTA"/>
    <n v="4000000"/>
    <n v="4000000"/>
    <n v="2174628.04"/>
    <n v="0"/>
    <n v="0.54365701"/>
    <n v="0"/>
    <n v="0"/>
    <s v="Esecuzione"/>
    <s v="Esecuzione Fornitura"/>
    <d v="2022-10-31T00:00:00"/>
    <s v="stipula contratto"/>
    <s v=""/>
    <s v="ok"/>
    <s v=""/>
    <s v=""/>
    <s v="solo A"/>
    <s v="BDU"/>
    <s v="si"/>
    <m/>
  </r>
  <r>
    <x v="5"/>
    <s v="Molise"/>
    <d v="2019-10-11T00:00:00"/>
    <s v="non prevista"/>
    <s v="ANAIS#1#MOL_A1_17"/>
    <x v="130"/>
    <x v="129"/>
    <x v="63"/>
    <s v="LUPARA"/>
    <n v="460000"/>
    <n v="460000"/>
    <n v="345424.9"/>
    <n v="155481.03"/>
    <n v="0.75092369565217398"/>
    <n v="0.33800223913043476"/>
    <n v="0.45011529278867851"/>
    <s v="Esecuzione"/>
    <s v="Esecuzione  Lavori"/>
    <d v="2022-02-27T00:00:00"/>
    <s v="stipula contratto"/>
    <s v=""/>
    <s v="ok"/>
    <s v="ok"/>
    <s v="ok"/>
    <s v="A+B"/>
    <s v="BDU"/>
    <s v="si"/>
    <m/>
  </r>
  <r>
    <x v="5"/>
    <s v="Molise"/>
    <d v="2019-10-11T00:00:00"/>
    <s v="non prevista"/>
    <s v="ANAIS#1#MOL_A1_5.2"/>
    <x v="131"/>
    <x v="130"/>
    <x v="64"/>
    <s v="CAMPOBASSO"/>
    <n v="7000000"/>
    <n v="7000000"/>
    <n v="0"/>
    <n v="0"/>
    <n v="0"/>
    <n v="0"/>
    <n v="0"/>
    <s v="Progettazione"/>
    <s v="Progettazione Esecutiva"/>
    <m/>
    <m/>
    <s v="ok"/>
    <s v=""/>
    <s v=""/>
    <s v=""/>
    <s v="nessuna condizione"/>
    <s v="BDU"/>
    <s v="si"/>
    <m/>
  </r>
  <r>
    <x v="5"/>
    <s v="Molise"/>
    <d v="2019-10-11T00:00:00"/>
    <s v="non prevista"/>
    <s v="ANAIS#1#MOL_A1_5.1"/>
    <x v="132"/>
    <x v="131"/>
    <x v="64"/>
    <s v="CAMPOBASSO"/>
    <n v="11395355"/>
    <n v="11395355"/>
    <n v="3028183.17"/>
    <n v="0"/>
    <n v="0.26573837936597849"/>
    <n v="0"/>
    <n v="0"/>
    <s v="Gara aggiudicata/contratto sottoscritto"/>
    <s v="Stipula Contratto"/>
    <d v="2024-03-29T00:00:00"/>
    <s v="stipula contratto"/>
    <s v=""/>
    <s v="ok"/>
    <s v=""/>
    <s v=""/>
    <s v="solo A"/>
    <s v="BDU"/>
    <s v="si"/>
    <m/>
  </r>
  <r>
    <x v="5"/>
    <s v="Molise"/>
    <d v="2019-10-11T00:00:00"/>
    <s v="non prevista"/>
    <s v="ANAIS#1#MOL_A1_34"/>
    <x v="133"/>
    <x v="132"/>
    <x v="65"/>
    <s v="TERMOLI"/>
    <n v="15300000"/>
    <n v="15300000"/>
    <n v="0"/>
    <n v="0"/>
    <n v="0"/>
    <n v="0"/>
    <n v="0"/>
    <s v="Progettazione"/>
    <s v="Progettazione Definitiva"/>
    <m/>
    <m/>
    <s v="ok"/>
    <s v=""/>
    <s v=""/>
    <s v=""/>
    <s v="nessuna condizione"/>
    <s v="BDU"/>
    <s v="si"/>
    <m/>
  </r>
  <r>
    <x v="5"/>
    <s v="Molise"/>
    <d v="2019-10-11T00:00:00"/>
    <s v="non prevista"/>
    <s v="ANAIS#1#MOL_A1_14"/>
    <x v="134"/>
    <x v="133"/>
    <x v="66"/>
    <s v="FORNELLI"/>
    <n v="625897.19999999995"/>
    <n v="625897.19999999995"/>
    <n v="589851.31000000006"/>
    <n v="112826.97"/>
    <n v="0.9424092486753417"/>
    <n v="0.18026437887883187"/>
    <n v="0.1912803584347384"/>
    <s v="Completato"/>
    <s v="Progetto Completato"/>
    <d v="2021-11-06T00:00:00"/>
    <s v="stipula contratto"/>
    <s v=""/>
    <s v="ok"/>
    <s v="ok"/>
    <s v="ok"/>
    <s v="A+B"/>
    <s v="BDU"/>
    <s v="si"/>
    <m/>
  </r>
  <r>
    <x v="5"/>
    <s v="Molise"/>
    <d v="2019-10-11T00:00:00"/>
    <s v="non prevista"/>
    <s v="MISE#1#MOLSEC.046"/>
    <x v="135"/>
    <x v="134"/>
    <x v="67"/>
    <s v="CAMPOBASSO"/>
    <n v="1634873.44"/>
    <n v="1100000"/>
    <n v="78992.03"/>
    <n v="77317.88"/>
    <n v="4.8316908249485049E-2"/>
    <n v="4.7292884028992489E-2"/>
    <n v="0.97880608967765492"/>
    <s v="Progettazione"/>
    <s v="Progettazione Esecutiva"/>
    <m/>
    <m/>
    <s v="ok"/>
    <s v=""/>
    <s v=""/>
    <s v=""/>
    <s v="nessuna condizione"/>
    <s v="BDU"/>
    <s v="si"/>
    <m/>
  </r>
  <r>
    <x v="5"/>
    <s v="Molise"/>
    <d v="2019-10-11T00:00:00"/>
    <s v="non prevista"/>
    <s v="MISE#1#MOLSEC.045"/>
    <x v="136"/>
    <x v="135"/>
    <x v="67"/>
    <s v="CAMPOBASSO"/>
    <n v="5028751.75"/>
    <n v="3148063.03"/>
    <n v="3966443.66"/>
    <n v="1788029.1"/>
    <n v="0.78875312546498244"/>
    <n v="0.35556121854692868"/>
    <n v="0.450788982087798"/>
    <s v="Esecuzione"/>
    <s v="Esecuzione  Lavori"/>
    <d v="2023-07-28T00:00:00"/>
    <s v="stipula contratto"/>
    <s v=""/>
    <s v="ok"/>
    <s v="ok"/>
    <s v="ok"/>
    <s v="A+B"/>
    <s v="BDU"/>
    <s v="si"/>
    <m/>
  </r>
  <r>
    <x v="5"/>
    <s v="Molise"/>
    <d v="2019-10-11T00:00:00"/>
    <s v="non prevista"/>
    <s v="MISE#1#MOLSEC.044"/>
    <x v="137"/>
    <x v="136"/>
    <x v="67"/>
    <s v="CAMPOBASSO"/>
    <n v="3340000"/>
    <n v="3340000"/>
    <n v="466942.4"/>
    <n v="432436.93000000011"/>
    <n v="0.13980311377245511"/>
    <n v="0.12947213473053895"/>
    <n v="0.92610336949482441"/>
    <s v="Progettazione"/>
    <s v="Progettazione Esecutiva"/>
    <m/>
    <m/>
    <s v="ok"/>
    <s v=""/>
    <s v=""/>
    <s v=""/>
    <s v="nessuna condizione"/>
    <s v="BDU"/>
    <s v="si"/>
    <m/>
  </r>
  <r>
    <x v="5"/>
    <s v="Molise"/>
    <d v="2019-10-11T00:00:00"/>
    <s v="non prevista"/>
    <s v="ANAIS#1#MOL_A1_10"/>
    <x v="138"/>
    <x v="137"/>
    <x v="68"/>
    <s v="CASTEL SAN VINCENZO"/>
    <n v="400000"/>
    <n v="400000"/>
    <n v="35498.06"/>
    <n v="17780.349999999999"/>
    <n v="8.8745149999999995E-2"/>
    <n v="4.4450874999999994E-2"/>
    <n v="0.50088230173705262"/>
    <s v="Progettazione"/>
    <s v="Progettazione Esecutiva"/>
    <m/>
    <m/>
    <s v="ok"/>
    <s v=""/>
    <s v=""/>
    <s v=""/>
    <s v="nessuna condizione"/>
    <s v="BDU"/>
    <s v="si"/>
    <m/>
  </r>
  <r>
    <x v="5"/>
    <s v="Molise"/>
    <d v="2019-10-11T00:00:00"/>
    <s v="non prevista"/>
    <s v="MISE#1#MOLSEC.048"/>
    <x v="139"/>
    <x v="138"/>
    <x v="67"/>
    <s v="CAMPOBASSO"/>
    <n v="12684976.6"/>
    <n v="3060000"/>
    <n v="9325761.6099999994"/>
    <n v="2949659.83"/>
    <n v="0.73518161712651486"/>
    <n v="0.23253175177319604"/>
    <n v="0.31629157524647472"/>
    <s v="Esecuzione"/>
    <s v="Esecuzione  Lavori"/>
    <d v="2023-09-29T00:00:00"/>
    <s v="stipula contratto"/>
    <s v=""/>
    <s v="ok"/>
    <s v="ok"/>
    <s v="ok"/>
    <s v="A+B"/>
    <s v="BDU"/>
    <s v="si"/>
    <m/>
  </r>
  <r>
    <x v="5"/>
    <s v="Molise"/>
    <d v="2019-10-11T00:00:00"/>
    <s v="non prevista"/>
    <s v="ANAIS#1#MOL_A1_4"/>
    <x v="140"/>
    <x v="139"/>
    <x v="64"/>
    <s v="CAMPOBASSO"/>
    <n v="415000"/>
    <n v="415000"/>
    <n v="366090.28000000009"/>
    <n v="340380.9"/>
    <n v="0.88214525301204838"/>
    <n v="0.82019493975903623"/>
    <n v="0.9297731149813645"/>
    <s v="Esecuzione"/>
    <s v="Esecuzione  Lavori"/>
    <d v="2022-07-21T00:00:00"/>
    <s v="stipula contratto"/>
    <s v=""/>
    <s v="ok"/>
    <s v="ok"/>
    <s v="ok"/>
    <s v="A+B"/>
    <s v="BDU"/>
    <s v="si"/>
    <m/>
  </r>
  <r>
    <x v="5"/>
    <s v="Molise"/>
    <d v="2019-10-11T00:00:00"/>
    <s v="non prevista"/>
    <s v="ANAIS#1#MOL_A1_20"/>
    <x v="141"/>
    <x v="140"/>
    <x v="69"/>
    <s v="MONTEMITRO"/>
    <n v="310000"/>
    <n v="310000"/>
    <n v="210306.2"/>
    <n v="25409.84"/>
    <n v="0.67840709677419364"/>
    <n v="8.1967225806451618E-2"/>
    <n v="0.12082306655723891"/>
    <s v="Esecuzione"/>
    <s v="Esecuzione  Lavori"/>
    <d v="2022-03-18T00:00:00"/>
    <s v="stipula contratto"/>
    <s v=""/>
    <s v="ok"/>
    <s v="ok"/>
    <s v="ok"/>
    <s v="A+B"/>
    <s v="BDU"/>
    <s v="si"/>
    <m/>
  </r>
  <r>
    <x v="5"/>
    <s v="Molise"/>
    <d v="2019-10-11T00:00:00"/>
    <s v="non prevista"/>
    <s v="ANAIS#1#MOL_A1_19"/>
    <x v="142"/>
    <x v="141"/>
    <x v="69"/>
    <s v="MONTEMITRO"/>
    <n v="1000000"/>
    <n v="1000000"/>
    <n v="716655.31"/>
    <n v="308698.61999999988"/>
    <n v="0.71665531000000005"/>
    <n v="0.30869861999999987"/>
    <n v="0.43074908633552139"/>
    <s v="Esecuzione"/>
    <s v="Esecuzione  Lavori"/>
    <d v="2021-09-03T00:00:00"/>
    <s v="stipula contratto"/>
    <s v=""/>
    <s v="ok"/>
    <s v="ok"/>
    <s v="ok"/>
    <s v="A+B"/>
    <s v="BDU"/>
    <s v="si"/>
    <m/>
  </r>
  <r>
    <x v="5"/>
    <s v="Molise"/>
    <d v="2019-10-11T00:00:00"/>
    <s v="non prevista"/>
    <s v="ANAIS#1#MOL_A2_7"/>
    <x v="143"/>
    <x v="142"/>
    <x v="70"/>
    <s v="PORTOCANNONE"/>
    <n v="16000"/>
    <n v="16000"/>
    <n v="0"/>
    <n v="0"/>
    <n v="0"/>
    <n v="0"/>
    <n v="0"/>
    <s v="Completato"/>
    <s v="Progetto Completato"/>
    <d v="2022-11-01T00:00:00"/>
    <s v="stipula contratto"/>
    <s v=""/>
    <s v="ok"/>
    <s v=""/>
    <s v=""/>
    <s v="solo A"/>
    <s v="BDU"/>
    <s v="si"/>
    <m/>
  </r>
  <r>
    <x v="5"/>
    <s v="Molise"/>
    <d v="2019-10-11T00:00:00"/>
    <s v="non prevista"/>
    <s v="ANAIS#1#MOL_A1_6"/>
    <x v="144"/>
    <x v="143"/>
    <x v="71"/>
    <s v="AGNONE"/>
    <n v="129391270.5"/>
    <n v="129391270.5"/>
    <n v="6879905.1700000009"/>
    <n v="1124407.98"/>
    <n v="5.3171324026839981E-2"/>
    <n v="8.6899833014623656E-3"/>
    <n v="0.16343364511810557"/>
    <s v="Progettazione"/>
    <s v="Progettazione Definitiva"/>
    <m/>
    <m/>
    <s v="ok"/>
    <s v=""/>
    <s v=""/>
    <s v=""/>
    <s v="nessuna condizione"/>
    <s v="BDU"/>
    <s v="si"/>
    <m/>
  </r>
  <r>
    <x v="5"/>
    <s v="Molise"/>
    <d v="2019-10-11T00:00:00"/>
    <s v="non prevista"/>
    <s v="ANAIS#1#MOL_A2_6"/>
    <x v="145"/>
    <x v="144"/>
    <x v="72"/>
    <s v="MONTENERO DI BISACCIA"/>
    <n v="132000"/>
    <n v="132000"/>
    <n v="79209.98000000001"/>
    <n v="0"/>
    <n v="0.60007560606060617"/>
    <n v="0"/>
    <n v="0"/>
    <s v="Completato"/>
    <s v="Progetto Completato"/>
    <d v="2023-04-07T00:00:00"/>
    <s v="stipula contratto"/>
    <s v=""/>
    <s v="ok"/>
    <s v="ok"/>
    <s v="ok"/>
    <s v="A+B"/>
    <s v="BDU"/>
    <s v="si"/>
    <m/>
  </r>
  <r>
    <x v="5"/>
    <s v="Molise"/>
    <d v="2019-10-11T00:00:00"/>
    <s v="non prevista"/>
    <s v="ANAIS#1#MOL_A2_12"/>
    <x v="146"/>
    <x v="145"/>
    <x v="73"/>
    <s v="TUFARA"/>
    <n v="550500"/>
    <n v="550500"/>
    <n v="394723.28"/>
    <n v="0"/>
    <n v="0.71702684831970942"/>
    <n v="0"/>
    <n v="0"/>
    <s v="Gara aggiudicata/contratto sottoscritto"/>
    <s v="Stipula Contratto"/>
    <d v="2024-05-15T00:00:00"/>
    <s v="stipula contratto"/>
    <s v=""/>
    <s v="ok"/>
    <s v="ok"/>
    <s v="ok"/>
    <s v="A+B"/>
    <s v="BDU"/>
    <s v="si"/>
    <m/>
  </r>
  <r>
    <x v="5"/>
    <s v="Molise"/>
    <d v="2019-10-11T00:00:00"/>
    <s v="non prevista"/>
    <s v="ANAIS#1#MOL_A1_27"/>
    <x v="147"/>
    <x v="146"/>
    <x v="74"/>
    <s v="RIPALIMOSANI"/>
    <n v="700000"/>
    <n v="700000"/>
    <n v="487195.38"/>
    <n v="10923.54"/>
    <n v="0.69599339999999998"/>
    <n v="1.5605057142857145E-2"/>
    <n v="2.2421271728808267E-2"/>
    <s v="Esecuzione"/>
    <s v="Esecuzione  Lavori"/>
    <d v="2024-09-20T00:00:00"/>
    <s v="stipula contratto"/>
    <s v=""/>
    <s v="ok"/>
    <s v="ok"/>
    <s v="ok"/>
    <s v="A+B"/>
    <s v="BDU"/>
    <s v="si"/>
    <m/>
  </r>
  <r>
    <x v="5"/>
    <s v="Molise"/>
    <d v="2019-10-11T00:00:00"/>
    <s v="non prevista"/>
    <s v="ANAIS#1#MOL_A1_32"/>
    <x v="148"/>
    <x v="147"/>
    <x v="75"/>
    <s v="SAN GIULIANO DI PUGLIA"/>
    <n v="5000000"/>
    <n v="5000000"/>
    <n v="0"/>
    <n v="0"/>
    <n v="0"/>
    <n v="0"/>
    <n v="0"/>
    <s v="Progettazione"/>
    <s v="Progettazione Definitiva"/>
    <m/>
    <m/>
    <s v="ok"/>
    <s v=""/>
    <s v=""/>
    <s v=""/>
    <s v="nessuna condizione"/>
    <s v="BDU"/>
    <s v="si"/>
    <m/>
  </r>
  <r>
    <x v="5"/>
    <s v="Molise"/>
    <d v="2019-10-11T00:00:00"/>
    <s v="non prevista"/>
    <s v="ANAIS#1#MOL_A1_2"/>
    <x v="149"/>
    <x v="148"/>
    <x v="76"/>
    <s v="BAGNOLI DEL TRIGNO"/>
    <n v="300000"/>
    <n v="300000"/>
    <n v="207582.77"/>
    <n v="79306.350000000006"/>
    <n v="0.69194256666666665"/>
    <n v="0.26435449999999999"/>
    <n v="0.3820468818293542"/>
    <s v="Esecuzione"/>
    <s v="Esecuzione  Lavori"/>
    <d v="2022-10-31T00:00:00"/>
    <s v="stipula contratto"/>
    <s v=""/>
    <s v="ok"/>
    <s v="ok"/>
    <s v="ok"/>
    <s v="A+B"/>
    <s v="BDU"/>
    <s v="si"/>
    <m/>
  </r>
  <r>
    <x v="5"/>
    <s v="Molise"/>
    <d v="2019-10-11T00:00:00"/>
    <s v="non prevista"/>
    <s v="ANAIS#1#MOL_A1_13"/>
    <x v="150"/>
    <x v="149"/>
    <x v="77"/>
    <s v="CERRO AL VOLTURNO"/>
    <n v="400000"/>
    <n v="400000"/>
    <n v="58493.49"/>
    <n v="0"/>
    <n v="0.14623372499999998"/>
    <n v="0"/>
    <n v="0"/>
    <s v="Progettazione"/>
    <s v="Progettazione Esecutiva"/>
    <m/>
    <m/>
    <s v="ok"/>
    <s v=""/>
    <s v=""/>
    <s v=""/>
    <s v="nessuna condizione"/>
    <s v="BDU"/>
    <s v="si"/>
    <m/>
  </r>
  <r>
    <x v="5"/>
    <s v="Molise"/>
    <d v="2019-10-11T00:00:00"/>
    <s v="non prevista"/>
    <s v="ANAIS#1#MOL_A1_29"/>
    <x v="151"/>
    <x v="150"/>
    <x v="78"/>
    <s v="ROCCASICURA"/>
    <n v="2250000"/>
    <n v="2250000"/>
    <n v="1866133.91"/>
    <n v="755445.54999999993"/>
    <n v="0.82939284888888887"/>
    <n v="0.33575357777777776"/>
    <n v="0.40481851058587748"/>
    <s v="Esecuzione"/>
    <s v="Esecuzione  Lavori"/>
    <d v="2023-01-18T00:00:00"/>
    <s v="stipula contratto"/>
    <s v=""/>
    <s v="ok"/>
    <s v="ok"/>
    <s v="ok"/>
    <s v="A+B"/>
    <s v="BDU"/>
    <s v="si"/>
    <m/>
  </r>
  <r>
    <x v="5"/>
    <s v="Molise"/>
    <d v="2019-10-11T00:00:00"/>
    <s v="non prevista"/>
    <s v="ANAIS#1#MOL_A1_12"/>
    <x v="152"/>
    <x v="151"/>
    <x v="77"/>
    <s v="CERRO AL VOLTURNO"/>
    <n v="2582284"/>
    <n v="2582284"/>
    <n v="0"/>
    <n v="0"/>
    <n v="0"/>
    <n v="0"/>
    <n v="0"/>
    <s v="Gara aggiudicata/contratto sottoscritto"/>
    <s v="Stipula Contratto"/>
    <d v="2024-12-11T00:00:00"/>
    <s v="stipula contratto"/>
    <s v=""/>
    <s v="ok"/>
    <s v=""/>
    <s v=""/>
    <s v="solo A"/>
    <s v="BDU"/>
    <s v="si"/>
    <m/>
  </r>
  <r>
    <x v="5"/>
    <s v="Molise"/>
    <d v="2019-10-11T00:00:00"/>
    <s v="non prevista"/>
    <s v="ANAIS#1#MOL_A1_18"/>
    <x v="153"/>
    <x v="152"/>
    <x v="79"/>
    <s v="MATRICE"/>
    <n v="250000"/>
    <n v="250000"/>
    <n v="49033.120000000003"/>
    <n v="25153.040000000001"/>
    <n v="0.19613248"/>
    <n v="0.10061216000000001"/>
    <n v="0.51298061391973426"/>
    <s v="Gara aggiudicata/contratto sottoscritto"/>
    <s v="Stipula Contratto"/>
    <d v="2025-01-08T00:00:00"/>
    <s v="stipula contratto"/>
    <s v=""/>
    <s v="ok"/>
    <s v=""/>
    <s v=""/>
    <s v="solo A"/>
    <s v="BDU"/>
    <s v="si"/>
    <m/>
  </r>
  <r>
    <x v="5"/>
    <s v="Molise"/>
    <d v="2019-10-11T00:00:00"/>
    <s v="non prevista"/>
    <s v="ANAIS#1#MOL_A1_21"/>
    <x v="154"/>
    <x v="153"/>
    <x v="80"/>
    <s v="MONTORIO NEI FRENTANI"/>
    <n v="1900000"/>
    <n v="1900000"/>
    <n v="1271809.1399999999"/>
    <n v="0"/>
    <n v="0.66937323157894735"/>
    <n v="0"/>
    <n v="0"/>
    <s v="Esecuzione"/>
    <s v="Esecuzione  Lavori"/>
    <d v="2024-03-20T00:00:00"/>
    <s v="stipula contratto"/>
    <s v=""/>
    <s v="ok"/>
    <s v="ok"/>
    <s v="ok"/>
    <s v="A+B"/>
    <s v="BDU"/>
    <s v="si"/>
    <m/>
  </r>
  <r>
    <x v="5"/>
    <s v="Molise"/>
    <d v="2019-10-11T00:00:00"/>
    <s v="non prevista"/>
    <s v="ANAIS#1#MOL_A2_9"/>
    <x v="155"/>
    <x v="154"/>
    <x v="81"/>
    <s v="ROCCAMANDOLFI"/>
    <n v="800000"/>
    <n v="800000"/>
    <n v="0"/>
    <n v="0"/>
    <n v="0"/>
    <n v="0"/>
    <n v="0"/>
    <s v="Esecuzione"/>
    <s v="Esecuzione Fornitura"/>
    <d v="2024-04-30T00:00:00"/>
    <s v="stipula contratto"/>
    <s v=""/>
    <s v="ok"/>
    <s v=""/>
    <s v=""/>
    <s v="solo A"/>
    <s v="BDU"/>
    <s v="si"/>
    <m/>
  </r>
  <r>
    <x v="5"/>
    <s v="Molise"/>
    <d v="2019-10-11T00:00:00"/>
    <s v="non prevista"/>
    <s v="ANAIS#1#MOL_A1_36"/>
    <x v="156"/>
    <x v="155"/>
    <x v="82"/>
    <s v="VENAFRO"/>
    <n v="3000000"/>
    <n v="3000000"/>
    <n v="2206224.0500000012"/>
    <n v="434101.35"/>
    <n v="0.73540801666666711"/>
    <n v="0.14470044999999998"/>
    <n v="0.19676213302089593"/>
    <s v="Esecuzione"/>
    <s v="Esecuzione  Lavori"/>
    <d v="2024-06-20T00:00:00"/>
    <s v="stipula contratto"/>
    <s v=""/>
    <s v="ok"/>
    <s v="ok"/>
    <s v="ok"/>
    <s v="A+B"/>
    <s v="BDU"/>
    <s v="si"/>
    <m/>
  </r>
  <r>
    <x v="5"/>
    <s v="Molise"/>
    <d v="2019-10-11T00:00:00"/>
    <s v="non prevista"/>
    <s v="ANAIS#1#MOL_A2_5"/>
    <x v="157"/>
    <x v="156"/>
    <x v="83"/>
    <s v="GAMBATESA"/>
    <n v="60000"/>
    <n v="60000"/>
    <n v="38164.93"/>
    <n v="0"/>
    <n v="0.63608216666666673"/>
    <n v="0"/>
    <n v="0"/>
    <s v="Esecuzione"/>
    <s v="Esecuzione Fornitura"/>
    <d v="2023-09-22T00:00:00"/>
    <s v="stipula contratto"/>
    <s v=""/>
    <s v="ok"/>
    <s v="ok"/>
    <s v="ok"/>
    <s v="A+B"/>
    <s v="BDU"/>
    <s v="si"/>
    <m/>
  </r>
  <r>
    <x v="5"/>
    <s v="Molise"/>
    <d v="2019-10-11T00:00:00"/>
    <s v="non prevista"/>
    <s v="ANAIS#1#MOL_A1_3"/>
    <x v="158"/>
    <x v="157"/>
    <x v="84"/>
    <s v="CAMPOBASSO"/>
    <n v="550000"/>
    <n v="550000"/>
    <n v="390229.2"/>
    <n v="78045.84"/>
    <n v="0.70950763636363634"/>
    <n v="0.14190152727272726"/>
    <n v="0.19999999999999998"/>
    <s v="Esecuzione"/>
    <s v="Esecuzione Fornitura"/>
    <d v="2022-09-30T00:00:00"/>
    <s v="stipula contratto"/>
    <s v=""/>
    <s v="ok"/>
    <s v="ok"/>
    <s v="ok"/>
    <s v="A+B"/>
    <s v="BDU"/>
    <s v="si"/>
    <m/>
  </r>
  <r>
    <x v="5"/>
    <s v="Molise"/>
    <d v="2019-10-11T00:00:00"/>
    <s v="non prevista"/>
    <s v="ANAIS#1#MOL_A1_23"/>
    <x v="159"/>
    <x v="158"/>
    <x v="85"/>
    <s v="PESCOLANCIANO"/>
    <n v="989777.08"/>
    <n v="989777.08"/>
    <n v="824289.37"/>
    <n v="589085.01"/>
    <n v="0.83280304894512214"/>
    <n v="0.59516937894742927"/>
    <n v="0.71465802112673127"/>
    <s v="Esecuzione"/>
    <s v="Esecuzione  Lavori"/>
    <d v="2021-08-02T00:00:00"/>
    <s v="stipula contratto"/>
    <s v=""/>
    <s v="ok"/>
    <s v="ok"/>
    <s v="ok"/>
    <s v="A+B"/>
    <s v="BDU"/>
    <s v="si"/>
    <m/>
  </r>
  <r>
    <x v="5"/>
    <s v="Molise"/>
    <d v="2019-10-11T00:00:00"/>
    <s v="non prevista"/>
    <s v="ANAIS#1#MOL_A2_8"/>
    <x v="160"/>
    <x v="159"/>
    <x v="86"/>
    <s v="ISERNIA"/>
    <n v="625650"/>
    <n v="625650"/>
    <n v="0"/>
    <n v="0"/>
    <n v="0"/>
    <n v="0"/>
    <n v="0"/>
    <s v="Non Avviato"/>
    <s v="Progetto non avviato"/>
    <m/>
    <m/>
    <s v="ok"/>
    <s v=""/>
    <s v=""/>
    <s v=""/>
    <s v="nessuna condizione"/>
    <s v="BDU"/>
    <s v="si"/>
    <m/>
  </r>
  <r>
    <x v="5"/>
    <s v="Molise"/>
    <d v="2019-10-11T00:00:00"/>
    <s v="non prevista"/>
    <s v="ANAIS#1#MOL_A1_35"/>
    <x v="161"/>
    <x v="160"/>
    <x v="87"/>
    <s v="CAMPOBASSO"/>
    <n v="650000"/>
    <n v="650000"/>
    <n v="578311.06000000006"/>
    <n v="402921.63"/>
    <n v="0.88970932307692319"/>
    <n v="0.6198794307692308"/>
    <n v="0.69672129390020654"/>
    <s v="Esecuzione"/>
    <s v="Esecuzione Fornitura"/>
    <d v="2022-12-21T00:00:00"/>
    <s v="stipula contratto"/>
    <s v=""/>
    <s v="ok"/>
    <s v="ok"/>
    <s v="ok"/>
    <s v="A+B"/>
    <s v="BDU"/>
    <s v="si"/>
    <m/>
  </r>
  <r>
    <x v="5"/>
    <s v="Molise"/>
    <d v="2019-10-11T00:00:00"/>
    <s v="non prevista"/>
    <s v="ANAIS#1#MOL_A2_11"/>
    <x v="162"/>
    <x v="161"/>
    <x v="88"/>
    <s v="SEPINO"/>
    <n v="184453.12"/>
    <n v="184453.12"/>
    <n v="0"/>
    <n v="0"/>
    <n v="0"/>
    <n v="0"/>
    <n v="0"/>
    <s v="Gara in corso"/>
    <s v="Stipula Contratto"/>
    <m/>
    <m/>
    <s v="ok"/>
    <s v=""/>
    <s v=""/>
    <s v=""/>
    <s v="nessuna condizione"/>
    <s v="BDU"/>
    <s v="si"/>
    <m/>
  </r>
  <r>
    <x v="5"/>
    <s v="Molise"/>
    <d v="2019-10-11T00:00:00"/>
    <s v="non prevista"/>
    <s v="ANAIS#1#MOL_A1_28"/>
    <x v="163"/>
    <x v="162"/>
    <x v="89"/>
    <s v="CAROVILLI"/>
    <n v="2400000"/>
    <n v="2400000"/>
    <n v="0"/>
    <n v="0"/>
    <n v="0"/>
    <n v="0"/>
    <n v="0"/>
    <s v="Progettazione"/>
    <s v="Progettazione Esecutiva"/>
    <m/>
    <m/>
    <s v="ok"/>
    <s v=""/>
    <s v=""/>
    <s v=""/>
    <s v="nessuna condizione"/>
    <s v="BDU"/>
    <s v="si"/>
    <m/>
  </r>
  <r>
    <x v="5"/>
    <s v="Molise"/>
    <d v="2019-10-11T00:00:00"/>
    <s v="non prevista"/>
    <s v="ANAIS#1#MOL_A1_11"/>
    <x v="164"/>
    <x v="163"/>
    <x v="90"/>
    <s v="ACQUAVIVA COLLECROCE"/>
    <n v="3700000"/>
    <n v="3700000"/>
    <n v="2401145.2799999998"/>
    <n v="592727.24000000011"/>
    <n v="0.64895818378378378"/>
    <n v="0.16019655135135139"/>
    <n v="0.24685188561351862"/>
    <s v="Esecuzione"/>
    <s v="Esecuzione  Lavori"/>
    <d v="2022-08-12T00:00:00"/>
    <s v="stipula contratto"/>
    <s v=""/>
    <s v="ok"/>
    <s v="ok"/>
    <s v="ok"/>
    <s v="A+B"/>
    <s v="BDU"/>
    <s v="si"/>
    <m/>
  </r>
  <r>
    <x v="5"/>
    <s v="Molise"/>
    <d v="2019-10-11T00:00:00"/>
    <s v="non prevista"/>
    <s v="ANAIS#1#MOL_A1_24"/>
    <x v="165"/>
    <x v="164"/>
    <x v="91"/>
    <s v="PESCOPENNATARO"/>
    <n v="1162179.67"/>
    <n v="1162179.67"/>
    <n v="114940.55"/>
    <n v="0"/>
    <n v="9.8900843791218621E-2"/>
    <n v="0"/>
    <n v="0"/>
    <s v="Progettazione"/>
    <s v="Progettazione Definitiva"/>
    <m/>
    <m/>
    <s v="ok"/>
    <s v=""/>
    <s v=""/>
    <s v=""/>
    <s v="nessuna condizione"/>
    <s v="BDU"/>
    <s v="si"/>
    <m/>
  </r>
  <r>
    <x v="5"/>
    <s v="Molise"/>
    <d v="2019-10-11T00:00:00"/>
    <s v="non prevista"/>
    <s v="ANAIS#1#MOL_A1_33"/>
    <x v="166"/>
    <x v="165"/>
    <x v="89"/>
    <s v="SAN PIETRO AVELLANA"/>
    <n v="460000"/>
    <n v="460000"/>
    <n v="0"/>
    <n v="0"/>
    <n v="0"/>
    <n v="0"/>
    <n v="0"/>
    <s v="Progettazione"/>
    <s v="Progettazione Esecutiva"/>
    <m/>
    <m/>
    <s v="ok"/>
    <s v=""/>
    <s v=""/>
    <s v=""/>
    <s v="nessuna condizione"/>
    <s v="BDU"/>
    <s v="si"/>
    <m/>
  </r>
  <r>
    <x v="5"/>
    <s v="Molise"/>
    <d v="2019-10-11T00:00:00"/>
    <s v="non prevista"/>
    <s v="ANAIS#1#MOL_A1_22"/>
    <x v="167"/>
    <x v="166"/>
    <x v="92"/>
    <s v="PALATA"/>
    <n v="326000"/>
    <n v="326000"/>
    <n v="231954.97"/>
    <n v="59374.42"/>
    <n v="0.71151831288343559"/>
    <n v="0.1821301226993865"/>
    <n v="0.25597390734934455"/>
    <s v="Esecuzione"/>
    <s v="Esecuzione  Lavori"/>
    <d v="2021-11-25T00:00:00"/>
    <s v="stipula contratto"/>
    <s v=""/>
    <s v="ok"/>
    <s v="ok"/>
    <s v="ok"/>
    <s v="A+B"/>
    <s v="BDU"/>
    <s v="si"/>
    <m/>
  </r>
  <r>
    <x v="5"/>
    <s v="Molise"/>
    <d v="2019-10-11T00:00:00"/>
    <s v="non prevista"/>
    <s v="ANAIS#1#MOL_A1_25"/>
    <x v="168"/>
    <x v="167"/>
    <x v="93"/>
    <s v="PETRELLA TIFERNINA"/>
    <n v="615000"/>
    <n v="615000"/>
    <n v="85215.58"/>
    <n v="0"/>
    <n v="0.13856191869918699"/>
    <n v="0"/>
    <n v="0"/>
    <s v="Gara aggiudicata/contratto sottoscritto"/>
    <s v="Stipula Contratto"/>
    <d v="2024-09-02T00:00:00"/>
    <s v="stipula contratto"/>
    <s v=""/>
    <s v="ok"/>
    <s v=""/>
    <s v=""/>
    <s v="solo A"/>
    <s v="BDU"/>
    <s v="si"/>
    <m/>
  </r>
  <r>
    <x v="5"/>
    <s v="Molise"/>
    <d v="2019-10-11T00:00:00"/>
    <s v="non prevista"/>
    <s v="ANAIS#1#MOL_A1_16"/>
    <x v="169"/>
    <x v="168"/>
    <x v="94"/>
    <s v="ISERNIA"/>
    <n v="10500000"/>
    <n v="10500000"/>
    <n v="585109.39"/>
    <n v="0"/>
    <n v="5.572470380952381E-2"/>
    <n v="0"/>
    <n v="0"/>
    <s v="Progettazione"/>
    <s v="Progettazione Esecutiva"/>
    <m/>
    <m/>
    <s v="ok"/>
    <s v=""/>
    <s v=""/>
    <s v=""/>
    <s v="nessuna condizione"/>
    <s v="BDU"/>
    <s v="si"/>
    <m/>
  </r>
  <r>
    <x v="5"/>
    <s v="Molise"/>
    <d v="2019-10-11T00:00:00"/>
    <s v="non prevista"/>
    <s v="ANAIS#1#MOL_A1_30"/>
    <x v="170"/>
    <x v="169"/>
    <x v="95"/>
    <s v="SAN BIASE"/>
    <n v="1020000"/>
    <n v="1020000"/>
    <n v="636872.38"/>
    <n v="0"/>
    <n v="0.62438468627450983"/>
    <n v="0"/>
    <n v="0"/>
    <s v="Esecuzione"/>
    <s v="Esecuzione  Lavori"/>
    <d v="2022-07-11T00:00:00"/>
    <s v="stipula contratto"/>
    <s v=""/>
    <s v="ok"/>
    <s v="ok"/>
    <s v="ok"/>
    <s v="A+B"/>
    <s v="BDU"/>
    <s v="si"/>
    <m/>
  </r>
  <r>
    <x v="5"/>
    <s v="Molise"/>
    <d v="2019-10-11T00:00:00"/>
    <s v="non prevista"/>
    <s v="D39J21007320001"/>
    <x v="171"/>
    <x v="170"/>
    <x v="64"/>
    <s v="Campobasso"/>
    <n v="10000234"/>
    <n v="0"/>
    <n v="6942002.1100000003"/>
    <n v="217946.31"/>
    <n v="0.69418396709517005"/>
    <n v="2.179412101756819E-2"/>
    <n v="3.139531025005695E-2"/>
    <s v="Progettazione"/>
    <s v="Progettazione Esecutiva"/>
    <d v="2024-05-23T00:00:00"/>
    <s v="stipula contratto"/>
    <s v=""/>
    <s v="ok"/>
    <s v="ok"/>
    <s v="ok"/>
    <s v="A+B"/>
    <s v="Format"/>
    <s v="si"/>
    <m/>
  </r>
  <r>
    <x v="5"/>
    <s v="Molise"/>
    <d v="2019-10-11T00:00:00"/>
    <s v="non prevista"/>
    <s v="D33J18000020001"/>
    <x v="172"/>
    <x v="171"/>
    <x v="64"/>
    <s v="Campobasso"/>
    <n v="2586980.98"/>
    <n v="1926980.98"/>
    <n v="2050213.95"/>
    <n v="569541.68999999994"/>
    <n v="0.79251218538143253"/>
    <n v="0.22015689114189002"/>
    <n v="0.27779622219427391"/>
    <s v="Esecuzione"/>
    <e v="#N/A"/>
    <d v="2023-09-18T00:00:00"/>
    <s v="stipula contratto"/>
    <s v=""/>
    <s v="ok"/>
    <s v="ok"/>
    <s v="ok"/>
    <s v="A+B"/>
    <s v="Format"/>
    <s v="si"/>
    <m/>
  </r>
  <r>
    <x v="5"/>
    <s v="Molise"/>
    <d v="2019-10-11T00:00:00"/>
    <s v="non prevista"/>
    <s v="D32I16000300001"/>
    <x v="173"/>
    <x v="172"/>
    <x v="64"/>
    <s v="Campobasso"/>
    <n v="12290647.779999999"/>
    <n v="10189002.789999999"/>
    <n v="653200.53"/>
    <n v="653200.53"/>
    <n v="5.3146143449243004E-2"/>
    <n v="5.3146143449243004E-2"/>
    <n v="1"/>
    <s v="Gara in corso"/>
    <m/>
    <m/>
    <m/>
    <s v="ok"/>
    <s v=""/>
    <s v=""/>
    <s v=""/>
    <s v="nessuna condizione"/>
    <s v="Format"/>
    <s v="si"/>
    <m/>
  </r>
  <r>
    <x v="5"/>
    <s v="Molise"/>
    <d v="2019-10-11T00:00:00"/>
    <s v="non prevista"/>
    <s v="D33B18000180001"/>
    <x v="174"/>
    <x v="173"/>
    <x v="64"/>
    <s v="Campobasso"/>
    <n v="2477075.71"/>
    <n v="2252909.6"/>
    <n v="583857.5"/>
    <n v="124139.26"/>
    <n v="0.23570434187496031"/>
    <n v="5.0115246578393842E-2"/>
    <n v="0.21261910654568966"/>
    <s v="Gara in corso"/>
    <m/>
    <m/>
    <m/>
    <s v="ok"/>
    <s v=""/>
    <s v=""/>
    <s v=""/>
    <s v="nessuna condizione"/>
    <s v="Format"/>
    <s v="si"/>
    <m/>
  </r>
  <r>
    <x v="6"/>
    <s v="Campania"/>
    <d v="2021-10-15T00:00:00"/>
    <s v="non prevista"/>
    <s v="MISE#1#FSC-CISNAPOLI20"/>
    <x v="175"/>
    <x v="174"/>
    <x v="96"/>
    <s v="NAPOLI"/>
    <n v="15400000"/>
    <n v="10000000"/>
    <n v="8046419.2400000002"/>
    <n v="1700254.06"/>
    <n v="0.52249475584415583"/>
    <n v="0.1104061077922078"/>
    <n v="0.21130567638680484"/>
    <s v="Esecuzione"/>
    <s v="intervento senza stipula contratto (forzato stato &quot;esecuzione&quot;)"/>
    <d v="2024-07-03T00:00:00"/>
    <s v="inizio avvio lavori"/>
    <s v=""/>
    <s v="ok"/>
    <s v=""/>
    <s v=""/>
    <s v="solo A"/>
    <s v="BDU"/>
    <s v="si"/>
    <s v="Intervento IN ESECUZIONE senza data stipula contratto"/>
  </r>
  <r>
    <x v="6"/>
    <s v="Campania"/>
    <d v="2021-10-15T00:00:00"/>
    <s v="non prevista"/>
    <s v="MISE#1#FSC-CISNAPOLI21"/>
    <x v="176"/>
    <x v="175"/>
    <x v="97"/>
    <s v="NAPOLI"/>
    <n v="3628842.72"/>
    <n v="3628842.72"/>
    <n v="258148.69"/>
    <n v="6706.09"/>
    <n v="7.113802110442527E-2"/>
    <n v="1.8479968732290496E-3"/>
    <n v="2.5977625530464631E-2"/>
    <s v="Progettazione"/>
    <s v="Progettazione Definitiva"/>
    <m/>
    <m/>
    <s v="ok"/>
    <s v=""/>
    <s v=""/>
    <s v=""/>
    <s v="nessuna condizione"/>
    <s v="BDU"/>
    <s v="si"/>
    <m/>
  </r>
  <r>
    <x v="6"/>
    <s v="Campania"/>
    <d v="2021-10-15T00:00:00"/>
    <s v="non prevista"/>
    <s v="MISE#1#FSC-CISNAPOLI22"/>
    <x v="177"/>
    <x v="176"/>
    <x v="97"/>
    <s v="NAPOLI"/>
    <n v="12200000"/>
    <n v="12200000"/>
    <n v="0"/>
    <n v="0"/>
    <n v="0"/>
    <n v="0"/>
    <n v="0"/>
    <s v="Progettazione"/>
    <s v="Progettazione Definitiva"/>
    <m/>
    <m/>
    <s v="ok"/>
    <s v=""/>
    <s v=""/>
    <s v=""/>
    <s v="nessuna condizione"/>
    <s v="BDU"/>
    <s v="si"/>
    <m/>
  </r>
  <r>
    <x v="6"/>
    <s v="Campania"/>
    <d v="2021-10-15T00:00:00"/>
    <s v="non prevista"/>
    <s v="MISE#1#FSC-CISNAPOLI6"/>
    <x v="178"/>
    <x v="177"/>
    <x v="97"/>
    <s v="NAPOLI"/>
    <n v="21000000"/>
    <n v="21000000"/>
    <n v="642286.33000000007"/>
    <n v="41000.26"/>
    <n v="3.0585063333333336E-2"/>
    <n v="1.9523933333333333E-3"/>
    <n v="6.3834863183216115E-2"/>
    <s v="Progettazione"/>
    <s v="Progettazione Esecutiva"/>
    <m/>
    <m/>
    <s v="ok"/>
    <s v=""/>
    <s v=""/>
    <s v=""/>
    <s v="nessuna condizione"/>
    <s v="BDU"/>
    <s v="si"/>
    <m/>
  </r>
  <r>
    <x v="6"/>
    <s v="Campania"/>
    <d v="2021-10-15T00:00:00"/>
    <s v="non prevista"/>
    <s v="MISE#1#FSC-CISNAPOLI9"/>
    <x v="179"/>
    <x v="178"/>
    <x v="97"/>
    <s v="NAPOLI"/>
    <n v="6000000"/>
    <n v="6000000"/>
    <n v="371017.39"/>
    <n v="24160.79"/>
    <n v="6.1836231666666672E-2"/>
    <n v="4.0267983333333339E-3"/>
    <n v="6.5120370772917144E-2"/>
    <s v="Progettazione"/>
    <s v="Progettazione Preliminare"/>
    <m/>
    <m/>
    <s v="ok"/>
    <s v=""/>
    <s v=""/>
    <s v=""/>
    <s v="nessuna condizione"/>
    <s v="BDU"/>
    <s v="si"/>
    <m/>
  </r>
  <r>
    <x v="6"/>
    <s v="Campania"/>
    <d v="2021-10-15T00:00:00"/>
    <s v="non prevista"/>
    <s v="MISE#1#FSC-CISNAPOLI7"/>
    <x v="180"/>
    <x v="179"/>
    <x v="97"/>
    <s v="NAPOLI"/>
    <n v="10000000"/>
    <n v="10000000"/>
    <n v="1455635.26"/>
    <n v="165488.26"/>
    <n v="0.145563526"/>
    <n v="1.6548826000000003E-2"/>
    <n v="0.11368799901151062"/>
    <s v="Esecuzione"/>
    <s v="intervento senza stipula contratto (forzato stato &quot;esecuzione&quot;)"/>
    <d v="2024-02-24T00:00:00"/>
    <s v="inizio avvio lavori"/>
    <s v=""/>
    <s v="ok"/>
    <s v=""/>
    <s v=""/>
    <s v="solo A"/>
    <s v="BDU"/>
    <s v="si"/>
    <s v="Intervento IN ESECUZIONE senza data stipula contratto"/>
  </r>
  <r>
    <x v="6"/>
    <s v="Campania"/>
    <d v="2021-10-15T00:00:00"/>
    <s v="non prevista"/>
    <s v="MISE#1#FSC-CISNAPOLI11"/>
    <x v="181"/>
    <x v="180"/>
    <x v="97"/>
    <s v="NAPOLI"/>
    <n v="7500000"/>
    <n v="7500000"/>
    <n v="745334.96"/>
    <n v="165403.85"/>
    <n v="9.9377994666666664E-2"/>
    <n v="2.2053846666666668E-2"/>
    <n v="0.22191881352244636"/>
    <s v="Progettazione"/>
    <s v="Progettazione Preliminare"/>
    <m/>
    <m/>
    <s v="ok"/>
    <s v=""/>
    <s v=""/>
    <s v=""/>
    <s v="nessuna condizione"/>
    <s v="BDU"/>
    <s v="si"/>
    <m/>
  </r>
  <r>
    <x v="6"/>
    <s v="Campania"/>
    <d v="2021-10-15T00:00:00"/>
    <s v="non prevista"/>
    <s v="MISE#1#FSC-CISNAPOLI4"/>
    <x v="182"/>
    <x v="181"/>
    <x v="97"/>
    <s v="NAPOLI"/>
    <n v="8000000"/>
    <n v="8000000"/>
    <n v="6529778.7400000002"/>
    <n v="1961284.57"/>
    <n v="0.81622234250000003"/>
    <n v="0.24516057125000001"/>
    <n v="0.30036003486390722"/>
    <s v="Esecuzione"/>
    <s v="Esecuzione  Lavori"/>
    <d v="2023-06-29T00:00:00"/>
    <s v="stipula contratto"/>
    <s v=""/>
    <s v="ok"/>
    <s v="ok"/>
    <s v="ok"/>
    <s v="A+B"/>
    <s v="BDU"/>
    <s v="si"/>
    <m/>
  </r>
  <r>
    <x v="6"/>
    <s v="Campania"/>
    <d v="2021-10-15T00:00:00"/>
    <s v="non prevista"/>
    <s v="MISE#1#FSC-CISNAPOLI3"/>
    <x v="183"/>
    <x v="182"/>
    <x v="97"/>
    <s v="NAPOLI"/>
    <n v="2307547.84"/>
    <n v="2307547.84"/>
    <n v="79300"/>
    <n v="0"/>
    <n v="3.436548470431712E-2"/>
    <n v="0"/>
    <n v="0"/>
    <s v="Progettazione"/>
    <s v="Progettazione Esecutiva"/>
    <m/>
    <m/>
    <s v="ok"/>
    <s v=""/>
    <s v=""/>
    <s v=""/>
    <s v="nessuna condizione"/>
    <s v="BDU"/>
    <s v="si"/>
    <m/>
  </r>
  <r>
    <x v="6"/>
    <s v="Campania"/>
    <d v="2021-10-15T00:00:00"/>
    <s v="non prevista"/>
    <s v="MISE#1#FSC-CISNAPOLI24"/>
    <x v="184"/>
    <x v="183"/>
    <x v="97"/>
    <s v="NAPOLI"/>
    <n v="3183300"/>
    <n v="3183300"/>
    <n v="143984.92000000001"/>
    <n v="12192.53"/>
    <n v="4.5231338548047631E-2"/>
    <n v="3.8301542424528006E-3"/>
    <n v="8.467921501779492E-2"/>
    <s v="Progettazione"/>
    <s v="Progettazione Definitiva"/>
    <m/>
    <m/>
    <s v="ok"/>
    <s v=""/>
    <s v=""/>
    <s v=""/>
    <s v="nessuna condizione"/>
    <s v="BDU"/>
    <s v="si"/>
    <m/>
  </r>
  <r>
    <x v="6"/>
    <s v="Campania"/>
    <d v="2021-10-15T00:00:00"/>
    <s v="non prevista"/>
    <s v="MISE#1#FSC-CISNAPOLI23"/>
    <x v="185"/>
    <x v="184"/>
    <x v="97"/>
    <s v="NAPOLI"/>
    <n v="5680309.4400000004"/>
    <n v="5680309.4400000004"/>
    <n v="801391.53999999992"/>
    <n v="65009.02"/>
    <n v="0.1410823738503936"/>
    <n v="1.1444626509643107E-2"/>
    <n v="8.1120172543872882E-2"/>
    <s v="Progettazione"/>
    <s v="Progettazione Definitiva"/>
    <m/>
    <m/>
    <s v="ok"/>
    <s v=""/>
    <s v=""/>
    <s v=""/>
    <s v="nessuna condizione"/>
    <s v="BDU"/>
    <s v="si"/>
    <m/>
  </r>
  <r>
    <x v="7"/>
    <s v="Sicilia"/>
    <d v="2021-07-05T00:00:00"/>
    <s v="non prevista"/>
    <s v="MISE#1#FSC-CISPALERMO14"/>
    <x v="186"/>
    <x v="185"/>
    <x v="98"/>
    <s v="PALERMO"/>
    <n v="2000000"/>
    <n v="2000000"/>
    <n v="307768.84999999992"/>
    <n v="107685.4"/>
    <n v="0.15388442499999996"/>
    <n v="5.38427E-2"/>
    <n v="0.34989051036191615"/>
    <s v="Progettazione"/>
    <s v="Progettazione Definitiva"/>
    <m/>
    <m/>
    <s v="ok"/>
    <s v=""/>
    <s v=""/>
    <s v=""/>
    <s v="nessuna condizione"/>
    <s v="BDU"/>
    <s v="si"/>
    <m/>
  </r>
  <r>
    <x v="7"/>
    <s v="Sicilia"/>
    <d v="2021-07-05T00:00:00"/>
    <s v="non prevista"/>
    <s v="MISE#1#FSC-CISPALERMO17"/>
    <x v="187"/>
    <x v="186"/>
    <x v="98"/>
    <s v="PALERMO"/>
    <n v="25260000"/>
    <n v="25260000"/>
    <n v="25260000"/>
    <n v="8924"/>
    <n v="1"/>
    <n v="3.5328582739509103E-4"/>
    <n v="3.5328582739509103E-4"/>
    <s v="Gara aggiudicata/contratto sottoscritto"/>
    <s v="Stipula Contratto"/>
    <d v="2024-12-02T00:00:00"/>
    <s v="stipula contratto"/>
    <s v=""/>
    <s v="ok"/>
    <s v="ok"/>
    <s v="ok"/>
    <s v="A+B"/>
    <s v="BDU"/>
    <s v="si"/>
    <s v="IMPORTO IMPEGNATO = IMPORTO FINAZIAMENTO"/>
  </r>
  <r>
    <x v="7"/>
    <s v="Sicilia"/>
    <d v="2021-07-05T00:00:00"/>
    <s v="non prevista"/>
    <s v="MISE#1#FSC-CISPALERMO16"/>
    <x v="188"/>
    <x v="187"/>
    <x v="98"/>
    <s v="PALERMO"/>
    <n v="1500000"/>
    <n v="1500000"/>
    <n v="167227.84"/>
    <n v="0"/>
    <n v="0.11148522666666666"/>
    <n v="0"/>
    <n v="0"/>
    <s v="Progettazione"/>
    <s v="Progettazione Preliminare"/>
    <m/>
    <m/>
    <s v="ok"/>
    <s v=""/>
    <s v=""/>
    <s v=""/>
    <s v="nessuna condizione"/>
    <s v="BDU"/>
    <s v="si"/>
    <m/>
  </r>
  <r>
    <x v="7"/>
    <s v="Sicilia"/>
    <d v="2021-07-05T00:00:00"/>
    <s v="non prevista"/>
    <s v="MISE#1#FSC-CISPALERMO2"/>
    <x v="189"/>
    <x v="188"/>
    <x v="99"/>
    <s v="PALERMO"/>
    <n v="499590"/>
    <n v="499590"/>
    <n v="496283.52"/>
    <n v="0"/>
    <n v="0.99338161292259652"/>
    <n v="0"/>
    <n v="0"/>
    <s v="Esecuzione"/>
    <s v="Esecuzione Fornitura"/>
    <d v="2022-12-23T00:00:00"/>
    <s v="stipula contratto"/>
    <s v=""/>
    <s v="ok"/>
    <s v="ok"/>
    <s v="ok"/>
    <s v="A+B"/>
    <s v="BDU"/>
    <s v="si"/>
    <m/>
  </r>
  <r>
    <x v="7"/>
    <s v="Sicilia"/>
    <d v="2021-07-05T00:00:00"/>
    <s v="non prevista"/>
    <s v="MISE#1#FSC-CISPALERMO8"/>
    <x v="190"/>
    <x v="189"/>
    <x v="98"/>
    <s v="PALERMO"/>
    <n v="7000000"/>
    <n v="7000000"/>
    <n v="653130.43000000005"/>
    <n v="1532.15"/>
    <n v="9.3304347142857152E-2"/>
    <n v="2.1887857142857144E-4"/>
    <n v="2.3458560949303803E-3"/>
    <s v="Progettazione"/>
    <s v="Progettazione Preliminare"/>
    <m/>
    <m/>
    <s v="ok"/>
    <s v=""/>
    <s v=""/>
    <s v=""/>
    <s v="nessuna condizione"/>
    <s v="BDU"/>
    <s v="si"/>
    <m/>
  </r>
  <r>
    <x v="7"/>
    <s v="Sicilia"/>
    <d v="2021-07-05T00:00:00"/>
    <s v="non prevista"/>
    <s v="MISE#1#FSC-CISPALERMO7"/>
    <x v="191"/>
    <x v="190"/>
    <x v="100"/>
    <s v="PALERMO"/>
    <n v="2000000"/>
    <n v="2000000"/>
    <n v="429472.95"/>
    <n v="1532.15"/>
    <n v="0.21473647500000001"/>
    <n v="7.6607500000000007E-4"/>
    <n v="3.5675122263229852E-3"/>
    <s v="Progettazione"/>
    <s v="Studio di fattibilità"/>
    <m/>
    <m/>
    <s v="ok"/>
    <s v=""/>
    <s v=""/>
    <s v=""/>
    <s v="nessuna condizione"/>
    <s v="BDU"/>
    <s v="si"/>
    <m/>
  </r>
  <r>
    <x v="7"/>
    <s v="Sicilia"/>
    <d v="2021-07-05T00:00:00"/>
    <s v="non prevista"/>
    <s v="MISE#1#FSC-CISPALERMO10"/>
    <x v="192"/>
    <x v="191"/>
    <x v="98"/>
    <s v="PALERMO"/>
    <n v="5000000"/>
    <n v="5000000"/>
    <n v="2950.05"/>
    <n v="1532.14"/>
    <n v="5.9001000000000008E-4"/>
    <n v="3.0642800000000003E-4"/>
    <n v="0.51936068880188468"/>
    <s v="Progettazione"/>
    <s v="Studio di fattibilità"/>
    <m/>
    <m/>
    <s v="ok"/>
    <s v=""/>
    <s v=""/>
    <s v=""/>
    <s v="nessuna condizione"/>
    <s v="BDU"/>
    <s v="si"/>
    <m/>
  </r>
  <r>
    <x v="7"/>
    <s v="Sicilia"/>
    <d v="2021-07-05T00:00:00"/>
    <s v="non prevista"/>
    <s v="MISE#1#FSC-CISPALERMO9"/>
    <x v="193"/>
    <x v="192"/>
    <x v="98"/>
    <s v="PALERMO"/>
    <n v="4500000"/>
    <n v="4500000"/>
    <n v="703548.89"/>
    <n v="1532.14"/>
    <n v="0.15634419777777778"/>
    <n v="3.4047555555555557E-4"/>
    <n v="2.1777306762576229E-3"/>
    <s v="Progettazione"/>
    <s v="Studio di fattibilità"/>
    <m/>
    <m/>
    <s v="ok"/>
    <s v=""/>
    <s v=""/>
    <s v=""/>
    <s v="nessuna condizione"/>
    <s v="BDU"/>
    <s v="si"/>
    <m/>
  </r>
  <r>
    <x v="7"/>
    <s v="Sicilia"/>
    <d v="2021-07-05T00:00:00"/>
    <s v="non prevista"/>
    <s v="MISE#1#FSC-CISPALERMO11"/>
    <x v="194"/>
    <x v="193"/>
    <x v="98"/>
    <s v="PALERMO"/>
    <n v="2200000"/>
    <n v="2200000"/>
    <n v="2950.05"/>
    <n v="1532.14"/>
    <n v="1.3409318181818184E-3"/>
    <n v="6.9642727272727274E-4"/>
    <n v="0.51936068880188468"/>
    <s v="Progettazione"/>
    <s v="Studio di fattibilità"/>
    <m/>
    <m/>
    <s v="ok"/>
    <s v=""/>
    <s v=""/>
    <s v=""/>
    <s v="nessuna condizione"/>
    <s v="BDU"/>
    <s v="si"/>
    <m/>
  </r>
  <r>
    <x v="7"/>
    <s v="Sicilia"/>
    <d v="2021-07-05T00:00:00"/>
    <s v="non prevista"/>
    <s v="MISE#1#FSC-CISPALERMO13"/>
    <x v="195"/>
    <x v="194"/>
    <x v="98"/>
    <s v="PALERMO"/>
    <n v="6000000"/>
    <n v="6000000"/>
    <n v="384016.09"/>
    <n v="40799.320000000007"/>
    <n v="6.4002681666666672E-2"/>
    <n v="6.7998866666666678E-3"/>
    <n v="0.10624377744172127"/>
    <s v="Progettazione"/>
    <s v="Progettazione Esecutiva"/>
    <m/>
    <m/>
    <s v="ok"/>
    <s v=""/>
    <s v=""/>
    <s v=""/>
    <s v="nessuna condizione"/>
    <s v="BDU"/>
    <s v="si"/>
    <m/>
  </r>
  <r>
    <x v="7"/>
    <s v="Sicilia"/>
    <d v="2021-07-05T00:00:00"/>
    <s v="non prevista"/>
    <s v="MISE#1#FSC-CISPALERMO15"/>
    <x v="196"/>
    <x v="195"/>
    <x v="98"/>
    <s v="PALERMO"/>
    <n v="12500000"/>
    <n v="12500000"/>
    <n v="2950.05"/>
    <n v="801.52"/>
    <n v="2.3600400000000003E-4"/>
    <n v="6.4121599999999993E-5"/>
    <n v="0.27169708987983254"/>
    <s v="Progettazione"/>
    <s v="Progettazione Preliminare"/>
    <m/>
    <m/>
    <s v="ok"/>
    <s v=""/>
    <s v=""/>
    <s v=""/>
    <s v="nessuna condizione"/>
    <s v="BDU"/>
    <s v="si"/>
    <m/>
  </r>
  <r>
    <x v="7"/>
    <s v="Sicilia"/>
    <d v="2021-07-05T00:00:00"/>
    <s v="non prevista"/>
    <s v="MISE#1#FSC-CISPALERMO5"/>
    <x v="197"/>
    <x v="196"/>
    <x v="99"/>
    <s v="PALERMO"/>
    <n v="522064"/>
    <n v="522064"/>
    <n v="513242.11"/>
    <n v="0"/>
    <n v="0.98310189938398351"/>
    <n v="0"/>
    <n v="0"/>
    <s v="Esecuzione"/>
    <s v="Esecuzione Fornitura"/>
    <d v="2022-12-23T00:00:00"/>
    <s v="stipula contratto"/>
    <s v=""/>
    <s v="ok"/>
    <s v="ok"/>
    <s v="ok"/>
    <s v="A+B"/>
    <s v="BDU"/>
    <s v="si"/>
    <m/>
  </r>
  <r>
    <x v="7"/>
    <s v="Sicilia"/>
    <d v="2021-07-05T00:00:00"/>
    <s v="non prevista"/>
    <s v="MISE#1#FSC-CISPALERMO18"/>
    <x v="198"/>
    <x v="197"/>
    <x v="98"/>
    <s v="PALERMO"/>
    <n v="6000000"/>
    <n v="6000000"/>
    <n v="1327234.6000000001"/>
    <n v="1532.14"/>
    <n v="0.22120576666666669"/>
    <n v="2.5535666666666668E-4"/>
    <n v="1.1543852156958537E-3"/>
    <s v="Progettazione"/>
    <s v="Progettazione Preliminare"/>
    <m/>
    <m/>
    <s v="ok"/>
    <s v=""/>
    <s v=""/>
    <s v=""/>
    <s v="nessuna condizione"/>
    <s v="BDU"/>
    <s v="si"/>
    <m/>
  </r>
  <r>
    <x v="7"/>
    <s v="Sicilia"/>
    <d v="2021-07-05T00:00:00"/>
    <s v="non prevista"/>
    <s v="MISE#1#FSC-CISPALERMO1"/>
    <x v="199"/>
    <x v="198"/>
    <x v="101"/>
    <s v="PALERMO"/>
    <n v="5000000"/>
    <n v="5000000"/>
    <n v="671629.39"/>
    <n v="215823.62"/>
    <n v="0.13432587800000001"/>
    <n v="4.3164724000000002E-2"/>
    <n v="0.32134332298948382"/>
    <s v="Progettazione"/>
    <s v="Progettazione Esecutiva"/>
    <m/>
    <m/>
    <s v="ok"/>
    <s v=""/>
    <s v=""/>
    <s v=""/>
    <s v="nessuna condizione"/>
    <s v="BDU"/>
    <s v="si"/>
    <m/>
  </r>
  <r>
    <x v="7"/>
    <s v="Sicilia"/>
    <d v="2021-07-05T00:00:00"/>
    <s v="non prevista"/>
    <s v="MISE#1#FSC-CISPALERMO4"/>
    <x v="200"/>
    <x v="199"/>
    <x v="99"/>
    <s v="PALERMO"/>
    <n v="999710"/>
    <n v="999710"/>
    <n v="963346.54"/>
    <n v="226686.98"/>
    <n v="0.96362599153754591"/>
    <n v="0.2267527382941053"/>
    <n v="0.23531197817973168"/>
    <s v="Esecuzione"/>
    <s v="Esecuzione Fornitura"/>
    <d v="2022-12-22T00:00:00"/>
    <s v="stipula contratto"/>
    <s v=""/>
    <s v="ok"/>
    <s v="ok"/>
    <s v="ok"/>
    <s v="A+B"/>
    <s v="BDU"/>
    <s v="si"/>
    <m/>
  </r>
  <r>
    <x v="7"/>
    <s v="Sicilia"/>
    <d v="2021-07-05T00:00:00"/>
    <s v="non prevista"/>
    <s v="MISE#1#FSC-CISPALERMO6"/>
    <x v="201"/>
    <x v="200"/>
    <x v="99"/>
    <s v="PALERMO"/>
    <n v="6518636"/>
    <n v="6518636"/>
    <n v="3814111.65"/>
    <n v="175967.98"/>
    <n v="0.58510885559494352"/>
    <n v="2.6994601324571585E-2"/>
    <n v="4.6136032750902826E-2"/>
    <s v="Gara aggiudicata/contratto sottoscritto"/>
    <s v="Stipula Contratto"/>
    <d v="2023-12-13T00:00:00"/>
    <s v="stipula contratto"/>
    <s v=""/>
    <s v="ok"/>
    <s v=""/>
    <s v=""/>
    <s v="solo A"/>
    <s v="BDU"/>
    <s v="si"/>
    <m/>
  </r>
  <r>
    <x v="7"/>
    <s v="Sicilia"/>
    <d v="2021-07-05T00:00:00"/>
    <s v="non prevista"/>
    <s v="MISE#1#FSC-CISPALERMO3"/>
    <x v="202"/>
    <x v="201"/>
    <x v="102"/>
    <s v="PALERMO"/>
    <n v="2500000"/>
    <n v="2500000"/>
    <n v="0"/>
    <n v="0"/>
    <n v="0"/>
    <n v="0"/>
    <n v="0"/>
    <s v="Non Avviato"/>
    <s v="Progetto non avviato"/>
    <m/>
    <m/>
    <s v="ok"/>
    <s v=""/>
    <s v=""/>
    <s v=""/>
    <s v="nessuna condizione"/>
    <s v="BDU"/>
    <s v="si"/>
    <m/>
  </r>
  <r>
    <x v="8"/>
    <s v="Lazio"/>
    <d v="2022-07-06T00:00:00"/>
    <d v="2025-11-09T00:00:00"/>
    <s v="MISE#1#CIS_ROMA01"/>
    <x v="203"/>
    <x v="202"/>
    <x v="103"/>
    <s v="ROMA"/>
    <n v="13109606.050000001"/>
    <n v="13109606.050000001"/>
    <n v="1575536.34"/>
    <n v="228998.58"/>
    <n v="0.12018182193964555"/>
    <n v="1.7467998590239862E-2"/>
    <n v="0.14534642850573665"/>
    <s v="Progettazione"/>
    <s v="Progettazione Definitiva"/>
    <s v="CIS ROMA"/>
    <m/>
    <m/>
    <s v="ok"/>
    <s v="ok"/>
    <s v="ok"/>
    <s v="A+B"/>
    <s v="BDU"/>
    <s v="si"/>
    <m/>
  </r>
  <r>
    <x v="8"/>
    <s v="Lazio"/>
    <d v="2022-07-06T00:00:00"/>
    <d v="2025-11-09T00:00:00"/>
    <s v="MISE#1#CIS_ROMA02"/>
    <x v="204"/>
    <x v="203"/>
    <x v="103"/>
    <s v="ROMA"/>
    <n v="13417913.77"/>
    <n v="13417913.77"/>
    <n v="1442357.91"/>
    <n v="214785.03"/>
    <n v="0.10749494554249174"/>
    <n v="1.600733420125415E-2"/>
    <n v="0.14891243602636742"/>
    <s v="Progettazione"/>
    <s v="Progettazione Definitiva"/>
    <s v="CIS ROMA"/>
    <m/>
    <m/>
    <s v="ok"/>
    <s v="ok"/>
    <s v="ok"/>
    <s v="A+B"/>
    <s v="BDU"/>
    <s v="si"/>
    <m/>
  </r>
  <r>
    <x v="8"/>
    <s v="Lazio"/>
    <d v="2022-07-06T00:00:00"/>
    <d v="2025-11-09T00:00:00"/>
    <s v="MISE#1#CIS_ROMA03"/>
    <x v="205"/>
    <x v="204"/>
    <x v="103"/>
    <s v="ROMA"/>
    <n v="13553332.18"/>
    <n v="13553332.18"/>
    <n v="1218412.6100000001"/>
    <n v="171623.54"/>
    <n v="8.9897642426115185E-2"/>
    <n v="1.266282990195257E-2"/>
    <n v="0.14085830907478872"/>
    <s v="Progettazione"/>
    <s v="Progettazione Definitiva"/>
    <s v="CIS ROMA"/>
    <m/>
    <m/>
    <s v="ok"/>
    <s v="ok"/>
    <s v="ok"/>
    <s v="A+B"/>
    <s v="BDU"/>
    <s v="si"/>
    <m/>
  </r>
  <r>
    <x v="8"/>
    <s v="Lazio"/>
    <d v="2022-07-06T00:00:00"/>
    <d v="2025-11-09T00:00:00"/>
    <s v="MISE#1#CIS_ROMA04"/>
    <x v="206"/>
    <x v="205"/>
    <x v="103"/>
    <s v="ROMA"/>
    <n v="13388761.49"/>
    <n v="13388761.49"/>
    <n v="3104178.09"/>
    <n v="283277.65000000002"/>
    <n v="0.23184953233489858"/>
    <n v="2.1157868127800971E-2"/>
    <n v="9.1256893704832517E-2"/>
    <s v="Progettazione"/>
    <s v="Progettazione Definitiva"/>
    <s v="CIS ROMA"/>
    <m/>
    <m/>
    <s v="ok"/>
    <s v="ok"/>
    <s v="ok"/>
    <s v="A+B"/>
    <s v="BDU"/>
    <s v="si"/>
    <m/>
  </r>
  <r>
    <x v="8"/>
    <s v="Lazio"/>
    <d v="2022-07-06T00:00:00"/>
    <d v="2025-11-09T00:00:00"/>
    <s v="MISE#1#CIS_ROMA05"/>
    <x v="207"/>
    <x v="206"/>
    <x v="103"/>
    <s v="ROMA"/>
    <n v="13367215.68"/>
    <n v="13367215.68"/>
    <n v="1258367.07"/>
    <n v="46796.73"/>
    <n v="9.4138308240418855E-2"/>
    <n v="3.5008584525210566E-3"/>
    <n v="3.7188457259931321E-2"/>
    <s v="Progettazione"/>
    <s v="Progettazione Definitiva"/>
    <s v="CIS ROMA"/>
    <m/>
    <m/>
    <s v="ok"/>
    <s v="ok"/>
    <s v="ok"/>
    <s v="A+B"/>
    <s v="BDU"/>
    <s v="si"/>
    <m/>
  </r>
  <r>
    <x v="8"/>
    <s v="Lazio"/>
    <d v="2022-07-06T00:00:00"/>
    <d v="2025-11-09T00:00:00"/>
    <s v="MISE#1#CIS_ROMA06"/>
    <x v="208"/>
    <x v="207"/>
    <x v="103"/>
    <s v="ROMA"/>
    <n v="13702072.189999999"/>
    <n v="13702072.189999999"/>
    <n v="1230851.3700000001"/>
    <n v="100038.85"/>
    <n v="8.9829578543477243E-2"/>
    <n v="7.3010015282951165E-3"/>
    <n v="8.1276141407715205E-2"/>
    <s v="Progettazione"/>
    <s v="Progettazione Definitiva"/>
    <s v="CIS ROMA"/>
    <m/>
    <m/>
    <s v="ok"/>
    <s v="ok"/>
    <s v="ok"/>
    <s v="A+B"/>
    <s v="BDU"/>
    <s v="si"/>
    <m/>
  </r>
  <r>
    <x v="8"/>
    <s v="Lazio"/>
    <d v="2022-07-06T00:00:00"/>
    <d v="2025-11-09T00:00:00"/>
    <s v="MISE#1#CIS_ROMA07"/>
    <x v="209"/>
    <x v="208"/>
    <x v="103"/>
    <s v="ROMA"/>
    <n v="13433072.26"/>
    <n v="13433072.26"/>
    <n v="1278402.06"/>
    <n v="46796.73"/>
    <n v="9.5168256021872996E-2"/>
    <n v="3.4836952481338028E-3"/>
    <n v="3.6605643454610828E-2"/>
    <s v="Progettazione"/>
    <s v="Progettazione Definitiva"/>
    <s v="CIS ROMA"/>
    <m/>
    <m/>
    <s v="ok"/>
    <s v="ok"/>
    <s v="ok"/>
    <s v="A+B"/>
    <s v="BDU"/>
    <s v="si"/>
    <m/>
  </r>
  <r>
    <x v="8"/>
    <s v="Lazio"/>
    <d v="2022-07-06T00:00:00"/>
    <d v="2025-11-09T00:00:00"/>
    <s v="MISE#1#CIS_ROMA08"/>
    <x v="210"/>
    <x v="209"/>
    <x v="103"/>
    <s v="ROMA"/>
    <n v="11805633.51"/>
    <n v="11805633.51"/>
    <n v="860502.01000000013"/>
    <n v="165657.24"/>
    <n v="7.2889100722219533E-2"/>
    <n v="1.4032050025920209E-2"/>
    <n v="0.192512321964245"/>
    <s v="Progettazione"/>
    <s v="Progettazione Definitiva"/>
    <s v="CIS ROMA"/>
    <m/>
    <m/>
    <s v="ok"/>
    <s v="ok"/>
    <s v="ok"/>
    <s v="A+B"/>
    <s v="BDU"/>
    <s v="si"/>
    <m/>
  </r>
  <r>
    <x v="8"/>
    <s v="Lazio"/>
    <d v="2022-07-06T00:00:00"/>
    <d v="2025-11-09T00:00:00"/>
    <s v="MISE#1#CIS_ROMA09"/>
    <x v="211"/>
    <x v="210"/>
    <x v="103"/>
    <s v="ROMA"/>
    <n v="13342300.619999999"/>
    <n v="13342300.619999999"/>
    <n v="1386802.2"/>
    <n v="46796.73"/>
    <n v="0.10394026034169811"/>
    <n v="3.5073958631880986E-3"/>
    <n v="3.3744343641796938E-2"/>
    <s v="Progettazione"/>
    <s v="Progettazione Definitiva"/>
    <s v="CIS ROMA"/>
    <m/>
    <m/>
    <s v="ok"/>
    <s v="ok"/>
    <s v="ok"/>
    <s v="A+B"/>
    <s v="BDU"/>
    <s v="si"/>
    <m/>
  </r>
  <r>
    <x v="8"/>
    <s v="Lazio"/>
    <d v="2022-07-06T00:00:00"/>
    <d v="2025-11-09T00:00:00"/>
    <s v="MISE#1#CIS_ROMA10"/>
    <x v="212"/>
    <x v="211"/>
    <x v="103"/>
    <s v="ROMA"/>
    <n v="13776920.74"/>
    <n v="13776920.74"/>
    <n v="3109167.53"/>
    <n v="181495.36"/>
    <n v="0.22567942348487371"/>
    <n v="1.317386979465195E-2"/>
    <n v="5.8374262000606962E-2"/>
    <s v="Progettazione"/>
    <s v="Progettazione Definitiva"/>
    <s v="CIS ROMA"/>
    <m/>
    <m/>
    <s v="ok"/>
    <s v="ok"/>
    <s v="ok"/>
    <s v="A+B"/>
    <s v="BDU"/>
    <s v="si"/>
    <m/>
  </r>
  <r>
    <x v="8"/>
    <s v="Lazio"/>
    <d v="2022-07-06T00:00:00"/>
    <d v="2025-11-09T00:00:00"/>
    <s v="MISE#1#CIS_ROMA11"/>
    <x v="213"/>
    <x v="212"/>
    <x v="103"/>
    <s v="ROMA"/>
    <n v="13119196.85"/>
    <n v="13119196.85"/>
    <n v="1251331.69"/>
    <n v="46796.73"/>
    <n v="9.5381729865574805E-2"/>
    <n v="3.5670422919220094E-3"/>
    <n v="3.7397542453352244E-2"/>
    <s v="Progettazione"/>
    <s v="Progettazione Definitiva"/>
    <s v="CIS ROMA"/>
    <m/>
    <m/>
    <s v="ok"/>
    <s v="ok"/>
    <s v="ok"/>
    <s v="A+B"/>
    <s v="BDU"/>
    <s v="si"/>
    <m/>
  </r>
  <r>
    <x v="8"/>
    <s v="Lazio"/>
    <d v="2022-07-06T00:00:00"/>
    <d v="2025-11-09T00:00:00"/>
    <s v="MISE#1#CIS_ROMA12"/>
    <x v="214"/>
    <x v="213"/>
    <x v="103"/>
    <s v="ROMA"/>
    <n v="13355650.619999999"/>
    <n v="13355650.619999999"/>
    <n v="1009259.69"/>
    <n v="46796.73"/>
    <n v="7.5567991310632229E-2"/>
    <n v="3.5038899512631911E-3"/>
    <n v="4.6367382412746523E-2"/>
    <s v="Progettazione"/>
    <s v="Progettazione Definitiva"/>
    <s v="CIS ROMA"/>
    <m/>
    <m/>
    <s v="ok"/>
    <s v="ok"/>
    <s v="ok"/>
    <s v="A+B"/>
    <s v="BDU"/>
    <s v="si"/>
    <m/>
  </r>
  <r>
    <x v="8"/>
    <s v="Lazio"/>
    <d v="2022-07-06T00:00:00"/>
    <d v="2025-11-09T00:00:00"/>
    <s v="MISE#1#CIS_ROMA13"/>
    <x v="215"/>
    <x v="214"/>
    <x v="103"/>
    <s v="ROMA"/>
    <n v="13695231.189999999"/>
    <n v="13695231.189999999"/>
    <n v="1424622.77"/>
    <n v="106000.92"/>
    <n v="0.10402327279003751"/>
    <n v="7.7399876299569063E-3"/>
    <n v="7.4406307572916303E-2"/>
    <s v="Progettazione"/>
    <s v="Progettazione Definitiva"/>
    <s v="CIS ROMA"/>
    <m/>
    <m/>
    <s v="ok"/>
    <s v="ok"/>
    <s v="ok"/>
    <s v="A+B"/>
    <s v="BDU"/>
    <s v="si"/>
    <m/>
  </r>
  <r>
    <x v="8"/>
    <s v="Lazio"/>
    <d v="2022-07-06T00:00:00"/>
    <d v="2025-11-09T00:00:00"/>
    <s v="MISE#1#CIS_ROMA14"/>
    <x v="216"/>
    <x v="215"/>
    <x v="103"/>
    <s v="ROMA"/>
    <n v="13252464.75"/>
    <n v="13252464.75"/>
    <n v="1476042.89"/>
    <n v="245825.66"/>
    <n v="0.11137874484819889"/>
    <n v="1.8549429456131923E-2"/>
    <n v="0.16654371066412577"/>
    <s v="Progettazione"/>
    <s v="Progettazione Definitiva"/>
    <s v="CIS ROMA"/>
    <m/>
    <m/>
    <s v="ok"/>
    <s v="ok"/>
    <s v="ok"/>
    <s v="A+B"/>
    <s v="BDU"/>
    <s v="si"/>
    <m/>
  </r>
  <r>
    <x v="8"/>
    <s v="Lazio"/>
    <d v="2022-07-06T00:00:00"/>
    <d v="2025-11-09T00:00:00"/>
    <s v="MISE#1#CIS_ROMA15"/>
    <x v="217"/>
    <x v="216"/>
    <x v="103"/>
    <s v="ROMA"/>
    <n v="13680628.09"/>
    <n v="13680628.09"/>
    <n v="1488437.7"/>
    <n v="104447.78"/>
    <n v="0.10879893015204392"/>
    <n v="7.63472110438754E-3"/>
    <n v="7.017275899421252E-2"/>
    <s v="Progettazione"/>
    <s v="Progettazione Definitiva"/>
    <s v="CIS ROMA"/>
    <m/>
    <m/>
    <s v="ok"/>
    <s v="ok"/>
    <s v="ok"/>
    <s v="A+B"/>
    <s v="BDU"/>
    <s v="si"/>
    <m/>
  </r>
  <r>
    <x v="9"/>
    <s v="Calabria"/>
    <d v="2022-09-22T00:00:00"/>
    <d v="2025-11-15T00:00:00"/>
    <s v="MISE#1#CISCAL_73"/>
    <x v="218"/>
    <x v="217"/>
    <x v="104"/>
    <s v="PLATANIA"/>
    <n v="3100000"/>
    <n v="3100000"/>
    <n v="31192.3"/>
    <n v="0"/>
    <n v="1.0062032258064516E-2"/>
    <n v="0"/>
    <n v="0"/>
    <s v="Progettazione"/>
    <s v="Progettazione Preliminare"/>
    <m/>
    <m/>
    <s v="ok"/>
    <s v=""/>
    <s v=""/>
    <s v=""/>
    <s v="nessuna condizione"/>
    <s v="BDU"/>
    <s v="si"/>
    <m/>
  </r>
  <r>
    <x v="9"/>
    <s v="Calabria"/>
    <d v="2022-09-22T00:00:00"/>
    <d v="2025-11-15T00:00:00"/>
    <s v="MISE#1#CISCAL_63"/>
    <x v="219"/>
    <x v="218"/>
    <x v="105"/>
    <s v="MOTTA SAN GIOVANNI"/>
    <n v="1000000"/>
    <n v="1000000"/>
    <n v="27886.79"/>
    <n v="27886.79"/>
    <n v="2.7886790000000002E-2"/>
    <n v="2.7886790000000002E-2"/>
    <n v="1"/>
    <s v="Progettazione"/>
    <s v="Progettazione Esecutiva"/>
    <m/>
    <m/>
    <s v="ok"/>
    <s v=""/>
    <s v=""/>
    <s v=""/>
    <s v="nessuna condizione"/>
    <s v="BDU"/>
    <s v="si"/>
    <m/>
  </r>
  <r>
    <x v="9"/>
    <s v="Calabria"/>
    <d v="2022-09-22T00:00:00"/>
    <d v="2025-11-15T00:00:00"/>
    <s v="MISE#1#CISCAL_58"/>
    <x v="220"/>
    <x v="219"/>
    <x v="106"/>
    <s v="MELISSA"/>
    <n v="1550000"/>
    <n v="1550000"/>
    <n v="155117.14000000001"/>
    <n v="0"/>
    <n v="0.1000755741935484"/>
    <n v="0"/>
    <n v="0"/>
    <s v="Progettazione"/>
    <s v="Progettazione Esecutiva"/>
    <m/>
    <m/>
    <s v="ok"/>
    <s v=""/>
    <s v=""/>
    <s v=""/>
    <s v="nessuna condizione"/>
    <s v="BDU"/>
    <s v="si"/>
    <m/>
  </r>
  <r>
    <x v="9"/>
    <s v="Calabria"/>
    <d v="2022-09-22T00:00:00"/>
    <d v="2025-11-15T00:00:00"/>
    <s v="MISE#1#CISCAL_76"/>
    <x v="221"/>
    <x v="220"/>
    <x v="107"/>
    <s v="RICADI"/>
    <n v="2000000"/>
    <n v="2000000"/>
    <n v="172281"/>
    <n v="0"/>
    <n v="8.6140499999999995E-2"/>
    <n v="0"/>
    <n v="0"/>
    <s v="Progettazione"/>
    <s v="Progettazione Esecutiva"/>
    <m/>
    <m/>
    <s v="ok"/>
    <s v=""/>
    <s v=""/>
    <s v=""/>
    <s v="nessuna condizione"/>
    <s v="BDU"/>
    <s v="si"/>
    <m/>
  </r>
  <r>
    <x v="9"/>
    <s v="Calabria"/>
    <d v="2022-09-22T00:00:00"/>
    <d v="2025-11-15T00:00:00"/>
    <s v="MISE#1#CISCAL_10"/>
    <x v="222"/>
    <x v="221"/>
    <x v="108"/>
    <s v="CARAFFA DEL BIANCO"/>
    <n v="1480000"/>
    <n v="1480000"/>
    <n v="1455450"/>
    <n v="36778.51"/>
    <n v="0.98341216216216221"/>
    <n v="2.4850344594594596E-2"/>
    <n v="2.526951114775499E-2"/>
    <s v="Gara aggiudicata/contratto sottoscritto"/>
    <s v="Stipula Contratto"/>
    <d v="2024-09-20T00:00:00"/>
    <s v="stipula contratto"/>
    <s v=""/>
    <s v="ok"/>
    <s v="ok"/>
    <s v="ok"/>
    <s v="A+B"/>
    <s v="BDU"/>
    <s v="si"/>
    <m/>
  </r>
  <r>
    <x v="9"/>
    <s v="Calabria"/>
    <d v="2022-09-22T00:00:00"/>
    <d v="2025-11-15T00:00:00"/>
    <s v="MISE#1#CISCAL_97"/>
    <x v="223"/>
    <x v="222"/>
    <x v="109"/>
    <s v="SORIANO CALABRO"/>
    <n v="1500000"/>
    <n v="1500000"/>
    <n v="1500000"/>
    <n v="43821.02"/>
    <n v="1"/>
    <n v="2.921401333333333E-2"/>
    <n v="2.921401333333333E-2"/>
    <s v="Progettazione"/>
    <s v="Progettazione Esecutiva"/>
    <m/>
    <m/>
    <s v=""/>
    <s v=""/>
    <s v="ok"/>
    <s v=""/>
    <s v="solo B"/>
    <s v="BDU"/>
    <s v="si"/>
    <s v="IMPORTO IMPEGNATO = IMPORTO FINAZIAMENTO"/>
  </r>
  <r>
    <x v="9"/>
    <s v="Calabria"/>
    <d v="2022-09-22T00:00:00"/>
    <d v="2025-11-15T00:00:00"/>
    <s v="MISE#1#CISCAL_101"/>
    <x v="224"/>
    <x v="223"/>
    <x v="110"/>
    <s v="STRONGOLI"/>
    <n v="2583943.75"/>
    <n v="2583943.75"/>
    <n v="285446.65999999997"/>
    <n v="9338.34"/>
    <n v="0.11046937844525445"/>
    <n v="3.6139873400881889E-3"/>
    <n v="3.2714833657538682E-2"/>
    <s v="Progettazione"/>
    <s v="Progettazione Esecutiva"/>
    <m/>
    <m/>
    <s v="ok"/>
    <s v=""/>
    <s v=""/>
    <s v=""/>
    <s v="nessuna condizione"/>
    <s v="BDU"/>
    <s v="si"/>
    <m/>
  </r>
  <r>
    <x v="9"/>
    <s v="Calabria"/>
    <d v="2022-09-22T00:00:00"/>
    <d v="2025-11-15T00:00:00"/>
    <s v="MISE#1#CISCAL_77"/>
    <x v="225"/>
    <x v="224"/>
    <x v="111"/>
    <s v="ROCCELLA IONICA"/>
    <n v="1430000"/>
    <n v="1430000"/>
    <n v="120916.64"/>
    <n v="28112"/>
    <n v="8.4557090909090915E-2"/>
    <n v="1.9658741258741258E-2"/>
    <n v="0.23249074734461692"/>
    <s v="Progettazione"/>
    <s v="Progettazione Esecutiva"/>
    <m/>
    <m/>
    <s v="ok"/>
    <s v=""/>
    <s v=""/>
    <s v=""/>
    <s v="nessuna condizione"/>
    <s v="BDU"/>
    <s v="si"/>
    <m/>
  </r>
  <r>
    <x v="9"/>
    <s v="Calabria"/>
    <d v="2022-09-22T00:00:00"/>
    <d v="2025-11-15T00:00:00"/>
    <s v="MISE#1#CISCAL_49"/>
    <x v="226"/>
    <x v="225"/>
    <x v="112"/>
    <s v="LAINO BORGO"/>
    <n v="2207131.2400000002"/>
    <n v="2207131.2400000002"/>
    <n v="426238.04"/>
    <n v="138456.88"/>
    <n v="0.19311857504223442"/>
    <n v="6.2731602675335243E-2"/>
    <n v="0.32483463934847301"/>
    <s v="Gara in corso"/>
    <s v="Stipula Contratto"/>
    <m/>
    <m/>
    <s v="ok"/>
    <s v=""/>
    <s v=""/>
    <s v=""/>
    <s v="nessuna condizione"/>
    <s v="BDU"/>
    <s v="si"/>
    <m/>
  </r>
  <r>
    <x v="9"/>
    <s v="Calabria"/>
    <d v="2022-09-22T00:00:00"/>
    <d v="2025-11-15T00:00:00"/>
    <s v="MISE#1#CISCAL_64"/>
    <x v="227"/>
    <x v="226"/>
    <x v="113"/>
    <s v="NICOTERA"/>
    <n v="2000000"/>
    <n v="2000000"/>
    <n v="280422.49"/>
    <n v="0"/>
    <n v="0.14021124499999998"/>
    <n v="0"/>
    <n v="0"/>
    <s v="Progettazione"/>
    <s v="Progettazione Esecutiva"/>
    <m/>
    <m/>
    <s v="ok"/>
    <s v=""/>
    <s v=""/>
    <s v=""/>
    <s v="nessuna condizione"/>
    <s v="BDU"/>
    <s v="si"/>
    <m/>
  </r>
  <r>
    <x v="9"/>
    <s v="Calabria"/>
    <d v="2022-09-22T00:00:00"/>
    <d v="2025-11-15T00:00:00"/>
    <s v="MISE#1#CISCAL_6"/>
    <x v="228"/>
    <x v="227"/>
    <x v="114"/>
    <s v="BUONVICINO"/>
    <n v="1000000"/>
    <n v="1000000"/>
    <n v="790693.5"/>
    <n v="357146.37000000011"/>
    <n v="0.79069350000000005"/>
    <n v="0.3571463700000001"/>
    <n v="0.45168749964429972"/>
    <s v="Esecuzione"/>
    <s v="Esecuzione  Lavori"/>
    <d v="2024-05-17T00:00:00"/>
    <s v="stipula contratto"/>
    <s v=""/>
    <s v="ok"/>
    <s v="ok"/>
    <s v="ok"/>
    <s v="A+B"/>
    <s v="BDU"/>
    <s v="si"/>
    <m/>
  </r>
  <r>
    <x v="9"/>
    <s v="Calabria"/>
    <d v="2022-09-22T00:00:00"/>
    <d v="2025-11-15T00:00:00"/>
    <s v="MISE#1#CISCAL_93"/>
    <x v="229"/>
    <x v="228"/>
    <x v="115"/>
    <s v="SELLIA"/>
    <n v="1337500"/>
    <n v="1337500"/>
    <n v="132432.91"/>
    <n v="0"/>
    <n v="9.9015259813084108E-2"/>
    <n v="0"/>
    <n v="0"/>
    <s v="Progettazione"/>
    <s v="Progettazione Esecutiva"/>
    <m/>
    <m/>
    <s v="ok"/>
    <s v=""/>
    <s v=""/>
    <s v=""/>
    <s v="nessuna condizione"/>
    <s v="BDU"/>
    <s v="si"/>
    <m/>
  </r>
  <r>
    <x v="9"/>
    <s v="Calabria"/>
    <d v="2022-09-22T00:00:00"/>
    <d v="2025-11-15T00:00:00"/>
    <s v="MISE#1#CISCAL_36"/>
    <x v="230"/>
    <x v="229"/>
    <x v="116"/>
    <s v="DRAPIA"/>
    <n v="2282568.5699999998"/>
    <n v="2282568.5699999998"/>
    <n v="1531624.97"/>
    <n v="296518.59000000003"/>
    <n v="0.67100940148317212"/>
    <n v="0.12990566587885685"/>
    <n v="0.19359738565766529"/>
    <s v="Esecuzione"/>
    <s v="Esecuzione  Lavori"/>
    <d v="2024-09-24T00:00:00"/>
    <s v="stipula contratto"/>
    <s v=""/>
    <s v="ok"/>
    <s v="ok"/>
    <s v="ok"/>
    <s v="A+B"/>
    <s v="BDU"/>
    <s v="si"/>
    <m/>
  </r>
  <r>
    <x v="9"/>
    <s v="Calabria"/>
    <d v="2022-09-22T00:00:00"/>
    <d v="2025-11-15T00:00:00"/>
    <s v="MISE#1#CISCAL_23"/>
    <x v="231"/>
    <x v="230"/>
    <x v="117"/>
    <s v="CERZETO"/>
    <n v="1000000"/>
    <n v="1000000"/>
    <n v="107848"/>
    <n v="0"/>
    <n v="0.107848"/>
    <n v="0"/>
    <n v="0"/>
    <s v="Progettazione"/>
    <s v="Progettazione Definitiva"/>
    <m/>
    <m/>
    <s v="ok"/>
    <s v=""/>
    <s v=""/>
    <s v=""/>
    <s v="nessuna condizione"/>
    <s v="BDU"/>
    <s v="si"/>
    <m/>
  </r>
  <r>
    <x v="9"/>
    <s v="Calabria"/>
    <d v="2022-09-22T00:00:00"/>
    <d v="2025-11-15T00:00:00"/>
    <s v="MISE#1#CISCAL_40"/>
    <x v="232"/>
    <x v="231"/>
    <x v="118"/>
    <s v="GALATRO"/>
    <n v="1497673"/>
    <n v="1497673"/>
    <n v="1467673"/>
    <n v="0"/>
    <n v="0.97996892512584521"/>
    <n v="0"/>
    <n v="0"/>
    <s v="Progettazione"/>
    <s v="Progettazione Preliminare"/>
    <m/>
    <m/>
    <s v=""/>
    <s v=""/>
    <s v="ok"/>
    <s v=""/>
    <s v="solo B"/>
    <s v="BDU"/>
    <s v="si"/>
    <m/>
  </r>
  <r>
    <x v="9"/>
    <s v="Calabria"/>
    <d v="2022-09-22T00:00:00"/>
    <d v="2025-11-15T00:00:00"/>
    <s v="MISE#1#CISCAL_80"/>
    <x v="233"/>
    <x v="232"/>
    <x v="119"/>
    <s v="SAN BASILE"/>
    <n v="2500000"/>
    <n v="2500000"/>
    <n v="2500000"/>
    <n v="464394.66"/>
    <n v="1"/>
    <n v="0.18575786399999999"/>
    <n v="0.18575786399999999"/>
    <s v="Progettazione"/>
    <s v="Progettazione Esecutiva"/>
    <m/>
    <m/>
    <s v=""/>
    <s v=""/>
    <s v="ok"/>
    <s v=""/>
    <s v="solo B"/>
    <s v="BDU"/>
    <s v="si"/>
    <s v="IMPORTO IMPEGNATO = IMPORTO FINAZIAMENTO"/>
  </r>
  <r>
    <x v="9"/>
    <s v="Calabria"/>
    <d v="2022-09-22T00:00:00"/>
    <d v="2025-11-15T00:00:00"/>
    <s v="MISE#1#CISCAL_30"/>
    <x v="234"/>
    <x v="233"/>
    <x v="120"/>
    <s v="ANDALI"/>
    <n v="2000000"/>
    <n v="2000000"/>
    <n v="104524.67"/>
    <n v="0"/>
    <n v="5.2262335E-2"/>
    <n v="0"/>
    <n v="0"/>
    <s v="Progettazione"/>
    <s v="Progettazione Esecutiva"/>
    <m/>
    <m/>
    <s v="ok"/>
    <s v=""/>
    <s v=""/>
    <s v=""/>
    <s v="nessuna condizione"/>
    <s v="BDU"/>
    <s v="si"/>
    <m/>
  </r>
  <r>
    <x v="9"/>
    <s v="Calabria"/>
    <d v="2022-09-22T00:00:00"/>
    <d v="2025-11-15T00:00:00"/>
    <s v="MISE#1#CISCAL_75"/>
    <x v="235"/>
    <x v="234"/>
    <x v="121"/>
    <s v="POLIA"/>
    <n v="1500000"/>
    <n v="1500000"/>
    <n v="62805.599999999999"/>
    <n v="12561.12"/>
    <n v="4.1870400000000002E-2"/>
    <n v="8.3740800000000008E-3"/>
    <n v="0.2"/>
    <s v="Progettazione"/>
    <s v="Progettazione Esecutiva"/>
    <m/>
    <m/>
    <s v="ok"/>
    <s v=""/>
    <s v=""/>
    <s v=""/>
    <s v="nessuna condizione"/>
    <s v="BDU"/>
    <s v="si"/>
    <m/>
  </r>
  <r>
    <x v="9"/>
    <s v="Calabria"/>
    <d v="2022-09-22T00:00:00"/>
    <d v="2025-11-15T00:00:00"/>
    <s v="MISE#1#CISCAL_26"/>
    <x v="236"/>
    <x v="235"/>
    <x v="122"/>
    <s v="CITTANOVA"/>
    <n v="2300000"/>
    <n v="2300000"/>
    <n v="2298640.09"/>
    <n v="35903.379999999997"/>
    <n v="0.99940873478260861"/>
    <n v="1.5610165217391303E-2"/>
    <n v="1.5619400425579456E-2"/>
    <s v="Progettazione"/>
    <s v="Progettazione Esecutiva"/>
    <m/>
    <m/>
    <s v=""/>
    <s v=""/>
    <s v="ok"/>
    <s v=""/>
    <s v="solo B"/>
    <s v="BDU"/>
    <s v="si"/>
    <s v="IMPORTO IMPEGNATO = IMPORTO FINAZIAMENTO"/>
  </r>
  <r>
    <x v="9"/>
    <s v="Calabria"/>
    <d v="2022-09-22T00:00:00"/>
    <d v="2025-11-15T00:00:00"/>
    <s v="MISE#1#CISCAL_91"/>
    <x v="237"/>
    <x v="236"/>
    <x v="123"/>
    <s v="SANT'ILARIO DELLO IONIO"/>
    <n v="1100000"/>
    <n v="1100000"/>
    <n v="153830.20000000001"/>
    <n v="0"/>
    <n v="0.13984563636363637"/>
    <n v="0"/>
    <n v="0"/>
    <s v="Progettazione"/>
    <s v="Progettazione Preliminare"/>
    <m/>
    <m/>
    <s v="ok"/>
    <s v=""/>
    <s v=""/>
    <s v=""/>
    <s v="nessuna condizione"/>
    <s v="BDU"/>
    <s v="si"/>
    <m/>
  </r>
  <r>
    <x v="9"/>
    <s v="Calabria"/>
    <d v="2022-09-22T00:00:00"/>
    <d v="2025-11-15T00:00:00"/>
    <s v="MISE#1#CISCAL_44"/>
    <x v="238"/>
    <x v="237"/>
    <x v="124"/>
    <s v="GIOIA TAURO"/>
    <n v="4350000"/>
    <n v="4350000"/>
    <n v="3556651.18"/>
    <n v="182707.93"/>
    <n v="0.81762096091954028"/>
    <n v="4.2001822988505744E-2"/>
    <n v="5.1370775696929598E-2"/>
    <s v="Esecuzione"/>
    <s v="Esecuzione  Lavori"/>
    <d v="2024-08-07T00:00:00"/>
    <s v="inizio avvio lavori"/>
    <s v=""/>
    <s v="ok"/>
    <s v="ok"/>
    <s v="ok"/>
    <s v="A+B"/>
    <s v="BDU"/>
    <s v="si"/>
    <s v="Intervento IN ESECUZIONE senza data stipula contratto"/>
  </r>
  <r>
    <x v="9"/>
    <s v="Calabria"/>
    <d v="2022-09-22T00:00:00"/>
    <d v="2025-11-15T00:00:00"/>
    <s v="MISE#1#CISCAL_65"/>
    <x v="239"/>
    <x v="238"/>
    <x v="125"/>
    <s v="ORIOLO"/>
    <n v="1400000"/>
    <n v="1400000"/>
    <n v="0"/>
    <n v="0"/>
    <n v="0"/>
    <n v="0"/>
    <n v="0"/>
    <s v="Non Avviato"/>
    <s v="Progetto non avviato"/>
    <m/>
    <m/>
    <s v="ok"/>
    <s v=""/>
    <s v=""/>
    <s v=""/>
    <s v="nessuna condizione"/>
    <s v="BDU"/>
    <s v="si"/>
    <m/>
  </r>
  <r>
    <x v="9"/>
    <s v="Calabria"/>
    <d v="2022-09-22T00:00:00"/>
    <d v="2025-11-15T00:00:00"/>
    <s v="MISE#1#CISCAL_57"/>
    <x v="240"/>
    <x v="239"/>
    <x v="126"/>
    <s v="MELICUCCA'"/>
    <n v="1600000"/>
    <n v="1600000"/>
    <n v="182955.65"/>
    <n v="0"/>
    <n v="0.11434728125"/>
    <n v="0"/>
    <n v="0"/>
    <s v="Progettazione"/>
    <s v="Progettazione Definitiva"/>
    <m/>
    <m/>
    <s v="ok"/>
    <s v=""/>
    <s v=""/>
    <s v=""/>
    <s v="nessuna condizione"/>
    <s v="BDU"/>
    <s v="si"/>
    <m/>
  </r>
  <r>
    <x v="9"/>
    <s v="Calabria"/>
    <d v="2022-09-22T00:00:00"/>
    <d v="2025-11-15T00:00:00"/>
    <s v="MISE#1#CISCAL_99"/>
    <x v="241"/>
    <x v="240"/>
    <x v="127"/>
    <s v="SPADOLA"/>
    <n v="1473600"/>
    <n v="1473600"/>
    <n v="103370"/>
    <n v="0"/>
    <n v="7.0147937024972851E-2"/>
    <n v="0"/>
    <n v="0"/>
    <s v="Progettazione"/>
    <s v="Progettazione Definitiva"/>
    <m/>
    <m/>
    <s v="ok"/>
    <s v=""/>
    <s v=""/>
    <s v=""/>
    <s v="nessuna condizione"/>
    <s v="BDU"/>
    <s v="si"/>
    <m/>
  </r>
  <r>
    <x v="9"/>
    <s v="Calabria"/>
    <d v="2022-09-22T00:00:00"/>
    <d v="2025-11-15T00:00:00"/>
    <s v="MISE#1#CISCAL_12"/>
    <x v="242"/>
    <x v="241"/>
    <x v="128"/>
    <s v="CARDETO"/>
    <n v="2800000"/>
    <n v="2800000"/>
    <n v="248231.17"/>
    <n v="0"/>
    <n v="8.8653989285714288E-2"/>
    <n v="0"/>
    <n v="0"/>
    <s v="Progettazione"/>
    <s v="Progettazione Definitiva"/>
    <m/>
    <m/>
    <s v="ok"/>
    <s v=""/>
    <s v=""/>
    <s v=""/>
    <s v="nessuna condizione"/>
    <s v="BDU"/>
    <s v="si"/>
    <m/>
  </r>
  <r>
    <x v="9"/>
    <s v="Calabria"/>
    <d v="2022-09-22T00:00:00"/>
    <d v="2025-11-15T00:00:00"/>
    <s v="MISE#1#CISCAL_100"/>
    <x v="243"/>
    <x v="242"/>
    <x v="129"/>
    <s v="SQUILLACE"/>
    <n v="1270000"/>
    <n v="1270000"/>
    <n v="114230"/>
    <n v="0"/>
    <n v="8.9944881889763781E-2"/>
    <n v="0"/>
    <n v="0"/>
    <s v="Progettazione"/>
    <s v="Progettazione Esecutiva"/>
    <m/>
    <m/>
    <s v="ok"/>
    <s v=""/>
    <s v=""/>
    <s v=""/>
    <s v="nessuna condizione"/>
    <s v="BDU"/>
    <s v="si"/>
    <m/>
  </r>
  <r>
    <x v="9"/>
    <s v="Calabria"/>
    <d v="2022-09-22T00:00:00"/>
    <d v="2025-11-15T00:00:00"/>
    <s v="MISE#1#CISCAL_47"/>
    <x v="244"/>
    <x v="243"/>
    <x v="130"/>
    <s v="GUARDAVALLE"/>
    <n v="1960000"/>
    <n v="1960000"/>
    <n v="135359.47"/>
    <n v="0"/>
    <n v="6.9060954081632653E-2"/>
    <n v="0"/>
    <n v="0"/>
    <s v="Progettazione"/>
    <s v="Progettazione Esecutiva"/>
    <m/>
    <m/>
    <s v="ok"/>
    <s v=""/>
    <s v=""/>
    <s v=""/>
    <s v="nessuna condizione"/>
    <s v="BDU"/>
    <s v="si"/>
    <m/>
  </r>
  <r>
    <x v="9"/>
    <s v="Calabria"/>
    <d v="2022-09-22T00:00:00"/>
    <d v="2025-11-15T00:00:00"/>
    <s v="MISE#1#CISCAL_108"/>
    <x v="245"/>
    <x v="244"/>
    <x v="131"/>
    <s v="UMBRIATICO"/>
    <n v="1000000"/>
    <n v="1000000"/>
    <n v="134280.4"/>
    <n v="0"/>
    <n v="0.13428039999999999"/>
    <n v="0"/>
    <n v="0"/>
    <s v="Progettazione"/>
    <s v="Progettazione Esecutiva"/>
    <m/>
    <m/>
    <s v="ok"/>
    <s v=""/>
    <s v=""/>
    <s v=""/>
    <s v="nessuna condizione"/>
    <s v="BDU"/>
    <s v="si"/>
    <m/>
  </r>
  <r>
    <x v="9"/>
    <s v="Calabria"/>
    <d v="2022-09-22T00:00:00"/>
    <d v="2025-11-15T00:00:00"/>
    <s v="MISE#1#CISCAL_11"/>
    <x v="246"/>
    <x v="245"/>
    <x v="132"/>
    <s v="CARAFFA DI CATANZARO"/>
    <n v="1439448.88"/>
    <n v="1439448.88"/>
    <n v="1245889.43"/>
    <n v="349530.06"/>
    <n v="0.86553225148224788"/>
    <n v="0.24282214176303366"/>
    <n v="0.28054661319343566"/>
    <s v="Esecuzione"/>
    <s v="Esecuzione  Lavori"/>
    <d v="2024-02-16T00:00:00"/>
    <s v="stipula contratto"/>
    <s v=""/>
    <s v="ok"/>
    <s v="ok"/>
    <s v="ok"/>
    <s v="A+B"/>
    <s v="BDU"/>
    <s v="si"/>
    <m/>
  </r>
  <r>
    <x v="9"/>
    <s v="Calabria"/>
    <d v="2022-09-22T00:00:00"/>
    <d v="2025-11-15T00:00:00"/>
    <s v="MISE#1#CISCAL_68"/>
    <x v="247"/>
    <x v="246"/>
    <x v="133"/>
    <s v="PAOLA"/>
    <n v="2686410"/>
    <n v="2686410"/>
    <n v="567204.78999999992"/>
    <n v="429373.64"/>
    <n v="0.21113857899576011"/>
    <n v="0.1598317606024397"/>
    <n v="0.75699931941689014"/>
    <s v="Progettazione"/>
    <s v="Progettazione Esecutiva"/>
    <m/>
    <m/>
    <s v="ok"/>
    <s v=""/>
    <s v=""/>
    <s v=""/>
    <s v="nessuna condizione"/>
    <s v="BDU"/>
    <s v="si"/>
    <m/>
  </r>
  <r>
    <x v="9"/>
    <s v="Calabria"/>
    <d v="2022-09-22T00:00:00"/>
    <d v="2025-11-15T00:00:00"/>
    <s v="MISE#1#CISCAL_104"/>
    <x v="248"/>
    <x v="247"/>
    <x v="134"/>
    <s v="TERRANOVA DA SIBARI"/>
    <n v="1500000"/>
    <n v="1500000"/>
    <n v="154793.60000000001"/>
    <n v="0"/>
    <n v="0.10319573333333333"/>
    <n v="0"/>
    <n v="0"/>
    <s v="Progettazione"/>
    <s v="Progettazione Preliminare"/>
    <m/>
    <m/>
    <s v="ok"/>
    <s v=""/>
    <s v=""/>
    <s v=""/>
    <s v="nessuna condizione"/>
    <s v="BDU"/>
    <s v="si"/>
    <m/>
  </r>
  <r>
    <x v="9"/>
    <s v="Calabria"/>
    <d v="2022-09-22T00:00:00"/>
    <d v="2025-11-15T00:00:00"/>
    <s v="MISE#1#CISCAL_38"/>
    <x v="249"/>
    <x v="248"/>
    <x v="135"/>
    <s v="MORANO CALABRO"/>
    <n v="2980000"/>
    <n v="2980000"/>
    <n v="0"/>
    <n v="0"/>
    <n v="0"/>
    <n v="0"/>
    <n v="0"/>
    <s v="Progettazione"/>
    <s v="Progettazione Definitiva"/>
    <m/>
    <m/>
    <s v="ok"/>
    <s v=""/>
    <s v=""/>
    <s v=""/>
    <s v="nessuna condizione"/>
    <s v="BDU"/>
    <s v="si"/>
    <m/>
  </r>
  <r>
    <x v="9"/>
    <s v="Calabria"/>
    <d v="2022-09-22T00:00:00"/>
    <d v="2025-11-15T00:00:00"/>
    <s v="MISE#1#CISCAL_94"/>
    <x v="250"/>
    <x v="249"/>
    <x v="136"/>
    <s v="SELLIA MARINA"/>
    <n v="2000000"/>
    <n v="2000000"/>
    <n v="123708.6"/>
    <n v="635"/>
    <n v="6.1854300000000001E-2"/>
    <n v="3.1750000000000002E-4"/>
    <n v="5.1330303632892132E-3"/>
    <s v="Progettazione"/>
    <s v="Progettazione Esecutiva"/>
    <m/>
    <m/>
    <s v="ok"/>
    <s v=""/>
    <s v=""/>
    <s v=""/>
    <s v="nessuna condizione"/>
    <s v="BDU"/>
    <s v="si"/>
    <m/>
  </r>
  <r>
    <x v="9"/>
    <s v="Calabria"/>
    <d v="2022-09-22T00:00:00"/>
    <d v="2025-11-15T00:00:00"/>
    <s v="MISE#1#CISCAL_84"/>
    <x v="251"/>
    <x v="250"/>
    <x v="137"/>
    <s v="SAN MANGO D'AQUINO"/>
    <n v="1800000"/>
    <n v="1800000"/>
    <n v="214299.82"/>
    <n v="0"/>
    <n v="0.11905545555555556"/>
    <n v="0"/>
    <n v="0"/>
    <s v="Progettazione"/>
    <s v="Progettazione Esecutiva"/>
    <m/>
    <m/>
    <s v="ok"/>
    <s v=""/>
    <s v=""/>
    <s v=""/>
    <s v="nessuna condizione"/>
    <s v="BDU"/>
    <s v="si"/>
    <m/>
  </r>
  <r>
    <x v="9"/>
    <s v="Calabria"/>
    <d v="2022-09-22T00:00:00"/>
    <d v="2025-11-15T00:00:00"/>
    <s v="MISE#1#CISCAL_54"/>
    <x v="252"/>
    <x v="251"/>
    <x v="138"/>
    <s v="BELSITO"/>
    <n v="1200000"/>
    <n v="1200000"/>
    <n v="149277.23000000001"/>
    <n v="0"/>
    <n v="0.12439769166666667"/>
    <n v="0"/>
    <n v="0"/>
    <s v="Progettazione"/>
    <s v="Progettazione Esecutiva"/>
    <m/>
    <m/>
    <s v="ok"/>
    <s v=""/>
    <s v=""/>
    <s v=""/>
    <s v="nessuna condizione"/>
    <s v="BDU"/>
    <s v="si"/>
    <m/>
  </r>
  <r>
    <x v="9"/>
    <s v="Calabria"/>
    <d v="2022-09-22T00:00:00"/>
    <d v="2025-11-15T00:00:00"/>
    <s v="MISE#1#CISCAL_83"/>
    <x v="253"/>
    <x v="252"/>
    <x v="139"/>
    <s v="SAN LUCA"/>
    <n v="3000000"/>
    <n v="3000000"/>
    <n v="298521.01"/>
    <n v="0"/>
    <n v="9.950700333333333E-2"/>
    <n v="0"/>
    <n v="0"/>
    <s v="Progettazione"/>
    <s v="Progettazione Preliminare"/>
    <m/>
    <m/>
    <s v="ok"/>
    <s v=""/>
    <s v=""/>
    <s v=""/>
    <s v="nessuna condizione"/>
    <s v="BDU"/>
    <s v="si"/>
    <m/>
  </r>
  <r>
    <x v="9"/>
    <s v="Calabria"/>
    <d v="2022-09-22T00:00:00"/>
    <d v="2025-11-15T00:00:00"/>
    <s v="MISE#1#CISCAL_18"/>
    <x v="254"/>
    <x v="253"/>
    <x v="140"/>
    <s v="CATANZARO"/>
    <n v="2390000"/>
    <n v="2390000"/>
    <n v="156720.44"/>
    <n v="0"/>
    <n v="6.5573405857740588E-2"/>
    <n v="0"/>
    <n v="0"/>
    <s v="Progettazione"/>
    <s v="Progettazione Preliminare"/>
    <m/>
    <m/>
    <s v="ok"/>
    <s v=""/>
    <s v=""/>
    <s v=""/>
    <s v="nessuna condizione"/>
    <s v="BDU"/>
    <s v="si"/>
    <m/>
  </r>
  <r>
    <x v="9"/>
    <s v="Calabria"/>
    <d v="2022-09-22T00:00:00"/>
    <d v="2025-11-15T00:00:00"/>
    <s v="MISE#1#CISCAL_17"/>
    <x v="255"/>
    <x v="254"/>
    <x v="141"/>
    <s v="CATANZARO"/>
    <n v="7000000"/>
    <n v="7000000"/>
    <n v="34762.050000000003"/>
    <n v="34762.050000000003"/>
    <n v="4.9660071428571434E-3"/>
    <n v="4.9660071428571434E-3"/>
    <n v="1"/>
    <s v="Progettazione"/>
    <s v="Progettazione Definitiva"/>
    <m/>
    <m/>
    <s v="ok"/>
    <s v=""/>
    <s v=""/>
    <s v=""/>
    <s v="nessuna condizione"/>
    <s v="BDU"/>
    <s v="si"/>
    <m/>
  </r>
  <r>
    <x v="9"/>
    <s v="Calabria"/>
    <d v="2022-09-22T00:00:00"/>
    <d v="2025-11-15T00:00:00"/>
    <s v="MISE#1#CISCAL_74"/>
    <x v="256"/>
    <x v="255"/>
    <x v="142"/>
    <s v="PLATI'"/>
    <n v="2200000"/>
    <n v="2200000"/>
    <n v="0"/>
    <n v="0"/>
    <n v="0"/>
    <n v="0"/>
    <n v="0"/>
    <s v="Progettazione"/>
    <s v="Studio di fattibilità"/>
    <m/>
    <m/>
    <s v="ok"/>
    <s v=""/>
    <s v=""/>
    <s v=""/>
    <s v="nessuna condizione"/>
    <s v="BDU"/>
    <s v="si"/>
    <m/>
  </r>
  <r>
    <x v="9"/>
    <s v="Calabria"/>
    <d v="2022-09-22T00:00:00"/>
    <d v="2025-11-15T00:00:00"/>
    <s v="MISE#1#CISCAL_39"/>
    <x v="257"/>
    <x v="256"/>
    <x v="143"/>
    <s v="FRANCAVILLA MARITTIMA"/>
    <n v="2850000"/>
    <n v="2850000"/>
    <n v="388744.29"/>
    <n v="21994.560000000001"/>
    <n v="0.13640150526315789"/>
    <n v="7.7173894736842106E-3"/>
    <n v="5.6578477332747457E-2"/>
    <s v="Progettazione"/>
    <s v="Progettazione Preliminare"/>
    <m/>
    <m/>
    <s v="ok"/>
    <s v=""/>
    <s v=""/>
    <s v=""/>
    <s v="nessuna condizione"/>
    <s v="BDU"/>
    <s v="si"/>
    <m/>
  </r>
  <r>
    <x v="9"/>
    <s v="Calabria"/>
    <d v="2022-09-22T00:00:00"/>
    <d v="2025-11-15T00:00:00"/>
    <s v="MISE#1#CISCAL_53"/>
    <x v="258"/>
    <x v="257"/>
    <x v="144"/>
    <s v="MANDATORICCIO"/>
    <n v="1234198.3999999999"/>
    <n v="1234198.3999999999"/>
    <n v="96098.73000000001"/>
    <n v="0"/>
    <n v="7.7863275466894158E-2"/>
    <n v="0"/>
    <n v="0"/>
    <s v="Progettazione"/>
    <s v="Progettazione Definitiva"/>
    <m/>
    <m/>
    <s v="ok"/>
    <s v=""/>
    <s v=""/>
    <s v=""/>
    <s v="nessuna condizione"/>
    <s v="BDU"/>
    <s v="si"/>
    <m/>
  </r>
  <r>
    <x v="9"/>
    <s v="Calabria"/>
    <d v="2022-09-22T00:00:00"/>
    <d v="2025-11-15T00:00:00"/>
    <s v="MISE#1#CISCAL_35"/>
    <x v="259"/>
    <x v="258"/>
    <x v="145"/>
    <s v="DIAMANTE"/>
    <n v="1400000"/>
    <n v="1400000"/>
    <n v="1202772.67"/>
    <n v="412301.74"/>
    <n v="0.85912333571428567"/>
    <n v="0.29450124285714285"/>
    <n v="0.34279274070968041"/>
    <s v="Esecuzione"/>
    <s v="Esecuzione  Lavori"/>
    <d v="2024-05-27T00:00:00"/>
    <s v="stipula contratto"/>
    <s v=""/>
    <s v="ok"/>
    <s v="ok"/>
    <s v="ok"/>
    <s v="A+B"/>
    <s v="BDU"/>
    <s v="si"/>
    <m/>
  </r>
  <r>
    <x v="9"/>
    <s v="Calabria"/>
    <d v="2022-09-22T00:00:00"/>
    <d v="2025-11-15T00:00:00"/>
    <s v="MISE#1#CISCAL_61"/>
    <x v="260"/>
    <x v="259"/>
    <x v="146"/>
    <s v="GASPERINA"/>
    <n v="1900000"/>
    <n v="1900000"/>
    <n v="280864.83"/>
    <n v="31844"/>
    <n v="0.14782359473684212"/>
    <n v="1.6760000000000001E-2"/>
    <n v="0.11337838204947198"/>
    <s v="Progettazione"/>
    <s v="Progettazione Definitiva"/>
    <m/>
    <m/>
    <s v="ok"/>
    <s v=""/>
    <s v=""/>
    <s v=""/>
    <s v="nessuna condizione"/>
    <s v="BDU"/>
    <s v="si"/>
    <m/>
  </r>
  <r>
    <x v="9"/>
    <s v="Calabria"/>
    <d v="2022-09-22T00:00:00"/>
    <d v="2025-11-15T00:00:00"/>
    <s v="MISE#1#CISCAL_103"/>
    <x v="261"/>
    <x v="260"/>
    <x v="147"/>
    <s v="TAVERNA"/>
    <n v="2000000"/>
    <n v="2000000"/>
    <n v="0"/>
    <n v="0"/>
    <n v="0"/>
    <n v="0"/>
    <n v="0"/>
    <s v="Progettazione"/>
    <s v="Studio di fattibilità"/>
    <m/>
    <m/>
    <s v="ok"/>
    <s v=""/>
    <s v=""/>
    <s v=""/>
    <s v="nessuna condizione"/>
    <s v="BDU"/>
    <s v="si"/>
    <m/>
  </r>
  <r>
    <x v="9"/>
    <s v="Calabria"/>
    <d v="2022-09-22T00:00:00"/>
    <d v="2025-11-15T00:00:00"/>
    <s v="MISE#1#CISCAL_13"/>
    <x v="262"/>
    <x v="261"/>
    <x v="148"/>
    <s v="CASABONA"/>
    <n v="2800000"/>
    <n v="2800000"/>
    <n v="221149.94"/>
    <n v="36755.199999999997"/>
    <n v="7.8982121428571431E-2"/>
    <n v="1.3126857142857142E-2"/>
    <n v="0.16620036161890886"/>
    <s v="Progettazione"/>
    <s v="Progettazione Preliminare"/>
    <m/>
    <m/>
    <s v="ok"/>
    <s v=""/>
    <s v=""/>
    <s v=""/>
    <s v="nessuna condizione"/>
    <s v="BDU"/>
    <s v="si"/>
    <m/>
  </r>
  <r>
    <x v="9"/>
    <s v="Calabria"/>
    <d v="2022-09-22T00:00:00"/>
    <d v="2025-11-15T00:00:00"/>
    <s v="MISE#1#CISCAL_110"/>
    <x v="263"/>
    <x v="262"/>
    <x v="149"/>
    <s v="VIBO VALENTIA"/>
    <n v="7980520"/>
    <n v="7980520"/>
    <n v="0"/>
    <n v="0"/>
    <n v="0"/>
    <n v="0"/>
    <n v="0"/>
    <s v="Progettazione"/>
    <s v="Studio di fattibilità"/>
    <m/>
    <m/>
    <s v="ok"/>
    <s v=""/>
    <s v=""/>
    <s v=""/>
    <s v="nessuna condizione"/>
    <s v="BDU"/>
    <s v="si"/>
    <m/>
  </r>
  <r>
    <x v="9"/>
    <s v="Calabria"/>
    <d v="2022-09-22T00:00:00"/>
    <d v="2025-11-15T00:00:00"/>
    <s v="MISE#1#CISCAL_43"/>
    <x v="264"/>
    <x v="263"/>
    <x v="150"/>
    <s v="GIFFONE"/>
    <n v="1000000"/>
    <n v="1000000"/>
    <n v="54584.39"/>
    <n v="0"/>
    <n v="5.4584389999999997E-2"/>
    <n v="0"/>
    <n v="0"/>
    <s v="Progettazione"/>
    <s v="Progettazione Esecutiva"/>
    <m/>
    <m/>
    <s v="ok"/>
    <s v=""/>
    <s v=""/>
    <s v=""/>
    <s v="nessuna condizione"/>
    <s v="BDU"/>
    <s v="si"/>
    <m/>
  </r>
  <r>
    <x v="9"/>
    <s v="Calabria"/>
    <d v="2022-09-22T00:00:00"/>
    <d v="2025-11-15T00:00:00"/>
    <s v="MISE#1#CISCAL_16"/>
    <x v="265"/>
    <x v="264"/>
    <x v="151"/>
    <s v="CASTROVILLARI"/>
    <n v="1715800"/>
    <n v="1715800"/>
    <n v="86094.5"/>
    <n v="0"/>
    <n v="5.0177468236391187E-2"/>
    <n v="0"/>
    <n v="0"/>
    <s v="Progettazione"/>
    <s v="Progettazione Esecutiva"/>
    <m/>
    <m/>
    <s v="ok"/>
    <s v=""/>
    <s v=""/>
    <s v=""/>
    <s v="nessuna condizione"/>
    <s v="BDU"/>
    <s v="si"/>
    <m/>
  </r>
  <r>
    <x v="9"/>
    <s v="Calabria"/>
    <d v="2022-09-22T00:00:00"/>
    <d v="2025-11-15T00:00:00"/>
    <s v="MISE#1#CISCAL_102"/>
    <x v="266"/>
    <x v="265"/>
    <x v="152"/>
    <s v="TAURIANOVA"/>
    <n v="4115707.5"/>
    <n v="4115707.5"/>
    <n v="0"/>
    <n v="0"/>
    <n v="0"/>
    <n v="0"/>
    <n v="0"/>
    <s v="Progettazione"/>
    <s v="Progettazione Preliminare"/>
    <m/>
    <m/>
    <s v="ok"/>
    <s v=""/>
    <s v=""/>
    <s v=""/>
    <s v="nessuna condizione"/>
    <s v="BDU"/>
    <s v="si"/>
    <m/>
  </r>
  <r>
    <x v="9"/>
    <s v="Calabria"/>
    <d v="2022-09-22T00:00:00"/>
    <d v="2025-11-15T00:00:00"/>
    <s v="MISE#1#CISCAL_59"/>
    <x v="267"/>
    <x v="266"/>
    <x v="153"/>
    <s v="MONGIANA"/>
    <n v="1600000"/>
    <n v="1600000"/>
    <n v="0"/>
    <n v="0"/>
    <n v="0"/>
    <n v="0"/>
    <n v="0"/>
    <s v="Progettazione"/>
    <s v="Progettazione Esecutiva"/>
    <m/>
    <m/>
    <s v="ok"/>
    <s v=""/>
    <s v=""/>
    <s v=""/>
    <s v="nessuna condizione"/>
    <s v="BDU"/>
    <s v="si"/>
    <m/>
  </r>
  <r>
    <x v="9"/>
    <s v="Calabria"/>
    <d v="2022-09-22T00:00:00"/>
    <d v="2025-11-15T00:00:00"/>
    <s v="MISE#1#CISCAL_34"/>
    <x v="268"/>
    <x v="267"/>
    <x v="154"/>
    <s v="DAVOLI"/>
    <n v="2000000"/>
    <n v="2000000"/>
    <n v="1009798.45"/>
    <n v="456662.48"/>
    <n v="0.50489922499999995"/>
    <n v="0.22833123999999999"/>
    <n v="0.45223131408054745"/>
    <s v="Esecuzione"/>
    <s v="intervento senza stipula contratto (forzato stato &quot;esecuzione&quot;)"/>
    <d v="2024-03-05T00:00:00"/>
    <s v="inizio avvio lavori"/>
    <s v=""/>
    <s v="ok"/>
    <s v=""/>
    <s v=""/>
    <s v="solo A"/>
    <s v="BDU"/>
    <s v="si"/>
    <s v="Intervento IN ESECUZIONE senza data stipula contratto"/>
  </r>
  <r>
    <x v="9"/>
    <s v="Calabria"/>
    <d v="2022-09-22T00:00:00"/>
    <d v="2025-11-15T00:00:00"/>
    <s v="MISE#1#CISCAL_14"/>
    <x v="269"/>
    <x v="268"/>
    <x v="155"/>
    <s v="Tutti i comuni"/>
    <n v="1800000"/>
    <n v="1800000"/>
    <n v="227525.56"/>
    <n v="0"/>
    <n v="0.12640308888888888"/>
    <n v="0"/>
    <n v="0"/>
    <s v="Progettazione"/>
    <s v="Studio di fattibilità"/>
    <m/>
    <m/>
    <s v="ok"/>
    <s v=""/>
    <s v=""/>
    <s v=""/>
    <s v="nessuna condizione"/>
    <s v="BDU"/>
    <s v="si"/>
    <m/>
  </r>
  <r>
    <x v="9"/>
    <s v="Calabria"/>
    <d v="2022-09-22T00:00:00"/>
    <d v="2025-11-15T00:00:00"/>
    <s v="MISE#1#CISCAL_15"/>
    <x v="270"/>
    <x v="269"/>
    <x v="156"/>
    <s v="CASSANO ALL'IONIO"/>
    <n v="1785000"/>
    <n v="1756750.72"/>
    <n v="1629900.66"/>
    <n v="76817.03"/>
    <n v="0.91310961344537811"/>
    <n v="4.3034750700280108E-2"/>
    <n v="4.7129884590635114E-2"/>
    <s v="Esecuzione"/>
    <s v="Esecuzione  Lavori"/>
    <d v="2025-02-06T00:00:00"/>
    <s v="inizio avvio lavori"/>
    <s v=""/>
    <s v="ok"/>
    <s v="ok"/>
    <s v="ok"/>
    <s v="A+B"/>
    <s v="BDU"/>
    <s v="si"/>
    <s v="Intervento IN ESECUZIONE senza data stipula contratto"/>
  </r>
  <r>
    <x v="9"/>
    <s v="Calabria"/>
    <d v="2022-09-22T00:00:00"/>
    <d v="2025-11-15T00:00:00"/>
    <s v="MISE#1#CISCAL_32"/>
    <x v="271"/>
    <x v="270"/>
    <x v="157"/>
    <s v="CROTONE"/>
    <n v="6200000"/>
    <n v="6200000"/>
    <n v="2348350.9300000002"/>
    <n v="922725.71000000008"/>
    <n v="0.37876627903225807"/>
    <n v="0.14882672741935485"/>
    <n v="0.39292496628687434"/>
    <s v="Esecuzione"/>
    <s v="Esecuzione  Lavori"/>
    <d v="2024-05-16T00:00:00"/>
    <s v="stipula contratto"/>
    <s v=""/>
    <s v="ok"/>
    <s v=""/>
    <s v=""/>
    <s v="solo A"/>
    <s v="BDU"/>
    <s v="si"/>
    <m/>
  </r>
  <r>
    <x v="9"/>
    <s v="Calabria"/>
    <d v="2022-09-22T00:00:00"/>
    <d v="2025-11-15T00:00:00"/>
    <s v="MISE#1#CISCAL_107"/>
    <x v="272"/>
    <x v="271"/>
    <x v="158"/>
    <s v="TROPEA"/>
    <n v="5000000"/>
    <n v="5000000"/>
    <n v="276545.68"/>
    <n v="175760.31"/>
    <n v="5.5309136000000002E-2"/>
    <n v="3.5152061999999998E-2"/>
    <n v="0.63555615838945667"/>
    <s v="Progettazione"/>
    <s v="Progettazione Definitiva"/>
    <m/>
    <m/>
    <s v="ok"/>
    <s v=""/>
    <s v=""/>
    <s v=""/>
    <s v="nessuna condizione"/>
    <s v="BDU"/>
    <s v="si"/>
    <m/>
  </r>
  <r>
    <x v="9"/>
    <s v="Calabria"/>
    <d v="2022-09-22T00:00:00"/>
    <d v="2025-11-15T00:00:00"/>
    <s v="MISE#1#CISCAL_42"/>
    <x v="273"/>
    <x v="272"/>
    <x v="159"/>
    <s v="ANTONIMINA"/>
    <n v="2900000"/>
    <n v="2900000"/>
    <n v="796303.67"/>
    <n v="0"/>
    <n v="0.27458747241379311"/>
    <n v="0"/>
    <n v="0"/>
    <s v="Progettazione"/>
    <s v="Progettazione Definitiva"/>
    <m/>
    <m/>
    <s v="ok"/>
    <s v=""/>
    <s v=""/>
    <s v=""/>
    <s v="nessuna condizione"/>
    <s v="BDU"/>
    <s v="si"/>
    <m/>
  </r>
  <r>
    <x v="9"/>
    <s v="Calabria"/>
    <d v="2022-09-22T00:00:00"/>
    <d v="2025-11-15T00:00:00"/>
    <s v="MISE#1#CISCAL_69"/>
    <x v="274"/>
    <x v="273"/>
    <x v="160"/>
    <s v="PAPASIDERO"/>
    <n v="2326176"/>
    <n v="2326176"/>
    <n v="114192"/>
    <n v="0"/>
    <n v="4.9090008666584126E-2"/>
    <n v="0"/>
    <n v="0"/>
    <s v="Progettazione"/>
    <s v="Progettazione Definitiva"/>
    <m/>
    <m/>
    <s v="ok"/>
    <s v=""/>
    <s v=""/>
    <s v=""/>
    <s v="nessuna condizione"/>
    <s v="BDU"/>
    <s v="si"/>
    <m/>
  </r>
  <r>
    <x v="9"/>
    <s v="Calabria"/>
    <d v="2022-09-22T00:00:00"/>
    <d v="2025-11-15T00:00:00"/>
    <s v="MISE#1#CISCAL_51"/>
    <x v="275"/>
    <x v="274"/>
    <x v="161"/>
    <s v="LIMBADI"/>
    <n v="1060000"/>
    <n v="1060000"/>
    <n v="882868.07000000007"/>
    <n v="163553.32999999999"/>
    <n v="0.83289440566037742"/>
    <n v="0.15429559433962262"/>
    <n v="0.18525228803438318"/>
    <s v="Esecuzione"/>
    <s v="Esecuzione  Lavori"/>
    <d v="2024-09-02T00:00:00"/>
    <s v="inizio avvio lavori"/>
    <s v=""/>
    <s v="ok"/>
    <s v="ok"/>
    <s v="ok"/>
    <s v="A+B"/>
    <s v="BDU"/>
    <s v="si"/>
    <s v="Intervento IN ESECUZIONE senza data stipula contratto"/>
  </r>
  <r>
    <x v="9"/>
    <s v="Calabria"/>
    <d v="2022-09-22T00:00:00"/>
    <d v="2025-11-15T00:00:00"/>
    <s v="MISE#1#CISCAL_24"/>
    <x v="276"/>
    <x v="275"/>
    <x v="162"/>
    <s v="CINQUEFRONDI"/>
    <n v="1450000"/>
    <n v="1450000"/>
    <n v="1423181.36"/>
    <n v="61041.299999999988"/>
    <n v="0.98150438620689662"/>
    <n v="4.2097448275862058E-2"/>
    <n v="4.2890738816309386E-2"/>
    <s v="Esecuzione"/>
    <s v="Esecuzione  Lavori"/>
    <d v="2025-01-22T00:00:00"/>
    <s v="stipula contratto"/>
    <s v=""/>
    <s v="ok"/>
    <s v="ok"/>
    <s v="ok"/>
    <s v="A+B"/>
    <s v="BDU"/>
    <s v="si"/>
    <m/>
  </r>
  <r>
    <x v="9"/>
    <s v="Calabria"/>
    <d v="2022-09-22T00:00:00"/>
    <d v="2025-11-15T00:00:00"/>
    <s v="MISE#1#CISCAL_106"/>
    <x v="277"/>
    <x v="276"/>
    <x v="163"/>
    <s v="TORTORA"/>
    <n v="1212000"/>
    <n v="1212000"/>
    <n v="132842.70000000001"/>
    <n v="17025.7"/>
    <n v="0.10960618811881188"/>
    <n v="1.4047607260726073E-2"/>
    <n v="0.12816436281406504"/>
    <s v="Progettazione"/>
    <s v="Progettazione Definitiva"/>
    <m/>
    <m/>
    <s v="ok"/>
    <s v=""/>
    <s v=""/>
    <s v=""/>
    <s v="nessuna condizione"/>
    <s v="BDU"/>
    <s v="si"/>
    <m/>
  </r>
  <r>
    <x v="9"/>
    <s v="Calabria"/>
    <d v="2022-09-22T00:00:00"/>
    <d v="2025-11-15T00:00:00"/>
    <s v="MISE#1#CISCAL_105"/>
    <x v="278"/>
    <x v="277"/>
    <x v="164"/>
    <s v="TIRIOLO"/>
    <n v="3000000"/>
    <n v="3000000"/>
    <n v="278778.15000000002"/>
    <n v="0"/>
    <n v="9.292605000000001E-2"/>
    <n v="0"/>
    <n v="0"/>
    <s v="Progettazione"/>
    <s v="Progettazione Esecutiva"/>
    <m/>
    <m/>
    <s v="ok"/>
    <s v=""/>
    <s v=""/>
    <s v=""/>
    <s v="nessuna condizione"/>
    <s v="BDU"/>
    <s v="si"/>
    <m/>
  </r>
  <r>
    <x v="9"/>
    <s v="Calabria"/>
    <d v="2022-09-22T00:00:00"/>
    <d v="2025-11-15T00:00:00"/>
    <s v="MISE#1#CISCAL_3"/>
    <x v="279"/>
    <x v="278"/>
    <x v="165"/>
    <s v="ARENA"/>
    <n v="2117000"/>
    <n v="2117000"/>
    <n v="501941.36"/>
    <n v="0"/>
    <n v="0.23710031176192725"/>
    <n v="0"/>
    <n v="0"/>
    <s v="Progettazione"/>
    <s v="Progettazione Esecutiva"/>
    <m/>
    <m/>
    <s v="ok"/>
    <s v=""/>
    <s v=""/>
    <s v=""/>
    <s v="nessuna condizione"/>
    <s v="BDU"/>
    <s v="si"/>
    <m/>
  </r>
  <r>
    <x v="9"/>
    <s v="Calabria"/>
    <d v="2022-09-22T00:00:00"/>
    <d v="2025-11-15T00:00:00"/>
    <s v="MISE#1#CISCAL_81"/>
    <x v="280"/>
    <x v="279"/>
    <x v="166"/>
    <s v="SAN DEMETRIO CORONE"/>
    <n v="1100000"/>
    <n v="1100000"/>
    <n v="101912.9"/>
    <n v="0"/>
    <n v="9.2648090909090902E-2"/>
    <n v="0"/>
    <n v="0"/>
    <s v="Progettazione"/>
    <s v="Progettazione Esecutiva"/>
    <m/>
    <m/>
    <s v="ok"/>
    <s v=""/>
    <s v=""/>
    <s v=""/>
    <s v="nessuna condizione"/>
    <s v="BDU"/>
    <s v="si"/>
    <m/>
  </r>
  <r>
    <x v="9"/>
    <s v="Calabria"/>
    <d v="2022-09-22T00:00:00"/>
    <d v="2025-11-15T00:00:00"/>
    <s v="MISE#1#CISCAL_25"/>
    <x v="281"/>
    <x v="280"/>
    <x v="167"/>
    <s v="CIRO' MARINA"/>
    <n v="2000000"/>
    <n v="2000000"/>
    <n v="649913.59999999998"/>
    <n v="622000"/>
    <n v="0.32495679999999999"/>
    <n v="0.311"/>
    <n v="0.95705029099252581"/>
    <s v="Progettazione"/>
    <s v="Progettazione Definitiva"/>
    <m/>
    <m/>
    <s v="ok"/>
    <s v=""/>
    <s v=""/>
    <s v=""/>
    <s v="nessuna condizione"/>
    <s v="BDU"/>
    <s v="si"/>
    <m/>
  </r>
  <r>
    <x v="9"/>
    <s v="Calabria"/>
    <d v="2022-09-22T00:00:00"/>
    <d v="2025-11-15T00:00:00"/>
    <s v="MISE#1#CISCAL_04"/>
    <x v="282"/>
    <x v="281"/>
    <x v="168"/>
    <s v="BAGNARA CALABRA"/>
    <n v="1148429.72"/>
    <n v="1148429.72"/>
    <n v="72097.66"/>
    <n v="0"/>
    <n v="6.2779340123660335E-2"/>
    <n v="0"/>
    <n v="0"/>
    <s v="Progettazione"/>
    <s v="Progettazione Esecutiva"/>
    <m/>
    <m/>
    <s v="ok"/>
    <s v=""/>
    <s v=""/>
    <s v=""/>
    <s v="nessuna condizione"/>
    <s v="BDU"/>
    <s v="si"/>
    <m/>
  </r>
  <r>
    <x v="9"/>
    <s v="Calabria"/>
    <d v="2022-09-22T00:00:00"/>
    <d v="2025-11-15T00:00:00"/>
    <s v="MISE#1#CISCAL_85"/>
    <x v="283"/>
    <x v="282"/>
    <x v="169"/>
    <s v="SAN MAURO MARCHESATO"/>
    <n v="1485383.6"/>
    <n v="1485383.6"/>
    <n v="1463710"/>
    <n v="151781.44"/>
    <n v="0.98540875232498859"/>
    <n v="0.10218332826617986"/>
    <n v="0.10369638794569963"/>
    <s v="Esecuzione"/>
    <s v="Esecuzione  Lavori"/>
    <d v="2023-11-28T00:00:00"/>
    <s v="inizio avvio lavori"/>
    <s v=""/>
    <s v="ok"/>
    <s v="ok"/>
    <s v="ok"/>
    <s v="A+B"/>
    <s v="BDU"/>
    <s v="si"/>
    <s v="Intervento IN ESECUZIONE senza data stipula contratto"/>
  </r>
  <r>
    <x v="9"/>
    <s v="Calabria"/>
    <d v="2022-09-22T00:00:00"/>
    <d v="2025-11-15T00:00:00"/>
    <s v="MISE#1#CISCAL_28"/>
    <x v="284"/>
    <x v="283"/>
    <x v="170"/>
    <s v="CORIGLIANO-ROSSANO"/>
    <n v="1930000"/>
    <n v="1930000"/>
    <n v="930445.43"/>
    <n v="0"/>
    <n v="0.48209607772020729"/>
    <n v="0"/>
    <n v="0"/>
    <s v="Progettazione"/>
    <s v="Progettazione Definitiva"/>
    <m/>
    <m/>
    <s v="ok"/>
    <s v=""/>
    <s v=""/>
    <s v=""/>
    <s v="nessuna condizione"/>
    <s v="BDU"/>
    <s v="si"/>
    <m/>
  </r>
  <r>
    <x v="9"/>
    <s v="Calabria"/>
    <d v="2022-09-22T00:00:00"/>
    <d v="2025-11-15T00:00:00"/>
    <s v="MISE#1#CISCAL_52"/>
    <x v="285"/>
    <x v="284"/>
    <x v="171"/>
    <s v="LUNGRO"/>
    <n v="1200000"/>
    <n v="1200000"/>
    <n v="0"/>
    <n v="0"/>
    <n v="0"/>
    <n v="0"/>
    <n v="0"/>
    <s v="Progettazione"/>
    <s v="Progettazione Preliminare"/>
    <m/>
    <m/>
    <s v="ok"/>
    <s v=""/>
    <s v=""/>
    <s v=""/>
    <s v="nessuna condizione"/>
    <s v="BDU"/>
    <s v="si"/>
    <m/>
  </r>
  <r>
    <x v="9"/>
    <s v="Calabria"/>
    <d v="2022-09-22T00:00:00"/>
    <d v="2025-11-15T00:00:00"/>
    <s v="MISE#1#CISCAL_45"/>
    <x v="286"/>
    <x v="285"/>
    <x v="172"/>
    <s v="GIOIOSA IONICA"/>
    <n v="2500000"/>
    <n v="2500000"/>
    <n v="216203.53"/>
    <n v="0"/>
    <n v="8.6481411999999994E-2"/>
    <n v="0"/>
    <n v="0"/>
    <s v="Progettazione"/>
    <s v="Progettazione Preliminare"/>
    <m/>
    <m/>
    <s v="ok"/>
    <s v=""/>
    <s v=""/>
    <s v=""/>
    <s v="nessuna condizione"/>
    <s v="BDU"/>
    <s v="si"/>
    <m/>
  </r>
  <r>
    <x v="9"/>
    <s v="Calabria"/>
    <d v="2022-09-22T00:00:00"/>
    <d v="2025-11-15T00:00:00"/>
    <s v="MISE#1#CISCAL_19"/>
    <x v="287"/>
    <x v="286"/>
    <x v="173"/>
    <s v="CELICO"/>
    <n v="1000000"/>
    <n v="1000000"/>
    <n v="619668.54"/>
    <n v="124783.27"/>
    <n v="0.61966854000000005"/>
    <n v="0.12478327"/>
    <n v="0.20137099424153435"/>
    <s v="Gara aggiudicata/contratto sottoscritto"/>
    <s v="Stipula Contratto"/>
    <d v="2024-12-13T00:00:00"/>
    <s v="stipula contratto"/>
    <s v=""/>
    <s v="ok"/>
    <s v="ok"/>
    <s v="ok"/>
    <s v="A+B"/>
    <s v="BDU"/>
    <s v="si"/>
    <m/>
  </r>
  <r>
    <x v="9"/>
    <s v="Calabria"/>
    <d v="2022-09-22T00:00:00"/>
    <d v="2025-11-15T00:00:00"/>
    <s v="MISE#1#CISCAL_21"/>
    <x v="288"/>
    <x v="287"/>
    <x v="174"/>
    <s v="CERENZIA"/>
    <n v="1030000"/>
    <n v="1030000"/>
    <n v="0"/>
    <n v="0"/>
    <n v="0"/>
    <n v="0"/>
    <n v="0"/>
    <s v="Progettazione"/>
    <s v="Progettazione Esecutiva"/>
    <m/>
    <m/>
    <s v="ok"/>
    <s v=""/>
    <s v=""/>
    <s v=""/>
    <s v="nessuna condizione"/>
    <s v="BDU"/>
    <s v="si"/>
    <m/>
  </r>
  <r>
    <x v="9"/>
    <s v="Calabria"/>
    <d v="2022-09-22T00:00:00"/>
    <d v="2025-11-15T00:00:00"/>
    <s v="MISE#1#CISCAL_86"/>
    <x v="289"/>
    <x v="288"/>
    <x v="175"/>
    <s v="SAN PIETRO IN AMANTEA"/>
    <n v="1000000"/>
    <n v="1000000"/>
    <n v="69799.399999999994"/>
    <n v="0"/>
    <n v="6.9799399999999998E-2"/>
    <n v="0"/>
    <n v="0"/>
    <s v="Progettazione"/>
    <s v="Progettazione Esecutiva"/>
    <m/>
    <m/>
    <s v="ok"/>
    <s v=""/>
    <s v=""/>
    <s v=""/>
    <s v="nessuna condizione"/>
    <s v="BDU"/>
    <s v="si"/>
    <m/>
  </r>
  <r>
    <x v="9"/>
    <s v="Calabria"/>
    <d v="2022-09-22T00:00:00"/>
    <d v="2025-11-15T00:00:00"/>
    <s v="MISE#1#CISCAL_48"/>
    <x v="290"/>
    <x v="289"/>
    <x v="176"/>
    <s v="LAGANADI"/>
    <n v="2500000"/>
    <n v="2500000"/>
    <n v="85390.02"/>
    <n v="0"/>
    <n v="3.4156008000000002E-2"/>
    <n v="0"/>
    <n v="0"/>
    <s v="Progettazione"/>
    <s v="Progettazione Preliminare"/>
    <m/>
    <m/>
    <s v="ok"/>
    <s v=""/>
    <s v=""/>
    <s v=""/>
    <s v="nessuna condizione"/>
    <s v="BDU"/>
    <s v="si"/>
    <m/>
  </r>
  <r>
    <x v="9"/>
    <s v="Calabria"/>
    <d v="2022-09-22T00:00:00"/>
    <d v="2025-11-15T00:00:00"/>
    <s v="MISE#1#CISCAL_70"/>
    <x v="291"/>
    <x v="290"/>
    <x v="177"/>
    <s v="PARGHELIA"/>
    <n v="3150000"/>
    <n v="3150000"/>
    <n v="183293.99"/>
    <n v="24741.599999999999"/>
    <n v="5.8188568253968252E-2"/>
    <n v="7.8544761904761895E-3"/>
    <n v="0.13498314920200058"/>
    <s v="Progettazione"/>
    <s v="Progettazione Esecutiva"/>
    <m/>
    <m/>
    <s v="ok"/>
    <s v=""/>
    <s v=""/>
    <s v=""/>
    <s v="nessuna condizione"/>
    <s v="BDU"/>
    <s v="si"/>
    <m/>
  </r>
  <r>
    <x v="9"/>
    <s v="Calabria"/>
    <d v="2022-09-22T00:00:00"/>
    <d v="2025-11-15T00:00:00"/>
    <s v="MISE#1#CISCAL_31"/>
    <x v="292"/>
    <x v="291"/>
    <x v="178"/>
    <s v="CROSIA"/>
    <n v="1080000"/>
    <n v="961556.27"/>
    <n v="881460.27"/>
    <n v="177352.31"/>
    <n v="0.81616691666666663"/>
    <n v="0.16421510185185184"/>
    <n v="0.20120284037305503"/>
    <s v="Esecuzione"/>
    <s v="Esecuzione  Lavori"/>
    <d v="2023-10-10T00:00:00"/>
    <s v="stipula contratto"/>
    <s v=""/>
    <s v="ok"/>
    <s v="ok"/>
    <s v="ok"/>
    <s v="A+B"/>
    <s v="BDU"/>
    <s v="si"/>
    <m/>
  </r>
  <r>
    <x v="9"/>
    <s v="Calabria"/>
    <d v="2022-09-22T00:00:00"/>
    <d v="2025-11-15T00:00:00"/>
    <s v="MISE#1#CISCAL_71"/>
    <x v="293"/>
    <x v="292"/>
    <x v="179"/>
    <s v="PATERNO CALABRO"/>
    <n v="2443497.41"/>
    <n v="2443497.41"/>
    <n v="229529.76"/>
    <n v="0"/>
    <n v="9.3934930751573831E-2"/>
    <n v="0"/>
    <n v="0"/>
    <s v="Progettazione"/>
    <s v="Progettazione Esecutiva"/>
    <m/>
    <m/>
    <s v="ok"/>
    <s v=""/>
    <s v=""/>
    <s v=""/>
    <s v="nessuna condizione"/>
    <s v="BDU"/>
    <s v="si"/>
    <m/>
  </r>
  <r>
    <x v="9"/>
    <s v="Calabria"/>
    <d v="2022-09-22T00:00:00"/>
    <d v="2025-11-15T00:00:00"/>
    <s v="MISE#1#CISCAL_37"/>
    <x v="294"/>
    <x v="293"/>
    <x v="180"/>
    <s v="Tutti i comuni"/>
    <n v="1050000"/>
    <n v="1050000"/>
    <n v="0"/>
    <n v="0"/>
    <n v="0"/>
    <n v="0"/>
    <n v="0"/>
    <s v="Progettazione"/>
    <s v="Progettazione Definitiva"/>
    <m/>
    <m/>
    <s v="ok"/>
    <s v=""/>
    <s v=""/>
    <s v=""/>
    <s v="nessuna condizione"/>
    <s v="BDU"/>
    <s v="si"/>
    <m/>
  </r>
  <r>
    <x v="9"/>
    <s v="Calabria"/>
    <d v="2022-09-22T00:00:00"/>
    <d v="2025-11-15T00:00:00"/>
    <s v="MISE#1#CISCAL_89"/>
    <x v="295"/>
    <x v="294"/>
    <x v="181"/>
    <s v="SANTA SEVERINA"/>
    <n v="2400000"/>
    <n v="2400000"/>
    <n v="103071.02"/>
    <n v="103071.02"/>
    <n v="4.2946258333333334E-2"/>
    <n v="4.2946258333333334E-2"/>
    <n v="1"/>
    <s v="Progettazione"/>
    <s v="Progettazione Esecutiva"/>
    <m/>
    <m/>
    <s v="ok"/>
    <s v=""/>
    <s v=""/>
    <s v=""/>
    <s v="nessuna condizione"/>
    <s v="BDU"/>
    <s v="si"/>
    <m/>
  </r>
  <r>
    <x v="9"/>
    <s v="Calabria"/>
    <d v="2022-09-22T00:00:00"/>
    <d v="2025-11-15T00:00:00"/>
    <s v="MISE#1#CISCAL_46"/>
    <x v="296"/>
    <x v="295"/>
    <x v="182"/>
    <s v="GRIMALDI"/>
    <n v="2389374.56"/>
    <n v="2389374.56"/>
    <n v="279404.34999999998"/>
    <n v="0"/>
    <n v="0.11693618684882959"/>
    <n v="0"/>
    <n v="0"/>
    <s v="Progettazione"/>
    <s v="Progettazione Definitiva"/>
    <m/>
    <m/>
    <s v="ok"/>
    <s v=""/>
    <s v=""/>
    <s v=""/>
    <s v="nessuna condizione"/>
    <s v="BDU"/>
    <s v="si"/>
    <m/>
  </r>
  <r>
    <x v="9"/>
    <s v="Calabria"/>
    <d v="2022-09-22T00:00:00"/>
    <d v="2025-11-15T00:00:00"/>
    <s v="MISE#1#CISCAL_88"/>
    <x v="297"/>
    <x v="296"/>
    <x v="183"/>
    <s v="SANTA MARIA DEL CEDRO"/>
    <n v="1510000"/>
    <n v="1510000"/>
    <n v="1365619.93"/>
    <n v="1214738.1399999999"/>
    <n v="0.904384059602649"/>
    <n v="0.80446234437086084"/>
    <n v="0.88951406853003379"/>
    <s v="Esecuzione"/>
    <s v="Esecuzione  Lavori"/>
    <d v="2023-11-29T00:00:00"/>
    <s v="stipula contratto"/>
    <s v=""/>
    <s v="ok"/>
    <s v="ok"/>
    <s v="ok"/>
    <s v="A+B"/>
    <s v="BDU"/>
    <s v="si"/>
    <m/>
  </r>
  <r>
    <x v="9"/>
    <s v="Calabria"/>
    <d v="2022-09-22T00:00:00"/>
    <d v="2025-11-15T00:00:00"/>
    <s v="MISE#1#CISCAL_9"/>
    <x v="298"/>
    <x v="297"/>
    <x v="184"/>
    <s v="CAPISTRANO"/>
    <n v="2000000"/>
    <n v="2000000"/>
    <n v="137800.26"/>
    <n v="0"/>
    <n v="6.8900130000000004E-2"/>
    <n v="0"/>
    <n v="0"/>
    <s v="Progettazione"/>
    <s v="Progettazione Esecutiva"/>
    <m/>
    <m/>
    <s v="ok"/>
    <s v=""/>
    <s v=""/>
    <s v=""/>
    <s v="nessuna condizione"/>
    <s v="BDU"/>
    <s v="si"/>
    <m/>
  </r>
  <r>
    <x v="9"/>
    <s v="Calabria"/>
    <d v="2022-09-22T00:00:00"/>
    <d v="2025-11-15T00:00:00"/>
    <s v="MISE#1#CISCAL_78"/>
    <x v="299"/>
    <x v="298"/>
    <x v="185"/>
    <s v="ROSETO CAPO SPULICO"/>
    <n v="2000000"/>
    <n v="2000000"/>
    <n v="288810.17"/>
    <n v="0"/>
    <n v="0.14440508499999999"/>
    <n v="0"/>
    <n v="0"/>
    <s v="Progettazione"/>
    <s v="Progettazione Esecutiva"/>
    <m/>
    <m/>
    <s v="ok"/>
    <s v=""/>
    <s v=""/>
    <s v=""/>
    <s v="nessuna condizione"/>
    <s v="BDU"/>
    <s v="si"/>
    <m/>
  </r>
  <r>
    <x v="9"/>
    <s v="Calabria"/>
    <d v="2022-09-22T00:00:00"/>
    <d v="2025-11-15T00:00:00"/>
    <s v="MISE#1#CISCAL_33"/>
    <x v="300"/>
    <x v="299"/>
    <x v="186"/>
    <s v="PETILIA POLICASTRO"/>
    <n v="2890000"/>
    <n v="2890000"/>
    <n v="172221.9"/>
    <n v="0"/>
    <n v="5.9592352941176471E-2"/>
    <n v="0"/>
    <n v="0"/>
    <s v="Progettazione"/>
    <s v="Progettazione Esecutiva"/>
    <m/>
    <m/>
    <s v="ok"/>
    <s v=""/>
    <s v=""/>
    <s v=""/>
    <s v="nessuna condizione"/>
    <s v="BDU"/>
    <s v="si"/>
    <m/>
  </r>
  <r>
    <x v="9"/>
    <s v="Calabria"/>
    <d v="2022-09-22T00:00:00"/>
    <d v="2025-11-15T00:00:00"/>
    <s v="MISE#1#CISCAL_72"/>
    <x v="301"/>
    <x v="300"/>
    <x v="187"/>
    <s v="Tutti i comuni"/>
    <n v="2145000"/>
    <n v="2145000"/>
    <n v="108437.36"/>
    <n v="108437.36"/>
    <n v="5.0553547785547784E-2"/>
    <n v="5.0553547785547784E-2"/>
    <n v="1"/>
    <s v="Progettazione"/>
    <s v="Progettazione Esecutiva"/>
    <m/>
    <m/>
    <s v="ok"/>
    <s v=""/>
    <s v=""/>
    <s v=""/>
    <s v="nessuna condizione"/>
    <s v="BDU"/>
    <s v="si"/>
    <m/>
  </r>
  <r>
    <x v="9"/>
    <s v="Calabria"/>
    <d v="2022-09-22T00:00:00"/>
    <d v="2025-11-15T00:00:00"/>
    <s v="MISE#1#CISCAL_29"/>
    <x v="302"/>
    <x v="301"/>
    <x v="188"/>
    <s v="COTRONEI"/>
    <n v="2500000"/>
    <n v="2500000"/>
    <n v="179281.44"/>
    <n v="0"/>
    <n v="7.1712576E-2"/>
    <n v="0"/>
    <n v="0"/>
    <s v="Progettazione"/>
    <s v="Studio di fattibilità"/>
    <m/>
    <m/>
    <s v="ok"/>
    <s v=""/>
    <s v=""/>
    <s v=""/>
    <s v="nessuna condizione"/>
    <s v="BDU"/>
    <s v="si"/>
    <m/>
  </r>
  <r>
    <x v="9"/>
    <s v="Calabria"/>
    <d v="2022-09-22T00:00:00"/>
    <d v="2025-11-15T00:00:00"/>
    <s v="MISE#1#CISCAL_50"/>
    <x v="303"/>
    <x v="302"/>
    <x v="189"/>
    <s v="LAUREANA DI BORRELLO"/>
    <n v="1980000"/>
    <n v="1980000"/>
    <n v="384781.41"/>
    <n v="1592.35"/>
    <n v="0.19433404545454544"/>
    <n v="8.0421717171717171E-4"/>
    <n v="4.1383236263934893E-3"/>
    <s v="Progettazione"/>
    <s v="Progettazione Definitiva"/>
    <m/>
    <m/>
    <s v="ok"/>
    <s v=""/>
    <s v=""/>
    <s v=""/>
    <s v="nessuna condizione"/>
    <s v="BDU"/>
    <s v="si"/>
    <m/>
  </r>
  <r>
    <x v="9"/>
    <s v="Calabria"/>
    <d v="2022-09-22T00:00:00"/>
    <d v="2025-11-15T00:00:00"/>
    <s v="MISE#1#CISCAL_55"/>
    <x v="304"/>
    <x v="303"/>
    <x v="190"/>
    <s v="MARCEDUSA"/>
    <n v="1500000"/>
    <n v="1500000"/>
    <n v="1500000"/>
    <n v="71916.52"/>
    <n v="1"/>
    <n v="4.7944346666666672E-2"/>
    <n v="4.7944346666666672E-2"/>
    <s v="Progettazione"/>
    <s v="Progettazione Esecutiva"/>
    <m/>
    <m/>
    <s v=""/>
    <s v=""/>
    <s v="ok"/>
    <s v=""/>
    <s v="solo B"/>
    <s v="BDU"/>
    <s v="si"/>
    <s v="IMPORTO IMPEGNATO = IMPORTO FINAZIAMENTO"/>
  </r>
  <r>
    <x v="9"/>
    <s v="Calabria"/>
    <d v="2022-09-22T00:00:00"/>
    <d v="2025-11-15T00:00:00"/>
    <s v="MISE#1#CISCAL_60"/>
    <x v="305"/>
    <x v="304"/>
    <x v="191"/>
    <s v="MONTEGIORDANO"/>
    <n v="1250000"/>
    <n v="1250000"/>
    <n v="38342.550000000003"/>
    <n v="38342.550000000003"/>
    <n v="3.0674040000000003E-2"/>
    <n v="3.0674040000000003E-2"/>
    <n v="1"/>
    <s v="Progettazione"/>
    <s v="Progettazione Esecutiva"/>
    <m/>
    <m/>
    <s v="ok"/>
    <s v=""/>
    <s v=""/>
    <s v=""/>
    <s v="nessuna condizione"/>
    <s v="BDU"/>
    <s v="si"/>
    <m/>
  </r>
  <r>
    <x v="9"/>
    <s v="Calabria"/>
    <d v="2022-09-22T00:00:00"/>
    <d v="2025-11-15T00:00:00"/>
    <s v="MISE#1#CISCAL_96"/>
    <x v="306"/>
    <x v="305"/>
    <x v="192"/>
    <s v="SIDERNO"/>
    <n v="1400000"/>
    <n v="1400000"/>
    <n v="0"/>
    <n v="0"/>
    <n v="0"/>
    <n v="0"/>
    <n v="0"/>
    <s v="Non Avviato"/>
    <s v="Progetto non avviato"/>
    <m/>
    <m/>
    <s v="ok"/>
    <s v=""/>
    <s v=""/>
    <s v=""/>
    <s v="nessuna condizione"/>
    <s v="BDU"/>
    <s v="si"/>
    <m/>
  </r>
  <r>
    <x v="9"/>
    <s v="Calabria"/>
    <d v="2022-09-22T00:00:00"/>
    <d v="2025-11-15T00:00:00"/>
    <s v="MISE#1#CISCAL_79"/>
    <x v="307"/>
    <x v="306"/>
    <x v="193"/>
    <s v="SAMO"/>
    <n v="1700000"/>
    <n v="1700000"/>
    <n v="1511265.19"/>
    <n v="0"/>
    <n v="0.88897952352941179"/>
    <n v="0"/>
    <n v="0"/>
    <s v="Gara aggiudicata/contratto sottoscritto"/>
    <s v="Stipula Contratto"/>
    <d v="2024-12-31T00:00:00"/>
    <s v="stipula contratto"/>
    <s v=""/>
    <s v="ok"/>
    <s v="ok"/>
    <s v="ok"/>
    <s v="A+B"/>
    <s v="BDU"/>
    <s v="si"/>
    <m/>
  </r>
  <r>
    <x v="9"/>
    <s v="Calabria"/>
    <d v="2022-09-22T00:00:00"/>
    <d v="2025-11-15T00:00:00"/>
    <s v="MISE#1#CISCAL_62"/>
    <x v="308"/>
    <x v="307"/>
    <x v="194"/>
    <s v="MORANO CALABRO"/>
    <n v="2075000"/>
    <n v="2075000"/>
    <n v="727867.88"/>
    <n v="301866.06"/>
    <n v="0.35077970120481927"/>
    <n v="0.14547761927710842"/>
    <n v="0.41472644733272196"/>
    <s v="Gara in corso"/>
    <s v="Stipula Contratto"/>
    <m/>
    <m/>
    <s v="ok"/>
    <s v=""/>
    <s v=""/>
    <s v=""/>
    <s v="nessuna condizione"/>
    <s v="BDU"/>
    <s v="si"/>
    <m/>
  </r>
  <r>
    <x v="9"/>
    <s v="Calabria"/>
    <d v="2022-09-22T00:00:00"/>
    <d v="2025-11-15T00:00:00"/>
    <s v="MISE#1#A1_109"/>
    <x v="309"/>
    <x v="308"/>
    <x v="195"/>
    <s v="VACCARIZZO ALBANESE"/>
    <n v="2000000"/>
    <n v="2000000"/>
    <n v="1900376.57"/>
    <n v="636085.42999999993"/>
    <n v="0.95018828500000008"/>
    <n v="0.31804271499999998"/>
    <n v="0.33471546641937389"/>
    <s v="Esecuzione"/>
    <s v="intervento senza stipula contratto (forzato stato &quot;esecuzione&quot;)"/>
    <d v="2024-05-06T00:00:00"/>
    <s v="inizio avvio lavori"/>
    <s v=""/>
    <s v="ok"/>
    <s v="ok"/>
    <s v="ok"/>
    <s v="A+B"/>
    <s v="BDU"/>
    <s v="si"/>
    <s v="Intervento IN ESECUZIONE senza data stipula contratto"/>
  </r>
  <r>
    <x v="9"/>
    <s v="Calabria"/>
    <d v="2022-09-22T00:00:00"/>
    <d v="2025-11-15T00:00:00"/>
    <s v="MISE#1#CISCAL_41"/>
    <x v="310"/>
    <x v="309"/>
    <x v="196"/>
    <s v="GASPERINA"/>
    <n v="2550000"/>
    <n v="2550000"/>
    <n v="2136947.6"/>
    <n v="0"/>
    <n v="0.83801866666666669"/>
    <n v="0"/>
    <n v="0"/>
    <s v="Esecuzione"/>
    <s v="Esecuzione  Lavori"/>
    <d v="2024-12-06T00:00:00"/>
    <s v="stipula contratto"/>
    <s v=""/>
    <s v="ok"/>
    <s v="ok"/>
    <s v="ok"/>
    <s v="A+B"/>
    <s v="BDU"/>
    <s v="si"/>
    <m/>
  </r>
  <r>
    <x v="9"/>
    <s v="Calabria"/>
    <d v="2022-09-22T00:00:00"/>
    <d v="2025-11-15T00:00:00"/>
    <s v="MISE#1#CISCAL_95"/>
    <x v="311"/>
    <x v="310"/>
    <x v="197"/>
    <s v="SERRA SAN BRUNO"/>
    <n v="2000000"/>
    <n v="2000000"/>
    <n v="0"/>
    <n v="0"/>
    <n v="0"/>
    <n v="0"/>
    <n v="0"/>
    <s v="Non Avviato"/>
    <s v="Progetto non avviato"/>
    <m/>
    <m/>
    <s v="ok"/>
    <s v=""/>
    <s v=""/>
    <s v=""/>
    <s v="nessuna condizione"/>
    <s v="BDU"/>
    <s v="si"/>
    <m/>
  </r>
  <r>
    <x v="9"/>
    <s v="Calabria"/>
    <d v="2022-09-22T00:00:00"/>
    <d v="2025-11-15T00:00:00"/>
    <s v="MISE#1#CISCAL_98"/>
    <x v="312"/>
    <x v="311"/>
    <x v="198"/>
    <s v="SOVERATO"/>
    <n v="1600000"/>
    <n v="1600000"/>
    <n v="155565.47"/>
    <n v="69680"/>
    <n v="9.7228418750000004E-2"/>
    <n v="4.3549999999999998E-2"/>
    <n v="0.44791430900443396"/>
    <s v="Gara in corso"/>
    <s v="Stipula Contratto"/>
    <m/>
    <m/>
    <s v="ok"/>
    <s v=""/>
    <s v=""/>
    <s v=""/>
    <s v="nessuna condizione"/>
    <s v="BDU"/>
    <s v="si"/>
    <m/>
  </r>
  <r>
    <x v="9"/>
    <s v="Calabria"/>
    <d v="2022-09-22T00:00:00"/>
    <d v="2025-11-15T00:00:00"/>
    <s v="MISE#1#CISCAL_7"/>
    <x v="313"/>
    <x v="312"/>
    <x v="199"/>
    <s v="CAMPANA"/>
    <n v="1200000"/>
    <n v="1200000"/>
    <n v="1110216.56"/>
    <n v="0"/>
    <n v="0.92518046666666676"/>
    <n v="0"/>
    <n v="0"/>
    <s v="Esecuzione"/>
    <s v="Esecuzione  Lavori"/>
    <d v="2024-10-16T00:00:00"/>
    <s v="stipula contratto"/>
    <s v=""/>
    <s v="ok"/>
    <s v="ok"/>
    <s v="ok"/>
    <s v="A+B"/>
    <s v="BDU"/>
    <s v="si"/>
    <m/>
  </r>
  <r>
    <x v="9"/>
    <s v="Calabria"/>
    <d v="2022-09-22T00:00:00"/>
    <d v="2025-11-15T00:00:00"/>
    <s v="MISE#1#CISCAL_66"/>
    <x v="314"/>
    <x v="313"/>
    <x v="200"/>
    <s v="PALIZZI"/>
    <n v="2500000"/>
    <n v="2500000"/>
    <n v="88880.11"/>
    <n v="23940.26"/>
    <n v="3.5552043999999998E-2"/>
    <n v="9.5761040000000002E-3"/>
    <n v="0.26935452712648533"/>
    <s v="Non Avviato"/>
    <s v="Progetto non avviato"/>
    <m/>
    <m/>
    <s v="ok"/>
    <s v=""/>
    <s v=""/>
    <s v=""/>
    <s v="nessuna condizione"/>
    <s v="BDU"/>
    <s v="si"/>
    <s v="Intervento NON AVVIATO con IMPEGNI VALORIZZATI"/>
  </r>
  <r>
    <x v="9"/>
    <s v="Calabria"/>
    <d v="2022-09-22T00:00:00"/>
    <d v="2025-11-15T00:00:00"/>
    <s v="MISE#1#CISCAL_05"/>
    <x v="315"/>
    <x v="314"/>
    <x v="201"/>
    <s v="BOVA MARINA"/>
    <n v="2000000"/>
    <n v="2000000"/>
    <n v="32989.83"/>
    <n v="0"/>
    <n v="1.6494915000000002E-2"/>
    <n v="0"/>
    <n v="0"/>
    <s v="Progettazione"/>
    <s v="Progettazione Preliminare"/>
    <m/>
    <m/>
    <s v="ok"/>
    <s v=""/>
    <s v=""/>
    <s v=""/>
    <s v="nessuna condizione"/>
    <s v="BDU"/>
    <s v="si"/>
    <m/>
  </r>
  <r>
    <x v="9"/>
    <s v="Calabria"/>
    <d v="2022-09-22T00:00:00"/>
    <d v="2025-11-15T00:00:00"/>
    <s v="MISE#1#CISCAL_20"/>
    <x v="316"/>
    <x v="315"/>
    <x v="202"/>
    <s v="CERCHIARA DI CALABRIA"/>
    <n v="2050000"/>
    <n v="2050000"/>
    <n v="271400.31"/>
    <n v="0"/>
    <n v="0.13239039512195122"/>
    <n v="0"/>
    <n v="0"/>
    <s v="Progettazione"/>
    <s v="Progettazione Esecutiva"/>
    <m/>
    <m/>
    <s v="ok"/>
    <s v=""/>
    <s v=""/>
    <s v=""/>
    <s v="nessuna condizione"/>
    <s v="BDU"/>
    <s v="si"/>
    <m/>
  </r>
  <r>
    <x v="9"/>
    <s v="Calabria"/>
    <d v="2022-09-22T00:00:00"/>
    <d v="2025-11-15T00:00:00"/>
    <s v="MISE#1#CISCAL_2"/>
    <x v="317"/>
    <x v="316"/>
    <x v="203"/>
    <s v="ALTOMONTE"/>
    <n v="1418000"/>
    <n v="1418000"/>
    <n v="137470.60999999999"/>
    <n v="0"/>
    <n v="9.6946833568406193E-2"/>
    <n v="0"/>
    <n v="0"/>
    <s v="Progettazione"/>
    <s v="Progettazione Esecutiva"/>
    <m/>
    <m/>
    <s v="ok"/>
    <s v=""/>
    <s v=""/>
    <s v=""/>
    <s v="nessuna condizione"/>
    <s v="BDU"/>
    <s v="si"/>
    <m/>
  </r>
  <r>
    <x v="9"/>
    <s v="Calabria"/>
    <d v="2022-09-22T00:00:00"/>
    <d v="2025-11-15T00:00:00"/>
    <s v="MISE#1#CISCAL_82"/>
    <x v="318"/>
    <x v="317"/>
    <x v="204"/>
    <s v="SAN GIOVANNI IN FIORE"/>
    <n v="1550000"/>
    <n v="1550000"/>
    <n v="1490932.75"/>
    <n v="358241.38"/>
    <n v="0.96189209677419352"/>
    <n v="0.23112347096774194"/>
    <n v="0.24028003945852019"/>
    <s v="Esecuzione"/>
    <s v="Esecuzione  Lavori"/>
    <d v="2024-09-18T00:00:00"/>
    <s v="stipula contratto"/>
    <s v=""/>
    <s v="ok"/>
    <s v="ok"/>
    <s v="ok"/>
    <s v="A+B"/>
    <s v="BDU"/>
    <s v="si"/>
    <m/>
  </r>
  <r>
    <x v="9"/>
    <s v="Calabria"/>
    <d v="2022-09-22T00:00:00"/>
    <d v="2025-11-15T00:00:00"/>
    <s v="MISE#1#CISCAL_56"/>
    <x v="319"/>
    <x v="318"/>
    <x v="205"/>
    <s v="MARINA DI GIOIOSA IONICA"/>
    <n v="2045970"/>
    <n v="2045970"/>
    <n v="81201.929999999993"/>
    <n v="0"/>
    <n v="3.9688719775949788E-2"/>
    <n v="0"/>
    <n v="0"/>
    <s v="Progettazione"/>
    <s v="Progettazione Esecutiva"/>
    <m/>
    <m/>
    <s v="ok"/>
    <s v=""/>
    <s v=""/>
    <s v=""/>
    <s v="nessuna condizione"/>
    <s v="BDU"/>
    <s v="si"/>
    <m/>
  </r>
  <r>
    <x v="9"/>
    <s v="Calabria"/>
    <d v="2022-09-22T00:00:00"/>
    <d v="2025-11-15T00:00:00"/>
    <s v="MISE#1#CISCAL_1"/>
    <x v="320"/>
    <x v="319"/>
    <x v="206"/>
    <s v="AFRICO"/>
    <n v="1200000"/>
    <n v="1200000"/>
    <n v="0"/>
    <n v="0"/>
    <n v="0"/>
    <n v="0"/>
    <n v="0"/>
    <s v="Non Avviato"/>
    <s v="Progetto non avviato"/>
    <m/>
    <m/>
    <s v="ok"/>
    <s v=""/>
    <s v=""/>
    <s v=""/>
    <s v="nessuna condizione"/>
    <s v="BDU"/>
    <s v="si"/>
    <m/>
  </r>
  <r>
    <x v="9"/>
    <s v="Calabria"/>
    <d v="2022-09-22T00:00:00"/>
    <d v="2025-11-15T00:00:00"/>
    <s v="MISE#1#CISCAL_90"/>
    <x v="321"/>
    <x v="320"/>
    <x v="207"/>
    <s v="SANT'AGATA DI ESARO"/>
    <n v="1500000"/>
    <n v="1500000"/>
    <n v="136081.25"/>
    <n v="0"/>
    <n v="9.0720833333333334E-2"/>
    <n v="0"/>
    <n v="0"/>
    <s v="Progettazione"/>
    <s v="Progettazione Esecutiva"/>
    <m/>
    <m/>
    <s v="ok"/>
    <s v=""/>
    <s v=""/>
    <s v=""/>
    <s v="nessuna condizione"/>
    <s v="BDU"/>
    <s v="si"/>
    <m/>
  </r>
  <r>
    <x v="9"/>
    <s v="Calabria"/>
    <d v="2022-09-22T00:00:00"/>
    <d v="2025-11-15T00:00:00"/>
    <s v="MISE#1#CISCAL_8"/>
    <x v="322"/>
    <x v="321"/>
    <x v="208"/>
    <s v="CANNA"/>
    <n v="3000000"/>
    <n v="3000000"/>
    <n v="2880154.36"/>
    <n v="299913.2"/>
    <n v="0.9600514533333333"/>
    <n v="9.9971066666666664E-2"/>
    <n v="0.10413094664829006"/>
    <s v="Gara aggiudicata/contratto sottoscritto"/>
    <s v="Stipula Contratto"/>
    <d v="2024-11-27T00:00:00"/>
    <s v="stipula contratto"/>
    <s v=""/>
    <s v="ok"/>
    <s v="ok"/>
    <s v="ok"/>
    <s v="A+B"/>
    <s v="BDU"/>
    <s v="si"/>
    <m/>
  </r>
  <r>
    <x v="9"/>
    <s v="Calabria"/>
    <d v="2022-09-22T00:00:00"/>
    <d v="2025-11-15T00:00:00"/>
    <s v="MISE#1#CISCAL_67"/>
    <x v="323"/>
    <x v="322"/>
    <x v="209"/>
    <s v="Tutti i comuni"/>
    <n v="2000000"/>
    <n v="2000000"/>
    <n v="26097.62"/>
    <n v="0"/>
    <n v="1.3048809999999999E-2"/>
    <n v="0"/>
    <n v="0"/>
    <s v="Progettazione"/>
    <s v="Progettazione Definitiva"/>
    <m/>
    <m/>
    <s v="ok"/>
    <s v=""/>
    <s v=""/>
    <s v=""/>
    <s v="nessuna condizione"/>
    <s v="BDU"/>
    <s v="si"/>
    <m/>
  </r>
  <r>
    <x v="9"/>
    <s v="Calabria"/>
    <d v="2022-09-22T00:00:00"/>
    <d v="2025-11-15T00:00:00"/>
    <s v="MISE#1#CISCAL_92"/>
    <x v="324"/>
    <x v="323"/>
    <x v="210"/>
    <s v="SCANDALE"/>
    <n v="1267286.3500000001"/>
    <n v="1267286.3500000001"/>
    <n v="959819.85000000009"/>
    <n v="464287.11"/>
    <n v="0.75738198395335044"/>
    <n v="0.3663632216980795"/>
    <n v="0.4837231799279833"/>
    <s v="Esecuzione"/>
    <s v="Esecuzione  Lavori"/>
    <d v="2023-10-11T00:00:00"/>
    <s v="stipula contratto"/>
    <s v=""/>
    <s v="ok"/>
    <s v="ok"/>
    <s v="ok"/>
    <s v="A+B"/>
    <s v="BDU"/>
    <s v="si"/>
    <m/>
  </r>
  <r>
    <x v="9"/>
    <s v="Calabria"/>
    <d v="2022-09-22T00:00:00"/>
    <d v="2025-11-15T00:00:00"/>
    <s v="MISE#1#CISCAL_87"/>
    <x v="325"/>
    <x v="324"/>
    <x v="211"/>
    <s v="CENADI"/>
    <n v="2683119.14"/>
    <n v="2683119.14"/>
    <n v="0"/>
    <n v="0"/>
    <n v="0"/>
    <n v="0"/>
    <n v="0"/>
    <s v="Progettazione"/>
    <s v="Progettazione Esecutiva"/>
    <m/>
    <m/>
    <s v="ok"/>
    <s v=""/>
    <s v=""/>
    <s v=""/>
    <s v="nessuna condizione"/>
    <s v="BDU"/>
    <s v="si"/>
    <m/>
  </r>
  <r>
    <x v="9"/>
    <s v="Calabria"/>
    <d v="2022-09-22T00:00:00"/>
    <d v="2025-11-15T00:00:00"/>
    <s v="MISE#1#CISCAL_27"/>
    <x v="326"/>
    <x v="325"/>
    <x v="212"/>
    <s v="CONFLENTI"/>
    <n v="1884385"/>
    <n v="1884385"/>
    <n v="0"/>
    <n v="0"/>
    <n v="0"/>
    <n v="0"/>
    <n v="0"/>
    <s v="Non Avviato"/>
    <s v="Progetto non avviato"/>
    <m/>
    <m/>
    <s v="ok"/>
    <s v=""/>
    <s v=""/>
    <s v=""/>
    <s v="nessuna condizione"/>
    <s v="BDU"/>
    <s v="si"/>
    <m/>
  </r>
  <r>
    <x v="9"/>
    <s v="Calabria"/>
    <d v="2022-09-22T00:00:00"/>
    <d v="2025-11-15T00:00:00"/>
    <s v="MISE#1#CISCAL_22"/>
    <x v="327"/>
    <x v="326"/>
    <x v="213"/>
    <s v="CERISANO"/>
    <n v="1300000"/>
    <n v="1300000"/>
    <n v="124477.4"/>
    <n v="65026"/>
    <n v="9.5751846153846146E-2"/>
    <n v="5.0020000000000002E-2"/>
    <n v="0.52239201654276202"/>
    <s v="Gara aggiudicata/contratto sottoscritto"/>
    <s v="Stipula Contratto"/>
    <d v="2025-02-21T00:00:00"/>
    <s v="stipula contratto"/>
    <s v=""/>
    <s v="ok"/>
    <s v=""/>
    <s v=""/>
    <s v="solo A"/>
    <s v="BDU"/>
    <s v="si"/>
    <m/>
  </r>
  <r>
    <x v="10"/>
    <s v="Campania"/>
    <d v="2022-01-26T00:00:00"/>
    <d v="2025-11-09T00:00:00"/>
    <s v="MISE#1#B43D21010440001"/>
    <x v="328"/>
    <x v="327"/>
    <x v="214"/>
    <s v="SANT'ARPINO"/>
    <n v="3136842.8"/>
    <n v="3136842.8"/>
    <n v="0"/>
    <n v="0"/>
    <n v="0"/>
    <n v="0"/>
    <n v="0"/>
    <s v="Non Avviato"/>
    <s v="Progetto non avviato"/>
    <m/>
    <m/>
    <s v="ok"/>
    <s v=""/>
    <s v=""/>
    <s v=""/>
    <s v="nessuna condizione"/>
    <s v="BDU"/>
    <s v="si"/>
    <m/>
  </r>
  <r>
    <x v="10"/>
    <s v="Campania"/>
    <d v="2022-01-26T00:00:00"/>
    <d v="2025-11-09T00:00:00"/>
    <s v="MISE#1#B67H22000890001"/>
    <x v="329"/>
    <x v="328"/>
    <x v="215"/>
    <s v="LIVERI"/>
    <n v="822766.15"/>
    <n v="755579.43"/>
    <n v="755579.42999999993"/>
    <n v="81401.52"/>
    <n v="0.91834044217788968"/>
    <n v="9.8936398878344711E-2"/>
    <n v="0.10773390164949304"/>
    <s v="Completato"/>
    <s v="Progetto Completato"/>
    <d v="2023-11-06T00:00:00"/>
    <s v="stipula contratto"/>
    <s v=""/>
    <s v="ok"/>
    <s v="ok"/>
    <s v="ok"/>
    <s v="A+B"/>
    <s v="BDU"/>
    <s v="si"/>
    <m/>
  </r>
  <r>
    <x v="10"/>
    <s v="Campania"/>
    <d v="2022-01-26T00:00:00"/>
    <d v="2025-11-09T00:00:00"/>
    <s v="MISE#1#B78H18008140001"/>
    <x v="330"/>
    <x v="329"/>
    <x v="216"/>
    <s v="SCISCIANO"/>
    <n v="709807"/>
    <n v="709807"/>
    <n v="641001.88"/>
    <n v="355568.05999999988"/>
    <n v="0.90306503035332142"/>
    <n v="0.5009362545029844"/>
    <n v="0.5547067350254884"/>
    <s v="Esecuzione"/>
    <s v="Esecuzione  Lavori"/>
    <d v="2023-09-05T00:00:00"/>
    <s v="stipula contratto"/>
    <s v=""/>
    <s v="ok"/>
    <s v="ok"/>
    <s v="ok"/>
    <s v="A+B"/>
    <s v="BDU"/>
    <s v="si"/>
    <m/>
  </r>
  <r>
    <x v="10"/>
    <s v="Campania"/>
    <d v="2022-01-26T00:00:00"/>
    <d v="2025-11-09T00:00:00"/>
    <s v="MISE#1#B91B21006580001"/>
    <x v="331"/>
    <x v="330"/>
    <x v="217"/>
    <s v="CASTELLO DI CISTERNA"/>
    <n v="2000000"/>
    <n v="2000000"/>
    <n v="169983.77"/>
    <n v="24348.080000000002"/>
    <n v="8.4991884999999989E-2"/>
    <n v="1.2174040000000001E-2"/>
    <n v="0.1432376749850883"/>
    <s v="Progettazione"/>
    <s v="Progettazione Esecutiva"/>
    <m/>
    <m/>
    <s v="ok"/>
    <s v=""/>
    <s v=""/>
    <s v=""/>
    <s v="nessuna condizione"/>
    <s v="BDU"/>
    <s v="si"/>
    <m/>
  </r>
  <r>
    <x v="10"/>
    <s v="Campania"/>
    <d v="2022-01-26T00:00:00"/>
    <d v="2025-11-09T00:00:00"/>
    <s v="MISE#1#B91J20000100005"/>
    <x v="332"/>
    <x v="331"/>
    <x v="218"/>
    <s v="VISCIANO"/>
    <n v="774313.16"/>
    <n v="774313.16"/>
    <n v="686891.82"/>
    <n v="6296.35"/>
    <n v="0.88709821230469588"/>
    <n v="8.1315291089718786E-3"/>
    <n v="9.1664361354601674E-3"/>
    <s v="Progettazione"/>
    <s v="Progettazione Esecutiva"/>
    <m/>
    <m/>
    <s v=""/>
    <s v=""/>
    <s v="ok"/>
    <s v=""/>
    <s v="solo B"/>
    <s v="BDU"/>
    <s v="si"/>
    <m/>
  </r>
  <r>
    <x v="10"/>
    <s v="Campania"/>
    <d v="2022-01-26T00:00:00"/>
    <d v="2025-11-09T00:00:00"/>
    <s v="MISE#1#C49J21043440001;"/>
    <x v="333"/>
    <x v="332"/>
    <x v="219"/>
    <s v="COMIZIANO"/>
    <n v="2424193.21"/>
    <n v="2424193.21"/>
    <n v="0"/>
    <n v="0"/>
    <n v="0"/>
    <n v="0"/>
    <n v="0"/>
    <s v="Progettazione"/>
    <s v="Progettazione Definitiva"/>
    <m/>
    <m/>
    <s v="ok"/>
    <s v=""/>
    <s v=""/>
    <s v=""/>
    <s v="nessuna condizione"/>
    <s v="BDU"/>
    <s v="si"/>
    <m/>
  </r>
  <r>
    <x v="10"/>
    <s v="Campania"/>
    <d v="2022-01-26T00:00:00"/>
    <d v="2025-11-09T00:00:00"/>
    <s v="MISE#1#C71B22000450007"/>
    <x v="334"/>
    <x v="333"/>
    <x v="220"/>
    <s v="Tutti i comuni"/>
    <n v="1700000"/>
    <n v="1700000"/>
    <n v="0"/>
    <n v="0"/>
    <n v="0"/>
    <n v="0"/>
    <n v="0"/>
    <s v="Gara in corso"/>
    <s v="Stipula Contratto"/>
    <m/>
    <m/>
    <s v="ok"/>
    <s v=""/>
    <s v=""/>
    <s v=""/>
    <s v="nessuna condizione"/>
    <s v="BDU"/>
    <s v="si"/>
    <m/>
  </r>
  <r>
    <x v="10"/>
    <s v="Campania"/>
    <d v="2022-01-26T00:00:00"/>
    <d v="2025-11-09T00:00:00"/>
    <s v="MISE#1#C81B21016170001"/>
    <x v="335"/>
    <x v="334"/>
    <x v="221"/>
    <s v="MARIGLIANELLA"/>
    <n v="1799463.61"/>
    <n v="899732"/>
    <n v="818414.35000000009"/>
    <n v="32790.080000000002"/>
    <n v="0.45481016979276401"/>
    <n v="1.8222141207956965E-2"/>
    <n v="4.0065377641533284E-2"/>
    <s v="Progettazione"/>
    <s v="Progettazione Esecutiva"/>
    <m/>
    <m/>
    <s v="ok"/>
    <s v=""/>
    <s v=""/>
    <s v=""/>
    <s v="nessuna condizione"/>
    <s v="BDU"/>
    <s v="si"/>
    <m/>
  </r>
  <r>
    <x v="10"/>
    <s v="Campania"/>
    <d v="2022-01-26T00:00:00"/>
    <d v="2025-11-09T00:00:00"/>
    <s v="MISE#1#C81B22000540001"/>
    <x v="336"/>
    <x v="335"/>
    <x v="222"/>
    <s v="CASAL DI PRINCIPE"/>
    <n v="1000000"/>
    <n v="1000000"/>
    <n v="557666.03999999992"/>
    <n v="38516.920000000013"/>
    <n v="0.55766603999999997"/>
    <n v="3.851692000000001E-2"/>
    <n v="6.9068075222941699E-2"/>
    <s v="Esecuzione"/>
    <s v="intervento senza stipula contratto (forzato stato &quot;esecuzione&quot;)"/>
    <d v="2024-10-01T00:00:00"/>
    <s v="inizio avvio lavori"/>
    <s v=""/>
    <s v="ok"/>
    <s v=""/>
    <s v=""/>
    <s v="solo A"/>
    <s v="BDU"/>
    <s v="si"/>
    <s v="Intervento IN ESECUZIONE senza data stipula contratto"/>
  </r>
  <r>
    <x v="10"/>
    <s v="Campania"/>
    <d v="2022-01-26T00:00:00"/>
    <d v="2025-11-09T00:00:00"/>
    <s v="MISE#1#C87H22000040001"/>
    <x v="337"/>
    <x v="336"/>
    <x v="222"/>
    <s v="CASAL DI PRINCIPE"/>
    <n v="2000000"/>
    <n v="2000000"/>
    <n v="1020098.19"/>
    <n v="50401.83"/>
    <n v="0.51004909499999995"/>
    <n v="2.5200915000000001E-2"/>
    <n v="4.9408802499688785E-2"/>
    <s v="Progettazione"/>
    <s v="Progettazione Esecutiva"/>
    <m/>
    <m/>
    <s v="ok"/>
    <s v=""/>
    <s v=""/>
    <s v=""/>
    <s v="nessuna condizione"/>
    <s v="BDU"/>
    <s v="si"/>
    <m/>
  </r>
  <r>
    <x v="10"/>
    <s v="Campania"/>
    <d v="2022-01-26T00:00:00"/>
    <d v="2025-11-09T00:00:00"/>
    <s v="MISE#1#D26G21000020005"/>
    <x v="338"/>
    <x v="337"/>
    <x v="223"/>
    <s v="RECALE"/>
    <n v="1000000"/>
    <n v="1000000"/>
    <n v="0"/>
    <n v="0"/>
    <n v="0"/>
    <n v="0"/>
    <n v="0"/>
    <s v="Gara in corso"/>
    <s v="Stipula Contratto"/>
    <m/>
    <m/>
    <s v="ok"/>
    <s v=""/>
    <s v=""/>
    <s v=""/>
    <s v="nessuna condizione"/>
    <s v="BDU"/>
    <s v="si"/>
    <m/>
  </r>
  <r>
    <x v="10"/>
    <s v="Campania"/>
    <d v="2022-01-26T00:00:00"/>
    <d v="2025-11-09T00:00:00"/>
    <s v="MISE#1#D29D21000000001"/>
    <x v="339"/>
    <x v="338"/>
    <x v="224"/>
    <s v="TRENTOLA DUCENTA"/>
    <n v="2330493"/>
    <n v="2330492.83"/>
    <n v="0"/>
    <n v="0"/>
    <n v="0"/>
    <n v="0"/>
    <n v="0"/>
    <s v="Progettazione"/>
    <s v="Progettazione Esecutiva"/>
    <m/>
    <m/>
    <s v="ok"/>
    <s v=""/>
    <s v=""/>
    <s v=""/>
    <s v="nessuna condizione"/>
    <s v="BDU"/>
    <s v="si"/>
    <m/>
  </r>
  <r>
    <x v="10"/>
    <s v="Campania"/>
    <d v="2022-01-26T00:00:00"/>
    <d v="2025-11-09T00:00:00"/>
    <s v="MISE#1#D29J21014440001"/>
    <x v="340"/>
    <x v="339"/>
    <x v="225"/>
    <s v="CICCIANO"/>
    <n v="1215846.6000000001"/>
    <n v="1215846.6000000001"/>
    <n v="0"/>
    <n v="0"/>
    <n v="0"/>
    <n v="0"/>
    <n v="0"/>
    <s v="Progettazione"/>
    <s v="Progettazione Preliminare"/>
    <m/>
    <m/>
    <s v="ok"/>
    <s v=""/>
    <s v=""/>
    <s v=""/>
    <s v="nessuna condizione"/>
    <s v="BDU"/>
    <s v="si"/>
    <m/>
  </r>
  <r>
    <x v="10"/>
    <s v="Campania"/>
    <d v="2022-01-26T00:00:00"/>
    <d v="2025-11-09T00:00:00"/>
    <s v="MISE#1#D41B21003160001"/>
    <x v="341"/>
    <x v="340"/>
    <x v="226"/>
    <s v="SAN NICOLA LA STRADA"/>
    <n v="1026485.38"/>
    <n v="1026485.38"/>
    <n v="23586.99"/>
    <n v="23586.99"/>
    <n v="2.2978398386930752E-2"/>
    <n v="2.2978398386930752E-2"/>
    <n v="1"/>
    <s v="Progettazione"/>
    <s v="Studio di fattibilità"/>
    <m/>
    <m/>
    <s v="ok"/>
    <s v=""/>
    <s v=""/>
    <s v=""/>
    <s v="nessuna condizione"/>
    <s v="BDU"/>
    <s v="si"/>
    <m/>
  </r>
  <r>
    <x v="10"/>
    <s v="Campania"/>
    <d v="2022-01-26T00:00:00"/>
    <d v="2025-11-09T00:00:00"/>
    <s v="MISE#1#D47H21005170001"/>
    <x v="342"/>
    <x v="341"/>
    <x v="227"/>
    <s v="ROCCARAINOLA"/>
    <n v="2001130.29"/>
    <n v="2001130.29"/>
    <n v="615230.61"/>
    <n v="473095.64"/>
    <n v="0.30744155594186723"/>
    <n v="0.23641421169033427"/>
    <n v="0.76897285718602337"/>
    <s v="Esecuzione"/>
    <s v="Esecuzione  Lavori"/>
    <d v="2024-10-15T00:00:00"/>
    <s v="stipula contratto"/>
    <s v=""/>
    <s v="ok"/>
    <s v=""/>
    <s v=""/>
    <s v="solo A"/>
    <s v="BDU"/>
    <s v="si"/>
    <m/>
  </r>
  <r>
    <x v="10"/>
    <s v="Campania"/>
    <d v="2022-01-26T00:00:00"/>
    <d v="2025-11-09T00:00:00"/>
    <s v="MISE#1#D55F21003610002"/>
    <x v="343"/>
    <x v="342"/>
    <x v="228"/>
    <s v="GRICIGNANO DI AVERSA"/>
    <n v="1500000"/>
    <n v="1500000"/>
    <n v="15203.74"/>
    <n v="0"/>
    <n v="1.0135826666666667E-2"/>
    <n v="0"/>
    <n v="0"/>
    <s v="Progettazione"/>
    <s v="Progettazione Esecutiva"/>
    <m/>
    <m/>
    <s v="ok"/>
    <s v=""/>
    <s v=""/>
    <s v=""/>
    <s v="nessuna condizione"/>
    <s v="BDU"/>
    <s v="si"/>
    <m/>
  </r>
  <r>
    <x v="10"/>
    <s v="Campania"/>
    <d v="2022-01-26T00:00:00"/>
    <d v="2025-11-09T00:00:00"/>
    <s v="MISE#1#D77H16001200001"/>
    <x v="344"/>
    <x v="343"/>
    <x v="229"/>
    <s v="NOLA"/>
    <n v="1215000"/>
    <n v="1215000"/>
    <n v="3172"/>
    <n v="0"/>
    <n v="2.6106995884773664E-3"/>
    <n v="0"/>
    <n v="0"/>
    <s v="Esecuzione"/>
    <s v="Esecuzione  Lavori"/>
    <d v="2024-12-30T00:00:00"/>
    <s v="inizio avvio lavori"/>
    <s v=""/>
    <s v="ok"/>
    <s v=""/>
    <s v=""/>
    <s v="solo A"/>
    <s v="BDU"/>
    <s v="si"/>
    <s v="Intervento IN ESECUZIONE senza data stipula contratto"/>
  </r>
  <r>
    <x v="10"/>
    <s v="Campania"/>
    <d v="2022-01-26T00:00:00"/>
    <d v="2025-11-09T00:00:00"/>
    <s v="MISE#1#D77H21007480001"/>
    <x v="345"/>
    <x v="344"/>
    <x v="229"/>
    <s v="NOLA"/>
    <n v="1652627.3"/>
    <n v="1652627.3"/>
    <n v="160376.32000000001"/>
    <n v="28652"/>
    <n v="9.7043247440000535E-2"/>
    <n v="1.7337242341331285E-2"/>
    <n v="0.17865480390122432"/>
    <s v="Progettazione"/>
    <s v="Progettazione Esecutiva"/>
    <m/>
    <m/>
    <s v="ok"/>
    <s v=""/>
    <s v=""/>
    <s v=""/>
    <s v="nessuna condizione"/>
    <s v="BDU"/>
    <s v="si"/>
    <m/>
  </r>
  <r>
    <x v="10"/>
    <s v="Campania"/>
    <d v="2022-01-26T00:00:00"/>
    <d v="2025-11-09T00:00:00"/>
    <s v="MISE#1#D94E21001740006"/>
    <x v="346"/>
    <x v="345"/>
    <x v="230"/>
    <s v="MARIGLIANO"/>
    <n v="5971021.7699999996"/>
    <n v="5971021"/>
    <n v="122000"/>
    <n v="18300"/>
    <n v="2.0432013933186517E-2"/>
    <n v="3.0648020899779775E-3"/>
    <n v="0.15"/>
    <s v="Progettazione"/>
    <s v="Progettazione Definitiva"/>
    <m/>
    <m/>
    <s v="ok"/>
    <s v=""/>
    <s v=""/>
    <s v=""/>
    <s v="nessuna condizione"/>
    <s v="BDU"/>
    <s v="si"/>
    <m/>
  </r>
  <r>
    <x v="10"/>
    <s v="Campania"/>
    <d v="2022-01-26T00:00:00"/>
    <d v="2025-11-09T00:00:00"/>
    <s v="MISE#1#D97H21006300006"/>
    <x v="347"/>
    <x v="346"/>
    <x v="230"/>
    <s v="MARIGLIANO"/>
    <n v="1710447.46"/>
    <n v="1710447.46"/>
    <n v="153329.60000000001"/>
    <n v="0"/>
    <n v="8.9642975645682799E-2"/>
    <n v="0"/>
    <n v="0"/>
    <s v="Progettazione"/>
    <s v="Progettazione Esecutiva"/>
    <m/>
    <m/>
    <s v="ok"/>
    <s v=""/>
    <s v=""/>
    <s v=""/>
    <s v="nessuna condizione"/>
    <s v="BDU"/>
    <s v="si"/>
    <m/>
  </r>
  <r>
    <x v="10"/>
    <s v="Campania"/>
    <d v="2022-01-26T00:00:00"/>
    <d v="2025-11-09T00:00:00"/>
    <s v="MISE#1#D98I21000630001"/>
    <x v="348"/>
    <x v="347"/>
    <x v="231"/>
    <s v="SOMMA VESUVIANA"/>
    <n v="1570732.12"/>
    <n v="1570732.12"/>
    <n v="0"/>
    <n v="0"/>
    <n v="0"/>
    <n v="0"/>
    <n v="0"/>
    <s v="Progettazione"/>
    <s v="Progettazione Definitiva"/>
    <m/>
    <m/>
    <s v="ok"/>
    <s v=""/>
    <s v=""/>
    <s v=""/>
    <s v="nessuna condizione"/>
    <s v="BDU"/>
    <s v="si"/>
    <m/>
  </r>
  <r>
    <x v="10"/>
    <s v="Campania"/>
    <d v="2022-01-26T00:00:00"/>
    <d v="2025-11-09T00:00:00"/>
    <s v="MISE#1#D99I20000230005"/>
    <x v="349"/>
    <x v="348"/>
    <x v="231"/>
    <s v="SOMMA VESUVIANA"/>
    <n v="770000"/>
    <n v="770000"/>
    <n v="0"/>
    <n v="0"/>
    <n v="0"/>
    <n v="0"/>
    <n v="0"/>
    <s v="Progettazione"/>
    <s v="Progettazione Esecutiva"/>
    <m/>
    <m/>
    <s v="ok"/>
    <s v=""/>
    <s v=""/>
    <s v=""/>
    <s v="nessuna condizione"/>
    <s v="BDU"/>
    <s v="si"/>
    <m/>
  </r>
  <r>
    <x v="10"/>
    <s v="Campania"/>
    <d v="2022-01-26T00:00:00"/>
    <d v="2025-11-09T00:00:00"/>
    <s v="MISE#1#E11B21013660001"/>
    <x v="350"/>
    <x v="349"/>
    <x v="232"/>
    <s v="CANCELLO ED ARNONE"/>
    <n v="6000000"/>
    <n v="6000000"/>
    <n v="5468349.0800000001"/>
    <n v="643872.1399999999"/>
    <n v="0.91139151333333335"/>
    <n v="0.10731202333333331"/>
    <n v="0.11774525191797007"/>
    <s v="Esecuzione"/>
    <s v="Esecuzione  Lavori"/>
    <d v="2023-11-07T00:00:00"/>
    <s v="stipula contratto"/>
    <s v=""/>
    <s v="ok"/>
    <s v="ok"/>
    <s v="ok"/>
    <s v="A+B"/>
    <s v="BDU"/>
    <s v="si"/>
    <m/>
  </r>
  <r>
    <x v="10"/>
    <s v="Campania"/>
    <d v="2022-01-26T00:00:00"/>
    <d v="2025-11-09T00:00:00"/>
    <s v="MISE#1#E17H21012030009"/>
    <x v="351"/>
    <x v="350"/>
    <x v="233"/>
    <s v="CARINARO"/>
    <n v="988816.08"/>
    <n v="988816.08"/>
    <n v="46885.59"/>
    <n v="0"/>
    <n v="4.7415885469823671E-2"/>
    <n v="0"/>
    <n v="0"/>
    <s v="Progettazione"/>
    <s v="Progettazione Esecutiva"/>
    <m/>
    <m/>
    <s v="ok"/>
    <s v=""/>
    <s v=""/>
    <s v=""/>
    <s v="nessuna condizione"/>
    <s v="BDU"/>
    <s v="si"/>
    <m/>
  </r>
  <r>
    <x v="10"/>
    <s v="Campania"/>
    <d v="2022-01-26T00:00:00"/>
    <d v="2025-11-09T00:00:00"/>
    <s v="MISE#1#E85F21003510001"/>
    <x v="352"/>
    <x v="351"/>
    <x v="234"/>
    <s v="CARBONARA DI NOLA"/>
    <n v="1579971.38"/>
    <n v="1579971.38"/>
    <n v="134206.29999999999"/>
    <n v="68271.839999999997"/>
    <n v="8.4942234839722228E-2"/>
    <n v="4.3210808033750589E-2"/>
    <n v="0.50870816049619128"/>
    <s v="Progettazione"/>
    <s v="Progettazione Esecutiva"/>
    <m/>
    <m/>
    <s v="ok"/>
    <s v=""/>
    <s v=""/>
    <s v=""/>
    <s v="nessuna condizione"/>
    <s v="BDU"/>
    <s v="si"/>
    <m/>
  </r>
  <r>
    <x v="10"/>
    <s v="Campania"/>
    <d v="2022-01-26T00:00:00"/>
    <d v="2025-11-09T00:00:00"/>
    <s v="MISE#1#E89J22001150001"/>
    <x v="353"/>
    <x v="352"/>
    <x v="235"/>
    <s v="FRATTAMINORE"/>
    <n v="1500000"/>
    <n v="1500000"/>
    <n v="1500000"/>
    <n v="150000"/>
    <n v="1"/>
    <n v="0.1"/>
    <n v="0.1"/>
    <s v="Esecuzione"/>
    <s v="Esecuzione  Lavori"/>
    <d v="2024-07-31T00:00:00"/>
    <s v="stipula contratto"/>
    <s v=""/>
    <s v="ok"/>
    <s v="ok"/>
    <s v="ok"/>
    <s v="A+B"/>
    <s v="BDU"/>
    <s v="si"/>
    <s v="IMPORTO IMPEGNATO = IMPORTO FINAZIAMENTO"/>
  </r>
  <r>
    <x v="10"/>
    <s v="Campania"/>
    <d v="2022-01-26T00:00:00"/>
    <d v="2025-11-09T00:00:00"/>
    <s v="MISE#1#F11B21008260001"/>
    <x v="354"/>
    <x v="353"/>
    <x v="236"/>
    <s v="MADDALONI"/>
    <n v="2078322.21"/>
    <n v="2078322.21"/>
    <n v="2078322.21"/>
    <n v="633990.35"/>
    <n v="1"/>
    <n v="0.30504911459325645"/>
    <n v="0.30504911459325645"/>
    <s v="Esecuzione"/>
    <s v="Esecuzione  Lavori"/>
    <d v="2024-07-24T00:00:00"/>
    <s v="stipula contratto"/>
    <s v=""/>
    <s v="ok"/>
    <s v="ok"/>
    <s v="ok"/>
    <s v="A+B"/>
    <s v="BDU"/>
    <s v="si"/>
    <s v="IMPORTO IMPEGNATO = IMPORTO FINAZIAMENTO"/>
  </r>
  <r>
    <x v="10"/>
    <s v="Campania"/>
    <d v="2022-01-26T00:00:00"/>
    <d v="2025-11-09T00:00:00"/>
    <s v="MISE#1#F27H16002100006"/>
    <x v="355"/>
    <x v="354"/>
    <x v="237"/>
    <s v="CAPODRISE"/>
    <n v="3500000"/>
    <n v="3500000"/>
    <n v="0"/>
    <n v="0"/>
    <n v="0"/>
    <n v="0"/>
    <n v="0"/>
    <s v="Progettazione"/>
    <s v="Progettazione Preliminare"/>
    <m/>
    <m/>
    <s v="ok"/>
    <s v=""/>
    <s v=""/>
    <s v=""/>
    <s v="nessuna condizione"/>
    <s v="BDU"/>
    <s v="si"/>
    <m/>
  </r>
  <r>
    <x v="10"/>
    <s v="Campania"/>
    <d v="2022-01-26T00:00:00"/>
    <d v="2025-11-09T00:00:00"/>
    <s v="MISE#1#F32C22000010006"/>
    <x v="356"/>
    <x v="355"/>
    <x v="238"/>
    <s v="ACERRA"/>
    <n v="4000000"/>
    <n v="4000000"/>
    <n v="109701.2"/>
    <n v="109701.2"/>
    <n v="2.74253E-2"/>
    <n v="2.74253E-2"/>
    <n v="1"/>
    <s v="Non Avviato"/>
    <s v="Progetto non avviato"/>
    <m/>
    <m/>
    <s v="ok"/>
    <s v=""/>
    <s v=""/>
    <s v=""/>
    <s v="nessuna condizione"/>
    <s v="BDU"/>
    <s v="si"/>
    <s v="Intervento NON AVVIATO con IMPEGNI VALORIZZATI"/>
  </r>
  <r>
    <x v="10"/>
    <s v="Campania"/>
    <d v="2022-01-26T00:00:00"/>
    <d v="2025-11-09T00:00:00"/>
    <s v="MISE#1#F51B21006350001"/>
    <x v="357"/>
    <x v="356"/>
    <x v="239"/>
    <s v="POMIGLIANO D'ARCO"/>
    <n v="6806688.46"/>
    <n v="6806688.46"/>
    <n v="340356.78"/>
    <n v="0"/>
    <n v="5.0003284563430721E-2"/>
    <n v="0"/>
    <n v="0"/>
    <s v="Progettazione"/>
    <s v="Progettazione Definitiva"/>
    <m/>
    <m/>
    <s v="ok"/>
    <s v=""/>
    <s v=""/>
    <s v=""/>
    <s v="nessuna condizione"/>
    <s v="BDU"/>
    <s v="si"/>
    <m/>
  </r>
  <r>
    <x v="10"/>
    <s v="Campania"/>
    <d v="2022-01-26T00:00:00"/>
    <d v="2025-11-09T00:00:00"/>
    <s v="MISE#1#F51B21006360001"/>
    <x v="358"/>
    <x v="357"/>
    <x v="239"/>
    <s v="POMIGLIANO D'ARCO"/>
    <n v="6368889.7999999998"/>
    <n v="6368889.7999999998"/>
    <n v="233411.18"/>
    <n v="0"/>
    <n v="3.6648644792064075E-2"/>
    <n v="0"/>
    <n v="0"/>
    <s v="Progettazione"/>
    <s v="Progettazione Definitiva"/>
    <m/>
    <m/>
    <s v="ok"/>
    <s v=""/>
    <s v=""/>
    <s v=""/>
    <s v="nessuna condizione"/>
    <s v="BDU"/>
    <s v="si"/>
    <m/>
  </r>
  <r>
    <x v="10"/>
    <s v="Campania"/>
    <d v="2022-01-26T00:00:00"/>
    <d v="2025-11-09T00:00:00"/>
    <s v="MISE#1#F72B20000050005"/>
    <x v="359"/>
    <x v="358"/>
    <x v="240"/>
    <s v="CASTEL VOLTURNO"/>
    <n v="1400000"/>
    <n v="1400000"/>
    <n v="0"/>
    <n v="0"/>
    <n v="0"/>
    <n v="0"/>
    <n v="0"/>
    <s v="Progettazione"/>
    <s v="Progettazione Definitiva"/>
    <m/>
    <m/>
    <s v="ok"/>
    <s v=""/>
    <s v=""/>
    <s v=""/>
    <s v="nessuna condizione"/>
    <s v="BDU"/>
    <s v="si"/>
    <m/>
  </r>
  <r>
    <x v="10"/>
    <s v="Campania"/>
    <d v="2022-01-26T00:00:00"/>
    <d v="2025-11-09T00:00:00"/>
    <s v="MISE#1#F77H21011240001"/>
    <x v="360"/>
    <x v="359"/>
    <x v="241"/>
    <s v="FRATTAMAGGIORE"/>
    <n v="3200000"/>
    <n v="3200000"/>
    <n v="0"/>
    <n v="0"/>
    <n v="0"/>
    <n v="0"/>
    <n v="0"/>
    <s v="Progettazione"/>
    <s v="Progettazione Esecutiva"/>
    <m/>
    <m/>
    <s v="ok"/>
    <s v=""/>
    <s v=""/>
    <s v=""/>
    <s v="nessuna condizione"/>
    <s v="BDU"/>
    <s v="si"/>
    <m/>
  </r>
  <r>
    <x v="10"/>
    <s v="Campania"/>
    <d v="2022-01-26T00:00:00"/>
    <d v="2025-11-09T00:00:00"/>
    <s v="MISE#1#F87H21009830001"/>
    <x v="361"/>
    <x v="360"/>
    <x v="242"/>
    <s v="SAN PAOLO BEL SITO"/>
    <n v="1513874.33"/>
    <n v="1513874.3"/>
    <n v="92368.639999999999"/>
    <n v="0"/>
    <n v="6.1014734294358497E-2"/>
    <n v="0"/>
    <n v="0"/>
    <s v="Progettazione"/>
    <s v="Progettazione Esecutiva"/>
    <m/>
    <m/>
    <s v="ok"/>
    <s v=""/>
    <s v=""/>
    <s v=""/>
    <s v="nessuna condizione"/>
    <s v="BDU"/>
    <s v="si"/>
    <m/>
  </r>
  <r>
    <x v="10"/>
    <s v="Campania"/>
    <d v="2022-01-26T00:00:00"/>
    <d v="2025-11-09T00:00:00"/>
    <s v="MISE#1#F91B21006340006"/>
    <x v="362"/>
    <x v="361"/>
    <x v="243"/>
    <s v="SANTA MARIA CAPUA VETERE"/>
    <n v="4000000"/>
    <n v="4000000"/>
    <n v="33143.83"/>
    <n v="0"/>
    <n v="8.2859574999999998E-3"/>
    <n v="0"/>
    <n v="0"/>
    <s v="Progettazione"/>
    <s v="Progettazione Definitiva"/>
    <m/>
    <m/>
    <s v="ok"/>
    <s v=""/>
    <s v=""/>
    <s v=""/>
    <s v="nessuna condizione"/>
    <s v="BDU"/>
    <s v="si"/>
    <m/>
  </r>
  <r>
    <x v="10"/>
    <s v="Campania"/>
    <d v="2022-01-26T00:00:00"/>
    <d v="2025-11-09T00:00:00"/>
    <s v="MISE#1#G13D22000160001"/>
    <x v="363"/>
    <x v="362"/>
    <x v="244"/>
    <s v="SANTA MARIA LA FOSSA"/>
    <n v="8000000"/>
    <n v="8000000"/>
    <n v="0"/>
    <n v="0"/>
    <n v="0"/>
    <n v="0"/>
    <n v="0"/>
    <s v="Progettazione"/>
    <s v="Progettazione Esecutiva"/>
    <m/>
    <m/>
    <s v="ok"/>
    <s v=""/>
    <s v=""/>
    <s v=""/>
    <s v="nessuna condizione"/>
    <s v="BDU"/>
    <s v="si"/>
    <m/>
  </r>
  <r>
    <x v="10"/>
    <s v="Campania"/>
    <d v="2022-01-26T00:00:00"/>
    <d v="2025-11-09T00:00:00"/>
    <s v="MISE#1#G67H21029740001"/>
    <x v="364"/>
    <x v="363"/>
    <x v="245"/>
    <s v="Tutti i comuni"/>
    <n v="35859093"/>
    <n v="35859093"/>
    <n v="3810928.12"/>
    <n v="870926.30999999994"/>
    <n v="0.10627508397939681"/>
    <n v="2.4287460644919268E-2"/>
    <n v="0.2285339115763747"/>
    <s v="Progettazione"/>
    <s v="Progettazione Definitiva"/>
    <m/>
    <m/>
    <s v="ok"/>
    <s v=""/>
    <s v=""/>
    <s v=""/>
    <s v="nessuna condizione"/>
    <s v="BDU"/>
    <s v="si"/>
    <m/>
  </r>
  <r>
    <x v="10"/>
    <s v="Campania"/>
    <d v="2022-01-26T00:00:00"/>
    <d v="2025-11-09T00:00:00"/>
    <s v="MISE#1#G77H21083500001"/>
    <x v="365"/>
    <x v="364"/>
    <x v="245"/>
    <s v="CASTEL VOLTURNO"/>
    <n v="4000000"/>
    <n v="4000000"/>
    <n v="3601527.5"/>
    <n v="2080"/>
    <n v="0.900381875"/>
    <n v="5.1999999999999995E-4"/>
    <n v="5.7753272743301276E-4"/>
    <s v="Esecuzione"/>
    <s v="Esecuzione  Lavori"/>
    <d v="2024-11-26T00:00:00"/>
    <s v="stipula contratto"/>
    <s v=""/>
    <s v="ok"/>
    <s v="ok"/>
    <s v="ok"/>
    <s v="A+B"/>
    <s v="BDU"/>
    <s v="si"/>
    <m/>
  </r>
  <r>
    <x v="10"/>
    <s v="Campania"/>
    <d v="2022-01-26T00:00:00"/>
    <d v="2025-11-09T00:00:00"/>
    <s v="MISE#1#G81B21007530001"/>
    <x v="366"/>
    <x v="365"/>
    <x v="246"/>
    <s v="LUSCIANO"/>
    <n v="1320000"/>
    <n v="1320000"/>
    <n v="67590.260000000009"/>
    <n v="67590.260000000009"/>
    <n v="5.120474242424243E-2"/>
    <n v="5.120474242424243E-2"/>
    <n v="1"/>
    <s v="Progettazione"/>
    <s v="Progettazione Esecutiva"/>
    <m/>
    <m/>
    <s v="ok"/>
    <s v=""/>
    <s v=""/>
    <s v=""/>
    <s v="nessuna condizione"/>
    <s v="BDU"/>
    <s v="si"/>
    <m/>
  </r>
  <r>
    <x v="10"/>
    <s v="Campania"/>
    <d v="2022-01-26T00:00:00"/>
    <d v="2025-11-09T00:00:00"/>
    <s v="MISE#1#G81B22000310001"/>
    <x v="367"/>
    <x v="366"/>
    <x v="247"/>
    <s v="FRIGNANO"/>
    <n v="4710000"/>
    <n v="4710000"/>
    <n v="0"/>
    <n v="0"/>
    <n v="0"/>
    <n v="0"/>
    <n v="0"/>
    <s v="Progettazione"/>
    <s v="Studio di fattibilità"/>
    <m/>
    <m/>
    <s v="ok"/>
    <s v=""/>
    <s v=""/>
    <s v=""/>
    <s v="nessuna condizione"/>
    <s v="BDU"/>
    <s v="si"/>
    <m/>
  </r>
  <r>
    <x v="10"/>
    <s v="Campania"/>
    <d v="2022-01-26T00:00:00"/>
    <d v="2025-11-09T00:00:00"/>
    <s v="MISE#1#G91B17000660001"/>
    <x v="368"/>
    <x v="367"/>
    <x v="248"/>
    <s v="GIUGLIANO IN CAMPANIA"/>
    <n v="7000000"/>
    <n v="7000000"/>
    <n v="0"/>
    <n v="0"/>
    <n v="0"/>
    <n v="0"/>
    <n v="0"/>
    <s v="Non Avviato"/>
    <s v="Progetto non avviato"/>
    <m/>
    <m/>
    <s v="ok"/>
    <s v=""/>
    <s v=""/>
    <s v=""/>
    <s v="nessuna condizione"/>
    <s v="BDU"/>
    <s v="si"/>
    <m/>
  </r>
  <r>
    <x v="10"/>
    <s v="Campania"/>
    <d v="2022-01-26T00:00:00"/>
    <d v="2025-11-09T00:00:00"/>
    <s v="MISE#1#H24E21002140001"/>
    <x v="369"/>
    <x v="368"/>
    <x v="249"/>
    <s v="SAN TAMMARO"/>
    <n v="1919269.2"/>
    <n v="1919269.2"/>
    <n v="0"/>
    <n v="0"/>
    <n v="0"/>
    <n v="0"/>
    <n v="0"/>
    <s v="Non Avviato"/>
    <s v="Progetto non avviato"/>
    <m/>
    <m/>
    <s v="ok"/>
    <s v=""/>
    <s v=""/>
    <s v=""/>
    <s v="nessuna condizione"/>
    <s v="BDU"/>
    <s v="si"/>
    <m/>
  </r>
  <r>
    <x v="10"/>
    <s v="Campania"/>
    <d v="2022-01-26T00:00:00"/>
    <d v="2025-11-09T00:00:00"/>
    <s v="MISE#1#H27H21006330001"/>
    <x v="370"/>
    <x v="369"/>
    <x v="250"/>
    <s v="MARCIANISE"/>
    <n v="5969807.4299999997"/>
    <n v="5969807.4299999997"/>
    <n v="0"/>
    <n v="0"/>
    <n v="0"/>
    <n v="0"/>
    <n v="0"/>
    <s v="Progettazione"/>
    <s v="Progettazione Definitiva"/>
    <m/>
    <m/>
    <s v="ok"/>
    <s v=""/>
    <s v=""/>
    <s v=""/>
    <s v="nessuna condizione"/>
    <s v="BDU"/>
    <s v="si"/>
    <m/>
  </r>
  <r>
    <x v="10"/>
    <s v="Campania"/>
    <d v="2022-01-26T00:00:00"/>
    <d v="2025-11-09T00:00:00"/>
    <s v="MISE#1#H27H21006340001"/>
    <x v="371"/>
    <x v="370"/>
    <x v="250"/>
    <s v="MARCIANISE"/>
    <n v="4407118"/>
    <n v="4407118"/>
    <n v="0"/>
    <n v="0"/>
    <n v="0"/>
    <n v="0"/>
    <n v="0"/>
    <s v="Progettazione"/>
    <s v="Studio di fattibilità"/>
    <m/>
    <m/>
    <s v="ok"/>
    <s v=""/>
    <s v=""/>
    <s v=""/>
    <s v="nessuna condizione"/>
    <s v="BDU"/>
    <s v="si"/>
    <m/>
  </r>
  <r>
    <x v="10"/>
    <s v="Campania"/>
    <d v="2022-01-26T00:00:00"/>
    <d v="2025-11-09T00:00:00"/>
    <s v="MISE#1#H33D21004400002"/>
    <x v="372"/>
    <x v="371"/>
    <x v="251"/>
    <s v="CIMITILE"/>
    <n v="2811808.24"/>
    <n v="2811808.24"/>
    <n v="2811808.24"/>
    <n v="324964"/>
    <n v="1"/>
    <n v="0.11557118134058814"/>
    <n v="0.11557118134058814"/>
    <s v="Progettazione"/>
    <s v="Progettazione Esecutiva"/>
    <m/>
    <m/>
    <s v=""/>
    <s v=""/>
    <s v="ok"/>
    <s v=""/>
    <s v="solo B"/>
    <s v="BDU"/>
    <s v="si"/>
    <s v="IMPORTO IMPEGNATO = IMPORTO FINAZIAMENTO"/>
  </r>
  <r>
    <x v="10"/>
    <s v="Campania"/>
    <d v="2022-01-26T00:00:00"/>
    <d v="2025-11-09T00:00:00"/>
    <s v="MISE#1#H61J21000000001"/>
    <x v="373"/>
    <x v="372"/>
    <x v="252"/>
    <s v="TUFINO"/>
    <n v="2092238.69"/>
    <n v="2092238.69"/>
    <n v="1969192.8"/>
    <n v="622671.57000000007"/>
    <n v="0.94118936305493905"/>
    <n v="0.29761019762042545"/>
    <n v="0.31620650349727059"/>
    <s v="Esecuzione"/>
    <s v="Esecuzione  Lavori"/>
    <d v="2024-03-11T00:00:00"/>
    <s v="stipula contratto"/>
    <s v=""/>
    <s v="ok"/>
    <s v="ok"/>
    <s v="ok"/>
    <s v="A+B"/>
    <s v="BDU"/>
    <s v="si"/>
    <m/>
  </r>
  <r>
    <x v="10"/>
    <s v="Campania"/>
    <d v="2022-01-26T00:00:00"/>
    <d v="2025-11-09T00:00:00"/>
    <s v="MISE#1#H62B20000010001"/>
    <x v="374"/>
    <x v="373"/>
    <x v="253"/>
    <s v="VILLA DI BRIANO"/>
    <n v="1925981.35"/>
    <n v="1925981.35"/>
    <n v="1708703.29"/>
    <n v="192598.13"/>
    <n v="0.88718579232348227"/>
    <n v="9.9999997403920862E-2"/>
    <n v="0.11271595901240408"/>
    <s v="Esecuzione"/>
    <s v="Esecuzione  Lavori"/>
    <d v="2024-07-22T00:00:00"/>
    <s v="stipula contratto"/>
    <s v=""/>
    <s v="ok"/>
    <s v="ok"/>
    <s v="ok"/>
    <s v="A+B"/>
    <s v="BDU"/>
    <s v="si"/>
    <m/>
  </r>
  <r>
    <x v="10"/>
    <s v="Campania"/>
    <d v="2022-01-26T00:00:00"/>
    <d v="2025-11-09T00:00:00"/>
    <s v="MISE#1#H91B21009310001"/>
    <x v="375"/>
    <x v="374"/>
    <x v="254"/>
    <s v="CESA"/>
    <n v="780000"/>
    <n v="780000"/>
    <n v="732080.99"/>
    <n v="574595.18999999994"/>
    <n v="0.93856537179487176"/>
    <n v="0.73666049999999994"/>
    <n v="0.78487926588559542"/>
    <s v="Esecuzione"/>
    <s v="Esecuzione  Lavori"/>
    <d v="2023-10-04T00:00:00"/>
    <s v="stipula contratto"/>
    <s v=""/>
    <s v="ok"/>
    <s v="ok"/>
    <s v="ok"/>
    <s v="A+B"/>
    <s v="BDU"/>
    <s v="si"/>
    <m/>
  </r>
  <r>
    <x v="10"/>
    <s v="Campania"/>
    <d v="2022-01-26T00:00:00"/>
    <d v="2025-11-09T00:00:00"/>
    <s v="MISE#1#I31B19000980001"/>
    <x v="376"/>
    <x v="375"/>
    <x v="255"/>
    <s v="BRUSCIANO"/>
    <n v="2884000"/>
    <n v="2884000"/>
    <n v="32753.439999999999"/>
    <n v="0"/>
    <n v="1.1356948682385576E-2"/>
    <n v="0"/>
    <n v="0"/>
    <s v="Progettazione"/>
    <s v="Progettazione Esecutiva"/>
    <m/>
    <m/>
    <s v="ok"/>
    <s v=""/>
    <s v=""/>
    <s v=""/>
    <s v="nessuna condizione"/>
    <s v="BDU"/>
    <s v="si"/>
    <m/>
  </r>
  <r>
    <x v="10"/>
    <s v="Campania"/>
    <d v="2022-01-26T00:00:00"/>
    <d v="2025-11-09T00:00:00"/>
    <s v="MISE#1#I33D21002500001"/>
    <x v="377"/>
    <x v="376"/>
    <x v="256"/>
    <s v="AVERSA"/>
    <n v="720500.98"/>
    <n v="720500.98"/>
    <n v="36595.94"/>
    <n v="0"/>
    <n v="5.0792352843156439E-2"/>
    <n v="0"/>
    <n v="0"/>
    <s v="Progettazione"/>
    <s v="Progettazione Esecutiva"/>
    <m/>
    <m/>
    <s v="ok"/>
    <s v=""/>
    <s v=""/>
    <s v=""/>
    <s v="nessuna condizione"/>
    <s v="BDU"/>
    <s v="si"/>
    <m/>
  </r>
  <r>
    <x v="10"/>
    <s v="Campania"/>
    <d v="2022-01-26T00:00:00"/>
    <d v="2025-11-09T00:00:00"/>
    <s v="MISE#1#I33D21002510001"/>
    <x v="378"/>
    <x v="377"/>
    <x v="256"/>
    <s v="AVERSA"/>
    <n v="1200834.96"/>
    <n v="1200834.96"/>
    <n v="52537.79"/>
    <n v="0"/>
    <n v="4.3751049686294945E-2"/>
    <n v="0"/>
    <n v="0"/>
    <s v="Progettazione"/>
    <s v="Progettazione Esecutiva"/>
    <m/>
    <m/>
    <s v="ok"/>
    <s v=""/>
    <s v=""/>
    <s v=""/>
    <s v="nessuna condizione"/>
    <s v="BDU"/>
    <s v="si"/>
    <m/>
  </r>
  <r>
    <x v="10"/>
    <s v="Campania"/>
    <d v="2022-01-26T00:00:00"/>
    <d v="2025-11-09T00:00:00"/>
    <s v="MISE#1#I33D21002520001"/>
    <x v="379"/>
    <x v="378"/>
    <x v="256"/>
    <s v="AVERSA"/>
    <n v="2081183.17"/>
    <n v="2081183.17"/>
    <n v="84507.83"/>
    <n v="0"/>
    <n v="4.060566663144792E-2"/>
    <n v="0"/>
    <n v="0"/>
    <s v="Progettazione"/>
    <s v="Progettazione Esecutiva"/>
    <m/>
    <m/>
    <s v="ok"/>
    <s v=""/>
    <s v=""/>
    <s v=""/>
    <s v="nessuna condizione"/>
    <s v="BDU"/>
    <s v="si"/>
    <m/>
  </r>
  <r>
    <x v="10"/>
    <s v="Campania"/>
    <d v="2022-01-26T00:00:00"/>
    <d v="2025-11-09T00:00:00"/>
    <s v="MISE#1#I34E21019360001"/>
    <x v="380"/>
    <x v="379"/>
    <x v="256"/>
    <s v="AVERSA"/>
    <n v="1512809.56"/>
    <n v="1512809.56"/>
    <n v="0"/>
    <n v="0"/>
    <n v="0"/>
    <n v="0"/>
    <n v="0"/>
    <s v="Progettazione"/>
    <s v="Progettazione Preliminare"/>
    <m/>
    <m/>
    <s v="ok"/>
    <s v=""/>
    <s v=""/>
    <s v=""/>
    <s v="nessuna condizione"/>
    <s v="BDU"/>
    <s v="si"/>
    <m/>
  </r>
  <r>
    <x v="10"/>
    <s v="Campania"/>
    <d v="2022-01-26T00:00:00"/>
    <d v="2025-11-09T00:00:00"/>
    <s v="MISE#1#I58I22000050001"/>
    <x v="381"/>
    <x v="380"/>
    <x v="257"/>
    <s v="SAN VITALIANO"/>
    <n v="2508567.6"/>
    <n v="2508567.6"/>
    <n v="0"/>
    <n v="0"/>
    <n v="0"/>
    <n v="0"/>
    <n v="0"/>
    <s v="Non Avviato"/>
    <s v="Progetto non avviato"/>
    <m/>
    <m/>
    <s v="ok"/>
    <s v=""/>
    <s v=""/>
    <s v=""/>
    <s v="nessuna condizione"/>
    <s v="BDU"/>
    <s v="si"/>
    <m/>
  </r>
  <r>
    <x v="10"/>
    <s v="Campania"/>
    <d v="2022-01-26T00:00:00"/>
    <d v="2025-11-09T00:00:00"/>
    <s v="MISE#1#I93D21001830001"/>
    <x v="382"/>
    <x v="381"/>
    <x v="258"/>
    <s v="CARDITO"/>
    <n v="2500000"/>
    <n v="2500000"/>
    <n v="0"/>
    <n v="0"/>
    <n v="0"/>
    <n v="0"/>
    <n v="0"/>
    <s v="Progettazione"/>
    <s v="Studio di fattibilità"/>
    <m/>
    <m/>
    <s v="ok"/>
    <s v=""/>
    <s v=""/>
    <s v=""/>
    <s v="nessuna condizione"/>
    <s v="BDU"/>
    <s v="si"/>
    <m/>
  </r>
  <r>
    <x v="10"/>
    <s v="Campania"/>
    <d v="2022-01-26T00:00:00"/>
    <d v="2025-11-09T00:00:00"/>
    <s v="MISE#1#J43D21007130001"/>
    <x v="383"/>
    <x v="382"/>
    <x v="259"/>
    <s v="CAIVANO"/>
    <n v="2500000"/>
    <n v="2500000"/>
    <n v="0"/>
    <n v="0"/>
    <n v="0"/>
    <n v="0"/>
    <n v="0"/>
    <s v="Non Avviato"/>
    <s v="Progetto non avviato"/>
    <m/>
    <m/>
    <s v="ok"/>
    <s v=""/>
    <s v=""/>
    <s v=""/>
    <s v="nessuna condizione"/>
    <s v="BDU"/>
    <s v="si"/>
    <m/>
  </r>
  <r>
    <x v="10"/>
    <s v="Campania"/>
    <d v="2022-01-26T00:00:00"/>
    <d v="2025-11-09T00:00:00"/>
    <s v="MISE#1#A1_68"/>
    <x v="384"/>
    <x v="383"/>
    <x v="259"/>
    <s v="CAIVANO"/>
    <n v="1160127.05"/>
    <n v="1160127.05"/>
    <n v="553310.30000000005"/>
    <n v="0"/>
    <n v="0.47693940073201468"/>
    <n v="0"/>
    <n v="0"/>
    <s v="Esecuzione"/>
    <s v="Esecuzione  Lavori"/>
    <d v="2024-12-18T00:00:00"/>
    <s v="stipula contratto"/>
    <s v=""/>
    <s v="ok"/>
    <s v=""/>
    <s v=""/>
    <s v="solo A"/>
    <s v="BDU"/>
    <s v="si"/>
    <m/>
  </r>
  <r>
    <x v="10"/>
    <s v="Campania"/>
    <d v="2022-01-26T00:00:00"/>
    <d v="2025-11-09T00:00:00"/>
    <s v="MISE#1#J47H21008090001"/>
    <x v="385"/>
    <x v="384"/>
    <x v="259"/>
    <s v="CAIVANO"/>
    <n v="1119546.3999999999"/>
    <n v="1119546.3999999999"/>
    <n v="0"/>
    <n v="0"/>
    <n v="0"/>
    <n v="0"/>
    <n v="0"/>
    <s v="Non Avviato"/>
    <s v="Progetto non avviato"/>
    <m/>
    <m/>
    <s v="ok"/>
    <s v=""/>
    <s v=""/>
    <s v=""/>
    <s v="nessuna condizione"/>
    <s v="BDU"/>
    <s v="si"/>
    <m/>
  </r>
  <r>
    <x v="10"/>
    <s v="Campania"/>
    <d v="2022-01-26T00:00:00"/>
    <d v="2025-11-09T00:00:00"/>
    <s v="MISE#1#J61B21005080001"/>
    <x v="386"/>
    <x v="385"/>
    <x v="260"/>
    <s v="SAVIANO"/>
    <n v="2078322.21"/>
    <n v="2078322.21"/>
    <n v="1068992.72"/>
    <n v="27990"/>
    <n v="0.51435370071900444"/>
    <n v="1.346759413209562E-2"/>
    <n v="2.6183527236743016E-2"/>
    <s v="Esecuzione"/>
    <s v="Esecuzione  Lavori"/>
    <d v="2024-06-26T00:00:00"/>
    <s v="stipula contratto"/>
    <s v=""/>
    <s v="ok"/>
    <s v=""/>
    <s v=""/>
    <s v="solo A"/>
    <s v="BDU"/>
    <s v="si"/>
    <m/>
  </r>
  <r>
    <x v="10"/>
    <s v="Campania"/>
    <d v="2022-01-26T00:00:00"/>
    <d v="2025-11-09T00:00:00"/>
    <s v="MISE#1#J71B21005100001"/>
    <x v="387"/>
    <x v="386"/>
    <x v="261"/>
    <s v="SUCCIVO"/>
    <n v="1557000"/>
    <n v="1557000"/>
    <n v="194010.94"/>
    <n v="85601.01"/>
    <n v="0.12460561335902376"/>
    <n v="5.4978169556840074E-2"/>
    <n v="0.44121743856300061"/>
    <s v="Progettazione"/>
    <s v="Progettazione Esecutiva"/>
    <m/>
    <m/>
    <s v="ok"/>
    <s v=""/>
    <s v=""/>
    <s v=""/>
    <s v="nessuna condizione"/>
    <s v="BDU"/>
    <s v="si"/>
    <m/>
  </r>
  <r>
    <x v="10"/>
    <s v="Campania"/>
    <d v="2022-01-26T00:00:00"/>
    <d v="2025-11-09T00:00:00"/>
    <s v="MISE#1#J97H20000040001"/>
    <x v="388"/>
    <x v="387"/>
    <x v="262"/>
    <s v="SAN CIPRIANO D'AVERSA"/>
    <n v="2150000"/>
    <n v="2150000"/>
    <n v="92822.06"/>
    <n v="73680.51999999999"/>
    <n v="4.3173051162790695E-2"/>
    <n v="3.4270009302325578E-2"/>
    <n v="0.79378242628961249"/>
    <s v="Progettazione"/>
    <s v="Progettazione Esecutiva"/>
    <m/>
    <m/>
    <s v="ok"/>
    <s v=""/>
    <s v=""/>
    <s v=""/>
    <s v="nessuna condizione"/>
    <s v="BDU"/>
    <s v="si"/>
    <m/>
  </r>
  <r>
    <x v="10"/>
    <s v="Campania"/>
    <d v="2022-01-26T00:00:00"/>
    <d v="2025-11-09T00:00:00"/>
    <s v="B91B21006560006"/>
    <x v="389"/>
    <x v="388"/>
    <x v="263"/>
    <s v="Palma Campania"/>
    <n v="4415000"/>
    <n v="4415000"/>
    <n v="0"/>
    <n v="0"/>
    <n v="0"/>
    <n v="0"/>
    <n v="0"/>
    <s v="Progettazione"/>
    <s v="Progettazione Preliminare"/>
    <m/>
    <m/>
    <s v="ok"/>
    <s v=""/>
    <s v=""/>
    <s v=""/>
    <s v="nessuna condizione"/>
    <s v="SGP"/>
    <s v="si"/>
    <m/>
  </r>
  <r>
    <x v="10"/>
    <s v="Campania"/>
    <d v="2022-01-26T00:00:00"/>
    <d v="2025-11-09T00:00:00"/>
    <s v="C11B22000440001"/>
    <x v="390"/>
    <x v="389"/>
    <x v="264"/>
    <s v="San Felice a Cancello"/>
    <n v="800000"/>
    <n v="800000"/>
    <n v="0"/>
    <n v="0"/>
    <n v="0"/>
    <n v="0"/>
    <n v="0"/>
    <s v="Non Avviato"/>
    <e v="#N/A"/>
    <m/>
    <m/>
    <s v="ok"/>
    <s v=""/>
    <s v=""/>
    <s v=""/>
    <s v="nessuna condizione"/>
    <s v="SGP"/>
    <s v="si"/>
    <m/>
  </r>
  <r>
    <x v="10"/>
    <s v="Campania"/>
    <d v="2022-01-26T00:00:00"/>
    <d v="2025-11-09T00:00:00"/>
    <s v="MISE#1#D51B17002600001"/>
    <x v="391"/>
    <x v="390"/>
    <x v="265"/>
    <s v="CRISPANO"/>
    <n v="1905322.9"/>
    <n v="1905322.9"/>
    <n v="0"/>
    <n v="0"/>
    <n v="0"/>
    <n v="0"/>
    <n v="0"/>
    <s v="Progettazione"/>
    <s v="Progettazione Esecutiva"/>
    <m/>
    <m/>
    <s v="ok"/>
    <s v=""/>
    <s v=""/>
    <s v=""/>
    <s v="nessuna condizione"/>
    <s v="BDU"/>
    <s v="si"/>
    <m/>
  </r>
  <r>
    <x v="10"/>
    <s v="Campania"/>
    <d v="2022-01-26T00:00:00"/>
    <d v="2025-11-09T00:00:00"/>
    <s v="E31B22001480006"/>
    <x v="392"/>
    <x v="391"/>
    <x v="266"/>
    <s v="San Marcellino"/>
    <n v="3825000"/>
    <n v="3825000"/>
    <n v="256873.65"/>
    <n v="52870.16"/>
    <n v="6.7156509803921571E-2"/>
    <n v="1.3822264052287583E-2"/>
    <n v="0.20582165589970011"/>
    <s v="Gara in corso"/>
    <e v="#N/A"/>
    <m/>
    <m/>
    <s v="ok"/>
    <s v=""/>
    <s v=""/>
    <s v=""/>
    <s v="nessuna condizione"/>
    <s v="SGP"/>
    <s v="si"/>
    <m/>
  </r>
  <r>
    <x v="10"/>
    <s v="Campania"/>
    <d v="2022-01-26T00:00:00"/>
    <d v="2025-11-09T00:00:00"/>
    <s v="MISE#1#E79J21016090001"/>
    <x v="393"/>
    <x v="392"/>
    <x v="267"/>
    <s v="VILLA LITERNO"/>
    <n v="1536219.27"/>
    <n v="1536219.27"/>
    <n v="59159"/>
    <n v="0"/>
    <n v="3.850947658012388E-2"/>
    <n v="0"/>
    <n v="0"/>
    <s v="Gara in corso"/>
    <s v="Stipula Contratto"/>
    <m/>
    <m/>
    <s v="ok"/>
    <s v=""/>
    <s v=""/>
    <s v=""/>
    <s v="nessuna condizione"/>
    <s v="BDU"/>
    <s v="si"/>
    <m/>
  </r>
  <r>
    <x v="10"/>
    <s v="Campania"/>
    <d v="2022-01-26T00:00:00"/>
    <d v="2025-11-09T00:00:00"/>
    <s v="G93D17000970003"/>
    <x v="394"/>
    <x v="393"/>
    <x v="248"/>
    <s v="Giugliano in Campania"/>
    <n v="1876000"/>
    <n v="1876000"/>
    <n v="0"/>
    <n v="0"/>
    <n v="0"/>
    <n v="0"/>
    <n v="0"/>
    <s v="Non Avviato"/>
    <e v="#N/A"/>
    <m/>
    <m/>
    <s v="ok"/>
    <s v=""/>
    <s v=""/>
    <s v=""/>
    <s v="nessuna condizione"/>
    <s v="SGP"/>
    <s v="si"/>
    <m/>
  </r>
  <r>
    <x v="10"/>
    <s v="Campania"/>
    <d v="2022-01-26T00:00:00"/>
    <d v="2025-11-09T00:00:00"/>
    <s v="J91B21002660009"/>
    <x v="395"/>
    <x v="394"/>
    <x v="268"/>
    <s v="Parete, Aversa e Lusciano"/>
    <n v="1140084"/>
    <n v="1140084"/>
    <n v="0"/>
    <n v="0"/>
    <n v="0"/>
    <n v="0"/>
    <n v="0"/>
    <s v="Non Avviato"/>
    <e v="#N/A"/>
    <m/>
    <m/>
    <s v="ok"/>
    <s v=""/>
    <s v=""/>
    <s v=""/>
    <s v="nessuna condizione"/>
    <s v="SGP"/>
    <s v="si"/>
    <m/>
  </r>
  <r>
    <x v="11"/>
    <s v="Lazio"/>
    <d v="2017-08-03T00:00:00"/>
    <s v="non prevista"/>
    <s v="MISE#1#FSC-CISVENTOTENE2"/>
    <x v="396"/>
    <x v="395"/>
    <x v="269"/>
    <s v="VENTOTENE"/>
    <n v="14842594.84"/>
    <n v="14842594.84"/>
    <n v="11707456.300000001"/>
    <n v="3940766.0299999989"/>
    <n v="0.78877422891373628"/>
    <n v="0.26550384703487595"/>
    <n v="0.33660309541364664"/>
    <s v="Esecuzione"/>
    <s v="Esecuzione  Lavori"/>
    <d v="2021-12-06T00:00:00"/>
    <s v="stipula contratto"/>
    <s v=""/>
    <s v="ok"/>
    <s v="ok"/>
    <s v="ok"/>
    <s v="A+B"/>
    <s v="BDU"/>
    <s v="si"/>
    <m/>
  </r>
  <r>
    <x v="11"/>
    <s v="Lazio"/>
    <d v="2017-08-03T00:00:00"/>
    <s v="non prevista"/>
    <s v="MISE#1#FSC-CISVENTOTENE1"/>
    <x v="397"/>
    <x v="396"/>
    <x v="269"/>
    <s v="VENTOTENE"/>
    <n v="8748054.9000000004"/>
    <n v="8748054.9000000004"/>
    <n v="7032266.7400000002"/>
    <n v="5492429.8799999999"/>
    <n v="0.80386632461577257"/>
    <n v="0.62784584033646151"/>
    <n v="0.78103264325266475"/>
    <s v="Esecuzione"/>
    <s v="Esecuzione  Lavori"/>
    <d v="2020-06-30T00:00:00"/>
    <s v="stipula contratto"/>
    <s v=""/>
    <s v="ok"/>
    <s v="ok"/>
    <s v="ok"/>
    <s v="A+B"/>
    <s v="BDU"/>
    <s v="si"/>
    <m/>
  </r>
  <r>
    <x v="11"/>
    <s v="Lazio"/>
    <d v="2017-08-03T00:00:00"/>
    <s v="non prevista"/>
    <s v="MISE#1#FSC-CISVENTOTENE"/>
    <x v="398"/>
    <x v="397"/>
    <x v="29"/>
    <s v="VENTOTENE"/>
    <n v="43877552.259999998"/>
    <n v="43877552.259999998"/>
    <n v="356974.75"/>
    <n v="356974.75"/>
    <n v="8.1357033748080832E-3"/>
    <n v="8.1357033748080832E-3"/>
    <n v="1"/>
    <s v="Progettazione"/>
    <s v="Progettazione Preliminare"/>
    <m/>
    <m/>
    <s v="ok"/>
    <s v=""/>
    <s v=""/>
    <s v=""/>
    <s v="nessuna condizione"/>
    <s v="BDU"/>
    <s v="si"/>
    <m/>
  </r>
  <r>
    <x v="11"/>
    <s v="Lazio"/>
    <d v="2017-08-03T00:00:00"/>
    <s v="non prevista"/>
    <s v="MISE#1#FSC-VENTOTENEELIP15"/>
    <x v="399"/>
    <x v="398"/>
    <x v="270"/>
    <s v="VENTOTENE"/>
    <n v="1600000"/>
    <n v="1372578.3"/>
    <n v="1372578.3"/>
    <n v="1372578.3"/>
    <n v="0.85786143749999999"/>
    <n v="0.85786143749999999"/>
    <n v="1"/>
    <s v="Completato"/>
    <s v="Progetto Completato"/>
    <d v="2017-01-01T00:00:00"/>
    <s v="stipula contratto"/>
    <s v=""/>
    <s v="ok"/>
    <s v="ok"/>
    <s v="ok"/>
    <s v="A+B"/>
    <s v="BDU"/>
    <s v="si"/>
    <m/>
  </r>
  <r>
    <x v="11"/>
    <s v="Lazio"/>
    <d v="2017-08-03T00:00:00"/>
    <s v="non prevista"/>
    <s v="MISE#1#FSC-CISVENTOTENECS"/>
    <x v="400"/>
    <x v="399"/>
    <x v="101"/>
    <s v="VENTOTENE"/>
    <n v="1159220"/>
    <n v="1159220"/>
    <n v="1133066.08"/>
    <n v="983968.4599999995"/>
    <n v="0.97743834647435346"/>
    <n v="0.84881943030658502"/>
    <n v="0.8684122465302283"/>
    <s v="Esecuzione"/>
    <s v="Esecuzione Fornitura"/>
    <d v="2023-09-26T00:00:00"/>
    <s v="stipula contratto"/>
    <s v=""/>
    <s v="ok"/>
    <s v="ok"/>
    <s v="ok"/>
    <s v="A+B"/>
    <s v="BDU"/>
    <s v="si"/>
    <m/>
  </r>
  <r>
    <x v="12"/>
    <s v="Campania"/>
    <d v="2022-05-17T00:00:00"/>
    <d v="2025-11-08T00:00:00"/>
    <s v="MISE#1#CIS_VEPONA05"/>
    <x v="401"/>
    <x v="400"/>
    <x v="271"/>
    <s v="GRAGNANO"/>
    <n v="1500000"/>
    <n v="1500000"/>
    <n v="0"/>
    <n v="0"/>
    <n v="0"/>
    <n v="0"/>
    <n v="0"/>
    <s v="Non Avviato"/>
    <s v="Progetto non avviato"/>
    <m/>
    <m/>
    <s v="ok"/>
    <s v=""/>
    <s v=""/>
    <s v=""/>
    <s v="nessuna condizione"/>
    <s v="BDU"/>
    <s v="si"/>
    <m/>
  </r>
  <r>
    <x v="12"/>
    <s v="Campania"/>
    <d v="2022-05-17T00:00:00"/>
    <d v="2025-11-08T00:00:00"/>
    <s v="MISE#1#CIS_VEPONA06"/>
    <x v="402"/>
    <x v="401"/>
    <x v="97"/>
    <s v="NAPOLI"/>
    <n v="8000000"/>
    <n v="8000000"/>
    <n v="346019.71"/>
    <n v="0"/>
    <n v="4.3252463750000004E-2"/>
    <n v="0"/>
    <n v="0"/>
    <s v="Non Avviato"/>
    <s v="Progetto non avviato"/>
    <m/>
    <m/>
    <s v="ok"/>
    <s v=""/>
    <s v=""/>
    <s v=""/>
    <s v="nessuna condizione"/>
    <s v="BDU"/>
    <s v="si"/>
    <s v="Intervento NON AVVIATO con IMPEGNI VALORIZZATI"/>
  </r>
  <r>
    <x v="12"/>
    <s v="Campania"/>
    <d v="2022-05-17T00:00:00"/>
    <d v="2025-11-08T00:00:00"/>
    <s v="MISE#1#CIS_VEPONA07"/>
    <x v="403"/>
    <x v="402"/>
    <x v="97"/>
    <s v="NAPOLI"/>
    <n v="12000000"/>
    <n v="12000000"/>
    <n v="148424.06"/>
    <n v="0"/>
    <n v="1.2368671666666666E-2"/>
    <n v="0"/>
    <n v="0"/>
    <s v="Progettazione"/>
    <s v="Studio di fattibilità"/>
    <m/>
    <m/>
    <s v="ok"/>
    <s v=""/>
    <s v=""/>
    <s v=""/>
    <s v="nessuna condizione"/>
    <s v="BDU"/>
    <s v="si"/>
    <m/>
  </r>
  <r>
    <x v="12"/>
    <s v="Campania"/>
    <d v="2022-05-17T00:00:00"/>
    <d v="2025-11-08T00:00:00"/>
    <s v="MISE#1#CIS_VEPONA08"/>
    <x v="404"/>
    <x v="403"/>
    <x v="97"/>
    <s v="NAPOLI"/>
    <n v="7000000"/>
    <n v="7000000"/>
    <n v="1307993.98"/>
    <n v="5289.65"/>
    <n v="0.18685628285714284"/>
    <n v="7.5566428571428564E-4"/>
    <n v="4.0440935362714737E-3"/>
    <s v="Non Avviato"/>
    <s v="Progetto non avviato"/>
    <m/>
    <m/>
    <s v="ok"/>
    <s v=""/>
    <s v=""/>
    <s v=""/>
    <s v="nessuna condizione"/>
    <s v="BDU"/>
    <s v="si"/>
    <s v="Intervento NON AVVIATO con IMPEGNI VALORIZZATI"/>
  </r>
  <r>
    <x v="12"/>
    <s v="Campania"/>
    <d v="2022-05-17T00:00:00"/>
    <d v="2025-11-08T00:00:00"/>
    <s v="MISE#1#FSC-POMPEI2"/>
    <x v="405"/>
    <x v="404"/>
    <x v="272"/>
    <s v="POMPEI"/>
    <n v="4867750"/>
    <n v="3619858.05"/>
    <n v="3619858.05"/>
    <n v="3581208.46"/>
    <n v="0.74364091212572536"/>
    <n v="0.73570098300035947"/>
    <n v="0.98932289900152304"/>
    <s v="Esecuzione"/>
    <s v="Esecuzione  Lavori"/>
    <d v="2021-05-02T00:00:00"/>
    <s v="stipula contratto"/>
    <s v=""/>
    <s v="ok"/>
    <s v="ok"/>
    <s v="ok"/>
    <s v="A+B"/>
    <s v="BDU"/>
    <s v="si"/>
    <m/>
  </r>
  <r>
    <x v="12"/>
    <s v="Campania"/>
    <d v="2022-05-17T00:00:00"/>
    <d v="2025-11-08T00:00:00"/>
    <s v="MISE#1#CIS_VEPONA12"/>
    <x v="406"/>
    <x v="405"/>
    <x v="273"/>
    <s v="SANTA MARIA LA CARITA'"/>
    <n v="1450657.15"/>
    <n v="1450657.15"/>
    <n v="61542.68"/>
    <n v="0"/>
    <n v="4.2424000736493807E-2"/>
    <n v="0"/>
    <n v="0"/>
    <s v="Progettazione"/>
    <s v="Progettazione Esecutiva"/>
    <m/>
    <m/>
    <s v="ok"/>
    <s v=""/>
    <s v=""/>
    <s v=""/>
    <s v="nessuna condizione"/>
    <s v="BDU"/>
    <s v="si"/>
    <m/>
  </r>
  <r>
    <x v="12"/>
    <s v="Campania"/>
    <d v="2022-05-17T00:00:00"/>
    <d v="2025-11-08T00:00:00"/>
    <s v="MISE#1#CIS_VEPONA11"/>
    <x v="407"/>
    <x v="406"/>
    <x v="274"/>
    <s v="SAN GIORGIO A CREMANO"/>
    <n v="9000000"/>
    <n v="9000000"/>
    <n v="0"/>
    <n v="0"/>
    <n v="0"/>
    <n v="0"/>
    <n v="0"/>
    <s v="Non Avviato"/>
    <s v="Progetto non avviato"/>
    <m/>
    <m/>
    <s v="ok"/>
    <s v=""/>
    <s v=""/>
    <s v=""/>
    <s v="nessuna condizione"/>
    <s v="BDU"/>
    <s v="si"/>
    <m/>
  </r>
  <r>
    <x v="12"/>
    <s v="Campania"/>
    <d v="2022-05-17T00:00:00"/>
    <d v="2025-11-08T00:00:00"/>
    <s v="MISE#1#CIS_VEPONA16"/>
    <x v="408"/>
    <x v="407"/>
    <x v="275"/>
    <s v="TRECASE"/>
    <n v="2500000"/>
    <n v="2500000"/>
    <n v="165055.94"/>
    <n v="0"/>
    <n v="6.6022376000000008E-2"/>
    <n v="0"/>
    <n v="0"/>
    <s v="Progettazione"/>
    <s v="Progettazione Definitiva"/>
    <m/>
    <m/>
    <s v="ok"/>
    <s v=""/>
    <s v=""/>
    <s v=""/>
    <s v="nessuna condizione"/>
    <s v="BDU"/>
    <s v="si"/>
    <m/>
  </r>
  <r>
    <x v="12"/>
    <s v="Campania"/>
    <d v="2022-05-17T00:00:00"/>
    <d v="2025-11-08T00:00:00"/>
    <s v="MISE#1#FSC-POMPEI-INT03"/>
    <x v="409"/>
    <x v="408"/>
    <x v="276"/>
    <s v="TRECASE"/>
    <n v="879756.58"/>
    <n v="879756.58"/>
    <n v="721863.61"/>
    <n v="258118.34"/>
    <n v="0.82052652564417305"/>
    <n v="0.29339745319097243"/>
    <n v="0.35757217350241549"/>
    <s v="Esecuzione"/>
    <s v="Esecuzione  Lavori"/>
    <d v="2022-07-30T00:00:00"/>
    <s v="stipula contratto"/>
    <s v=""/>
    <s v="ok"/>
    <s v="ok"/>
    <s v="ok"/>
    <s v="A+B"/>
    <s v="BDU"/>
    <s v="si"/>
    <m/>
  </r>
  <r>
    <x v="12"/>
    <s v="Campania"/>
    <d v="2022-05-17T00:00:00"/>
    <d v="2025-11-08T00:00:00"/>
    <s v="MISE#1#CIS_VEPONA17"/>
    <x v="410"/>
    <x v="409"/>
    <x v="275"/>
    <s v="TRECASE"/>
    <n v="1218000"/>
    <n v="1218000"/>
    <n v="62630.3"/>
    <n v="0"/>
    <n v="5.1420607553366179E-2"/>
    <n v="0"/>
    <n v="0"/>
    <s v="Progettazione"/>
    <s v="Progettazione Esecutiva"/>
    <m/>
    <m/>
    <s v="ok"/>
    <s v=""/>
    <s v=""/>
    <s v=""/>
    <s v="nessuna condizione"/>
    <s v="BDU"/>
    <s v="si"/>
    <m/>
  </r>
  <r>
    <x v="12"/>
    <s v="Campania"/>
    <d v="2022-05-17T00:00:00"/>
    <d v="2025-11-08T00:00:00"/>
    <s v="MISE#1#CIS_VEPONA03"/>
    <x v="411"/>
    <x v="410"/>
    <x v="277"/>
    <s v="CASTELLAMMARE DI STABIA"/>
    <n v="12134281.17"/>
    <n v="12134281.17"/>
    <n v="457272.38"/>
    <n v="1195.5999999999999"/>
    <n v="3.768434022532214E-2"/>
    <n v="9.8530764472140532E-5"/>
    <n v="2.6146341924259669E-3"/>
    <s v="Progettazione"/>
    <s v="Progettazione Definitiva"/>
    <m/>
    <m/>
    <s v="ok"/>
    <s v=""/>
    <s v=""/>
    <s v=""/>
    <s v="nessuna condizione"/>
    <s v="BDU"/>
    <s v="si"/>
    <m/>
  </r>
  <r>
    <x v="12"/>
    <s v="Campania"/>
    <d v="2022-05-17T00:00:00"/>
    <d v="2025-11-08T00:00:00"/>
    <s v="MISE#1#FSC-POMPEI-INT02"/>
    <x v="412"/>
    <x v="411"/>
    <x v="278"/>
    <s v="CASTELLAMMARE DI STABIA"/>
    <n v="451633.54"/>
    <n v="451633.54"/>
    <n v="451633.54"/>
    <n v="383691.74"/>
    <n v="1"/>
    <n v="0.84956431712312597"/>
    <n v="0.84956431712312597"/>
    <s v="Completato"/>
    <s v="Progetto Completato"/>
    <d v="2020-10-06T00:00:00"/>
    <s v="stipula contratto"/>
    <s v=""/>
    <s v="ok"/>
    <s v="ok"/>
    <s v="ok"/>
    <s v="A+B"/>
    <s v="BDU"/>
    <s v="si"/>
    <m/>
  </r>
  <r>
    <x v="12"/>
    <s v="Campania"/>
    <d v="2022-05-17T00:00:00"/>
    <d v="2025-11-08T00:00:00"/>
    <s v="MISE#1#FSC-ERCOLANO6"/>
    <x v="413"/>
    <x v="412"/>
    <x v="279"/>
    <s v="ERCOLANO"/>
    <n v="9875000"/>
    <n v="9875000"/>
    <n v="4569358.4200000009"/>
    <n v="2890247.370000002"/>
    <n v="0.4627198400000001"/>
    <n v="0.29268327797468374"/>
    <n v="0.63252804974751831"/>
    <s v="Esecuzione"/>
    <s v="Esecuzione  Lavori"/>
    <d v="2018-06-15T00:00:00"/>
    <s v="stipula contratto"/>
    <s v=""/>
    <s v="ok"/>
    <s v=""/>
    <s v=""/>
    <s v="solo A"/>
    <s v="BDU"/>
    <s v="si"/>
    <m/>
  </r>
  <r>
    <x v="12"/>
    <s v="Campania"/>
    <d v="2022-05-17T00:00:00"/>
    <d v="2025-11-08T00:00:00"/>
    <s v="MISE#1#CIS_VEPONA20"/>
    <x v="414"/>
    <x v="413"/>
    <x v="279"/>
    <s v="ERCOLANO"/>
    <n v="1659150"/>
    <n v="1659150"/>
    <n v="0"/>
    <n v="0"/>
    <n v="0"/>
    <n v="0"/>
    <n v="0"/>
    <s v="Progettazione"/>
    <s v="Studio di fattibilità"/>
    <m/>
    <m/>
    <s v="ok"/>
    <s v=""/>
    <s v=""/>
    <s v=""/>
    <s v="nessuna condizione"/>
    <s v="BDU"/>
    <s v="si"/>
    <m/>
  </r>
  <r>
    <x v="12"/>
    <s v="Campania"/>
    <d v="2022-05-17T00:00:00"/>
    <d v="2025-11-08T00:00:00"/>
    <s v="MISE#1#CIS_VEPONA27"/>
    <x v="415"/>
    <x v="414"/>
    <x v="280"/>
    <s v="TERZIGNO"/>
    <n v="6000000"/>
    <n v="6000000"/>
    <n v="298045.58"/>
    <n v="4896"/>
    <n v="4.9674263333333336E-2"/>
    <n v="8.1599999999999999E-4"/>
    <n v="1.6427017639382539E-2"/>
    <s v="Progettazione"/>
    <s v="Progettazione Definitiva"/>
    <m/>
    <m/>
    <s v="ok"/>
    <s v=""/>
    <s v=""/>
    <s v=""/>
    <s v="nessuna condizione"/>
    <s v="BDU"/>
    <s v="si"/>
    <m/>
  </r>
  <r>
    <x v="12"/>
    <s v="Campania"/>
    <d v="2022-05-17T00:00:00"/>
    <d v="2025-11-08T00:00:00"/>
    <s v="MISE#1#CIS_VEPONA28"/>
    <x v="416"/>
    <x v="415"/>
    <x v="280"/>
    <s v="TERZIGNO"/>
    <n v="1500000"/>
    <n v="1500000"/>
    <n v="57222.66"/>
    <n v="0"/>
    <n v="3.8148440000000006E-2"/>
    <n v="0"/>
    <n v="0"/>
    <s v="Progettazione"/>
    <s v="Progettazione Definitiva"/>
    <m/>
    <m/>
    <s v="ok"/>
    <s v=""/>
    <s v=""/>
    <s v=""/>
    <s v="nessuna condizione"/>
    <s v="BDU"/>
    <s v="si"/>
    <m/>
  </r>
  <r>
    <x v="12"/>
    <s v="Campania"/>
    <d v="2022-05-17T00:00:00"/>
    <d v="2025-11-08T00:00:00"/>
    <s v="MISE#1#CIS_VEPONA21"/>
    <x v="417"/>
    <x v="416"/>
    <x v="279"/>
    <s v="ERCOLANO"/>
    <n v="8546000"/>
    <n v="8546000"/>
    <n v="0"/>
    <n v="0"/>
    <n v="0"/>
    <n v="0"/>
    <n v="0"/>
    <s v="Progettazione"/>
    <s v="Studio di fattibilità"/>
    <m/>
    <m/>
    <s v="ok"/>
    <s v=""/>
    <s v=""/>
    <s v=""/>
    <s v="nessuna condizione"/>
    <s v="BDU"/>
    <s v="si"/>
    <m/>
  </r>
  <r>
    <x v="12"/>
    <s v="Campania"/>
    <d v="2022-05-17T00:00:00"/>
    <d v="2025-11-08T00:00:00"/>
    <s v="MISE#1#FSC-POMPEI-INT01"/>
    <x v="418"/>
    <x v="417"/>
    <x v="279"/>
    <s v="ERCOLANO"/>
    <n v="3437480.01"/>
    <n v="3437480.01"/>
    <n v="2894099.94"/>
    <n v="2051951.35"/>
    <n v="0.84192487856823939"/>
    <n v="0.59693477315668819"/>
    <n v="0.70901191822698428"/>
    <s v="Esecuzione"/>
    <s v="Esecuzione  Lavori"/>
    <d v="2021-02-17T00:00:00"/>
    <s v="stipula contratto"/>
    <s v=""/>
    <s v="ok"/>
    <s v="ok"/>
    <s v="ok"/>
    <s v="A+B"/>
    <s v="BDU"/>
    <s v="si"/>
    <m/>
  </r>
  <r>
    <x v="12"/>
    <s v="Campania"/>
    <d v="2022-05-17T00:00:00"/>
    <d v="2025-11-08T00:00:00"/>
    <s v="MISE#1#CIS_VEPONA23"/>
    <x v="419"/>
    <x v="418"/>
    <x v="281"/>
    <s v="TORRE ANNUNZIATA"/>
    <n v="3660000"/>
    <n v="3660000"/>
    <n v="54194.79"/>
    <n v="0"/>
    <n v="1.4807319672131147E-2"/>
    <n v="0"/>
    <n v="0"/>
    <s v="Progettazione"/>
    <s v="Progettazione Esecutiva"/>
    <m/>
    <m/>
    <s v="ok"/>
    <s v=""/>
    <s v=""/>
    <s v=""/>
    <s v="nessuna condizione"/>
    <s v="BDU"/>
    <s v="si"/>
    <m/>
  </r>
  <r>
    <x v="12"/>
    <s v="Campania"/>
    <d v="2022-05-17T00:00:00"/>
    <d v="2025-11-08T00:00:00"/>
    <s v="MISE#1#CIS_VEPONA38"/>
    <x v="420"/>
    <x v="419"/>
    <x v="281"/>
    <s v="TORRE ANNUNZIATA"/>
    <n v="3047659.51"/>
    <n v="3047659.51"/>
    <n v="0"/>
    <n v="0"/>
    <n v="0"/>
    <n v="0"/>
    <n v="0"/>
    <s v="Non Avviato"/>
    <s v="Progetto non avviato"/>
    <m/>
    <m/>
    <s v="ok"/>
    <s v=""/>
    <s v=""/>
    <s v=""/>
    <s v="nessuna condizione"/>
    <s v="BDU"/>
    <s v="si"/>
    <m/>
  </r>
  <r>
    <x v="12"/>
    <s v="Campania"/>
    <d v="2022-05-17T00:00:00"/>
    <d v="2025-11-08T00:00:00"/>
    <s v="MISE#1#CIS_VEPONA37"/>
    <x v="421"/>
    <x v="420"/>
    <x v="281"/>
    <s v="TORRE ANNUNZIATA"/>
    <n v="10786776.02"/>
    <n v="10786776.02"/>
    <n v="0"/>
    <n v="0"/>
    <n v="0"/>
    <n v="0"/>
    <n v="0"/>
    <s v="Non Avviato"/>
    <s v="Progetto non avviato"/>
    <m/>
    <m/>
    <s v="ok"/>
    <s v=""/>
    <s v=""/>
    <s v=""/>
    <s v="nessuna condizione"/>
    <s v="BDU"/>
    <s v="si"/>
    <m/>
  </r>
  <r>
    <x v="12"/>
    <s v="Campania"/>
    <d v="2022-05-17T00:00:00"/>
    <d v="2025-11-08T00:00:00"/>
    <s v="MISE#1#FSC-POMPEI-INT07"/>
    <x v="422"/>
    <x v="421"/>
    <x v="282"/>
    <s v="Tutti i comuni"/>
    <n v="2600000"/>
    <n v="2600000"/>
    <n v="2492363.44"/>
    <n v="2479240.9300000002"/>
    <n v="0.95860132307692303"/>
    <n v="0.95355420384615386"/>
    <n v="0.99473491313931339"/>
    <s v="Completato"/>
    <s v="Progetto Completato"/>
    <d v="2022-03-09T00:00:00"/>
    <s v="stipula contratto"/>
    <s v=""/>
    <s v="ok"/>
    <s v="ok"/>
    <s v="ok"/>
    <s v="A+B"/>
    <s v="BDU"/>
    <s v="si"/>
    <m/>
  </r>
  <r>
    <x v="12"/>
    <s v="Campania"/>
    <d v="2022-05-17T00:00:00"/>
    <d v="2025-11-08T00:00:00"/>
    <s v="MISE#1#CIS_VEPONA24"/>
    <x v="423"/>
    <x v="422"/>
    <x v="283"/>
    <s v="POMPEI"/>
    <n v="7500000"/>
    <n v="7500000"/>
    <n v="0"/>
    <n v="0"/>
    <n v="0"/>
    <n v="0"/>
    <n v="0"/>
    <s v="Progettazione"/>
    <s v="Progettazione Preliminare"/>
    <m/>
    <m/>
    <s v="ok"/>
    <s v=""/>
    <s v=""/>
    <s v=""/>
    <s v="nessuna condizione"/>
    <s v="BDU"/>
    <s v="si"/>
    <m/>
  </r>
  <r>
    <x v="12"/>
    <s v="Campania"/>
    <d v="2022-05-17T00:00:00"/>
    <d v="2025-11-08T00:00:00"/>
    <s v="MISE#1#FSC-POMPEI3"/>
    <x v="424"/>
    <x v="423"/>
    <x v="272"/>
    <s v="POMPEI"/>
    <n v="32182250"/>
    <n v="32182250"/>
    <n v="18522253.989999998"/>
    <n v="4564795.41"/>
    <n v="0.57554254255062953"/>
    <n v="0.14184202192202225"/>
    <n v="0.24644923951828396"/>
    <s v="Esecuzione"/>
    <s v="Esecuzione  Lavori"/>
    <d v="2022-12-19T00:00:00"/>
    <s v="stipula contratto"/>
    <s v=""/>
    <s v="ok"/>
    <s v=""/>
    <s v=""/>
    <s v="solo A"/>
    <s v="BDU"/>
    <s v="si"/>
    <m/>
  </r>
  <r>
    <x v="12"/>
    <s v="Campania"/>
    <d v="2022-05-17T00:00:00"/>
    <d v="2025-11-08T00:00:00"/>
    <s v="MISE#1#FSC-POMPEI1"/>
    <x v="425"/>
    <x v="424"/>
    <x v="272"/>
    <s v="POMPEI"/>
    <n v="975000"/>
    <n v="774693.55"/>
    <n v="679206.75"/>
    <n v="657986.77"/>
    <n v="0.69662230769230771"/>
    <n v="0.67485822564102571"/>
    <n v="0.96875770153933249"/>
    <s v="Esecuzione"/>
    <s v="Esecuzione  Lavori"/>
    <d v="2022-10-15T00:00:00"/>
    <s v="stipula contratto"/>
    <s v=""/>
    <s v="ok"/>
    <s v="ok"/>
    <s v="ok"/>
    <s v="A+B"/>
    <s v="BDU"/>
    <s v="si"/>
    <m/>
  </r>
  <r>
    <x v="12"/>
    <s v="Campania"/>
    <d v="2022-05-17T00:00:00"/>
    <d v="2025-11-08T00:00:00"/>
    <s v="MISE#1#CIS_VEPONA36"/>
    <x v="426"/>
    <x v="425"/>
    <x v="284"/>
    <s v="PORTICI"/>
    <n v="1800000"/>
    <n v="1800000"/>
    <n v="78099.89"/>
    <n v="0"/>
    <n v="4.3388827777777778E-2"/>
    <n v="0"/>
    <n v="0"/>
    <s v="Progettazione"/>
    <s v="Progettazione Esecutiva"/>
    <m/>
    <m/>
    <s v="ok"/>
    <s v=""/>
    <s v=""/>
    <s v=""/>
    <s v="nessuna condizione"/>
    <s v="BDU"/>
    <s v="si"/>
    <m/>
  </r>
  <r>
    <x v="12"/>
    <s v="Campania"/>
    <d v="2022-05-17T00:00:00"/>
    <d v="2025-11-08T00:00:00"/>
    <s v="MISE#1#FSC-POMPEI-INT04"/>
    <x v="427"/>
    <x v="426"/>
    <x v="281"/>
    <s v="CASTELLAMMARE DI STABIA"/>
    <n v="761065.72"/>
    <n v="639752"/>
    <n v="576550.58000000007"/>
    <n v="494400.84"/>
    <n v="0.75755689009353899"/>
    <n v="0.64961648778504966"/>
    <n v="0.85751512035596245"/>
    <s v="Esecuzione"/>
    <s v="Esecuzione  Lavori"/>
    <d v="2022-03-16T00:00:00"/>
    <s v="stipula contratto"/>
    <s v=""/>
    <s v="ok"/>
    <s v="ok"/>
    <s v="ok"/>
    <s v="A+B"/>
    <s v="BDU"/>
    <s v="si"/>
    <m/>
  </r>
  <r>
    <x v="12"/>
    <s v="Campania"/>
    <d v="2022-05-17T00:00:00"/>
    <d v="2025-11-08T00:00:00"/>
    <s v="MISE#1#CIS_VEPONA26"/>
    <x v="428"/>
    <x v="427"/>
    <x v="281"/>
    <s v="CASTELLAMMARE DI STABIA"/>
    <n v="3300000"/>
    <n v="3300000"/>
    <n v="171601.39"/>
    <n v="51480.41"/>
    <n v="5.2000421212121214E-2"/>
    <n v="1.5600124242424244E-2"/>
    <n v="0.29999995920778966"/>
    <s v="Progettazione"/>
    <s v="Progettazione Definitiva"/>
    <m/>
    <m/>
    <s v="ok"/>
    <s v=""/>
    <s v=""/>
    <s v=""/>
    <s v="nessuna condizione"/>
    <s v="BDU"/>
    <s v="si"/>
    <m/>
  </r>
  <r>
    <x v="12"/>
    <s v="Campania"/>
    <d v="2022-05-17T00:00:00"/>
    <d v="2025-11-08T00:00:00"/>
    <s v="MISE#1#CIS_VEPONA25"/>
    <x v="429"/>
    <x v="428"/>
    <x v="281"/>
    <s v="CASTELLAMMARE DI STABIA"/>
    <n v="2522225"/>
    <n v="2522225"/>
    <n v="222514.6"/>
    <n v="52822.17"/>
    <n v="8.8221550416794692E-2"/>
    <n v="2.0942687508053403E-2"/>
    <n v="0.23738743435262225"/>
    <s v="Progettazione"/>
    <s v="Progettazione Definitiva"/>
    <m/>
    <m/>
    <s v="ok"/>
    <s v=""/>
    <s v=""/>
    <s v=""/>
    <s v="nessuna condizione"/>
    <s v="BDU"/>
    <s v="si"/>
    <m/>
  </r>
  <r>
    <x v="12"/>
    <s v="Campania"/>
    <d v="2022-05-17T00:00:00"/>
    <d v="2025-11-08T00:00:00"/>
    <s v="MISE#1#CIS_VEPONA18"/>
    <x v="430"/>
    <x v="429"/>
    <x v="285"/>
    <s v="AMBITO NAZIONALE"/>
    <n v="33171581"/>
    <n v="33171581"/>
    <n v="1237882.3400000001"/>
    <n v="200787.04"/>
    <n v="3.7317556253951237E-2"/>
    <n v="6.0529837272453191E-3"/>
    <n v="0.16220203933113708"/>
    <s v="Progettazione"/>
    <s v="Progettazione Definitiva"/>
    <m/>
    <m/>
    <s v="ok"/>
    <s v=""/>
    <s v=""/>
    <s v=""/>
    <s v="nessuna condizione"/>
    <s v="BDU"/>
    <s v="si"/>
    <m/>
  </r>
  <r>
    <x v="12"/>
    <s v="Campania"/>
    <d v="2022-05-17T00:00:00"/>
    <d v="2025-11-08T00:00:00"/>
    <s v="MISE#1#CIS_VEPONA04"/>
    <x v="431"/>
    <x v="430"/>
    <x v="286"/>
    <s v="ERCOLANO"/>
    <n v="12000000"/>
    <n v="12000000"/>
    <n v="347722.97"/>
    <n v="148855.42000000001"/>
    <n v="2.8976914166666666E-2"/>
    <n v="1.2404618333333334E-2"/>
    <n v="0.42808624348285079"/>
    <s v="Progettazione"/>
    <s v="Studio di fattibilità"/>
    <m/>
    <m/>
    <s v="ok"/>
    <s v=""/>
    <s v=""/>
    <s v=""/>
    <s v="nessuna condizione"/>
    <s v="BDU"/>
    <s v="si"/>
    <m/>
  </r>
  <r>
    <x v="12"/>
    <s v="Campania"/>
    <d v="2022-05-17T00:00:00"/>
    <d v="2025-11-08T00:00:00"/>
    <s v="MISE#1#CIS_VEPONA14"/>
    <x v="432"/>
    <x v="431"/>
    <x v="287"/>
    <s v="TORRE ANNUNZIATA"/>
    <n v="1219565"/>
    <n v="1219565"/>
    <n v="0"/>
    <n v="0"/>
    <n v="0"/>
    <n v="0"/>
    <n v="0"/>
    <s v="Progettazione"/>
    <s v="Progettazione Definitiva"/>
    <m/>
    <m/>
    <s v="ok"/>
    <s v=""/>
    <s v=""/>
    <s v=""/>
    <s v="nessuna condizione"/>
    <s v="BDU"/>
    <s v="si"/>
    <m/>
  </r>
  <r>
    <x v="12"/>
    <s v="Campania"/>
    <d v="2022-05-17T00:00:00"/>
    <d v="2025-11-08T00:00:00"/>
    <s v="MISE#1#CIS_VEPONA29"/>
    <x v="433"/>
    <x v="432"/>
    <x v="288"/>
    <s v="TORRE ANNUNZIATA"/>
    <n v="7000000"/>
    <n v="7000000"/>
    <n v="0"/>
    <n v="0"/>
    <n v="0"/>
    <n v="0"/>
    <n v="0"/>
    <s v="Progettazione"/>
    <s v="Progettazione Definitiva"/>
    <m/>
    <m/>
    <s v="ok"/>
    <s v=""/>
    <s v=""/>
    <s v=""/>
    <s v="nessuna condizione"/>
    <s v="BDU"/>
    <s v="si"/>
    <m/>
  </r>
  <r>
    <x v="12"/>
    <s v="Campania"/>
    <d v="2022-05-17T00:00:00"/>
    <d v="2025-11-08T00:00:00"/>
    <s v="MISE#1#FSC-POMPEI-INT05"/>
    <x v="434"/>
    <x v="433"/>
    <x v="288"/>
    <s v="TORRE ANNUNZIATA"/>
    <n v="552418.46"/>
    <n v="552418.46"/>
    <n v="377229.51"/>
    <n v="11311.77"/>
    <n v="0.68286912425048218"/>
    <n v="2.0476813899376209E-2"/>
    <n v="2.9986439820150868E-2"/>
    <s v="Gara aggiudicata/contratto sottoscritto"/>
    <s v="Stipula Contratto"/>
    <d v="2023-11-30T00:00:00"/>
    <s v="stipula contratto"/>
    <s v=""/>
    <s v="ok"/>
    <s v="ok"/>
    <s v="ok"/>
    <s v="A+B"/>
    <s v="BDU"/>
    <s v="si"/>
    <m/>
  </r>
  <r>
    <x v="12"/>
    <s v="Campania"/>
    <d v="2022-05-17T00:00:00"/>
    <d v="2025-11-08T00:00:00"/>
    <s v="MISE#1#CIS_VEPONA13"/>
    <x v="435"/>
    <x v="434"/>
    <x v="289"/>
    <s v="SCAFATI"/>
    <n v="1444064.16"/>
    <n v="1444064.16"/>
    <n v="6422.46"/>
    <n v="0"/>
    <n v="4.4474893691704119E-3"/>
    <n v="0"/>
    <n v="0"/>
    <s v="Progettazione"/>
    <s v="Progettazione Definitiva"/>
    <m/>
    <m/>
    <s v="ok"/>
    <s v=""/>
    <s v=""/>
    <s v=""/>
    <s v="nessuna condizione"/>
    <s v="BDU"/>
    <s v="si"/>
    <m/>
  </r>
  <r>
    <x v="12"/>
    <s v="Campania"/>
    <d v="2022-05-17T00:00:00"/>
    <d v="2025-11-08T00:00:00"/>
    <s v="MISE#1#CIS_VEPONA02"/>
    <x v="436"/>
    <x v="435"/>
    <x v="290"/>
    <s v="BOSCOTRECASE"/>
    <n v="2817376.02"/>
    <n v="2817376.02"/>
    <n v="0"/>
    <n v="0"/>
    <n v="0"/>
    <n v="0"/>
    <n v="0"/>
    <s v="Progettazione"/>
    <s v="Progettazione Definitiva"/>
    <m/>
    <m/>
    <s v="ok"/>
    <s v=""/>
    <s v=""/>
    <s v=""/>
    <s v="nessuna condizione"/>
    <s v="BDU"/>
    <s v="si"/>
    <m/>
  </r>
  <r>
    <x v="12"/>
    <s v="Campania"/>
    <d v="2022-05-17T00:00:00"/>
    <d v="2025-11-08T00:00:00"/>
    <s v="MISE#1#CIS_VEPONA09"/>
    <x v="437"/>
    <x v="436"/>
    <x v="291"/>
    <s v="PIMONTE"/>
    <n v="3000000"/>
    <n v="3000000"/>
    <n v="0"/>
    <n v="0"/>
    <n v="0"/>
    <n v="0"/>
    <n v="0"/>
    <s v="Non Avviato"/>
    <s v="Progetto non avviato"/>
    <m/>
    <m/>
    <s v="ok"/>
    <s v=""/>
    <s v=""/>
    <s v=""/>
    <s v="nessuna condizione"/>
    <s v="BDU"/>
    <s v="si"/>
    <m/>
  </r>
  <r>
    <x v="12"/>
    <s v="Campania"/>
    <d v="2022-05-17T00:00:00"/>
    <d v="2025-11-08T00:00:00"/>
    <s v="MISE#1#CIS_VEPONA30"/>
    <x v="438"/>
    <x v="437"/>
    <x v="292"/>
    <s v="Tutti i comuni"/>
    <n v="5000000"/>
    <n v="5000000"/>
    <n v="58170.52"/>
    <n v="0"/>
    <n v="1.1634103999999999E-2"/>
    <n v="0"/>
    <n v="0"/>
    <s v="Non Avviato"/>
    <s v="Progetto non avviato"/>
    <m/>
    <m/>
    <s v="ok"/>
    <s v=""/>
    <s v=""/>
    <s v=""/>
    <s v="nessuna condizione"/>
    <s v="BDU"/>
    <s v="si"/>
    <s v="Intervento NON AVVIATO con IMPEGNI VALORIZZATI"/>
  </r>
  <r>
    <x v="12"/>
    <s v="Campania"/>
    <d v="2022-05-17T00:00:00"/>
    <d v="2025-11-08T00:00:00"/>
    <s v="MISE#1#CIS_VEPONA31"/>
    <x v="439"/>
    <x v="438"/>
    <x v="292"/>
    <s v="VICO EQUENSE"/>
    <n v="3500000"/>
    <n v="3500000"/>
    <n v="0"/>
    <n v="0"/>
    <n v="0"/>
    <n v="0"/>
    <n v="0"/>
    <s v="Non Avviato"/>
    <s v="Progetto non avviato"/>
    <m/>
    <m/>
    <s v="ok"/>
    <s v=""/>
    <s v=""/>
    <s v=""/>
    <s v="nessuna condizione"/>
    <s v="BDU"/>
    <s v="si"/>
    <m/>
  </r>
  <r>
    <x v="12"/>
    <s v="Campania"/>
    <d v="2022-05-17T00:00:00"/>
    <d v="2025-11-08T00:00:00"/>
    <s v="MISE#1#FSC-POMPEI-INT06"/>
    <x v="440"/>
    <x v="439"/>
    <x v="293"/>
    <s v="BOSCOREALE"/>
    <n v="1200026.6000000001"/>
    <n v="1002980.02"/>
    <n v="837558.22"/>
    <n v="398034.58"/>
    <n v="0.69794971211471468"/>
    <n v="0.33168813091309807"/>
    <n v="0.47523213371364204"/>
    <s v="Esecuzione"/>
    <s v="Esecuzione  Lavori"/>
    <d v="2022-12-29T00:00:00"/>
    <s v="stipula contratto"/>
    <s v=""/>
    <s v="ok"/>
    <s v="ok"/>
    <s v="ok"/>
    <s v="A+B"/>
    <s v="BDU"/>
    <s v="si"/>
    <m/>
  </r>
  <r>
    <x v="12"/>
    <s v="Campania"/>
    <d v="2022-05-17T00:00:00"/>
    <d v="2025-11-08T00:00:00"/>
    <s v="MISE#1#CIS_VEPONA01"/>
    <x v="441"/>
    <x v="440"/>
    <x v="294"/>
    <s v="BOSCOREALE"/>
    <n v="15000000"/>
    <n v="15000000"/>
    <n v="282273.25"/>
    <n v="119166.87"/>
    <n v="1.8818216666666665E-2"/>
    <n v="7.9444579999999997E-3"/>
    <n v="0.42216848390699435"/>
    <s v="Non Avviato"/>
    <s v="Progetto non avviato"/>
    <m/>
    <m/>
    <s v="ok"/>
    <s v=""/>
    <s v=""/>
    <s v=""/>
    <s v="nessuna condizione"/>
    <s v="BDU"/>
    <s v="si"/>
    <s v="Intervento NON AVVIATO con IMPEGNI VALORIZZATI"/>
  </r>
  <r>
    <x v="12"/>
    <s v="Campania"/>
    <d v="2022-05-17T00:00:00"/>
    <d v="2025-11-08T00:00:00"/>
    <s v="MISE#1#CIS_VEPONA10"/>
    <x v="442"/>
    <x v="441"/>
    <x v="295"/>
    <s v="POGGIOMARINO"/>
    <n v="6000000"/>
    <n v="6000000"/>
    <n v="0"/>
    <n v="0"/>
    <n v="0"/>
    <n v="0"/>
    <n v="0"/>
    <s v="Progettazione"/>
    <s v="Progettazione Preliminare"/>
    <m/>
    <m/>
    <s v="ok"/>
    <s v=""/>
    <s v=""/>
    <s v=""/>
    <s v="nessuna condizione"/>
    <s v="BDU"/>
    <s v="si"/>
    <m/>
  </r>
  <r>
    <x v="12"/>
    <s v="Campania"/>
    <d v="2022-05-17T00:00:00"/>
    <d v="2025-11-08T00:00:00"/>
    <s v="MISE#1#CIS_VEPONA15"/>
    <x v="443"/>
    <x v="442"/>
    <x v="296"/>
    <s v="TORRE DEL GRECO"/>
    <n v="12794543.42"/>
    <n v="12794543.42"/>
    <n v="0"/>
    <n v="0"/>
    <n v="0"/>
    <n v="0"/>
    <n v="0"/>
    <s v="Progettazione"/>
    <s v="Progettazione Definitiva"/>
    <m/>
    <m/>
    <s v="ok"/>
    <s v=""/>
    <s v=""/>
    <s v=""/>
    <s v="nessuna condizione"/>
    <s v="BDU"/>
    <s v="si"/>
    <m/>
  </r>
  <r>
    <x v="12"/>
    <s v="Campania"/>
    <d v="2022-05-17T00:00:00"/>
    <d v="2025-11-08T00:00:00"/>
    <s v="MISE#1#CIS_VEPONA22"/>
    <x v="444"/>
    <x v="443"/>
    <x v="296"/>
    <s v="TORRE DEL GRECO"/>
    <n v="7000000"/>
    <n v="7000000"/>
    <n v="0"/>
    <n v="0"/>
    <n v="0"/>
    <n v="0"/>
    <n v="0"/>
    <s v="Progettazione"/>
    <s v="Progettazione Preliminare"/>
    <m/>
    <m/>
    <s v="ok"/>
    <s v=""/>
    <s v=""/>
    <s v=""/>
    <s v="nessuna condizione"/>
    <s v="BDU"/>
    <s v="si"/>
    <m/>
  </r>
  <r>
    <x v="12"/>
    <s v="Campania"/>
    <d v="2022-05-17T00:00:00"/>
    <d v="2025-11-08T00:00:00"/>
    <s v="MISE#1#CIS_VEPONA19"/>
    <x v="445"/>
    <x v="444"/>
    <x v="297"/>
    <s v="PORTICI"/>
    <n v="15000000"/>
    <n v="15000000"/>
    <n v="0"/>
    <n v="0"/>
    <n v="0"/>
    <n v="0"/>
    <n v="0"/>
    <s v="Progettazione"/>
    <s v="Progettazione Definitiva"/>
    <m/>
    <m/>
    <s v="ok"/>
    <s v=""/>
    <s v=""/>
    <s v=""/>
    <s v="nessuna condizione"/>
    <s v="BDU"/>
    <s v="si"/>
    <m/>
  </r>
  <r>
    <x v="13"/>
    <s v="Calabria"/>
    <d v="2022-12-23T00:00:00"/>
    <s v="non prevista"/>
    <s v="CL#1#229543"/>
    <x v="446"/>
    <x v="445"/>
    <x v="298"/>
    <s v="Tutti i comuni"/>
    <n v="5000000"/>
    <n v="5000000"/>
    <n v="0"/>
    <n v="0"/>
    <n v="0"/>
    <n v="0"/>
    <n v="0"/>
    <s v="Progettazione"/>
    <s v="Progettazione Preliminare"/>
    <m/>
    <m/>
    <s v="ok"/>
    <s v=""/>
    <s v=""/>
    <s v=""/>
    <s v="nessuna condizione"/>
    <s v="BDU"/>
    <s v="si"/>
    <m/>
  </r>
  <r>
    <x v="13"/>
    <s v="Calabria"/>
    <d v="2022-12-23T00:00:00"/>
    <s v="non prevista"/>
    <s v="CL#1#229544"/>
    <x v="447"/>
    <x v="446"/>
    <x v="298"/>
    <s v="Tutti i comuni"/>
    <n v="17000000"/>
    <n v="12750000"/>
    <n v="0"/>
    <n v="0"/>
    <n v="0"/>
    <n v="0"/>
    <n v="0"/>
    <s v="Progettazione"/>
    <s v="Progettazione Preliminare"/>
    <m/>
    <m/>
    <s v="ok"/>
    <s v=""/>
    <s v=""/>
    <s v=""/>
    <s v="nessuna condizione"/>
    <s v="BDU"/>
    <s v="si"/>
    <m/>
  </r>
  <r>
    <x v="13"/>
    <s v="Calabria"/>
    <d v="2022-12-23T00:00:00"/>
    <s v="non prevista"/>
    <s v="CL#1#229545"/>
    <x v="448"/>
    <x v="447"/>
    <x v="298"/>
    <s v="Tutti i comuni"/>
    <n v="5000000"/>
    <n v="3750000"/>
    <n v="0"/>
    <n v="0"/>
    <n v="0"/>
    <n v="0"/>
    <n v="0"/>
    <s v="Progettazione"/>
    <s v="Progettazione Preliminare"/>
    <m/>
    <m/>
    <s v="ok"/>
    <s v=""/>
    <s v=""/>
    <s v=""/>
    <s v="nessuna condizione"/>
    <s v="BDU"/>
    <s v="si"/>
    <m/>
  </r>
  <r>
    <x v="13"/>
    <s v="Calabria"/>
    <d v="2022-12-23T00:00:00"/>
    <s v="non prevista"/>
    <s v="CL#1#229542"/>
    <x v="449"/>
    <x v="448"/>
    <x v="298"/>
    <s v="Tutti i comuni"/>
    <n v="5000000"/>
    <n v="5000000"/>
    <n v="0"/>
    <n v="0"/>
    <n v="0"/>
    <n v="0"/>
    <n v="0"/>
    <s v="Progettazione"/>
    <s v="Studio di fattibilità"/>
    <m/>
    <m/>
    <s v="ok"/>
    <s v=""/>
    <s v=""/>
    <s v=""/>
    <s v="nessuna condizione"/>
    <s v="BDU"/>
    <s v="si"/>
    <m/>
  </r>
  <r>
    <x v="13"/>
    <s v="Calabria"/>
    <d v="2022-12-23T00:00:00"/>
    <s v="non prevista"/>
    <s v="CL#1#229546"/>
    <x v="450"/>
    <x v="449"/>
    <x v="298"/>
    <s v="Tutti i comuni"/>
    <n v="500000"/>
    <n v="500000"/>
    <n v="69786"/>
    <n v="0"/>
    <n v="0.139572"/>
    <n v="0"/>
    <n v="0"/>
    <s v="Progettazione"/>
    <s v="Progettazione Preliminare"/>
    <m/>
    <m/>
    <s v="ok"/>
    <s v=""/>
    <s v=""/>
    <s v=""/>
    <s v="nessuna condizione"/>
    <s v="BDU"/>
    <s v="si"/>
    <m/>
  </r>
  <r>
    <x v="13"/>
    <s v="Calabria"/>
    <d v="2022-12-23T00:00:00"/>
    <s v="non prevista"/>
    <s v="CL#1#229525"/>
    <x v="451"/>
    <x v="450"/>
    <x v="298"/>
    <s v="Tutti i comuni"/>
    <n v="20000000"/>
    <n v="20000000"/>
    <n v="0"/>
    <n v="0"/>
    <n v="0"/>
    <n v="0"/>
    <n v="0"/>
    <s v="Progettazione"/>
    <s v="Studio di fattibilità"/>
    <m/>
    <m/>
    <s v="ok"/>
    <s v=""/>
    <s v=""/>
    <s v=""/>
    <s v="nessuna condizione"/>
    <s v="BDU"/>
    <s v="si"/>
    <m/>
  </r>
  <r>
    <x v="13"/>
    <s v="Calabria"/>
    <d v="2022-12-23T00:00:00"/>
    <s v="non prevista"/>
    <s v="CL#1#229527"/>
    <x v="452"/>
    <x v="451"/>
    <x v="298"/>
    <s v="Tutti i comuni"/>
    <n v="1600000"/>
    <n v="1600000"/>
    <n v="1276866.25"/>
    <n v="0"/>
    <n v="0.79804140624999997"/>
    <n v="0"/>
    <n v="0"/>
    <s v="Gara in corso"/>
    <s v="Stipula Contratto"/>
    <m/>
    <m/>
    <s v=""/>
    <s v=""/>
    <s v="ok"/>
    <s v=""/>
    <s v="solo B"/>
    <s v="BDU"/>
    <s v="si"/>
    <m/>
  </r>
  <r>
    <x v="13"/>
    <s v="Calabria"/>
    <d v="2022-12-23T00:00:00"/>
    <s v="non prevista"/>
    <s v="CL#1#229528"/>
    <x v="453"/>
    <x v="452"/>
    <x v="298"/>
    <s v="Tutti i comuni"/>
    <n v="2100000"/>
    <n v="2100000"/>
    <n v="50994.78"/>
    <n v="0"/>
    <n v="2.4283228571428572E-2"/>
    <n v="0"/>
    <n v="0"/>
    <s v="Progettazione"/>
    <s v="Progettazione Esecutiva"/>
    <m/>
    <m/>
    <s v="ok"/>
    <s v=""/>
    <s v=""/>
    <s v=""/>
    <s v="nessuna condizione"/>
    <s v="BDU"/>
    <s v="si"/>
    <m/>
  </r>
  <r>
    <x v="13"/>
    <s v="Calabria"/>
    <d v="2022-12-23T00:00:00"/>
    <s v="non prevista"/>
    <s v="CL#1#229529"/>
    <x v="454"/>
    <x v="453"/>
    <x v="298"/>
    <s v="Tutti i comuni"/>
    <n v="5500000"/>
    <n v="4125000"/>
    <n v="0"/>
    <n v="0"/>
    <n v="0"/>
    <n v="0"/>
    <n v="0"/>
    <s v="Progettazione"/>
    <s v="Progettazione Preliminare"/>
    <m/>
    <m/>
    <s v="ok"/>
    <s v=""/>
    <s v=""/>
    <s v=""/>
    <s v="nessuna condizione"/>
    <s v="BDU"/>
    <s v="si"/>
    <m/>
  </r>
  <r>
    <x v="13"/>
    <s v="Calabria"/>
    <d v="2022-12-23T00:00:00"/>
    <s v="non prevista"/>
    <s v="CL#1#229531"/>
    <x v="455"/>
    <x v="454"/>
    <x v="298"/>
    <s v="Tutti i comuni"/>
    <n v="3000000"/>
    <n v="2250000"/>
    <n v="0"/>
    <n v="0"/>
    <n v="0"/>
    <n v="0"/>
    <n v="0"/>
    <s v="Progettazione"/>
    <s v="Progettazione Preliminare"/>
    <m/>
    <m/>
    <s v="ok"/>
    <s v=""/>
    <s v=""/>
    <s v=""/>
    <s v="nessuna condizione"/>
    <s v="BDU"/>
    <s v="si"/>
    <m/>
  </r>
  <r>
    <x v="13"/>
    <s v="Calabria"/>
    <d v="2022-12-23T00:00:00"/>
    <s v="non prevista"/>
    <s v="CL#1#229526"/>
    <x v="456"/>
    <x v="455"/>
    <x v="298"/>
    <s v="Tutti i comuni"/>
    <n v="800000"/>
    <n v="800000"/>
    <n v="98357.6"/>
    <n v="0"/>
    <n v="0.122947"/>
    <n v="0"/>
    <n v="0"/>
    <s v="Progettazione"/>
    <s v="Progettazione Esecutiva"/>
    <m/>
    <m/>
    <s v="ok"/>
    <s v=""/>
    <s v=""/>
    <s v=""/>
    <s v="nessuna condizione"/>
    <s v="BDU"/>
    <s v="si"/>
    <m/>
  </r>
  <r>
    <x v="13"/>
    <s v="Calabria"/>
    <d v="2022-12-23T00:00:00"/>
    <s v="non prevista"/>
    <s v="CL#1#229530"/>
    <x v="457"/>
    <x v="456"/>
    <x v="298"/>
    <s v="Tutti i comuni"/>
    <n v="2000000"/>
    <n v="2000000"/>
    <n v="0"/>
    <n v="0"/>
    <n v="0"/>
    <n v="0"/>
    <n v="0"/>
    <s v="Progettazione"/>
    <s v="Progettazione Preliminare"/>
    <m/>
    <m/>
    <s v="ok"/>
    <s v=""/>
    <s v=""/>
    <s v=""/>
    <s v="nessuna condizione"/>
    <s v="BDU"/>
    <s v="si"/>
    <m/>
  </r>
  <r>
    <x v="13"/>
    <s v="Calabria"/>
    <d v="2022-12-23T00:00:00"/>
    <s v="non prevista"/>
    <s v="CL#1#229532"/>
    <x v="458"/>
    <x v="457"/>
    <x v="298"/>
    <s v="Tutti i comuni"/>
    <n v="1000000"/>
    <n v="1000000"/>
    <n v="160034.01"/>
    <n v="0"/>
    <n v="0.16003401"/>
    <n v="0"/>
    <n v="0"/>
    <s v="Gara in corso"/>
    <s v="Stipula Contratto"/>
    <m/>
    <m/>
    <s v="ok"/>
    <s v=""/>
    <s v=""/>
    <s v=""/>
    <s v="nessuna condizione"/>
    <s v="BDU"/>
    <s v="si"/>
    <m/>
  </r>
  <r>
    <x v="13"/>
    <s v="Calabria"/>
    <d v="2022-12-23T00:00:00"/>
    <s v="non prevista"/>
    <s v="CL#1#229537"/>
    <x v="459"/>
    <x v="458"/>
    <x v="298"/>
    <s v="Tutti i comuni"/>
    <n v="7000000"/>
    <n v="7000000"/>
    <n v="615481.55999999994"/>
    <n v="0"/>
    <n v="8.7925937142857138E-2"/>
    <n v="0"/>
    <n v="0"/>
    <s v="Progettazione"/>
    <s v="Progettazione Preliminare"/>
    <m/>
    <m/>
    <s v="ok"/>
    <s v=""/>
    <s v=""/>
    <s v=""/>
    <s v="nessuna condizione"/>
    <s v="BDU"/>
    <s v="si"/>
    <m/>
  </r>
  <r>
    <x v="13"/>
    <s v="Calabria"/>
    <d v="2022-12-23T00:00:00"/>
    <s v="non prevista"/>
    <s v="CL#1#229539"/>
    <x v="460"/>
    <x v="459"/>
    <x v="298"/>
    <s v="Tutti i comuni"/>
    <n v="1000000"/>
    <n v="1000000"/>
    <n v="0"/>
    <n v="0"/>
    <n v="0"/>
    <n v="0"/>
    <n v="0"/>
    <s v="Progettazione"/>
    <s v="Progettazione Esecutiva"/>
    <m/>
    <m/>
    <s v="ok"/>
    <s v=""/>
    <s v=""/>
    <s v=""/>
    <s v="nessuna condizione"/>
    <s v="BDU"/>
    <s v="si"/>
    <m/>
  </r>
  <r>
    <x v="13"/>
    <s v="Calabria"/>
    <d v="2022-12-23T00:00:00"/>
    <s v="non prevista"/>
    <s v="CL#1#229533"/>
    <x v="461"/>
    <x v="460"/>
    <x v="298"/>
    <s v="Tutti i comuni"/>
    <n v="75000000"/>
    <n v="37500000"/>
    <n v="8075422.75"/>
    <n v="4111076.89"/>
    <n v="0.10767230333333333"/>
    <n v="5.4814358533333336E-2"/>
    <n v="0.50908503706508745"/>
    <s v="Progettazione"/>
    <s v="Progettazione Definitiva"/>
    <m/>
    <m/>
    <s v="ok"/>
    <s v=""/>
    <s v=""/>
    <s v=""/>
    <s v="nessuna condizione"/>
    <s v="BDU"/>
    <s v="si"/>
    <m/>
  </r>
  <r>
    <x v="13"/>
    <s v="Calabria"/>
    <d v="2022-12-23T00:00:00"/>
    <s v="non prevista"/>
    <s v="CL#1#229535"/>
    <x v="462"/>
    <x v="461"/>
    <x v="298"/>
    <s v="Tutti i comuni"/>
    <n v="12000000"/>
    <n v="6000000"/>
    <n v="0"/>
    <n v="0"/>
    <n v="0"/>
    <n v="0"/>
    <n v="0"/>
    <s v="Progettazione"/>
    <s v="Progettazione Preliminare"/>
    <m/>
    <m/>
    <s v="ok"/>
    <s v=""/>
    <s v=""/>
    <s v=""/>
    <s v="nessuna condizione"/>
    <s v="BDU"/>
    <s v="si"/>
    <m/>
  </r>
  <r>
    <x v="13"/>
    <s v="Calabria"/>
    <d v="2022-12-23T00:00:00"/>
    <s v="non prevista"/>
    <s v="CL#1#229536"/>
    <x v="463"/>
    <x v="462"/>
    <x v="298"/>
    <s v="Tutti i comuni"/>
    <n v="5000000"/>
    <n v="2500000"/>
    <n v="0"/>
    <n v="0"/>
    <n v="0"/>
    <n v="0"/>
    <n v="0"/>
    <s v="Progettazione"/>
    <s v="Progettazione Preliminare"/>
    <m/>
    <m/>
    <s v="ok"/>
    <s v=""/>
    <s v=""/>
    <s v=""/>
    <s v="nessuna condizione"/>
    <s v="BDU"/>
    <s v="si"/>
    <m/>
  </r>
  <r>
    <x v="13"/>
    <s v="Calabria"/>
    <d v="2022-12-23T00:00:00"/>
    <s v="non prevista"/>
    <s v="CL#1#229538"/>
    <x v="464"/>
    <x v="463"/>
    <x v="298"/>
    <s v="Tutti i comuni"/>
    <n v="4000000"/>
    <n v="2000000"/>
    <n v="0"/>
    <n v="0"/>
    <n v="0"/>
    <n v="0"/>
    <n v="0"/>
    <s v="Progettazione"/>
    <s v="Progettazione Definitiva"/>
    <m/>
    <m/>
    <s v="ok"/>
    <s v=""/>
    <s v=""/>
    <s v=""/>
    <s v="nessuna condizione"/>
    <s v="BDU"/>
    <s v="si"/>
    <m/>
  </r>
  <r>
    <x v="13"/>
    <s v="Calabria"/>
    <d v="2022-12-23T00:00:00"/>
    <s v="non prevista"/>
    <s v="CL#1#229541"/>
    <x v="465"/>
    <x v="464"/>
    <x v="298"/>
    <s v="Tutti i comuni"/>
    <n v="5000000"/>
    <n v="2500000"/>
    <n v="0"/>
    <n v="0"/>
    <n v="0"/>
    <n v="0"/>
    <n v="0"/>
    <s v="Progettazione"/>
    <s v="Progettazione Preliminare"/>
    <m/>
    <m/>
    <s v="ok"/>
    <s v=""/>
    <s v=""/>
    <s v=""/>
    <s v="nessuna condizione"/>
    <s v="BDU"/>
    <s v="si"/>
    <m/>
  </r>
  <r>
    <x v="13"/>
    <s v="Calabria"/>
    <d v="2022-12-23T00:00:00"/>
    <s v="non prevista"/>
    <s v="CL#1#229534"/>
    <x v="466"/>
    <x v="465"/>
    <x v="298"/>
    <s v="LAMEZIA TERME"/>
    <n v="10000000"/>
    <n v="10000000"/>
    <n v="2897571.61"/>
    <n v="0"/>
    <n v="0.28975716099999999"/>
    <n v="0"/>
    <n v="0"/>
    <s v="Progettazione"/>
    <s v="Progettazione Preliminare"/>
    <m/>
    <m/>
    <s v="ok"/>
    <s v=""/>
    <s v=""/>
    <s v=""/>
    <s v="nessuna condizione"/>
    <s v="BDU"/>
    <s v="si"/>
    <m/>
  </r>
  <r>
    <x v="13"/>
    <s v="Calabria"/>
    <d v="2022-12-23T00:00:00"/>
    <s v="non prevista"/>
    <s v="CL#1#229540"/>
    <x v="467"/>
    <x v="466"/>
    <x v="298"/>
    <s v="Tutti i comuni"/>
    <n v="500000"/>
    <n v="500000"/>
    <n v="75502.73"/>
    <n v="0"/>
    <n v="0.15100545999999998"/>
    <n v="0"/>
    <n v="0"/>
    <s v="Progettazione"/>
    <s v="Progettazione Esecutiva"/>
    <m/>
    <m/>
    <s v="ok"/>
    <s v=""/>
    <s v=""/>
    <s v=""/>
    <s v="nessuna condizione"/>
    <s v="BDU"/>
    <s v="si"/>
    <m/>
  </r>
  <r>
    <x v="13"/>
    <s v="Calabria"/>
    <d v="2022-12-23T00:00:00"/>
    <s v="non prevista"/>
    <s v="MTRA1#5#E1006"/>
    <x v="468"/>
    <x v="467"/>
    <x v="299"/>
    <s v="REGGIO DI CALABRIA"/>
    <n v="3500000"/>
    <n v="3500000"/>
    <n v="2642728.59"/>
    <n v="2431896.9900000002"/>
    <n v="0.75506531142857136"/>
    <n v="0.69482771142857147"/>
    <n v="0.92022200054981829"/>
    <s v="Esecuzione"/>
    <s v="Esecuzione  Lavori"/>
    <d v="2023-05-15T00:00:00"/>
    <s v="stipula contratto"/>
    <s v=""/>
    <s v="ok"/>
    <s v="ok"/>
    <s v="ok"/>
    <s v="A+B"/>
    <s v="BDU"/>
    <s v="si"/>
    <m/>
  </r>
  <r>
    <x v="13"/>
    <s v="Calabria"/>
    <d v="2022-12-23T00:00:00"/>
    <s v="non prevista"/>
    <s v="MTRA1#5#E1007"/>
    <x v="469"/>
    <x v="468"/>
    <x v="299"/>
    <s v="REGGIO DI CALABRIA"/>
    <n v="2625000"/>
    <n v="2625000"/>
    <n v="110073.3"/>
    <n v="97298.720000000016"/>
    <n v="4.1932685714285718E-2"/>
    <n v="3.7066179047619052E-2"/>
    <n v="0.88394478951753075"/>
    <s v="Gara aggiudicata/contratto sottoscritto"/>
    <s v="Stipula Contratto"/>
    <d v="2024-02-26T00:00:00"/>
    <s v="stipula contratto"/>
    <s v=""/>
    <s v="ok"/>
    <s v=""/>
    <s v=""/>
    <s v="solo A"/>
    <s v="BDU"/>
    <s v="si"/>
    <m/>
  </r>
  <r>
    <x v="13"/>
    <s v="Calabria"/>
    <d v="2022-12-23T00:00:00"/>
    <s v="non prevista"/>
    <s v="MTRA1#5#E1010"/>
    <x v="470"/>
    <x v="469"/>
    <x v="299"/>
    <s v="REGGIO DI CALABRIA"/>
    <n v="1000000"/>
    <n v="1000000"/>
    <n v="725059.41"/>
    <n v="459539.3"/>
    <n v="0.72505941000000007"/>
    <n v="0.45953929999999998"/>
    <n v="0.63379537409217257"/>
    <s v="Esecuzione"/>
    <s v="Esecuzione  Lavori"/>
    <d v="2021-11-09T00:00:00"/>
    <s v="stipula contratto"/>
    <s v=""/>
    <s v="ok"/>
    <s v="ok"/>
    <s v="ok"/>
    <s v="A+B"/>
    <s v="BDU"/>
    <s v="si"/>
    <m/>
  </r>
  <r>
    <x v="13"/>
    <s v="Calabria"/>
    <d v="2022-12-23T00:00:00"/>
    <s v="non prevista"/>
    <s v="MTRA1#5#E1012"/>
    <x v="471"/>
    <x v="470"/>
    <x v="299"/>
    <s v="REGGIO DI CALABRIA"/>
    <n v="3500000"/>
    <n v="3500000"/>
    <n v="125793.16"/>
    <n v="81662.25"/>
    <n v="3.594090285714286E-2"/>
    <n v="2.3332071428571428E-2"/>
    <n v="0.64917877887796127"/>
    <s v="Esecuzione"/>
    <s v="intervento senza stipula contratto (forzato stato &quot;esecuzione&quot;)"/>
    <d v="2023-11-16T00:00:00"/>
    <s v="inizio avvio lavori"/>
    <s v=""/>
    <s v="ok"/>
    <s v=""/>
    <s v=""/>
    <s v="solo A"/>
    <s v="BDU"/>
    <s v="si"/>
    <s v="Intervento IN ESECUZIONE senza data stipula contratto"/>
  </r>
  <r>
    <x v="13"/>
    <s v="Calabria"/>
    <d v="2022-12-23T00:00:00"/>
    <s v="non prevista"/>
    <s v="MTRA1#5#E1013"/>
    <x v="472"/>
    <x v="471"/>
    <x v="299"/>
    <s v="REGGIO DI CALABRIA"/>
    <n v="3800000"/>
    <n v="3800000"/>
    <n v="2048554.44"/>
    <n v="1075646.08"/>
    <n v="0.53909327368421056"/>
    <n v="0.28306475789473684"/>
    <n v="0.52507566262188288"/>
    <s v="Esecuzione"/>
    <s v="Esecuzione  Lavori"/>
    <d v="2023-02-03T00:00:00"/>
    <s v="stipula contratto"/>
    <s v=""/>
    <s v="ok"/>
    <s v=""/>
    <s v=""/>
    <s v="solo A"/>
    <s v="BDU"/>
    <s v="si"/>
    <m/>
  </r>
  <r>
    <x v="13"/>
    <s v="Calabria"/>
    <d v="2022-12-23T00:00:00"/>
    <s v="non prevista"/>
    <s v="MTRA1#5#E1014"/>
    <x v="473"/>
    <x v="472"/>
    <x v="299"/>
    <s v="REGGIO DI CALABRIA"/>
    <n v="1200000"/>
    <n v="1200000"/>
    <n v="860119.14"/>
    <n v="790579.94"/>
    <n v="0.71676594999999999"/>
    <n v="0.65881661666666658"/>
    <n v="0.91915166543090754"/>
    <s v="Esecuzione"/>
    <s v="Esecuzione  Lavori"/>
    <d v="2023-03-13T00:00:00"/>
    <s v="stipula contratto"/>
    <s v=""/>
    <s v="ok"/>
    <s v="ok"/>
    <s v="ok"/>
    <s v="A+B"/>
    <s v="BDU"/>
    <s v="si"/>
    <m/>
  </r>
  <r>
    <x v="13"/>
    <s v="Calabria"/>
    <d v="2022-12-23T00:00:00"/>
    <s v="non prevista"/>
    <s v="MTRA1#5#E1019"/>
    <x v="474"/>
    <x v="473"/>
    <x v="299"/>
    <s v="REGGIO DI CALABRIA"/>
    <n v="16000000"/>
    <n v="9375000"/>
    <n v="13280070.35"/>
    <n v="479337.32"/>
    <n v="0.83000439687499994"/>
    <n v="2.9958582500000001E-2"/>
    <n v="3.6094486502475494E-2"/>
    <s v="Gara aggiudicata/contratto sottoscritto"/>
    <s v="Stipula Contratto"/>
    <d v="2023-03-07T00:00:00"/>
    <s v="stipula contratto"/>
    <s v=""/>
    <s v="ok"/>
    <s v="ok"/>
    <s v="ok"/>
    <s v="A+B"/>
    <s v="BDU"/>
    <s v="si"/>
    <m/>
  </r>
  <r>
    <x v="0"/>
    <s v="Lazio - Marche - Umbria - Abruzzo"/>
    <d v="2021-09-14T00:00:00"/>
    <s v="non prevista"/>
    <s v="MISE#1#B23D21007980001"/>
    <x v="475"/>
    <x v="474"/>
    <x v="300"/>
    <s v="CORRIDONIA"/>
    <n v="9198000"/>
    <n v="9198000"/>
    <n v="1242631.92"/>
    <n v="1200815.96"/>
    <n v="0.13509805609915199"/>
    <n v="0.13055185475103284"/>
    <n v="0.96634887666494196"/>
    <s v="Progettazione"/>
    <s v="Progettazione Esecutiva"/>
    <m/>
    <m/>
    <s v="ok"/>
    <s v=""/>
    <s v=""/>
    <s v=""/>
    <s v="nessuna condizione"/>
    <s v="BDU"/>
    <s v="si"/>
    <m/>
  </r>
  <r>
    <x v="0"/>
    <s v="Lazio - Marche - Umbria - Abruzzo"/>
    <d v="2021-09-14T00:00:00"/>
    <s v="non prevista"/>
    <s v="MISE#1#B23D21008000001"/>
    <x v="476"/>
    <x v="475"/>
    <x v="0"/>
    <s v="Tutti i comuni"/>
    <n v="1420000"/>
    <n v="1420000"/>
    <n v="179760.4"/>
    <n v="0"/>
    <n v="0.12659183098591548"/>
    <n v="0"/>
    <n v="0"/>
    <s v="Progettazione"/>
    <s v="Studio di fattibilità"/>
    <m/>
    <m/>
    <s v="ok"/>
    <s v=""/>
    <s v=""/>
    <s v=""/>
    <s v="nessuna condizione"/>
    <s v="BDU"/>
    <s v="si"/>
    <m/>
  </r>
  <r>
    <x v="0"/>
    <s v="Lazio - Marche - Umbria - Abruzzo"/>
    <d v="2021-09-14T00:00:00"/>
    <s v="non prevista"/>
    <s v="MISE#1#B25E20000390005"/>
    <x v="477"/>
    <x v="476"/>
    <x v="301"/>
    <s v="COMUNANZA"/>
    <n v="1880000"/>
    <n v="1880000"/>
    <n v="194482.24"/>
    <n v="24907.119999999999"/>
    <n v="0.103448"/>
    <n v="1.3248468085106383E-2"/>
    <n v="0.12806886633967193"/>
    <s v="Gara in corso"/>
    <s v="Stipula Contratto"/>
    <m/>
    <m/>
    <s v="ok"/>
    <s v=""/>
    <s v=""/>
    <s v=""/>
    <s v="nessuna condizione"/>
    <s v="BDU"/>
    <s v="si"/>
    <m/>
  </r>
  <r>
    <x v="0"/>
    <s v="Lazio - Marche - Umbria - Abruzzo"/>
    <d v="2021-09-14T00:00:00"/>
    <s v="non prevista"/>
    <s v="MISE#1#B31B21007290001"/>
    <x v="478"/>
    <x v="477"/>
    <x v="302"/>
    <s v="SPOLETO"/>
    <n v="2500000"/>
    <n v="2500000"/>
    <n v="143034.20000000001"/>
    <n v="15377.31"/>
    <n v="5.7213680000000003E-2"/>
    <n v="6.1509239999999995E-3"/>
    <n v="0.10750792467815388"/>
    <s v="Progettazione"/>
    <s v="Progettazione Preliminare"/>
    <m/>
    <m/>
    <s v="ok"/>
    <s v=""/>
    <s v=""/>
    <s v=""/>
    <s v="nessuna condizione"/>
    <s v="BDU"/>
    <s v="si"/>
    <m/>
  </r>
  <r>
    <x v="0"/>
    <s v="Lazio - Marche - Umbria - Abruzzo"/>
    <d v="2021-09-14T00:00:00"/>
    <s v="non prevista"/>
    <s v="MISE#1#B31B21007300001"/>
    <x v="479"/>
    <x v="478"/>
    <x v="303"/>
    <s v="CASTELRAIMONDO"/>
    <n v="8748000"/>
    <n v="8748000"/>
    <n v="667671.82000000007"/>
    <n v="149603.32999999999"/>
    <n v="7.6322796067672616E-2"/>
    <n v="1.7101432327389116E-2"/>
    <n v="0.22406716221750975"/>
    <s v="Progettazione"/>
    <s v="Progettazione Definitiva"/>
    <m/>
    <m/>
    <s v="ok"/>
    <s v=""/>
    <s v=""/>
    <s v=""/>
    <s v="nessuna condizione"/>
    <s v="BDU"/>
    <s v="si"/>
    <m/>
  </r>
  <r>
    <x v="0"/>
    <s v="Lazio - Marche - Umbria - Abruzzo"/>
    <d v="2021-09-14T00:00:00"/>
    <s v="non prevista"/>
    <s v="MISE#1#B31B21007990001"/>
    <x v="480"/>
    <x v="479"/>
    <x v="304"/>
    <s v="Tutti i comuni"/>
    <n v="5000000"/>
    <n v="5000000"/>
    <n v="0"/>
    <n v="0"/>
    <n v="0"/>
    <n v="0"/>
    <n v="0"/>
    <s v="Non Avviato"/>
    <s v="Progetto non avviato"/>
    <m/>
    <m/>
    <s v="ok"/>
    <s v=""/>
    <s v=""/>
    <s v=""/>
    <s v="nessuna condizione"/>
    <s v="BDU"/>
    <s v="si"/>
    <m/>
  </r>
  <r>
    <x v="0"/>
    <s v="Lazio - Marche - Umbria - Abruzzo"/>
    <d v="2021-09-14T00:00:00"/>
    <s v="non prevista"/>
    <s v="MISE#1#B33D21012430001"/>
    <x v="481"/>
    <x v="480"/>
    <x v="305"/>
    <s v="POGGIODOMO"/>
    <n v="890000"/>
    <n v="890000"/>
    <n v="0"/>
    <n v="0"/>
    <n v="0"/>
    <n v="0"/>
    <n v="0"/>
    <s v="Non Avviato"/>
    <s v="Progetto non avviato"/>
    <m/>
    <m/>
    <s v="ok"/>
    <s v=""/>
    <s v=""/>
    <s v=""/>
    <s v="nessuna condizione"/>
    <s v="BDU"/>
    <s v="si"/>
    <m/>
  </r>
  <r>
    <x v="0"/>
    <s v="Lazio - Marche - Umbria - Abruzzo"/>
    <d v="2021-09-14T00:00:00"/>
    <s v="non prevista"/>
    <s v="MISE#1#B41B21003760005"/>
    <x v="482"/>
    <x v="481"/>
    <x v="306"/>
    <s v="AMBITO NAZIONALE"/>
    <n v="2000000"/>
    <n v="2000000"/>
    <n v="0"/>
    <n v="0"/>
    <n v="0"/>
    <n v="0"/>
    <n v="0"/>
    <s v="Progettazione"/>
    <s v="Progettazione Definitiva"/>
    <m/>
    <m/>
    <s v="ok"/>
    <s v=""/>
    <s v=""/>
    <s v=""/>
    <s v="nessuna condizione"/>
    <s v="BDU"/>
    <s v="si"/>
    <m/>
  </r>
  <r>
    <x v="0"/>
    <s v="Lazio - Marche - Umbria - Abruzzo"/>
    <d v="2021-09-14T00:00:00"/>
    <s v="non prevista"/>
    <s v="MISE#1#B43D21006100001"/>
    <x v="483"/>
    <x v="482"/>
    <x v="307"/>
    <s v="APIRO"/>
    <n v="3676000"/>
    <n v="3676000"/>
    <n v="1176605.76"/>
    <n v="434866.92"/>
    <n v="0.32007773667029382"/>
    <n v="0.11829894450489663"/>
    <n v="0.36959441707985519"/>
    <s v="Esecuzione"/>
    <s v="intervento senza stipula contratto (forzato stato &quot;esecuzione&quot;)"/>
    <d v="2024-05-23T00:00:00"/>
    <s v="inizio avvio lavori"/>
    <s v=""/>
    <s v="ok"/>
    <s v=""/>
    <s v=""/>
    <s v="solo A"/>
    <s v="BDU"/>
    <s v="si"/>
    <s v="Intervento IN ESECUZIONE senza data stipula contratto"/>
  </r>
  <r>
    <x v="0"/>
    <s v="Lazio - Marche - Umbria - Abruzzo"/>
    <d v="2021-09-14T00:00:00"/>
    <s v="non prevista"/>
    <s v="MISE#1#B53D21006350001"/>
    <x v="484"/>
    <x v="483"/>
    <x v="308"/>
    <s v="ACQUASANTA TERME"/>
    <n v="1365000"/>
    <n v="1365000"/>
    <n v="724453.5499999997"/>
    <n v="138402.32999999999"/>
    <n v="0.53073520146520126"/>
    <n v="0.10139364835164834"/>
    <n v="0.19104375981041163"/>
    <s v="Progettazione"/>
    <s v="Studio di fattibilità"/>
    <m/>
    <m/>
    <s v="ok"/>
    <s v=""/>
    <s v=""/>
    <s v=""/>
    <s v="nessuna condizione"/>
    <s v="BDU"/>
    <s v="si"/>
    <m/>
  </r>
  <r>
    <x v="0"/>
    <s v="Lazio - Marche - Umbria - Abruzzo"/>
    <d v="2021-09-14T00:00:00"/>
    <s v="non prevista"/>
    <s v="MISE#1#B63D21007100001"/>
    <x v="485"/>
    <x v="484"/>
    <x v="309"/>
    <s v="ACQUASANTA TERME"/>
    <n v="1904000"/>
    <n v="1904000"/>
    <n v="179809.41"/>
    <n v="55441.56"/>
    <n v="9.4437715336134459E-2"/>
    <n v="2.9118466386554621E-2"/>
    <n v="0.30833514219305874"/>
    <s v="Non Avviato"/>
    <s v="Progetto non avviato"/>
    <m/>
    <m/>
    <s v="ok"/>
    <s v=""/>
    <s v=""/>
    <s v=""/>
    <s v="nessuna condizione"/>
    <s v="BDU"/>
    <s v="si"/>
    <s v="Intervento NON AVVIATO con IMPEGNI VALORIZZATI"/>
  </r>
  <r>
    <x v="0"/>
    <s v="Lazio - Marche - Umbria - Abruzzo"/>
    <d v="2021-09-14T00:00:00"/>
    <s v="non prevista"/>
    <s v="MISE#1#B63D21007110001"/>
    <x v="486"/>
    <x v="485"/>
    <x v="310"/>
    <s v="ROCCAFLUVIONE"/>
    <n v="400000"/>
    <n v="400000"/>
    <n v="37299.78"/>
    <n v="6356.13"/>
    <n v="9.3249449999999998E-2"/>
    <n v="1.5890325E-2"/>
    <n v="0.1704066351061588"/>
    <s v="Progettazione"/>
    <s v="Progettazione Esecutiva"/>
    <m/>
    <m/>
    <s v="ok"/>
    <s v=""/>
    <s v=""/>
    <s v=""/>
    <s v="nessuna condizione"/>
    <s v="BDU"/>
    <s v="si"/>
    <m/>
  </r>
  <r>
    <x v="0"/>
    <s v="Lazio - Marche - Umbria - Abruzzo"/>
    <d v="2021-09-14T00:00:00"/>
    <s v="non prevista"/>
    <s v="MISE#1#B73D21007500001"/>
    <x v="487"/>
    <x v="486"/>
    <x v="0"/>
    <s v="Tutti i comuni"/>
    <n v="8000000"/>
    <n v="8000000"/>
    <n v="445410"/>
    <n v="420034"/>
    <n v="5.5676249999999997E-2"/>
    <n v="5.2504250000000002E-2"/>
    <n v="0.94302777216497158"/>
    <s v="Progettazione"/>
    <s v="Studio di fattibilità"/>
    <m/>
    <m/>
    <s v="ok"/>
    <s v=""/>
    <s v=""/>
    <s v=""/>
    <s v="nessuna condizione"/>
    <s v="BDU"/>
    <s v="si"/>
    <m/>
  </r>
  <r>
    <x v="0"/>
    <s v="Lazio - Marche - Umbria - Abruzzo"/>
    <d v="2021-09-14T00:00:00"/>
    <s v="non prevista"/>
    <s v="MISE#1#C11B21006950001"/>
    <x v="488"/>
    <x v="487"/>
    <x v="311"/>
    <s v="MONTALTO DELLE MARCHE"/>
    <n v="4482000"/>
    <n v="4482000"/>
    <n v="3729886.76"/>
    <n v="1752546.65"/>
    <n v="0.83219249442213294"/>
    <n v="0.39101888665774204"/>
    <n v="0.4698659135699873"/>
    <s v="Esecuzione"/>
    <s v="Esecuzione  Lavori"/>
    <d v="2023-12-31T00:00:00"/>
    <s v="stipula contratto"/>
    <s v=""/>
    <s v="ok"/>
    <s v="ok"/>
    <s v="ok"/>
    <s v="A+B"/>
    <s v="BDU"/>
    <s v="si"/>
    <m/>
  </r>
  <r>
    <x v="0"/>
    <s v="Lazio - Marche - Umbria - Abruzzo"/>
    <d v="2021-09-14T00:00:00"/>
    <s v="non prevista"/>
    <s v="MISE#1#C41B21005440006"/>
    <x v="489"/>
    <x v="488"/>
    <x v="312"/>
    <s v="CASCIA"/>
    <n v="3000000"/>
    <n v="3000000"/>
    <n v="245073.07"/>
    <n v="124588.98"/>
    <n v="8.1691023333333335E-2"/>
    <n v="4.1529659999999996E-2"/>
    <n v="0.5083748287806571"/>
    <s v="Progettazione"/>
    <s v="Progettazione Esecutiva"/>
    <m/>
    <m/>
    <s v="ok"/>
    <s v=""/>
    <s v=""/>
    <s v=""/>
    <s v="nessuna condizione"/>
    <s v="BDU"/>
    <s v="si"/>
    <m/>
  </r>
  <r>
    <x v="0"/>
    <s v="Lazio - Marche - Umbria - Abruzzo"/>
    <d v="2021-09-14T00:00:00"/>
    <s v="non prevista"/>
    <s v="MISE#1#C51B21006020006"/>
    <x v="490"/>
    <x v="489"/>
    <x v="313"/>
    <s v="PIEVE TORINA"/>
    <n v="4630000"/>
    <n v="4630000"/>
    <n v="42052.33"/>
    <n v="42052.33"/>
    <n v="9.0825766738660916E-3"/>
    <n v="9.0825766738660916E-3"/>
    <n v="1"/>
    <s v="Progettazione"/>
    <s v="Progettazione Definitiva"/>
    <m/>
    <m/>
    <s v="ok"/>
    <s v=""/>
    <s v=""/>
    <s v=""/>
    <s v="nessuna condizione"/>
    <s v="BDU"/>
    <s v="si"/>
    <m/>
  </r>
  <r>
    <x v="0"/>
    <s v="Lazio - Marche - Umbria - Abruzzo"/>
    <d v="2021-09-14T00:00:00"/>
    <s v="non prevista"/>
    <s v="MISE#1#C71B21005720006"/>
    <x v="491"/>
    <x v="490"/>
    <x v="314"/>
    <s v="Tutti i comuni"/>
    <n v="3500000"/>
    <n v="3500000"/>
    <n v="0"/>
    <n v="0"/>
    <n v="0"/>
    <n v="0"/>
    <n v="0"/>
    <s v="Progettazione"/>
    <s v="Studio di fattibilità"/>
    <m/>
    <m/>
    <s v="ok"/>
    <s v=""/>
    <s v=""/>
    <s v=""/>
    <s v="nessuna condizione"/>
    <s v="BDU"/>
    <s v="si"/>
    <m/>
  </r>
  <r>
    <x v="0"/>
    <s v="Lazio - Marche - Umbria - Abruzzo"/>
    <d v="2021-09-14T00:00:00"/>
    <s v="non prevista"/>
    <s v="MISE#1#C81B21010820001"/>
    <x v="492"/>
    <x v="491"/>
    <x v="315"/>
    <s v="POLINO"/>
    <n v="1390000"/>
    <n v="1390000"/>
    <n v="0"/>
    <n v="0"/>
    <n v="0"/>
    <n v="0"/>
    <n v="0"/>
    <s v="Progettazione"/>
    <s v="Progettazione Definitiva"/>
    <m/>
    <m/>
    <s v="ok"/>
    <s v=""/>
    <s v=""/>
    <s v=""/>
    <s v="nessuna condizione"/>
    <s v="BDU"/>
    <s v="si"/>
    <m/>
  </r>
  <r>
    <x v="0"/>
    <s v="Lazio - Marche - Umbria - Abruzzo"/>
    <d v="2021-09-14T00:00:00"/>
    <s v="non prevista"/>
    <s v="MISE#1#D43D21001940001"/>
    <x v="493"/>
    <x v="492"/>
    <x v="316"/>
    <s v="TERAMO"/>
    <n v="7750000"/>
    <n v="7750000"/>
    <n v="6541972.3799999999"/>
    <n v="1241769.3"/>
    <n v="0.84412546838709679"/>
    <n v="0.16022829677419356"/>
    <n v="0.18981573566350032"/>
    <s v="Progettazione"/>
    <s v="Progettazione Definitiva"/>
    <m/>
    <m/>
    <s v=""/>
    <s v=""/>
    <s v="ok"/>
    <s v=""/>
    <s v="solo B"/>
    <s v="BDU"/>
    <s v="si"/>
    <m/>
  </r>
  <r>
    <x v="0"/>
    <s v="Lazio - Marche - Umbria - Abruzzo"/>
    <d v="2021-09-14T00:00:00"/>
    <s v="non prevista"/>
    <s v="MISE#1#D61B21005160005"/>
    <x v="494"/>
    <x v="493"/>
    <x v="317"/>
    <s v="ACCUMOLI"/>
    <n v="2000000"/>
    <n v="2000000"/>
    <n v="0"/>
    <n v="0"/>
    <n v="0"/>
    <n v="0"/>
    <n v="0"/>
    <s v="Non Avviato"/>
    <s v="Progetto non avviato"/>
    <m/>
    <m/>
    <s v="ok"/>
    <s v=""/>
    <s v=""/>
    <s v=""/>
    <s v="nessuna condizione"/>
    <s v="BDU"/>
    <s v="si"/>
    <m/>
  </r>
  <r>
    <x v="0"/>
    <s v="Lazio - Marche - Umbria - Abruzzo"/>
    <d v="2021-09-14T00:00:00"/>
    <s v="non prevista"/>
    <s v="MISE#1#E11B21002670001"/>
    <x v="495"/>
    <x v="494"/>
    <x v="318"/>
    <s v="MONTELEONE DI SPOLETO"/>
    <n v="1500000"/>
    <n v="1500000"/>
    <n v="234659.25"/>
    <n v="0"/>
    <n v="0.15643950000000001"/>
    <n v="0"/>
    <n v="0"/>
    <s v="Progettazione"/>
    <s v="Progettazione Preliminare"/>
    <m/>
    <m/>
    <s v="ok"/>
    <s v=""/>
    <s v=""/>
    <s v=""/>
    <s v="nessuna condizione"/>
    <s v="BDU"/>
    <s v="si"/>
    <m/>
  </r>
  <r>
    <x v="0"/>
    <s v="Lazio - Marche - Umbria - Abruzzo"/>
    <d v="2021-09-14T00:00:00"/>
    <s v="non prevista"/>
    <s v="MISE#1#E11B21002800001"/>
    <x v="496"/>
    <x v="495"/>
    <x v="319"/>
    <s v="ESANATOGLIA"/>
    <n v="1660000"/>
    <n v="1660000"/>
    <n v="1373046.87"/>
    <n v="148789.70000000001"/>
    <n v="0.82713666867469882"/>
    <n v="8.9632349397590363E-2"/>
    <n v="0.10836461831780003"/>
    <s v="Progettazione"/>
    <s v="Progettazione Esecutiva"/>
    <m/>
    <m/>
    <s v=""/>
    <s v=""/>
    <s v="ok"/>
    <s v=""/>
    <s v="solo B"/>
    <s v="BDU"/>
    <s v="si"/>
    <m/>
  </r>
  <r>
    <x v="0"/>
    <s v="Lazio - Marche - Umbria - Abruzzo"/>
    <d v="2021-09-14T00:00:00"/>
    <s v="non prevista"/>
    <s v="MISE#1#E29J21006210001"/>
    <x v="497"/>
    <x v="496"/>
    <x v="320"/>
    <s v="AMATRICE"/>
    <n v="3500000"/>
    <n v="3500000"/>
    <n v="0"/>
    <n v="0"/>
    <n v="0"/>
    <n v="0"/>
    <n v="0"/>
    <s v="Non Avviato"/>
    <s v="Progetto non avviato"/>
    <m/>
    <m/>
    <s v="ok"/>
    <s v=""/>
    <s v=""/>
    <s v=""/>
    <s v="nessuna condizione"/>
    <s v="BDU"/>
    <s v="si"/>
    <m/>
  </r>
  <r>
    <x v="0"/>
    <s v="Lazio - Marche - Umbria - Abruzzo"/>
    <d v="2021-09-14T00:00:00"/>
    <s v="non prevista"/>
    <s v="MISE#1#E81B21003800001"/>
    <x v="498"/>
    <x v="497"/>
    <x v="321"/>
    <s v="MONTEGIORGIO"/>
    <n v="2031000"/>
    <n v="2031000"/>
    <n v="231793.39"/>
    <n v="0"/>
    <n v="0.11412771541112753"/>
    <n v="0"/>
    <n v="0"/>
    <s v="Progettazione"/>
    <s v="Progettazione Esecutiva"/>
    <m/>
    <m/>
    <s v="ok"/>
    <s v=""/>
    <s v=""/>
    <s v=""/>
    <s v="nessuna condizione"/>
    <s v="BDU"/>
    <s v="si"/>
    <m/>
  </r>
  <r>
    <x v="0"/>
    <s v="Lazio - Marche - Umbria - Abruzzo"/>
    <d v="2021-09-14T00:00:00"/>
    <s v="non prevista"/>
    <s v="MISE#1#E91B21002690001"/>
    <x v="499"/>
    <x v="498"/>
    <x v="322"/>
    <s v="MONTORIO AL VOMANO"/>
    <n v="5010000"/>
    <n v="5010000"/>
    <n v="211222.98"/>
    <n v="104316.51"/>
    <n v="4.2160275449101801E-2"/>
    <n v="2.082165868263473E-2"/>
    <n v="0.49386913298922303"/>
    <s v="Progettazione"/>
    <s v="Progettazione Esecutiva"/>
    <m/>
    <m/>
    <s v="ok"/>
    <s v=""/>
    <s v=""/>
    <s v=""/>
    <s v="nessuna condizione"/>
    <s v="BDU"/>
    <s v="si"/>
    <m/>
  </r>
  <r>
    <x v="0"/>
    <s v="Lazio - Marche - Umbria - Abruzzo"/>
    <d v="2021-09-14T00:00:00"/>
    <s v="non prevista"/>
    <s v="MISE#1#F19J21008750001"/>
    <x v="500"/>
    <x v="499"/>
    <x v="323"/>
    <s v="VALLO DI NERA"/>
    <n v="1500000"/>
    <n v="1500000"/>
    <n v="126406.32"/>
    <n v="0"/>
    <n v="8.4270880000000006E-2"/>
    <n v="0"/>
    <n v="0"/>
    <s v="Progettazione"/>
    <s v="Progettazione Definitiva"/>
    <m/>
    <m/>
    <s v="ok"/>
    <s v=""/>
    <s v=""/>
    <s v=""/>
    <s v="nessuna condizione"/>
    <s v="BDU"/>
    <s v="si"/>
    <m/>
  </r>
  <r>
    <x v="0"/>
    <s v="Lazio - Marche - Umbria - Abruzzo"/>
    <d v="2021-09-14T00:00:00"/>
    <s v="non prevista"/>
    <s v="MISE#1#F21B21004110002"/>
    <x v="501"/>
    <x v="500"/>
    <x v="324"/>
    <s v="FERENTILLO"/>
    <n v="1400000"/>
    <n v="1400000"/>
    <n v="0"/>
    <n v="0"/>
    <n v="0"/>
    <n v="0"/>
    <n v="0"/>
    <s v="Non Avviato"/>
    <s v="Progetto non avviato"/>
    <m/>
    <m/>
    <s v="ok"/>
    <s v=""/>
    <s v=""/>
    <s v=""/>
    <s v="nessuna condizione"/>
    <s v="BDU"/>
    <s v="si"/>
    <m/>
  </r>
  <r>
    <x v="0"/>
    <s v="Lazio - Marche - Umbria - Abruzzo"/>
    <d v="2021-09-14T00:00:00"/>
    <s v="non prevista"/>
    <s v="MISE#1#F29J21006840001"/>
    <x v="502"/>
    <x v="501"/>
    <x v="325"/>
    <s v="TOLENTINO"/>
    <n v="2272000"/>
    <n v="2272000"/>
    <n v="1527574.44"/>
    <n v="93494.59"/>
    <n v="0.67234790492957741"/>
    <n v="4.1150787852112673E-2"/>
    <n v="6.1204604863642521E-2"/>
    <s v="Gara aggiudicata/contratto sottoscritto"/>
    <s v="Stipula Contratto"/>
    <d v="2025-02-10T00:00:00"/>
    <s v="stipula contratto"/>
    <s v=""/>
    <s v="ok"/>
    <s v="ok"/>
    <s v="ok"/>
    <s v="A+B"/>
    <s v="BDU"/>
    <s v="si"/>
    <m/>
  </r>
  <r>
    <x v="0"/>
    <s v="Lazio - Marche - Umbria - Abruzzo"/>
    <d v="2021-09-14T00:00:00"/>
    <s v="non prevista"/>
    <s v="MISE#1#F29J21008430001"/>
    <x v="503"/>
    <x v="502"/>
    <x v="326"/>
    <s v="Tutti i comuni"/>
    <n v="2320000"/>
    <n v="2320000"/>
    <n v="2320000"/>
    <n v="820473.16999999993"/>
    <n v="1"/>
    <n v="0.35365222844827582"/>
    <n v="0.35365222844827582"/>
    <s v="Esecuzione"/>
    <s v="Esecuzione  Lavori"/>
    <d v="2023-01-17T00:00:00"/>
    <s v="stipula contratto"/>
    <s v=""/>
    <s v="ok"/>
    <s v="ok"/>
    <s v="ok"/>
    <s v="A+B"/>
    <s v="BDU"/>
    <s v="si"/>
    <s v="IMPORTO IMPEGNATO = IMPORTO FINAZIAMENTO"/>
  </r>
  <r>
    <x v="0"/>
    <s v="Lazio - Marche - Umbria - Abruzzo"/>
    <d v="2021-09-14T00:00:00"/>
    <s v="non prevista"/>
    <s v="MISE#1#F51B21004180001"/>
    <x v="504"/>
    <x v="503"/>
    <x v="327"/>
    <s v="NORCIA"/>
    <n v="3720000"/>
    <n v="3720000"/>
    <n v="0"/>
    <n v="0"/>
    <n v="0"/>
    <n v="0"/>
    <n v="0"/>
    <s v="Non Avviato"/>
    <s v="Progetto non avviato"/>
    <m/>
    <m/>
    <s v="ok"/>
    <s v=""/>
    <s v=""/>
    <s v=""/>
    <s v="nessuna condizione"/>
    <s v="BDU"/>
    <s v="si"/>
    <m/>
  </r>
  <r>
    <x v="0"/>
    <s v="Lazio - Marche - Umbria - Abruzzo"/>
    <d v="2021-09-14T00:00:00"/>
    <s v="non prevista"/>
    <s v="MISE#1#G27H21030010001"/>
    <x v="505"/>
    <x v="504"/>
    <x v="328"/>
    <s v="CASTEL SANT'ANGELO"/>
    <n v="1000000"/>
    <n v="1000000"/>
    <n v="0"/>
    <n v="0"/>
    <n v="0"/>
    <n v="0"/>
    <n v="0"/>
    <s v="Non Avviato"/>
    <s v="Progetto non avviato"/>
    <m/>
    <m/>
    <s v="ok"/>
    <s v=""/>
    <s v=""/>
    <s v=""/>
    <s v="nessuna condizione"/>
    <s v="BDU"/>
    <s v="si"/>
    <m/>
  </r>
  <r>
    <x v="0"/>
    <s v="Lazio - Marche - Umbria - Abruzzo"/>
    <d v="2021-09-14T00:00:00"/>
    <s v="non prevista"/>
    <s v="MISE#1#G29J21008000005"/>
    <x v="506"/>
    <x v="505"/>
    <x v="329"/>
    <s v="LEONESSA"/>
    <n v="1000000"/>
    <n v="1000000"/>
    <n v="0"/>
    <n v="0"/>
    <n v="0"/>
    <n v="0"/>
    <n v="0"/>
    <s v="Progettazione"/>
    <s v="Progettazione Preliminare"/>
    <m/>
    <m/>
    <s v="ok"/>
    <s v=""/>
    <s v=""/>
    <s v=""/>
    <s v="nessuna condizione"/>
    <s v="BDU"/>
    <s v="si"/>
    <m/>
  </r>
  <r>
    <x v="0"/>
    <s v="Lazio - Marche - Umbria - Abruzzo"/>
    <d v="2021-09-14T00:00:00"/>
    <s v="non prevista"/>
    <s v="MISE#1#G47H21050640005"/>
    <x v="507"/>
    <x v="506"/>
    <x v="330"/>
    <s v="PRECI"/>
    <n v="2000000"/>
    <n v="2000000"/>
    <n v="256390.43"/>
    <n v="14422.61"/>
    <n v="0.128195215"/>
    <n v="7.2113050000000003E-3"/>
    <n v="5.6252528614270048E-2"/>
    <s v="Esecuzione"/>
    <s v="intervento senza stipula contratto (forzato stato &quot;esecuzione&quot;)"/>
    <d v="2024-05-24T00:00:00"/>
    <s v="inizio avvio lavori"/>
    <s v=""/>
    <s v="ok"/>
    <s v=""/>
    <s v=""/>
    <s v="solo A"/>
    <s v="BDU"/>
    <s v="si"/>
    <s v="Intervento IN ESECUZIONE senza data stipula contratto"/>
  </r>
  <r>
    <x v="0"/>
    <s v="Lazio - Marche - Umbria - Abruzzo"/>
    <d v="2021-09-14T00:00:00"/>
    <s v="non prevista"/>
    <s v="MISE#1#G49J21011150006"/>
    <x v="508"/>
    <x v="507"/>
    <x v="331"/>
    <s v="CROGNALETO"/>
    <n v="3240000"/>
    <n v="3240000"/>
    <n v="2602563.2999999998"/>
    <n v="858344.11"/>
    <n v="0.80326027777777775"/>
    <n v="0.26492102160493824"/>
    <n v="0.32980719815729365"/>
    <s v="Esecuzione"/>
    <s v="intervento senza stipula contratto (forzato stato &quot;esecuzione&quot;)"/>
    <d v="2023-11-07T00:00:00"/>
    <s v="inizio avvio lavori"/>
    <s v=""/>
    <s v="ok"/>
    <s v="ok"/>
    <s v="ok"/>
    <s v="A+B"/>
    <s v="BDU"/>
    <s v="si"/>
    <s v="Intervento IN ESECUZIONE senza data stipula contratto"/>
  </r>
  <r>
    <x v="0"/>
    <s v="Lazio - Marche - Umbria - Abruzzo"/>
    <d v="2021-09-14T00:00:00"/>
    <s v="non prevista"/>
    <s v="MISE#1#H26G21001790001"/>
    <x v="509"/>
    <x v="508"/>
    <x v="332"/>
    <s v="BORBONA"/>
    <n v="1000000"/>
    <n v="1000000"/>
    <n v="575912"/>
    <n v="287956"/>
    <n v="0.57591199999999998"/>
    <n v="0.28795599999999999"/>
    <n v="0.5"/>
    <s v="Progettazione"/>
    <s v="Studio di fattibilità"/>
    <m/>
    <m/>
    <s v="ok"/>
    <s v=""/>
    <s v=""/>
    <s v=""/>
    <s v="nessuna condizione"/>
    <s v="BDU"/>
    <s v="si"/>
    <m/>
  </r>
  <r>
    <x v="0"/>
    <s v="Lazio - Marche - Umbria - Abruzzo"/>
    <d v="2021-09-14T00:00:00"/>
    <s v="non prevista"/>
    <s v="MISE#1#H37H21004040002"/>
    <x v="510"/>
    <x v="509"/>
    <x v="333"/>
    <s v="CITTADUCALE"/>
    <n v="1000000"/>
    <n v="1000000"/>
    <n v="903728.05999999994"/>
    <n v="46132.71"/>
    <n v="0.90372805999999994"/>
    <n v="4.613271E-2"/>
    <n v="5.1047114770343641E-2"/>
    <s v="Gara aggiudicata/contratto sottoscritto"/>
    <s v="Stipula Contratto"/>
    <d v="2024-06-30T00:00:00"/>
    <s v="stipula contratto"/>
    <s v=""/>
    <s v="ok"/>
    <s v="ok"/>
    <s v="ok"/>
    <s v="A+B"/>
    <s v="BDU"/>
    <s v="si"/>
    <m/>
  </r>
  <r>
    <x v="0"/>
    <s v="Lazio - Marche - Umbria - Abruzzo"/>
    <d v="2021-09-14T00:00:00"/>
    <s v="non prevista"/>
    <s v="MISE#1#H43D21001550002"/>
    <x v="511"/>
    <x v="510"/>
    <x v="334"/>
    <s v="ARRONE"/>
    <n v="1500000"/>
    <n v="1500000"/>
    <n v="148047.56"/>
    <n v="102937.64"/>
    <n v="9.8698373333333325E-2"/>
    <n v="6.8625093333333331E-2"/>
    <n v="0.69530115862767339"/>
    <s v="Progettazione"/>
    <s v="Progettazione Esecutiva"/>
    <m/>
    <m/>
    <s v="ok"/>
    <s v=""/>
    <s v=""/>
    <s v=""/>
    <s v="nessuna condizione"/>
    <s v="BDU"/>
    <s v="si"/>
    <m/>
  </r>
  <r>
    <x v="0"/>
    <s v="Lazio - Marche - Umbria - Abruzzo"/>
    <d v="2021-09-14T00:00:00"/>
    <s v="non prevista"/>
    <s v="MISE#1#I41B21002580002"/>
    <x v="512"/>
    <x v="511"/>
    <x v="335"/>
    <s v="CITTAREALE"/>
    <n v="1000000"/>
    <n v="1000000"/>
    <n v="127648.46"/>
    <n v="0"/>
    <n v="0.12764846000000002"/>
    <n v="0"/>
    <n v="0"/>
    <s v="Progettazione"/>
    <s v="Progettazione Preliminare"/>
    <m/>
    <m/>
    <s v="ok"/>
    <s v=""/>
    <s v=""/>
    <s v=""/>
    <s v="nessuna condizione"/>
    <s v="BDU"/>
    <s v="si"/>
    <m/>
  </r>
  <r>
    <x v="0"/>
    <s v="Lazio - Marche - Umbria - Abruzzo"/>
    <d v="2021-09-14T00:00:00"/>
    <s v="non prevista"/>
    <s v="MISE#1#I49J21006830001"/>
    <x v="513"/>
    <x v="512"/>
    <x v="336"/>
    <s v="BORGO VELINO"/>
    <n v="1100000"/>
    <n v="1100000"/>
    <n v="124994.38"/>
    <n v="0"/>
    <n v="0.11363125454545454"/>
    <n v="0"/>
    <n v="0"/>
    <s v="Progettazione"/>
    <s v="Progettazione Esecutiva"/>
    <m/>
    <m/>
    <s v="ok"/>
    <s v=""/>
    <s v=""/>
    <s v=""/>
    <s v="nessuna condizione"/>
    <s v="BDU"/>
    <s v="si"/>
    <m/>
  </r>
  <r>
    <x v="0"/>
    <s v="Lazio - Marche - Umbria - Abruzzo"/>
    <d v="2021-09-14T00:00:00"/>
    <s v="non prevista"/>
    <s v="MISE#1#I63D21001340002"/>
    <x v="514"/>
    <x v="513"/>
    <x v="337"/>
    <s v="SANT'ANATOLIA DI NARCO"/>
    <n v="1500000"/>
    <n v="1500000"/>
    <n v="103403.67"/>
    <n v="0"/>
    <n v="6.8935780000000002E-2"/>
    <n v="0"/>
    <n v="0"/>
    <s v="Non Avviato"/>
    <s v="Progetto non avviato"/>
    <m/>
    <m/>
    <s v="ok"/>
    <s v=""/>
    <s v=""/>
    <s v=""/>
    <s v="nessuna condizione"/>
    <s v="BDU"/>
    <s v="si"/>
    <s v="Intervento NON AVVIATO con IMPEGNI VALORIZZATI"/>
  </r>
  <r>
    <x v="0"/>
    <s v="Lazio - Marche - Umbria - Abruzzo"/>
    <d v="2021-09-14T00:00:00"/>
    <s v="non prevista"/>
    <s v="MISE#1#I81B21004670001"/>
    <x v="515"/>
    <x v="514"/>
    <x v="338"/>
    <s v="MACERATA"/>
    <n v="3033000"/>
    <n v="3033000"/>
    <n v="235445.06999999989"/>
    <n v="96192.489999999991"/>
    <n v="7.7627784371908967E-2"/>
    <n v="3.1715295087372239E-2"/>
    <n v="0.40855597443599068"/>
    <s v="Progettazione"/>
    <s v="Progettazione Definitiva"/>
    <m/>
    <m/>
    <s v="ok"/>
    <s v=""/>
    <s v=""/>
    <s v=""/>
    <s v="nessuna condizione"/>
    <s v="BDU"/>
    <s v="si"/>
    <m/>
  </r>
  <r>
    <x v="0"/>
    <s v="Lazio - Marche - Umbria - Abruzzo"/>
    <d v="2021-09-14T00:00:00"/>
    <s v="non prevista"/>
    <s v="MISE#1#I87H21003680001"/>
    <x v="516"/>
    <x v="515"/>
    <x v="339"/>
    <s v="ANTRODOCO"/>
    <n v="1800000"/>
    <n v="1800000"/>
    <n v="96354.2"/>
    <n v="27326.2"/>
    <n v="5.3530111111111112E-2"/>
    <n v="1.5181222222222223E-2"/>
    <n v="0.28360154513243846"/>
    <s v="Progettazione"/>
    <s v="Progettazione Definitiva"/>
    <m/>
    <m/>
    <s v="ok"/>
    <s v=""/>
    <s v=""/>
    <s v=""/>
    <s v="nessuna condizione"/>
    <s v="BDU"/>
    <s v="si"/>
    <m/>
  </r>
  <r>
    <x v="0"/>
    <s v="Lazio - Marche - Umbria - Abruzzo"/>
    <d v="2021-09-14T00:00:00"/>
    <s v="non prevista"/>
    <s v="MISE#1#J34E21001440002"/>
    <x v="517"/>
    <x v="516"/>
    <x v="340"/>
    <s v="ASCOLI PICENO"/>
    <n v="400000"/>
    <n v="400000"/>
    <n v="360402.82"/>
    <n v="163618.82"/>
    <n v="0.90100705000000003"/>
    <n v="0.40904705000000002"/>
    <n v="0.45398873405041618"/>
    <s v="Esecuzione"/>
    <s v="intervento senza stipula contratto (forzato stato &quot;esecuzione&quot;)"/>
    <d v="2023-09-01T00:00:00"/>
    <s v="inizio esecuzione servizi"/>
    <s v=""/>
    <s v="ok"/>
    <s v="ok"/>
    <s v="ok"/>
    <s v="A+B"/>
    <s v="BDU"/>
    <s v="si"/>
    <s v="Intervento IN ESECUZIONE senza data stipula contratto"/>
  </r>
  <r>
    <x v="0"/>
    <s v="Lazio - Marche - Umbria - Abruzzo"/>
    <d v="2021-09-14T00:00:00"/>
    <s v="non prevista"/>
    <s v="MISE#1#J54E21003400001"/>
    <x v="518"/>
    <x v="517"/>
    <x v="341"/>
    <s v="CANTALICE"/>
    <n v="1000000"/>
    <n v="1000000"/>
    <n v="882002.67999999993"/>
    <n v="179205.6"/>
    <n v="0.88200267999999993"/>
    <n v="0.17920559999999999"/>
    <n v="0.20318033500759886"/>
    <s v="Esecuzione"/>
    <s v="Esecuzione  Lavori"/>
    <d v="2023-03-31T00:00:00"/>
    <s v="stipula contratto"/>
    <s v=""/>
    <s v="ok"/>
    <s v="ok"/>
    <s v="ok"/>
    <s v="A+B"/>
    <s v="BDU"/>
    <s v="si"/>
    <m/>
  </r>
  <r>
    <x v="0"/>
    <s v="Lazio - Marche - Umbria - Abruzzo"/>
    <d v="2021-09-14T00:00:00"/>
    <s v="non prevista"/>
    <s v="MISE#1#J69J17000520001"/>
    <x v="519"/>
    <x v="518"/>
    <x v="342"/>
    <s v="CINGOLI"/>
    <n v="5225000"/>
    <n v="5225000"/>
    <n v="0"/>
    <n v="0"/>
    <n v="0"/>
    <n v="0"/>
    <n v="0"/>
    <s v="Progettazione"/>
    <s v="Studio di fattibilità"/>
    <m/>
    <m/>
    <s v="ok"/>
    <s v=""/>
    <s v=""/>
    <s v=""/>
    <s v="nessuna condizione"/>
    <s v="BDU"/>
    <s v="si"/>
    <m/>
  </r>
  <r>
    <x v="0"/>
    <s v="Lazio - Marche - Umbria - Abruzzo"/>
    <d v="2021-09-14T00:00:00"/>
    <s v="non prevista"/>
    <s v="MISE#1#J87H21003620001"/>
    <x v="520"/>
    <x v="519"/>
    <x v="343"/>
    <s v="SCHEGGINO"/>
    <n v="1500000"/>
    <n v="1500000"/>
    <n v="153500.5"/>
    <n v="0"/>
    <n v="0.10233366666666667"/>
    <n v="0"/>
    <n v="0"/>
    <s v="Progettazione"/>
    <s v="Progettazione Preliminare"/>
    <m/>
    <m/>
    <s v="ok"/>
    <s v=""/>
    <s v=""/>
    <s v=""/>
    <s v="nessuna condizione"/>
    <s v="BDU"/>
    <s v="si"/>
    <m/>
  </r>
  <r>
    <x v="14"/>
    <s v="Puglia"/>
    <d v="2015-12-30T00:00:00"/>
    <s v="non prevista"/>
    <s v="PU#7#FC3.100006"/>
    <x v="521"/>
    <x v="520"/>
    <x v="344"/>
    <s v="Tutti i comuni"/>
    <n v="207500000"/>
    <n v="207500000"/>
    <n v="207500000"/>
    <n v="140575681.68000001"/>
    <n v="1"/>
    <n v="0.67747316472289165"/>
    <n v="0.67747316472289165"/>
    <s v="Gara aggiudicata/contratto sottoscritto"/>
    <s v="Stipula Contratto"/>
    <d v="2020-10-05T00:00:00"/>
    <s v="stipula contratto"/>
    <s v=""/>
    <s v="ok"/>
    <s v="ok"/>
    <s v="ok"/>
    <s v="A+B"/>
    <s v="BDU"/>
    <s v="si"/>
    <s v="IMPORTO IMPEGNATO = IMPORTO FINAZIAMENTO"/>
  </r>
  <r>
    <x v="14"/>
    <s v="Puglia"/>
    <d v="2015-12-30T00:00:00"/>
    <s v="non prevista"/>
    <s v="MISE#1#C23H18000000001"/>
    <x v="522"/>
    <x v="521"/>
    <x v="345"/>
    <s v="MASSAFRA"/>
    <n v="3000000"/>
    <n v="3000000"/>
    <n v="300000"/>
    <n v="300000"/>
    <n v="0.1"/>
    <n v="0.1"/>
    <n v="1"/>
    <s v="Non Avviato"/>
    <s v="Progetto non avviato"/>
    <m/>
    <m/>
    <s v="ok"/>
    <s v=""/>
    <s v=""/>
    <s v=""/>
    <s v="nessuna condizione"/>
    <s v="BDU"/>
    <s v="si"/>
    <s v="Intervento NON AVVIATO con IMPEGNI VALORIZZATI"/>
  </r>
  <r>
    <x v="14"/>
    <s v="Puglia"/>
    <d v="2015-12-30T00:00:00"/>
    <s v="non prevista"/>
    <s v="MISE#1#CIS_5.5_1"/>
    <x v="522"/>
    <x v="521"/>
    <x v="345"/>
    <s v="MASSAFRA"/>
    <n v="3000000"/>
    <n v="3000000"/>
    <n v="186491.04"/>
    <n v="104648.74"/>
    <n v="6.2163680000000006E-2"/>
    <n v="3.4882913333333335E-2"/>
    <n v="0.56114620841837759"/>
    <s v="Progettazione"/>
    <s v="Progettazione Definitiva"/>
    <m/>
    <m/>
    <s v="ok"/>
    <s v=""/>
    <s v=""/>
    <s v=""/>
    <s v="nessuna condizione"/>
    <s v="BDU"/>
    <s v="si"/>
    <m/>
  </r>
  <r>
    <x v="14"/>
    <s v="Puglia"/>
    <d v="2015-12-30T00:00:00"/>
    <s v="non prevista"/>
    <s v="MISE#1#C42F15000070001"/>
    <x v="523"/>
    <x v="522"/>
    <x v="346"/>
    <s v="AMBITO NAZIONALE"/>
    <n v="2000000"/>
    <n v="1500000"/>
    <n v="2000000"/>
    <n v="1840089.33"/>
    <n v="1"/>
    <n v="0.92004466500000004"/>
    <n v="0.92004466500000004"/>
    <s v="Completato"/>
    <s v="Progetto Completato"/>
    <d v="2015-12-30T00:00:00"/>
    <s v="stipula contratto"/>
    <s v=""/>
    <s v="ok"/>
    <s v="ok"/>
    <s v="ok"/>
    <s v="A+B"/>
    <s v="BDU"/>
    <s v="si"/>
    <m/>
  </r>
  <r>
    <x v="14"/>
    <s v="Puglia"/>
    <d v="2015-12-30T00:00:00"/>
    <s v="non prevista"/>
    <s v="MISE#1#C45G18000060001"/>
    <x v="524"/>
    <x v="523"/>
    <x v="347"/>
    <s v="MONTEMESOLA"/>
    <n v="2800000"/>
    <n v="2800000"/>
    <n v="280000"/>
    <n v="280000"/>
    <n v="0.1"/>
    <n v="0.1"/>
    <n v="1"/>
    <s v="Non Avviato"/>
    <s v="Progetto non avviato"/>
    <m/>
    <m/>
    <s v="ok"/>
    <s v=""/>
    <s v=""/>
    <s v=""/>
    <s v="nessuna condizione"/>
    <s v="BDU"/>
    <s v="si"/>
    <s v="Intervento NON AVVIATO con IMPEGNI VALORIZZATI"/>
  </r>
  <r>
    <x v="14"/>
    <s v="Puglia"/>
    <d v="2015-12-30T00:00:00"/>
    <s v="non prevista"/>
    <s v="MISE#1#CIS_5.4_1"/>
    <x v="524"/>
    <x v="523"/>
    <x v="348"/>
    <s v="MONTEMESOLA"/>
    <n v="2800000"/>
    <n v="2800000"/>
    <n v="2564770.19"/>
    <n v="1078856.8799999999"/>
    <n v="0.91598935357142852"/>
    <n v="0.38530602857142854"/>
    <n v="0.42064465822569463"/>
    <s v="Esecuzione"/>
    <s v="Esecuzione  Lavori"/>
    <d v="2023-03-16T00:00:00"/>
    <s v="stipula contratto"/>
    <s v=""/>
    <s v="ok"/>
    <s v="ok"/>
    <s v="ok"/>
    <s v="A+B"/>
    <s v="BDU"/>
    <s v="si"/>
    <m/>
  </r>
  <r>
    <x v="14"/>
    <s v="Puglia"/>
    <d v="2015-12-30T00:00:00"/>
    <d v="2025-04-13T00:00:00"/>
    <s v="MISE#1#CISTA8521_05"/>
    <x v="525"/>
    <x v="524"/>
    <x v="347"/>
    <s v="MONTEMESOLA"/>
    <n v="800000"/>
    <n v="800000"/>
    <n v="720545.55"/>
    <n v="560441.89"/>
    <n v="0.90068193750000003"/>
    <n v="0.70055236249999997"/>
    <n v="0.7778021667054914"/>
    <s v="Esecuzione"/>
    <s v="Esecuzione  Lavori"/>
    <d v="2024-05-02T00:00:00"/>
    <s v="stipula contratto"/>
    <s v=""/>
    <s v="ok"/>
    <s v="ok"/>
    <s v="ok"/>
    <s v="A+B"/>
    <s v="BDU"/>
    <s v="si"/>
    <m/>
  </r>
  <r>
    <x v="14"/>
    <s v="Puglia"/>
    <d v="2015-12-30T00:00:00"/>
    <s v="non prevista"/>
    <s v="MISE#1#CIS_5.4_2"/>
    <x v="526"/>
    <x v="525"/>
    <x v="348"/>
    <s v="MONTEMESOLA"/>
    <n v="200000"/>
    <n v="200000"/>
    <n v="0"/>
    <n v="0"/>
    <n v="0"/>
    <n v="0"/>
    <n v="0"/>
    <s v="Non Avviato"/>
    <s v="Progetto non avviato"/>
    <m/>
    <m/>
    <s v="ok"/>
    <s v=""/>
    <s v=""/>
    <s v=""/>
    <s v="nessuna condizione"/>
    <s v="BDU"/>
    <s v="si"/>
    <m/>
  </r>
  <r>
    <x v="14"/>
    <s v="Puglia"/>
    <d v="2015-12-30T00:00:00"/>
    <s v="non prevista"/>
    <s v="MISE#1#C49J21027080001"/>
    <x v="527"/>
    <x v="526"/>
    <x v="347"/>
    <s v="MONTEMESOLA"/>
    <n v="200000"/>
    <n v="200000"/>
    <n v="20000"/>
    <n v="20000"/>
    <n v="0.1"/>
    <n v="0.1"/>
    <n v="1"/>
    <s v="Non Avviato"/>
    <s v="Progetto non avviato"/>
    <m/>
    <m/>
    <s v="ok"/>
    <s v=""/>
    <s v=""/>
    <s v=""/>
    <s v="nessuna condizione"/>
    <s v="BDU"/>
    <s v="si"/>
    <s v="Intervento NON AVVIATO con IMPEGNI VALORIZZATI"/>
  </r>
  <r>
    <x v="14"/>
    <s v="Puglia"/>
    <d v="2015-12-30T00:00:00"/>
    <s v="non prevista"/>
    <s v="PU#13#D11E05000000008"/>
    <x v="528"/>
    <x v="527"/>
    <x v="349"/>
    <s v="TARANTO"/>
    <n v="219144550.11000001"/>
    <n v="33600000"/>
    <n v="181600383.31999999"/>
    <n v="19509317.920000002"/>
    <n v="0.82867852852761037"/>
    <n v="8.902488293780185E-2"/>
    <n v="0.10742993799535336"/>
    <s v="Completato"/>
    <s v="Progetto Completato"/>
    <d v="2006-03-09T00:00:00"/>
    <s v="stipula contratto"/>
    <s v=""/>
    <s v="ok"/>
    <s v="ok"/>
    <s v="ok"/>
    <s v="A+B"/>
    <s v="BDU"/>
    <s v="si"/>
    <m/>
  </r>
  <r>
    <x v="14"/>
    <s v="Puglia"/>
    <d v="2015-12-30T00:00:00"/>
    <s v="non prevista"/>
    <s v="PU#7#B0101.65"/>
    <x v="529"/>
    <x v="528"/>
    <x v="350"/>
    <s v="Tutti i comuni"/>
    <n v="7000000"/>
    <n v="7000000"/>
    <n v="0"/>
    <n v="0"/>
    <n v="0"/>
    <n v="0"/>
    <n v="0"/>
    <s v="Progettazione"/>
    <s v="Progettazione Definitiva"/>
    <m/>
    <m/>
    <s v="ok"/>
    <s v=""/>
    <s v=""/>
    <s v=""/>
    <s v="nessuna condizione"/>
    <s v="BDU"/>
    <s v="si"/>
    <m/>
  </r>
  <r>
    <x v="14"/>
    <s v="Puglia"/>
    <d v="2015-12-30T00:00:00"/>
    <s v="non prevista"/>
    <s v="MISE#1#2016-CIS-INFR-02"/>
    <x v="530"/>
    <x v="529"/>
    <x v="351"/>
    <s v="TARANTO"/>
    <n v="372422.32"/>
    <n v="372422.32"/>
    <n v="372422.31999999989"/>
    <n v="372422.32"/>
    <n v="0.99999999999999967"/>
    <n v="1"/>
    <n v="1.0000000000000002"/>
    <s v="Completato"/>
    <s v="Progetto Completato"/>
    <d v="2016-11-07T00:00:00"/>
    <s v="stipula contratto"/>
    <s v=""/>
    <s v="ok"/>
    <s v="ok"/>
    <s v="ok"/>
    <s v="A+B"/>
    <s v="BDU"/>
    <s v="si"/>
    <m/>
  </r>
  <r>
    <x v="14"/>
    <s v="Puglia"/>
    <d v="2015-12-30T00:00:00"/>
    <s v="non prevista"/>
    <s v="MISE#1#2016-CIS-INFR-01"/>
    <x v="531"/>
    <x v="530"/>
    <x v="351"/>
    <s v="TARANTO"/>
    <n v="136359.71"/>
    <n v="136359.71"/>
    <n v="136359.71"/>
    <n v="136359.71"/>
    <n v="1"/>
    <n v="1"/>
    <n v="1"/>
    <s v="Completato"/>
    <s v="Progetto Completato"/>
    <d v="2016-11-07T00:00:00"/>
    <s v="stipula contratto"/>
    <s v=""/>
    <s v="ok"/>
    <s v="ok"/>
    <s v="ok"/>
    <s v="A+B"/>
    <s v="BDU"/>
    <s v="si"/>
    <m/>
  </r>
  <r>
    <x v="14"/>
    <s v="Puglia"/>
    <d v="2015-12-30T00:00:00"/>
    <s v="non prevista"/>
    <s v="MISE#1#BASIBLU_INT(B)"/>
    <x v="532"/>
    <x v="531"/>
    <x v="352"/>
    <s v="TARANTO"/>
    <n v="11600000"/>
    <n v="11600000"/>
    <n v="949815.89999999991"/>
    <n v="382963.27"/>
    <n v="8.1880681034482747E-2"/>
    <n v="3.3014075000000004E-2"/>
    <n v="0.40319736698448622"/>
    <s v="Progettazione"/>
    <s v="Progettazione Preliminare"/>
    <m/>
    <m/>
    <s v="ok"/>
    <s v=""/>
    <s v=""/>
    <s v=""/>
    <s v="nessuna condizione"/>
    <s v="BDU"/>
    <s v="si"/>
    <m/>
  </r>
  <r>
    <x v="14"/>
    <s v="Puglia"/>
    <d v="2015-12-30T00:00:00"/>
    <s v="non prevista"/>
    <s v="MISE#1#2016-CIS-INFR-06_02"/>
    <x v="533"/>
    <x v="532"/>
    <x v="351"/>
    <s v="TARANTO"/>
    <n v="1872.12"/>
    <n v="1872.12"/>
    <n v="1872.12"/>
    <n v="1872.12"/>
    <n v="1"/>
    <n v="1"/>
    <n v="1"/>
    <s v="Completato"/>
    <s v="Progetto Completato"/>
    <d v="2016-05-09T00:00:00"/>
    <s v="stipula contratto"/>
    <s v=""/>
    <s v="ok"/>
    <s v="ok"/>
    <s v="ok"/>
    <s v="A+B"/>
    <s v="BDU"/>
    <s v="si"/>
    <m/>
  </r>
  <r>
    <x v="14"/>
    <s v="Puglia"/>
    <d v="2015-12-30T00:00:00"/>
    <s v="non prevista"/>
    <s v="MISE#1#IMP_26-FASC.4109/17"/>
    <x v="534"/>
    <x v="533"/>
    <x v="352"/>
    <s v="TARANTO"/>
    <n v="623613.38"/>
    <n v="623613.38"/>
    <n v="623613.38"/>
    <n v="623613.38"/>
    <n v="1"/>
    <n v="1"/>
    <n v="1"/>
    <s v="Completato"/>
    <s v="Progetto Completato"/>
    <d v="2018-09-17T00:00:00"/>
    <s v="stipula contratto"/>
    <s v=""/>
    <s v="ok"/>
    <s v="ok"/>
    <s v="ok"/>
    <s v="A+B"/>
    <s v="BDU"/>
    <s v="si"/>
    <m/>
  </r>
  <r>
    <x v="14"/>
    <s v="Puglia"/>
    <d v="2015-12-30T00:00:00"/>
    <s v="non prevista"/>
    <s v="MISE#1#CIS_IMPIANTI_35(FASC.4110/17)"/>
    <x v="535"/>
    <x v="534"/>
    <x v="352"/>
    <s v="TARANTO"/>
    <n v="547787.87"/>
    <n v="547787.87"/>
    <n v="547787.87"/>
    <n v="547787.87"/>
    <n v="1"/>
    <n v="1"/>
    <n v="1"/>
    <s v="Completato"/>
    <s v="Progetto Completato"/>
    <d v="2017-03-22T00:00:00"/>
    <s v="stipula contratto"/>
    <s v=""/>
    <s v="ok"/>
    <s v="ok"/>
    <s v="ok"/>
    <s v="A+B"/>
    <s v="BDU"/>
    <s v="si"/>
    <m/>
  </r>
  <r>
    <x v="14"/>
    <s v="Puglia"/>
    <d v="2015-12-30T00:00:00"/>
    <s v="non prevista"/>
    <s v="MISE#1#2016-CIS-INFR-03"/>
    <x v="536"/>
    <x v="535"/>
    <x v="351"/>
    <s v="TARANTO"/>
    <n v="4396942.18"/>
    <n v="4396942.18"/>
    <n v="4396942.18"/>
    <n v="4396942.18"/>
    <n v="1"/>
    <n v="1"/>
    <n v="1"/>
    <s v="Esecuzione"/>
    <s v="Esecuzione Fornitura"/>
    <d v="2018-02-08T00:00:00"/>
    <s v="stipula contratto"/>
    <s v=""/>
    <s v="ok"/>
    <s v="ok"/>
    <s v="ok"/>
    <s v="A+B"/>
    <s v="BDU"/>
    <s v="si"/>
    <s v="IMPORTO IMPEGNATO = IMPORTO FINAZIAMENTO"/>
  </r>
  <r>
    <x v="14"/>
    <s v="Puglia"/>
    <d v="2015-12-30T00:00:00"/>
    <s v="non prevista"/>
    <s v="MISE#1#2016-CIS-INFR-03_02"/>
    <x v="536"/>
    <x v="536"/>
    <x v="351"/>
    <s v="TARANTO"/>
    <n v="2079.88"/>
    <n v="2079.88"/>
    <n v="2079.88"/>
    <n v="2079.88"/>
    <n v="1"/>
    <n v="1"/>
    <n v="1"/>
    <s v="Completato"/>
    <s v="Progetto Completato"/>
    <d v="2016-05-09T00:00:00"/>
    <s v="stipula contratto"/>
    <s v=""/>
    <s v="ok"/>
    <s v="ok"/>
    <s v="ok"/>
    <s v="A+B"/>
    <s v="BDU"/>
    <s v="si"/>
    <m/>
  </r>
  <r>
    <x v="14"/>
    <s v="Puglia"/>
    <d v="2015-12-30T00:00:00"/>
    <s v="non prevista"/>
    <s v="MISE#1#FSC-CISTARANTO16"/>
    <x v="537"/>
    <x v="537"/>
    <x v="270"/>
    <s v="TARANTO"/>
    <n v="6900000"/>
    <n v="6900000"/>
    <n v="267051.31"/>
    <n v="128473.77"/>
    <n v="3.8703088405797101E-2"/>
    <n v="1.8619386956521738E-2"/>
    <n v="0.4810827177743483"/>
    <s v="Progettazione"/>
    <s v="Progettazione Definitiva"/>
    <m/>
    <m/>
    <s v="ok"/>
    <s v=""/>
    <s v=""/>
    <s v=""/>
    <s v="nessuna condizione"/>
    <s v="BDU"/>
    <s v="si"/>
    <m/>
  </r>
  <r>
    <x v="14"/>
    <s v="Puglia"/>
    <d v="2015-12-30T00:00:00"/>
    <s v="non prevista"/>
    <s v="MISE#1#CIS-IMP-35"/>
    <x v="538"/>
    <x v="538"/>
    <x v="352"/>
    <s v="TARANTO"/>
    <n v="77407.48"/>
    <n v="77407.48"/>
    <n v="77407.48"/>
    <n v="77407.48"/>
    <n v="1"/>
    <n v="1"/>
    <n v="1"/>
    <s v="Completato"/>
    <s v="Progetto Completato"/>
    <d v="2020-12-30T00:00:00"/>
    <s v="stipula contratto"/>
    <s v=""/>
    <s v="ok"/>
    <s v="ok"/>
    <s v="ok"/>
    <s v="A+B"/>
    <s v="BDU"/>
    <s v="si"/>
    <m/>
  </r>
  <r>
    <x v="14"/>
    <s v="Puglia"/>
    <d v="2015-12-30T00:00:00"/>
    <s v="non prevista"/>
    <s v="MISE#1#2016-CIS-IMP-13-16"/>
    <x v="539"/>
    <x v="539"/>
    <x v="352"/>
    <s v="TARANTO"/>
    <n v="45930.31"/>
    <n v="45930.31"/>
    <n v="45930.31"/>
    <n v="45930.31"/>
    <n v="1"/>
    <n v="1"/>
    <n v="1"/>
    <s v="Completato"/>
    <s v="Progetto Completato"/>
    <d v="2019-07-03T00:00:00"/>
    <s v="stipula contratto"/>
    <s v=""/>
    <s v="ok"/>
    <s v="ok"/>
    <s v="ok"/>
    <s v="A+B"/>
    <s v="BDU"/>
    <s v="si"/>
    <m/>
  </r>
  <r>
    <x v="14"/>
    <s v="Puglia"/>
    <d v="2015-12-30T00:00:00"/>
    <s v="non prevista"/>
    <s v="MISE#1#IMP_26-FASC.1228/18"/>
    <x v="540"/>
    <x v="540"/>
    <x v="352"/>
    <s v="TARANTO"/>
    <n v="73800"/>
    <n v="73800"/>
    <n v="73800"/>
    <n v="73800"/>
    <n v="1"/>
    <n v="1"/>
    <n v="1"/>
    <s v="Completato"/>
    <s v="Progetto Completato"/>
    <d v="2018-03-29T00:00:00"/>
    <s v="stipula contratto"/>
    <s v=""/>
    <s v="ok"/>
    <s v="ok"/>
    <s v="ok"/>
    <s v="A+B"/>
    <s v="BDU"/>
    <s v="si"/>
    <m/>
  </r>
  <r>
    <x v="14"/>
    <s v="Puglia"/>
    <d v="2015-12-30T00:00:00"/>
    <s v="non prevista"/>
    <s v="MISE#1#2016-CIS-IMP-18"/>
    <x v="541"/>
    <x v="541"/>
    <x v="352"/>
    <s v="TARANTO"/>
    <n v="114229.47"/>
    <n v="114229.47"/>
    <n v="114229.47"/>
    <n v="114229.47"/>
    <n v="1"/>
    <n v="1"/>
    <n v="1"/>
    <s v="Completato"/>
    <s v="Progetto Completato"/>
    <d v="2019-09-25T00:00:00"/>
    <s v="stipula contratto"/>
    <s v=""/>
    <s v="ok"/>
    <s v="ok"/>
    <s v="ok"/>
    <s v="A+B"/>
    <s v="BDU"/>
    <s v="si"/>
    <m/>
  </r>
  <r>
    <x v="14"/>
    <s v="Puglia"/>
    <d v="2015-12-30T00:00:00"/>
    <s v="non prevista"/>
    <s v="MISE#1#2016-CIS-IMP-08"/>
    <x v="542"/>
    <x v="542"/>
    <x v="352"/>
    <s v="TARANTO"/>
    <n v="216092.98"/>
    <n v="216092.98"/>
    <n v="216092.98"/>
    <n v="216092.98"/>
    <n v="1"/>
    <n v="1"/>
    <n v="1"/>
    <s v="Completato"/>
    <s v="Progetto Completato"/>
    <d v="2019-09-18T00:00:00"/>
    <s v="stipula contratto"/>
    <s v=""/>
    <s v="ok"/>
    <s v="ok"/>
    <s v="ok"/>
    <s v="A+B"/>
    <s v="BDU"/>
    <s v="si"/>
    <m/>
  </r>
  <r>
    <x v="14"/>
    <s v="Puglia"/>
    <d v="2015-12-30T00:00:00"/>
    <s v="non prevista"/>
    <s v="MISE#1#2016-CIS-IMP-09"/>
    <x v="542"/>
    <x v="542"/>
    <x v="352"/>
    <s v="TARANTO"/>
    <n v="165274.35999999999"/>
    <n v="165274.35999999999"/>
    <n v="165274.35999999999"/>
    <n v="165274.35999999999"/>
    <n v="1"/>
    <n v="1"/>
    <n v="1"/>
    <s v="Completato"/>
    <s v="Progetto Completato"/>
    <d v="2019-12-09T00:00:00"/>
    <s v="stipula contratto"/>
    <s v=""/>
    <s v="ok"/>
    <s v="ok"/>
    <s v="ok"/>
    <s v="A+B"/>
    <s v="BDU"/>
    <s v="si"/>
    <m/>
  </r>
  <r>
    <x v="14"/>
    <s v="Puglia"/>
    <d v="2015-12-30T00:00:00"/>
    <s v="non prevista"/>
    <s v="MISE#1#2016-CIS-IMP-12-F.1217/16A"/>
    <x v="543"/>
    <x v="543"/>
    <x v="352"/>
    <s v="TARANTO"/>
    <n v="41776"/>
    <n v="41776"/>
    <n v="41776"/>
    <n v="41776"/>
    <n v="1"/>
    <n v="1"/>
    <n v="1"/>
    <s v="Completato"/>
    <s v="Progetto Completato"/>
    <d v="2017-12-20T00:00:00"/>
    <s v="stipula contratto"/>
    <s v=""/>
    <s v="ok"/>
    <s v="ok"/>
    <s v="ok"/>
    <s v="A+B"/>
    <s v="BDU"/>
    <s v="si"/>
    <m/>
  </r>
  <r>
    <x v="14"/>
    <s v="Puglia"/>
    <d v="2015-12-30T00:00:00"/>
    <s v="non prevista"/>
    <s v="MISE#1#2016-CIS-IMP-12-F.1216/16B"/>
    <x v="544"/>
    <x v="544"/>
    <x v="352"/>
    <s v="TARANTO"/>
    <n v="25746.880000000001"/>
    <n v="25746.880000000001"/>
    <n v="25746.880000000001"/>
    <n v="25746.880000000001"/>
    <n v="1"/>
    <n v="1"/>
    <n v="1"/>
    <s v="Completato"/>
    <s v="Progetto Completato"/>
    <d v="2016-12-31T00:00:00"/>
    <s v="stipula contratto"/>
    <s v=""/>
    <s v="ok"/>
    <s v="ok"/>
    <s v="ok"/>
    <s v="A+B"/>
    <s v="BDU"/>
    <s v="si"/>
    <m/>
  </r>
  <r>
    <x v="14"/>
    <s v="Puglia"/>
    <d v="2015-12-30T00:00:00"/>
    <s v="non prevista"/>
    <s v="MISE#1#2016-CIS-INFR-07"/>
    <x v="545"/>
    <x v="545"/>
    <x v="351"/>
    <s v="TARANTO"/>
    <n v="4559301.3899999997"/>
    <n v="4559301.3899999997"/>
    <n v="4559301.3899999997"/>
    <n v="4559301.3900000006"/>
    <n v="1"/>
    <n v="1.0000000000000002"/>
    <n v="1.0000000000000002"/>
    <s v="Completato"/>
    <s v="Progetto Completato"/>
    <d v="2018-05-08T00:00:00"/>
    <s v="stipula contratto"/>
    <s v=""/>
    <s v="ok"/>
    <s v="ok"/>
    <s v="ok"/>
    <s v="A+B"/>
    <s v="BDU"/>
    <s v="si"/>
    <m/>
  </r>
  <r>
    <x v="14"/>
    <s v="Puglia"/>
    <d v="2015-12-30T00:00:00"/>
    <s v="non prevista"/>
    <s v="MISE#1#2016-CIS-INFR-10"/>
    <x v="546"/>
    <x v="546"/>
    <x v="351"/>
    <s v="TARANTO"/>
    <n v="0.01"/>
    <n v="0.01"/>
    <n v="0"/>
    <n v="0"/>
    <n v="0"/>
    <n v="0"/>
    <n v="0"/>
    <s v="Non Avviato"/>
    <s v="Progetto non avviato"/>
    <m/>
    <m/>
    <s v="ok"/>
    <s v=""/>
    <s v=""/>
    <s v=""/>
    <s v="nessuna condizione"/>
    <s v="BDU"/>
    <s v="si"/>
    <m/>
  </r>
  <r>
    <x v="14"/>
    <s v="Puglia"/>
    <d v="2015-12-30T00:00:00"/>
    <s v="non prevista"/>
    <s v="MISE#1#FSC-CISTARANTO18"/>
    <x v="547"/>
    <x v="547"/>
    <x v="270"/>
    <s v="TARANTO"/>
    <n v="60000"/>
    <n v="60000"/>
    <n v="60000"/>
    <n v="0"/>
    <n v="1"/>
    <n v="0"/>
    <n v="0"/>
    <s v="Esecuzione"/>
    <s v="Esecuzione Fornitura"/>
    <d v="2022-07-26T00:00:00"/>
    <s v="stipula contratto"/>
    <s v=""/>
    <s v="ok"/>
    <s v="ok"/>
    <s v="ok"/>
    <s v="A+B"/>
    <s v="BDU"/>
    <s v="si"/>
    <s v="IMPORTO IMPEGNATO = IMPORTO FINAZIAMENTO"/>
  </r>
  <r>
    <x v="14"/>
    <s v="Puglia"/>
    <d v="2015-12-30T00:00:00"/>
    <s v="non prevista"/>
    <s v="MISE#1#2016-CIS-INFR-06_01"/>
    <x v="548"/>
    <x v="548"/>
    <x v="351"/>
    <s v="TARANTO"/>
    <n v="69487.23"/>
    <n v="69487.23"/>
    <n v="69487.23"/>
    <n v="69487.23"/>
    <n v="1"/>
    <n v="1"/>
    <n v="1"/>
    <s v="Completato"/>
    <s v="Progetto Completato"/>
    <d v="2016-05-09T00:00:00"/>
    <s v="stipula contratto"/>
    <s v=""/>
    <s v="ok"/>
    <s v="ok"/>
    <s v="ok"/>
    <s v="A+B"/>
    <s v="BDU"/>
    <s v="si"/>
    <m/>
  </r>
  <r>
    <x v="14"/>
    <s v="Puglia"/>
    <d v="2015-12-30T00:00:00"/>
    <s v="non prevista"/>
    <s v="MISE#1#2016-CIS-INFR-11"/>
    <x v="549"/>
    <x v="549"/>
    <x v="351"/>
    <s v="TARANTO"/>
    <n v="15342.59"/>
    <n v="15342.59"/>
    <n v="15342.59"/>
    <n v="15342.59"/>
    <n v="1"/>
    <n v="1"/>
    <n v="1"/>
    <s v="Completato"/>
    <s v="Progetto Completato"/>
    <d v="2016-05-09T00:00:00"/>
    <s v="stipula contratto"/>
    <s v=""/>
    <s v="ok"/>
    <s v="ok"/>
    <s v="ok"/>
    <s v="A+B"/>
    <s v="BDU"/>
    <s v="si"/>
    <m/>
  </r>
  <r>
    <x v="14"/>
    <s v="Puglia"/>
    <d v="2015-12-30T00:00:00"/>
    <s v="non prevista"/>
    <s v="MISE#1#2016-CIS-INFR-08"/>
    <x v="550"/>
    <x v="550"/>
    <x v="351"/>
    <s v="TARANTO"/>
    <n v="15426.05"/>
    <n v="15426.05"/>
    <n v="15426.05"/>
    <n v="0"/>
    <n v="1"/>
    <n v="0"/>
    <n v="0"/>
    <s v="Esecuzione"/>
    <s v="Esecuzione Fornitura"/>
    <d v="2017-06-20T00:00:00"/>
    <s v="stipula contratto"/>
    <s v=""/>
    <s v="ok"/>
    <s v="ok"/>
    <s v="ok"/>
    <s v="A+B"/>
    <s v="BDU"/>
    <s v="si"/>
    <s v="IMPORTO IMPEGNATO = IMPORTO FINAZIAMENTO"/>
  </r>
  <r>
    <x v="14"/>
    <s v="Puglia"/>
    <d v="2015-12-30T00:00:00"/>
    <s v="non prevista"/>
    <s v="MISE#1#2016-CIS-INFR-04"/>
    <x v="551"/>
    <x v="551"/>
    <x v="351"/>
    <s v="TARANTO"/>
    <n v="60277.45"/>
    <n v="60277.45"/>
    <n v="60277.45"/>
    <n v="60277.45"/>
    <n v="1"/>
    <n v="1"/>
    <n v="1"/>
    <s v="Completato"/>
    <s v="Progetto Completato"/>
    <d v="2019-12-18T00:00:00"/>
    <s v="stipula contratto"/>
    <s v=""/>
    <s v="ok"/>
    <s v="ok"/>
    <s v="ok"/>
    <s v="A+B"/>
    <s v="BDU"/>
    <s v="si"/>
    <m/>
  </r>
  <r>
    <x v="14"/>
    <s v="Puglia"/>
    <d v="2015-12-30T00:00:00"/>
    <s v="non prevista"/>
    <s v="MISE#1#2016-CIS-INFR-03_01"/>
    <x v="552"/>
    <x v="552"/>
    <x v="351"/>
    <s v="TARANTO"/>
    <n v="12480"/>
    <n v="12480"/>
    <n v="12480"/>
    <n v="12480"/>
    <n v="1"/>
    <n v="1"/>
    <n v="1"/>
    <s v="Completato"/>
    <s v="Progetto Completato"/>
    <d v="2016-05-09T00:00:00"/>
    <s v="stipula contratto"/>
    <s v=""/>
    <s v="ok"/>
    <s v="ok"/>
    <s v="ok"/>
    <s v="A+B"/>
    <s v="BDU"/>
    <s v="si"/>
    <m/>
  </r>
  <r>
    <x v="14"/>
    <s v="Puglia"/>
    <d v="2015-12-30T00:00:00"/>
    <s v="non prevista"/>
    <s v="MISE#1#2016-CIS-IMP-01"/>
    <x v="553"/>
    <x v="553"/>
    <x v="352"/>
    <s v="TARANTO"/>
    <n v="442917.52"/>
    <n v="442917.52"/>
    <n v="442917.52"/>
    <n v="442917.52"/>
    <n v="1"/>
    <n v="1"/>
    <n v="1"/>
    <s v="Completato"/>
    <s v="Progetto Completato"/>
    <d v="2016-07-01T00:00:00"/>
    <s v="stipula contratto"/>
    <s v=""/>
    <s v="ok"/>
    <s v="ok"/>
    <s v="ok"/>
    <s v="A+B"/>
    <s v="BDU"/>
    <s v="si"/>
    <m/>
  </r>
  <r>
    <x v="14"/>
    <s v="Puglia"/>
    <d v="2015-12-30T00:00:00"/>
    <s v="non prevista"/>
    <s v="MISE#1#2016-CIS-IMP-02"/>
    <x v="554"/>
    <x v="554"/>
    <x v="352"/>
    <s v="TARANTO"/>
    <n v="236527.68"/>
    <n v="236527.68"/>
    <n v="5535"/>
    <n v="5535"/>
    <n v="2.3401066632032244E-2"/>
    <n v="2.3401066632032244E-2"/>
    <n v="1"/>
    <s v="Non Avviato"/>
    <s v="Progetto non avviato"/>
    <m/>
    <m/>
    <s v="ok"/>
    <s v=""/>
    <s v=""/>
    <s v=""/>
    <s v="nessuna condizione"/>
    <s v="BDU"/>
    <s v="si"/>
    <s v="Intervento NON AVVIATO con IMPEGNI VALORIZZATI"/>
  </r>
  <r>
    <x v="14"/>
    <s v="Puglia"/>
    <d v="2015-12-30T00:00:00"/>
    <s v="non prevista"/>
    <s v="MISE#1#2016-CIS-IMP-17"/>
    <x v="555"/>
    <x v="555"/>
    <x v="352"/>
    <s v="TARANTO"/>
    <n v="19030"/>
    <n v="19030"/>
    <n v="19030"/>
    <n v="19030"/>
    <n v="1"/>
    <n v="1"/>
    <n v="1"/>
    <s v="Completato"/>
    <s v="Progetto Completato"/>
    <d v="2016-07-08T00:00:00"/>
    <s v="stipula contratto"/>
    <s v=""/>
    <s v="ok"/>
    <s v="ok"/>
    <s v="ok"/>
    <s v="A+B"/>
    <s v="BDU"/>
    <s v="si"/>
    <m/>
  </r>
  <r>
    <x v="14"/>
    <s v="Puglia"/>
    <d v="2015-12-30T00:00:00"/>
    <s v="non prevista"/>
    <s v="MISE#1#2016-CIS-IMP-03"/>
    <x v="556"/>
    <x v="556"/>
    <x v="352"/>
    <s v="TARANTO"/>
    <n v="3527425.05"/>
    <n v="3527425.05"/>
    <n v="3527425.05"/>
    <n v="3527425.05"/>
    <n v="1"/>
    <n v="1"/>
    <n v="1"/>
    <s v="Completato"/>
    <s v="Progetto Completato"/>
    <d v="2017-04-12T00:00:00"/>
    <s v="stipula contratto"/>
    <s v=""/>
    <s v="ok"/>
    <s v="ok"/>
    <s v="ok"/>
    <s v="A+B"/>
    <s v="BDU"/>
    <s v="si"/>
    <m/>
  </r>
  <r>
    <x v="14"/>
    <s v="Puglia"/>
    <d v="2015-12-30T00:00:00"/>
    <s v="non prevista"/>
    <s v="MISE#1#2016CIS-IMP-14_29A_5617/16"/>
    <x v="557"/>
    <x v="557"/>
    <x v="352"/>
    <s v="TARANTO"/>
    <n v="35633.129999999997"/>
    <n v="35633.129999999997"/>
    <n v="35633.129999999997"/>
    <n v="35633.129999999997"/>
    <n v="1"/>
    <n v="1"/>
    <n v="1"/>
    <s v="Completato"/>
    <s v="Progetto Completato"/>
    <d v="2020-07-27T00:00:00"/>
    <s v="stipula contratto"/>
    <s v=""/>
    <s v="ok"/>
    <s v="ok"/>
    <s v="ok"/>
    <s v="A+B"/>
    <s v="BDU"/>
    <s v="si"/>
    <m/>
  </r>
  <r>
    <x v="14"/>
    <s v="Puglia"/>
    <d v="2015-12-30T00:00:00"/>
    <s v="non prevista"/>
    <s v="MISE#1#2016-CIS-IMP-10-F.5604/16"/>
    <x v="558"/>
    <x v="558"/>
    <x v="352"/>
    <s v="TARANTO"/>
    <n v="59428.639999999999"/>
    <n v="59428.639999999999"/>
    <n v="59428.639999999999"/>
    <n v="59428.639999999999"/>
    <n v="1"/>
    <n v="1"/>
    <n v="1"/>
    <s v="Completato"/>
    <s v="Progetto Completato"/>
    <d v="2016-12-31T00:00:00"/>
    <s v="stipula contratto"/>
    <s v=""/>
    <s v="ok"/>
    <s v="ok"/>
    <s v="ok"/>
    <s v="A+B"/>
    <s v="BDU"/>
    <s v="si"/>
    <m/>
  </r>
  <r>
    <x v="14"/>
    <s v="Puglia"/>
    <d v="2015-12-30T00:00:00"/>
    <s v="non prevista"/>
    <s v="MISE#1#2016-CIS-IMP-04A"/>
    <x v="559"/>
    <x v="559"/>
    <x v="352"/>
    <s v="TARANTO"/>
    <n v="1081363.72"/>
    <n v="1081363.72"/>
    <n v="1081363.72"/>
    <n v="1081363.72"/>
    <n v="1"/>
    <n v="1"/>
    <n v="1"/>
    <s v="Completato"/>
    <s v="Progetto Completato"/>
    <d v="2017-04-11T00:00:00"/>
    <s v="stipula contratto"/>
    <s v=""/>
    <s v="ok"/>
    <s v="ok"/>
    <s v="ok"/>
    <s v="A+B"/>
    <s v="BDU"/>
    <s v="si"/>
    <m/>
  </r>
  <r>
    <x v="14"/>
    <s v="Puglia"/>
    <d v="2015-12-30T00:00:00"/>
    <s v="non prevista"/>
    <s v="MISE#1#2016-CIS-IMP-04B"/>
    <x v="560"/>
    <x v="560"/>
    <x v="352"/>
    <s v="TARANTO"/>
    <n v="331019.13"/>
    <n v="331019.13"/>
    <n v="331019.13"/>
    <n v="331019.13"/>
    <n v="1"/>
    <n v="1"/>
    <n v="1"/>
    <s v="Completato"/>
    <s v="Progetto Completato"/>
    <d v="2017-10-17T00:00:00"/>
    <s v="stipula contratto"/>
    <s v=""/>
    <s v="ok"/>
    <s v="ok"/>
    <s v="ok"/>
    <s v="A+B"/>
    <s v="BDU"/>
    <s v="si"/>
    <m/>
  </r>
  <r>
    <x v="14"/>
    <s v="Puglia"/>
    <d v="2015-12-30T00:00:00"/>
    <s v="non prevista"/>
    <s v="MISE#1#2016-CIS-IMP-10-F.5647/16"/>
    <x v="561"/>
    <x v="561"/>
    <x v="352"/>
    <s v="TARANTO"/>
    <n v="94700.96"/>
    <n v="94700.96"/>
    <n v="94700.96"/>
    <n v="94700.96"/>
    <n v="1"/>
    <n v="1"/>
    <n v="1"/>
    <s v="Completato"/>
    <s v="Progetto Completato"/>
    <d v="2017-10-27T00:00:00"/>
    <s v="stipula contratto"/>
    <s v=""/>
    <s v="ok"/>
    <s v="ok"/>
    <s v="ok"/>
    <s v="A+B"/>
    <s v="BDU"/>
    <s v="si"/>
    <m/>
  </r>
  <r>
    <x v="14"/>
    <s v="Puglia"/>
    <d v="2015-12-30T00:00:00"/>
    <s v="non prevista"/>
    <s v="MISE#1#2016-CIS-IMP-15-08A"/>
    <x v="562"/>
    <x v="562"/>
    <x v="352"/>
    <s v="TARANTO"/>
    <n v="250000"/>
    <n v="250000"/>
    <n v="0"/>
    <n v="0"/>
    <n v="0"/>
    <n v="0"/>
    <n v="0"/>
    <s v="Progettazione"/>
    <s v="Studio di fattibilità"/>
    <m/>
    <m/>
    <s v="ok"/>
    <s v=""/>
    <s v=""/>
    <s v=""/>
    <s v="nessuna condizione"/>
    <s v="BDU"/>
    <s v="si"/>
    <m/>
  </r>
  <r>
    <x v="14"/>
    <s v="Puglia"/>
    <d v="2015-12-30T00:00:00"/>
    <s v="non prevista"/>
    <s v="MISE#1#2016-CIS-IMP-15-08B"/>
    <x v="563"/>
    <x v="563"/>
    <x v="352"/>
    <s v="TARANTO"/>
    <n v="42517"/>
    <n v="42517"/>
    <n v="42517"/>
    <n v="42517"/>
    <n v="1"/>
    <n v="1"/>
    <n v="1"/>
    <s v="Completato"/>
    <s v="Progetto Completato"/>
    <d v="2017-10-02T00:00:00"/>
    <s v="stipula contratto"/>
    <s v=""/>
    <s v="ok"/>
    <s v="ok"/>
    <s v="ok"/>
    <s v="A+B"/>
    <s v="BDU"/>
    <s v="si"/>
    <m/>
  </r>
  <r>
    <x v="14"/>
    <s v="Puglia"/>
    <d v="2015-12-30T00:00:00"/>
    <s v="non prevista"/>
    <s v="MISE#1#2016-CIS-IMP-15-08C"/>
    <x v="564"/>
    <x v="564"/>
    <x v="352"/>
    <s v="TARANTO"/>
    <n v="51444"/>
    <n v="51444"/>
    <n v="51444"/>
    <n v="0"/>
    <n v="1"/>
    <n v="0"/>
    <n v="0"/>
    <s v="Progettazione"/>
    <s v="Progettazione Esecutiva"/>
    <m/>
    <m/>
    <s v=""/>
    <s v=""/>
    <s v="ok"/>
    <s v=""/>
    <s v="solo B"/>
    <s v="BDU"/>
    <s v="si"/>
    <s v="IMPORTO IMPEGNATO = IMPORTO FINAZIAMENTO"/>
  </r>
  <r>
    <x v="14"/>
    <s v="Puglia"/>
    <d v="2015-12-30T00:00:00"/>
    <s v="non prevista"/>
    <s v="MISE#1#2016-CIS-IMP-11"/>
    <x v="565"/>
    <x v="565"/>
    <x v="352"/>
    <s v="TARANTO"/>
    <n v="136754.68"/>
    <n v="136754.68"/>
    <n v="136754.68"/>
    <n v="136754.68"/>
    <n v="1"/>
    <n v="1"/>
    <n v="1"/>
    <s v="Completato"/>
    <s v="Progetto Completato"/>
    <d v="2023-04-20T00:00:00"/>
    <s v="stipula contratto"/>
    <s v=""/>
    <s v="ok"/>
    <s v="ok"/>
    <s v="ok"/>
    <s v="A+B"/>
    <s v="BDU"/>
    <s v="si"/>
    <m/>
  </r>
  <r>
    <x v="14"/>
    <s v="Puglia"/>
    <d v="2015-12-30T00:00:00"/>
    <s v="non prevista"/>
    <s v="MISE#1#2016-CIS-IMP-05"/>
    <x v="566"/>
    <x v="566"/>
    <x v="352"/>
    <s v="TARANTO"/>
    <n v="898613.24"/>
    <n v="898613.24"/>
    <n v="898613.24"/>
    <n v="898613.24"/>
    <n v="1"/>
    <n v="1"/>
    <n v="1"/>
    <s v="Completato"/>
    <s v="Progetto Completato"/>
    <d v="2018-03-09T00:00:00"/>
    <s v="stipula contratto"/>
    <s v=""/>
    <s v="ok"/>
    <s v="ok"/>
    <s v="ok"/>
    <s v="A+B"/>
    <s v="BDU"/>
    <s v="si"/>
    <m/>
  </r>
  <r>
    <x v="14"/>
    <s v="Puglia"/>
    <d v="2015-12-30T00:00:00"/>
    <s v="non prevista"/>
    <s v="MISE#1#2016-CIS-IMP-12-F.5627/17D"/>
    <x v="567"/>
    <x v="567"/>
    <x v="352"/>
    <s v="TARANTO"/>
    <n v="22559.040000000001"/>
    <n v="22559.040000000001"/>
    <n v="22559.040000000001"/>
    <n v="22559.040000000001"/>
    <n v="1"/>
    <n v="1"/>
    <n v="1"/>
    <s v="Completato"/>
    <s v="Progetto Completato"/>
    <d v="2019-04-20T00:00:00"/>
    <s v="stipula contratto"/>
    <s v=""/>
    <s v="ok"/>
    <s v="ok"/>
    <s v="ok"/>
    <s v="A+B"/>
    <s v="BDU"/>
    <s v="si"/>
    <m/>
  </r>
  <r>
    <x v="14"/>
    <s v="Puglia"/>
    <d v="2015-12-30T00:00:00"/>
    <d v="2025-04-13T00:00:00"/>
    <s v="MISE#1#CISTA_MUS03"/>
    <x v="568"/>
    <x v="568"/>
    <x v="352"/>
    <s v="TARANTO"/>
    <n v="3080610.72"/>
    <n v="3080610.72"/>
    <n v="1900896.46"/>
    <n v="505701"/>
    <n v="0.61705182276324733"/>
    <n v="0.16415608655675909"/>
    <n v="0.26603290112918621"/>
    <s v="Progettazione"/>
    <s v="Progettazione Definitiva"/>
    <m/>
    <m/>
    <s v=""/>
    <s v=""/>
    <s v="ok"/>
    <s v=""/>
    <s v="solo B"/>
    <s v="BDU"/>
    <s v="si"/>
    <m/>
  </r>
  <r>
    <x v="14"/>
    <s v="Puglia"/>
    <d v="2015-12-30T00:00:00"/>
    <s v="non prevista"/>
    <s v="MISE#1#2016-CIS-IMP-12-F.1231/17F"/>
    <x v="569"/>
    <x v="569"/>
    <x v="352"/>
    <s v="TARANTO"/>
    <n v="32694.78"/>
    <n v="32694.78"/>
    <n v="32694.78"/>
    <n v="32694.78"/>
    <n v="1"/>
    <n v="1"/>
    <n v="1"/>
    <s v="Completato"/>
    <s v="Progetto Completato"/>
    <d v="2018-07-13T00:00:00"/>
    <s v="stipula contratto"/>
    <s v=""/>
    <s v="ok"/>
    <s v="ok"/>
    <s v="ok"/>
    <s v="A+B"/>
    <s v="BDU"/>
    <s v="si"/>
    <m/>
  </r>
  <r>
    <x v="14"/>
    <s v="Puglia"/>
    <d v="2015-12-30T00:00:00"/>
    <s v="non prevista"/>
    <s v="MISE#1#2016CIS-IMP-12-G-LOTTO_3"/>
    <x v="570"/>
    <x v="570"/>
    <x v="352"/>
    <s v="TARANTO"/>
    <n v="11697.54"/>
    <n v="11697.54"/>
    <n v="11697.54"/>
    <n v="11697.54"/>
    <n v="1"/>
    <n v="1"/>
    <n v="1"/>
    <s v="Completato"/>
    <s v="Progetto Completato"/>
    <d v="2018-03-05T00:00:00"/>
    <s v="stipula contratto"/>
    <s v=""/>
    <s v="ok"/>
    <s v="ok"/>
    <s v="ok"/>
    <s v="A+B"/>
    <s v="BDU"/>
    <s v="si"/>
    <m/>
  </r>
  <r>
    <x v="14"/>
    <s v="Puglia"/>
    <d v="2015-12-30T00:00:00"/>
    <s v="non prevista"/>
    <s v="MISE#1#2016CIS-IMP-12-H-LOTTO_1-2-3"/>
    <x v="571"/>
    <x v="571"/>
    <x v="352"/>
    <s v="TARANTO"/>
    <n v="76534.259999999995"/>
    <n v="76534.259999999995"/>
    <n v="76534.259999999995"/>
    <n v="76534.259999999995"/>
    <n v="1"/>
    <n v="1"/>
    <n v="1"/>
    <s v="Completato"/>
    <s v="Progetto Completato"/>
    <d v="2018-03-21T00:00:00"/>
    <s v="stipula contratto"/>
    <s v=""/>
    <s v="ok"/>
    <s v="ok"/>
    <s v="ok"/>
    <s v="A+B"/>
    <s v="BDU"/>
    <s v="si"/>
    <m/>
  </r>
  <r>
    <x v="14"/>
    <s v="Puglia"/>
    <d v="2015-12-30T00:00:00"/>
    <s v="non prevista"/>
    <s v="MISE#1#2016-CIS-IMP-12_F.1255/17-LOT.1"/>
    <x v="572"/>
    <x v="572"/>
    <x v="352"/>
    <s v="TARANTO"/>
    <n v="12673.58"/>
    <n v="12673.58"/>
    <n v="12673.58"/>
    <n v="12673.58"/>
    <n v="1"/>
    <n v="1"/>
    <n v="1"/>
    <s v="Completato"/>
    <s v="Progetto Completato"/>
    <d v="2018-03-20T00:00:00"/>
    <s v="stipula contratto"/>
    <s v=""/>
    <s v="ok"/>
    <s v="ok"/>
    <s v="ok"/>
    <s v="A+B"/>
    <s v="BDU"/>
    <s v="si"/>
    <m/>
  </r>
  <r>
    <x v="14"/>
    <s v="Puglia"/>
    <d v="2015-12-30T00:00:00"/>
    <s v="non prevista"/>
    <s v="MISE#1#2016-CIS-IMP-12-F.1255/17L"/>
    <x v="572"/>
    <x v="573"/>
    <x v="352"/>
    <s v="TARANTO"/>
    <n v="9708.2999999999993"/>
    <n v="9708.2999999999993"/>
    <n v="9708.2999999999993"/>
    <n v="9708.2999999999993"/>
    <n v="1"/>
    <n v="1"/>
    <n v="1"/>
    <s v="Completato"/>
    <s v="Progetto Completato"/>
    <d v="2018-03-21T00:00:00"/>
    <s v="stipula contratto"/>
    <s v=""/>
    <s v="ok"/>
    <s v="ok"/>
    <s v="ok"/>
    <s v="A+B"/>
    <s v="BDU"/>
    <s v="si"/>
    <m/>
  </r>
  <r>
    <x v="14"/>
    <s v="Puglia"/>
    <d v="2015-12-30T00:00:00"/>
    <s v="non prevista"/>
    <s v="MISE#1#2016-CIS-IMP-04C"/>
    <x v="573"/>
    <x v="574"/>
    <x v="352"/>
    <s v="TARANTO"/>
    <n v="191168.91"/>
    <n v="191168.91"/>
    <n v="191168.91"/>
    <n v="191168.91"/>
    <n v="1"/>
    <n v="1"/>
    <n v="1"/>
    <s v="Completato"/>
    <s v="Progetto Completato"/>
    <d v="2018-08-07T00:00:00"/>
    <s v="stipula contratto"/>
    <s v=""/>
    <s v="ok"/>
    <s v="ok"/>
    <s v="ok"/>
    <s v="A+B"/>
    <s v="BDU"/>
    <s v="si"/>
    <m/>
  </r>
  <r>
    <x v="14"/>
    <s v="Puglia"/>
    <d v="2015-12-30T00:00:00"/>
    <s v="non prevista"/>
    <s v="MISE#1#2016-CIS-INFR-09"/>
    <x v="574"/>
    <x v="575"/>
    <x v="351"/>
    <s v="TARANTO"/>
    <n v="1934253.37"/>
    <n v="1934253.37"/>
    <n v="0"/>
    <n v="0"/>
    <n v="0"/>
    <n v="0"/>
    <n v="0"/>
    <s v="Progettazione"/>
    <s v="Progettazione Definitiva"/>
    <m/>
    <m/>
    <s v="ok"/>
    <s v=""/>
    <s v=""/>
    <s v=""/>
    <s v="nessuna condizione"/>
    <s v="BDU"/>
    <s v="si"/>
    <m/>
  </r>
  <r>
    <x v="14"/>
    <s v="Puglia"/>
    <d v="2015-12-30T00:00:00"/>
    <s v="non prevista"/>
    <s v="MISE#1#2016-CIS-INFR-12"/>
    <x v="575"/>
    <x v="576"/>
    <x v="351"/>
    <s v="TARANTO"/>
    <n v="12274333.68"/>
    <n v="12274333.68"/>
    <n v="9860050.5099999998"/>
    <n v="9390462.1500000022"/>
    <n v="0.80330637630180513"/>
    <n v="0.76504862869264956"/>
    <n v="0.95237464965075547"/>
    <s v="Esecuzione"/>
    <s v="Collaudo"/>
    <d v="2021-03-04T00:00:00"/>
    <s v="stipula contratto"/>
    <s v=""/>
    <s v="ok"/>
    <s v="ok"/>
    <s v="ok"/>
    <s v="A+B"/>
    <s v="BDU"/>
    <s v="si"/>
    <m/>
  </r>
  <r>
    <x v="14"/>
    <s v="Puglia"/>
    <d v="2015-12-30T00:00:00"/>
    <s v="non prevista"/>
    <s v="PU#7#FC5.100029"/>
    <x v="576"/>
    <x v="577"/>
    <x v="353"/>
    <s v="TARANTO"/>
    <n v="75000000"/>
    <n v="35000000"/>
    <n v="35000000"/>
    <n v="32226005.539999992"/>
    <n v="0.46666666666666667"/>
    <n v="0.42968007386666657"/>
    <n v="0.92074301542857118"/>
    <s v="Completato"/>
    <s v="Progetto Completato"/>
    <d v="2017-06-05T00:00:00"/>
    <s v="stipula contratto"/>
    <s v=""/>
    <s v="ok"/>
    <s v=""/>
    <s v=""/>
    <s v="solo A"/>
    <s v="BDU"/>
    <s v="si"/>
    <m/>
  </r>
  <r>
    <x v="14"/>
    <s v="Puglia"/>
    <d v="2015-12-30T00:00:00"/>
    <s v="non prevista"/>
    <s v="MISE#1#2016-CIS-IMP-07"/>
    <x v="577"/>
    <x v="578"/>
    <x v="352"/>
    <s v="TARANTO"/>
    <n v="438545"/>
    <n v="438545"/>
    <n v="4545"/>
    <n v="4545"/>
    <n v="1.0363816712081999E-2"/>
    <n v="1.0363816712081999E-2"/>
    <n v="1"/>
    <s v="Esecuzione"/>
    <s v="intervento senza stipula contratto (forzato stato &quot;esecuzione&quot;)"/>
    <d v="2020-11-01T00:00:00"/>
    <s v="inizio esecuzione servizi"/>
    <s v=""/>
    <s v="ok"/>
    <s v=""/>
    <s v=""/>
    <s v="solo A"/>
    <s v="BDU"/>
    <s v="si"/>
    <s v="Intervento IN ESECUZIONE senza data stipula contratto"/>
  </r>
  <r>
    <x v="14"/>
    <s v="Puglia"/>
    <d v="2015-12-30T00:00:00"/>
    <s v="non prevista"/>
    <s v="MISE#1#2016-CIS-INFR-05"/>
    <x v="578"/>
    <x v="579"/>
    <x v="351"/>
    <s v="TARANTO"/>
    <n v="3228164.62"/>
    <n v="3228164.62"/>
    <n v="3228164.62"/>
    <n v="2410460.310000001"/>
    <n v="1"/>
    <n v="0.7466968366687573"/>
    <n v="0.7466968366687573"/>
    <s v="Completato"/>
    <s v="Progetto Completato"/>
    <d v="2019-12-20T00:00:00"/>
    <s v="stipula contratto"/>
    <s v=""/>
    <s v="ok"/>
    <s v="ok"/>
    <s v="ok"/>
    <s v="A+B"/>
    <s v="BDU"/>
    <s v="si"/>
    <m/>
  </r>
  <r>
    <x v="14"/>
    <s v="Puglia"/>
    <d v="2015-12-30T00:00:00"/>
    <s v="non prevista"/>
    <s v="MISE#1#CISTA_MUS01"/>
    <x v="579"/>
    <x v="580"/>
    <x v="352"/>
    <s v="TARANTO"/>
    <n v="4469833.16"/>
    <n v="4469833.0999999996"/>
    <n v="164533.79"/>
    <n v="49296.3"/>
    <n v="3.6809828042888293E-2"/>
    <n v="1.1028666671755597E-2"/>
    <n v="0.29961201282727395"/>
    <s v="Progettazione"/>
    <s v="Progettazione Preliminare"/>
    <m/>
    <m/>
    <s v="ok"/>
    <s v=""/>
    <s v=""/>
    <s v=""/>
    <s v="nessuna condizione"/>
    <s v="BDU"/>
    <s v="si"/>
    <m/>
  </r>
  <r>
    <x v="14"/>
    <s v="Puglia"/>
    <d v="2015-12-30T00:00:00"/>
    <s v="non prevista"/>
    <s v="MISE#1#CISTA_MUS02"/>
    <x v="580"/>
    <x v="581"/>
    <x v="352"/>
    <s v="TARANTO"/>
    <n v="639556.12"/>
    <n v="639556.12"/>
    <n v="306230.3"/>
    <n v="305924.56"/>
    <n v="0.47881693321924584"/>
    <n v="0.4783388829114793"/>
    <n v="0.99900160108258396"/>
    <s v="Progettazione"/>
    <s v="Progettazione Preliminare"/>
    <m/>
    <m/>
    <s v="ok"/>
    <s v=""/>
    <s v=""/>
    <s v=""/>
    <s v="nessuna condizione"/>
    <s v="BDU"/>
    <s v="si"/>
    <m/>
  </r>
  <r>
    <x v="14"/>
    <s v="Puglia"/>
    <d v="2015-12-30T00:00:00"/>
    <s v="non prevista"/>
    <s v="MISE#1#2016-CIS-IMP-12-F.1705/15C"/>
    <x v="581"/>
    <x v="582"/>
    <x v="352"/>
    <s v="TARANTO"/>
    <n v="69221.600000000006"/>
    <n v="69221.600000000006"/>
    <n v="69221.600000000006"/>
    <n v="69221.600000000006"/>
    <n v="1"/>
    <n v="1"/>
    <n v="1"/>
    <s v="Completato"/>
    <s v="Progetto Completato"/>
    <d v="2018-03-21T00:00:00"/>
    <s v="stipula contratto"/>
    <s v=""/>
    <s v="ok"/>
    <s v="ok"/>
    <s v="ok"/>
    <s v="A+B"/>
    <s v="BDU"/>
    <s v="si"/>
    <m/>
  </r>
  <r>
    <x v="14"/>
    <s v="Puglia"/>
    <d v="2015-12-30T00:00:00"/>
    <s v="non prevista"/>
    <s v="MISE#1#2016-CIS-IMP-12-F.1206/17E"/>
    <x v="582"/>
    <x v="583"/>
    <x v="352"/>
    <s v="TARANTO"/>
    <n v="14116.62"/>
    <n v="14116.62"/>
    <n v="14116.62"/>
    <n v="14116.62"/>
    <n v="1"/>
    <n v="1"/>
    <n v="1"/>
    <s v="Completato"/>
    <s v="Progetto Completato"/>
    <d v="2017-09-27T00:00:00"/>
    <s v="stipula contratto"/>
    <s v=""/>
    <s v="ok"/>
    <s v="ok"/>
    <s v="ok"/>
    <s v="A+B"/>
    <s v="BDU"/>
    <s v="si"/>
    <m/>
  </r>
  <r>
    <x v="14"/>
    <s v="Puglia"/>
    <d v="2015-12-30T00:00:00"/>
    <s v="non prevista"/>
    <s v="MISE#1#2016CIS-IMP-12-H-LOTTO_4"/>
    <x v="583"/>
    <x v="571"/>
    <x v="352"/>
    <s v="TARANTO"/>
    <n v="19496.82"/>
    <n v="19496.82"/>
    <n v="19496.82"/>
    <n v="19496.82"/>
    <n v="1"/>
    <n v="1"/>
    <n v="1"/>
    <s v="Completato"/>
    <s v="Progetto Completato"/>
    <d v="2019-04-29T00:00:00"/>
    <s v="stipula contratto"/>
    <s v=""/>
    <s v="ok"/>
    <s v="ok"/>
    <s v="ok"/>
    <s v="A+B"/>
    <s v="BDU"/>
    <s v="si"/>
    <m/>
  </r>
  <r>
    <x v="14"/>
    <s v="Puglia"/>
    <d v="2015-12-30T00:00:00"/>
    <s v="non prevista"/>
    <s v="MISE#1#2016-CIS-IMP-12-F.5667/17I"/>
    <x v="584"/>
    <x v="584"/>
    <x v="352"/>
    <s v="TARANTO"/>
    <n v="27205.99"/>
    <n v="27205.99"/>
    <n v="27205.99"/>
    <n v="27205.99"/>
    <n v="1"/>
    <n v="1"/>
    <n v="1"/>
    <s v="Completato"/>
    <s v="Progetto Completato"/>
    <d v="2020-04-29T00:00:00"/>
    <s v="stipula contratto"/>
    <s v=""/>
    <s v="ok"/>
    <s v="ok"/>
    <s v="ok"/>
    <s v="A+B"/>
    <s v="BDU"/>
    <s v="si"/>
    <m/>
  </r>
  <r>
    <x v="14"/>
    <s v="Puglia"/>
    <d v="2015-12-30T00:00:00"/>
    <s v="non prevista"/>
    <s v="MISE#1#2016CIS-IMP-12-G-LOTTO_1"/>
    <x v="585"/>
    <x v="585"/>
    <x v="352"/>
    <s v="TARANTO"/>
    <n v="14701"/>
    <n v="14701"/>
    <n v="14701"/>
    <n v="14701"/>
    <n v="1"/>
    <n v="1"/>
    <n v="1"/>
    <s v="Completato"/>
    <s v="Progetto Completato"/>
    <d v="2019-04-29T00:00:00"/>
    <s v="stipula contratto"/>
    <s v=""/>
    <s v="ok"/>
    <s v="ok"/>
    <s v="ok"/>
    <s v="A+B"/>
    <s v="BDU"/>
    <s v="si"/>
    <m/>
  </r>
  <r>
    <x v="14"/>
    <s v="Puglia"/>
    <d v="2015-12-30T00:00:00"/>
    <s v="non prevista"/>
    <s v="MISE#1#2016CIS-IMP-12-G-LOTTO_2"/>
    <x v="586"/>
    <x v="586"/>
    <x v="352"/>
    <s v="TARANTO"/>
    <n v="6715.46"/>
    <n v="6715.46"/>
    <n v="6715.46"/>
    <n v="6715.46"/>
    <n v="1"/>
    <n v="1"/>
    <n v="1"/>
    <s v="Completato"/>
    <s v="Progetto Completato"/>
    <d v="2019-03-22T00:00:00"/>
    <s v="stipula contratto"/>
    <s v=""/>
    <s v="ok"/>
    <s v="ok"/>
    <s v="ok"/>
    <s v="A+B"/>
    <s v="BDU"/>
    <s v="si"/>
    <m/>
  </r>
  <r>
    <x v="14"/>
    <s v="Puglia"/>
    <d v="2015-12-30T00:00:00"/>
    <s v="non prevista"/>
    <s v="MTRA1#4#2111"/>
    <x v="587"/>
    <x v="587"/>
    <x v="354"/>
    <s v="TARANTO"/>
    <n v="66274975.25"/>
    <n v="18045183"/>
    <n v="63229222.689999998"/>
    <n v="55026944.749999993"/>
    <n v="0.95404370128376614"/>
    <n v="0.83028238852492053"/>
    <n v="0.87027710303803507"/>
    <s v="Esecuzione"/>
    <s v="Esecuzione  Lavori"/>
    <d v="2015-02-11T00:00:00"/>
    <s v="stipula contratto"/>
    <s v=""/>
    <s v="ok"/>
    <s v="ok"/>
    <s v="ok"/>
    <s v="A+B"/>
    <s v="BDU"/>
    <s v="si"/>
    <m/>
  </r>
  <r>
    <x v="14"/>
    <s v="Puglia"/>
    <d v="2015-12-30T00:00:00"/>
    <s v="non prevista"/>
    <s v="PU#7#FC2.600004"/>
    <x v="587"/>
    <x v="588"/>
    <x v="353"/>
    <s v="TARANTO"/>
    <n v="83000000"/>
    <n v="24841413"/>
    <n v="24841413"/>
    <n v="0"/>
    <n v="0.29929413253012049"/>
    <n v="0"/>
    <n v="0"/>
    <s v="Progettazione"/>
    <s v="Progettazione Definitiva"/>
    <m/>
    <m/>
    <s v="ok"/>
    <s v=""/>
    <s v=""/>
    <s v=""/>
    <s v="nessuna condizione"/>
    <s v="BDU"/>
    <s v="si"/>
    <m/>
  </r>
  <r>
    <x v="14"/>
    <s v="Puglia"/>
    <d v="2015-12-30T00:00:00"/>
    <s v="non prevista"/>
    <s v="MISE#1#FSC-CISTARANTO17"/>
    <x v="588"/>
    <x v="589"/>
    <x v="270"/>
    <s v="TARANTO"/>
    <n v="1840000"/>
    <n v="1840000"/>
    <n v="217604.15"/>
    <n v="0"/>
    <n v="0.118263125"/>
    <n v="0"/>
    <n v="0"/>
    <s v="Progettazione"/>
    <s v="Progettazione Definitiva"/>
    <m/>
    <m/>
    <s v="ok"/>
    <s v=""/>
    <s v=""/>
    <s v=""/>
    <s v="nessuna condizione"/>
    <s v="BDU"/>
    <s v="si"/>
    <m/>
  </r>
  <r>
    <x v="14"/>
    <s v="Puglia"/>
    <d v="2015-12-30T00:00:00"/>
    <s v="non prevista"/>
    <s v="MISE#1#BASIBLU_INT(A)"/>
    <x v="589"/>
    <x v="590"/>
    <x v="352"/>
    <s v="TARANTO"/>
    <n v="191400000"/>
    <n v="191400000"/>
    <n v="8200452.1600000001"/>
    <n v="3858940.38"/>
    <n v="4.28445776384535E-2"/>
    <n v="2.0161652978056426E-2"/>
    <n v="0.47057653708695008"/>
    <s v="Progettazione"/>
    <s v="Progettazione Definitiva"/>
    <m/>
    <m/>
    <s v="ok"/>
    <s v=""/>
    <s v=""/>
    <s v=""/>
    <s v="nessuna condizione"/>
    <s v="BDU"/>
    <s v="si"/>
    <m/>
  </r>
  <r>
    <x v="14"/>
    <s v="Puglia"/>
    <d v="2015-12-30T00:00:00"/>
    <s v="non prevista"/>
    <s v="MISE#1#2016-CIS-IMP-12-F.1202/18M"/>
    <x v="590"/>
    <x v="591"/>
    <x v="352"/>
    <s v="TARANTO"/>
    <n v="9735.26"/>
    <n v="9735.26"/>
    <n v="9735.26"/>
    <n v="9735.26"/>
    <n v="1"/>
    <n v="1"/>
    <n v="1"/>
    <s v="Completato"/>
    <s v="Progetto Completato"/>
    <d v="2019-04-29T00:00:00"/>
    <s v="stipula contratto"/>
    <s v=""/>
    <s v="ok"/>
    <s v="ok"/>
    <s v="ok"/>
    <s v="A+B"/>
    <s v="BDU"/>
    <s v="si"/>
    <m/>
  </r>
  <r>
    <x v="14"/>
    <s v="Puglia"/>
    <d v="2015-12-30T00:00:00"/>
    <s v="non prevista"/>
    <s v="MISE#1#2016-CIS-IMP-12-F.1819/18N"/>
    <x v="591"/>
    <x v="592"/>
    <x v="352"/>
    <s v="TARANTO"/>
    <n v="7249.85"/>
    <n v="7249.85"/>
    <n v="7249.85"/>
    <n v="7249.85"/>
    <n v="1"/>
    <n v="1"/>
    <n v="1"/>
    <s v="Completato"/>
    <s v="Progetto Completato"/>
    <d v="2018-10-18T00:00:00"/>
    <s v="stipula contratto"/>
    <s v=""/>
    <s v="ok"/>
    <s v="ok"/>
    <s v="ok"/>
    <s v="A+B"/>
    <s v="BDU"/>
    <s v="si"/>
    <m/>
  </r>
  <r>
    <x v="14"/>
    <s v="Puglia"/>
    <d v="2015-12-30T00:00:00"/>
    <s v="non prevista"/>
    <s v="MISE#1#2016-CIS-IMP-12-F.1205/18O"/>
    <x v="592"/>
    <x v="593"/>
    <x v="352"/>
    <s v="TARANTO"/>
    <n v="11200"/>
    <n v="11200"/>
    <n v="11200"/>
    <n v="11200"/>
    <n v="1"/>
    <n v="1"/>
    <n v="1"/>
    <s v="Completato"/>
    <s v="Progetto Completato"/>
    <d v="2019-04-29T00:00:00"/>
    <s v="stipula contratto"/>
    <s v=""/>
    <s v="ok"/>
    <s v="ok"/>
    <s v="ok"/>
    <s v="A+B"/>
    <s v="BDU"/>
    <s v="si"/>
    <m/>
  </r>
  <r>
    <x v="14"/>
    <s v="Puglia"/>
    <d v="2015-12-30T00:00:00"/>
    <s v="non prevista"/>
    <s v="MISE#1#FSC-CISTARANTO23"/>
    <x v="593"/>
    <x v="594"/>
    <x v="355"/>
    <s v="TARANTO"/>
    <n v="7098056.9199999999"/>
    <n v="7098056.9199999999"/>
    <n v="5687981.0499999998"/>
    <n v="717483.39"/>
    <n v="0.80134339779287089"/>
    <n v="0.10108166193741935"/>
    <n v="0.12614025674364721"/>
    <s v="Esecuzione"/>
    <s v="Esecuzione  Lavori"/>
    <d v="2022-10-18T00:00:00"/>
    <s v="stipula contratto"/>
    <s v=""/>
    <s v="ok"/>
    <s v="ok"/>
    <s v="ok"/>
    <s v="A+B"/>
    <s v="BDU"/>
    <s v="si"/>
    <m/>
  </r>
  <r>
    <x v="14"/>
    <s v="Puglia"/>
    <d v="2015-12-30T00:00:00"/>
    <s v="non prevista"/>
    <s v="PU#7#FC7.100129"/>
    <x v="594"/>
    <x v="595"/>
    <x v="356"/>
    <s v="TARANTO"/>
    <n v="3359060.32"/>
    <n v="3359060.32"/>
    <n v="3359060.32"/>
    <n v="81202.060000000012"/>
    <n v="1"/>
    <n v="2.4174040435213148E-2"/>
    <n v="2.4174040435213148E-2"/>
    <s v="Progettazione"/>
    <s v="Progettazione Definitiva"/>
    <m/>
    <m/>
    <s v=""/>
    <s v=""/>
    <s v="ok"/>
    <s v=""/>
    <s v="solo B"/>
    <s v="BDU"/>
    <s v="si"/>
    <s v="IMPORTO IMPEGNATO = IMPORTO FINAZIAMENTO"/>
  </r>
  <r>
    <x v="14"/>
    <s v="Puglia"/>
    <d v="2015-12-30T00:00:00"/>
    <s v="non prevista"/>
    <s v="PU#7#FC7.100133"/>
    <x v="594"/>
    <x v="596"/>
    <x v="356"/>
    <s v="Tutti i comuni"/>
    <n v="1640939.68"/>
    <n v="1640939.68"/>
    <n v="1640939.68"/>
    <n v="98655.35"/>
    <n v="1"/>
    <n v="6.0121253207796162E-2"/>
    <n v="6.0121253207796162E-2"/>
    <s v="Progettazione"/>
    <s v="Progettazione Esecutiva"/>
    <m/>
    <m/>
    <s v=""/>
    <s v=""/>
    <s v="ok"/>
    <s v=""/>
    <s v="solo B"/>
    <s v="BDU"/>
    <s v="si"/>
    <s v="IMPORTO IMPEGNATO = IMPORTO FINAZIAMENTO"/>
  </r>
  <r>
    <x v="14"/>
    <s v="Puglia"/>
    <d v="2015-12-30T00:00:00"/>
    <s v="non prevista"/>
    <s v="PU#7#FC7.100130"/>
    <x v="595"/>
    <x v="597"/>
    <x v="356"/>
    <s v="TARANTO"/>
    <n v="10000000"/>
    <n v="10000000"/>
    <n v="10000000"/>
    <n v="44650.740000000013"/>
    <n v="1"/>
    <n v="4.4650740000000012E-3"/>
    <n v="4.4650740000000012E-3"/>
    <s v="Progettazione"/>
    <s v="Progettazione Preliminare"/>
    <m/>
    <m/>
    <s v=""/>
    <s v=""/>
    <s v="ok"/>
    <s v=""/>
    <s v="solo B"/>
    <s v="BDU"/>
    <s v="si"/>
    <s v="IMPORTO IMPEGNATO = IMPORTO FINAZIAMENTO"/>
  </r>
  <r>
    <x v="14"/>
    <s v="Puglia"/>
    <d v="2015-12-30T00:00:00"/>
    <s v="non prevista"/>
    <s v="MISE#1#FSC-CISTARANTO1"/>
    <x v="596"/>
    <x v="598"/>
    <x v="355"/>
    <s v="TARANTO"/>
    <n v="2800000"/>
    <n v="2800000"/>
    <n v="320937.71000000002"/>
    <n v="185995.75"/>
    <n v="0.11462061071428573"/>
    <n v="6.6427053571428571E-2"/>
    <n v="0.57953847181124329"/>
    <s v="Progettazione"/>
    <s v="Progettazione Definitiva"/>
    <m/>
    <m/>
    <s v="ok"/>
    <s v=""/>
    <s v=""/>
    <s v=""/>
    <s v="nessuna condizione"/>
    <s v="BDU"/>
    <s v="si"/>
    <m/>
  </r>
  <r>
    <x v="14"/>
    <s v="Puglia"/>
    <d v="2015-12-30T00:00:00"/>
    <s v="non prevista"/>
    <s v="MISE#1#FSC-CISTARANTO2"/>
    <x v="597"/>
    <x v="599"/>
    <x v="355"/>
    <s v="TARANTO"/>
    <n v="7200000"/>
    <n v="7200000"/>
    <n v="653780.81999999995"/>
    <n v="523111.91999999993"/>
    <n v="9.0802891666666663E-2"/>
    <n v="7.2654433333333324E-2"/>
    <n v="0.8001334759254638"/>
    <s v="Gara in corso"/>
    <s v="Stipula Contratto"/>
    <m/>
    <m/>
    <s v="ok"/>
    <s v=""/>
    <s v=""/>
    <s v=""/>
    <s v="nessuna condizione"/>
    <s v="BDU"/>
    <s v="si"/>
    <m/>
  </r>
  <r>
    <x v="14"/>
    <s v="Puglia"/>
    <d v="2015-12-30T00:00:00"/>
    <s v="non prevista"/>
    <s v="MISE#1#FSC-CISTARANTO4"/>
    <x v="598"/>
    <x v="600"/>
    <x v="355"/>
    <s v="TARANTO"/>
    <n v="6000000"/>
    <n v="6000000"/>
    <n v="124065.22"/>
    <n v="124065.22"/>
    <n v="2.0677536666666666E-2"/>
    <n v="2.0677536666666666E-2"/>
    <n v="1"/>
    <s v="Progettazione"/>
    <s v="Studio di fattibilità"/>
    <m/>
    <m/>
    <s v="ok"/>
    <s v=""/>
    <s v=""/>
    <s v=""/>
    <s v="nessuna condizione"/>
    <s v="BDU"/>
    <s v="si"/>
    <m/>
  </r>
  <r>
    <x v="14"/>
    <s v="Puglia"/>
    <d v="2015-12-30T00:00:00"/>
    <s v="non prevista"/>
    <s v="MISE#1#FSC-CISTARANTO6"/>
    <x v="599"/>
    <x v="601"/>
    <x v="355"/>
    <s v="TARANTO"/>
    <n v="2000000"/>
    <n v="2000000"/>
    <n v="88034.06"/>
    <n v="88034.060000000027"/>
    <n v="4.4017029999999999E-2"/>
    <n v="4.4017030000000013E-2"/>
    <n v="1.0000000000000002"/>
    <s v="Progettazione"/>
    <s v="Progettazione Esecutiva"/>
    <m/>
    <m/>
    <s v="ok"/>
    <s v=""/>
    <s v=""/>
    <s v=""/>
    <s v="nessuna condizione"/>
    <s v="BDU"/>
    <s v="si"/>
    <m/>
  </r>
  <r>
    <x v="14"/>
    <s v="Puglia"/>
    <d v="2015-12-30T00:00:00"/>
    <s v="non prevista"/>
    <s v="MISE#1#FSC-CISTARANTO7"/>
    <x v="600"/>
    <x v="602"/>
    <x v="355"/>
    <s v="TARANTO"/>
    <n v="3000000"/>
    <n v="3000000"/>
    <n v="128750.65"/>
    <n v="128750.65"/>
    <n v="4.2916883333333329E-2"/>
    <n v="4.2916883333333329E-2"/>
    <n v="1"/>
    <s v="Progettazione"/>
    <s v="Progettazione Esecutiva"/>
    <m/>
    <m/>
    <s v="ok"/>
    <s v=""/>
    <s v=""/>
    <s v=""/>
    <s v="nessuna condizione"/>
    <s v="BDU"/>
    <s v="si"/>
    <m/>
  </r>
  <r>
    <x v="14"/>
    <s v="Puglia"/>
    <d v="2015-12-30T00:00:00"/>
    <s v="non prevista"/>
    <s v="MISE#1#FSC-CISTARANTO8"/>
    <x v="601"/>
    <x v="603"/>
    <x v="355"/>
    <s v="TARANTO"/>
    <n v="9000000"/>
    <n v="9000000"/>
    <n v="1094764.83"/>
    <n v="0"/>
    <n v="0.12164053666666667"/>
    <n v="0"/>
    <n v="0"/>
    <s v="Progettazione"/>
    <s v="Studio di fattibilità"/>
    <m/>
    <m/>
    <s v="ok"/>
    <s v=""/>
    <s v=""/>
    <s v=""/>
    <s v="nessuna condizione"/>
    <s v="BDU"/>
    <s v="si"/>
    <m/>
  </r>
  <r>
    <x v="14"/>
    <s v="Puglia"/>
    <d v="2015-12-30T00:00:00"/>
    <s v="non prevista"/>
    <s v="MISE#1#FSC-CISTARANTO9"/>
    <x v="602"/>
    <x v="604"/>
    <x v="355"/>
    <s v="TARANTO"/>
    <n v="2000000"/>
    <n v="2000000"/>
    <n v="223641.85"/>
    <n v="214869.98"/>
    <n v="0.111820925"/>
    <n v="0.10743499000000001"/>
    <n v="0.96077715329219471"/>
    <s v="Progettazione"/>
    <s v="Progettazione Esecutiva"/>
    <m/>
    <m/>
    <s v="ok"/>
    <s v=""/>
    <s v=""/>
    <s v=""/>
    <s v="nessuna condizione"/>
    <s v="BDU"/>
    <s v="si"/>
    <m/>
  </r>
  <r>
    <x v="14"/>
    <s v="Puglia"/>
    <d v="2015-12-30T00:00:00"/>
    <s v="non prevista"/>
    <s v="MISE#1#FSC-CISTARANTO10"/>
    <x v="603"/>
    <x v="605"/>
    <x v="355"/>
    <s v="TARANTO"/>
    <n v="1000000"/>
    <n v="1000000"/>
    <n v="108408.9"/>
    <n v="81615.48"/>
    <n v="0.10840889999999999"/>
    <n v="8.161547999999999E-2"/>
    <n v="0.75284852073953334"/>
    <s v="Progettazione"/>
    <s v="Progettazione Esecutiva"/>
    <m/>
    <m/>
    <s v="ok"/>
    <s v=""/>
    <s v=""/>
    <s v=""/>
    <s v="nessuna condizione"/>
    <s v="BDU"/>
    <s v="si"/>
    <m/>
  </r>
  <r>
    <x v="14"/>
    <s v="Puglia"/>
    <d v="2015-12-30T00:00:00"/>
    <s v="non prevista"/>
    <s v="MISE#1#FSC-CISTARANTO5"/>
    <x v="604"/>
    <x v="606"/>
    <x v="355"/>
    <s v="TARANTO"/>
    <n v="7000000"/>
    <n v="7000000"/>
    <n v="526296.80999999994"/>
    <n v="288083.21999999997"/>
    <n v="7.5185258571428562E-2"/>
    <n v="4.1154745714285713E-2"/>
    <n v="0.54737785699290098"/>
    <s v="Progettazione"/>
    <s v="Progettazione Esecutiva"/>
    <m/>
    <m/>
    <s v="ok"/>
    <s v=""/>
    <s v=""/>
    <s v=""/>
    <s v="nessuna condizione"/>
    <s v="BDU"/>
    <s v="si"/>
    <m/>
  </r>
  <r>
    <x v="14"/>
    <s v="Puglia"/>
    <d v="2015-12-30T00:00:00"/>
    <s v="non prevista"/>
    <s v="PU#7#FC7.100131"/>
    <x v="605"/>
    <x v="607"/>
    <x v="356"/>
    <s v="TARANTO"/>
    <n v="5745250.21"/>
    <n v="5745250.21"/>
    <n v="5745250.21"/>
    <n v="2497814.9500000002"/>
    <n v="1"/>
    <n v="0.43476173512032301"/>
    <n v="0.43476173512032301"/>
    <s v="Gara in corso"/>
    <s v="Stipula Contratto"/>
    <m/>
    <m/>
    <s v=""/>
    <s v=""/>
    <s v="ok"/>
    <s v=""/>
    <s v="solo B"/>
    <s v="BDU"/>
    <s v="si"/>
    <s v="IMPORTO IMPEGNATO = IMPORTO FINAZIAMENTO"/>
  </r>
  <r>
    <x v="14"/>
    <s v="Puglia"/>
    <d v="2015-12-30T00:00:00"/>
    <s v="non prevista"/>
    <s v="PU#7#FC7.100134"/>
    <x v="605"/>
    <x v="607"/>
    <x v="356"/>
    <s v="Tutti i comuni"/>
    <n v="5654810.04"/>
    <n v="5654810.04"/>
    <n v="5654810.04"/>
    <n v="1644853.15"/>
    <n v="1"/>
    <n v="0.29087681785328368"/>
    <n v="0.29087681785328368"/>
    <s v="Gara in corso"/>
    <s v="Stipula Contratto"/>
    <m/>
    <m/>
    <s v=""/>
    <s v=""/>
    <s v="ok"/>
    <s v=""/>
    <s v="solo B"/>
    <s v="BDU"/>
    <s v="si"/>
    <s v="IMPORTO IMPEGNATO = IMPORTO FINAZIAMENTO"/>
  </r>
  <r>
    <x v="14"/>
    <s v="Puglia"/>
    <d v="2015-12-30T00:00:00"/>
    <s v="non prevista"/>
    <s v="MISE#1#FSC-CISTARANTO25"/>
    <x v="606"/>
    <x v="608"/>
    <x v="357"/>
    <s v="TARANTO"/>
    <n v="3199999.48"/>
    <n v="3199999.48"/>
    <n v="3063860.59"/>
    <n v="1635213.62"/>
    <n v="0.9574565899616958"/>
    <n v="0.51100433928820521"/>
    <n v="0.53371019077601056"/>
    <s v="Esecuzione"/>
    <s v="Esecuzione  Lavori"/>
    <d v="2023-09-27T00:00:00"/>
    <s v="stipula contratto"/>
    <s v=""/>
    <s v="ok"/>
    <s v="ok"/>
    <s v="ok"/>
    <s v="A+B"/>
    <s v="BDU"/>
    <s v="si"/>
    <m/>
  </r>
  <r>
    <x v="14"/>
    <s v="Puglia"/>
    <d v="2015-12-30T00:00:00"/>
    <s v="non prevista"/>
    <s v="PU#7#FC7.100126"/>
    <x v="607"/>
    <x v="609"/>
    <x v="356"/>
    <s v="TARANTO"/>
    <n v="3120000"/>
    <n v="3120000"/>
    <n v="3120000"/>
    <n v="156000"/>
    <n v="1"/>
    <n v="0.05"/>
    <n v="0.05"/>
    <s v="Progettazione"/>
    <s v="Progettazione Preliminare"/>
    <m/>
    <m/>
    <s v=""/>
    <s v=""/>
    <s v="ok"/>
    <s v=""/>
    <s v="solo B"/>
    <s v="BDU"/>
    <s v="si"/>
    <s v="IMPORTO IMPEGNATO = IMPORTO FINAZIAMENTO"/>
  </r>
  <r>
    <x v="14"/>
    <s v="Puglia"/>
    <d v="2015-12-30T00:00:00"/>
    <s v="non prevista"/>
    <s v="PU#7#FC7.100127"/>
    <x v="607"/>
    <x v="610"/>
    <x v="356"/>
    <s v="TARANTO"/>
    <n v="3840000"/>
    <n v="3840000"/>
    <n v="3840000"/>
    <n v="192000"/>
    <n v="1"/>
    <n v="0.05"/>
    <n v="0.05"/>
    <s v="Progettazione"/>
    <s v="Progettazione Preliminare"/>
    <m/>
    <m/>
    <s v=""/>
    <s v=""/>
    <s v="ok"/>
    <s v=""/>
    <s v="solo B"/>
    <s v="BDU"/>
    <s v="si"/>
    <s v="IMPORTO IMPEGNATO = IMPORTO FINAZIAMENTO"/>
  </r>
  <r>
    <x v="14"/>
    <s v="Puglia"/>
    <d v="2015-12-30T00:00:00"/>
    <s v="non prevista"/>
    <s v="PU#7#FC7.100128"/>
    <x v="607"/>
    <x v="611"/>
    <x v="356"/>
    <s v="TARANTO"/>
    <n v="3840000"/>
    <n v="3840000"/>
    <n v="3840000"/>
    <n v="192000"/>
    <n v="1"/>
    <n v="0.05"/>
    <n v="0.05"/>
    <s v="Progettazione"/>
    <s v="Progettazione Definitiva"/>
    <m/>
    <m/>
    <s v=""/>
    <s v=""/>
    <s v="ok"/>
    <s v=""/>
    <s v="solo B"/>
    <s v="BDU"/>
    <s v="si"/>
    <s v="IMPORTO IMPEGNATO = IMPORTO FINAZIAMENTO"/>
  </r>
  <r>
    <x v="14"/>
    <s v="Puglia"/>
    <d v="2015-12-30T00:00:00"/>
    <s v="non prevista"/>
    <s v="MISE#1#FSC-CISTARANTO12"/>
    <x v="608"/>
    <x v="612"/>
    <x v="355"/>
    <s v="TARANTO"/>
    <n v="20000000"/>
    <n v="20000000"/>
    <n v="1230022.5"/>
    <n v="283545.44"/>
    <n v="6.1501124999999997E-2"/>
    <n v="1.4177271999999999E-2"/>
    <n v="0.23052053112849563"/>
    <s v="Progettazione"/>
    <s v="Studio di fattibilità"/>
    <m/>
    <m/>
    <s v="ok"/>
    <s v=""/>
    <s v=""/>
    <s v=""/>
    <s v="nessuna condizione"/>
    <s v="BDU"/>
    <s v="si"/>
    <m/>
  </r>
  <r>
    <x v="14"/>
    <s v="Puglia"/>
    <d v="2015-12-30T00:00:00"/>
    <d v="2025-04-13T00:00:00"/>
    <s v="MISE#1#CISTA8521_01"/>
    <x v="609"/>
    <x v="613"/>
    <x v="355"/>
    <s v="TARANTO"/>
    <n v="8000000"/>
    <n v="4000000"/>
    <n v="6353270.9499999993"/>
    <n v="1324084.3999999999"/>
    <n v="0.79415886874999986"/>
    <n v="0.16551054999999998"/>
    <n v="0.2084098742868821"/>
    <s v="Esecuzione"/>
    <s v="Esecuzione  Lavori"/>
    <d v="2024-05-02T00:00:00"/>
    <s v="stipula contratto"/>
    <s v=""/>
    <s v="ok"/>
    <s v="ok"/>
    <s v="ok"/>
    <s v="A+B"/>
    <s v="BDU"/>
    <s v="si"/>
    <m/>
  </r>
  <r>
    <x v="14"/>
    <s v="Puglia"/>
    <d v="2015-12-30T00:00:00"/>
    <s v="non prevista"/>
    <s v="PU#7#FC7.100135"/>
    <x v="610"/>
    <x v="614"/>
    <x v="356"/>
    <s v="TARANTO"/>
    <n v="720000"/>
    <n v="720000"/>
    <n v="0"/>
    <n v="0"/>
    <n v="0"/>
    <n v="0"/>
    <n v="0"/>
    <s v="Non Avviato"/>
    <s v="Progetto non avviato"/>
    <m/>
    <m/>
    <s v="ok"/>
    <s v=""/>
    <s v=""/>
    <s v=""/>
    <s v="nessuna condizione"/>
    <s v="BDU"/>
    <s v="si"/>
    <m/>
  </r>
  <r>
    <x v="14"/>
    <s v="Puglia"/>
    <d v="2015-12-30T00:00:00"/>
    <s v="non prevista"/>
    <s v="PU#7#FC7.100136"/>
    <x v="610"/>
    <x v="615"/>
    <x v="356"/>
    <s v="TARANTO"/>
    <n v="480000"/>
    <n v="480000"/>
    <n v="0"/>
    <n v="0"/>
    <n v="0"/>
    <n v="0"/>
    <n v="0"/>
    <s v="Non Avviato"/>
    <s v="Progetto non avviato"/>
    <m/>
    <m/>
    <s v="ok"/>
    <s v=""/>
    <s v=""/>
    <s v=""/>
    <s v="nessuna condizione"/>
    <s v="BDU"/>
    <s v="si"/>
    <m/>
  </r>
  <r>
    <x v="14"/>
    <s v="Puglia"/>
    <d v="2015-12-30T00:00:00"/>
    <s v="non prevista"/>
    <s v="MISE#1#FSC-CISTARANTO24"/>
    <x v="611"/>
    <x v="616"/>
    <x v="355"/>
    <s v="TARANTO"/>
    <n v="5228726.96"/>
    <n v="5228726.96"/>
    <n v="4264937.1900000004"/>
    <n v="2714281.98"/>
    <n v="0.81567410626467296"/>
    <n v="0.51910952718785686"/>
    <n v="0.63641780853518259"/>
    <s v="Esecuzione"/>
    <s v="Esecuzione  Lavori"/>
    <d v="2022-05-31T00:00:00"/>
    <s v="stipula contratto"/>
    <s v=""/>
    <s v="ok"/>
    <s v="ok"/>
    <s v="ok"/>
    <s v="A+B"/>
    <s v="BDU"/>
    <s v="si"/>
    <m/>
  </r>
  <r>
    <x v="14"/>
    <s v="Puglia"/>
    <d v="2015-12-30T00:00:00"/>
    <s v="non prevista"/>
    <s v="MISE#1#FSC-CISTARANTO22"/>
    <x v="612"/>
    <x v="617"/>
    <x v="355"/>
    <s v="TARANTO"/>
    <n v="2673216.64"/>
    <n v="2673216.64"/>
    <n v="2056374.95"/>
    <n v="1256018.94"/>
    <n v="0.76925114082785295"/>
    <n v="0.46985303069189333"/>
    <n v="0.61079276422813844"/>
    <s v="Esecuzione"/>
    <s v="Esecuzione  Lavori"/>
    <d v="2022-05-03T00:00:00"/>
    <s v="stipula contratto"/>
    <s v=""/>
    <s v="ok"/>
    <s v="ok"/>
    <s v="ok"/>
    <s v="A+B"/>
    <s v="BDU"/>
    <s v="si"/>
    <m/>
  </r>
  <r>
    <x v="14"/>
    <s v="Puglia"/>
    <d v="2015-12-30T00:00:00"/>
    <d v="2025-04-13T00:00:00"/>
    <s v="MISE#1#CISTA8521_02"/>
    <x v="613"/>
    <x v="618"/>
    <x v="355"/>
    <s v="TARANTO"/>
    <n v="8079241.7199999997"/>
    <n v="7670000"/>
    <n v="280300.58"/>
    <n v="150544.68"/>
    <n v="3.4693921745913556E-2"/>
    <n v="1.8633516017639337E-2"/>
    <n v="0.53708301281431525"/>
    <s v="Progettazione"/>
    <s v="Progettazione Definitiva"/>
    <m/>
    <m/>
    <s v="ok"/>
    <s v=""/>
    <s v=""/>
    <s v=""/>
    <s v="nessuna condizione"/>
    <s v="BDU"/>
    <s v="si"/>
    <m/>
  </r>
  <r>
    <x v="14"/>
    <s v="Puglia"/>
    <d v="2015-12-30T00:00:00"/>
    <s v="non prevista"/>
    <s v="MISE#1#FSC-TARANTOCREA"/>
    <x v="614"/>
    <x v="619"/>
    <x v="358"/>
    <s v="TARANTO"/>
    <n v="1500000"/>
    <n v="1500000"/>
    <n v="1500000"/>
    <n v="0"/>
    <n v="1"/>
    <n v="0"/>
    <n v="0"/>
    <s v="Esecuzione"/>
    <s v="Esecuzione  investimenti"/>
    <d v="2021-06-07T00:00:00"/>
    <s v="attribuzione finanziamento"/>
    <s v=""/>
    <s v="ok"/>
    <s v="ok"/>
    <s v="ok"/>
    <s v="A+B"/>
    <s v="BDU"/>
    <s v="si"/>
    <s v="IMPORTO IMPEGNATO = IMPORTO FINAZIAMENTO"/>
  </r>
  <r>
    <x v="14"/>
    <s v="Puglia"/>
    <d v="2015-12-30T00:00:00"/>
    <s v="non prevista"/>
    <s v="MISE#1#CAV_PUGLIA31"/>
    <x v="615"/>
    <x v="620"/>
    <x v="359"/>
    <s v="TARANTO"/>
    <n v="3685501.14"/>
    <n v="3685501.14"/>
    <n v="3685501.14"/>
    <n v="3615181.03"/>
    <n v="1"/>
    <n v="0.98091979697501863"/>
    <n v="0.98091979697501863"/>
    <s v="Completato"/>
    <s v="Progetto Completato"/>
    <d v="2016-01-01T00:00:00"/>
    <s v="stipula contratto"/>
    <s v=""/>
    <s v="ok"/>
    <s v="ok"/>
    <s v="ok"/>
    <s v="A+B"/>
    <s v="BDU"/>
    <s v="si"/>
    <m/>
  </r>
  <r>
    <x v="14"/>
    <s v="Puglia"/>
    <d v="2015-12-30T00:00:00"/>
    <s v="non prevista"/>
    <s v="PU#7#B0302.12"/>
    <x v="616"/>
    <x v="621"/>
    <x v="360"/>
    <s v="Tutti i comuni"/>
    <n v="2500000"/>
    <n v="2500000"/>
    <n v="2500000"/>
    <n v="1770261.84"/>
    <n v="1"/>
    <n v="0.70810473600000001"/>
    <n v="0.70810473600000001"/>
    <s v="Esecuzione"/>
    <s v="Esecuzione  Lavori"/>
    <d v="2023-01-31T00:00:00"/>
    <s v="stipula contratto"/>
    <s v=""/>
    <s v="ok"/>
    <s v="ok"/>
    <s v="ok"/>
    <s v="A+B"/>
    <s v="BDU"/>
    <s v="si"/>
    <s v="IMPORTO IMPEGNATO = IMPORTO FINAZIAMENTO"/>
  </r>
  <r>
    <x v="14"/>
    <s v="Puglia"/>
    <d v="2015-12-30T00:00:00"/>
    <s v="non prevista"/>
    <s v="PU#7#B0302.104"/>
    <x v="617"/>
    <x v="622"/>
    <x v="360"/>
    <s v="Tutti i comuni"/>
    <n v="7150000"/>
    <n v="7150000"/>
    <n v="7150000"/>
    <n v="3267192.51"/>
    <n v="1"/>
    <n v="0.45695000139860137"/>
    <n v="0.45695000139860137"/>
    <s v="Gara aggiudicata/contratto sottoscritto"/>
    <s v="Stipula Contratto"/>
    <d v="2023-12-01T00:00:00"/>
    <s v="stipula contratto"/>
    <s v=""/>
    <s v="ok"/>
    <s v="ok"/>
    <s v="ok"/>
    <s v="A+B"/>
    <s v="BDU"/>
    <s v="si"/>
    <s v="IMPORTO IMPEGNATO = IMPORTO FINAZIAMENTO"/>
  </r>
  <r>
    <x v="14"/>
    <s v="Puglia"/>
    <d v="2015-12-30T00:00:00"/>
    <d v="2025-04-13T00:00:00"/>
    <s v="MISE#1#CISTA8521_08"/>
    <x v="618"/>
    <x v="623"/>
    <x v="361"/>
    <s v="CRISPIANO"/>
    <n v="150000"/>
    <n v="150000"/>
    <n v="137328.97"/>
    <n v="0"/>
    <n v="0.91552646666666671"/>
    <n v="0"/>
    <n v="0"/>
    <s v="Esecuzione"/>
    <s v="Esecuzione Fornitura"/>
    <d v="2022-12-02T00:00:00"/>
    <s v="stipula contratto"/>
    <s v=""/>
    <s v="ok"/>
    <s v="ok"/>
    <s v="ok"/>
    <s v="A+B"/>
    <s v="BDU"/>
    <s v="si"/>
    <m/>
  </r>
  <r>
    <x v="14"/>
    <s v="Puglia"/>
    <d v="2015-12-30T00:00:00"/>
    <d v="2025-04-13T00:00:00"/>
    <s v="MISE#1#CISTA8521_09"/>
    <x v="619"/>
    <x v="624"/>
    <x v="361"/>
    <s v="CRISPIANO"/>
    <n v="200000"/>
    <n v="138966.29"/>
    <n v="138966.29"/>
    <n v="138966.29"/>
    <n v="0.69483145000000002"/>
    <n v="0.69483145000000002"/>
    <n v="1"/>
    <s v="Completato"/>
    <s v="Progetto Completato"/>
    <d v="2023-01-20T00:00:00"/>
    <s v="stipula contratto"/>
    <s v=""/>
    <s v="ok"/>
    <s v="ok"/>
    <s v="ok"/>
    <s v="A+B"/>
    <s v="BDU"/>
    <s v="si"/>
    <m/>
  </r>
  <r>
    <x v="14"/>
    <s v="Puglia"/>
    <d v="2015-12-30T00:00:00"/>
    <d v="2025-04-13T00:00:00"/>
    <s v="MISE#1#CISTA8521_10"/>
    <x v="620"/>
    <x v="625"/>
    <x v="361"/>
    <s v="CRISPIANO"/>
    <n v="100000"/>
    <n v="100000"/>
    <n v="89634.01"/>
    <n v="0"/>
    <n v="0.89634009999999997"/>
    <n v="0"/>
    <n v="0"/>
    <s v="Esecuzione"/>
    <s v="Esecuzione Fornitura"/>
    <d v="2022-11-29T00:00:00"/>
    <s v="stipula contratto"/>
    <s v=""/>
    <s v="ok"/>
    <s v="ok"/>
    <s v="ok"/>
    <s v="A+B"/>
    <s v="BDU"/>
    <s v="si"/>
    <m/>
  </r>
  <r>
    <x v="14"/>
    <s v="Puglia"/>
    <d v="2015-12-30T00:00:00"/>
    <d v="2025-04-13T00:00:00"/>
    <s v="MISE#1#CISTA8521_11"/>
    <x v="621"/>
    <x v="626"/>
    <x v="361"/>
    <s v="CRISPIANO"/>
    <n v="100000"/>
    <n v="97497.52"/>
    <n v="97497.52"/>
    <n v="97497.52"/>
    <n v="0.97497520000000004"/>
    <n v="0.97497520000000004"/>
    <n v="1"/>
    <s v="Completato"/>
    <s v="Progetto Completato"/>
    <d v="2023-07-04T00:00:00"/>
    <s v="stipula contratto"/>
    <s v=""/>
    <s v="ok"/>
    <s v="ok"/>
    <s v="ok"/>
    <s v="A+B"/>
    <s v="BDU"/>
    <s v="si"/>
    <m/>
  </r>
  <r>
    <x v="14"/>
    <s v="Puglia"/>
    <d v="2015-12-30T00:00:00"/>
    <d v="2025-04-13T00:00:00"/>
    <s v="MISE#1#CISTA8521_07"/>
    <x v="622"/>
    <x v="627"/>
    <x v="361"/>
    <s v="CRISPIANO"/>
    <n v="1650000"/>
    <n v="1650000"/>
    <n v="277148.84999999998"/>
    <n v="93110.62"/>
    <n v="0.16796899999999998"/>
    <n v="5.6430678787878788E-2"/>
    <n v="0.33595888996111656"/>
    <s v="Progettazione"/>
    <s v="Progettazione Esecutiva"/>
    <m/>
    <m/>
    <s v="ok"/>
    <s v=""/>
    <s v=""/>
    <s v=""/>
    <s v="nessuna condizione"/>
    <s v="BDU"/>
    <s v="si"/>
    <m/>
  </r>
  <r>
    <x v="14"/>
    <s v="Puglia"/>
    <d v="2015-12-30T00:00:00"/>
    <s v="non prevista"/>
    <s v="MISE#1#I96J16000710001"/>
    <x v="623"/>
    <x v="628"/>
    <x v="345"/>
    <s v="CRISPIANO"/>
    <n v="3000000"/>
    <n v="3000000"/>
    <n v="2987477.24"/>
    <n v="2202489.09"/>
    <n v="0.99582574666666679"/>
    <n v="0.73416302999999994"/>
    <n v="0.73724045844111596"/>
    <s v="Esecuzione"/>
    <s v="Esecuzione  Lavori"/>
    <d v="2022-06-20T00:00:00"/>
    <s v="stipula contratto"/>
    <s v=""/>
    <s v="ok"/>
    <s v="ok"/>
    <s v="ok"/>
    <s v="A+B"/>
    <s v="BDU"/>
    <s v="si"/>
    <s v="IMPORTO IMPEGNATO = IMPORTO FINAZIAMENTO"/>
  </r>
  <r>
    <x v="14"/>
    <s v="Puglia"/>
    <d v="2015-12-30T00:00:00"/>
    <s v="non prevista"/>
    <s v="PU#7#B0101.22"/>
    <x v="624"/>
    <x v="629"/>
    <x v="362"/>
    <s v="Tutti i comuni"/>
    <n v="15000000"/>
    <n v="15000000"/>
    <n v="0"/>
    <n v="0"/>
    <n v="0"/>
    <n v="0"/>
    <n v="0"/>
    <s v="Progettazione"/>
    <s v="Progettazione Definitiva"/>
    <m/>
    <m/>
    <s v="ok"/>
    <s v=""/>
    <s v=""/>
    <s v=""/>
    <s v="nessuna condizione"/>
    <s v="BDU"/>
    <s v="si"/>
    <m/>
  </r>
  <r>
    <x v="14"/>
    <s v="Puglia"/>
    <d v="2015-12-30T00:00:00"/>
    <s v="non prevista"/>
    <s v="PU#7#FC2.600003"/>
    <x v="625"/>
    <x v="630"/>
    <x v="363"/>
    <s v="TARANTO"/>
    <n v="21000000"/>
    <n v="21000000"/>
    <n v="21000000"/>
    <n v="0"/>
    <n v="1"/>
    <n v="0"/>
    <n v="0"/>
    <s v="Gara aggiudicata/contratto sottoscritto"/>
    <s v="Stipula Contratto"/>
    <d v="2014-12-01T00:00:00"/>
    <s v="stipula contratto"/>
    <s v=""/>
    <s v="ok"/>
    <s v="ok"/>
    <s v="ok"/>
    <s v="A+B"/>
    <s v="BDU"/>
    <s v="si"/>
    <s v="IMPORTO IMPEGNATO = IMPORTO FINAZIAMENTO"/>
  </r>
  <r>
    <x v="14"/>
    <s v="Puglia"/>
    <d v="2015-12-30T00:00:00"/>
    <d v="2025-04-13T00:00:00"/>
    <s v="MISE#1#CISTA8521_06"/>
    <x v="626"/>
    <x v="631"/>
    <x v="364"/>
    <s v="STATTE"/>
    <n v="2200000"/>
    <n v="2200000"/>
    <n v="99317.95"/>
    <n v="0"/>
    <n v="4.5144522727272728E-2"/>
    <n v="0"/>
    <n v="0"/>
    <s v="Progettazione"/>
    <s v="Progettazione Definitiva"/>
    <m/>
    <m/>
    <s v="ok"/>
    <s v=""/>
    <s v=""/>
    <s v=""/>
    <s v="nessuna condizione"/>
    <s v="BDU"/>
    <s v="si"/>
    <m/>
  </r>
  <r>
    <x v="14"/>
    <s v="Puglia"/>
    <d v="2015-12-30T00:00:00"/>
    <s v="non prevista"/>
    <s v="PU#7#FC2.600001"/>
    <x v="627"/>
    <x v="632"/>
    <x v="363"/>
    <s v="STATTE"/>
    <n v="400000"/>
    <n v="400000"/>
    <n v="400000"/>
    <n v="0"/>
    <n v="1"/>
    <n v="0"/>
    <n v="0"/>
    <s v="Completato"/>
    <s v="Progetto Completato"/>
    <d v="2013-10-10T00:00:00"/>
    <s v="stipula contratto"/>
    <s v=""/>
    <s v="ok"/>
    <s v="ok"/>
    <s v="ok"/>
    <s v="A+B"/>
    <s v="BDU"/>
    <s v="si"/>
    <m/>
  </r>
  <r>
    <x v="14"/>
    <s v="Puglia"/>
    <d v="2015-12-30T00:00:00"/>
    <s v="non prevista"/>
    <s v="PU#7#FC2.600002"/>
    <x v="628"/>
    <x v="633"/>
    <x v="363"/>
    <s v="STATTE"/>
    <n v="36600000"/>
    <n v="36600000"/>
    <n v="36600000"/>
    <n v="0"/>
    <n v="1"/>
    <n v="0"/>
    <n v="0"/>
    <s v="Gara aggiudicata/contratto sottoscritto"/>
    <s v="Stipula Contratto"/>
    <d v="2015-10-15T00:00:00"/>
    <s v="stipula contratto"/>
    <s v=""/>
    <s v="ok"/>
    <s v="ok"/>
    <s v="ok"/>
    <s v="A+B"/>
    <s v="BDU"/>
    <s v="si"/>
    <s v="IMPORTO IMPEGNATO = IMPORTO FINAZIAMENTO"/>
  </r>
  <r>
    <x v="14"/>
    <s v="Puglia"/>
    <d v="2015-12-30T00:00:00"/>
    <s v="non prevista"/>
    <s v="MISE#1#CIS_5.6_3"/>
    <x v="629"/>
    <x v="634"/>
    <x v="348"/>
    <s v="STATTE"/>
    <n v="700000"/>
    <n v="700000"/>
    <n v="0"/>
    <n v="0"/>
    <n v="0"/>
    <n v="0"/>
    <n v="0"/>
    <s v="Non Avviato"/>
    <s v="Progetto non avviato"/>
    <m/>
    <m/>
    <s v="ok"/>
    <s v=""/>
    <s v=""/>
    <s v=""/>
    <s v="nessuna condizione"/>
    <s v="BDU"/>
    <s v="si"/>
    <m/>
  </r>
  <r>
    <x v="14"/>
    <s v="Puglia"/>
    <d v="2015-12-30T00:00:00"/>
    <s v="non prevista"/>
    <s v="MISE#1#CIS_5.6_4"/>
    <x v="630"/>
    <x v="635"/>
    <x v="348"/>
    <s v="STATTE"/>
    <n v="300000"/>
    <n v="300000"/>
    <n v="0"/>
    <n v="0"/>
    <n v="0"/>
    <n v="0"/>
    <n v="0"/>
    <s v="Non Avviato"/>
    <s v="Progetto non avviato"/>
    <m/>
    <m/>
    <s v="ok"/>
    <s v=""/>
    <s v=""/>
    <s v=""/>
    <s v="nessuna condizione"/>
    <s v="BDU"/>
    <s v="si"/>
    <m/>
  </r>
  <r>
    <x v="14"/>
    <s v="Puglia"/>
    <d v="2015-12-30T00:00:00"/>
    <s v="non prevista"/>
    <s v="MISE#1#L900031270730201900023"/>
    <x v="631"/>
    <x v="636"/>
    <x v="345"/>
    <s v="STATTE"/>
    <n v="1000000"/>
    <n v="1000000"/>
    <n v="918506.22000000009"/>
    <n v="39661.58"/>
    <n v="0.91850622000000004"/>
    <n v="3.9661580000000002E-2"/>
    <n v="4.3180524134066284E-2"/>
    <s v="Gara in corso"/>
    <s v="Stipula Contratto"/>
    <m/>
    <m/>
    <s v=""/>
    <s v=""/>
    <s v="ok"/>
    <s v=""/>
    <s v="solo B"/>
    <s v="BDU"/>
    <s v="si"/>
    <m/>
  </r>
  <r>
    <x v="14"/>
    <s v="Puglia"/>
    <d v="2015-12-30T00:00:00"/>
    <s v="non prevista"/>
    <s v="MISE#1#L900031270730201900024"/>
    <x v="632"/>
    <x v="637"/>
    <x v="364"/>
    <s v="STATTE"/>
    <n v="1000000"/>
    <n v="1000000"/>
    <n v="919417.0199999999"/>
    <n v="607695.74"/>
    <n v="0.91941701999999992"/>
    <n v="0.60769574000000004"/>
    <n v="0.66095767946518991"/>
    <s v="Esecuzione"/>
    <s v="Esecuzione  Lavori"/>
    <d v="2024-05-20T00:00:00"/>
    <s v="stipula contratto"/>
    <s v=""/>
    <s v="ok"/>
    <s v="ok"/>
    <s v="ok"/>
    <s v="A+B"/>
    <s v="BDU"/>
    <s v="si"/>
    <m/>
  </r>
  <r>
    <x v="14"/>
    <s v="Puglia"/>
    <d v="2015-12-30T00:00:00"/>
    <s v="non prevista"/>
    <s v="MISE#1#PUGCIRU03"/>
    <x v="633"/>
    <x v="638"/>
    <x v="365"/>
    <s v="STATTE"/>
    <n v="920278"/>
    <n v="920278"/>
    <n v="884104"/>
    <n v="704374.17999999993"/>
    <n v="0.96069231254034104"/>
    <n v="0.76539282695011712"/>
    <n v="0.79670964049478332"/>
    <s v="Esecuzione"/>
    <s v="Collaudo"/>
    <d v="2011-01-22T00:00:00"/>
    <s v="stipula contratto"/>
    <s v=""/>
    <s v="ok"/>
    <s v="ok"/>
    <s v="ok"/>
    <s v="A+B"/>
    <s v="BDU"/>
    <s v="si"/>
    <m/>
  </r>
  <r>
    <x v="14"/>
    <s v="Puglia"/>
    <d v="2015-12-30T00:00:00"/>
    <d v="2025-04-13T00:00:00"/>
    <s v="MISE#1#CISTA8521_12"/>
    <x v="634"/>
    <x v="639"/>
    <x v="366"/>
    <s v="STATTE"/>
    <n v="2200448.44"/>
    <n v="2200448.4"/>
    <n v="0"/>
    <n v="0"/>
    <n v="0"/>
    <n v="0"/>
    <n v="0"/>
    <s v="Non Avviato"/>
    <s v="Progetto non avviato"/>
    <m/>
    <m/>
    <s v="ok"/>
    <s v=""/>
    <s v=""/>
    <s v=""/>
    <s v="nessuna condizione"/>
    <s v="BDU"/>
    <s v="si"/>
    <m/>
  </r>
  <r>
    <x v="14"/>
    <s v="Puglia"/>
    <d v="2015-12-30T00:00:00"/>
    <s v="non prevista"/>
    <s v="MISE#1#CISTA8521_13"/>
    <x v="635"/>
    <x v="640"/>
    <x v="366"/>
    <s v="STATTE"/>
    <n v="10000000"/>
    <n v="10000000"/>
    <n v="9850000"/>
    <n v="9850000"/>
    <n v="0.98499999999999999"/>
    <n v="0.98499999999999999"/>
    <n v="1"/>
    <s v="Completato"/>
    <s v="Progetto Completato"/>
    <d v="2017-04-13T00:00:00"/>
    <s v="stipula contratto"/>
    <s v=""/>
    <s v="ok"/>
    <s v="ok"/>
    <s v="ok"/>
    <s v="A+B"/>
    <s v="BDU"/>
    <s v="si"/>
    <m/>
  </r>
  <r>
    <x v="14"/>
    <s v="Puglia"/>
    <d v="2015-12-30T00:00:00"/>
    <s v="non prevista"/>
    <s v="PU#7#A0912.111"/>
    <x v="636"/>
    <x v="641"/>
    <x v="344"/>
    <s v="Tutti i comuni"/>
    <n v="385183.99"/>
    <n v="385183.99"/>
    <n v="385183.99"/>
    <n v="385154"/>
    <n v="1"/>
    <n v="0.99992214110456668"/>
    <n v="0.99992214110456668"/>
    <s v="Completato"/>
    <s v="Progetto Completato"/>
    <d v="2018-11-09T00:00:00"/>
    <s v="stipula contratto"/>
    <s v=""/>
    <s v="ok"/>
    <s v="ok"/>
    <s v="ok"/>
    <s v="A+B"/>
    <s v="BDU"/>
    <s v="si"/>
    <m/>
  </r>
  <r>
    <x v="14"/>
    <s v="Puglia"/>
    <d v="2015-12-30T00:00:00"/>
    <s v="non prevista"/>
    <s v="PU#7#B0203.35"/>
    <x v="637"/>
    <x v="642"/>
    <x v="356"/>
    <s v="TARANTO"/>
    <n v="6000000"/>
    <n v="6000000"/>
    <n v="6000000"/>
    <n v="3750000"/>
    <n v="1"/>
    <n v="0.625"/>
    <n v="0.625"/>
    <s v="Esecuzione"/>
    <s v="Esecuzione Fornitura"/>
    <d v="2022-01-26T00:00:00"/>
    <s v="stipula contratto"/>
    <s v=""/>
    <s v="ok"/>
    <s v="ok"/>
    <s v="ok"/>
    <s v="A+B"/>
    <s v="BDU"/>
    <s v="si"/>
    <s v="IMPORTO IMPEGNATO = IMPORTO FINAZIAMENTO"/>
  </r>
  <r>
    <x v="14"/>
    <s v="Puglia"/>
    <d v="2015-12-30T00:00:00"/>
    <s v="non prevista"/>
    <s v="MATTM#1#DGSTA_23_0001"/>
    <x v="638"/>
    <x v="643"/>
    <x v="348"/>
    <s v="TARANTO"/>
    <n v="12512450.449999999"/>
    <n v="3250000"/>
    <n v="6786038.9199999999"/>
    <n v="21417.72"/>
    <n v="0.54234292052681021"/>
    <n v="1.7117126725564777E-3"/>
    <n v="3.1561445863325524E-3"/>
    <s v="Gara aggiudicata/contratto sottoscritto"/>
    <s v="Stipula Contratto"/>
    <d v="2020-01-27T00:00:00"/>
    <s v="stipula contratto"/>
    <s v=""/>
    <s v="ok"/>
    <s v=""/>
    <s v=""/>
    <s v="solo A"/>
    <s v="BDU"/>
    <s v="si"/>
    <m/>
  </r>
  <r>
    <x v="14"/>
    <s v="Puglia"/>
    <d v="2015-12-30T00:00:00"/>
    <s v="non prevista"/>
    <s v="MISE#1#CISTA8521_14"/>
    <x v="639"/>
    <x v="644"/>
    <x v="366"/>
    <s v="STATTE"/>
    <n v="8800000"/>
    <n v="8800000"/>
    <n v="8576188.0899999999"/>
    <n v="0"/>
    <n v="0.97456682840909092"/>
    <n v="0"/>
    <n v="0"/>
    <s v="Esecuzione"/>
    <s v="Esecuzione Fornitura"/>
    <d v="2023-10-03T00:00:00"/>
    <s v="stipula contratto"/>
    <s v=""/>
    <s v="ok"/>
    <s v="ok"/>
    <s v="ok"/>
    <s v="A+B"/>
    <s v="BDU"/>
    <s v="si"/>
    <m/>
  </r>
  <r>
    <x v="14"/>
    <s v="Puglia"/>
    <d v="2015-12-30T00:00:00"/>
    <d v="2025-04-13T00:00:00"/>
    <s v="C22C20000100001"/>
    <x v="640"/>
    <x v="645"/>
    <x v="367"/>
    <s v="Massafra"/>
    <n v="3700000"/>
    <n v="3700000"/>
    <n v="575101.22"/>
    <n v="0"/>
    <n v="0.15543276216216215"/>
    <n v="0"/>
    <n v="0"/>
    <s v="Progettazione"/>
    <s v="Progettazione Definitiva"/>
    <m/>
    <m/>
    <s v="ok"/>
    <s v=""/>
    <s v=""/>
    <s v=""/>
    <s v="nessuna condizione"/>
    <s v="SGP"/>
    <s v="si"/>
    <m/>
  </r>
  <r>
    <x v="14"/>
    <s v="Puglia"/>
    <d v="2015-12-30T00:00:00"/>
    <d v="2025-04-13T00:00:00"/>
    <s v="C24E21001550001"/>
    <x v="641"/>
    <x v="646"/>
    <x v="367"/>
    <s v="Massafra"/>
    <n v="1100000"/>
    <n v="1100000"/>
    <n v="967201.63"/>
    <n v="13829.92"/>
    <n v="0.87927420909090914"/>
    <n v="1.2572654545454545E-2"/>
    <n v="1.4298900633573168E-2"/>
    <s v="Gara in corso"/>
    <e v="#N/A"/>
    <m/>
    <m/>
    <s v=""/>
    <s v=""/>
    <s v="ok"/>
    <s v=""/>
    <s v="solo B"/>
    <s v="SGP"/>
    <s v="si"/>
    <m/>
  </r>
  <r>
    <x v="14"/>
    <s v="Puglia"/>
    <d v="2015-12-30T00:00:00"/>
    <s v="non prevista"/>
    <s v="D51H15000180005"/>
    <x v="642"/>
    <x v="647"/>
    <x v="368"/>
    <s v="Taranto"/>
    <n v="44100000"/>
    <n v="44100000"/>
    <n v="15107551.539999999"/>
    <n v="249966.13"/>
    <n v="0.34257486485260769"/>
    <n v="5.6681662131519272E-3"/>
    <n v="1.6545773770036069E-2"/>
    <s v="Esecuzione"/>
    <e v="#N/A"/>
    <m/>
    <m/>
    <s v="ok"/>
    <s v=""/>
    <s v=""/>
    <s v=""/>
    <s v="nessuna condizione"/>
    <s v="Format Autorità di Sistema Portuale"/>
    <s v="si"/>
    <m/>
  </r>
  <r>
    <x v="14"/>
    <s v="Puglia"/>
    <d v="2015-12-30T00:00:00"/>
    <s v="non prevista"/>
    <s v="D59D20001720005"/>
    <x v="643"/>
    <x v="648"/>
    <x v="368"/>
    <s v="Taranto"/>
    <n v="127000000"/>
    <n v="42080000"/>
    <n v="0"/>
    <n v="0"/>
    <n v="0"/>
    <n v="0"/>
    <n v="0"/>
    <s v="Non Avviato"/>
    <e v="#N/A"/>
    <m/>
    <m/>
    <s v="ok"/>
    <s v=""/>
    <s v=""/>
    <s v=""/>
    <s v="nessuna condizione"/>
    <s v="Format Autorità di Sistema Portuale"/>
    <s v="si"/>
    <m/>
  </r>
  <r>
    <x v="14"/>
    <s v="Puglia"/>
    <d v="2015-12-30T00:00:00"/>
    <s v="non prevista"/>
    <s v="E55B19000360002"/>
    <x v="644"/>
    <x v="649"/>
    <x v="356"/>
    <s v="Taranto"/>
    <n v="20000000"/>
    <n v="20000000"/>
    <n v="815321.75"/>
    <n v="755688.74"/>
    <n v="4.0766087499999999E-2"/>
    <n v="3.7784436999999997E-2"/>
    <n v="0.92685953735442483"/>
    <s v="Progettazione"/>
    <s v="Progettazione Definitiva"/>
    <m/>
    <m/>
    <s v="ok"/>
    <s v=""/>
    <s v=""/>
    <s v=""/>
    <s v="nessuna condizione"/>
    <s v="Format "/>
    <s v="si"/>
    <m/>
  </r>
  <r>
    <x v="14"/>
    <s v="Puglia"/>
    <d v="2015-12-30T00:00:00"/>
    <s v="non prevista"/>
    <s v="E55E12000360001"/>
    <x v="645"/>
    <x v="650"/>
    <x v="356"/>
    <s v="Taranto"/>
    <n v="106240.3"/>
    <n v="106240.3"/>
    <n v="106240.3"/>
    <n v="106240.3"/>
    <n v="1"/>
    <n v="1"/>
    <n v="1"/>
    <s v="Completato"/>
    <e v="#N/A"/>
    <m/>
    <m/>
    <s v=""/>
    <s v=""/>
    <s v="ok"/>
    <s v=""/>
    <s v="solo B"/>
    <s v="Format "/>
    <s v="si"/>
    <m/>
  </r>
  <r>
    <x v="14"/>
    <s v="Puglia"/>
    <d v="2015-12-30T00:00:00"/>
    <s v="non prevista"/>
    <s v="E56J12000240001"/>
    <x v="646"/>
    <x v="651"/>
    <x v="356"/>
    <s v="Taranto"/>
    <n v="1954054.47"/>
    <n v="1954054.47"/>
    <n v="1954054.47"/>
    <n v="1504035.81"/>
    <n v="1"/>
    <n v="0.76970004321322738"/>
    <n v="0.76970004321322738"/>
    <s v="Completato"/>
    <e v="#N/A"/>
    <d v="2017-01-26T00:00:00"/>
    <s v="stipula contratto"/>
    <s v=""/>
    <s v="ok"/>
    <s v="ok"/>
    <s v="ok"/>
    <s v="A+B"/>
    <s v="Format"/>
    <s v="si"/>
    <m/>
  </r>
  <r>
    <x v="14"/>
    <s v="Puglia"/>
    <d v="2015-12-30T00:00:00"/>
    <s v="non prevista"/>
    <s v="E57B05000020001"/>
    <x v="647"/>
    <x v="652"/>
    <x v="356"/>
    <s v="Taranto"/>
    <n v="6850945.5999999996"/>
    <n v="6850945.5999999996"/>
    <n v="6850945.5999999996"/>
    <n v="1328609.28"/>
    <n v="1"/>
    <n v="0.1939307881819993"/>
    <n v="0.1939307881819993"/>
    <s v="Esecuzione"/>
    <e v="#N/A"/>
    <d v="2024-05-27T00:00:00"/>
    <s v="stipula contratto"/>
    <s v=""/>
    <s v="ok"/>
    <s v="ok"/>
    <s v="ok"/>
    <s v="A+B"/>
    <s v="Format"/>
    <s v="si"/>
    <m/>
  </r>
  <r>
    <x v="14"/>
    <s v="Puglia"/>
    <d v="2015-12-30T00:00:00"/>
    <s v="non prevista"/>
    <s v="E57E13000230001"/>
    <x v="648"/>
    <x v="653"/>
    <x v="356"/>
    <s v="Taranto"/>
    <n v="1657089"/>
    <n v="1657089"/>
    <n v="1657089"/>
    <n v="1657089"/>
    <n v="1"/>
    <n v="1"/>
    <n v="1"/>
    <s v="Completato"/>
    <e v="#N/A"/>
    <m/>
    <m/>
    <s v=""/>
    <s v=""/>
    <s v="ok"/>
    <s v=""/>
    <s v="solo B"/>
    <s v="Format"/>
    <s v="si"/>
    <m/>
  </r>
  <r>
    <x v="14"/>
    <s v="Puglia"/>
    <d v="2015-12-30T00:00:00"/>
    <s v="non prevista"/>
    <s v="E57E13000240001"/>
    <x v="649"/>
    <x v="654"/>
    <x v="356"/>
    <s v="Taranto"/>
    <n v="2251245.2000000002"/>
    <n v="2251245.2000000002"/>
    <n v="2251245.2000000002"/>
    <n v="2251245.2000000002"/>
    <n v="1"/>
    <n v="1"/>
    <n v="1"/>
    <s v="Completato"/>
    <e v="#N/A"/>
    <m/>
    <m/>
    <s v=""/>
    <s v=""/>
    <s v="ok"/>
    <s v=""/>
    <s v="solo B"/>
    <s v="Format"/>
    <s v="si"/>
    <m/>
  </r>
  <r>
    <x v="14"/>
    <s v="Puglia"/>
    <d v="2015-12-30T00:00:00"/>
    <s v="non prevista"/>
    <s v="E57E13000250001"/>
    <x v="650"/>
    <x v="655"/>
    <x v="356"/>
    <s v="Taranto"/>
    <n v="875745.2"/>
    <n v="875745.2"/>
    <n v="875745.2"/>
    <n v="875745.2"/>
    <n v="1"/>
    <n v="1"/>
    <n v="1"/>
    <s v="Completato"/>
    <e v="#N/A"/>
    <m/>
    <m/>
    <s v=""/>
    <s v=""/>
    <s v="ok"/>
    <s v=""/>
    <s v="solo B"/>
    <s v="Format"/>
    <s v="si"/>
    <m/>
  </r>
  <r>
    <x v="14"/>
    <s v="Puglia"/>
    <d v="2015-12-30T00:00:00"/>
    <s v="non prevista"/>
    <s v="E57E13000260001"/>
    <x v="651"/>
    <x v="656"/>
    <x v="356"/>
    <s v="Taranto"/>
    <n v="1309745.2"/>
    <n v="1309745.2"/>
    <n v="1309745.2"/>
    <n v="1309745.2"/>
    <n v="1"/>
    <n v="1"/>
    <n v="1"/>
    <s v="Completato"/>
    <e v="#N/A"/>
    <m/>
    <m/>
    <s v=""/>
    <s v=""/>
    <s v="ok"/>
    <s v=""/>
    <s v="solo B"/>
    <s v="Format"/>
    <s v="si"/>
    <m/>
  </r>
  <r>
    <x v="14"/>
    <s v="Puglia"/>
    <d v="2015-12-30T00:00:00"/>
    <s v="non prevista"/>
    <s v="E57E13000270001"/>
    <x v="652"/>
    <x v="657"/>
    <x v="356"/>
    <s v="Taranto"/>
    <n v="2073289.75"/>
    <n v="2073289.75"/>
    <n v="2073289.75"/>
    <n v="2073289.75"/>
    <n v="1"/>
    <n v="1"/>
    <n v="1"/>
    <s v="Completato"/>
    <e v="#N/A"/>
    <m/>
    <m/>
    <s v=""/>
    <s v=""/>
    <s v="ok"/>
    <s v=""/>
    <s v="solo B"/>
    <s v="Format"/>
    <s v="si"/>
    <m/>
  </r>
  <r>
    <x v="14"/>
    <s v="Puglia"/>
    <d v="2015-12-30T00:00:00"/>
    <s v="non prevista"/>
    <s v="F52C14000170006"/>
    <x v="653"/>
    <x v="658"/>
    <x v="369"/>
    <s v="Taranto"/>
    <n v="2700000"/>
    <n v="2700000"/>
    <n v="1831195.88"/>
    <n v="1831195.87"/>
    <n v="0.67822069629629622"/>
    <n v="0.67822069259259266"/>
    <n v="0.99999999453908783"/>
    <s v="Completato"/>
    <e v="#N/A"/>
    <d v="2015-08-10T00:00:00"/>
    <s v="stipula contratto"/>
    <s v=""/>
    <s v="ok"/>
    <s v="ok"/>
    <s v="ok"/>
    <s v="A+B"/>
    <s v="SGP"/>
    <s v="si"/>
    <m/>
  </r>
  <r>
    <x v="14"/>
    <s v="Puglia"/>
    <d v="2015-12-30T00:00:00"/>
    <s v="non prevista"/>
    <s v="J57D17000280001"/>
    <x v="654"/>
    <x v="659"/>
    <x v="356"/>
    <s v="Taranto"/>
    <n v="1173835.6200000001"/>
    <n v="1173835.6200000001"/>
    <n v="1173835.6200000001"/>
    <n v="1173835.6200000001"/>
    <n v="1"/>
    <n v="1"/>
    <n v="1"/>
    <s v="Completato"/>
    <e v="#N/A"/>
    <m/>
    <m/>
    <s v=""/>
    <s v=""/>
    <s v="ok"/>
    <s v=""/>
    <s v="solo B"/>
    <s v="Format"/>
    <s v="si"/>
    <m/>
  </r>
  <r>
    <x v="14"/>
    <s v="Puglia"/>
    <d v="2015-12-30T00:00:00"/>
    <s v="non prevista"/>
    <s v="J71H02000120008"/>
    <x v="655"/>
    <x v="660"/>
    <x v="370"/>
    <s v="Taranto"/>
    <n v="37500000"/>
    <n v="904476.29"/>
    <n v="0"/>
    <n v="0"/>
    <n v="0"/>
    <n v="0"/>
    <n v="0"/>
    <s v="n.d."/>
    <e v="#N/A"/>
    <m/>
    <m/>
    <s v="ok"/>
    <s v=""/>
    <s v=""/>
    <s v=""/>
    <s v="nessuna condizione"/>
    <s v="mai monitorato"/>
    <s v="no"/>
    <m/>
  </r>
  <r>
    <x v="14"/>
    <s v="Puglia"/>
    <d v="2015-12-30T00:00:00"/>
    <s v="non prevista"/>
    <s v="J71H15000060001"/>
    <x v="656"/>
    <x v="661"/>
    <x v="364"/>
    <s v="Statte"/>
    <n v="227000"/>
    <n v="227000"/>
    <n v="0"/>
    <n v="0"/>
    <n v="0"/>
    <n v="0"/>
    <n v="0"/>
    <s v="Non Avviato"/>
    <e v="#N/A"/>
    <m/>
    <m/>
    <s v="ok"/>
    <s v=""/>
    <s v=""/>
    <s v=""/>
    <s v="nessuna condizione"/>
    <s v="Format"/>
    <s v="si"/>
    <m/>
  </r>
  <r>
    <x v="14"/>
    <s v="Puglia"/>
    <d v="2015-12-30T00:00:00"/>
    <s v="non prevista"/>
    <s v="J76J14000840001"/>
    <x v="657"/>
    <x v="662"/>
    <x v="364"/>
    <s v="Statte"/>
    <n v="1400000"/>
    <n v="1400000"/>
    <n v="1400000"/>
    <n v="1400000"/>
    <n v="1"/>
    <n v="1"/>
    <n v="1"/>
    <s v="Completato"/>
    <e v="#N/A"/>
    <m/>
    <m/>
    <s v=""/>
    <s v=""/>
    <s v="ok"/>
    <s v=""/>
    <s v="solo B"/>
    <s v="Nota Commissario Straordinario"/>
    <s v="si"/>
    <m/>
  </r>
  <r>
    <x v="14"/>
    <s v="Puglia"/>
    <d v="2015-12-30T00:00:00"/>
    <s v="non prevista"/>
    <s v="J98C16000070001"/>
    <x v="658"/>
    <x v="663"/>
    <x v="371"/>
    <s v="Taranto"/>
    <n v="20800000"/>
    <n v="0"/>
    <n v="0"/>
    <n v="0"/>
    <n v="0"/>
    <n v="0"/>
    <n v="0"/>
    <s v="Non Avviato"/>
    <e v="#N/A"/>
    <m/>
    <m/>
    <s v="ok"/>
    <s v=""/>
    <s v=""/>
    <s v=""/>
    <s v="nessuna condizione"/>
    <s v="Format"/>
    <s v="si"/>
    <m/>
  </r>
  <r>
    <x v="14"/>
    <s v="Puglia"/>
    <d v="2015-12-30T00:00:00"/>
    <s v="non prevista"/>
    <s v="E55G19000030005"/>
    <x v="659"/>
    <x v="664"/>
    <x v="372"/>
    <s v="Taranto"/>
    <n v="14000000"/>
    <n v="14000000"/>
    <n v="14000000"/>
    <n v="716098.12"/>
    <n v="1"/>
    <n v="5.1149865714285717E-2"/>
    <n v="5.1149865714285717E-2"/>
    <s v="Non Avviato"/>
    <e v="#N/A"/>
    <m/>
    <m/>
    <s v=""/>
    <s v=""/>
    <s v="ok"/>
    <s v=""/>
    <s v="solo B"/>
    <s v="FORMAT REGIONE - EXTRASISTEMA"/>
    <s v="si"/>
    <m/>
  </r>
  <r>
    <x v="14"/>
    <s v="Puglia"/>
    <d v="2015-12-30T00:00:00"/>
    <d v="2025-04-13T00:00:00"/>
    <s v="Ex Yard BELLELI"/>
    <x v="660"/>
    <x v="665"/>
    <x v="373"/>
    <s v="Taranto"/>
    <n v="14222448"/>
    <n v="0"/>
    <n v="0"/>
    <n v="0"/>
    <n v="0"/>
    <n v="0"/>
    <n v="0"/>
    <s v="Non Avviato"/>
    <e v="#N/A"/>
    <m/>
    <m/>
    <s v="ok"/>
    <s v=""/>
    <s v=""/>
    <s v=""/>
    <s v="nessuna condizione"/>
    <s v="mai monitorato"/>
    <s v="no"/>
    <m/>
  </r>
  <r>
    <x v="15"/>
    <m/>
    <m/>
    <m/>
    <m/>
    <x v="661"/>
    <x v="666"/>
    <x v="374"/>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C4A6A3E-57F0-4A91-82D2-08804CA8F61E}" name="Tabella pivot1" cacheId="0" applyNumberFormats="0" applyBorderFormats="0" applyFontFormats="0" applyPatternFormats="0" applyAlignmentFormats="0" applyWidthHeightFormats="1" dataCaption="Valori" updatedVersion="8" minRefreshableVersion="3" itemPrintTitles="1" mergeItem="1" createdVersion="8" indent="0" compact="0" compactData="0" gridDropZones="1" multipleFieldFilters="0">
  <location ref="A3:F34" firstHeaderRow="1" firstDataRow="2" firstDataCol="3" rowPageCount="1" colPageCount="1"/>
  <pivotFields count="28">
    <pivotField axis="axisPage" compact="0" outline="0" showAll="0">
      <items count="17">
        <item x="0"/>
        <item x="1"/>
        <item x="2"/>
        <item x="3"/>
        <item x="4"/>
        <item x="5"/>
        <item x="6"/>
        <item x="7"/>
        <item x="8"/>
        <item x="9"/>
        <item x="14"/>
        <item x="10"/>
        <item x="11"/>
        <item x="12"/>
        <item x="13"/>
        <item x="15"/>
        <item t="default"/>
      </items>
    </pivotField>
    <pivotField compact="0" outline="0" showAll="0"/>
    <pivotField compact="0" outline="0" showAll="0"/>
    <pivotField compact="0" outline="0" showAll="0"/>
    <pivotField compact="0" outline="0" showAll="0"/>
    <pivotField axis="axisRow" compact="0" outline="0" showAll="0" defaultSubtotal="0">
      <items count="662">
        <item x="218"/>
        <item x="401"/>
        <item x="475"/>
        <item x="476"/>
        <item x="477"/>
        <item x="478"/>
        <item x="479"/>
        <item x="480"/>
        <item x="481"/>
        <item x="219"/>
        <item x="0"/>
        <item x="482"/>
        <item x="483"/>
        <item x="328"/>
        <item x="220"/>
        <item x="484"/>
        <item x="521"/>
        <item x="221"/>
        <item x="175"/>
        <item x="176"/>
        <item x="177"/>
        <item x="485"/>
        <item x="486"/>
        <item x="402"/>
        <item x="3"/>
        <item x="178"/>
        <item x="222"/>
        <item x="403"/>
        <item x="179"/>
        <item x="180"/>
        <item x="181"/>
        <item x="182"/>
        <item x="183"/>
        <item x="329"/>
        <item x="184"/>
        <item x="185"/>
        <item x="223"/>
        <item x="404"/>
        <item x="224"/>
        <item x="123"/>
        <item x="40"/>
        <item x="487"/>
        <item x="41"/>
        <item x="42"/>
        <item x="124"/>
        <item x="225"/>
        <item x="43"/>
        <item x="330"/>
        <item x="226"/>
        <item x="125"/>
        <item x="389"/>
        <item x="331"/>
        <item x="37"/>
        <item x="332"/>
        <item x="4"/>
        <item x="5"/>
        <item x="44"/>
        <item x="227"/>
        <item x="126"/>
        <item x="488"/>
        <item x="390"/>
        <item x="127"/>
        <item x="118"/>
        <item x="120"/>
        <item x="119"/>
        <item x="228"/>
        <item x="105"/>
        <item x="117"/>
        <item x="121"/>
        <item x="45"/>
        <item x="229"/>
        <item x="230"/>
        <item x="46"/>
        <item x="640"/>
        <item x="231"/>
        <item x="522"/>
        <item x="641"/>
        <item x="232"/>
        <item x="128"/>
        <item x="129"/>
        <item x="233"/>
        <item x="234"/>
        <item x="47"/>
        <item x="489"/>
        <item x="235"/>
        <item x="523"/>
        <item x="524"/>
        <item x="236"/>
        <item x="130"/>
        <item x="525"/>
        <item x="526"/>
        <item x="527"/>
        <item x="333"/>
        <item x="237"/>
        <item x="490"/>
        <item x="238"/>
        <item x="239"/>
        <item x="405"/>
        <item x="396"/>
        <item x="397"/>
        <item x="240"/>
        <item x="398"/>
        <item x="6"/>
        <item x="491"/>
        <item x="334"/>
        <item x="241"/>
        <item x="48"/>
        <item x="242"/>
        <item x="49"/>
        <item x="492"/>
        <item x="335"/>
        <item x="336"/>
        <item x="7"/>
        <item x="8"/>
        <item x="9"/>
        <item x="10"/>
        <item x="11"/>
        <item x="12"/>
        <item x="13"/>
        <item x="243"/>
        <item x="14"/>
        <item x="15"/>
        <item x="244"/>
        <item x="50"/>
        <item x="16"/>
        <item x="337"/>
        <item x="51"/>
        <item x="245"/>
        <item x="246"/>
        <item x="247"/>
        <item x="84"/>
        <item x="528"/>
        <item x="248"/>
        <item x="249"/>
        <item x="406"/>
        <item x="52"/>
        <item x="338"/>
        <item x="339"/>
        <item x="340"/>
        <item x="250"/>
        <item x="251"/>
        <item x="131"/>
        <item x="132"/>
        <item x="133"/>
        <item x="173"/>
        <item x="174"/>
        <item x="134"/>
        <item x="135"/>
        <item x="136"/>
        <item x="137"/>
        <item x="172"/>
        <item x="138"/>
        <item x="139"/>
        <item x="140"/>
        <item x="171"/>
        <item x="341"/>
        <item x="493"/>
        <item x="342"/>
        <item x="252"/>
        <item x="391"/>
        <item x="529"/>
        <item x="530"/>
        <item x="531"/>
        <item x="532"/>
        <item x="533"/>
        <item x="534"/>
        <item x="535"/>
        <item x="642"/>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343"/>
        <item x="577"/>
        <item x="578"/>
        <item x="579"/>
        <item x="580"/>
        <item x="581"/>
        <item x="582"/>
        <item x="583"/>
        <item x="584"/>
        <item x="585"/>
        <item x="586"/>
        <item x="587"/>
        <item x="588"/>
        <item x="253"/>
        <item x="17"/>
        <item x="589"/>
        <item x="590"/>
        <item x="591"/>
        <item x="592"/>
        <item x="643"/>
        <item x="494"/>
        <item x="254"/>
        <item x="141"/>
        <item x="407"/>
        <item x="255"/>
        <item x="38"/>
        <item x="142"/>
        <item x="399"/>
        <item x="186"/>
        <item x="187"/>
        <item x="188"/>
        <item x="18"/>
        <item x="189"/>
        <item x="190"/>
        <item x="191"/>
        <item x="192"/>
        <item x="193"/>
        <item x="194"/>
        <item x="195"/>
        <item x="196"/>
        <item x="143"/>
        <item x="344"/>
        <item x="197"/>
        <item x="345"/>
        <item x="144"/>
        <item x="198"/>
        <item x="1"/>
        <item x="346"/>
        <item x="347"/>
        <item x="256"/>
        <item x="348"/>
        <item x="349"/>
        <item x="495"/>
        <item x="496"/>
        <item x="257"/>
        <item x="350"/>
        <item x="258"/>
        <item x="351"/>
        <item x="53"/>
        <item x="259"/>
        <item x="497"/>
        <item x="260"/>
        <item x="408"/>
        <item x="392"/>
        <item x="409"/>
        <item x="261"/>
        <item x="410"/>
        <item x="39"/>
        <item x="262"/>
        <item x="263"/>
        <item x="264"/>
        <item x="593"/>
        <item x="594"/>
        <item x="595"/>
        <item x="644"/>
        <item x="596"/>
        <item x="597"/>
        <item x="598"/>
        <item x="599"/>
        <item x="600"/>
        <item x="601"/>
        <item x="602"/>
        <item x="603"/>
        <item x="604"/>
        <item x="605"/>
        <item x="645"/>
        <item x="659"/>
        <item x="606"/>
        <item x="607"/>
        <item x="646"/>
        <item x="647"/>
        <item x="265"/>
        <item x="648"/>
        <item x="649"/>
        <item x="650"/>
        <item x="651"/>
        <item x="652"/>
        <item x="608"/>
        <item x="609"/>
        <item x="610"/>
        <item x="611"/>
        <item x="612"/>
        <item x="637"/>
        <item x="613"/>
        <item x="266"/>
        <item x="267"/>
        <item x="145"/>
        <item x="268"/>
        <item x="19"/>
        <item x="146"/>
        <item x="393"/>
        <item x="498"/>
        <item x="411"/>
        <item x="352"/>
        <item x="412"/>
        <item x="353"/>
        <item x="499"/>
        <item x="636"/>
        <item x="54"/>
        <item x="269"/>
        <item x="660"/>
        <item x="354"/>
        <item x="270"/>
        <item x="20"/>
        <item x="271"/>
        <item x="2"/>
        <item x="272"/>
        <item x="55"/>
        <item x="273"/>
        <item x="500"/>
        <item x="274"/>
        <item x="501"/>
        <item x="56"/>
        <item x="57"/>
        <item x="355"/>
        <item x="147"/>
        <item x="148"/>
        <item x="58"/>
        <item x="502"/>
        <item x="503"/>
        <item x="413"/>
        <item x="356"/>
        <item x="414"/>
        <item x="415"/>
        <item x="275"/>
        <item x="416"/>
        <item x="276"/>
        <item x="417"/>
        <item x="59"/>
        <item x="149"/>
        <item x="60"/>
        <item x="61"/>
        <item x="418"/>
        <item x="62"/>
        <item x="277"/>
        <item x="278"/>
        <item x="419"/>
        <item x="279"/>
        <item x="614"/>
        <item x="420"/>
        <item x="421"/>
        <item x="63"/>
        <item x="504"/>
        <item x="357"/>
        <item x="358"/>
        <item x="653"/>
        <item x="150"/>
        <item x="151"/>
        <item x="615"/>
        <item x="280"/>
        <item x="152"/>
        <item x="64"/>
        <item x="422"/>
        <item x="400"/>
        <item x="423"/>
        <item x="424"/>
        <item x="425"/>
        <item x="65"/>
        <item x="359"/>
        <item x="66"/>
        <item x="153"/>
        <item x="199"/>
        <item x="426"/>
        <item x="360"/>
        <item x="85"/>
        <item x="86"/>
        <item x="87"/>
        <item x="88"/>
        <item x="89"/>
        <item x="281"/>
        <item x="90"/>
        <item x="91"/>
        <item x="92"/>
        <item x="427"/>
        <item x="93"/>
        <item x="94"/>
        <item x="95"/>
        <item x="96"/>
        <item x="97"/>
        <item x="98"/>
        <item x="154"/>
        <item x="361"/>
        <item x="99"/>
        <item x="428"/>
        <item x="429"/>
        <item x="100"/>
        <item x="101"/>
        <item x="102"/>
        <item x="103"/>
        <item x="362"/>
        <item x="430"/>
        <item x="282"/>
        <item x="363"/>
        <item x="505"/>
        <item x="283"/>
        <item x="506"/>
        <item x="431"/>
        <item x="284"/>
        <item x="432"/>
        <item x="155"/>
        <item x="433"/>
        <item x="434"/>
        <item x="507"/>
        <item x="508"/>
        <item x="285"/>
        <item x="286"/>
        <item x="21"/>
        <item x="287"/>
        <item x="364"/>
        <item x="288"/>
        <item x="200"/>
        <item x="201"/>
        <item x="202"/>
        <item x="156"/>
        <item x="365"/>
        <item x="22"/>
        <item x="23"/>
        <item x="366"/>
        <item x="367"/>
        <item x="289"/>
        <item x="435"/>
        <item x="157"/>
        <item x="368"/>
        <item x="290"/>
        <item x="24"/>
        <item x="394"/>
        <item x="158"/>
        <item x="25"/>
        <item x="291"/>
        <item x="292"/>
        <item x="26"/>
        <item x="369"/>
        <item x="509"/>
        <item x="436"/>
        <item x="370"/>
        <item x="371"/>
        <item x="616"/>
        <item x="437"/>
        <item x="104"/>
        <item x="27"/>
        <item x="473"/>
        <item x="372"/>
        <item x="446"/>
        <item x="470"/>
        <item x="471"/>
        <item x="472"/>
        <item x="447"/>
        <item x="448"/>
        <item x="449"/>
        <item x="510"/>
        <item x="293"/>
        <item x="469"/>
        <item x="450"/>
        <item x="294"/>
        <item x="468"/>
        <item x="474"/>
        <item x="511"/>
        <item x="451"/>
        <item x="452"/>
        <item x="453"/>
        <item x="454"/>
        <item x="455"/>
        <item x="456"/>
        <item x="457"/>
        <item x="458"/>
        <item x="295"/>
        <item x="296"/>
        <item x="28"/>
        <item x="159"/>
        <item x="297"/>
        <item x="160"/>
        <item x="617"/>
        <item x="373"/>
        <item x="374"/>
        <item x="67"/>
        <item x="161"/>
        <item x="298"/>
        <item x="68"/>
        <item x="299"/>
        <item x="83"/>
        <item x="69"/>
        <item x="70"/>
        <item x="459"/>
        <item x="460"/>
        <item x="300"/>
        <item x="461"/>
        <item x="462"/>
        <item x="463"/>
        <item x="464"/>
        <item x="465"/>
        <item x="466"/>
        <item x="467"/>
        <item x="301"/>
        <item x="71"/>
        <item x="302"/>
        <item x="375"/>
        <item x="162"/>
        <item x="303"/>
        <item x="304"/>
        <item x="305"/>
        <item x="122"/>
        <item x="306"/>
        <item x="307"/>
        <item x="106"/>
        <item x="107"/>
        <item x="108"/>
        <item x="109"/>
        <item x="110"/>
        <item x="111"/>
        <item x="112"/>
        <item x="113"/>
        <item x="114"/>
        <item x="115"/>
        <item x="116"/>
        <item x="308"/>
        <item x="309"/>
        <item x="163"/>
        <item x="72"/>
        <item x="73"/>
        <item x="376"/>
        <item x="310"/>
        <item x="311"/>
        <item x="438"/>
        <item x="377"/>
        <item x="378"/>
        <item x="379"/>
        <item x="380"/>
        <item x="312"/>
        <item x="164"/>
        <item x="512"/>
        <item x="313"/>
        <item x="513"/>
        <item x="29"/>
        <item x="74"/>
        <item x="30"/>
        <item x="381"/>
        <item x="314"/>
        <item x="165"/>
        <item x="514"/>
        <item x="75"/>
        <item x="315"/>
        <item x="439"/>
        <item x="76"/>
        <item x="166"/>
        <item x="515"/>
        <item x="316"/>
        <item x="516"/>
        <item x="317"/>
        <item x="618"/>
        <item x="619"/>
        <item x="620"/>
        <item x="621"/>
        <item x="382"/>
        <item x="622"/>
        <item x="623"/>
        <item x="440"/>
        <item x="77"/>
        <item x="441"/>
        <item x="318"/>
        <item x="78"/>
        <item x="79"/>
        <item x="167"/>
        <item x="442"/>
        <item x="80"/>
        <item x="517"/>
        <item x="81"/>
        <item x="319"/>
        <item x="168"/>
        <item x="383"/>
        <item x="624"/>
        <item x="384"/>
        <item x="320"/>
        <item x="385"/>
        <item x="321"/>
        <item x="322"/>
        <item x="443"/>
        <item x="169"/>
        <item x="518"/>
        <item x="638"/>
        <item x="444"/>
        <item x="82"/>
        <item x="625"/>
        <item x="654"/>
        <item x="386"/>
        <item x="323"/>
        <item x="170"/>
        <item x="324"/>
        <item x="325"/>
        <item x="519"/>
        <item x="626"/>
        <item x="326"/>
        <item x="387"/>
        <item x="445"/>
        <item x="655"/>
        <item x="656"/>
        <item x="627"/>
        <item x="628"/>
        <item x="629"/>
        <item x="630"/>
        <item x="31"/>
        <item x="631"/>
        <item x="657"/>
        <item x="632"/>
        <item x="635"/>
        <item x="639"/>
        <item x="633"/>
        <item x="634"/>
        <item x="32"/>
        <item x="203"/>
        <item x="204"/>
        <item x="205"/>
        <item x="206"/>
        <item x="207"/>
        <item x="208"/>
        <item x="209"/>
        <item x="210"/>
        <item x="211"/>
        <item x="212"/>
        <item x="213"/>
        <item x="214"/>
        <item x="215"/>
        <item x="216"/>
        <item x="217"/>
        <item x="33"/>
        <item x="34"/>
        <item x="35"/>
        <item x="520"/>
        <item x="395"/>
        <item x="327"/>
        <item x="388"/>
        <item x="36"/>
        <item x="658"/>
        <item x="661"/>
      </items>
    </pivotField>
    <pivotField axis="axisRow" compact="0" outline="0" showAll="0">
      <items count="668">
        <item x="255"/>
        <item x="218"/>
        <item x="595"/>
        <item x="596"/>
        <item x="275"/>
        <item x="238"/>
        <item x="607"/>
        <item x="597"/>
        <item x="559"/>
        <item x="545"/>
        <item x="550"/>
        <item x="549"/>
        <item x="530"/>
        <item x="529"/>
        <item x="535"/>
        <item x="552"/>
        <item x="536"/>
        <item x="551"/>
        <item x="579"/>
        <item x="548"/>
        <item x="532"/>
        <item x="575"/>
        <item x="546"/>
        <item x="576"/>
        <item x="268"/>
        <item x="502"/>
        <item x="512"/>
        <item x="508"/>
        <item x="70"/>
        <item x="348"/>
        <item x="83"/>
        <item x="391"/>
        <item x="590"/>
        <item x="531"/>
        <item x="95"/>
        <item x="473"/>
        <item x="315"/>
        <item x="316"/>
        <item x="304"/>
        <item x="162"/>
        <item x="152"/>
        <item x="663"/>
        <item x="26"/>
        <item x="176"/>
        <item x="650"/>
        <item x="3"/>
        <item x="478"/>
        <item x="51"/>
        <item x="619"/>
        <item x="126"/>
        <item x="276"/>
        <item x="258"/>
        <item x="92"/>
        <item x="495"/>
        <item x="496"/>
        <item x="440"/>
        <item x="643"/>
        <item x="59"/>
        <item x="370"/>
        <item x="450"/>
        <item x="455"/>
        <item x="451"/>
        <item x="452"/>
        <item x="453"/>
        <item x="456"/>
        <item x="454"/>
        <item x="457"/>
        <item x="524"/>
        <item x="319"/>
        <item x="537"/>
        <item x="415"/>
        <item x="73"/>
        <item x="366"/>
        <item x="253"/>
        <item x="223"/>
        <item x="103"/>
        <item x="501"/>
        <item x="326"/>
        <item x="329"/>
        <item x="37"/>
        <item x="488"/>
        <item x="490"/>
        <item x="522"/>
        <item x="565"/>
        <item x="570"/>
        <item x="571"/>
        <item x="543"/>
        <item x="569"/>
        <item x="572"/>
        <item x="586"/>
        <item x="585"/>
        <item x="567"/>
        <item x="554"/>
        <item x="540"/>
        <item x="533"/>
        <item x="557"/>
        <item x="534"/>
        <item x="560"/>
        <item x="574"/>
        <item x="566"/>
        <item x="556"/>
        <item x="562"/>
        <item x="563"/>
        <item x="564"/>
        <item x="578"/>
        <item x="272"/>
        <item x="202"/>
        <item x="203"/>
        <item x="204"/>
        <item x="205"/>
        <item x="210"/>
        <item x="206"/>
        <item x="207"/>
        <item x="208"/>
        <item x="209"/>
        <item x="211"/>
        <item x="212"/>
        <item x="213"/>
        <item x="214"/>
        <item x="215"/>
        <item x="216"/>
        <item x="396"/>
        <item x="553"/>
        <item x="542"/>
        <item x="558"/>
        <item x="561"/>
        <item x="591"/>
        <item x="593"/>
        <item x="583"/>
        <item x="544"/>
        <item x="573"/>
        <item x="582"/>
        <item x="592"/>
        <item x="584"/>
        <item x="539"/>
        <item x="541"/>
        <item x="555"/>
        <item x="538"/>
        <item x="50"/>
        <item x="660"/>
        <item x="394"/>
        <item x="191"/>
        <item x="91"/>
        <item x="178"/>
        <item x="190"/>
        <item x="283"/>
        <item x="436"/>
        <item x="347"/>
        <item x="405"/>
        <item x="168"/>
        <item x="636"/>
        <item x="123"/>
        <item x="229"/>
        <item x="305"/>
        <item x="137"/>
        <item x="613"/>
        <item x="402"/>
        <item x="145"/>
        <item x="89"/>
        <item x="88"/>
        <item x="97"/>
        <item x="422"/>
        <item x="627"/>
        <item x="497"/>
        <item x="86"/>
        <item x="432"/>
        <item x="6"/>
        <item x="130"/>
        <item x="71"/>
        <item x="293"/>
        <item x="363"/>
        <item x="184"/>
        <item x="367"/>
        <item x="142"/>
        <item x="138"/>
        <item x="614"/>
        <item x="470"/>
        <item x="23"/>
        <item x="588"/>
        <item x="15"/>
        <item x="8"/>
        <item x="649"/>
        <item x="338"/>
        <item x="487"/>
        <item x="516"/>
        <item x="195"/>
        <item x="180"/>
        <item x="194"/>
        <item x="198"/>
        <item x="665"/>
        <item x="5"/>
        <item x="317"/>
        <item x="128"/>
        <item x="652"/>
        <item x="641"/>
        <item x="615"/>
        <item x="256"/>
        <item x="441"/>
        <item x="179"/>
        <item x="309"/>
        <item x="361"/>
        <item x="188"/>
        <item x="483"/>
        <item x="177"/>
        <item x="389"/>
        <item x="7"/>
        <item x="251"/>
        <item x="285"/>
        <item x="413"/>
        <item x="217"/>
        <item x="288"/>
        <item x="243"/>
        <item x="13"/>
        <item x="346"/>
        <item x="622"/>
        <item x="31"/>
        <item x="14"/>
        <item x="110"/>
        <item x="350"/>
        <item x="105"/>
        <item x="320"/>
        <item x="634"/>
        <item x="630"/>
        <item x="409"/>
        <item x="236"/>
        <item x="74"/>
        <item x="116"/>
        <item x="358"/>
        <item x="219"/>
        <item x="54"/>
        <item x="423"/>
        <item x="587"/>
        <item x="442"/>
        <item x="469"/>
        <item x="21"/>
        <item x="239"/>
        <item x="662"/>
        <item x="33"/>
        <item x="36"/>
        <item x="397"/>
        <item x="617"/>
        <item x="594"/>
        <item x="616"/>
        <item x="99"/>
        <item x="56"/>
        <item x="401"/>
        <item x="222"/>
        <item x="100"/>
        <item x="300"/>
        <item x="225"/>
        <item x="231"/>
        <item x="398"/>
        <item x="280"/>
        <item x="295"/>
        <item x="460"/>
        <item x="465"/>
        <item x="461"/>
        <item x="462"/>
        <item x="458"/>
        <item x="463"/>
        <item x="459"/>
        <item x="466"/>
        <item x="464"/>
        <item x="314"/>
        <item x="9"/>
        <item x="248"/>
        <item x="322"/>
        <item x="324"/>
        <item x="233"/>
        <item x="241"/>
        <item x="406"/>
        <item x="93"/>
        <item x="94"/>
        <item x="53"/>
        <item x="165"/>
        <item x="400"/>
        <item x="439"/>
        <item x="32"/>
        <item x="387"/>
        <item x="169"/>
        <item x="336"/>
        <item x="289"/>
        <item x="390"/>
        <item x="182"/>
        <item x="332"/>
        <item x="274"/>
        <item x="58"/>
        <item x="147"/>
        <item x="504"/>
        <item x="263"/>
        <item x="628"/>
        <item x="417"/>
        <item x="47"/>
        <item x="48"/>
        <item x="49"/>
        <item x="429"/>
        <item x="629"/>
        <item x="528"/>
        <item x="38"/>
        <item x="72"/>
        <item x="19"/>
        <item x="507"/>
        <item x="187"/>
        <item x="609"/>
        <item x="610"/>
        <item x="611"/>
        <item x="500"/>
        <item x="232"/>
        <item x="246"/>
        <item x="45"/>
        <item x="303"/>
        <item x="486"/>
        <item x="589"/>
        <item x="547"/>
        <item x="22"/>
        <item x="344"/>
        <item x="167"/>
        <item x="360"/>
        <item x="353"/>
        <item x="328"/>
        <item x="640"/>
        <item x="129"/>
        <item x="632"/>
        <item x="644"/>
        <item x="299"/>
        <item x="416"/>
        <item x="127"/>
        <item x="101"/>
        <item x="170"/>
        <item x="621"/>
        <item x="633"/>
        <item x="385"/>
        <item x="482"/>
        <item x="430"/>
        <item x="189"/>
        <item x="485"/>
        <item x="581"/>
        <item x="141"/>
        <item x="140"/>
        <item x="278"/>
        <item x="200"/>
        <item x="196"/>
        <item x="403"/>
        <item x="647"/>
        <item x="568"/>
        <item x="637"/>
        <item x="286"/>
        <item x="334"/>
        <item x="230"/>
        <item x="598"/>
        <item x="193"/>
        <item x="192"/>
        <item x="381"/>
        <item x="434"/>
        <item x="174"/>
        <item x="345"/>
        <item x="503"/>
        <item x="80"/>
        <item x="386"/>
        <item x="412"/>
        <item x="427"/>
        <item x="419"/>
        <item x="420"/>
        <item x="418"/>
        <item x="414"/>
        <item x="618"/>
        <item x="118"/>
        <item x="117"/>
        <item x="119"/>
        <item x="120"/>
        <item x="638"/>
        <item x="377"/>
        <item x="376"/>
        <item x="603"/>
        <item x="186"/>
        <item x="237"/>
        <item x="321"/>
        <item x="17"/>
        <item x="24"/>
        <item x="431"/>
        <item x="493"/>
        <item x="527"/>
        <item x="612"/>
        <item x="605"/>
        <item x="510"/>
        <item x="327"/>
        <item x="57"/>
        <item x="43"/>
        <item x="506"/>
        <item x="393"/>
        <item x="525"/>
        <item x="635"/>
        <item x="624"/>
        <item x="395"/>
        <item x="625"/>
        <item x="281"/>
        <item x="651"/>
        <item x="351"/>
        <item x="331"/>
        <item x="371"/>
        <item x="626"/>
        <item x="333"/>
        <item x="325"/>
        <item x="642"/>
        <item x="372"/>
        <item x="39"/>
        <item x="235"/>
        <item x="298"/>
        <item x="623"/>
        <item x="292"/>
        <item x="514"/>
        <item x="245"/>
        <item x="383"/>
        <item x="313"/>
        <item x="260"/>
        <item x="226"/>
        <item x="259"/>
        <item x="254"/>
        <item x="354"/>
        <item x="159"/>
        <item x="475"/>
        <item x="481"/>
        <item x="261"/>
        <item x="448"/>
        <item x="445"/>
        <item x="446"/>
        <item x="447"/>
        <item x="449"/>
        <item x="511"/>
        <item x="375"/>
        <item x="297"/>
        <item x="520"/>
        <item x="257"/>
        <item x="79"/>
        <item x="444"/>
        <item x="139"/>
        <item x="124"/>
        <item x="494"/>
        <item x="479"/>
        <item x="407"/>
        <item x="301"/>
        <item x="489"/>
        <item x="234"/>
        <item x="648"/>
        <item x="76"/>
        <item x="392"/>
        <item x="160"/>
        <item x="68"/>
        <item x="339"/>
        <item x="340"/>
        <item x="77"/>
        <item x="287"/>
        <item x="302"/>
        <item x="163"/>
        <item x="164"/>
        <item x="477"/>
        <item x="388"/>
        <item x="476"/>
        <item x="349"/>
        <item x="330"/>
        <item x="341"/>
        <item x="135"/>
        <item x="136"/>
        <item x="580"/>
        <item x="69"/>
        <item x="373"/>
        <item x="518"/>
        <item x="380"/>
        <item x="250"/>
        <item x="269"/>
        <item x="84"/>
        <item x="42"/>
        <item x="132"/>
        <item x="271"/>
        <item x="115"/>
        <item x="65"/>
        <item x="78"/>
        <item x="148"/>
        <item x="151"/>
        <item x="428"/>
        <item x="378"/>
        <item x="149"/>
        <item x="480"/>
        <item x="81"/>
        <item x="265"/>
        <item x="599"/>
        <item x="264"/>
        <item x="240"/>
        <item x="172"/>
        <item x="306"/>
        <item x="443"/>
        <item x="277"/>
        <item x="426"/>
        <item x="291"/>
        <item x="620"/>
        <item x="125"/>
        <item x="279"/>
        <item x="166"/>
        <item x="425"/>
        <item x="181"/>
        <item x="411"/>
        <item x="197"/>
        <item x="646"/>
        <item x="645"/>
        <item x="121"/>
        <item x="601"/>
        <item x="27"/>
        <item x="424"/>
        <item x="433"/>
        <item x="639"/>
        <item x="40"/>
        <item x="41"/>
        <item x="369"/>
        <item x="30"/>
        <item x="25"/>
        <item x="342"/>
        <item x="270"/>
        <item x="153"/>
        <item x="266"/>
        <item x="661"/>
        <item x="55"/>
        <item x="133"/>
        <item x="467"/>
        <item x="471"/>
        <item x="468"/>
        <item x="343"/>
        <item x="108"/>
        <item x="242"/>
        <item x="374"/>
        <item x="273"/>
        <item x="158"/>
        <item x="509"/>
        <item x="90"/>
        <item x="150"/>
        <item x="155"/>
        <item x="517"/>
        <item x="252"/>
        <item x="364"/>
        <item x="408"/>
        <item x="604"/>
        <item x="102"/>
        <item x="87"/>
        <item x="352"/>
        <item x="183"/>
        <item x="606"/>
        <item x="379"/>
        <item x="323"/>
        <item x="144"/>
        <item x="656"/>
        <item x="654"/>
        <item x="657"/>
        <item x="655"/>
        <item x="653"/>
        <item x="410"/>
        <item x="0"/>
        <item x="310"/>
        <item x="244"/>
        <item x="4"/>
        <item x="282"/>
        <item x="362"/>
        <item x="337"/>
        <item x="2"/>
        <item x="335"/>
        <item x="262"/>
        <item x="577"/>
        <item x="499"/>
        <item x="146"/>
        <item x="109"/>
        <item x="290"/>
        <item x="106"/>
        <item x="113"/>
        <item x="112"/>
        <item x="318"/>
        <item x="294"/>
        <item x="224"/>
        <item x="484"/>
        <item x="491"/>
        <item x="513"/>
        <item x="220"/>
        <item x="505"/>
        <item x="221"/>
        <item x="85"/>
        <item x="111"/>
        <item x="175"/>
        <item x="519"/>
        <item x="107"/>
        <item x="98"/>
        <item x="284"/>
        <item x="368"/>
        <item x="515"/>
        <item x="171"/>
        <item x="96"/>
        <item x="134"/>
        <item x="664"/>
        <item x="658"/>
        <item x="1"/>
        <item x="608"/>
        <item x="359"/>
        <item x="228"/>
        <item x="46"/>
        <item x="199"/>
        <item x="66"/>
        <item x="131"/>
        <item x="122"/>
        <item x="20"/>
        <item x="114"/>
        <item x="52"/>
        <item x="659"/>
        <item x="472"/>
        <item x="602"/>
        <item x="75"/>
        <item x="82"/>
        <item x="34"/>
        <item x="421"/>
        <item x="201"/>
        <item x="16"/>
        <item x="11"/>
        <item x="10"/>
        <item x="156"/>
        <item x="526"/>
        <item x="365"/>
        <item x="474"/>
        <item x="63"/>
        <item x="247"/>
        <item x="249"/>
        <item x="227"/>
        <item x="154"/>
        <item x="161"/>
        <item x="143"/>
        <item x="498"/>
        <item x="384"/>
        <item x="12"/>
        <item x="173"/>
        <item x="28"/>
        <item x="437"/>
        <item x="18"/>
        <item x="308"/>
        <item x="404"/>
        <item x="104"/>
        <item x="382"/>
        <item x="67"/>
        <item x="311"/>
        <item x="157"/>
        <item x="355"/>
        <item x="312"/>
        <item x="44"/>
        <item x="35"/>
        <item x="492"/>
        <item x="267"/>
        <item x="185"/>
        <item x="521"/>
        <item x="399"/>
        <item x="631"/>
        <item x="64"/>
        <item x="61"/>
        <item x="60"/>
        <item x="62"/>
        <item x="29"/>
        <item x="435"/>
        <item x="357"/>
        <item x="356"/>
        <item x="438"/>
        <item x="307"/>
        <item x="600"/>
        <item x="296"/>
        <item x="523"/>
        <item x="666"/>
        <item t="default"/>
      </items>
    </pivotField>
    <pivotField axis="axisRow" compact="0" outline="0" showAll="0" defaultSubtotal="0">
      <items count="375">
        <item x="372"/>
        <item x="354"/>
        <item x="220"/>
        <item x="183"/>
        <item x="352"/>
        <item x="357"/>
        <item x="349"/>
        <item x="368"/>
        <item x="353"/>
        <item x="33"/>
        <item x="344"/>
        <item x="84"/>
        <item x="312"/>
        <item x="254"/>
        <item x="326"/>
        <item x="32"/>
        <item x="304"/>
        <item x="371"/>
        <item x="363"/>
        <item x="345"/>
        <item x="348"/>
        <item x="366"/>
        <item x="24"/>
        <item x="317"/>
        <item x="238"/>
        <item x="309"/>
        <item x="206"/>
        <item x="62"/>
        <item x="15"/>
        <item x="203"/>
        <item x="320"/>
        <item x="19"/>
        <item x="339"/>
        <item x="165"/>
        <item x="334"/>
        <item x="308"/>
        <item x="46"/>
        <item x="256"/>
        <item x="168"/>
        <item x="76"/>
        <item x="138"/>
        <item x="332"/>
        <item x="336"/>
        <item x="294"/>
        <item x="293"/>
        <item x="290"/>
        <item x="201"/>
        <item x="21"/>
        <item x="255"/>
        <item x="114"/>
        <item x="27"/>
        <item x="259"/>
        <item x="199"/>
        <item x="64"/>
        <item x="67"/>
        <item x="71"/>
        <item x="232"/>
        <item x="208"/>
        <item x="341"/>
        <item x="184"/>
        <item x="237"/>
        <item x="108"/>
        <item x="132"/>
        <item x="35"/>
        <item x="234"/>
        <item x="128"/>
        <item x="258"/>
        <item x="23"/>
        <item x="148"/>
        <item x="222"/>
        <item x="155"/>
        <item x="156"/>
        <item x="61"/>
        <item x="68"/>
        <item x="328"/>
        <item x="240"/>
        <item x="277"/>
        <item x="278"/>
        <item x="217"/>
        <item x="90"/>
        <item x="303"/>
        <item x="16"/>
        <item x="3"/>
        <item x="151"/>
        <item x="141"/>
        <item x="173"/>
        <item x="44"/>
        <item x="202"/>
        <item x="174"/>
        <item x="213"/>
        <item x="77"/>
        <item x="117"/>
        <item x="225"/>
        <item x="251"/>
        <item x="342"/>
        <item x="162"/>
        <item x="167"/>
        <item x="333"/>
        <item x="122"/>
        <item x="335"/>
        <item x="219"/>
        <item x="301"/>
        <item x="212"/>
        <item x="170"/>
        <item x="12"/>
        <item x="51"/>
        <item x="188"/>
        <item x="265"/>
        <item x="361"/>
        <item x="331"/>
        <item x="120"/>
        <item x="178"/>
        <item x="157"/>
        <item x="154"/>
        <item x="145"/>
        <item x="14"/>
        <item x="116"/>
        <item x="286"/>
        <item x="319"/>
        <item x="8"/>
        <item x="324"/>
        <item x="26"/>
        <item x="66"/>
        <item x="143"/>
        <item x="241"/>
        <item x="235"/>
        <item x="247"/>
        <item x="118"/>
        <item x="83"/>
        <item x="196"/>
        <item x="159"/>
        <item x="150"/>
        <item x="124"/>
        <item x="172"/>
        <item x="248"/>
        <item x="271"/>
        <item x="228"/>
        <item x="182"/>
        <item x="130"/>
        <item x="59"/>
        <item x="94"/>
        <item x="36"/>
        <item x="176"/>
        <item x="112"/>
        <item x="189"/>
        <item x="7"/>
        <item x="329"/>
        <item x="161"/>
        <item x="215"/>
        <item x="38"/>
        <item x="171"/>
        <item x="63"/>
        <item x="338"/>
        <item x="236"/>
        <item x="144"/>
        <item x="49"/>
        <item x="250"/>
        <item x="221"/>
        <item x="230"/>
        <item x="367"/>
        <item x="55"/>
        <item x="79"/>
        <item x="45"/>
        <item x="20"/>
        <item x="126"/>
        <item x="106"/>
        <item x="153"/>
        <item x="311"/>
        <item x="40"/>
        <item x="191"/>
        <item x="321"/>
        <item x="318"/>
        <item x="347"/>
        <item x="69"/>
        <item x="72"/>
        <item x="146"/>
        <item x="80"/>
        <item x="194"/>
        <item x="105"/>
        <item x="97"/>
        <item x="113"/>
        <item x="229"/>
        <item x="327"/>
        <item x="48"/>
        <item x="125"/>
        <item x="11"/>
        <item x="25"/>
        <item x="92"/>
        <item x="100"/>
        <item x="98"/>
        <item x="200"/>
        <item x="263"/>
        <item x="209"/>
        <item x="133"/>
        <item x="160"/>
        <item x="268"/>
        <item x="177"/>
        <item x="179"/>
        <item x="85"/>
        <item x="91"/>
        <item x="187"/>
        <item x="93"/>
        <item x="60"/>
        <item x="313"/>
        <item x="291"/>
        <item x="104"/>
        <item x="142"/>
        <item x="305"/>
        <item x="295"/>
        <item x="121"/>
        <item x="315"/>
        <item x="239"/>
        <item x="283"/>
        <item x="297"/>
        <item x="70"/>
        <item x="1"/>
        <item x="330"/>
        <item x="223"/>
        <item x="107"/>
        <item x="2"/>
        <item x="74"/>
        <item x="310"/>
        <item x="227"/>
        <item x="78"/>
        <item x="111"/>
        <item x="103"/>
        <item x="185"/>
        <item x="193"/>
        <item x="119"/>
        <item x="95"/>
        <item x="262"/>
        <item x="166"/>
        <item x="264"/>
        <item x="58"/>
        <item x="300"/>
        <item x="274"/>
        <item x="204"/>
        <item x="37"/>
        <item x="75"/>
        <item x="139"/>
        <item x="137"/>
        <item x="266"/>
        <item x="30"/>
        <item x="81"/>
        <item x="169"/>
        <item x="226"/>
        <item x="242"/>
        <item x="89"/>
        <item x="175"/>
        <item x="18"/>
        <item x="249"/>
        <item x="257"/>
        <item x="211"/>
        <item x="4"/>
        <item x="243"/>
        <item x="273"/>
        <item x="244"/>
        <item x="181"/>
        <item x="207"/>
        <item x="337"/>
        <item x="214"/>
        <item x="123"/>
        <item x="260"/>
        <item x="289"/>
        <item x="210"/>
        <item x="343"/>
        <item x="216"/>
        <item x="115"/>
        <item x="136"/>
        <item x="88"/>
        <item x="197"/>
        <item x="192"/>
        <item x="231"/>
        <item x="109"/>
        <item x="198"/>
        <item x="127"/>
        <item x="302"/>
        <item x="129"/>
        <item x="10"/>
        <item x="364"/>
        <item x="34"/>
        <item x="110"/>
        <item x="261"/>
        <item x="356"/>
        <item x="355"/>
        <item x="152"/>
        <item x="147"/>
        <item x="316"/>
        <item x="134"/>
        <item x="280"/>
        <item x="5"/>
        <item x="164"/>
        <item x="325"/>
        <item x="13"/>
        <item x="287"/>
        <item x="288"/>
        <item x="296"/>
        <item x="163"/>
        <item x="275"/>
        <item x="276"/>
        <item x="224"/>
        <item x="6"/>
        <item x="9"/>
        <item x="158"/>
        <item x="73"/>
        <item x="252"/>
        <item x="131"/>
        <item x="195"/>
        <item x="323"/>
        <item x="82"/>
        <item x="17"/>
        <item x="149"/>
        <item x="292"/>
        <item x="253"/>
        <item x="267"/>
        <item x="218"/>
        <item x="43"/>
        <item x="233"/>
        <item x="360"/>
        <item x="340"/>
        <item x="47"/>
        <item x="245"/>
        <item x="41"/>
        <item x="42"/>
        <item x="351"/>
        <item x="285"/>
        <item x="299"/>
        <item x="135"/>
        <item x="180"/>
        <item x="50"/>
        <item x="269"/>
        <item x="346"/>
        <item x="29"/>
        <item x="31"/>
        <item x="246"/>
        <item x="28"/>
        <item x="205"/>
        <item x="359"/>
        <item x="101"/>
        <item x="358"/>
        <item x="270"/>
        <item x="56"/>
        <item x="373"/>
        <item x="279"/>
        <item x="281"/>
        <item x="140"/>
        <item x="53"/>
        <item x="186"/>
        <item x="39"/>
        <item x="86"/>
        <item x="22"/>
        <item x="57"/>
        <item x="350"/>
        <item x="322"/>
        <item x="190"/>
        <item x="96"/>
        <item x="0"/>
        <item x="65"/>
        <item x="365"/>
        <item x="102"/>
        <item x="99"/>
        <item x="362"/>
        <item x="370"/>
        <item x="298"/>
        <item x="284"/>
        <item x="52"/>
        <item x="369"/>
        <item x="272"/>
        <item x="314"/>
        <item x="306"/>
        <item x="307"/>
        <item x="282"/>
        <item x="54"/>
        <item x="87"/>
        <item x="374"/>
      </items>
    </pivotField>
    <pivotField compact="0" outline="0" showAll="0"/>
    <pivotField dataField="1" compact="0" outline="0" showAll="0"/>
    <pivotField compact="0" outline="0" showAll="0"/>
    <pivotField dataField="1"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3">
    <field x="7"/>
    <field x="5"/>
    <field x="6"/>
  </rowFields>
  <rowItems count="30">
    <i>
      <x v="326"/>
      <x v="469"/>
      <x v="608"/>
    </i>
    <i r="1">
      <x v="472"/>
      <x v="233"/>
    </i>
    <i r="1">
      <x v="473"/>
      <x v="176"/>
    </i>
    <i r="1">
      <x v="474"/>
      <x v="523"/>
    </i>
    <i r="1">
      <x v="480"/>
      <x v="524"/>
    </i>
    <i r="1">
      <x v="483"/>
      <x v="522"/>
    </i>
    <i r="1">
      <x v="484"/>
      <x v="35"/>
    </i>
    <i>
      <x v="363"/>
      <x v="471"/>
      <x v="424"/>
    </i>
    <i r="1">
      <x v="475"/>
      <x v="425"/>
    </i>
    <i r="1">
      <x v="476"/>
      <x v="426"/>
    </i>
    <i r="1">
      <x v="477"/>
      <x v="423"/>
    </i>
    <i r="1">
      <x v="481"/>
      <x v="427"/>
    </i>
    <i r="1">
      <x v="486"/>
      <x v="59"/>
    </i>
    <i r="1">
      <x v="487"/>
      <x v="61"/>
    </i>
    <i r="1">
      <x v="488"/>
      <x v="62"/>
    </i>
    <i r="1">
      <x v="489"/>
      <x v="63"/>
    </i>
    <i r="1">
      <x v="490"/>
      <x v="65"/>
    </i>
    <i r="1">
      <x v="491"/>
      <x v="60"/>
    </i>
    <i r="1">
      <x v="492"/>
      <x v="64"/>
    </i>
    <i r="1">
      <x v="493"/>
      <x v="66"/>
    </i>
    <i r="1">
      <x v="511"/>
      <x v="258"/>
    </i>
    <i r="1">
      <x v="512"/>
      <x v="260"/>
    </i>
    <i r="1">
      <x v="514"/>
      <x v="254"/>
    </i>
    <i r="1">
      <x v="515"/>
      <x v="256"/>
    </i>
    <i r="1">
      <x v="516"/>
      <x v="257"/>
    </i>
    <i r="1">
      <x v="517"/>
      <x v="259"/>
    </i>
    <i r="1">
      <x v="518"/>
      <x v="262"/>
    </i>
    <i r="1">
      <x v="519"/>
      <x v="255"/>
    </i>
    <i r="1">
      <x v="520"/>
      <x v="261"/>
    </i>
    <i t="grand">
      <x/>
    </i>
  </rowItems>
  <colFields count="1">
    <field x="-2"/>
  </colFields>
  <colItems count="3">
    <i>
      <x/>
    </i>
    <i i="1">
      <x v="1"/>
    </i>
    <i i="2">
      <x v="2"/>
    </i>
  </colItems>
  <pageFields count="1">
    <pageField fld="0" item="14" hier="-1"/>
  </pageFields>
  <dataFields count="3">
    <dataField name="Somma di Finanziamento" fld="9" baseField="0" baseItem="0"/>
    <dataField name="Somma di Impegno" fld="11" baseField="0" baseItem="0"/>
    <dataField name="Somma di Pagamento" fld="12" baseField="0" baseItem="0"/>
  </dataFields>
  <formats count="1">
    <format dxfId="5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004E39F-CD1A-4E3B-B127-41748351BF90}" name="Tabella pivot1" cacheId="0" applyNumberFormats="0" applyBorderFormats="0" applyFontFormats="0" applyPatternFormats="0" applyAlignmentFormats="0" applyWidthHeightFormats="1" dataCaption="Valori" updatedVersion="8" minRefreshableVersion="3" itemPrintTitles="1" mergeItem="1" createdVersion="8" indent="0" compact="0" compactData="0" gridDropZones="1" multipleFieldFilters="0">
  <location ref="A3:F50" firstHeaderRow="1" firstDataRow="2" firstDataCol="3" rowPageCount="1" colPageCount="1"/>
  <pivotFields count="28">
    <pivotField axis="axisPage" compact="0" outline="0" showAll="0">
      <items count="17">
        <item x="0"/>
        <item x="1"/>
        <item x="2"/>
        <item x="3"/>
        <item x="4"/>
        <item x="5"/>
        <item x="6"/>
        <item x="7"/>
        <item x="8"/>
        <item x="9"/>
        <item x="14"/>
        <item x="10"/>
        <item x="11"/>
        <item x="12"/>
        <item x="13"/>
        <item x="15"/>
        <item t="default"/>
      </items>
    </pivotField>
    <pivotField compact="0" outline="0" showAll="0"/>
    <pivotField compact="0" outline="0" showAll="0"/>
    <pivotField compact="0" outline="0" showAll="0"/>
    <pivotField compact="0" outline="0" showAll="0"/>
    <pivotField axis="axisRow" compact="0" outline="0" showAll="0" defaultSubtotal="0">
      <items count="662">
        <item x="218"/>
        <item x="401"/>
        <item x="475"/>
        <item x="476"/>
        <item x="477"/>
        <item x="478"/>
        <item x="479"/>
        <item x="480"/>
        <item x="481"/>
        <item x="219"/>
        <item x="0"/>
        <item x="482"/>
        <item x="483"/>
        <item x="328"/>
        <item x="220"/>
        <item x="484"/>
        <item x="521"/>
        <item x="221"/>
        <item x="175"/>
        <item x="176"/>
        <item x="177"/>
        <item x="485"/>
        <item x="486"/>
        <item x="402"/>
        <item x="3"/>
        <item x="178"/>
        <item x="222"/>
        <item x="403"/>
        <item x="179"/>
        <item x="180"/>
        <item x="181"/>
        <item x="182"/>
        <item x="183"/>
        <item x="329"/>
        <item x="184"/>
        <item x="185"/>
        <item x="223"/>
        <item x="404"/>
        <item x="224"/>
        <item x="123"/>
        <item x="40"/>
        <item x="487"/>
        <item x="41"/>
        <item x="42"/>
        <item x="124"/>
        <item x="225"/>
        <item x="43"/>
        <item x="330"/>
        <item x="226"/>
        <item x="125"/>
        <item x="389"/>
        <item x="331"/>
        <item x="37"/>
        <item x="332"/>
        <item x="4"/>
        <item x="5"/>
        <item x="44"/>
        <item x="227"/>
        <item x="126"/>
        <item x="488"/>
        <item x="390"/>
        <item x="127"/>
        <item x="118"/>
        <item x="120"/>
        <item x="119"/>
        <item x="228"/>
        <item x="105"/>
        <item x="117"/>
        <item x="121"/>
        <item x="45"/>
        <item x="229"/>
        <item x="230"/>
        <item x="46"/>
        <item x="640"/>
        <item x="231"/>
        <item x="522"/>
        <item x="641"/>
        <item x="232"/>
        <item x="128"/>
        <item x="129"/>
        <item x="233"/>
        <item x="234"/>
        <item x="47"/>
        <item x="489"/>
        <item x="235"/>
        <item x="523"/>
        <item x="524"/>
        <item x="236"/>
        <item x="130"/>
        <item x="525"/>
        <item x="526"/>
        <item x="527"/>
        <item x="333"/>
        <item x="237"/>
        <item x="490"/>
        <item x="238"/>
        <item x="239"/>
        <item x="405"/>
        <item x="396"/>
        <item x="397"/>
        <item x="240"/>
        <item x="398"/>
        <item x="6"/>
        <item x="491"/>
        <item x="334"/>
        <item x="241"/>
        <item x="48"/>
        <item x="242"/>
        <item x="49"/>
        <item x="492"/>
        <item x="335"/>
        <item x="336"/>
        <item x="7"/>
        <item x="8"/>
        <item x="9"/>
        <item x="10"/>
        <item x="11"/>
        <item x="12"/>
        <item x="13"/>
        <item x="243"/>
        <item x="14"/>
        <item x="15"/>
        <item x="244"/>
        <item x="50"/>
        <item x="16"/>
        <item x="337"/>
        <item x="51"/>
        <item x="245"/>
        <item x="246"/>
        <item x="247"/>
        <item x="84"/>
        <item x="528"/>
        <item x="248"/>
        <item x="249"/>
        <item x="406"/>
        <item x="52"/>
        <item x="338"/>
        <item x="339"/>
        <item x="340"/>
        <item x="250"/>
        <item x="251"/>
        <item x="131"/>
        <item x="132"/>
        <item x="133"/>
        <item x="173"/>
        <item x="174"/>
        <item x="134"/>
        <item x="135"/>
        <item x="136"/>
        <item x="137"/>
        <item x="172"/>
        <item x="138"/>
        <item x="139"/>
        <item x="140"/>
        <item x="171"/>
        <item x="341"/>
        <item x="493"/>
        <item x="342"/>
        <item x="252"/>
        <item x="391"/>
        <item x="529"/>
        <item x="530"/>
        <item x="531"/>
        <item x="532"/>
        <item x="533"/>
        <item x="534"/>
        <item x="535"/>
        <item x="642"/>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343"/>
        <item x="577"/>
        <item x="578"/>
        <item x="579"/>
        <item x="580"/>
        <item x="581"/>
        <item x="582"/>
        <item x="583"/>
        <item x="584"/>
        <item x="585"/>
        <item x="586"/>
        <item x="587"/>
        <item x="588"/>
        <item x="253"/>
        <item x="17"/>
        <item x="589"/>
        <item x="590"/>
        <item x="591"/>
        <item x="592"/>
        <item x="643"/>
        <item x="494"/>
        <item x="254"/>
        <item x="141"/>
        <item x="407"/>
        <item x="255"/>
        <item x="38"/>
        <item x="142"/>
        <item x="399"/>
        <item x="186"/>
        <item x="187"/>
        <item x="188"/>
        <item x="18"/>
        <item x="189"/>
        <item x="190"/>
        <item x="191"/>
        <item x="192"/>
        <item x="193"/>
        <item x="194"/>
        <item x="195"/>
        <item x="196"/>
        <item x="143"/>
        <item x="344"/>
        <item x="197"/>
        <item x="345"/>
        <item x="144"/>
        <item x="198"/>
        <item x="1"/>
        <item x="346"/>
        <item x="347"/>
        <item x="256"/>
        <item x="348"/>
        <item x="349"/>
        <item x="495"/>
        <item x="496"/>
        <item x="257"/>
        <item x="350"/>
        <item x="258"/>
        <item x="351"/>
        <item x="53"/>
        <item x="259"/>
        <item x="497"/>
        <item x="260"/>
        <item x="408"/>
        <item x="392"/>
        <item x="409"/>
        <item x="261"/>
        <item x="410"/>
        <item x="39"/>
        <item x="262"/>
        <item x="263"/>
        <item x="264"/>
        <item x="593"/>
        <item x="594"/>
        <item x="595"/>
        <item x="644"/>
        <item x="596"/>
        <item x="597"/>
        <item x="598"/>
        <item x="599"/>
        <item x="600"/>
        <item x="601"/>
        <item x="602"/>
        <item x="603"/>
        <item x="604"/>
        <item x="605"/>
        <item x="645"/>
        <item x="659"/>
        <item x="606"/>
        <item x="607"/>
        <item x="646"/>
        <item x="647"/>
        <item x="265"/>
        <item x="648"/>
        <item x="649"/>
        <item x="650"/>
        <item x="651"/>
        <item x="652"/>
        <item x="608"/>
        <item x="609"/>
        <item x="610"/>
        <item x="611"/>
        <item x="612"/>
        <item x="637"/>
        <item x="613"/>
        <item x="266"/>
        <item x="267"/>
        <item x="145"/>
        <item x="268"/>
        <item x="19"/>
        <item x="146"/>
        <item x="393"/>
        <item x="498"/>
        <item x="411"/>
        <item x="352"/>
        <item x="412"/>
        <item x="353"/>
        <item x="499"/>
        <item x="636"/>
        <item x="54"/>
        <item x="269"/>
        <item x="660"/>
        <item x="354"/>
        <item x="270"/>
        <item x="20"/>
        <item x="271"/>
        <item x="2"/>
        <item x="272"/>
        <item x="55"/>
        <item x="273"/>
        <item x="500"/>
        <item x="274"/>
        <item x="501"/>
        <item x="56"/>
        <item x="57"/>
        <item x="355"/>
        <item x="147"/>
        <item x="148"/>
        <item x="58"/>
        <item x="502"/>
        <item x="503"/>
        <item x="413"/>
        <item x="356"/>
        <item x="414"/>
        <item x="415"/>
        <item x="275"/>
        <item x="416"/>
        <item x="276"/>
        <item x="417"/>
        <item x="59"/>
        <item x="149"/>
        <item x="60"/>
        <item x="61"/>
        <item x="418"/>
        <item x="62"/>
        <item x="277"/>
        <item x="278"/>
        <item x="419"/>
        <item x="279"/>
        <item x="614"/>
        <item x="420"/>
        <item x="421"/>
        <item x="63"/>
        <item x="504"/>
        <item x="357"/>
        <item x="358"/>
        <item x="653"/>
        <item x="150"/>
        <item x="151"/>
        <item x="615"/>
        <item x="280"/>
        <item x="152"/>
        <item x="64"/>
        <item x="422"/>
        <item x="400"/>
        <item x="423"/>
        <item x="424"/>
        <item x="425"/>
        <item x="65"/>
        <item x="359"/>
        <item x="66"/>
        <item x="153"/>
        <item x="199"/>
        <item x="426"/>
        <item x="360"/>
        <item x="85"/>
        <item x="86"/>
        <item x="87"/>
        <item x="88"/>
        <item x="89"/>
        <item x="281"/>
        <item x="90"/>
        <item x="91"/>
        <item x="92"/>
        <item x="427"/>
        <item x="93"/>
        <item x="94"/>
        <item x="95"/>
        <item x="96"/>
        <item x="97"/>
        <item x="98"/>
        <item x="154"/>
        <item x="361"/>
        <item x="99"/>
        <item x="428"/>
        <item x="429"/>
        <item x="100"/>
        <item x="101"/>
        <item x="102"/>
        <item x="103"/>
        <item x="362"/>
        <item x="430"/>
        <item x="282"/>
        <item x="363"/>
        <item x="505"/>
        <item x="283"/>
        <item x="506"/>
        <item x="431"/>
        <item x="284"/>
        <item x="432"/>
        <item x="155"/>
        <item x="433"/>
        <item x="434"/>
        <item x="507"/>
        <item x="508"/>
        <item x="285"/>
        <item x="286"/>
        <item x="21"/>
        <item x="287"/>
        <item x="364"/>
        <item x="288"/>
        <item x="200"/>
        <item x="201"/>
        <item x="202"/>
        <item x="156"/>
        <item x="365"/>
        <item x="22"/>
        <item x="23"/>
        <item x="366"/>
        <item x="367"/>
        <item x="289"/>
        <item x="435"/>
        <item x="157"/>
        <item x="368"/>
        <item x="290"/>
        <item x="24"/>
        <item x="394"/>
        <item x="158"/>
        <item x="25"/>
        <item x="291"/>
        <item x="292"/>
        <item x="26"/>
        <item x="369"/>
        <item x="509"/>
        <item x="436"/>
        <item x="370"/>
        <item x="371"/>
        <item x="616"/>
        <item x="437"/>
        <item x="104"/>
        <item x="27"/>
        <item x="473"/>
        <item x="372"/>
        <item x="446"/>
        <item x="470"/>
        <item x="471"/>
        <item x="472"/>
        <item x="447"/>
        <item x="448"/>
        <item x="449"/>
        <item x="510"/>
        <item x="293"/>
        <item x="469"/>
        <item x="450"/>
        <item x="294"/>
        <item x="468"/>
        <item x="474"/>
        <item x="511"/>
        <item x="451"/>
        <item x="452"/>
        <item x="453"/>
        <item x="454"/>
        <item x="455"/>
        <item x="456"/>
        <item x="457"/>
        <item x="458"/>
        <item x="295"/>
        <item x="296"/>
        <item x="28"/>
        <item x="159"/>
        <item x="297"/>
        <item x="160"/>
        <item x="617"/>
        <item x="373"/>
        <item x="374"/>
        <item x="67"/>
        <item x="161"/>
        <item x="298"/>
        <item x="68"/>
        <item x="299"/>
        <item x="83"/>
        <item x="69"/>
        <item x="70"/>
        <item x="459"/>
        <item x="460"/>
        <item x="300"/>
        <item x="461"/>
        <item x="462"/>
        <item x="463"/>
        <item x="464"/>
        <item x="465"/>
        <item x="466"/>
        <item x="467"/>
        <item x="301"/>
        <item x="71"/>
        <item x="302"/>
        <item x="375"/>
        <item x="162"/>
        <item x="303"/>
        <item x="304"/>
        <item x="305"/>
        <item x="122"/>
        <item x="306"/>
        <item x="307"/>
        <item x="106"/>
        <item x="107"/>
        <item x="108"/>
        <item x="109"/>
        <item x="110"/>
        <item x="111"/>
        <item x="112"/>
        <item x="113"/>
        <item x="114"/>
        <item x="115"/>
        <item x="116"/>
        <item x="308"/>
        <item x="309"/>
        <item x="163"/>
        <item x="72"/>
        <item x="73"/>
        <item x="376"/>
        <item x="310"/>
        <item x="311"/>
        <item x="438"/>
        <item x="377"/>
        <item x="378"/>
        <item x="379"/>
        <item x="380"/>
        <item x="312"/>
        <item x="164"/>
        <item x="512"/>
        <item x="313"/>
        <item x="513"/>
        <item x="29"/>
        <item x="74"/>
        <item x="30"/>
        <item x="381"/>
        <item x="314"/>
        <item x="165"/>
        <item x="514"/>
        <item x="75"/>
        <item x="315"/>
        <item x="439"/>
        <item x="76"/>
        <item x="166"/>
        <item x="515"/>
        <item x="316"/>
        <item x="516"/>
        <item x="317"/>
        <item x="618"/>
        <item x="619"/>
        <item x="620"/>
        <item x="621"/>
        <item x="382"/>
        <item x="622"/>
        <item x="623"/>
        <item x="440"/>
        <item x="77"/>
        <item x="441"/>
        <item x="318"/>
        <item x="78"/>
        <item x="79"/>
        <item x="167"/>
        <item x="442"/>
        <item x="80"/>
        <item x="517"/>
        <item x="81"/>
        <item x="319"/>
        <item x="168"/>
        <item x="383"/>
        <item x="624"/>
        <item x="384"/>
        <item x="320"/>
        <item x="385"/>
        <item x="321"/>
        <item x="322"/>
        <item x="443"/>
        <item x="169"/>
        <item x="518"/>
        <item x="638"/>
        <item x="444"/>
        <item x="82"/>
        <item x="625"/>
        <item x="654"/>
        <item x="386"/>
        <item x="323"/>
        <item x="170"/>
        <item x="324"/>
        <item x="325"/>
        <item x="519"/>
        <item x="626"/>
        <item x="326"/>
        <item x="387"/>
        <item x="445"/>
        <item x="655"/>
        <item x="656"/>
        <item x="627"/>
        <item x="628"/>
        <item x="629"/>
        <item x="630"/>
        <item x="31"/>
        <item x="631"/>
        <item x="657"/>
        <item x="632"/>
        <item x="635"/>
        <item x="639"/>
        <item x="633"/>
        <item x="634"/>
        <item x="32"/>
        <item x="203"/>
        <item x="204"/>
        <item x="205"/>
        <item x="206"/>
        <item x="207"/>
        <item x="208"/>
        <item x="209"/>
        <item x="210"/>
        <item x="211"/>
        <item x="212"/>
        <item x="213"/>
        <item x="214"/>
        <item x="215"/>
        <item x="216"/>
        <item x="217"/>
        <item x="33"/>
        <item x="34"/>
        <item x="35"/>
        <item x="520"/>
        <item x="395"/>
        <item x="327"/>
        <item x="388"/>
        <item x="36"/>
        <item x="658"/>
        <item x="661"/>
      </items>
    </pivotField>
    <pivotField axis="axisRow" compact="0" outline="0" showAll="0">
      <items count="668">
        <item x="255"/>
        <item x="218"/>
        <item x="595"/>
        <item x="596"/>
        <item x="275"/>
        <item x="238"/>
        <item x="607"/>
        <item x="597"/>
        <item x="559"/>
        <item x="545"/>
        <item x="550"/>
        <item x="549"/>
        <item x="530"/>
        <item x="529"/>
        <item x="535"/>
        <item x="552"/>
        <item x="536"/>
        <item x="551"/>
        <item x="579"/>
        <item x="548"/>
        <item x="532"/>
        <item x="575"/>
        <item x="546"/>
        <item x="576"/>
        <item x="268"/>
        <item x="502"/>
        <item x="512"/>
        <item x="508"/>
        <item x="70"/>
        <item x="348"/>
        <item x="83"/>
        <item x="391"/>
        <item x="590"/>
        <item x="531"/>
        <item x="95"/>
        <item x="473"/>
        <item x="315"/>
        <item x="316"/>
        <item x="304"/>
        <item x="162"/>
        <item x="152"/>
        <item x="663"/>
        <item x="26"/>
        <item x="176"/>
        <item x="650"/>
        <item x="3"/>
        <item x="478"/>
        <item x="51"/>
        <item x="619"/>
        <item x="126"/>
        <item x="276"/>
        <item x="258"/>
        <item x="92"/>
        <item x="495"/>
        <item x="496"/>
        <item x="440"/>
        <item x="643"/>
        <item x="59"/>
        <item x="370"/>
        <item x="450"/>
        <item x="455"/>
        <item x="451"/>
        <item x="452"/>
        <item x="453"/>
        <item x="456"/>
        <item x="454"/>
        <item x="457"/>
        <item x="524"/>
        <item x="319"/>
        <item x="537"/>
        <item x="415"/>
        <item x="73"/>
        <item x="366"/>
        <item x="253"/>
        <item x="223"/>
        <item x="103"/>
        <item x="501"/>
        <item x="326"/>
        <item x="329"/>
        <item x="37"/>
        <item x="488"/>
        <item x="490"/>
        <item x="522"/>
        <item x="565"/>
        <item x="570"/>
        <item x="571"/>
        <item x="543"/>
        <item x="569"/>
        <item x="572"/>
        <item x="586"/>
        <item x="585"/>
        <item x="567"/>
        <item x="554"/>
        <item x="540"/>
        <item x="533"/>
        <item x="557"/>
        <item x="534"/>
        <item x="560"/>
        <item x="574"/>
        <item x="566"/>
        <item x="556"/>
        <item x="562"/>
        <item x="563"/>
        <item x="564"/>
        <item x="578"/>
        <item x="272"/>
        <item x="202"/>
        <item x="203"/>
        <item x="204"/>
        <item x="205"/>
        <item x="210"/>
        <item x="206"/>
        <item x="207"/>
        <item x="208"/>
        <item x="209"/>
        <item x="211"/>
        <item x="212"/>
        <item x="213"/>
        <item x="214"/>
        <item x="215"/>
        <item x="216"/>
        <item x="396"/>
        <item x="553"/>
        <item x="542"/>
        <item x="558"/>
        <item x="561"/>
        <item x="591"/>
        <item x="593"/>
        <item x="583"/>
        <item x="544"/>
        <item x="573"/>
        <item x="582"/>
        <item x="592"/>
        <item x="584"/>
        <item x="539"/>
        <item x="541"/>
        <item x="555"/>
        <item x="538"/>
        <item x="50"/>
        <item x="660"/>
        <item x="394"/>
        <item x="191"/>
        <item x="91"/>
        <item x="178"/>
        <item x="190"/>
        <item x="283"/>
        <item x="436"/>
        <item x="347"/>
        <item x="405"/>
        <item x="168"/>
        <item x="636"/>
        <item x="123"/>
        <item x="229"/>
        <item x="305"/>
        <item x="137"/>
        <item x="613"/>
        <item x="402"/>
        <item x="145"/>
        <item x="89"/>
        <item x="88"/>
        <item x="97"/>
        <item x="422"/>
        <item x="627"/>
        <item x="497"/>
        <item x="86"/>
        <item x="432"/>
        <item x="6"/>
        <item x="130"/>
        <item x="71"/>
        <item x="293"/>
        <item x="363"/>
        <item x="184"/>
        <item x="367"/>
        <item x="142"/>
        <item x="138"/>
        <item x="614"/>
        <item x="470"/>
        <item x="23"/>
        <item x="588"/>
        <item x="15"/>
        <item x="8"/>
        <item x="649"/>
        <item x="338"/>
        <item x="487"/>
        <item x="516"/>
        <item x="195"/>
        <item x="180"/>
        <item x="194"/>
        <item x="198"/>
        <item x="665"/>
        <item x="5"/>
        <item x="317"/>
        <item x="128"/>
        <item x="652"/>
        <item x="641"/>
        <item x="615"/>
        <item x="256"/>
        <item x="441"/>
        <item x="179"/>
        <item x="309"/>
        <item x="361"/>
        <item x="188"/>
        <item x="483"/>
        <item x="177"/>
        <item x="389"/>
        <item x="7"/>
        <item x="251"/>
        <item x="285"/>
        <item x="413"/>
        <item x="217"/>
        <item x="288"/>
        <item x="243"/>
        <item x="13"/>
        <item x="346"/>
        <item x="622"/>
        <item x="31"/>
        <item x="14"/>
        <item x="110"/>
        <item x="350"/>
        <item x="105"/>
        <item x="320"/>
        <item x="634"/>
        <item x="630"/>
        <item x="409"/>
        <item x="236"/>
        <item x="74"/>
        <item x="116"/>
        <item x="358"/>
        <item x="219"/>
        <item x="54"/>
        <item x="423"/>
        <item x="587"/>
        <item x="442"/>
        <item x="469"/>
        <item x="21"/>
        <item x="239"/>
        <item x="662"/>
        <item x="33"/>
        <item x="36"/>
        <item x="397"/>
        <item x="617"/>
        <item x="594"/>
        <item x="616"/>
        <item x="99"/>
        <item x="56"/>
        <item x="401"/>
        <item x="222"/>
        <item x="100"/>
        <item x="300"/>
        <item x="225"/>
        <item x="231"/>
        <item x="398"/>
        <item x="280"/>
        <item x="295"/>
        <item x="460"/>
        <item x="465"/>
        <item x="461"/>
        <item x="462"/>
        <item x="458"/>
        <item x="463"/>
        <item x="459"/>
        <item x="466"/>
        <item x="464"/>
        <item x="314"/>
        <item x="9"/>
        <item x="248"/>
        <item x="322"/>
        <item x="324"/>
        <item x="233"/>
        <item x="241"/>
        <item x="406"/>
        <item x="93"/>
        <item x="94"/>
        <item x="53"/>
        <item x="165"/>
        <item x="400"/>
        <item x="439"/>
        <item x="32"/>
        <item x="387"/>
        <item x="169"/>
        <item x="336"/>
        <item x="289"/>
        <item x="390"/>
        <item x="182"/>
        <item x="332"/>
        <item x="274"/>
        <item x="58"/>
        <item x="147"/>
        <item x="504"/>
        <item x="263"/>
        <item x="628"/>
        <item x="417"/>
        <item x="47"/>
        <item x="48"/>
        <item x="49"/>
        <item x="429"/>
        <item x="629"/>
        <item x="528"/>
        <item x="38"/>
        <item x="72"/>
        <item x="19"/>
        <item x="507"/>
        <item x="187"/>
        <item x="609"/>
        <item x="610"/>
        <item x="611"/>
        <item x="500"/>
        <item x="232"/>
        <item x="246"/>
        <item x="45"/>
        <item x="303"/>
        <item x="486"/>
        <item x="589"/>
        <item x="547"/>
        <item x="22"/>
        <item x="344"/>
        <item x="167"/>
        <item x="360"/>
        <item x="353"/>
        <item x="328"/>
        <item x="640"/>
        <item x="129"/>
        <item x="632"/>
        <item x="644"/>
        <item x="299"/>
        <item x="416"/>
        <item x="127"/>
        <item x="101"/>
        <item x="170"/>
        <item x="621"/>
        <item x="633"/>
        <item x="385"/>
        <item x="482"/>
        <item x="430"/>
        <item x="189"/>
        <item x="485"/>
        <item x="581"/>
        <item x="141"/>
        <item x="140"/>
        <item x="278"/>
        <item x="200"/>
        <item x="196"/>
        <item x="403"/>
        <item x="647"/>
        <item x="568"/>
        <item x="637"/>
        <item x="286"/>
        <item x="334"/>
        <item x="230"/>
        <item x="598"/>
        <item x="193"/>
        <item x="192"/>
        <item x="381"/>
        <item x="434"/>
        <item x="174"/>
        <item x="345"/>
        <item x="503"/>
        <item x="80"/>
        <item x="386"/>
        <item x="412"/>
        <item x="427"/>
        <item x="419"/>
        <item x="420"/>
        <item x="418"/>
        <item x="414"/>
        <item x="618"/>
        <item x="118"/>
        <item x="117"/>
        <item x="119"/>
        <item x="120"/>
        <item x="638"/>
        <item x="377"/>
        <item x="376"/>
        <item x="603"/>
        <item x="186"/>
        <item x="237"/>
        <item x="321"/>
        <item x="17"/>
        <item x="24"/>
        <item x="431"/>
        <item x="493"/>
        <item x="527"/>
        <item x="612"/>
        <item x="605"/>
        <item x="510"/>
        <item x="327"/>
        <item x="57"/>
        <item x="43"/>
        <item x="506"/>
        <item x="393"/>
        <item x="525"/>
        <item x="635"/>
        <item x="624"/>
        <item x="395"/>
        <item x="625"/>
        <item x="281"/>
        <item x="651"/>
        <item x="351"/>
        <item x="331"/>
        <item x="371"/>
        <item x="626"/>
        <item x="333"/>
        <item x="325"/>
        <item x="642"/>
        <item x="372"/>
        <item x="39"/>
        <item x="235"/>
        <item x="298"/>
        <item x="623"/>
        <item x="292"/>
        <item x="514"/>
        <item x="245"/>
        <item x="383"/>
        <item x="313"/>
        <item x="260"/>
        <item x="226"/>
        <item x="259"/>
        <item x="254"/>
        <item x="354"/>
        <item x="159"/>
        <item x="475"/>
        <item x="481"/>
        <item x="261"/>
        <item x="448"/>
        <item x="445"/>
        <item x="446"/>
        <item x="447"/>
        <item x="449"/>
        <item x="511"/>
        <item x="375"/>
        <item x="297"/>
        <item x="520"/>
        <item x="257"/>
        <item x="79"/>
        <item x="444"/>
        <item x="139"/>
        <item x="124"/>
        <item x="494"/>
        <item x="479"/>
        <item x="407"/>
        <item x="301"/>
        <item x="489"/>
        <item x="234"/>
        <item x="648"/>
        <item x="76"/>
        <item x="392"/>
        <item x="160"/>
        <item x="68"/>
        <item x="339"/>
        <item x="340"/>
        <item x="77"/>
        <item x="287"/>
        <item x="302"/>
        <item x="163"/>
        <item x="164"/>
        <item x="477"/>
        <item x="388"/>
        <item x="476"/>
        <item x="349"/>
        <item x="330"/>
        <item x="341"/>
        <item x="135"/>
        <item x="136"/>
        <item x="580"/>
        <item x="69"/>
        <item x="373"/>
        <item x="518"/>
        <item x="380"/>
        <item x="250"/>
        <item x="269"/>
        <item x="84"/>
        <item x="42"/>
        <item x="132"/>
        <item x="271"/>
        <item x="115"/>
        <item x="65"/>
        <item x="78"/>
        <item x="148"/>
        <item x="151"/>
        <item x="428"/>
        <item x="378"/>
        <item x="149"/>
        <item x="480"/>
        <item x="81"/>
        <item x="265"/>
        <item x="599"/>
        <item x="264"/>
        <item x="240"/>
        <item x="172"/>
        <item x="306"/>
        <item x="443"/>
        <item x="277"/>
        <item x="426"/>
        <item x="291"/>
        <item x="620"/>
        <item x="125"/>
        <item x="279"/>
        <item x="166"/>
        <item x="425"/>
        <item x="181"/>
        <item x="411"/>
        <item x="197"/>
        <item x="646"/>
        <item x="645"/>
        <item x="121"/>
        <item x="601"/>
        <item x="27"/>
        <item x="424"/>
        <item x="433"/>
        <item x="639"/>
        <item x="40"/>
        <item x="41"/>
        <item x="369"/>
        <item x="30"/>
        <item x="25"/>
        <item x="342"/>
        <item x="270"/>
        <item x="153"/>
        <item x="266"/>
        <item x="661"/>
        <item x="55"/>
        <item x="133"/>
        <item x="467"/>
        <item x="471"/>
        <item x="468"/>
        <item x="343"/>
        <item x="108"/>
        <item x="242"/>
        <item x="374"/>
        <item x="273"/>
        <item x="158"/>
        <item x="509"/>
        <item x="90"/>
        <item x="150"/>
        <item x="155"/>
        <item x="517"/>
        <item x="252"/>
        <item x="364"/>
        <item x="408"/>
        <item x="604"/>
        <item x="102"/>
        <item x="87"/>
        <item x="352"/>
        <item x="183"/>
        <item x="606"/>
        <item x="379"/>
        <item x="323"/>
        <item x="144"/>
        <item x="656"/>
        <item x="654"/>
        <item x="657"/>
        <item x="655"/>
        <item x="653"/>
        <item x="410"/>
        <item x="0"/>
        <item x="310"/>
        <item x="244"/>
        <item x="4"/>
        <item x="282"/>
        <item x="362"/>
        <item x="337"/>
        <item x="2"/>
        <item x="335"/>
        <item x="262"/>
        <item x="577"/>
        <item x="499"/>
        <item x="146"/>
        <item x="109"/>
        <item x="290"/>
        <item x="106"/>
        <item x="113"/>
        <item x="112"/>
        <item x="318"/>
        <item x="294"/>
        <item x="224"/>
        <item x="484"/>
        <item x="491"/>
        <item x="513"/>
        <item x="220"/>
        <item x="505"/>
        <item x="221"/>
        <item x="85"/>
        <item x="111"/>
        <item x="175"/>
        <item x="519"/>
        <item x="107"/>
        <item x="98"/>
        <item x="284"/>
        <item x="368"/>
        <item x="515"/>
        <item x="171"/>
        <item x="96"/>
        <item x="134"/>
        <item x="664"/>
        <item x="658"/>
        <item x="1"/>
        <item x="608"/>
        <item x="359"/>
        <item x="228"/>
        <item x="46"/>
        <item x="199"/>
        <item x="66"/>
        <item x="131"/>
        <item x="122"/>
        <item x="20"/>
        <item x="114"/>
        <item x="52"/>
        <item x="659"/>
        <item x="472"/>
        <item x="602"/>
        <item x="75"/>
        <item x="82"/>
        <item x="34"/>
        <item x="421"/>
        <item x="201"/>
        <item x="16"/>
        <item x="11"/>
        <item x="10"/>
        <item x="156"/>
        <item x="526"/>
        <item x="365"/>
        <item x="474"/>
        <item x="63"/>
        <item x="247"/>
        <item x="249"/>
        <item x="227"/>
        <item x="154"/>
        <item x="161"/>
        <item x="143"/>
        <item x="498"/>
        <item x="384"/>
        <item x="12"/>
        <item x="173"/>
        <item x="28"/>
        <item x="437"/>
        <item x="18"/>
        <item x="308"/>
        <item x="404"/>
        <item x="104"/>
        <item x="382"/>
        <item x="67"/>
        <item x="311"/>
        <item x="157"/>
        <item x="355"/>
        <item x="312"/>
        <item x="44"/>
        <item x="35"/>
        <item x="492"/>
        <item x="267"/>
        <item x="185"/>
        <item x="521"/>
        <item x="399"/>
        <item x="631"/>
        <item x="64"/>
        <item x="61"/>
        <item x="60"/>
        <item x="62"/>
        <item x="29"/>
        <item x="435"/>
        <item x="357"/>
        <item x="356"/>
        <item x="438"/>
        <item x="307"/>
        <item x="600"/>
        <item x="296"/>
        <item x="523"/>
        <item x="666"/>
        <item t="default"/>
      </items>
    </pivotField>
    <pivotField axis="axisRow" compact="0" outline="0" showAll="0" defaultSubtotal="0">
      <items count="375">
        <item x="372"/>
        <item x="354"/>
        <item x="220"/>
        <item x="183"/>
        <item x="352"/>
        <item x="357"/>
        <item x="349"/>
        <item x="368"/>
        <item x="353"/>
        <item x="33"/>
        <item x="344"/>
        <item x="84"/>
        <item x="312"/>
        <item x="254"/>
        <item x="326"/>
        <item x="32"/>
        <item x="304"/>
        <item x="371"/>
        <item x="363"/>
        <item x="345"/>
        <item x="348"/>
        <item x="366"/>
        <item x="24"/>
        <item x="317"/>
        <item x="238"/>
        <item x="309"/>
        <item x="206"/>
        <item x="62"/>
        <item x="15"/>
        <item x="203"/>
        <item x="320"/>
        <item x="19"/>
        <item x="339"/>
        <item x="165"/>
        <item x="334"/>
        <item x="308"/>
        <item x="46"/>
        <item x="256"/>
        <item x="168"/>
        <item x="76"/>
        <item x="138"/>
        <item x="332"/>
        <item x="336"/>
        <item x="294"/>
        <item x="293"/>
        <item x="290"/>
        <item x="201"/>
        <item x="21"/>
        <item x="255"/>
        <item x="114"/>
        <item x="27"/>
        <item x="259"/>
        <item x="199"/>
        <item x="64"/>
        <item x="67"/>
        <item x="71"/>
        <item x="232"/>
        <item x="208"/>
        <item x="341"/>
        <item x="184"/>
        <item x="237"/>
        <item x="108"/>
        <item x="132"/>
        <item x="35"/>
        <item x="234"/>
        <item x="128"/>
        <item x="258"/>
        <item x="23"/>
        <item x="148"/>
        <item x="222"/>
        <item x="155"/>
        <item x="156"/>
        <item x="61"/>
        <item x="68"/>
        <item x="328"/>
        <item x="240"/>
        <item x="277"/>
        <item x="278"/>
        <item x="217"/>
        <item x="90"/>
        <item x="303"/>
        <item x="16"/>
        <item x="3"/>
        <item x="151"/>
        <item x="141"/>
        <item x="173"/>
        <item x="44"/>
        <item x="202"/>
        <item x="174"/>
        <item x="213"/>
        <item x="77"/>
        <item x="117"/>
        <item x="225"/>
        <item x="251"/>
        <item x="342"/>
        <item x="162"/>
        <item x="167"/>
        <item x="333"/>
        <item x="122"/>
        <item x="335"/>
        <item x="219"/>
        <item x="301"/>
        <item x="212"/>
        <item x="170"/>
        <item x="12"/>
        <item x="51"/>
        <item x="188"/>
        <item x="265"/>
        <item x="361"/>
        <item x="331"/>
        <item x="120"/>
        <item x="178"/>
        <item x="157"/>
        <item x="154"/>
        <item x="145"/>
        <item x="14"/>
        <item x="116"/>
        <item x="286"/>
        <item x="319"/>
        <item x="8"/>
        <item x="324"/>
        <item x="26"/>
        <item x="66"/>
        <item x="143"/>
        <item x="241"/>
        <item x="235"/>
        <item x="247"/>
        <item x="118"/>
        <item x="83"/>
        <item x="196"/>
        <item x="159"/>
        <item x="150"/>
        <item x="124"/>
        <item x="172"/>
        <item x="248"/>
        <item x="271"/>
        <item x="228"/>
        <item x="182"/>
        <item x="130"/>
        <item x="59"/>
        <item x="94"/>
        <item x="36"/>
        <item x="176"/>
        <item x="112"/>
        <item x="189"/>
        <item x="7"/>
        <item x="329"/>
        <item x="161"/>
        <item x="215"/>
        <item x="38"/>
        <item x="171"/>
        <item x="63"/>
        <item x="338"/>
        <item x="236"/>
        <item x="144"/>
        <item x="49"/>
        <item x="250"/>
        <item x="221"/>
        <item x="230"/>
        <item x="367"/>
        <item x="55"/>
        <item x="79"/>
        <item x="45"/>
        <item x="20"/>
        <item x="126"/>
        <item x="106"/>
        <item x="153"/>
        <item x="311"/>
        <item x="40"/>
        <item x="191"/>
        <item x="321"/>
        <item x="318"/>
        <item x="347"/>
        <item x="69"/>
        <item x="72"/>
        <item x="146"/>
        <item x="80"/>
        <item x="194"/>
        <item x="105"/>
        <item x="97"/>
        <item x="113"/>
        <item x="229"/>
        <item x="327"/>
        <item x="48"/>
        <item x="125"/>
        <item x="11"/>
        <item x="25"/>
        <item x="92"/>
        <item x="100"/>
        <item x="98"/>
        <item x="200"/>
        <item x="263"/>
        <item x="209"/>
        <item x="133"/>
        <item x="160"/>
        <item x="268"/>
        <item x="177"/>
        <item x="179"/>
        <item x="85"/>
        <item x="91"/>
        <item x="187"/>
        <item x="93"/>
        <item x="60"/>
        <item x="313"/>
        <item x="291"/>
        <item x="104"/>
        <item x="142"/>
        <item x="305"/>
        <item x="295"/>
        <item x="121"/>
        <item x="315"/>
        <item x="239"/>
        <item x="283"/>
        <item x="297"/>
        <item x="70"/>
        <item x="1"/>
        <item x="330"/>
        <item x="223"/>
        <item x="107"/>
        <item x="2"/>
        <item x="74"/>
        <item x="310"/>
        <item x="227"/>
        <item x="78"/>
        <item x="111"/>
        <item x="103"/>
        <item x="185"/>
        <item x="193"/>
        <item x="119"/>
        <item x="95"/>
        <item x="262"/>
        <item x="166"/>
        <item x="264"/>
        <item x="58"/>
        <item x="300"/>
        <item x="274"/>
        <item x="204"/>
        <item x="37"/>
        <item x="75"/>
        <item x="139"/>
        <item x="137"/>
        <item x="266"/>
        <item x="30"/>
        <item x="81"/>
        <item x="169"/>
        <item x="226"/>
        <item x="242"/>
        <item x="89"/>
        <item x="175"/>
        <item x="18"/>
        <item x="249"/>
        <item x="257"/>
        <item x="211"/>
        <item x="4"/>
        <item x="243"/>
        <item x="273"/>
        <item x="244"/>
        <item x="181"/>
        <item x="207"/>
        <item x="337"/>
        <item x="214"/>
        <item x="123"/>
        <item x="260"/>
        <item x="289"/>
        <item x="210"/>
        <item x="343"/>
        <item x="216"/>
        <item x="115"/>
        <item x="136"/>
        <item x="88"/>
        <item x="197"/>
        <item x="192"/>
        <item x="231"/>
        <item x="109"/>
        <item x="198"/>
        <item x="127"/>
        <item x="302"/>
        <item x="129"/>
        <item x="10"/>
        <item x="364"/>
        <item x="34"/>
        <item x="110"/>
        <item x="261"/>
        <item x="356"/>
        <item x="355"/>
        <item x="152"/>
        <item x="147"/>
        <item x="316"/>
        <item x="134"/>
        <item x="280"/>
        <item x="5"/>
        <item x="164"/>
        <item x="325"/>
        <item x="13"/>
        <item x="287"/>
        <item x="288"/>
        <item x="296"/>
        <item x="163"/>
        <item x="275"/>
        <item x="276"/>
        <item x="224"/>
        <item x="6"/>
        <item x="9"/>
        <item x="158"/>
        <item x="73"/>
        <item x="252"/>
        <item x="131"/>
        <item x="195"/>
        <item x="323"/>
        <item x="82"/>
        <item x="17"/>
        <item x="149"/>
        <item x="292"/>
        <item x="253"/>
        <item x="267"/>
        <item x="218"/>
        <item x="43"/>
        <item x="233"/>
        <item x="360"/>
        <item x="340"/>
        <item x="47"/>
        <item x="245"/>
        <item x="41"/>
        <item x="42"/>
        <item x="351"/>
        <item x="285"/>
        <item x="299"/>
        <item x="135"/>
        <item x="180"/>
        <item x="50"/>
        <item x="269"/>
        <item x="346"/>
        <item x="29"/>
        <item x="31"/>
        <item x="246"/>
        <item x="28"/>
        <item x="205"/>
        <item x="359"/>
        <item x="101"/>
        <item x="358"/>
        <item x="270"/>
        <item x="56"/>
        <item x="373"/>
        <item x="279"/>
        <item x="281"/>
        <item x="140"/>
        <item x="53"/>
        <item x="186"/>
        <item x="39"/>
        <item x="86"/>
        <item x="22"/>
        <item x="57"/>
        <item x="350"/>
        <item x="322"/>
        <item x="190"/>
        <item x="96"/>
        <item x="0"/>
        <item x="65"/>
        <item x="365"/>
        <item x="102"/>
        <item x="99"/>
        <item x="362"/>
        <item x="370"/>
        <item x="298"/>
        <item x="284"/>
        <item x="52"/>
        <item x="369"/>
        <item x="272"/>
        <item x="314"/>
        <item x="306"/>
        <item x="307"/>
        <item x="282"/>
        <item x="54"/>
        <item x="87"/>
        <item x="374"/>
      </items>
    </pivotField>
    <pivotField compact="0" outline="0" showAll="0"/>
    <pivotField dataField="1" compact="0" outline="0" showAll="0"/>
    <pivotField compact="0" outline="0" showAll="0"/>
    <pivotField dataField="1"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3">
    <field x="7"/>
    <field x="5"/>
    <field x="6"/>
  </rowFields>
  <rowItems count="46">
    <i>
      <x v="43"/>
      <x v="586"/>
      <x v="55"/>
    </i>
    <i>
      <x v="44"/>
      <x v="584"/>
      <x v="276"/>
    </i>
    <i>
      <x v="45"/>
      <x v="462"/>
      <x v="658"/>
    </i>
    <i>
      <x v="76"/>
      <x v="321"/>
      <x v="553"/>
    </i>
    <i>
      <x v="77"/>
      <x v="323"/>
      <x v="500"/>
    </i>
    <i>
      <x v="117"/>
      <x v="425"/>
      <x v="333"/>
    </i>
    <i>
      <x v="135"/>
      <x v="1"/>
      <x v="275"/>
    </i>
    <i>
      <x v="179"/>
      <x v="23"/>
      <x v="245"/>
    </i>
    <i r="1">
      <x v="27"/>
      <x v="156"/>
    </i>
    <i r="1">
      <x v="37"/>
      <x v="342"/>
    </i>
    <i>
      <x v="204"/>
      <x v="466"/>
      <x v="146"/>
    </i>
    <i>
      <x v="208"/>
      <x v="591"/>
      <x v="197"/>
    </i>
    <i>
      <x v="212"/>
      <x v="383"/>
      <x v="161"/>
    </i>
    <i>
      <x v="213"/>
      <x v="621"/>
      <x v="434"/>
    </i>
    <i>
      <x v="235"/>
      <x v="232"/>
      <x v="270"/>
    </i>
    <i>
      <x v="255"/>
      <x v="134"/>
      <x v="148"/>
    </i>
    <i>
      <x v="263"/>
      <x v="449"/>
      <x v="353"/>
    </i>
    <i>
      <x v="289"/>
      <x v="352"/>
      <x v="364"/>
    </i>
    <i r="1">
      <x v="354"/>
      <x v="70"/>
    </i>
    <i>
      <x v="294"/>
      <x v="427"/>
      <x v="379"/>
    </i>
    <i>
      <x v="295"/>
      <x v="429"/>
      <x v="165"/>
    </i>
    <i r="1">
      <x v="430"/>
      <x v="508"/>
    </i>
    <i>
      <x v="296"/>
      <x v="604"/>
      <x v="232"/>
    </i>
    <i r="1">
      <x v="608"/>
      <x v="490"/>
    </i>
    <i>
      <x v="298"/>
      <x v="271"/>
      <x v="439"/>
    </i>
    <i r="1">
      <x v="275"/>
      <x v="223"/>
    </i>
    <i>
      <x v="299"/>
      <x v="273"/>
      <x v="538"/>
    </i>
    <i>
      <x v="312"/>
      <x v="551"/>
      <x v="634"/>
    </i>
    <i r="1">
      <x v="570"/>
      <x v="661"/>
    </i>
    <i>
      <x v="325"/>
      <x v="419"/>
      <x v="295"/>
    </i>
    <i>
      <x v="343"/>
      <x v="349"/>
      <x v="359"/>
    </i>
    <i r="1">
      <x v="351"/>
      <x v="208"/>
    </i>
    <i r="1">
      <x v="356"/>
      <x v="325"/>
    </i>
    <i r="1">
      <x v="361"/>
      <x v="291"/>
    </i>
    <i>
      <x v="344"/>
      <x v="365"/>
      <x v="363"/>
    </i>
    <i r="1">
      <x v="368"/>
      <x v="361"/>
    </i>
    <i r="1">
      <x v="369"/>
      <x v="362"/>
    </i>
    <i r="1">
      <x v="402"/>
      <x v="492"/>
    </i>
    <i r="1">
      <x v="412"/>
      <x v="360"/>
    </i>
    <i r="1">
      <x v="413"/>
      <x v="479"/>
    </i>
    <i>
      <x v="364"/>
      <x v="391"/>
      <x v="498"/>
    </i>
    <i>
      <x v="367"/>
      <x v="97"/>
      <x v="637"/>
    </i>
    <i r="1">
      <x v="384"/>
      <x v="230"/>
    </i>
    <i r="1">
      <x v="385"/>
      <x v="507"/>
    </i>
    <i>
      <x v="371"/>
      <x v="381"/>
      <x v="613"/>
    </i>
    <i t="grand">
      <x/>
    </i>
  </rowItems>
  <colFields count="1">
    <field x="-2"/>
  </colFields>
  <colItems count="3">
    <i>
      <x/>
    </i>
    <i i="1">
      <x v="1"/>
    </i>
    <i i="2">
      <x v="2"/>
    </i>
  </colItems>
  <pageFields count="1">
    <pageField fld="0" item="13" hier="-1"/>
  </pageFields>
  <dataFields count="3">
    <dataField name="Somma di Finanziamento" fld="9" baseField="0" baseItem="0"/>
    <dataField name="Somma di Impegno" fld="11" baseField="0" baseItem="0"/>
    <dataField name="Somma di Pagamento" fld="12" baseField="0" baseItem="0"/>
  </dataFields>
  <formats count="1">
    <format dxfId="5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60719B-199D-4146-8B04-D28395F70833}" name="Tabella pivot1" cacheId="0" applyNumberFormats="0" applyBorderFormats="0" applyFontFormats="0" applyPatternFormats="0" applyAlignmentFormats="0" applyWidthHeightFormats="1" dataCaption="Valori" updatedVersion="8" minRefreshableVersion="3" itemPrintTitles="1" mergeItem="1" createdVersion="8" indent="0" compact="0" compactData="0" gridDropZones="1" multipleFieldFilters="0">
  <location ref="A3:F10" firstHeaderRow="1" firstDataRow="2" firstDataCol="3" rowPageCount="1" colPageCount="1"/>
  <pivotFields count="28">
    <pivotField axis="axisPage" compact="0" outline="0" showAll="0">
      <items count="17">
        <item x="0"/>
        <item x="1"/>
        <item x="2"/>
        <item x="3"/>
        <item x="4"/>
        <item x="5"/>
        <item x="6"/>
        <item x="7"/>
        <item x="8"/>
        <item x="9"/>
        <item x="14"/>
        <item x="10"/>
        <item x="11"/>
        <item x="12"/>
        <item x="13"/>
        <item x="15"/>
        <item t="default"/>
      </items>
    </pivotField>
    <pivotField compact="0" outline="0" showAll="0"/>
    <pivotField compact="0" outline="0" showAll="0"/>
    <pivotField compact="0" outline="0" showAll="0"/>
    <pivotField compact="0" outline="0" showAll="0"/>
    <pivotField axis="axisRow" compact="0" outline="0" showAll="0" defaultSubtotal="0">
      <items count="662">
        <item x="218"/>
        <item x="401"/>
        <item x="475"/>
        <item x="476"/>
        <item x="477"/>
        <item x="478"/>
        <item x="479"/>
        <item x="480"/>
        <item x="481"/>
        <item x="219"/>
        <item x="0"/>
        <item x="482"/>
        <item x="483"/>
        <item x="328"/>
        <item x="220"/>
        <item x="484"/>
        <item x="521"/>
        <item x="221"/>
        <item x="175"/>
        <item x="176"/>
        <item x="177"/>
        <item x="485"/>
        <item x="486"/>
        <item x="402"/>
        <item x="3"/>
        <item x="178"/>
        <item x="222"/>
        <item x="403"/>
        <item x="179"/>
        <item x="180"/>
        <item x="181"/>
        <item x="182"/>
        <item x="183"/>
        <item x="329"/>
        <item x="184"/>
        <item x="185"/>
        <item x="223"/>
        <item x="404"/>
        <item x="224"/>
        <item x="123"/>
        <item x="40"/>
        <item x="487"/>
        <item x="41"/>
        <item x="42"/>
        <item x="124"/>
        <item x="225"/>
        <item x="43"/>
        <item x="330"/>
        <item x="226"/>
        <item x="125"/>
        <item x="389"/>
        <item x="331"/>
        <item x="37"/>
        <item x="332"/>
        <item x="4"/>
        <item x="5"/>
        <item x="44"/>
        <item x="227"/>
        <item x="126"/>
        <item x="488"/>
        <item x="390"/>
        <item x="127"/>
        <item x="118"/>
        <item x="120"/>
        <item x="119"/>
        <item x="228"/>
        <item x="105"/>
        <item x="117"/>
        <item x="121"/>
        <item x="45"/>
        <item x="229"/>
        <item x="230"/>
        <item x="46"/>
        <item x="640"/>
        <item x="231"/>
        <item x="522"/>
        <item x="641"/>
        <item x="232"/>
        <item x="128"/>
        <item x="129"/>
        <item x="233"/>
        <item x="234"/>
        <item x="47"/>
        <item x="489"/>
        <item x="235"/>
        <item x="523"/>
        <item x="524"/>
        <item x="236"/>
        <item x="130"/>
        <item x="525"/>
        <item x="526"/>
        <item x="527"/>
        <item x="333"/>
        <item x="237"/>
        <item x="490"/>
        <item x="238"/>
        <item x="239"/>
        <item x="405"/>
        <item x="396"/>
        <item x="397"/>
        <item x="240"/>
        <item x="398"/>
        <item x="6"/>
        <item x="491"/>
        <item x="334"/>
        <item x="241"/>
        <item x="48"/>
        <item x="242"/>
        <item x="49"/>
        <item x="492"/>
        <item x="335"/>
        <item x="336"/>
        <item x="7"/>
        <item x="8"/>
        <item x="9"/>
        <item x="10"/>
        <item x="11"/>
        <item x="12"/>
        <item x="13"/>
        <item x="243"/>
        <item x="14"/>
        <item x="15"/>
        <item x="244"/>
        <item x="50"/>
        <item x="16"/>
        <item x="337"/>
        <item x="51"/>
        <item x="245"/>
        <item x="246"/>
        <item x="247"/>
        <item x="84"/>
        <item x="528"/>
        <item x="248"/>
        <item x="249"/>
        <item x="406"/>
        <item x="52"/>
        <item x="338"/>
        <item x="339"/>
        <item x="340"/>
        <item x="250"/>
        <item x="251"/>
        <item x="131"/>
        <item x="132"/>
        <item x="133"/>
        <item x="173"/>
        <item x="174"/>
        <item x="134"/>
        <item x="135"/>
        <item x="136"/>
        <item x="137"/>
        <item x="172"/>
        <item x="138"/>
        <item x="139"/>
        <item x="140"/>
        <item x="171"/>
        <item x="341"/>
        <item x="493"/>
        <item x="342"/>
        <item x="252"/>
        <item x="391"/>
        <item x="529"/>
        <item x="530"/>
        <item x="531"/>
        <item x="532"/>
        <item x="533"/>
        <item x="534"/>
        <item x="535"/>
        <item x="642"/>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343"/>
        <item x="577"/>
        <item x="578"/>
        <item x="579"/>
        <item x="580"/>
        <item x="581"/>
        <item x="582"/>
        <item x="583"/>
        <item x="584"/>
        <item x="585"/>
        <item x="586"/>
        <item x="587"/>
        <item x="588"/>
        <item x="253"/>
        <item x="17"/>
        <item x="589"/>
        <item x="590"/>
        <item x="591"/>
        <item x="592"/>
        <item x="643"/>
        <item x="494"/>
        <item x="254"/>
        <item x="141"/>
        <item x="407"/>
        <item x="255"/>
        <item x="38"/>
        <item x="142"/>
        <item x="399"/>
        <item x="186"/>
        <item x="187"/>
        <item x="188"/>
        <item x="18"/>
        <item x="189"/>
        <item x="190"/>
        <item x="191"/>
        <item x="192"/>
        <item x="193"/>
        <item x="194"/>
        <item x="195"/>
        <item x="196"/>
        <item x="143"/>
        <item x="344"/>
        <item x="197"/>
        <item x="345"/>
        <item x="144"/>
        <item x="198"/>
        <item x="1"/>
        <item x="346"/>
        <item x="347"/>
        <item x="256"/>
        <item x="348"/>
        <item x="349"/>
        <item x="495"/>
        <item x="496"/>
        <item x="257"/>
        <item x="350"/>
        <item x="258"/>
        <item x="351"/>
        <item x="53"/>
        <item x="259"/>
        <item x="497"/>
        <item x="260"/>
        <item x="408"/>
        <item x="392"/>
        <item x="409"/>
        <item x="261"/>
        <item x="410"/>
        <item x="39"/>
        <item x="262"/>
        <item x="263"/>
        <item x="264"/>
        <item x="593"/>
        <item x="594"/>
        <item x="595"/>
        <item x="644"/>
        <item x="596"/>
        <item x="597"/>
        <item x="598"/>
        <item x="599"/>
        <item x="600"/>
        <item x="601"/>
        <item x="602"/>
        <item x="603"/>
        <item x="604"/>
        <item x="605"/>
        <item x="645"/>
        <item x="659"/>
        <item x="606"/>
        <item x="607"/>
        <item x="646"/>
        <item x="647"/>
        <item x="265"/>
        <item x="648"/>
        <item x="649"/>
        <item x="650"/>
        <item x="651"/>
        <item x="652"/>
        <item x="608"/>
        <item x="609"/>
        <item x="610"/>
        <item x="611"/>
        <item x="612"/>
        <item x="637"/>
        <item x="613"/>
        <item x="266"/>
        <item x="267"/>
        <item x="145"/>
        <item x="268"/>
        <item x="19"/>
        <item x="146"/>
        <item x="393"/>
        <item x="498"/>
        <item x="411"/>
        <item x="352"/>
        <item x="412"/>
        <item x="353"/>
        <item x="499"/>
        <item x="636"/>
        <item x="54"/>
        <item x="269"/>
        <item x="660"/>
        <item x="354"/>
        <item x="270"/>
        <item x="20"/>
        <item x="271"/>
        <item x="2"/>
        <item x="272"/>
        <item x="55"/>
        <item x="273"/>
        <item x="500"/>
        <item x="274"/>
        <item x="501"/>
        <item x="56"/>
        <item x="57"/>
        <item x="355"/>
        <item x="147"/>
        <item x="148"/>
        <item x="58"/>
        <item x="502"/>
        <item x="503"/>
        <item x="413"/>
        <item x="356"/>
        <item x="414"/>
        <item x="415"/>
        <item x="275"/>
        <item x="416"/>
        <item x="276"/>
        <item x="417"/>
        <item x="59"/>
        <item x="149"/>
        <item x="60"/>
        <item x="61"/>
        <item x="418"/>
        <item x="62"/>
        <item x="277"/>
        <item x="278"/>
        <item x="419"/>
        <item x="279"/>
        <item x="614"/>
        <item x="420"/>
        <item x="421"/>
        <item x="63"/>
        <item x="504"/>
        <item x="357"/>
        <item x="358"/>
        <item x="653"/>
        <item x="150"/>
        <item x="151"/>
        <item x="615"/>
        <item x="280"/>
        <item x="152"/>
        <item x="64"/>
        <item x="422"/>
        <item x="400"/>
        <item x="423"/>
        <item x="424"/>
        <item x="425"/>
        <item x="65"/>
        <item x="359"/>
        <item x="66"/>
        <item x="153"/>
        <item x="199"/>
        <item x="426"/>
        <item x="360"/>
        <item x="85"/>
        <item x="86"/>
        <item x="87"/>
        <item x="88"/>
        <item x="89"/>
        <item x="281"/>
        <item x="90"/>
        <item x="91"/>
        <item x="92"/>
        <item x="427"/>
        <item x="93"/>
        <item x="94"/>
        <item x="95"/>
        <item x="96"/>
        <item x="97"/>
        <item x="98"/>
        <item x="154"/>
        <item x="361"/>
        <item x="99"/>
        <item x="428"/>
        <item x="429"/>
        <item x="100"/>
        <item x="101"/>
        <item x="102"/>
        <item x="103"/>
        <item x="362"/>
        <item x="430"/>
        <item x="282"/>
        <item x="363"/>
        <item x="505"/>
        <item x="283"/>
        <item x="506"/>
        <item x="431"/>
        <item x="284"/>
        <item x="432"/>
        <item x="155"/>
        <item x="433"/>
        <item x="434"/>
        <item x="507"/>
        <item x="508"/>
        <item x="285"/>
        <item x="286"/>
        <item x="21"/>
        <item x="287"/>
        <item x="364"/>
        <item x="288"/>
        <item x="200"/>
        <item x="201"/>
        <item x="202"/>
        <item x="156"/>
        <item x="365"/>
        <item x="22"/>
        <item x="23"/>
        <item x="366"/>
        <item x="367"/>
        <item x="289"/>
        <item x="435"/>
        <item x="157"/>
        <item x="368"/>
        <item x="290"/>
        <item x="24"/>
        <item x="394"/>
        <item x="158"/>
        <item x="25"/>
        <item x="291"/>
        <item x="292"/>
        <item x="26"/>
        <item x="369"/>
        <item x="509"/>
        <item x="436"/>
        <item x="370"/>
        <item x="371"/>
        <item x="616"/>
        <item x="437"/>
        <item x="104"/>
        <item x="27"/>
        <item x="473"/>
        <item x="372"/>
        <item x="446"/>
        <item x="470"/>
        <item x="471"/>
        <item x="472"/>
        <item x="447"/>
        <item x="448"/>
        <item x="449"/>
        <item x="510"/>
        <item x="293"/>
        <item x="469"/>
        <item x="450"/>
        <item x="294"/>
        <item x="468"/>
        <item x="474"/>
        <item x="511"/>
        <item x="451"/>
        <item x="452"/>
        <item x="453"/>
        <item x="454"/>
        <item x="455"/>
        <item x="456"/>
        <item x="457"/>
        <item x="458"/>
        <item x="295"/>
        <item x="296"/>
        <item x="28"/>
        <item x="159"/>
        <item x="297"/>
        <item x="160"/>
        <item x="617"/>
        <item x="373"/>
        <item x="374"/>
        <item x="67"/>
        <item x="161"/>
        <item x="298"/>
        <item x="68"/>
        <item x="299"/>
        <item x="83"/>
        <item x="69"/>
        <item x="70"/>
        <item x="459"/>
        <item x="460"/>
        <item x="300"/>
        <item x="461"/>
        <item x="462"/>
        <item x="463"/>
        <item x="464"/>
        <item x="465"/>
        <item x="466"/>
        <item x="467"/>
        <item x="301"/>
        <item x="71"/>
        <item x="302"/>
        <item x="375"/>
        <item x="162"/>
        <item x="303"/>
        <item x="304"/>
        <item x="305"/>
        <item x="122"/>
        <item x="306"/>
        <item x="307"/>
        <item x="106"/>
        <item x="107"/>
        <item x="108"/>
        <item x="109"/>
        <item x="110"/>
        <item x="111"/>
        <item x="112"/>
        <item x="113"/>
        <item x="114"/>
        <item x="115"/>
        <item x="116"/>
        <item x="308"/>
        <item x="309"/>
        <item x="163"/>
        <item x="72"/>
        <item x="73"/>
        <item x="376"/>
        <item x="310"/>
        <item x="311"/>
        <item x="438"/>
        <item x="377"/>
        <item x="378"/>
        <item x="379"/>
        <item x="380"/>
        <item x="312"/>
        <item x="164"/>
        <item x="512"/>
        <item x="313"/>
        <item x="513"/>
        <item x="29"/>
        <item x="74"/>
        <item x="30"/>
        <item x="381"/>
        <item x="314"/>
        <item x="165"/>
        <item x="514"/>
        <item x="75"/>
        <item x="315"/>
        <item x="439"/>
        <item x="76"/>
        <item x="166"/>
        <item x="515"/>
        <item x="316"/>
        <item x="516"/>
        <item x="317"/>
        <item x="618"/>
        <item x="619"/>
        <item x="620"/>
        <item x="621"/>
        <item x="382"/>
        <item x="622"/>
        <item x="623"/>
        <item x="440"/>
        <item x="77"/>
        <item x="441"/>
        <item x="318"/>
        <item x="78"/>
        <item x="79"/>
        <item x="167"/>
        <item x="442"/>
        <item x="80"/>
        <item x="517"/>
        <item x="81"/>
        <item x="319"/>
        <item x="168"/>
        <item x="383"/>
        <item x="624"/>
        <item x="384"/>
        <item x="320"/>
        <item x="385"/>
        <item x="321"/>
        <item x="322"/>
        <item x="443"/>
        <item x="169"/>
        <item x="518"/>
        <item x="638"/>
        <item x="444"/>
        <item x="82"/>
        <item x="625"/>
        <item x="654"/>
        <item x="386"/>
        <item x="323"/>
        <item x="170"/>
        <item x="324"/>
        <item x="325"/>
        <item x="519"/>
        <item x="626"/>
        <item x="326"/>
        <item x="387"/>
        <item x="445"/>
        <item x="655"/>
        <item x="656"/>
        <item x="627"/>
        <item x="628"/>
        <item x="629"/>
        <item x="630"/>
        <item x="31"/>
        <item x="631"/>
        <item x="657"/>
        <item x="632"/>
        <item x="635"/>
        <item x="639"/>
        <item x="633"/>
        <item x="634"/>
        <item x="32"/>
        <item x="203"/>
        <item x="204"/>
        <item x="205"/>
        <item x="206"/>
        <item x="207"/>
        <item x="208"/>
        <item x="209"/>
        <item x="210"/>
        <item x="211"/>
        <item x="212"/>
        <item x="213"/>
        <item x="214"/>
        <item x="215"/>
        <item x="216"/>
        <item x="217"/>
        <item x="33"/>
        <item x="34"/>
        <item x="35"/>
        <item x="520"/>
        <item x="395"/>
        <item x="327"/>
        <item x="388"/>
        <item x="36"/>
        <item x="658"/>
        <item x="661"/>
      </items>
    </pivotField>
    <pivotField axis="axisRow" compact="0" outline="0" showAll="0">
      <items count="668">
        <item x="255"/>
        <item x="218"/>
        <item x="595"/>
        <item x="596"/>
        <item x="275"/>
        <item x="238"/>
        <item x="607"/>
        <item x="597"/>
        <item x="559"/>
        <item x="545"/>
        <item x="550"/>
        <item x="549"/>
        <item x="530"/>
        <item x="529"/>
        <item x="535"/>
        <item x="552"/>
        <item x="536"/>
        <item x="551"/>
        <item x="579"/>
        <item x="548"/>
        <item x="532"/>
        <item x="575"/>
        <item x="546"/>
        <item x="576"/>
        <item x="268"/>
        <item x="502"/>
        <item x="512"/>
        <item x="508"/>
        <item x="70"/>
        <item x="348"/>
        <item x="83"/>
        <item x="391"/>
        <item x="590"/>
        <item x="531"/>
        <item x="95"/>
        <item x="473"/>
        <item x="315"/>
        <item x="316"/>
        <item x="304"/>
        <item x="162"/>
        <item x="152"/>
        <item x="663"/>
        <item x="26"/>
        <item x="176"/>
        <item x="650"/>
        <item x="3"/>
        <item x="478"/>
        <item x="51"/>
        <item x="619"/>
        <item x="126"/>
        <item x="276"/>
        <item x="258"/>
        <item x="92"/>
        <item x="495"/>
        <item x="496"/>
        <item x="440"/>
        <item x="643"/>
        <item x="59"/>
        <item x="370"/>
        <item x="450"/>
        <item x="455"/>
        <item x="451"/>
        <item x="452"/>
        <item x="453"/>
        <item x="456"/>
        <item x="454"/>
        <item x="457"/>
        <item x="524"/>
        <item x="319"/>
        <item x="537"/>
        <item x="415"/>
        <item x="73"/>
        <item x="366"/>
        <item x="253"/>
        <item x="223"/>
        <item x="103"/>
        <item x="501"/>
        <item x="326"/>
        <item x="329"/>
        <item x="37"/>
        <item x="488"/>
        <item x="490"/>
        <item x="522"/>
        <item x="565"/>
        <item x="570"/>
        <item x="571"/>
        <item x="543"/>
        <item x="569"/>
        <item x="572"/>
        <item x="586"/>
        <item x="585"/>
        <item x="567"/>
        <item x="554"/>
        <item x="540"/>
        <item x="533"/>
        <item x="557"/>
        <item x="534"/>
        <item x="560"/>
        <item x="574"/>
        <item x="566"/>
        <item x="556"/>
        <item x="562"/>
        <item x="563"/>
        <item x="564"/>
        <item x="578"/>
        <item x="272"/>
        <item x="202"/>
        <item x="203"/>
        <item x="204"/>
        <item x="205"/>
        <item x="210"/>
        <item x="206"/>
        <item x="207"/>
        <item x="208"/>
        <item x="209"/>
        <item x="211"/>
        <item x="212"/>
        <item x="213"/>
        <item x="214"/>
        <item x="215"/>
        <item x="216"/>
        <item x="396"/>
        <item x="553"/>
        <item x="542"/>
        <item x="558"/>
        <item x="561"/>
        <item x="591"/>
        <item x="593"/>
        <item x="583"/>
        <item x="544"/>
        <item x="573"/>
        <item x="582"/>
        <item x="592"/>
        <item x="584"/>
        <item x="539"/>
        <item x="541"/>
        <item x="555"/>
        <item x="538"/>
        <item x="50"/>
        <item x="660"/>
        <item x="394"/>
        <item x="191"/>
        <item x="91"/>
        <item x="178"/>
        <item x="190"/>
        <item x="283"/>
        <item x="436"/>
        <item x="347"/>
        <item x="405"/>
        <item x="168"/>
        <item x="636"/>
        <item x="123"/>
        <item x="229"/>
        <item x="305"/>
        <item x="137"/>
        <item x="613"/>
        <item x="402"/>
        <item x="145"/>
        <item x="89"/>
        <item x="88"/>
        <item x="97"/>
        <item x="422"/>
        <item x="627"/>
        <item x="497"/>
        <item x="86"/>
        <item x="432"/>
        <item x="6"/>
        <item x="130"/>
        <item x="71"/>
        <item x="293"/>
        <item x="363"/>
        <item x="184"/>
        <item x="367"/>
        <item x="142"/>
        <item x="138"/>
        <item x="614"/>
        <item x="470"/>
        <item x="23"/>
        <item x="588"/>
        <item x="15"/>
        <item x="8"/>
        <item x="649"/>
        <item x="338"/>
        <item x="487"/>
        <item x="516"/>
        <item x="195"/>
        <item x="180"/>
        <item x="194"/>
        <item x="198"/>
        <item x="665"/>
        <item x="5"/>
        <item x="317"/>
        <item x="128"/>
        <item x="652"/>
        <item x="641"/>
        <item x="615"/>
        <item x="256"/>
        <item x="441"/>
        <item x="179"/>
        <item x="309"/>
        <item x="361"/>
        <item x="188"/>
        <item x="483"/>
        <item x="177"/>
        <item x="389"/>
        <item x="7"/>
        <item x="251"/>
        <item x="285"/>
        <item x="413"/>
        <item x="217"/>
        <item x="288"/>
        <item x="243"/>
        <item x="13"/>
        <item x="346"/>
        <item x="622"/>
        <item x="31"/>
        <item x="14"/>
        <item x="110"/>
        <item x="350"/>
        <item x="105"/>
        <item x="320"/>
        <item x="634"/>
        <item x="630"/>
        <item x="409"/>
        <item x="236"/>
        <item x="74"/>
        <item x="116"/>
        <item x="358"/>
        <item x="219"/>
        <item x="54"/>
        <item x="423"/>
        <item x="587"/>
        <item x="442"/>
        <item x="469"/>
        <item x="21"/>
        <item x="239"/>
        <item x="662"/>
        <item x="33"/>
        <item x="36"/>
        <item x="397"/>
        <item x="617"/>
        <item x="594"/>
        <item x="616"/>
        <item x="99"/>
        <item x="56"/>
        <item x="401"/>
        <item x="222"/>
        <item x="100"/>
        <item x="300"/>
        <item x="225"/>
        <item x="231"/>
        <item x="398"/>
        <item x="280"/>
        <item x="295"/>
        <item x="460"/>
        <item x="465"/>
        <item x="461"/>
        <item x="462"/>
        <item x="458"/>
        <item x="463"/>
        <item x="459"/>
        <item x="466"/>
        <item x="464"/>
        <item x="314"/>
        <item x="9"/>
        <item x="248"/>
        <item x="322"/>
        <item x="324"/>
        <item x="233"/>
        <item x="241"/>
        <item x="406"/>
        <item x="93"/>
        <item x="94"/>
        <item x="53"/>
        <item x="165"/>
        <item x="400"/>
        <item x="439"/>
        <item x="32"/>
        <item x="387"/>
        <item x="169"/>
        <item x="336"/>
        <item x="289"/>
        <item x="390"/>
        <item x="182"/>
        <item x="332"/>
        <item x="274"/>
        <item x="58"/>
        <item x="147"/>
        <item x="504"/>
        <item x="263"/>
        <item x="628"/>
        <item x="417"/>
        <item x="47"/>
        <item x="48"/>
        <item x="49"/>
        <item x="429"/>
        <item x="629"/>
        <item x="528"/>
        <item x="38"/>
        <item x="72"/>
        <item x="19"/>
        <item x="507"/>
        <item x="187"/>
        <item x="609"/>
        <item x="610"/>
        <item x="611"/>
        <item x="500"/>
        <item x="232"/>
        <item x="246"/>
        <item x="45"/>
        <item x="303"/>
        <item x="486"/>
        <item x="589"/>
        <item x="547"/>
        <item x="22"/>
        <item x="344"/>
        <item x="167"/>
        <item x="360"/>
        <item x="353"/>
        <item x="328"/>
        <item x="640"/>
        <item x="129"/>
        <item x="632"/>
        <item x="644"/>
        <item x="299"/>
        <item x="416"/>
        <item x="127"/>
        <item x="101"/>
        <item x="170"/>
        <item x="621"/>
        <item x="633"/>
        <item x="385"/>
        <item x="482"/>
        <item x="430"/>
        <item x="189"/>
        <item x="485"/>
        <item x="581"/>
        <item x="141"/>
        <item x="140"/>
        <item x="278"/>
        <item x="200"/>
        <item x="196"/>
        <item x="403"/>
        <item x="647"/>
        <item x="568"/>
        <item x="637"/>
        <item x="286"/>
        <item x="334"/>
        <item x="230"/>
        <item x="598"/>
        <item x="193"/>
        <item x="192"/>
        <item x="381"/>
        <item x="434"/>
        <item x="174"/>
        <item x="345"/>
        <item x="503"/>
        <item x="80"/>
        <item x="386"/>
        <item x="412"/>
        <item x="427"/>
        <item x="419"/>
        <item x="420"/>
        <item x="418"/>
        <item x="414"/>
        <item x="618"/>
        <item x="118"/>
        <item x="117"/>
        <item x="119"/>
        <item x="120"/>
        <item x="638"/>
        <item x="377"/>
        <item x="376"/>
        <item x="603"/>
        <item x="186"/>
        <item x="237"/>
        <item x="321"/>
        <item x="17"/>
        <item x="24"/>
        <item x="431"/>
        <item x="493"/>
        <item x="527"/>
        <item x="612"/>
        <item x="605"/>
        <item x="510"/>
        <item x="327"/>
        <item x="57"/>
        <item x="43"/>
        <item x="506"/>
        <item x="393"/>
        <item x="525"/>
        <item x="635"/>
        <item x="624"/>
        <item x="395"/>
        <item x="625"/>
        <item x="281"/>
        <item x="651"/>
        <item x="351"/>
        <item x="331"/>
        <item x="371"/>
        <item x="626"/>
        <item x="333"/>
        <item x="325"/>
        <item x="642"/>
        <item x="372"/>
        <item x="39"/>
        <item x="235"/>
        <item x="298"/>
        <item x="623"/>
        <item x="292"/>
        <item x="514"/>
        <item x="245"/>
        <item x="383"/>
        <item x="313"/>
        <item x="260"/>
        <item x="226"/>
        <item x="259"/>
        <item x="254"/>
        <item x="354"/>
        <item x="159"/>
        <item x="475"/>
        <item x="481"/>
        <item x="261"/>
        <item x="448"/>
        <item x="445"/>
        <item x="446"/>
        <item x="447"/>
        <item x="449"/>
        <item x="511"/>
        <item x="375"/>
        <item x="297"/>
        <item x="520"/>
        <item x="257"/>
        <item x="79"/>
        <item x="444"/>
        <item x="139"/>
        <item x="124"/>
        <item x="494"/>
        <item x="479"/>
        <item x="407"/>
        <item x="301"/>
        <item x="489"/>
        <item x="234"/>
        <item x="648"/>
        <item x="76"/>
        <item x="392"/>
        <item x="160"/>
        <item x="68"/>
        <item x="339"/>
        <item x="340"/>
        <item x="77"/>
        <item x="287"/>
        <item x="302"/>
        <item x="163"/>
        <item x="164"/>
        <item x="477"/>
        <item x="388"/>
        <item x="476"/>
        <item x="349"/>
        <item x="330"/>
        <item x="341"/>
        <item x="135"/>
        <item x="136"/>
        <item x="580"/>
        <item x="69"/>
        <item x="373"/>
        <item x="518"/>
        <item x="380"/>
        <item x="250"/>
        <item x="269"/>
        <item x="84"/>
        <item x="42"/>
        <item x="132"/>
        <item x="271"/>
        <item x="115"/>
        <item x="65"/>
        <item x="78"/>
        <item x="148"/>
        <item x="151"/>
        <item x="428"/>
        <item x="378"/>
        <item x="149"/>
        <item x="480"/>
        <item x="81"/>
        <item x="265"/>
        <item x="599"/>
        <item x="264"/>
        <item x="240"/>
        <item x="172"/>
        <item x="306"/>
        <item x="443"/>
        <item x="277"/>
        <item x="426"/>
        <item x="291"/>
        <item x="620"/>
        <item x="125"/>
        <item x="279"/>
        <item x="166"/>
        <item x="425"/>
        <item x="181"/>
        <item x="411"/>
        <item x="197"/>
        <item x="646"/>
        <item x="645"/>
        <item x="121"/>
        <item x="601"/>
        <item x="27"/>
        <item x="424"/>
        <item x="433"/>
        <item x="639"/>
        <item x="40"/>
        <item x="41"/>
        <item x="369"/>
        <item x="30"/>
        <item x="25"/>
        <item x="342"/>
        <item x="270"/>
        <item x="153"/>
        <item x="266"/>
        <item x="661"/>
        <item x="55"/>
        <item x="133"/>
        <item x="467"/>
        <item x="471"/>
        <item x="468"/>
        <item x="343"/>
        <item x="108"/>
        <item x="242"/>
        <item x="374"/>
        <item x="273"/>
        <item x="158"/>
        <item x="509"/>
        <item x="90"/>
        <item x="150"/>
        <item x="155"/>
        <item x="517"/>
        <item x="252"/>
        <item x="364"/>
        <item x="408"/>
        <item x="604"/>
        <item x="102"/>
        <item x="87"/>
        <item x="352"/>
        <item x="183"/>
        <item x="606"/>
        <item x="379"/>
        <item x="323"/>
        <item x="144"/>
        <item x="656"/>
        <item x="654"/>
        <item x="657"/>
        <item x="655"/>
        <item x="653"/>
        <item x="410"/>
        <item x="0"/>
        <item x="310"/>
        <item x="244"/>
        <item x="4"/>
        <item x="282"/>
        <item x="362"/>
        <item x="337"/>
        <item x="2"/>
        <item x="335"/>
        <item x="262"/>
        <item x="577"/>
        <item x="499"/>
        <item x="146"/>
        <item x="109"/>
        <item x="290"/>
        <item x="106"/>
        <item x="113"/>
        <item x="112"/>
        <item x="318"/>
        <item x="294"/>
        <item x="224"/>
        <item x="484"/>
        <item x="491"/>
        <item x="513"/>
        <item x="220"/>
        <item x="505"/>
        <item x="221"/>
        <item x="85"/>
        <item x="111"/>
        <item x="175"/>
        <item x="519"/>
        <item x="107"/>
        <item x="98"/>
        <item x="284"/>
        <item x="368"/>
        <item x="515"/>
        <item x="171"/>
        <item x="96"/>
        <item x="134"/>
        <item x="664"/>
        <item x="658"/>
        <item x="1"/>
        <item x="608"/>
        <item x="359"/>
        <item x="228"/>
        <item x="46"/>
        <item x="199"/>
        <item x="66"/>
        <item x="131"/>
        <item x="122"/>
        <item x="20"/>
        <item x="114"/>
        <item x="52"/>
        <item x="659"/>
        <item x="472"/>
        <item x="602"/>
        <item x="75"/>
        <item x="82"/>
        <item x="34"/>
        <item x="421"/>
        <item x="201"/>
        <item x="16"/>
        <item x="11"/>
        <item x="10"/>
        <item x="156"/>
        <item x="526"/>
        <item x="365"/>
        <item x="474"/>
        <item x="63"/>
        <item x="247"/>
        <item x="249"/>
        <item x="227"/>
        <item x="154"/>
        <item x="161"/>
        <item x="143"/>
        <item x="498"/>
        <item x="384"/>
        <item x="12"/>
        <item x="173"/>
        <item x="28"/>
        <item x="437"/>
        <item x="18"/>
        <item x="308"/>
        <item x="404"/>
        <item x="104"/>
        <item x="382"/>
        <item x="67"/>
        <item x="311"/>
        <item x="157"/>
        <item x="355"/>
        <item x="312"/>
        <item x="44"/>
        <item x="35"/>
        <item x="492"/>
        <item x="267"/>
        <item x="185"/>
        <item x="521"/>
        <item x="399"/>
        <item x="631"/>
        <item x="64"/>
        <item x="61"/>
        <item x="60"/>
        <item x="62"/>
        <item x="29"/>
        <item x="435"/>
        <item x="357"/>
        <item x="356"/>
        <item x="438"/>
        <item x="307"/>
        <item x="600"/>
        <item x="296"/>
        <item x="523"/>
        <item x="666"/>
        <item t="default"/>
      </items>
    </pivotField>
    <pivotField axis="axisRow" compact="0" outline="0" showAll="0" defaultSubtotal="0">
      <items count="375">
        <item x="372"/>
        <item x="354"/>
        <item x="220"/>
        <item x="183"/>
        <item x="352"/>
        <item x="357"/>
        <item x="349"/>
        <item x="368"/>
        <item x="353"/>
        <item x="33"/>
        <item x="344"/>
        <item x="84"/>
        <item x="312"/>
        <item x="254"/>
        <item x="326"/>
        <item x="32"/>
        <item x="304"/>
        <item x="371"/>
        <item x="363"/>
        <item x="345"/>
        <item x="348"/>
        <item x="366"/>
        <item x="24"/>
        <item x="317"/>
        <item x="238"/>
        <item x="309"/>
        <item x="206"/>
        <item x="62"/>
        <item x="15"/>
        <item x="203"/>
        <item x="320"/>
        <item x="19"/>
        <item x="339"/>
        <item x="165"/>
        <item x="334"/>
        <item x="308"/>
        <item x="46"/>
        <item x="256"/>
        <item x="168"/>
        <item x="76"/>
        <item x="138"/>
        <item x="332"/>
        <item x="336"/>
        <item x="294"/>
        <item x="293"/>
        <item x="290"/>
        <item x="201"/>
        <item x="21"/>
        <item x="255"/>
        <item x="114"/>
        <item x="27"/>
        <item x="259"/>
        <item x="199"/>
        <item x="64"/>
        <item x="67"/>
        <item x="71"/>
        <item x="232"/>
        <item x="208"/>
        <item x="341"/>
        <item x="184"/>
        <item x="237"/>
        <item x="108"/>
        <item x="132"/>
        <item x="35"/>
        <item x="234"/>
        <item x="128"/>
        <item x="258"/>
        <item x="23"/>
        <item x="148"/>
        <item x="222"/>
        <item x="155"/>
        <item x="156"/>
        <item x="61"/>
        <item x="68"/>
        <item x="328"/>
        <item x="240"/>
        <item x="277"/>
        <item x="278"/>
        <item x="217"/>
        <item x="90"/>
        <item x="303"/>
        <item x="16"/>
        <item x="3"/>
        <item x="151"/>
        <item x="141"/>
        <item x="173"/>
        <item x="44"/>
        <item x="202"/>
        <item x="174"/>
        <item x="213"/>
        <item x="77"/>
        <item x="117"/>
        <item x="225"/>
        <item x="251"/>
        <item x="342"/>
        <item x="162"/>
        <item x="167"/>
        <item x="333"/>
        <item x="122"/>
        <item x="335"/>
        <item x="219"/>
        <item x="301"/>
        <item x="212"/>
        <item x="170"/>
        <item x="12"/>
        <item x="51"/>
        <item x="188"/>
        <item x="265"/>
        <item x="361"/>
        <item x="331"/>
        <item x="120"/>
        <item x="178"/>
        <item x="157"/>
        <item x="154"/>
        <item x="145"/>
        <item x="14"/>
        <item x="116"/>
        <item x="286"/>
        <item x="319"/>
        <item x="8"/>
        <item x="324"/>
        <item x="26"/>
        <item x="66"/>
        <item x="143"/>
        <item x="241"/>
        <item x="235"/>
        <item x="247"/>
        <item x="118"/>
        <item x="83"/>
        <item x="196"/>
        <item x="159"/>
        <item x="150"/>
        <item x="124"/>
        <item x="172"/>
        <item x="248"/>
        <item x="271"/>
        <item x="228"/>
        <item x="182"/>
        <item x="130"/>
        <item x="59"/>
        <item x="94"/>
        <item x="36"/>
        <item x="176"/>
        <item x="112"/>
        <item x="189"/>
        <item x="7"/>
        <item x="329"/>
        <item x="161"/>
        <item x="215"/>
        <item x="38"/>
        <item x="171"/>
        <item x="63"/>
        <item x="338"/>
        <item x="236"/>
        <item x="144"/>
        <item x="49"/>
        <item x="250"/>
        <item x="221"/>
        <item x="230"/>
        <item x="367"/>
        <item x="55"/>
        <item x="79"/>
        <item x="45"/>
        <item x="20"/>
        <item x="126"/>
        <item x="106"/>
        <item x="153"/>
        <item x="311"/>
        <item x="40"/>
        <item x="191"/>
        <item x="321"/>
        <item x="318"/>
        <item x="347"/>
        <item x="69"/>
        <item x="72"/>
        <item x="146"/>
        <item x="80"/>
        <item x="194"/>
        <item x="105"/>
        <item x="97"/>
        <item x="113"/>
        <item x="229"/>
        <item x="327"/>
        <item x="48"/>
        <item x="125"/>
        <item x="11"/>
        <item x="25"/>
        <item x="92"/>
        <item x="100"/>
        <item x="98"/>
        <item x="200"/>
        <item x="263"/>
        <item x="209"/>
        <item x="133"/>
        <item x="160"/>
        <item x="268"/>
        <item x="177"/>
        <item x="179"/>
        <item x="85"/>
        <item x="91"/>
        <item x="187"/>
        <item x="93"/>
        <item x="60"/>
        <item x="313"/>
        <item x="291"/>
        <item x="104"/>
        <item x="142"/>
        <item x="305"/>
        <item x="295"/>
        <item x="121"/>
        <item x="315"/>
        <item x="239"/>
        <item x="283"/>
        <item x="297"/>
        <item x="70"/>
        <item x="1"/>
        <item x="330"/>
        <item x="223"/>
        <item x="107"/>
        <item x="2"/>
        <item x="74"/>
        <item x="310"/>
        <item x="227"/>
        <item x="78"/>
        <item x="111"/>
        <item x="103"/>
        <item x="185"/>
        <item x="193"/>
        <item x="119"/>
        <item x="95"/>
        <item x="262"/>
        <item x="166"/>
        <item x="264"/>
        <item x="58"/>
        <item x="300"/>
        <item x="274"/>
        <item x="204"/>
        <item x="37"/>
        <item x="75"/>
        <item x="139"/>
        <item x="137"/>
        <item x="266"/>
        <item x="30"/>
        <item x="81"/>
        <item x="169"/>
        <item x="226"/>
        <item x="242"/>
        <item x="89"/>
        <item x="175"/>
        <item x="18"/>
        <item x="249"/>
        <item x="257"/>
        <item x="211"/>
        <item x="4"/>
        <item x="243"/>
        <item x="273"/>
        <item x="244"/>
        <item x="181"/>
        <item x="207"/>
        <item x="337"/>
        <item x="214"/>
        <item x="123"/>
        <item x="260"/>
        <item x="289"/>
        <item x="210"/>
        <item x="343"/>
        <item x="216"/>
        <item x="115"/>
        <item x="136"/>
        <item x="88"/>
        <item x="197"/>
        <item x="192"/>
        <item x="231"/>
        <item x="109"/>
        <item x="198"/>
        <item x="127"/>
        <item x="302"/>
        <item x="129"/>
        <item x="10"/>
        <item x="364"/>
        <item x="34"/>
        <item x="110"/>
        <item x="261"/>
        <item x="356"/>
        <item x="355"/>
        <item x="152"/>
        <item x="147"/>
        <item x="316"/>
        <item x="134"/>
        <item x="280"/>
        <item x="5"/>
        <item x="164"/>
        <item x="325"/>
        <item x="13"/>
        <item x="287"/>
        <item x="288"/>
        <item x="296"/>
        <item x="163"/>
        <item x="275"/>
        <item x="276"/>
        <item x="224"/>
        <item x="6"/>
        <item x="9"/>
        <item x="158"/>
        <item x="73"/>
        <item x="252"/>
        <item x="131"/>
        <item x="195"/>
        <item x="323"/>
        <item x="82"/>
        <item x="17"/>
        <item x="149"/>
        <item x="292"/>
        <item x="253"/>
        <item x="267"/>
        <item x="218"/>
        <item x="43"/>
        <item x="233"/>
        <item x="360"/>
        <item x="340"/>
        <item x="47"/>
        <item x="245"/>
        <item x="41"/>
        <item x="42"/>
        <item x="351"/>
        <item x="285"/>
        <item x="299"/>
        <item x="135"/>
        <item x="180"/>
        <item x="50"/>
        <item x="269"/>
        <item x="346"/>
        <item x="29"/>
        <item x="31"/>
        <item x="246"/>
        <item x="28"/>
        <item x="205"/>
        <item x="359"/>
        <item x="101"/>
        <item x="358"/>
        <item x="270"/>
        <item x="56"/>
        <item x="373"/>
        <item x="279"/>
        <item x="281"/>
        <item x="140"/>
        <item x="53"/>
        <item x="186"/>
        <item x="39"/>
        <item x="86"/>
        <item x="22"/>
        <item x="57"/>
        <item x="350"/>
        <item x="322"/>
        <item x="190"/>
        <item x="96"/>
        <item x="0"/>
        <item x="65"/>
        <item x="365"/>
        <item x="102"/>
        <item x="99"/>
        <item x="362"/>
        <item x="370"/>
        <item x="298"/>
        <item x="284"/>
        <item x="52"/>
        <item x="369"/>
        <item x="272"/>
        <item x="314"/>
        <item x="306"/>
        <item x="307"/>
        <item x="282"/>
        <item x="54"/>
        <item x="87"/>
        <item x="374"/>
      </items>
    </pivotField>
    <pivotField compact="0" outline="0" showAll="0"/>
    <pivotField dataField="1" compact="0" outline="0" showAll="0"/>
    <pivotField compact="0" outline="0" showAll="0"/>
    <pivotField dataField="1"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3">
    <field x="7"/>
    <field x="5"/>
    <field x="6"/>
  </rowFields>
  <rowItems count="6">
    <i>
      <x v="330"/>
      <x v="98"/>
      <x v="393"/>
    </i>
    <i r="1">
      <x v="99"/>
      <x v="121"/>
    </i>
    <i>
      <x v="332"/>
      <x v="101"/>
      <x v="239"/>
    </i>
    <i>
      <x v="338"/>
      <x v="382"/>
      <x v="651"/>
    </i>
    <i>
      <x v="340"/>
      <x v="236"/>
      <x v="251"/>
    </i>
    <i t="grand">
      <x/>
    </i>
  </rowItems>
  <colFields count="1">
    <field x="-2"/>
  </colFields>
  <colItems count="3">
    <i>
      <x/>
    </i>
    <i i="1">
      <x v="1"/>
    </i>
    <i i="2">
      <x v="2"/>
    </i>
  </colItems>
  <pageFields count="1">
    <pageField fld="0" item="12" hier="-1"/>
  </pageFields>
  <dataFields count="3">
    <dataField name="Somma di Finanziamento" fld="9" baseField="0" baseItem="0"/>
    <dataField name="Somma di Impegno" fld="11" baseField="0" baseItem="0"/>
    <dataField name="Somma di Pagamento" fld="12" baseField="0" baseItem="0"/>
  </dataFields>
  <formats count="1">
    <format dxfId="5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7EEA896E-0DBE-4D87-BDFB-3B8E89AD5CE9}" name="Tabella pivot1" cacheId="0" applyNumberFormats="0" applyBorderFormats="0" applyFontFormats="0" applyPatternFormats="0" applyAlignmentFormats="0" applyWidthHeightFormats="1" dataCaption="Valori" updatedVersion="8" minRefreshableVersion="3" itemPrintTitles="1" mergeItem="1" createdVersion="8" indent="0" compact="0" compactData="0" gridDropZones="1" multipleFieldFilters="0">
  <location ref="A3:F73" firstHeaderRow="1" firstDataRow="2" firstDataCol="3" rowPageCount="1" colPageCount="1"/>
  <pivotFields count="28">
    <pivotField axis="axisPage" compact="0" outline="0" showAll="0">
      <items count="17">
        <item x="0"/>
        <item x="1"/>
        <item x="2"/>
        <item x="3"/>
        <item x="4"/>
        <item x="5"/>
        <item x="6"/>
        <item x="7"/>
        <item x="8"/>
        <item x="9"/>
        <item x="14"/>
        <item x="10"/>
        <item x="11"/>
        <item x="12"/>
        <item x="13"/>
        <item x="15"/>
        <item t="default"/>
      </items>
    </pivotField>
    <pivotField compact="0" outline="0" showAll="0"/>
    <pivotField compact="0" outline="0" showAll="0"/>
    <pivotField compact="0" outline="0" showAll="0"/>
    <pivotField compact="0" outline="0" showAll="0"/>
    <pivotField axis="axisRow" compact="0" outline="0" showAll="0" defaultSubtotal="0">
      <items count="662">
        <item x="218"/>
        <item x="401"/>
        <item x="475"/>
        <item x="476"/>
        <item x="477"/>
        <item x="478"/>
        <item x="479"/>
        <item x="480"/>
        <item x="481"/>
        <item x="219"/>
        <item x="0"/>
        <item x="482"/>
        <item x="483"/>
        <item x="328"/>
        <item x="220"/>
        <item x="484"/>
        <item x="521"/>
        <item x="221"/>
        <item x="175"/>
        <item x="176"/>
        <item x="177"/>
        <item x="485"/>
        <item x="486"/>
        <item x="402"/>
        <item x="3"/>
        <item x="178"/>
        <item x="222"/>
        <item x="403"/>
        <item x="179"/>
        <item x="180"/>
        <item x="181"/>
        <item x="182"/>
        <item x="183"/>
        <item x="329"/>
        <item x="184"/>
        <item x="185"/>
        <item x="223"/>
        <item x="404"/>
        <item x="224"/>
        <item x="123"/>
        <item x="40"/>
        <item x="487"/>
        <item x="41"/>
        <item x="42"/>
        <item x="124"/>
        <item x="225"/>
        <item x="43"/>
        <item x="330"/>
        <item x="226"/>
        <item x="125"/>
        <item x="389"/>
        <item x="331"/>
        <item x="37"/>
        <item x="332"/>
        <item x="4"/>
        <item x="5"/>
        <item x="44"/>
        <item x="227"/>
        <item x="126"/>
        <item x="488"/>
        <item x="390"/>
        <item x="127"/>
        <item x="118"/>
        <item x="120"/>
        <item x="119"/>
        <item x="228"/>
        <item x="105"/>
        <item x="117"/>
        <item x="121"/>
        <item x="45"/>
        <item x="229"/>
        <item x="230"/>
        <item x="46"/>
        <item x="640"/>
        <item x="231"/>
        <item x="522"/>
        <item x="641"/>
        <item x="232"/>
        <item x="128"/>
        <item x="129"/>
        <item x="233"/>
        <item x="234"/>
        <item x="47"/>
        <item x="489"/>
        <item x="235"/>
        <item x="523"/>
        <item x="524"/>
        <item x="236"/>
        <item x="130"/>
        <item x="525"/>
        <item x="526"/>
        <item x="527"/>
        <item x="333"/>
        <item x="237"/>
        <item x="490"/>
        <item x="238"/>
        <item x="239"/>
        <item x="405"/>
        <item x="396"/>
        <item x="397"/>
        <item x="240"/>
        <item x="398"/>
        <item x="6"/>
        <item x="491"/>
        <item x="334"/>
        <item x="241"/>
        <item x="48"/>
        <item x="242"/>
        <item x="49"/>
        <item x="492"/>
        <item x="335"/>
        <item x="336"/>
        <item x="7"/>
        <item x="8"/>
        <item x="9"/>
        <item x="10"/>
        <item x="11"/>
        <item x="12"/>
        <item x="13"/>
        <item x="243"/>
        <item x="14"/>
        <item x="15"/>
        <item x="244"/>
        <item x="50"/>
        <item x="16"/>
        <item x="337"/>
        <item x="51"/>
        <item x="245"/>
        <item x="246"/>
        <item x="247"/>
        <item x="84"/>
        <item x="528"/>
        <item x="248"/>
        <item x="249"/>
        <item x="406"/>
        <item x="52"/>
        <item x="338"/>
        <item x="339"/>
        <item x="340"/>
        <item x="250"/>
        <item x="251"/>
        <item x="131"/>
        <item x="132"/>
        <item x="133"/>
        <item x="173"/>
        <item x="174"/>
        <item x="134"/>
        <item x="135"/>
        <item x="136"/>
        <item x="137"/>
        <item x="172"/>
        <item x="138"/>
        <item x="139"/>
        <item x="140"/>
        <item x="171"/>
        <item x="341"/>
        <item x="493"/>
        <item x="342"/>
        <item x="252"/>
        <item x="391"/>
        <item x="529"/>
        <item x="530"/>
        <item x="531"/>
        <item x="532"/>
        <item x="533"/>
        <item x="534"/>
        <item x="535"/>
        <item x="642"/>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343"/>
        <item x="577"/>
        <item x="578"/>
        <item x="579"/>
        <item x="580"/>
        <item x="581"/>
        <item x="582"/>
        <item x="583"/>
        <item x="584"/>
        <item x="585"/>
        <item x="586"/>
        <item x="587"/>
        <item x="588"/>
        <item x="253"/>
        <item x="17"/>
        <item x="589"/>
        <item x="590"/>
        <item x="591"/>
        <item x="592"/>
        <item x="643"/>
        <item x="494"/>
        <item x="254"/>
        <item x="141"/>
        <item x="407"/>
        <item x="255"/>
        <item x="38"/>
        <item x="142"/>
        <item x="399"/>
        <item x="186"/>
        <item x="187"/>
        <item x="188"/>
        <item x="18"/>
        <item x="189"/>
        <item x="190"/>
        <item x="191"/>
        <item x="192"/>
        <item x="193"/>
        <item x="194"/>
        <item x="195"/>
        <item x="196"/>
        <item x="143"/>
        <item x="344"/>
        <item x="197"/>
        <item x="345"/>
        <item x="144"/>
        <item x="198"/>
        <item x="1"/>
        <item x="346"/>
        <item x="347"/>
        <item x="256"/>
        <item x="348"/>
        <item x="349"/>
        <item x="495"/>
        <item x="496"/>
        <item x="257"/>
        <item x="350"/>
        <item x="258"/>
        <item x="351"/>
        <item x="53"/>
        <item x="259"/>
        <item x="497"/>
        <item x="260"/>
        <item x="408"/>
        <item x="392"/>
        <item x="409"/>
        <item x="261"/>
        <item x="410"/>
        <item x="39"/>
        <item x="262"/>
        <item x="263"/>
        <item x="264"/>
        <item x="593"/>
        <item x="594"/>
        <item x="595"/>
        <item x="644"/>
        <item x="596"/>
        <item x="597"/>
        <item x="598"/>
        <item x="599"/>
        <item x="600"/>
        <item x="601"/>
        <item x="602"/>
        <item x="603"/>
        <item x="604"/>
        <item x="605"/>
        <item x="645"/>
        <item x="659"/>
        <item x="606"/>
        <item x="607"/>
        <item x="646"/>
        <item x="647"/>
        <item x="265"/>
        <item x="648"/>
        <item x="649"/>
        <item x="650"/>
        <item x="651"/>
        <item x="652"/>
        <item x="608"/>
        <item x="609"/>
        <item x="610"/>
        <item x="611"/>
        <item x="612"/>
        <item x="637"/>
        <item x="613"/>
        <item x="266"/>
        <item x="267"/>
        <item x="145"/>
        <item x="268"/>
        <item x="19"/>
        <item x="146"/>
        <item x="393"/>
        <item x="498"/>
        <item x="411"/>
        <item x="352"/>
        <item x="412"/>
        <item x="353"/>
        <item x="499"/>
        <item x="636"/>
        <item x="54"/>
        <item x="269"/>
        <item x="660"/>
        <item x="354"/>
        <item x="270"/>
        <item x="20"/>
        <item x="271"/>
        <item x="2"/>
        <item x="272"/>
        <item x="55"/>
        <item x="273"/>
        <item x="500"/>
        <item x="274"/>
        <item x="501"/>
        <item x="56"/>
        <item x="57"/>
        <item x="355"/>
        <item x="147"/>
        <item x="148"/>
        <item x="58"/>
        <item x="502"/>
        <item x="503"/>
        <item x="413"/>
        <item x="356"/>
        <item x="414"/>
        <item x="415"/>
        <item x="275"/>
        <item x="416"/>
        <item x="276"/>
        <item x="417"/>
        <item x="59"/>
        <item x="149"/>
        <item x="60"/>
        <item x="61"/>
        <item x="418"/>
        <item x="62"/>
        <item x="277"/>
        <item x="278"/>
        <item x="419"/>
        <item x="279"/>
        <item x="614"/>
        <item x="420"/>
        <item x="421"/>
        <item x="63"/>
        <item x="504"/>
        <item x="357"/>
        <item x="358"/>
        <item x="653"/>
        <item x="150"/>
        <item x="151"/>
        <item x="615"/>
        <item x="280"/>
        <item x="152"/>
        <item x="64"/>
        <item x="422"/>
        <item x="400"/>
        <item x="423"/>
        <item x="424"/>
        <item x="425"/>
        <item x="65"/>
        <item x="359"/>
        <item x="66"/>
        <item x="153"/>
        <item x="199"/>
        <item x="426"/>
        <item x="360"/>
        <item x="85"/>
        <item x="86"/>
        <item x="87"/>
        <item x="88"/>
        <item x="89"/>
        <item x="281"/>
        <item x="90"/>
        <item x="91"/>
        <item x="92"/>
        <item x="427"/>
        <item x="93"/>
        <item x="94"/>
        <item x="95"/>
        <item x="96"/>
        <item x="97"/>
        <item x="98"/>
        <item x="154"/>
        <item x="361"/>
        <item x="99"/>
        <item x="428"/>
        <item x="429"/>
        <item x="100"/>
        <item x="101"/>
        <item x="102"/>
        <item x="103"/>
        <item x="362"/>
        <item x="430"/>
        <item x="282"/>
        <item x="363"/>
        <item x="505"/>
        <item x="283"/>
        <item x="506"/>
        <item x="431"/>
        <item x="284"/>
        <item x="432"/>
        <item x="155"/>
        <item x="433"/>
        <item x="434"/>
        <item x="507"/>
        <item x="508"/>
        <item x="285"/>
        <item x="286"/>
        <item x="21"/>
        <item x="287"/>
        <item x="364"/>
        <item x="288"/>
        <item x="200"/>
        <item x="201"/>
        <item x="202"/>
        <item x="156"/>
        <item x="365"/>
        <item x="22"/>
        <item x="23"/>
        <item x="366"/>
        <item x="367"/>
        <item x="289"/>
        <item x="435"/>
        <item x="157"/>
        <item x="368"/>
        <item x="290"/>
        <item x="24"/>
        <item x="394"/>
        <item x="158"/>
        <item x="25"/>
        <item x="291"/>
        <item x="292"/>
        <item x="26"/>
        <item x="369"/>
        <item x="509"/>
        <item x="436"/>
        <item x="370"/>
        <item x="371"/>
        <item x="616"/>
        <item x="437"/>
        <item x="104"/>
        <item x="27"/>
        <item x="473"/>
        <item x="372"/>
        <item x="446"/>
        <item x="470"/>
        <item x="471"/>
        <item x="472"/>
        <item x="447"/>
        <item x="448"/>
        <item x="449"/>
        <item x="510"/>
        <item x="293"/>
        <item x="469"/>
        <item x="450"/>
        <item x="294"/>
        <item x="468"/>
        <item x="474"/>
        <item x="511"/>
        <item x="451"/>
        <item x="452"/>
        <item x="453"/>
        <item x="454"/>
        <item x="455"/>
        <item x="456"/>
        <item x="457"/>
        <item x="458"/>
        <item x="295"/>
        <item x="296"/>
        <item x="28"/>
        <item x="159"/>
        <item x="297"/>
        <item x="160"/>
        <item x="617"/>
        <item x="373"/>
        <item x="374"/>
        <item x="67"/>
        <item x="161"/>
        <item x="298"/>
        <item x="68"/>
        <item x="299"/>
        <item x="83"/>
        <item x="69"/>
        <item x="70"/>
        <item x="459"/>
        <item x="460"/>
        <item x="300"/>
        <item x="461"/>
        <item x="462"/>
        <item x="463"/>
        <item x="464"/>
        <item x="465"/>
        <item x="466"/>
        <item x="467"/>
        <item x="301"/>
        <item x="71"/>
        <item x="302"/>
        <item x="375"/>
        <item x="162"/>
        <item x="303"/>
        <item x="304"/>
        <item x="305"/>
        <item x="122"/>
        <item x="306"/>
        <item x="307"/>
        <item x="106"/>
        <item x="107"/>
        <item x="108"/>
        <item x="109"/>
        <item x="110"/>
        <item x="111"/>
        <item x="112"/>
        <item x="113"/>
        <item x="114"/>
        <item x="115"/>
        <item x="116"/>
        <item x="308"/>
        <item x="309"/>
        <item x="163"/>
        <item x="72"/>
        <item x="73"/>
        <item x="376"/>
        <item x="310"/>
        <item x="311"/>
        <item x="438"/>
        <item x="377"/>
        <item x="378"/>
        <item x="379"/>
        <item x="380"/>
        <item x="312"/>
        <item x="164"/>
        <item x="512"/>
        <item x="313"/>
        <item x="513"/>
        <item x="29"/>
        <item x="74"/>
        <item x="30"/>
        <item x="381"/>
        <item x="314"/>
        <item x="165"/>
        <item x="514"/>
        <item x="75"/>
        <item x="315"/>
        <item x="439"/>
        <item x="76"/>
        <item x="166"/>
        <item x="515"/>
        <item x="316"/>
        <item x="516"/>
        <item x="317"/>
        <item x="618"/>
        <item x="619"/>
        <item x="620"/>
        <item x="621"/>
        <item x="382"/>
        <item x="622"/>
        <item x="623"/>
        <item x="440"/>
        <item x="77"/>
        <item x="441"/>
        <item x="318"/>
        <item x="78"/>
        <item x="79"/>
        <item x="167"/>
        <item x="442"/>
        <item x="80"/>
        <item x="517"/>
        <item x="81"/>
        <item x="319"/>
        <item x="168"/>
        <item x="383"/>
        <item x="624"/>
        <item x="384"/>
        <item x="320"/>
        <item x="385"/>
        <item x="321"/>
        <item x="322"/>
        <item x="443"/>
        <item x="169"/>
        <item x="518"/>
        <item x="638"/>
        <item x="444"/>
        <item x="82"/>
        <item x="625"/>
        <item x="654"/>
        <item x="386"/>
        <item x="323"/>
        <item x="170"/>
        <item x="324"/>
        <item x="325"/>
        <item x="519"/>
        <item x="626"/>
        <item x="326"/>
        <item x="387"/>
        <item x="445"/>
        <item x="655"/>
        <item x="656"/>
        <item x="627"/>
        <item x="628"/>
        <item x="629"/>
        <item x="630"/>
        <item x="31"/>
        <item x="631"/>
        <item x="657"/>
        <item x="632"/>
        <item x="635"/>
        <item x="639"/>
        <item x="633"/>
        <item x="634"/>
        <item x="32"/>
        <item x="203"/>
        <item x="204"/>
        <item x="205"/>
        <item x="206"/>
        <item x="207"/>
        <item x="208"/>
        <item x="209"/>
        <item x="210"/>
        <item x="211"/>
        <item x="212"/>
        <item x="213"/>
        <item x="214"/>
        <item x="215"/>
        <item x="216"/>
        <item x="217"/>
        <item x="33"/>
        <item x="34"/>
        <item x="35"/>
        <item x="520"/>
        <item x="395"/>
        <item x="327"/>
        <item x="388"/>
        <item x="36"/>
        <item x="658"/>
        <item x="661"/>
      </items>
    </pivotField>
    <pivotField axis="axisRow" compact="0" outline="0" showAll="0">
      <items count="668">
        <item x="255"/>
        <item x="218"/>
        <item x="595"/>
        <item x="596"/>
        <item x="275"/>
        <item x="238"/>
        <item x="607"/>
        <item x="597"/>
        <item x="559"/>
        <item x="545"/>
        <item x="550"/>
        <item x="549"/>
        <item x="530"/>
        <item x="529"/>
        <item x="535"/>
        <item x="552"/>
        <item x="536"/>
        <item x="551"/>
        <item x="579"/>
        <item x="548"/>
        <item x="532"/>
        <item x="575"/>
        <item x="546"/>
        <item x="576"/>
        <item x="268"/>
        <item x="502"/>
        <item x="512"/>
        <item x="508"/>
        <item x="70"/>
        <item x="348"/>
        <item x="83"/>
        <item x="391"/>
        <item x="590"/>
        <item x="531"/>
        <item x="95"/>
        <item x="473"/>
        <item x="315"/>
        <item x="316"/>
        <item x="304"/>
        <item x="162"/>
        <item x="152"/>
        <item x="663"/>
        <item x="26"/>
        <item x="176"/>
        <item x="650"/>
        <item x="3"/>
        <item x="478"/>
        <item x="51"/>
        <item x="619"/>
        <item x="126"/>
        <item x="276"/>
        <item x="258"/>
        <item x="92"/>
        <item x="495"/>
        <item x="496"/>
        <item x="440"/>
        <item x="643"/>
        <item x="59"/>
        <item x="370"/>
        <item x="450"/>
        <item x="455"/>
        <item x="451"/>
        <item x="452"/>
        <item x="453"/>
        <item x="456"/>
        <item x="454"/>
        <item x="457"/>
        <item x="524"/>
        <item x="319"/>
        <item x="537"/>
        <item x="415"/>
        <item x="73"/>
        <item x="366"/>
        <item x="253"/>
        <item x="223"/>
        <item x="103"/>
        <item x="501"/>
        <item x="326"/>
        <item x="329"/>
        <item x="37"/>
        <item x="488"/>
        <item x="490"/>
        <item x="522"/>
        <item x="565"/>
        <item x="570"/>
        <item x="571"/>
        <item x="543"/>
        <item x="569"/>
        <item x="572"/>
        <item x="586"/>
        <item x="585"/>
        <item x="567"/>
        <item x="554"/>
        <item x="540"/>
        <item x="533"/>
        <item x="557"/>
        <item x="534"/>
        <item x="560"/>
        <item x="574"/>
        <item x="566"/>
        <item x="556"/>
        <item x="562"/>
        <item x="563"/>
        <item x="564"/>
        <item x="578"/>
        <item x="272"/>
        <item x="202"/>
        <item x="203"/>
        <item x="204"/>
        <item x="205"/>
        <item x="210"/>
        <item x="206"/>
        <item x="207"/>
        <item x="208"/>
        <item x="209"/>
        <item x="211"/>
        <item x="212"/>
        <item x="213"/>
        <item x="214"/>
        <item x="215"/>
        <item x="216"/>
        <item x="396"/>
        <item x="553"/>
        <item x="542"/>
        <item x="558"/>
        <item x="561"/>
        <item x="591"/>
        <item x="593"/>
        <item x="583"/>
        <item x="544"/>
        <item x="573"/>
        <item x="582"/>
        <item x="592"/>
        <item x="584"/>
        <item x="539"/>
        <item x="541"/>
        <item x="555"/>
        <item x="538"/>
        <item x="50"/>
        <item x="660"/>
        <item x="394"/>
        <item x="191"/>
        <item x="91"/>
        <item x="178"/>
        <item x="190"/>
        <item x="283"/>
        <item x="436"/>
        <item x="347"/>
        <item x="405"/>
        <item x="168"/>
        <item x="636"/>
        <item x="123"/>
        <item x="229"/>
        <item x="305"/>
        <item x="137"/>
        <item x="613"/>
        <item x="402"/>
        <item x="145"/>
        <item x="89"/>
        <item x="88"/>
        <item x="97"/>
        <item x="422"/>
        <item x="627"/>
        <item x="497"/>
        <item x="86"/>
        <item x="432"/>
        <item x="6"/>
        <item x="130"/>
        <item x="71"/>
        <item x="293"/>
        <item x="363"/>
        <item x="184"/>
        <item x="367"/>
        <item x="142"/>
        <item x="138"/>
        <item x="614"/>
        <item x="470"/>
        <item x="23"/>
        <item x="588"/>
        <item x="15"/>
        <item x="8"/>
        <item x="649"/>
        <item x="338"/>
        <item x="487"/>
        <item x="516"/>
        <item x="195"/>
        <item x="180"/>
        <item x="194"/>
        <item x="198"/>
        <item x="665"/>
        <item x="5"/>
        <item x="317"/>
        <item x="128"/>
        <item x="652"/>
        <item x="641"/>
        <item x="615"/>
        <item x="256"/>
        <item x="441"/>
        <item x="179"/>
        <item x="309"/>
        <item x="361"/>
        <item x="188"/>
        <item x="483"/>
        <item x="177"/>
        <item x="389"/>
        <item x="7"/>
        <item x="251"/>
        <item x="285"/>
        <item x="413"/>
        <item x="217"/>
        <item x="288"/>
        <item x="243"/>
        <item x="13"/>
        <item x="346"/>
        <item x="622"/>
        <item x="31"/>
        <item x="14"/>
        <item x="110"/>
        <item x="350"/>
        <item x="105"/>
        <item x="320"/>
        <item x="634"/>
        <item x="630"/>
        <item x="409"/>
        <item x="236"/>
        <item x="74"/>
        <item x="116"/>
        <item x="358"/>
        <item x="219"/>
        <item x="54"/>
        <item x="423"/>
        <item x="587"/>
        <item x="442"/>
        <item x="469"/>
        <item x="21"/>
        <item x="239"/>
        <item x="662"/>
        <item x="33"/>
        <item x="36"/>
        <item x="397"/>
        <item x="617"/>
        <item x="594"/>
        <item x="616"/>
        <item x="99"/>
        <item x="56"/>
        <item x="401"/>
        <item x="222"/>
        <item x="100"/>
        <item x="300"/>
        <item x="225"/>
        <item x="231"/>
        <item x="398"/>
        <item x="280"/>
        <item x="295"/>
        <item x="460"/>
        <item x="465"/>
        <item x="461"/>
        <item x="462"/>
        <item x="458"/>
        <item x="463"/>
        <item x="459"/>
        <item x="466"/>
        <item x="464"/>
        <item x="314"/>
        <item x="9"/>
        <item x="248"/>
        <item x="322"/>
        <item x="324"/>
        <item x="233"/>
        <item x="241"/>
        <item x="406"/>
        <item x="93"/>
        <item x="94"/>
        <item x="53"/>
        <item x="165"/>
        <item x="400"/>
        <item x="439"/>
        <item x="32"/>
        <item x="387"/>
        <item x="169"/>
        <item x="336"/>
        <item x="289"/>
        <item x="390"/>
        <item x="182"/>
        <item x="332"/>
        <item x="274"/>
        <item x="58"/>
        <item x="147"/>
        <item x="504"/>
        <item x="263"/>
        <item x="628"/>
        <item x="417"/>
        <item x="47"/>
        <item x="48"/>
        <item x="49"/>
        <item x="429"/>
        <item x="629"/>
        <item x="528"/>
        <item x="38"/>
        <item x="72"/>
        <item x="19"/>
        <item x="507"/>
        <item x="187"/>
        <item x="609"/>
        <item x="610"/>
        <item x="611"/>
        <item x="500"/>
        <item x="232"/>
        <item x="246"/>
        <item x="45"/>
        <item x="303"/>
        <item x="486"/>
        <item x="589"/>
        <item x="547"/>
        <item x="22"/>
        <item x="344"/>
        <item x="167"/>
        <item x="360"/>
        <item x="353"/>
        <item x="328"/>
        <item x="640"/>
        <item x="129"/>
        <item x="632"/>
        <item x="644"/>
        <item x="299"/>
        <item x="416"/>
        <item x="127"/>
        <item x="101"/>
        <item x="170"/>
        <item x="621"/>
        <item x="633"/>
        <item x="385"/>
        <item x="482"/>
        <item x="430"/>
        <item x="189"/>
        <item x="485"/>
        <item x="581"/>
        <item x="141"/>
        <item x="140"/>
        <item x="278"/>
        <item x="200"/>
        <item x="196"/>
        <item x="403"/>
        <item x="647"/>
        <item x="568"/>
        <item x="637"/>
        <item x="286"/>
        <item x="334"/>
        <item x="230"/>
        <item x="598"/>
        <item x="193"/>
        <item x="192"/>
        <item x="381"/>
        <item x="434"/>
        <item x="174"/>
        <item x="345"/>
        <item x="503"/>
        <item x="80"/>
        <item x="386"/>
        <item x="412"/>
        <item x="427"/>
        <item x="419"/>
        <item x="420"/>
        <item x="418"/>
        <item x="414"/>
        <item x="618"/>
        <item x="118"/>
        <item x="117"/>
        <item x="119"/>
        <item x="120"/>
        <item x="638"/>
        <item x="377"/>
        <item x="376"/>
        <item x="603"/>
        <item x="186"/>
        <item x="237"/>
        <item x="321"/>
        <item x="17"/>
        <item x="24"/>
        <item x="431"/>
        <item x="493"/>
        <item x="527"/>
        <item x="612"/>
        <item x="605"/>
        <item x="510"/>
        <item x="327"/>
        <item x="57"/>
        <item x="43"/>
        <item x="506"/>
        <item x="393"/>
        <item x="525"/>
        <item x="635"/>
        <item x="624"/>
        <item x="395"/>
        <item x="625"/>
        <item x="281"/>
        <item x="651"/>
        <item x="351"/>
        <item x="331"/>
        <item x="371"/>
        <item x="626"/>
        <item x="333"/>
        <item x="325"/>
        <item x="642"/>
        <item x="372"/>
        <item x="39"/>
        <item x="235"/>
        <item x="298"/>
        <item x="623"/>
        <item x="292"/>
        <item x="514"/>
        <item x="245"/>
        <item x="383"/>
        <item x="313"/>
        <item x="260"/>
        <item x="226"/>
        <item x="259"/>
        <item x="254"/>
        <item x="354"/>
        <item x="159"/>
        <item x="475"/>
        <item x="481"/>
        <item x="261"/>
        <item x="448"/>
        <item x="445"/>
        <item x="446"/>
        <item x="447"/>
        <item x="449"/>
        <item x="511"/>
        <item x="375"/>
        <item x="297"/>
        <item x="520"/>
        <item x="257"/>
        <item x="79"/>
        <item x="444"/>
        <item x="139"/>
        <item x="124"/>
        <item x="494"/>
        <item x="479"/>
        <item x="407"/>
        <item x="301"/>
        <item x="489"/>
        <item x="234"/>
        <item x="648"/>
        <item x="76"/>
        <item x="392"/>
        <item x="160"/>
        <item x="68"/>
        <item x="339"/>
        <item x="340"/>
        <item x="77"/>
        <item x="287"/>
        <item x="302"/>
        <item x="163"/>
        <item x="164"/>
        <item x="477"/>
        <item x="388"/>
        <item x="476"/>
        <item x="349"/>
        <item x="330"/>
        <item x="341"/>
        <item x="135"/>
        <item x="136"/>
        <item x="580"/>
        <item x="69"/>
        <item x="373"/>
        <item x="518"/>
        <item x="380"/>
        <item x="250"/>
        <item x="269"/>
        <item x="84"/>
        <item x="42"/>
        <item x="132"/>
        <item x="271"/>
        <item x="115"/>
        <item x="65"/>
        <item x="78"/>
        <item x="148"/>
        <item x="151"/>
        <item x="428"/>
        <item x="378"/>
        <item x="149"/>
        <item x="480"/>
        <item x="81"/>
        <item x="265"/>
        <item x="599"/>
        <item x="264"/>
        <item x="240"/>
        <item x="172"/>
        <item x="306"/>
        <item x="443"/>
        <item x="277"/>
        <item x="426"/>
        <item x="291"/>
        <item x="620"/>
        <item x="125"/>
        <item x="279"/>
        <item x="166"/>
        <item x="425"/>
        <item x="181"/>
        <item x="411"/>
        <item x="197"/>
        <item x="646"/>
        <item x="645"/>
        <item x="121"/>
        <item x="601"/>
        <item x="27"/>
        <item x="424"/>
        <item x="433"/>
        <item x="639"/>
        <item x="40"/>
        <item x="41"/>
        <item x="369"/>
        <item x="30"/>
        <item x="25"/>
        <item x="342"/>
        <item x="270"/>
        <item x="153"/>
        <item x="266"/>
        <item x="661"/>
        <item x="55"/>
        <item x="133"/>
        <item x="467"/>
        <item x="471"/>
        <item x="468"/>
        <item x="343"/>
        <item x="108"/>
        <item x="242"/>
        <item x="374"/>
        <item x="273"/>
        <item x="158"/>
        <item x="509"/>
        <item x="90"/>
        <item x="150"/>
        <item x="155"/>
        <item x="517"/>
        <item x="252"/>
        <item x="364"/>
        <item x="408"/>
        <item x="604"/>
        <item x="102"/>
        <item x="87"/>
        <item x="352"/>
        <item x="183"/>
        <item x="606"/>
        <item x="379"/>
        <item x="323"/>
        <item x="144"/>
        <item x="656"/>
        <item x="654"/>
        <item x="657"/>
        <item x="655"/>
        <item x="653"/>
        <item x="410"/>
        <item x="0"/>
        <item x="310"/>
        <item x="244"/>
        <item x="4"/>
        <item x="282"/>
        <item x="362"/>
        <item x="337"/>
        <item x="2"/>
        <item x="335"/>
        <item x="262"/>
        <item x="577"/>
        <item x="499"/>
        <item x="146"/>
        <item x="109"/>
        <item x="290"/>
        <item x="106"/>
        <item x="113"/>
        <item x="112"/>
        <item x="318"/>
        <item x="294"/>
        <item x="224"/>
        <item x="484"/>
        <item x="491"/>
        <item x="513"/>
        <item x="220"/>
        <item x="505"/>
        <item x="221"/>
        <item x="85"/>
        <item x="111"/>
        <item x="175"/>
        <item x="519"/>
        <item x="107"/>
        <item x="98"/>
        <item x="284"/>
        <item x="368"/>
        <item x="515"/>
        <item x="171"/>
        <item x="96"/>
        <item x="134"/>
        <item x="664"/>
        <item x="658"/>
        <item x="1"/>
        <item x="608"/>
        <item x="359"/>
        <item x="228"/>
        <item x="46"/>
        <item x="199"/>
        <item x="66"/>
        <item x="131"/>
        <item x="122"/>
        <item x="20"/>
        <item x="114"/>
        <item x="52"/>
        <item x="659"/>
        <item x="472"/>
        <item x="602"/>
        <item x="75"/>
        <item x="82"/>
        <item x="34"/>
        <item x="421"/>
        <item x="201"/>
        <item x="16"/>
        <item x="11"/>
        <item x="10"/>
        <item x="156"/>
        <item x="526"/>
        <item x="365"/>
        <item x="474"/>
        <item x="63"/>
        <item x="247"/>
        <item x="249"/>
        <item x="227"/>
        <item x="154"/>
        <item x="161"/>
        <item x="143"/>
        <item x="498"/>
        <item x="384"/>
        <item x="12"/>
        <item x="173"/>
        <item x="28"/>
        <item x="437"/>
        <item x="18"/>
        <item x="308"/>
        <item x="404"/>
        <item x="104"/>
        <item x="382"/>
        <item x="67"/>
        <item x="311"/>
        <item x="157"/>
        <item x="355"/>
        <item x="312"/>
        <item x="44"/>
        <item x="35"/>
        <item x="492"/>
        <item x="267"/>
        <item x="185"/>
        <item x="521"/>
        <item x="399"/>
        <item x="631"/>
        <item x="64"/>
        <item x="61"/>
        <item x="60"/>
        <item x="62"/>
        <item x="29"/>
        <item x="435"/>
        <item x="357"/>
        <item x="356"/>
        <item x="438"/>
        <item x="307"/>
        <item x="600"/>
        <item x="296"/>
        <item x="523"/>
        <item x="666"/>
        <item t="default"/>
      </items>
    </pivotField>
    <pivotField axis="axisRow" compact="0" outline="0" showAll="0" defaultSubtotal="0">
      <items count="375">
        <item x="372"/>
        <item x="354"/>
        <item x="220"/>
        <item x="183"/>
        <item x="352"/>
        <item x="357"/>
        <item x="349"/>
        <item x="368"/>
        <item x="353"/>
        <item x="33"/>
        <item x="344"/>
        <item x="84"/>
        <item x="312"/>
        <item x="254"/>
        <item x="326"/>
        <item x="32"/>
        <item x="304"/>
        <item x="371"/>
        <item x="363"/>
        <item x="345"/>
        <item x="348"/>
        <item x="366"/>
        <item x="24"/>
        <item x="317"/>
        <item x="238"/>
        <item x="309"/>
        <item x="206"/>
        <item x="62"/>
        <item x="15"/>
        <item x="203"/>
        <item x="320"/>
        <item x="19"/>
        <item x="339"/>
        <item x="165"/>
        <item x="334"/>
        <item x="308"/>
        <item x="46"/>
        <item x="256"/>
        <item x="168"/>
        <item x="76"/>
        <item x="138"/>
        <item x="332"/>
        <item x="336"/>
        <item x="294"/>
        <item x="293"/>
        <item x="290"/>
        <item x="201"/>
        <item x="21"/>
        <item x="255"/>
        <item x="114"/>
        <item x="27"/>
        <item x="259"/>
        <item x="199"/>
        <item x="64"/>
        <item x="67"/>
        <item x="71"/>
        <item x="232"/>
        <item x="208"/>
        <item x="341"/>
        <item x="184"/>
        <item x="237"/>
        <item x="108"/>
        <item x="132"/>
        <item x="35"/>
        <item x="234"/>
        <item x="128"/>
        <item x="258"/>
        <item x="23"/>
        <item x="148"/>
        <item x="222"/>
        <item x="155"/>
        <item x="156"/>
        <item x="61"/>
        <item x="68"/>
        <item x="328"/>
        <item x="240"/>
        <item x="277"/>
        <item x="278"/>
        <item x="217"/>
        <item x="90"/>
        <item x="303"/>
        <item x="16"/>
        <item x="3"/>
        <item x="151"/>
        <item x="141"/>
        <item x="173"/>
        <item x="44"/>
        <item x="202"/>
        <item x="174"/>
        <item x="213"/>
        <item x="77"/>
        <item x="117"/>
        <item x="225"/>
        <item x="251"/>
        <item x="342"/>
        <item x="162"/>
        <item x="167"/>
        <item x="333"/>
        <item x="122"/>
        <item x="335"/>
        <item x="219"/>
        <item x="301"/>
        <item x="212"/>
        <item x="170"/>
        <item x="12"/>
        <item x="51"/>
        <item x="188"/>
        <item x="265"/>
        <item x="361"/>
        <item x="331"/>
        <item x="120"/>
        <item x="178"/>
        <item x="157"/>
        <item x="154"/>
        <item x="145"/>
        <item x="14"/>
        <item x="116"/>
        <item x="286"/>
        <item x="319"/>
        <item x="8"/>
        <item x="324"/>
        <item x="26"/>
        <item x="66"/>
        <item x="143"/>
        <item x="241"/>
        <item x="235"/>
        <item x="247"/>
        <item x="118"/>
        <item x="83"/>
        <item x="196"/>
        <item x="159"/>
        <item x="150"/>
        <item x="124"/>
        <item x="172"/>
        <item x="248"/>
        <item x="271"/>
        <item x="228"/>
        <item x="182"/>
        <item x="130"/>
        <item x="59"/>
        <item x="94"/>
        <item x="36"/>
        <item x="176"/>
        <item x="112"/>
        <item x="189"/>
        <item x="7"/>
        <item x="329"/>
        <item x="161"/>
        <item x="215"/>
        <item x="38"/>
        <item x="171"/>
        <item x="63"/>
        <item x="338"/>
        <item x="236"/>
        <item x="144"/>
        <item x="49"/>
        <item x="250"/>
        <item x="221"/>
        <item x="230"/>
        <item x="367"/>
        <item x="55"/>
        <item x="79"/>
        <item x="45"/>
        <item x="20"/>
        <item x="126"/>
        <item x="106"/>
        <item x="153"/>
        <item x="311"/>
        <item x="40"/>
        <item x="191"/>
        <item x="321"/>
        <item x="318"/>
        <item x="347"/>
        <item x="69"/>
        <item x="72"/>
        <item x="146"/>
        <item x="80"/>
        <item x="194"/>
        <item x="105"/>
        <item x="97"/>
        <item x="113"/>
        <item x="229"/>
        <item x="327"/>
        <item x="48"/>
        <item x="125"/>
        <item x="11"/>
        <item x="25"/>
        <item x="92"/>
        <item x="100"/>
        <item x="98"/>
        <item x="200"/>
        <item x="263"/>
        <item x="209"/>
        <item x="133"/>
        <item x="160"/>
        <item x="268"/>
        <item x="177"/>
        <item x="179"/>
        <item x="85"/>
        <item x="91"/>
        <item x="187"/>
        <item x="93"/>
        <item x="60"/>
        <item x="313"/>
        <item x="291"/>
        <item x="104"/>
        <item x="142"/>
        <item x="305"/>
        <item x="295"/>
        <item x="121"/>
        <item x="315"/>
        <item x="239"/>
        <item x="283"/>
        <item x="297"/>
        <item x="70"/>
        <item x="1"/>
        <item x="330"/>
        <item x="223"/>
        <item x="107"/>
        <item x="2"/>
        <item x="74"/>
        <item x="310"/>
        <item x="227"/>
        <item x="78"/>
        <item x="111"/>
        <item x="103"/>
        <item x="185"/>
        <item x="193"/>
        <item x="119"/>
        <item x="95"/>
        <item x="262"/>
        <item x="166"/>
        <item x="264"/>
        <item x="58"/>
        <item x="300"/>
        <item x="274"/>
        <item x="204"/>
        <item x="37"/>
        <item x="75"/>
        <item x="139"/>
        <item x="137"/>
        <item x="266"/>
        <item x="30"/>
        <item x="81"/>
        <item x="169"/>
        <item x="226"/>
        <item x="242"/>
        <item x="89"/>
        <item x="175"/>
        <item x="18"/>
        <item x="249"/>
        <item x="257"/>
        <item x="211"/>
        <item x="4"/>
        <item x="243"/>
        <item x="273"/>
        <item x="244"/>
        <item x="181"/>
        <item x="207"/>
        <item x="337"/>
        <item x="214"/>
        <item x="123"/>
        <item x="260"/>
        <item x="289"/>
        <item x="210"/>
        <item x="343"/>
        <item x="216"/>
        <item x="115"/>
        <item x="136"/>
        <item x="88"/>
        <item x="197"/>
        <item x="192"/>
        <item x="231"/>
        <item x="109"/>
        <item x="198"/>
        <item x="127"/>
        <item x="302"/>
        <item x="129"/>
        <item x="10"/>
        <item x="364"/>
        <item x="34"/>
        <item x="110"/>
        <item x="261"/>
        <item x="356"/>
        <item x="355"/>
        <item x="152"/>
        <item x="147"/>
        <item x="316"/>
        <item x="134"/>
        <item x="280"/>
        <item x="5"/>
        <item x="164"/>
        <item x="325"/>
        <item x="13"/>
        <item x="287"/>
        <item x="288"/>
        <item x="296"/>
        <item x="163"/>
        <item x="275"/>
        <item x="276"/>
        <item x="224"/>
        <item x="6"/>
        <item x="9"/>
        <item x="158"/>
        <item x="73"/>
        <item x="252"/>
        <item x="131"/>
        <item x="195"/>
        <item x="323"/>
        <item x="82"/>
        <item x="17"/>
        <item x="149"/>
        <item x="292"/>
        <item x="253"/>
        <item x="267"/>
        <item x="218"/>
        <item x="43"/>
        <item x="233"/>
        <item x="360"/>
        <item x="340"/>
        <item x="47"/>
        <item x="245"/>
        <item x="41"/>
        <item x="42"/>
        <item x="351"/>
        <item x="285"/>
        <item x="299"/>
        <item x="135"/>
        <item x="180"/>
        <item x="50"/>
        <item x="269"/>
        <item x="346"/>
        <item x="29"/>
        <item x="31"/>
        <item x="246"/>
        <item x="28"/>
        <item x="205"/>
        <item x="359"/>
        <item x="101"/>
        <item x="358"/>
        <item x="270"/>
        <item x="56"/>
        <item x="373"/>
        <item x="279"/>
        <item x="281"/>
        <item x="140"/>
        <item x="53"/>
        <item x="186"/>
        <item x="39"/>
        <item x="86"/>
        <item x="22"/>
        <item x="57"/>
        <item x="350"/>
        <item x="322"/>
        <item x="190"/>
        <item x="96"/>
        <item x="0"/>
        <item x="65"/>
        <item x="365"/>
        <item x="102"/>
        <item x="99"/>
        <item x="362"/>
        <item x="370"/>
        <item x="298"/>
        <item x="284"/>
        <item x="52"/>
        <item x="369"/>
        <item x="272"/>
        <item x="314"/>
        <item x="306"/>
        <item x="307"/>
        <item x="282"/>
        <item x="54"/>
        <item x="87"/>
        <item x="374"/>
      </items>
    </pivotField>
    <pivotField compact="0" outline="0" showAll="0"/>
    <pivotField dataField="1" compact="0" outline="0" showAll="0"/>
    <pivotField compact="0" outline="0" showAll="0"/>
    <pivotField dataField="1"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3">
    <field x="7"/>
    <field x="5"/>
    <field x="6"/>
  </rowFields>
  <rowItems count="69">
    <i>
      <x v="2"/>
      <x v="104"/>
      <x v="401"/>
    </i>
    <i>
      <x v="13"/>
      <x v="524"/>
      <x v="528"/>
    </i>
    <i>
      <x v="24"/>
      <x v="350"/>
      <x v="643"/>
    </i>
    <i>
      <x v="37"/>
      <x v="552"/>
      <x v="372"/>
    </i>
    <i r="1">
      <x v="553"/>
      <x v="371"/>
    </i>
    <i r="1">
      <x v="554"/>
      <x v="480"/>
    </i>
    <i r="1">
      <x v="555"/>
      <x v="545"/>
    </i>
    <i>
      <x v="48"/>
      <x v="548"/>
      <x v="429"/>
    </i>
    <i>
      <x v="51"/>
      <x v="597"/>
      <x v="639"/>
    </i>
    <i r="1">
      <x v="599"/>
      <x v="412"/>
    </i>
    <i r="1">
      <x v="601"/>
      <x v="630"/>
    </i>
    <i>
      <x v="56"/>
      <x v="264"/>
      <x v="458"/>
    </i>
    <i>
      <x v="60"/>
      <x v="343"/>
      <x v="418"/>
    </i>
    <i>
      <x v="64"/>
      <x v="322"/>
      <x v="397"/>
    </i>
    <i>
      <x v="66"/>
      <x v="581"/>
      <x v="352"/>
    </i>
    <i>
      <x v="69"/>
      <x v="111"/>
      <x v="562"/>
    </i>
    <i r="1">
      <x v="125"/>
      <x v="280"/>
    </i>
    <i>
      <x v="75"/>
      <x v="387"/>
      <x v="227"/>
    </i>
    <i>
      <x v="78"/>
      <x v="51"/>
      <x v="459"/>
    </i>
    <i>
      <x v="92"/>
      <x v="138"/>
      <x v="448"/>
    </i>
    <i>
      <x v="93"/>
      <x v="470"/>
      <x v="399"/>
    </i>
    <i>
      <x v="100"/>
      <x v="92"/>
      <x v="284"/>
    </i>
    <i>
      <x v="107"/>
      <x v="159"/>
      <x v="282"/>
    </i>
    <i>
      <x v="124"/>
      <x v="392"/>
      <x v="597"/>
    </i>
    <i>
      <x v="125"/>
      <x v="324"/>
      <x v="542"/>
    </i>
    <i>
      <x v="126"/>
      <x v="447"/>
      <x v="72"/>
    </i>
    <i>
      <x v="134"/>
      <x v="451"/>
      <x v="172"/>
    </i>
    <i r="1">
      <x v="454"/>
      <x v="389"/>
    </i>
    <i>
      <x v="136"/>
      <x v="209"/>
      <x v="515"/>
    </i>
    <i>
      <x v="148"/>
      <x v="33"/>
      <x v="319"/>
    </i>
    <i>
      <x v="153"/>
      <x v="330"/>
      <x v="318"/>
    </i>
    <i>
      <x v="156"/>
      <x v="463"/>
      <x v="512"/>
    </i>
    <i r="1">
      <x v="464"/>
      <x v="58"/>
    </i>
    <i>
      <x v="157"/>
      <x v="110"/>
      <x v="347"/>
    </i>
    <i>
      <x v="158"/>
      <x v="256"/>
      <x v="355"/>
    </i>
    <i r="1">
      <x v="257"/>
      <x v="213"/>
    </i>
    <i>
      <x v="181"/>
      <x v="250"/>
      <x v="525"/>
    </i>
    <i r="1">
      <x v="252"/>
      <x v="315"/>
    </i>
    <i>
      <x v="191"/>
      <x v="50"/>
      <x v="456"/>
    </i>
    <i>
      <x v="195"/>
      <x v="656"/>
      <x v="140"/>
    </i>
    <i>
      <x v="211"/>
      <x v="372"/>
      <x v="660"/>
    </i>
    <i r="1">
      <x v="373"/>
      <x v="659"/>
    </i>
    <i>
      <x v="217"/>
      <x v="136"/>
      <x v="560"/>
    </i>
    <i>
      <x v="222"/>
      <x v="157"/>
      <x v="460"/>
    </i>
    <i>
      <x v="230"/>
      <x v="658"/>
      <x v="278"/>
    </i>
    <i>
      <x v="232"/>
      <x v="60"/>
      <x v="204"/>
    </i>
    <i>
      <x v="241"/>
      <x v="272"/>
      <x v="31"/>
    </i>
    <i>
      <x v="245"/>
      <x v="155"/>
      <x v="449"/>
    </i>
    <i>
      <x v="246"/>
      <x v="410"/>
      <x v="317"/>
    </i>
    <i>
      <x v="250"/>
      <x v="460"/>
      <x v="588"/>
    </i>
    <i>
      <x v="251"/>
      <x v="564"/>
      <x v="467"/>
    </i>
    <i>
      <x v="254"/>
      <x v="418"/>
      <x v="200"/>
    </i>
    <i>
      <x v="256"/>
      <x v="421"/>
      <x v="559"/>
    </i>
    <i>
      <x v="260"/>
      <x v="13"/>
      <x v="385"/>
    </i>
    <i>
      <x v="262"/>
      <x v="612"/>
      <x v="331"/>
    </i>
    <i>
      <x v="266"/>
      <x v="47"/>
      <x v="78"/>
    </i>
    <i>
      <x v="272"/>
      <x v="259"/>
      <x v="147"/>
    </i>
    <i r="1">
      <x v="260"/>
      <x v="29"/>
    </i>
    <i>
      <x v="282"/>
      <x v="620"/>
      <x v="358"/>
    </i>
    <i>
      <x v="300"/>
      <x v="137"/>
      <x v="182"/>
    </i>
    <i>
      <x v="305"/>
      <x v="501"/>
      <x v="404"/>
    </i>
    <i>
      <x v="313"/>
      <x v="502"/>
      <x v="465"/>
    </i>
    <i>
      <x v="314"/>
      <x v="319"/>
      <x v="445"/>
    </i>
    <i>
      <x v="315"/>
      <x v="53"/>
      <x v="398"/>
    </i>
    <i>
      <x v="317"/>
      <x v="266"/>
      <x v="218"/>
    </i>
    <i>
      <x v="321"/>
      <x v="437"/>
      <x v="170"/>
    </i>
    <i r="1">
      <x v="443"/>
      <x v="537"/>
    </i>
    <i>
      <x v="334"/>
      <x v="446"/>
      <x v="620"/>
    </i>
    <i t="grand">
      <x/>
    </i>
  </rowItems>
  <colFields count="1">
    <field x="-2"/>
  </colFields>
  <colItems count="3">
    <i>
      <x/>
    </i>
    <i i="1">
      <x v="1"/>
    </i>
    <i i="2">
      <x v="2"/>
    </i>
  </colItems>
  <pageFields count="1">
    <pageField fld="0" item="11" hier="-1"/>
  </pageFields>
  <dataFields count="3">
    <dataField name="Somma di Finanziamento" fld="9" baseField="0" baseItem="0"/>
    <dataField name="Somma di Impegno" fld="11" baseField="0" baseItem="0"/>
    <dataField name="Somma di Pagamento" fld="12" baseField="0" baseItem="0"/>
  </dataFields>
  <formats count="1">
    <format dxfId="4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2CEDDA47-48D5-460A-93E5-E4F4FE55B5DF}" name="Tabella pivot1" cacheId="0" applyNumberFormats="0" applyBorderFormats="0" applyFontFormats="0" applyPatternFormats="0" applyAlignmentFormats="0" applyWidthHeightFormats="1" dataCaption="Valori" updatedVersion="8" minRefreshableVersion="3" itemPrintTitles="1" mergeItem="1" createdVersion="8" indent="0" compact="0" compactData="0" gridDropZones="1" multipleFieldFilters="0">
  <location ref="A3:F153" firstHeaderRow="1" firstDataRow="2" firstDataCol="3" rowPageCount="1" colPageCount="1"/>
  <pivotFields count="28">
    <pivotField axis="axisPage" compact="0" outline="0" showAll="0">
      <items count="17">
        <item x="0"/>
        <item x="1"/>
        <item x="2"/>
        <item x="3"/>
        <item x="4"/>
        <item x="5"/>
        <item x="6"/>
        <item x="7"/>
        <item x="8"/>
        <item x="9"/>
        <item x="14"/>
        <item x="10"/>
        <item x="11"/>
        <item x="12"/>
        <item x="13"/>
        <item x="15"/>
        <item t="default"/>
      </items>
    </pivotField>
    <pivotField compact="0" outline="0" showAll="0"/>
    <pivotField compact="0" outline="0" showAll="0"/>
    <pivotField compact="0" outline="0" showAll="0"/>
    <pivotField compact="0" outline="0" showAll="0"/>
    <pivotField axis="axisRow" compact="0" outline="0" showAll="0" defaultSubtotal="0">
      <items count="662">
        <item x="218"/>
        <item x="401"/>
        <item x="475"/>
        <item x="476"/>
        <item x="477"/>
        <item x="478"/>
        <item x="479"/>
        <item x="480"/>
        <item x="481"/>
        <item x="219"/>
        <item x="0"/>
        <item x="482"/>
        <item x="483"/>
        <item x="328"/>
        <item x="220"/>
        <item x="484"/>
        <item x="521"/>
        <item x="221"/>
        <item x="175"/>
        <item x="176"/>
        <item x="177"/>
        <item x="485"/>
        <item x="486"/>
        <item x="402"/>
        <item x="3"/>
        <item x="178"/>
        <item x="222"/>
        <item x="403"/>
        <item x="179"/>
        <item x="180"/>
        <item x="181"/>
        <item x="182"/>
        <item x="183"/>
        <item x="329"/>
        <item x="184"/>
        <item x="185"/>
        <item x="223"/>
        <item x="404"/>
        <item x="224"/>
        <item x="123"/>
        <item x="40"/>
        <item x="487"/>
        <item x="41"/>
        <item x="42"/>
        <item x="124"/>
        <item x="225"/>
        <item x="43"/>
        <item x="330"/>
        <item x="226"/>
        <item x="125"/>
        <item x="389"/>
        <item x="331"/>
        <item x="37"/>
        <item x="332"/>
        <item x="4"/>
        <item x="5"/>
        <item x="44"/>
        <item x="227"/>
        <item x="126"/>
        <item x="488"/>
        <item x="390"/>
        <item x="127"/>
        <item x="118"/>
        <item x="120"/>
        <item x="119"/>
        <item x="228"/>
        <item x="105"/>
        <item x="117"/>
        <item x="121"/>
        <item x="45"/>
        <item x="229"/>
        <item x="230"/>
        <item x="46"/>
        <item x="640"/>
        <item x="231"/>
        <item x="522"/>
        <item x="641"/>
        <item x="232"/>
        <item x="128"/>
        <item x="129"/>
        <item x="233"/>
        <item x="234"/>
        <item x="47"/>
        <item x="489"/>
        <item x="235"/>
        <item x="523"/>
        <item x="524"/>
        <item x="236"/>
        <item x="130"/>
        <item x="525"/>
        <item x="526"/>
        <item x="527"/>
        <item x="333"/>
        <item x="237"/>
        <item x="490"/>
        <item x="238"/>
        <item x="239"/>
        <item x="405"/>
        <item x="396"/>
        <item x="397"/>
        <item x="240"/>
        <item x="398"/>
        <item x="6"/>
        <item x="491"/>
        <item x="334"/>
        <item x="241"/>
        <item x="48"/>
        <item x="242"/>
        <item x="49"/>
        <item x="492"/>
        <item x="335"/>
        <item x="336"/>
        <item x="7"/>
        <item x="8"/>
        <item x="9"/>
        <item x="10"/>
        <item x="11"/>
        <item x="12"/>
        <item x="13"/>
        <item x="243"/>
        <item x="14"/>
        <item x="15"/>
        <item x="244"/>
        <item x="50"/>
        <item x="16"/>
        <item x="337"/>
        <item x="51"/>
        <item x="245"/>
        <item x="246"/>
        <item x="247"/>
        <item x="84"/>
        <item x="528"/>
        <item x="248"/>
        <item x="249"/>
        <item x="406"/>
        <item x="52"/>
        <item x="338"/>
        <item x="339"/>
        <item x="340"/>
        <item x="250"/>
        <item x="251"/>
        <item x="131"/>
        <item x="132"/>
        <item x="133"/>
        <item x="173"/>
        <item x="174"/>
        <item x="134"/>
        <item x="135"/>
        <item x="136"/>
        <item x="137"/>
        <item x="172"/>
        <item x="138"/>
        <item x="139"/>
        <item x="140"/>
        <item x="171"/>
        <item x="341"/>
        <item x="493"/>
        <item x="342"/>
        <item x="252"/>
        <item x="391"/>
        <item x="529"/>
        <item x="530"/>
        <item x="531"/>
        <item x="532"/>
        <item x="533"/>
        <item x="534"/>
        <item x="535"/>
        <item x="642"/>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343"/>
        <item x="577"/>
        <item x="578"/>
        <item x="579"/>
        <item x="580"/>
        <item x="581"/>
        <item x="582"/>
        <item x="583"/>
        <item x="584"/>
        <item x="585"/>
        <item x="586"/>
        <item x="587"/>
        <item x="588"/>
        <item x="253"/>
        <item x="17"/>
        <item x="589"/>
        <item x="590"/>
        <item x="591"/>
        <item x="592"/>
        <item x="643"/>
        <item x="494"/>
        <item x="254"/>
        <item x="141"/>
        <item x="407"/>
        <item x="255"/>
        <item x="38"/>
        <item x="142"/>
        <item x="399"/>
        <item x="186"/>
        <item x="187"/>
        <item x="188"/>
        <item x="18"/>
        <item x="189"/>
        <item x="190"/>
        <item x="191"/>
        <item x="192"/>
        <item x="193"/>
        <item x="194"/>
        <item x="195"/>
        <item x="196"/>
        <item x="143"/>
        <item x="344"/>
        <item x="197"/>
        <item x="345"/>
        <item x="144"/>
        <item x="198"/>
        <item x="1"/>
        <item x="346"/>
        <item x="347"/>
        <item x="256"/>
        <item x="348"/>
        <item x="349"/>
        <item x="495"/>
        <item x="496"/>
        <item x="257"/>
        <item x="350"/>
        <item x="258"/>
        <item x="351"/>
        <item x="53"/>
        <item x="259"/>
        <item x="497"/>
        <item x="260"/>
        <item x="408"/>
        <item x="392"/>
        <item x="409"/>
        <item x="261"/>
        <item x="410"/>
        <item x="39"/>
        <item x="262"/>
        <item x="263"/>
        <item x="264"/>
        <item x="593"/>
        <item x="594"/>
        <item x="595"/>
        <item x="644"/>
        <item x="596"/>
        <item x="597"/>
        <item x="598"/>
        <item x="599"/>
        <item x="600"/>
        <item x="601"/>
        <item x="602"/>
        <item x="603"/>
        <item x="604"/>
        <item x="605"/>
        <item x="645"/>
        <item x="659"/>
        <item x="606"/>
        <item x="607"/>
        <item x="646"/>
        <item x="647"/>
        <item x="265"/>
        <item x="648"/>
        <item x="649"/>
        <item x="650"/>
        <item x="651"/>
        <item x="652"/>
        <item x="608"/>
        <item x="609"/>
        <item x="610"/>
        <item x="611"/>
        <item x="612"/>
        <item x="637"/>
        <item x="613"/>
        <item x="266"/>
        <item x="267"/>
        <item x="145"/>
        <item x="268"/>
        <item x="19"/>
        <item x="146"/>
        <item x="393"/>
        <item x="498"/>
        <item x="411"/>
        <item x="352"/>
        <item x="412"/>
        <item x="353"/>
        <item x="499"/>
        <item x="636"/>
        <item x="54"/>
        <item x="269"/>
        <item x="660"/>
        <item x="354"/>
        <item x="270"/>
        <item x="20"/>
        <item x="271"/>
        <item x="2"/>
        <item x="272"/>
        <item x="55"/>
        <item x="273"/>
        <item x="500"/>
        <item x="274"/>
        <item x="501"/>
        <item x="56"/>
        <item x="57"/>
        <item x="355"/>
        <item x="147"/>
        <item x="148"/>
        <item x="58"/>
        <item x="502"/>
        <item x="503"/>
        <item x="413"/>
        <item x="356"/>
        <item x="414"/>
        <item x="415"/>
        <item x="275"/>
        <item x="416"/>
        <item x="276"/>
        <item x="417"/>
        <item x="59"/>
        <item x="149"/>
        <item x="60"/>
        <item x="61"/>
        <item x="418"/>
        <item x="62"/>
        <item x="277"/>
        <item x="278"/>
        <item x="419"/>
        <item x="279"/>
        <item x="614"/>
        <item x="420"/>
        <item x="421"/>
        <item x="63"/>
        <item x="504"/>
        <item x="357"/>
        <item x="358"/>
        <item x="653"/>
        <item x="150"/>
        <item x="151"/>
        <item x="615"/>
        <item x="280"/>
        <item x="152"/>
        <item x="64"/>
        <item x="422"/>
        <item x="400"/>
        <item x="423"/>
        <item x="424"/>
        <item x="425"/>
        <item x="65"/>
        <item x="359"/>
        <item x="66"/>
        <item x="153"/>
        <item x="199"/>
        <item x="426"/>
        <item x="360"/>
        <item x="85"/>
        <item x="86"/>
        <item x="87"/>
        <item x="88"/>
        <item x="89"/>
        <item x="281"/>
        <item x="90"/>
        <item x="91"/>
        <item x="92"/>
        <item x="427"/>
        <item x="93"/>
        <item x="94"/>
        <item x="95"/>
        <item x="96"/>
        <item x="97"/>
        <item x="98"/>
        <item x="154"/>
        <item x="361"/>
        <item x="99"/>
        <item x="428"/>
        <item x="429"/>
        <item x="100"/>
        <item x="101"/>
        <item x="102"/>
        <item x="103"/>
        <item x="362"/>
        <item x="430"/>
        <item x="282"/>
        <item x="363"/>
        <item x="505"/>
        <item x="283"/>
        <item x="506"/>
        <item x="431"/>
        <item x="284"/>
        <item x="432"/>
        <item x="155"/>
        <item x="433"/>
        <item x="434"/>
        <item x="507"/>
        <item x="508"/>
        <item x="285"/>
        <item x="286"/>
        <item x="21"/>
        <item x="287"/>
        <item x="364"/>
        <item x="288"/>
        <item x="200"/>
        <item x="201"/>
        <item x="202"/>
        <item x="156"/>
        <item x="365"/>
        <item x="22"/>
        <item x="23"/>
        <item x="366"/>
        <item x="367"/>
        <item x="289"/>
        <item x="435"/>
        <item x="157"/>
        <item x="368"/>
        <item x="290"/>
        <item x="24"/>
        <item x="394"/>
        <item x="158"/>
        <item x="25"/>
        <item x="291"/>
        <item x="292"/>
        <item x="26"/>
        <item x="369"/>
        <item x="509"/>
        <item x="436"/>
        <item x="370"/>
        <item x="371"/>
        <item x="616"/>
        <item x="437"/>
        <item x="104"/>
        <item x="27"/>
        <item x="473"/>
        <item x="372"/>
        <item x="446"/>
        <item x="470"/>
        <item x="471"/>
        <item x="472"/>
        <item x="447"/>
        <item x="448"/>
        <item x="449"/>
        <item x="510"/>
        <item x="293"/>
        <item x="469"/>
        <item x="450"/>
        <item x="294"/>
        <item x="468"/>
        <item x="474"/>
        <item x="511"/>
        <item x="451"/>
        <item x="452"/>
        <item x="453"/>
        <item x="454"/>
        <item x="455"/>
        <item x="456"/>
        <item x="457"/>
        <item x="458"/>
        <item x="295"/>
        <item x="296"/>
        <item x="28"/>
        <item x="159"/>
        <item x="297"/>
        <item x="160"/>
        <item x="617"/>
        <item x="373"/>
        <item x="374"/>
        <item x="67"/>
        <item x="161"/>
        <item x="298"/>
        <item x="68"/>
        <item x="299"/>
        <item x="83"/>
        <item x="69"/>
        <item x="70"/>
        <item x="459"/>
        <item x="460"/>
        <item x="300"/>
        <item x="461"/>
        <item x="462"/>
        <item x="463"/>
        <item x="464"/>
        <item x="465"/>
        <item x="466"/>
        <item x="467"/>
        <item x="301"/>
        <item x="71"/>
        <item x="302"/>
        <item x="375"/>
        <item x="162"/>
        <item x="303"/>
        <item x="304"/>
        <item x="305"/>
        <item x="122"/>
        <item x="306"/>
        <item x="307"/>
        <item x="106"/>
        <item x="107"/>
        <item x="108"/>
        <item x="109"/>
        <item x="110"/>
        <item x="111"/>
        <item x="112"/>
        <item x="113"/>
        <item x="114"/>
        <item x="115"/>
        <item x="116"/>
        <item x="308"/>
        <item x="309"/>
        <item x="163"/>
        <item x="72"/>
        <item x="73"/>
        <item x="376"/>
        <item x="310"/>
        <item x="311"/>
        <item x="438"/>
        <item x="377"/>
        <item x="378"/>
        <item x="379"/>
        <item x="380"/>
        <item x="312"/>
        <item x="164"/>
        <item x="512"/>
        <item x="313"/>
        <item x="513"/>
        <item x="29"/>
        <item x="74"/>
        <item x="30"/>
        <item x="381"/>
        <item x="314"/>
        <item x="165"/>
        <item x="514"/>
        <item x="75"/>
        <item x="315"/>
        <item x="439"/>
        <item x="76"/>
        <item x="166"/>
        <item x="515"/>
        <item x="316"/>
        <item x="516"/>
        <item x="317"/>
        <item x="618"/>
        <item x="619"/>
        <item x="620"/>
        <item x="621"/>
        <item x="382"/>
        <item x="622"/>
        <item x="623"/>
        <item x="440"/>
        <item x="77"/>
        <item x="441"/>
        <item x="318"/>
        <item x="78"/>
        <item x="79"/>
        <item x="167"/>
        <item x="442"/>
        <item x="80"/>
        <item x="517"/>
        <item x="81"/>
        <item x="319"/>
        <item x="168"/>
        <item x="383"/>
        <item x="624"/>
        <item x="384"/>
        <item x="320"/>
        <item x="385"/>
        <item x="321"/>
        <item x="322"/>
        <item x="443"/>
        <item x="169"/>
        <item x="518"/>
        <item x="638"/>
        <item x="444"/>
        <item x="82"/>
        <item x="625"/>
        <item x="654"/>
        <item x="386"/>
        <item x="323"/>
        <item x="170"/>
        <item x="324"/>
        <item x="325"/>
        <item x="519"/>
        <item x="626"/>
        <item x="326"/>
        <item x="387"/>
        <item x="445"/>
        <item x="655"/>
        <item x="656"/>
        <item x="627"/>
        <item x="628"/>
        <item x="629"/>
        <item x="630"/>
        <item x="31"/>
        <item x="631"/>
        <item x="657"/>
        <item x="632"/>
        <item x="635"/>
        <item x="639"/>
        <item x="633"/>
        <item x="634"/>
        <item x="32"/>
        <item x="203"/>
        <item x="204"/>
        <item x="205"/>
        <item x="206"/>
        <item x="207"/>
        <item x="208"/>
        <item x="209"/>
        <item x="210"/>
        <item x="211"/>
        <item x="212"/>
        <item x="213"/>
        <item x="214"/>
        <item x="215"/>
        <item x="216"/>
        <item x="217"/>
        <item x="33"/>
        <item x="34"/>
        <item x="35"/>
        <item x="520"/>
        <item x="395"/>
        <item x="327"/>
        <item x="388"/>
        <item x="36"/>
        <item x="658"/>
        <item x="661"/>
      </items>
    </pivotField>
    <pivotField axis="axisRow" compact="0" outline="0" showAll="0">
      <items count="668">
        <item x="255"/>
        <item x="218"/>
        <item x="595"/>
        <item x="596"/>
        <item x="275"/>
        <item x="238"/>
        <item x="607"/>
        <item x="597"/>
        <item x="559"/>
        <item x="545"/>
        <item x="550"/>
        <item x="549"/>
        <item x="530"/>
        <item x="529"/>
        <item x="535"/>
        <item x="552"/>
        <item x="536"/>
        <item x="551"/>
        <item x="579"/>
        <item x="548"/>
        <item x="532"/>
        <item x="575"/>
        <item x="546"/>
        <item x="576"/>
        <item x="268"/>
        <item x="502"/>
        <item x="512"/>
        <item x="508"/>
        <item x="70"/>
        <item x="348"/>
        <item x="83"/>
        <item x="391"/>
        <item x="590"/>
        <item x="531"/>
        <item x="95"/>
        <item x="473"/>
        <item x="315"/>
        <item x="316"/>
        <item x="304"/>
        <item x="162"/>
        <item x="152"/>
        <item x="663"/>
        <item x="26"/>
        <item x="176"/>
        <item x="650"/>
        <item x="3"/>
        <item x="478"/>
        <item x="51"/>
        <item x="619"/>
        <item x="126"/>
        <item x="276"/>
        <item x="258"/>
        <item x="92"/>
        <item x="495"/>
        <item x="496"/>
        <item x="440"/>
        <item x="643"/>
        <item x="59"/>
        <item x="370"/>
        <item x="450"/>
        <item x="455"/>
        <item x="451"/>
        <item x="452"/>
        <item x="453"/>
        <item x="456"/>
        <item x="454"/>
        <item x="457"/>
        <item x="524"/>
        <item x="319"/>
        <item x="537"/>
        <item x="415"/>
        <item x="73"/>
        <item x="366"/>
        <item x="253"/>
        <item x="223"/>
        <item x="103"/>
        <item x="501"/>
        <item x="326"/>
        <item x="329"/>
        <item x="37"/>
        <item x="488"/>
        <item x="490"/>
        <item x="522"/>
        <item x="565"/>
        <item x="570"/>
        <item x="571"/>
        <item x="543"/>
        <item x="569"/>
        <item x="572"/>
        <item x="586"/>
        <item x="585"/>
        <item x="567"/>
        <item x="554"/>
        <item x="540"/>
        <item x="533"/>
        <item x="557"/>
        <item x="534"/>
        <item x="560"/>
        <item x="574"/>
        <item x="566"/>
        <item x="556"/>
        <item x="562"/>
        <item x="563"/>
        <item x="564"/>
        <item x="578"/>
        <item x="272"/>
        <item x="202"/>
        <item x="203"/>
        <item x="204"/>
        <item x="205"/>
        <item x="210"/>
        <item x="206"/>
        <item x="207"/>
        <item x="208"/>
        <item x="209"/>
        <item x="211"/>
        <item x="212"/>
        <item x="213"/>
        <item x="214"/>
        <item x="215"/>
        <item x="216"/>
        <item x="396"/>
        <item x="553"/>
        <item x="542"/>
        <item x="558"/>
        <item x="561"/>
        <item x="591"/>
        <item x="593"/>
        <item x="583"/>
        <item x="544"/>
        <item x="573"/>
        <item x="582"/>
        <item x="592"/>
        <item x="584"/>
        <item x="539"/>
        <item x="541"/>
        <item x="555"/>
        <item x="538"/>
        <item x="50"/>
        <item x="660"/>
        <item x="394"/>
        <item x="191"/>
        <item x="91"/>
        <item x="178"/>
        <item x="190"/>
        <item x="283"/>
        <item x="436"/>
        <item x="347"/>
        <item x="405"/>
        <item x="168"/>
        <item x="636"/>
        <item x="123"/>
        <item x="229"/>
        <item x="305"/>
        <item x="137"/>
        <item x="613"/>
        <item x="402"/>
        <item x="145"/>
        <item x="89"/>
        <item x="88"/>
        <item x="97"/>
        <item x="422"/>
        <item x="627"/>
        <item x="497"/>
        <item x="86"/>
        <item x="432"/>
        <item x="6"/>
        <item x="130"/>
        <item x="71"/>
        <item x="293"/>
        <item x="363"/>
        <item x="184"/>
        <item x="367"/>
        <item x="142"/>
        <item x="138"/>
        <item x="614"/>
        <item x="470"/>
        <item x="23"/>
        <item x="588"/>
        <item x="15"/>
        <item x="8"/>
        <item x="649"/>
        <item x="338"/>
        <item x="487"/>
        <item x="516"/>
        <item x="195"/>
        <item x="180"/>
        <item x="194"/>
        <item x="198"/>
        <item x="665"/>
        <item x="5"/>
        <item x="317"/>
        <item x="128"/>
        <item x="652"/>
        <item x="641"/>
        <item x="615"/>
        <item x="256"/>
        <item x="441"/>
        <item x="179"/>
        <item x="309"/>
        <item x="361"/>
        <item x="188"/>
        <item x="483"/>
        <item x="177"/>
        <item x="389"/>
        <item x="7"/>
        <item x="251"/>
        <item x="285"/>
        <item x="413"/>
        <item x="217"/>
        <item x="288"/>
        <item x="243"/>
        <item x="13"/>
        <item x="346"/>
        <item x="622"/>
        <item x="31"/>
        <item x="14"/>
        <item x="110"/>
        <item x="350"/>
        <item x="105"/>
        <item x="320"/>
        <item x="634"/>
        <item x="630"/>
        <item x="409"/>
        <item x="236"/>
        <item x="74"/>
        <item x="116"/>
        <item x="358"/>
        <item x="219"/>
        <item x="54"/>
        <item x="423"/>
        <item x="587"/>
        <item x="442"/>
        <item x="469"/>
        <item x="21"/>
        <item x="239"/>
        <item x="662"/>
        <item x="33"/>
        <item x="36"/>
        <item x="397"/>
        <item x="617"/>
        <item x="594"/>
        <item x="616"/>
        <item x="99"/>
        <item x="56"/>
        <item x="401"/>
        <item x="222"/>
        <item x="100"/>
        <item x="300"/>
        <item x="225"/>
        <item x="231"/>
        <item x="398"/>
        <item x="280"/>
        <item x="295"/>
        <item x="460"/>
        <item x="465"/>
        <item x="461"/>
        <item x="462"/>
        <item x="458"/>
        <item x="463"/>
        <item x="459"/>
        <item x="466"/>
        <item x="464"/>
        <item x="314"/>
        <item x="9"/>
        <item x="248"/>
        <item x="322"/>
        <item x="324"/>
        <item x="233"/>
        <item x="241"/>
        <item x="406"/>
        <item x="93"/>
        <item x="94"/>
        <item x="53"/>
        <item x="165"/>
        <item x="400"/>
        <item x="439"/>
        <item x="32"/>
        <item x="387"/>
        <item x="169"/>
        <item x="336"/>
        <item x="289"/>
        <item x="390"/>
        <item x="182"/>
        <item x="332"/>
        <item x="274"/>
        <item x="58"/>
        <item x="147"/>
        <item x="504"/>
        <item x="263"/>
        <item x="628"/>
        <item x="417"/>
        <item x="47"/>
        <item x="48"/>
        <item x="49"/>
        <item x="429"/>
        <item x="629"/>
        <item x="528"/>
        <item x="38"/>
        <item x="72"/>
        <item x="19"/>
        <item x="507"/>
        <item x="187"/>
        <item x="609"/>
        <item x="610"/>
        <item x="611"/>
        <item x="500"/>
        <item x="232"/>
        <item x="246"/>
        <item x="45"/>
        <item x="303"/>
        <item x="486"/>
        <item x="589"/>
        <item x="547"/>
        <item x="22"/>
        <item x="344"/>
        <item x="167"/>
        <item x="360"/>
        <item x="353"/>
        <item x="328"/>
        <item x="640"/>
        <item x="129"/>
        <item x="632"/>
        <item x="644"/>
        <item x="299"/>
        <item x="416"/>
        <item x="127"/>
        <item x="101"/>
        <item x="170"/>
        <item x="621"/>
        <item x="633"/>
        <item x="385"/>
        <item x="482"/>
        <item x="430"/>
        <item x="189"/>
        <item x="485"/>
        <item x="581"/>
        <item x="141"/>
        <item x="140"/>
        <item x="278"/>
        <item x="200"/>
        <item x="196"/>
        <item x="403"/>
        <item x="647"/>
        <item x="568"/>
        <item x="637"/>
        <item x="286"/>
        <item x="334"/>
        <item x="230"/>
        <item x="598"/>
        <item x="193"/>
        <item x="192"/>
        <item x="381"/>
        <item x="434"/>
        <item x="174"/>
        <item x="345"/>
        <item x="503"/>
        <item x="80"/>
        <item x="386"/>
        <item x="412"/>
        <item x="427"/>
        <item x="419"/>
        <item x="420"/>
        <item x="418"/>
        <item x="414"/>
        <item x="618"/>
        <item x="118"/>
        <item x="117"/>
        <item x="119"/>
        <item x="120"/>
        <item x="638"/>
        <item x="377"/>
        <item x="376"/>
        <item x="603"/>
        <item x="186"/>
        <item x="237"/>
        <item x="321"/>
        <item x="17"/>
        <item x="24"/>
        <item x="431"/>
        <item x="493"/>
        <item x="527"/>
        <item x="612"/>
        <item x="605"/>
        <item x="510"/>
        <item x="327"/>
        <item x="57"/>
        <item x="43"/>
        <item x="506"/>
        <item x="393"/>
        <item x="525"/>
        <item x="635"/>
        <item x="624"/>
        <item x="395"/>
        <item x="625"/>
        <item x="281"/>
        <item x="651"/>
        <item x="351"/>
        <item x="331"/>
        <item x="371"/>
        <item x="626"/>
        <item x="333"/>
        <item x="325"/>
        <item x="642"/>
        <item x="372"/>
        <item x="39"/>
        <item x="235"/>
        <item x="298"/>
        <item x="623"/>
        <item x="292"/>
        <item x="514"/>
        <item x="245"/>
        <item x="383"/>
        <item x="313"/>
        <item x="260"/>
        <item x="226"/>
        <item x="259"/>
        <item x="254"/>
        <item x="354"/>
        <item x="159"/>
        <item x="475"/>
        <item x="481"/>
        <item x="261"/>
        <item x="448"/>
        <item x="445"/>
        <item x="446"/>
        <item x="447"/>
        <item x="449"/>
        <item x="511"/>
        <item x="375"/>
        <item x="297"/>
        <item x="520"/>
        <item x="257"/>
        <item x="79"/>
        <item x="444"/>
        <item x="139"/>
        <item x="124"/>
        <item x="494"/>
        <item x="479"/>
        <item x="407"/>
        <item x="301"/>
        <item x="489"/>
        <item x="234"/>
        <item x="648"/>
        <item x="76"/>
        <item x="392"/>
        <item x="160"/>
        <item x="68"/>
        <item x="339"/>
        <item x="340"/>
        <item x="77"/>
        <item x="287"/>
        <item x="302"/>
        <item x="163"/>
        <item x="164"/>
        <item x="477"/>
        <item x="388"/>
        <item x="476"/>
        <item x="349"/>
        <item x="330"/>
        <item x="341"/>
        <item x="135"/>
        <item x="136"/>
        <item x="580"/>
        <item x="69"/>
        <item x="373"/>
        <item x="518"/>
        <item x="380"/>
        <item x="250"/>
        <item x="269"/>
        <item x="84"/>
        <item x="42"/>
        <item x="132"/>
        <item x="271"/>
        <item x="115"/>
        <item x="65"/>
        <item x="78"/>
        <item x="148"/>
        <item x="151"/>
        <item x="428"/>
        <item x="378"/>
        <item x="149"/>
        <item x="480"/>
        <item x="81"/>
        <item x="265"/>
        <item x="599"/>
        <item x="264"/>
        <item x="240"/>
        <item x="172"/>
        <item x="306"/>
        <item x="443"/>
        <item x="277"/>
        <item x="426"/>
        <item x="291"/>
        <item x="620"/>
        <item x="125"/>
        <item x="279"/>
        <item x="166"/>
        <item x="425"/>
        <item x="181"/>
        <item x="411"/>
        <item x="197"/>
        <item x="646"/>
        <item x="645"/>
        <item x="121"/>
        <item x="601"/>
        <item x="27"/>
        <item x="424"/>
        <item x="433"/>
        <item x="639"/>
        <item x="40"/>
        <item x="41"/>
        <item x="369"/>
        <item x="30"/>
        <item x="25"/>
        <item x="342"/>
        <item x="270"/>
        <item x="153"/>
        <item x="266"/>
        <item x="661"/>
        <item x="55"/>
        <item x="133"/>
        <item x="467"/>
        <item x="471"/>
        <item x="468"/>
        <item x="343"/>
        <item x="108"/>
        <item x="242"/>
        <item x="374"/>
        <item x="273"/>
        <item x="158"/>
        <item x="509"/>
        <item x="90"/>
        <item x="150"/>
        <item x="155"/>
        <item x="517"/>
        <item x="252"/>
        <item x="364"/>
        <item x="408"/>
        <item x="604"/>
        <item x="102"/>
        <item x="87"/>
        <item x="352"/>
        <item x="183"/>
        <item x="606"/>
        <item x="379"/>
        <item x="323"/>
        <item x="144"/>
        <item x="656"/>
        <item x="654"/>
        <item x="657"/>
        <item x="655"/>
        <item x="653"/>
        <item x="410"/>
        <item x="0"/>
        <item x="310"/>
        <item x="244"/>
        <item x="4"/>
        <item x="282"/>
        <item x="362"/>
        <item x="337"/>
        <item x="2"/>
        <item x="335"/>
        <item x="262"/>
        <item x="577"/>
        <item x="499"/>
        <item x="146"/>
        <item x="109"/>
        <item x="290"/>
        <item x="106"/>
        <item x="113"/>
        <item x="112"/>
        <item x="318"/>
        <item x="294"/>
        <item x="224"/>
        <item x="484"/>
        <item x="491"/>
        <item x="513"/>
        <item x="220"/>
        <item x="505"/>
        <item x="221"/>
        <item x="85"/>
        <item x="111"/>
        <item x="175"/>
        <item x="519"/>
        <item x="107"/>
        <item x="98"/>
        <item x="284"/>
        <item x="368"/>
        <item x="515"/>
        <item x="171"/>
        <item x="96"/>
        <item x="134"/>
        <item x="664"/>
        <item x="658"/>
        <item x="1"/>
        <item x="608"/>
        <item x="359"/>
        <item x="228"/>
        <item x="46"/>
        <item x="199"/>
        <item x="66"/>
        <item x="131"/>
        <item x="122"/>
        <item x="20"/>
        <item x="114"/>
        <item x="52"/>
        <item x="659"/>
        <item x="472"/>
        <item x="602"/>
        <item x="75"/>
        <item x="82"/>
        <item x="34"/>
        <item x="421"/>
        <item x="201"/>
        <item x="16"/>
        <item x="11"/>
        <item x="10"/>
        <item x="156"/>
        <item x="526"/>
        <item x="365"/>
        <item x="474"/>
        <item x="63"/>
        <item x="247"/>
        <item x="249"/>
        <item x="227"/>
        <item x="154"/>
        <item x="161"/>
        <item x="143"/>
        <item x="498"/>
        <item x="384"/>
        <item x="12"/>
        <item x="173"/>
        <item x="28"/>
        <item x="437"/>
        <item x="18"/>
        <item x="308"/>
        <item x="404"/>
        <item x="104"/>
        <item x="382"/>
        <item x="67"/>
        <item x="311"/>
        <item x="157"/>
        <item x="355"/>
        <item x="312"/>
        <item x="44"/>
        <item x="35"/>
        <item x="492"/>
        <item x="267"/>
        <item x="185"/>
        <item x="521"/>
        <item x="399"/>
        <item x="631"/>
        <item x="64"/>
        <item x="61"/>
        <item x="60"/>
        <item x="62"/>
        <item x="29"/>
        <item x="435"/>
        <item x="357"/>
        <item x="356"/>
        <item x="438"/>
        <item x="307"/>
        <item x="600"/>
        <item x="296"/>
        <item x="523"/>
        <item x="666"/>
        <item t="default"/>
      </items>
    </pivotField>
    <pivotField axis="axisRow" compact="0" outline="0" showAll="0" defaultSubtotal="0">
      <items count="375">
        <item x="372"/>
        <item x="354"/>
        <item x="220"/>
        <item x="183"/>
        <item x="352"/>
        <item x="357"/>
        <item x="349"/>
        <item x="368"/>
        <item x="353"/>
        <item x="33"/>
        <item x="344"/>
        <item x="84"/>
        <item x="312"/>
        <item x="254"/>
        <item x="326"/>
        <item x="32"/>
        <item x="304"/>
        <item x="371"/>
        <item x="363"/>
        <item x="345"/>
        <item x="348"/>
        <item x="366"/>
        <item x="24"/>
        <item x="317"/>
        <item x="238"/>
        <item x="309"/>
        <item x="206"/>
        <item x="62"/>
        <item x="15"/>
        <item x="203"/>
        <item x="320"/>
        <item x="19"/>
        <item x="339"/>
        <item x="165"/>
        <item x="334"/>
        <item x="308"/>
        <item x="46"/>
        <item x="256"/>
        <item x="168"/>
        <item x="76"/>
        <item x="138"/>
        <item x="332"/>
        <item x="336"/>
        <item x="294"/>
        <item x="293"/>
        <item x="290"/>
        <item x="201"/>
        <item x="21"/>
        <item x="255"/>
        <item x="114"/>
        <item x="27"/>
        <item x="259"/>
        <item x="199"/>
        <item x="64"/>
        <item x="67"/>
        <item x="71"/>
        <item x="232"/>
        <item x="208"/>
        <item x="341"/>
        <item x="184"/>
        <item x="237"/>
        <item x="108"/>
        <item x="132"/>
        <item x="35"/>
        <item x="234"/>
        <item x="128"/>
        <item x="258"/>
        <item x="23"/>
        <item x="148"/>
        <item x="222"/>
        <item x="155"/>
        <item x="156"/>
        <item x="61"/>
        <item x="68"/>
        <item x="328"/>
        <item x="240"/>
        <item x="277"/>
        <item x="278"/>
        <item x="217"/>
        <item x="90"/>
        <item x="303"/>
        <item x="16"/>
        <item x="3"/>
        <item x="151"/>
        <item x="141"/>
        <item x="173"/>
        <item x="44"/>
        <item x="202"/>
        <item x="174"/>
        <item x="213"/>
        <item x="77"/>
        <item x="117"/>
        <item x="225"/>
        <item x="251"/>
        <item x="342"/>
        <item x="162"/>
        <item x="167"/>
        <item x="333"/>
        <item x="122"/>
        <item x="335"/>
        <item x="219"/>
        <item x="301"/>
        <item x="212"/>
        <item x="170"/>
        <item x="12"/>
        <item x="51"/>
        <item x="188"/>
        <item x="265"/>
        <item x="361"/>
        <item x="331"/>
        <item x="120"/>
        <item x="178"/>
        <item x="157"/>
        <item x="154"/>
        <item x="145"/>
        <item x="14"/>
        <item x="116"/>
        <item x="286"/>
        <item x="319"/>
        <item x="8"/>
        <item x="324"/>
        <item x="26"/>
        <item x="66"/>
        <item x="143"/>
        <item x="241"/>
        <item x="235"/>
        <item x="247"/>
        <item x="118"/>
        <item x="83"/>
        <item x="196"/>
        <item x="159"/>
        <item x="150"/>
        <item x="124"/>
        <item x="172"/>
        <item x="248"/>
        <item x="271"/>
        <item x="228"/>
        <item x="182"/>
        <item x="130"/>
        <item x="59"/>
        <item x="94"/>
        <item x="36"/>
        <item x="176"/>
        <item x="112"/>
        <item x="189"/>
        <item x="7"/>
        <item x="329"/>
        <item x="161"/>
        <item x="215"/>
        <item x="38"/>
        <item x="171"/>
        <item x="63"/>
        <item x="338"/>
        <item x="236"/>
        <item x="144"/>
        <item x="49"/>
        <item x="250"/>
        <item x="221"/>
        <item x="230"/>
        <item x="367"/>
        <item x="55"/>
        <item x="79"/>
        <item x="45"/>
        <item x="20"/>
        <item x="126"/>
        <item x="106"/>
        <item x="153"/>
        <item x="311"/>
        <item x="40"/>
        <item x="191"/>
        <item x="321"/>
        <item x="318"/>
        <item x="347"/>
        <item x="69"/>
        <item x="72"/>
        <item x="146"/>
        <item x="80"/>
        <item x="194"/>
        <item x="105"/>
        <item x="97"/>
        <item x="113"/>
        <item x="229"/>
        <item x="327"/>
        <item x="48"/>
        <item x="125"/>
        <item x="11"/>
        <item x="25"/>
        <item x="92"/>
        <item x="100"/>
        <item x="98"/>
        <item x="200"/>
        <item x="263"/>
        <item x="209"/>
        <item x="133"/>
        <item x="160"/>
        <item x="268"/>
        <item x="177"/>
        <item x="179"/>
        <item x="85"/>
        <item x="91"/>
        <item x="187"/>
        <item x="93"/>
        <item x="60"/>
        <item x="313"/>
        <item x="291"/>
        <item x="104"/>
        <item x="142"/>
        <item x="305"/>
        <item x="295"/>
        <item x="121"/>
        <item x="315"/>
        <item x="239"/>
        <item x="283"/>
        <item x="297"/>
        <item x="70"/>
        <item x="1"/>
        <item x="330"/>
        <item x="223"/>
        <item x="107"/>
        <item x="2"/>
        <item x="74"/>
        <item x="310"/>
        <item x="227"/>
        <item x="78"/>
        <item x="111"/>
        <item x="103"/>
        <item x="185"/>
        <item x="193"/>
        <item x="119"/>
        <item x="95"/>
        <item x="262"/>
        <item x="166"/>
        <item x="264"/>
        <item x="58"/>
        <item x="300"/>
        <item x="274"/>
        <item x="204"/>
        <item x="37"/>
        <item x="75"/>
        <item x="139"/>
        <item x="137"/>
        <item x="266"/>
        <item x="30"/>
        <item x="81"/>
        <item x="169"/>
        <item x="226"/>
        <item x="242"/>
        <item x="89"/>
        <item x="175"/>
        <item x="18"/>
        <item x="249"/>
        <item x="257"/>
        <item x="211"/>
        <item x="4"/>
        <item x="243"/>
        <item x="273"/>
        <item x="244"/>
        <item x="181"/>
        <item x="207"/>
        <item x="337"/>
        <item x="214"/>
        <item x="123"/>
        <item x="260"/>
        <item x="289"/>
        <item x="210"/>
        <item x="343"/>
        <item x="216"/>
        <item x="115"/>
        <item x="136"/>
        <item x="88"/>
        <item x="197"/>
        <item x="192"/>
        <item x="231"/>
        <item x="109"/>
        <item x="198"/>
        <item x="127"/>
        <item x="302"/>
        <item x="129"/>
        <item x="10"/>
        <item x="364"/>
        <item x="34"/>
        <item x="110"/>
        <item x="261"/>
        <item x="356"/>
        <item x="355"/>
        <item x="152"/>
        <item x="147"/>
        <item x="316"/>
        <item x="134"/>
        <item x="280"/>
        <item x="5"/>
        <item x="164"/>
        <item x="325"/>
        <item x="13"/>
        <item x="287"/>
        <item x="288"/>
        <item x="296"/>
        <item x="163"/>
        <item x="275"/>
        <item x="276"/>
        <item x="224"/>
        <item x="6"/>
        <item x="9"/>
        <item x="158"/>
        <item x="73"/>
        <item x="252"/>
        <item x="131"/>
        <item x="195"/>
        <item x="323"/>
        <item x="82"/>
        <item x="17"/>
        <item x="149"/>
        <item x="292"/>
        <item x="253"/>
        <item x="267"/>
        <item x="218"/>
        <item x="43"/>
        <item x="233"/>
        <item x="360"/>
        <item x="340"/>
        <item x="47"/>
        <item x="245"/>
        <item x="41"/>
        <item x="42"/>
        <item x="351"/>
        <item x="285"/>
        <item x="299"/>
        <item x="135"/>
        <item x="180"/>
        <item x="50"/>
        <item x="269"/>
        <item x="346"/>
        <item x="29"/>
        <item x="31"/>
        <item x="246"/>
        <item x="28"/>
        <item x="205"/>
        <item x="359"/>
        <item x="101"/>
        <item x="358"/>
        <item x="270"/>
        <item x="56"/>
        <item x="373"/>
        <item x="279"/>
        <item x="281"/>
        <item x="140"/>
        <item x="53"/>
        <item x="186"/>
        <item x="39"/>
        <item x="86"/>
        <item x="22"/>
        <item x="57"/>
        <item x="350"/>
        <item x="322"/>
        <item x="190"/>
        <item x="96"/>
        <item x="0"/>
        <item x="65"/>
        <item x="365"/>
        <item x="102"/>
        <item x="99"/>
        <item x="362"/>
        <item x="370"/>
        <item x="298"/>
        <item x="284"/>
        <item x="52"/>
        <item x="369"/>
        <item x="272"/>
        <item x="314"/>
        <item x="306"/>
        <item x="307"/>
        <item x="282"/>
        <item x="54"/>
        <item x="87"/>
        <item x="374"/>
      </items>
    </pivotField>
    <pivotField compact="0" outline="0" showAll="0"/>
    <pivotField dataField="1" compact="0" outline="0" showAll="0"/>
    <pivotField compact="0" outline="0" showAll="0"/>
    <pivotField dataField="1"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3">
    <field x="7"/>
    <field x="5"/>
    <field x="6"/>
  </rowFields>
  <rowItems count="149">
    <i>
      <x/>
      <x v="295"/>
      <x v="593"/>
    </i>
    <i>
      <x v="1"/>
      <x v="220"/>
      <x v="231"/>
    </i>
    <i>
      <x v="4"/>
      <x v="163"/>
      <x v="33"/>
    </i>
    <i r="1">
      <x v="165"/>
      <x v="94"/>
    </i>
    <i r="1">
      <x v="166"/>
      <x v="96"/>
    </i>
    <i r="1">
      <x v="170"/>
      <x v="137"/>
    </i>
    <i r="1">
      <x v="171"/>
      <x v="134"/>
    </i>
    <i r="1">
      <x v="172"/>
      <x v="93"/>
    </i>
    <i r="1">
      <x v="173"/>
      <x v="135"/>
    </i>
    <i r="1">
      <x v="174"/>
      <x v="123"/>
    </i>
    <i r="1">
      <x v="175"/>
      <x v="86"/>
    </i>
    <i r="1">
      <x v="176"/>
      <x v="129"/>
    </i>
    <i r="1">
      <x v="185"/>
      <x v="122"/>
    </i>
    <i r="1">
      <x v="186"/>
      <x v="92"/>
    </i>
    <i r="1">
      <x v="187"/>
      <x v="136"/>
    </i>
    <i r="1">
      <x v="188"/>
      <x v="100"/>
    </i>
    <i r="1">
      <x v="189"/>
      <x v="95"/>
    </i>
    <i r="1">
      <x v="190"/>
      <x v="124"/>
    </i>
    <i r="1">
      <x v="191"/>
      <x v="8"/>
    </i>
    <i r="1">
      <x v="192"/>
      <x v="97"/>
    </i>
    <i r="1">
      <x v="193"/>
      <x v="125"/>
    </i>
    <i r="1">
      <x v="194"/>
      <x v="101"/>
    </i>
    <i r="1">
      <x v="195"/>
      <x v="102"/>
    </i>
    <i r="1">
      <x v="196"/>
      <x v="103"/>
    </i>
    <i r="1">
      <x v="197"/>
      <x v="83"/>
    </i>
    <i r="1">
      <x v="198"/>
      <x v="99"/>
    </i>
    <i r="1">
      <x v="199"/>
      <x v="91"/>
    </i>
    <i r="1">
      <x v="200"/>
      <x v="344"/>
    </i>
    <i r="1">
      <x v="201"/>
      <x v="87"/>
    </i>
    <i r="1">
      <x v="202"/>
      <x v="84"/>
    </i>
    <i r="1">
      <x v="203"/>
      <x v="85"/>
    </i>
    <i r="1">
      <x v="204"/>
      <x v="88"/>
    </i>
    <i r="2">
      <x v="130"/>
    </i>
    <i r="1">
      <x v="205"/>
      <x v="98"/>
    </i>
    <i r="1">
      <x v="210"/>
      <x v="104"/>
    </i>
    <i r="1">
      <x v="212"/>
      <x v="463"/>
    </i>
    <i r="1">
      <x v="213"/>
      <x v="336"/>
    </i>
    <i r="1">
      <x v="214"/>
      <x v="131"/>
    </i>
    <i r="1">
      <x v="215"/>
      <x v="128"/>
    </i>
    <i r="1">
      <x v="216"/>
      <x v="85"/>
    </i>
    <i r="1">
      <x v="217"/>
      <x v="133"/>
    </i>
    <i r="1">
      <x v="218"/>
      <x v="90"/>
    </i>
    <i r="1">
      <x v="219"/>
      <x v="89"/>
    </i>
    <i r="1">
      <x v="224"/>
      <x v="32"/>
    </i>
    <i r="1">
      <x v="225"/>
      <x v="126"/>
    </i>
    <i r="1">
      <x v="226"/>
      <x v="132"/>
    </i>
    <i r="1">
      <x v="227"/>
      <x v="127"/>
    </i>
    <i>
      <x v="5"/>
      <x v="296"/>
      <x v="596"/>
    </i>
    <i>
      <x v="6"/>
      <x v="131"/>
      <x v="381"/>
    </i>
    <i>
      <x v="7"/>
      <x v="167"/>
      <x v="343"/>
    </i>
    <i r="1">
      <x v="228"/>
      <x v="443"/>
    </i>
    <i>
      <x v="8"/>
      <x v="208"/>
      <x v="564"/>
    </i>
    <i r="1">
      <x v="220"/>
      <x v="178"/>
    </i>
    <i>
      <x v="10"/>
      <x v="16"/>
      <x v="431"/>
    </i>
    <i r="1">
      <x v="326"/>
      <x v="194"/>
    </i>
    <i>
      <x v="17"/>
      <x v="660"/>
      <x v="41"/>
    </i>
    <i>
      <x v="18"/>
      <x v="610"/>
      <x v="222"/>
    </i>
    <i r="1">
      <x v="624"/>
      <x v="322"/>
    </i>
    <i r="1">
      <x v="625"/>
      <x v="330"/>
    </i>
    <i>
      <x v="19"/>
      <x v="75"/>
      <x v="650"/>
    </i>
    <i r="1">
      <x v="583"/>
      <x v="290"/>
    </i>
    <i r="1">
      <x v="629"/>
      <x v="150"/>
    </i>
    <i>
      <x v="20"/>
      <x v="86"/>
      <x v="665"/>
    </i>
    <i r="1">
      <x v="90"/>
      <x v="390"/>
    </i>
    <i r="1">
      <x v="607"/>
      <x v="56"/>
    </i>
    <i r="1">
      <x v="626"/>
      <x v="221"/>
    </i>
    <i r="1">
      <x v="627"/>
      <x v="391"/>
    </i>
    <i>
      <x v="21"/>
      <x v="632"/>
      <x v="320"/>
    </i>
    <i r="1">
      <x v="633"/>
      <x v="323"/>
    </i>
    <i r="1">
      <x v="635"/>
      <x v="509"/>
    </i>
    <i>
      <x v="108"/>
      <x v="577"/>
      <x v="408"/>
    </i>
    <i r="1">
      <x v="578"/>
      <x v="392"/>
    </i>
    <i r="1">
      <x v="579"/>
      <x v="394"/>
    </i>
    <i r="1">
      <x v="580"/>
      <x v="400"/>
    </i>
    <i r="1">
      <x v="582"/>
      <x v="162"/>
    </i>
    <i>
      <x v="159"/>
      <x v="73"/>
      <x v="503"/>
    </i>
    <i r="1">
      <x v="76"/>
      <x v="502"/>
    </i>
    <i>
      <x v="172"/>
      <x v="86"/>
      <x v="665"/>
    </i>
    <i r="1">
      <x v="89"/>
      <x v="67"/>
    </i>
    <i r="1">
      <x v="91"/>
      <x v="619"/>
    </i>
    <i>
      <x v="279"/>
      <x v="618"/>
      <x v="652"/>
    </i>
    <i r="1">
      <x v="623"/>
      <x v="519"/>
    </i>
    <i r="1">
      <x v="630"/>
      <x v="236"/>
    </i>
    <i r="1">
      <x v="631"/>
      <x v="345"/>
    </i>
    <i>
      <x v="283"/>
      <x v="281"/>
      <x v="2"/>
    </i>
    <i r="2">
      <x v="3"/>
    </i>
    <i r="1">
      <x v="282"/>
      <x v="7"/>
    </i>
    <i r="1">
      <x v="283"/>
      <x v="181"/>
    </i>
    <i r="1">
      <x v="293"/>
      <x v="6"/>
    </i>
    <i r="1">
      <x v="294"/>
      <x v="44"/>
    </i>
    <i r="1">
      <x v="297"/>
      <x v="303"/>
    </i>
    <i r="2">
      <x v="304"/>
    </i>
    <i r="2">
      <x v="305"/>
    </i>
    <i r="1">
      <x v="298"/>
      <x v="396"/>
    </i>
    <i r="1">
      <x v="299"/>
      <x v="193"/>
    </i>
    <i r="1">
      <x v="301"/>
      <x v="552"/>
    </i>
    <i r="1">
      <x v="302"/>
      <x v="549"/>
    </i>
    <i r="1">
      <x v="303"/>
      <x v="551"/>
    </i>
    <i r="1">
      <x v="304"/>
      <x v="548"/>
    </i>
    <i r="1">
      <x v="305"/>
      <x v="550"/>
    </i>
    <i r="1">
      <x v="308"/>
      <x v="175"/>
    </i>
    <i r="2">
      <x v="195"/>
    </i>
    <i r="1">
      <x v="311"/>
      <x v="403"/>
    </i>
    <i r="1">
      <x v="611"/>
      <x v="607"/>
    </i>
    <i>
      <x v="284"/>
      <x v="280"/>
      <x v="241"/>
    </i>
    <i r="1">
      <x v="284"/>
      <x v="349"/>
    </i>
    <i r="1">
      <x v="285"/>
      <x v="485"/>
    </i>
    <i r="1">
      <x v="286"/>
      <x v="663"/>
    </i>
    <i r="1">
      <x v="287"/>
      <x v="505"/>
    </i>
    <i r="1">
      <x v="288"/>
      <x v="609"/>
    </i>
    <i r="1">
      <x v="289"/>
      <x v="373"/>
    </i>
    <i r="1">
      <x v="290"/>
      <x v="539"/>
    </i>
    <i r="1">
      <x v="291"/>
      <x v="383"/>
    </i>
    <i r="1">
      <x v="292"/>
      <x v="544"/>
    </i>
    <i r="1">
      <x v="306"/>
      <x v="382"/>
    </i>
    <i r="1">
      <x v="307"/>
      <x v="155"/>
    </i>
    <i r="1">
      <x v="309"/>
      <x v="242"/>
    </i>
    <i r="1">
      <x v="310"/>
      <x v="240"/>
    </i>
    <i r="1">
      <x v="312"/>
      <x v="365"/>
    </i>
    <i>
      <x v="318"/>
      <x v="465"/>
      <x v="329"/>
    </i>
    <i r="1">
      <x v="500"/>
      <x v="214"/>
    </i>
    <i>
      <x v="324"/>
      <x v="161"/>
      <x v="13"/>
    </i>
    <i r="1">
      <x v="162"/>
      <x v="12"/>
    </i>
    <i r="1">
      <x v="164"/>
      <x v="20"/>
    </i>
    <i r="1">
      <x v="168"/>
      <x v="14"/>
    </i>
    <i r="2">
      <x v="16"/>
    </i>
    <i r="1">
      <x v="177"/>
      <x v="9"/>
    </i>
    <i r="1">
      <x v="178"/>
      <x v="22"/>
    </i>
    <i r="1">
      <x v="180"/>
      <x v="19"/>
    </i>
    <i r="1">
      <x v="181"/>
      <x v="11"/>
    </i>
    <i r="1">
      <x v="182"/>
      <x v="10"/>
    </i>
    <i r="1">
      <x v="183"/>
      <x v="17"/>
    </i>
    <i r="1">
      <x v="184"/>
      <x v="15"/>
    </i>
    <i r="1">
      <x v="206"/>
      <x v="21"/>
    </i>
    <i r="1">
      <x v="207"/>
      <x v="23"/>
    </i>
    <i r="1">
      <x v="211"/>
      <x v="18"/>
    </i>
    <i>
      <x v="331"/>
      <x v="85"/>
      <x v="82"/>
    </i>
    <i>
      <x v="337"/>
      <x v="377"/>
      <x v="494"/>
    </i>
    <i>
      <x v="339"/>
      <x v="367"/>
      <x v="48"/>
    </i>
    <i>
      <x v="340"/>
      <x v="169"/>
      <x v="69"/>
    </i>
    <i r="1">
      <x v="179"/>
      <x v="313"/>
    </i>
    <i r="1">
      <x v="221"/>
      <x v="312"/>
    </i>
    <i>
      <x v="342"/>
      <x v="329"/>
      <x v="189"/>
    </i>
    <i>
      <x v="352"/>
      <x v="160"/>
      <x v="297"/>
    </i>
    <i>
      <x v="358"/>
      <x v="634"/>
      <x v="370"/>
    </i>
    <i>
      <x v="361"/>
      <x v="598"/>
      <x v="296"/>
    </i>
    <i>
      <x v="362"/>
      <x v="622"/>
      <x v="139"/>
    </i>
    <i>
      <x v="366"/>
      <x v="374"/>
      <x v="594"/>
    </i>
    <i t="grand">
      <x/>
    </i>
  </rowItems>
  <colFields count="1">
    <field x="-2"/>
  </colFields>
  <colItems count="3">
    <i>
      <x/>
    </i>
    <i i="1">
      <x v="1"/>
    </i>
    <i i="2">
      <x v="2"/>
    </i>
  </colItems>
  <pageFields count="1">
    <pageField fld="0" item="10" hier="-1"/>
  </pageFields>
  <dataFields count="3">
    <dataField name="Somma di Finanziamento" fld="9" baseField="0" baseItem="0"/>
    <dataField name="Somma di Impegno" fld="11" baseField="0" baseItem="0"/>
    <dataField name="Somma di Pagamento" fld="12" baseField="0" baseItem="0"/>
  </dataFields>
  <formats count="1">
    <format dxfId="4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4714B2AA-91B1-45D7-9721-D13AFA590CA1}" name="Tabella pivot1" cacheId="0" applyNumberFormats="0" applyBorderFormats="0" applyFontFormats="0" applyPatternFormats="0" applyAlignmentFormats="0" applyWidthHeightFormats="1" dataCaption="Valori" updatedVersion="8" minRefreshableVersion="3" itemPrintTitles="1" mergeItem="1" createdVersion="8" indent="0" compact="0" compactData="0" gridDropZones="1" multipleFieldFilters="0">
  <location ref="A3:F115" firstHeaderRow="1" firstDataRow="2" firstDataCol="3" rowPageCount="1" colPageCount="1"/>
  <pivotFields count="28">
    <pivotField axis="axisPage" compact="0" outline="0" showAll="0">
      <items count="17">
        <item x="0"/>
        <item x="1"/>
        <item x="2"/>
        <item x="3"/>
        <item x="4"/>
        <item x="5"/>
        <item x="6"/>
        <item x="7"/>
        <item x="8"/>
        <item x="9"/>
        <item x="14"/>
        <item x="10"/>
        <item x="11"/>
        <item x="12"/>
        <item x="13"/>
        <item x="15"/>
        <item t="default"/>
      </items>
    </pivotField>
    <pivotField compact="0" outline="0" showAll="0"/>
    <pivotField compact="0" outline="0" showAll="0"/>
    <pivotField compact="0" outline="0" showAll="0"/>
    <pivotField compact="0" outline="0" showAll="0"/>
    <pivotField axis="axisRow" compact="0" outline="0" showAll="0" defaultSubtotal="0">
      <items count="662">
        <item x="218"/>
        <item x="401"/>
        <item x="475"/>
        <item x="476"/>
        <item x="477"/>
        <item x="478"/>
        <item x="479"/>
        <item x="480"/>
        <item x="481"/>
        <item x="219"/>
        <item x="0"/>
        <item x="482"/>
        <item x="483"/>
        <item x="328"/>
        <item x="220"/>
        <item x="484"/>
        <item x="521"/>
        <item x="221"/>
        <item x="175"/>
        <item x="176"/>
        <item x="177"/>
        <item x="485"/>
        <item x="486"/>
        <item x="402"/>
        <item x="3"/>
        <item x="178"/>
        <item x="222"/>
        <item x="403"/>
        <item x="179"/>
        <item x="180"/>
        <item x="181"/>
        <item x="182"/>
        <item x="183"/>
        <item x="329"/>
        <item x="184"/>
        <item x="185"/>
        <item x="223"/>
        <item x="404"/>
        <item x="224"/>
        <item x="123"/>
        <item x="40"/>
        <item x="487"/>
        <item x="41"/>
        <item x="42"/>
        <item x="124"/>
        <item x="225"/>
        <item x="43"/>
        <item x="330"/>
        <item x="226"/>
        <item x="125"/>
        <item x="389"/>
        <item x="331"/>
        <item x="37"/>
        <item x="332"/>
        <item x="4"/>
        <item x="5"/>
        <item x="44"/>
        <item x="227"/>
        <item x="126"/>
        <item x="488"/>
        <item x="390"/>
        <item x="127"/>
        <item x="118"/>
        <item x="120"/>
        <item x="119"/>
        <item x="228"/>
        <item x="105"/>
        <item x="117"/>
        <item x="121"/>
        <item x="45"/>
        <item x="229"/>
        <item x="230"/>
        <item x="46"/>
        <item x="640"/>
        <item x="231"/>
        <item x="522"/>
        <item x="641"/>
        <item x="232"/>
        <item x="128"/>
        <item x="129"/>
        <item x="233"/>
        <item x="234"/>
        <item x="47"/>
        <item x="489"/>
        <item x="235"/>
        <item x="523"/>
        <item x="524"/>
        <item x="236"/>
        <item x="130"/>
        <item x="525"/>
        <item x="526"/>
        <item x="527"/>
        <item x="333"/>
        <item x="237"/>
        <item x="490"/>
        <item x="238"/>
        <item x="239"/>
        <item x="405"/>
        <item x="396"/>
        <item x="397"/>
        <item x="240"/>
        <item x="398"/>
        <item x="6"/>
        <item x="491"/>
        <item x="334"/>
        <item x="241"/>
        <item x="48"/>
        <item x="242"/>
        <item x="49"/>
        <item x="492"/>
        <item x="335"/>
        <item x="336"/>
        <item x="7"/>
        <item x="8"/>
        <item x="9"/>
        <item x="10"/>
        <item x="11"/>
        <item x="12"/>
        <item x="13"/>
        <item x="243"/>
        <item x="14"/>
        <item x="15"/>
        <item x="244"/>
        <item x="50"/>
        <item x="16"/>
        <item x="337"/>
        <item x="51"/>
        <item x="245"/>
        <item x="246"/>
        <item x="247"/>
        <item x="84"/>
        <item x="528"/>
        <item x="248"/>
        <item x="249"/>
        <item x="406"/>
        <item x="52"/>
        <item x="338"/>
        <item x="339"/>
        <item x="340"/>
        <item x="250"/>
        <item x="251"/>
        <item x="131"/>
        <item x="132"/>
        <item x="133"/>
        <item x="173"/>
        <item x="174"/>
        <item x="134"/>
        <item x="135"/>
        <item x="136"/>
        <item x="137"/>
        <item x="172"/>
        <item x="138"/>
        <item x="139"/>
        <item x="140"/>
        <item x="171"/>
        <item x="341"/>
        <item x="493"/>
        <item x="342"/>
        <item x="252"/>
        <item x="391"/>
        <item x="529"/>
        <item x="530"/>
        <item x="531"/>
        <item x="532"/>
        <item x="533"/>
        <item x="534"/>
        <item x="535"/>
        <item x="642"/>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343"/>
        <item x="577"/>
        <item x="578"/>
        <item x="579"/>
        <item x="580"/>
        <item x="581"/>
        <item x="582"/>
        <item x="583"/>
        <item x="584"/>
        <item x="585"/>
        <item x="586"/>
        <item x="587"/>
        <item x="588"/>
        <item x="253"/>
        <item x="17"/>
        <item x="589"/>
        <item x="590"/>
        <item x="591"/>
        <item x="592"/>
        <item x="643"/>
        <item x="494"/>
        <item x="254"/>
        <item x="141"/>
        <item x="407"/>
        <item x="255"/>
        <item x="38"/>
        <item x="142"/>
        <item x="399"/>
        <item x="186"/>
        <item x="187"/>
        <item x="188"/>
        <item x="18"/>
        <item x="189"/>
        <item x="190"/>
        <item x="191"/>
        <item x="192"/>
        <item x="193"/>
        <item x="194"/>
        <item x="195"/>
        <item x="196"/>
        <item x="143"/>
        <item x="344"/>
        <item x="197"/>
        <item x="345"/>
        <item x="144"/>
        <item x="198"/>
        <item x="1"/>
        <item x="346"/>
        <item x="347"/>
        <item x="256"/>
        <item x="348"/>
        <item x="349"/>
        <item x="495"/>
        <item x="496"/>
        <item x="257"/>
        <item x="350"/>
        <item x="258"/>
        <item x="351"/>
        <item x="53"/>
        <item x="259"/>
        <item x="497"/>
        <item x="260"/>
        <item x="408"/>
        <item x="392"/>
        <item x="409"/>
        <item x="261"/>
        <item x="410"/>
        <item x="39"/>
        <item x="262"/>
        <item x="263"/>
        <item x="264"/>
        <item x="593"/>
        <item x="594"/>
        <item x="595"/>
        <item x="644"/>
        <item x="596"/>
        <item x="597"/>
        <item x="598"/>
        <item x="599"/>
        <item x="600"/>
        <item x="601"/>
        <item x="602"/>
        <item x="603"/>
        <item x="604"/>
        <item x="605"/>
        <item x="645"/>
        <item x="659"/>
        <item x="606"/>
        <item x="607"/>
        <item x="646"/>
        <item x="647"/>
        <item x="265"/>
        <item x="648"/>
        <item x="649"/>
        <item x="650"/>
        <item x="651"/>
        <item x="652"/>
        <item x="608"/>
        <item x="609"/>
        <item x="610"/>
        <item x="611"/>
        <item x="612"/>
        <item x="637"/>
        <item x="613"/>
        <item x="266"/>
        <item x="267"/>
        <item x="145"/>
        <item x="268"/>
        <item x="19"/>
        <item x="146"/>
        <item x="393"/>
        <item x="498"/>
        <item x="411"/>
        <item x="352"/>
        <item x="412"/>
        <item x="353"/>
        <item x="499"/>
        <item x="636"/>
        <item x="54"/>
        <item x="269"/>
        <item x="660"/>
        <item x="354"/>
        <item x="270"/>
        <item x="20"/>
        <item x="271"/>
        <item x="2"/>
        <item x="272"/>
        <item x="55"/>
        <item x="273"/>
        <item x="500"/>
        <item x="274"/>
        <item x="501"/>
        <item x="56"/>
        <item x="57"/>
        <item x="355"/>
        <item x="147"/>
        <item x="148"/>
        <item x="58"/>
        <item x="502"/>
        <item x="503"/>
        <item x="413"/>
        <item x="356"/>
        <item x="414"/>
        <item x="415"/>
        <item x="275"/>
        <item x="416"/>
        <item x="276"/>
        <item x="417"/>
        <item x="59"/>
        <item x="149"/>
        <item x="60"/>
        <item x="61"/>
        <item x="418"/>
        <item x="62"/>
        <item x="277"/>
        <item x="278"/>
        <item x="419"/>
        <item x="279"/>
        <item x="614"/>
        <item x="420"/>
        <item x="421"/>
        <item x="63"/>
        <item x="504"/>
        <item x="357"/>
        <item x="358"/>
        <item x="653"/>
        <item x="150"/>
        <item x="151"/>
        <item x="615"/>
        <item x="280"/>
        <item x="152"/>
        <item x="64"/>
        <item x="422"/>
        <item x="400"/>
        <item x="423"/>
        <item x="424"/>
        <item x="425"/>
        <item x="65"/>
        <item x="359"/>
        <item x="66"/>
        <item x="153"/>
        <item x="199"/>
        <item x="426"/>
        <item x="360"/>
        <item x="85"/>
        <item x="86"/>
        <item x="87"/>
        <item x="88"/>
        <item x="89"/>
        <item x="281"/>
        <item x="90"/>
        <item x="91"/>
        <item x="92"/>
        <item x="427"/>
        <item x="93"/>
        <item x="94"/>
        <item x="95"/>
        <item x="96"/>
        <item x="97"/>
        <item x="98"/>
        <item x="154"/>
        <item x="361"/>
        <item x="99"/>
        <item x="428"/>
        <item x="429"/>
        <item x="100"/>
        <item x="101"/>
        <item x="102"/>
        <item x="103"/>
        <item x="362"/>
        <item x="430"/>
        <item x="282"/>
        <item x="363"/>
        <item x="505"/>
        <item x="283"/>
        <item x="506"/>
        <item x="431"/>
        <item x="284"/>
        <item x="432"/>
        <item x="155"/>
        <item x="433"/>
        <item x="434"/>
        <item x="507"/>
        <item x="508"/>
        <item x="285"/>
        <item x="286"/>
        <item x="21"/>
        <item x="287"/>
        <item x="364"/>
        <item x="288"/>
        <item x="200"/>
        <item x="201"/>
        <item x="202"/>
        <item x="156"/>
        <item x="365"/>
        <item x="22"/>
        <item x="23"/>
        <item x="366"/>
        <item x="367"/>
        <item x="289"/>
        <item x="435"/>
        <item x="157"/>
        <item x="368"/>
        <item x="290"/>
        <item x="24"/>
        <item x="394"/>
        <item x="158"/>
        <item x="25"/>
        <item x="291"/>
        <item x="292"/>
        <item x="26"/>
        <item x="369"/>
        <item x="509"/>
        <item x="436"/>
        <item x="370"/>
        <item x="371"/>
        <item x="616"/>
        <item x="437"/>
        <item x="104"/>
        <item x="27"/>
        <item x="473"/>
        <item x="372"/>
        <item x="446"/>
        <item x="470"/>
        <item x="471"/>
        <item x="472"/>
        <item x="447"/>
        <item x="448"/>
        <item x="449"/>
        <item x="510"/>
        <item x="293"/>
        <item x="469"/>
        <item x="450"/>
        <item x="294"/>
        <item x="468"/>
        <item x="474"/>
        <item x="511"/>
        <item x="451"/>
        <item x="452"/>
        <item x="453"/>
        <item x="454"/>
        <item x="455"/>
        <item x="456"/>
        <item x="457"/>
        <item x="458"/>
        <item x="295"/>
        <item x="296"/>
        <item x="28"/>
        <item x="159"/>
        <item x="297"/>
        <item x="160"/>
        <item x="617"/>
        <item x="373"/>
        <item x="374"/>
        <item x="67"/>
        <item x="161"/>
        <item x="298"/>
        <item x="68"/>
        <item x="299"/>
        <item x="83"/>
        <item x="69"/>
        <item x="70"/>
        <item x="459"/>
        <item x="460"/>
        <item x="300"/>
        <item x="461"/>
        <item x="462"/>
        <item x="463"/>
        <item x="464"/>
        <item x="465"/>
        <item x="466"/>
        <item x="467"/>
        <item x="301"/>
        <item x="71"/>
        <item x="302"/>
        <item x="375"/>
        <item x="162"/>
        <item x="303"/>
        <item x="304"/>
        <item x="305"/>
        <item x="122"/>
        <item x="306"/>
        <item x="307"/>
        <item x="106"/>
        <item x="107"/>
        <item x="108"/>
        <item x="109"/>
        <item x="110"/>
        <item x="111"/>
        <item x="112"/>
        <item x="113"/>
        <item x="114"/>
        <item x="115"/>
        <item x="116"/>
        <item x="308"/>
        <item x="309"/>
        <item x="163"/>
        <item x="72"/>
        <item x="73"/>
        <item x="376"/>
        <item x="310"/>
        <item x="311"/>
        <item x="438"/>
        <item x="377"/>
        <item x="378"/>
        <item x="379"/>
        <item x="380"/>
        <item x="312"/>
        <item x="164"/>
        <item x="512"/>
        <item x="313"/>
        <item x="513"/>
        <item x="29"/>
        <item x="74"/>
        <item x="30"/>
        <item x="381"/>
        <item x="314"/>
        <item x="165"/>
        <item x="514"/>
        <item x="75"/>
        <item x="315"/>
        <item x="439"/>
        <item x="76"/>
        <item x="166"/>
        <item x="515"/>
        <item x="316"/>
        <item x="516"/>
        <item x="317"/>
        <item x="618"/>
        <item x="619"/>
        <item x="620"/>
        <item x="621"/>
        <item x="382"/>
        <item x="622"/>
        <item x="623"/>
        <item x="440"/>
        <item x="77"/>
        <item x="441"/>
        <item x="318"/>
        <item x="78"/>
        <item x="79"/>
        <item x="167"/>
        <item x="442"/>
        <item x="80"/>
        <item x="517"/>
        <item x="81"/>
        <item x="319"/>
        <item x="168"/>
        <item x="383"/>
        <item x="624"/>
        <item x="384"/>
        <item x="320"/>
        <item x="385"/>
        <item x="321"/>
        <item x="322"/>
        <item x="443"/>
        <item x="169"/>
        <item x="518"/>
        <item x="638"/>
        <item x="444"/>
        <item x="82"/>
        <item x="625"/>
        <item x="654"/>
        <item x="386"/>
        <item x="323"/>
        <item x="170"/>
        <item x="324"/>
        <item x="325"/>
        <item x="519"/>
        <item x="626"/>
        <item x="326"/>
        <item x="387"/>
        <item x="445"/>
        <item x="655"/>
        <item x="656"/>
        <item x="627"/>
        <item x="628"/>
        <item x="629"/>
        <item x="630"/>
        <item x="31"/>
        <item x="631"/>
        <item x="657"/>
        <item x="632"/>
        <item x="635"/>
        <item x="639"/>
        <item x="633"/>
        <item x="634"/>
        <item x="32"/>
        <item x="203"/>
        <item x="204"/>
        <item x="205"/>
        <item x="206"/>
        <item x="207"/>
        <item x="208"/>
        <item x="209"/>
        <item x="210"/>
        <item x="211"/>
        <item x="212"/>
        <item x="213"/>
        <item x="214"/>
        <item x="215"/>
        <item x="216"/>
        <item x="217"/>
        <item x="33"/>
        <item x="34"/>
        <item x="35"/>
        <item x="520"/>
        <item x="395"/>
        <item x="327"/>
        <item x="388"/>
        <item x="36"/>
        <item x="658"/>
        <item x="661"/>
      </items>
    </pivotField>
    <pivotField axis="axisRow" compact="0" outline="0" showAll="0">
      <items count="668">
        <item x="255"/>
        <item x="218"/>
        <item x="595"/>
        <item x="596"/>
        <item x="275"/>
        <item x="238"/>
        <item x="607"/>
        <item x="597"/>
        <item x="559"/>
        <item x="545"/>
        <item x="550"/>
        <item x="549"/>
        <item x="530"/>
        <item x="529"/>
        <item x="535"/>
        <item x="552"/>
        <item x="536"/>
        <item x="551"/>
        <item x="579"/>
        <item x="548"/>
        <item x="532"/>
        <item x="575"/>
        <item x="546"/>
        <item x="576"/>
        <item x="268"/>
        <item x="502"/>
        <item x="512"/>
        <item x="508"/>
        <item x="70"/>
        <item x="348"/>
        <item x="83"/>
        <item x="391"/>
        <item x="590"/>
        <item x="531"/>
        <item x="95"/>
        <item x="473"/>
        <item x="315"/>
        <item x="316"/>
        <item x="304"/>
        <item x="162"/>
        <item x="152"/>
        <item x="663"/>
        <item x="26"/>
        <item x="176"/>
        <item x="650"/>
        <item x="3"/>
        <item x="478"/>
        <item x="51"/>
        <item x="619"/>
        <item x="126"/>
        <item x="276"/>
        <item x="258"/>
        <item x="92"/>
        <item x="495"/>
        <item x="496"/>
        <item x="440"/>
        <item x="643"/>
        <item x="59"/>
        <item x="370"/>
        <item x="450"/>
        <item x="455"/>
        <item x="451"/>
        <item x="452"/>
        <item x="453"/>
        <item x="456"/>
        <item x="454"/>
        <item x="457"/>
        <item x="524"/>
        <item x="319"/>
        <item x="537"/>
        <item x="415"/>
        <item x="73"/>
        <item x="366"/>
        <item x="253"/>
        <item x="223"/>
        <item x="103"/>
        <item x="501"/>
        <item x="326"/>
        <item x="329"/>
        <item x="37"/>
        <item x="488"/>
        <item x="490"/>
        <item x="522"/>
        <item x="565"/>
        <item x="570"/>
        <item x="571"/>
        <item x="543"/>
        <item x="569"/>
        <item x="572"/>
        <item x="586"/>
        <item x="585"/>
        <item x="567"/>
        <item x="554"/>
        <item x="540"/>
        <item x="533"/>
        <item x="557"/>
        <item x="534"/>
        <item x="560"/>
        <item x="574"/>
        <item x="566"/>
        <item x="556"/>
        <item x="562"/>
        <item x="563"/>
        <item x="564"/>
        <item x="578"/>
        <item x="272"/>
        <item x="202"/>
        <item x="203"/>
        <item x="204"/>
        <item x="205"/>
        <item x="210"/>
        <item x="206"/>
        <item x="207"/>
        <item x="208"/>
        <item x="209"/>
        <item x="211"/>
        <item x="212"/>
        <item x="213"/>
        <item x="214"/>
        <item x="215"/>
        <item x="216"/>
        <item x="396"/>
        <item x="553"/>
        <item x="542"/>
        <item x="558"/>
        <item x="561"/>
        <item x="591"/>
        <item x="593"/>
        <item x="583"/>
        <item x="544"/>
        <item x="573"/>
        <item x="582"/>
        <item x="592"/>
        <item x="584"/>
        <item x="539"/>
        <item x="541"/>
        <item x="555"/>
        <item x="538"/>
        <item x="50"/>
        <item x="660"/>
        <item x="394"/>
        <item x="191"/>
        <item x="91"/>
        <item x="178"/>
        <item x="190"/>
        <item x="283"/>
        <item x="436"/>
        <item x="347"/>
        <item x="405"/>
        <item x="168"/>
        <item x="636"/>
        <item x="123"/>
        <item x="229"/>
        <item x="305"/>
        <item x="137"/>
        <item x="613"/>
        <item x="402"/>
        <item x="145"/>
        <item x="89"/>
        <item x="88"/>
        <item x="97"/>
        <item x="422"/>
        <item x="627"/>
        <item x="497"/>
        <item x="86"/>
        <item x="432"/>
        <item x="6"/>
        <item x="130"/>
        <item x="71"/>
        <item x="293"/>
        <item x="363"/>
        <item x="184"/>
        <item x="367"/>
        <item x="142"/>
        <item x="138"/>
        <item x="614"/>
        <item x="470"/>
        <item x="23"/>
        <item x="588"/>
        <item x="15"/>
        <item x="8"/>
        <item x="649"/>
        <item x="338"/>
        <item x="487"/>
        <item x="516"/>
        <item x="195"/>
        <item x="180"/>
        <item x="194"/>
        <item x="198"/>
        <item x="665"/>
        <item x="5"/>
        <item x="317"/>
        <item x="128"/>
        <item x="652"/>
        <item x="641"/>
        <item x="615"/>
        <item x="256"/>
        <item x="441"/>
        <item x="179"/>
        <item x="309"/>
        <item x="361"/>
        <item x="188"/>
        <item x="483"/>
        <item x="177"/>
        <item x="389"/>
        <item x="7"/>
        <item x="251"/>
        <item x="285"/>
        <item x="413"/>
        <item x="217"/>
        <item x="288"/>
        <item x="243"/>
        <item x="13"/>
        <item x="346"/>
        <item x="622"/>
        <item x="31"/>
        <item x="14"/>
        <item x="110"/>
        <item x="350"/>
        <item x="105"/>
        <item x="320"/>
        <item x="634"/>
        <item x="630"/>
        <item x="409"/>
        <item x="236"/>
        <item x="74"/>
        <item x="116"/>
        <item x="358"/>
        <item x="219"/>
        <item x="54"/>
        <item x="423"/>
        <item x="587"/>
        <item x="442"/>
        <item x="469"/>
        <item x="21"/>
        <item x="239"/>
        <item x="662"/>
        <item x="33"/>
        <item x="36"/>
        <item x="397"/>
        <item x="617"/>
        <item x="594"/>
        <item x="616"/>
        <item x="99"/>
        <item x="56"/>
        <item x="401"/>
        <item x="222"/>
        <item x="100"/>
        <item x="300"/>
        <item x="225"/>
        <item x="231"/>
        <item x="398"/>
        <item x="280"/>
        <item x="295"/>
        <item x="460"/>
        <item x="465"/>
        <item x="461"/>
        <item x="462"/>
        <item x="458"/>
        <item x="463"/>
        <item x="459"/>
        <item x="466"/>
        <item x="464"/>
        <item x="314"/>
        <item x="9"/>
        <item x="248"/>
        <item x="322"/>
        <item x="324"/>
        <item x="233"/>
        <item x="241"/>
        <item x="406"/>
        <item x="93"/>
        <item x="94"/>
        <item x="53"/>
        <item x="165"/>
        <item x="400"/>
        <item x="439"/>
        <item x="32"/>
        <item x="387"/>
        <item x="169"/>
        <item x="336"/>
        <item x="289"/>
        <item x="390"/>
        <item x="182"/>
        <item x="332"/>
        <item x="274"/>
        <item x="58"/>
        <item x="147"/>
        <item x="504"/>
        <item x="263"/>
        <item x="628"/>
        <item x="417"/>
        <item x="47"/>
        <item x="48"/>
        <item x="49"/>
        <item x="429"/>
        <item x="629"/>
        <item x="528"/>
        <item x="38"/>
        <item x="72"/>
        <item x="19"/>
        <item x="507"/>
        <item x="187"/>
        <item x="609"/>
        <item x="610"/>
        <item x="611"/>
        <item x="500"/>
        <item x="232"/>
        <item x="246"/>
        <item x="45"/>
        <item x="303"/>
        <item x="486"/>
        <item x="589"/>
        <item x="547"/>
        <item x="22"/>
        <item x="344"/>
        <item x="167"/>
        <item x="360"/>
        <item x="353"/>
        <item x="328"/>
        <item x="640"/>
        <item x="129"/>
        <item x="632"/>
        <item x="644"/>
        <item x="299"/>
        <item x="416"/>
        <item x="127"/>
        <item x="101"/>
        <item x="170"/>
        <item x="621"/>
        <item x="633"/>
        <item x="385"/>
        <item x="482"/>
        <item x="430"/>
        <item x="189"/>
        <item x="485"/>
        <item x="581"/>
        <item x="141"/>
        <item x="140"/>
        <item x="278"/>
        <item x="200"/>
        <item x="196"/>
        <item x="403"/>
        <item x="647"/>
        <item x="568"/>
        <item x="637"/>
        <item x="286"/>
        <item x="334"/>
        <item x="230"/>
        <item x="598"/>
        <item x="193"/>
        <item x="192"/>
        <item x="381"/>
        <item x="434"/>
        <item x="174"/>
        <item x="345"/>
        <item x="503"/>
        <item x="80"/>
        <item x="386"/>
        <item x="412"/>
        <item x="427"/>
        <item x="419"/>
        <item x="420"/>
        <item x="418"/>
        <item x="414"/>
        <item x="618"/>
        <item x="118"/>
        <item x="117"/>
        <item x="119"/>
        <item x="120"/>
        <item x="638"/>
        <item x="377"/>
        <item x="376"/>
        <item x="603"/>
        <item x="186"/>
        <item x="237"/>
        <item x="321"/>
        <item x="17"/>
        <item x="24"/>
        <item x="431"/>
        <item x="493"/>
        <item x="527"/>
        <item x="612"/>
        <item x="605"/>
        <item x="510"/>
        <item x="327"/>
        <item x="57"/>
        <item x="43"/>
        <item x="506"/>
        <item x="393"/>
        <item x="525"/>
        <item x="635"/>
        <item x="624"/>
        <item x="395"/>
        <item x="625"/>
        <item x="281"/>
        <item x="651"/>
        <item x="351"/>
        <item x="331"/>
        <item x="371"/>
        <item x="626"/>
        <item x="333"/>
        <item x="325"/>
        <item x="642"/>
        <item x="372"/>
        <item x="39"/>
        <item x="235"/>
        <item x="298"/>
        <item x="623"/>
        <item x="292"/>
        <item x="514"/>
        <item x="245"/>
        <item x="383"/>
        <item x="313"/>
        <item x="260"/>
        <item x="226"/>
        <item x="259"/>
        <item x="254"/>
        <item x="354"/>
        <item x="159"/>
        <item x="475"/>
        <item x="481"/>
        <item x="261"/>
        <item x="448"/>
        <item x="445"/>
        <item x="446"/>
        <item x="447"/>
        <item x="449"/>
        <item x="511"/>
        <item x="375"/>
        <item x="297"/>
        <item x="520"/>
        <item x="257"/>
        <item x="79"/>
        <item x="444"/>
        <item x="139"/>
        <item x="124"/>
        <item x="494"/>
        <item x="479"/>
        <item x="407"/>
        <item x="301"/>
        <item x="489"/>
        <item x="234"/>
        <item x="648"/>
        <item x="76"/>
        <item x="392"/>
        <item x="160"/>
        <item x="68"/>
        <item x="339"/>
        <item x="340"/>
        <item x="77"/>
        <item x="287"/>
        <item x="302"/>
        <item x="163"/>
        <item x="164"/>
        <item x="477"/>
        <item x="388"/>
        <item x="476"/>
        <item x="349"/>
        <item x="330"/>
        <item x="341"/>
        <item x="135"/>
        <item x="136"/>
        <item x="580"/>
        <item x="69"/>
        <item x="373"/>
        <item x="518"/>
        <item x="380"/>
        <item x="250"/>
        <item x="269"/>
        <item x="84"/>
        <item x="42"/>
        <item x="132"/>
        <item x="271"/>
        <item x="115"/>
        <item x="65"/>
        <item x="78"/>
        <item x="148"/>
        <item x="151"/>
        <item x="428"/>
        <item x="378"/>
        <item x="149"/>
        <item x="480"/>
        <item x="81"/>
        <item x="265"/>
        <item x="599"/>
        <item x="264"/>
        <item x="240"/>
        <item x="172"/>
        <item x="306"/>
        <item x="443"/>
        <item x="277"/>
        <item x="426"/>
        <item x="291"/>
        <item x="620"/>
        <item x="125"/>
        <item x="279"/>
        <item x="166"/>
        <item x="425"/>
        <item x="181"/>
        <item x="411"/>
        <item x="197"/>
        <item x="646"/>
        <item x="645"/>
        <item x="121"/>
        <item x="601"/>
        <item x="27"/>
        <item x="424"/>
        <item x="433"/>
        <item x="639"/>
        <item x="40"/>
        <item x="41"/>
        <item x="369"/>
        <item x="30"/>
        <item x="25"/>
        <item x="342"/>
        <item x="270"/>
        <item x="153"/>
        <item x="266"/>
        <item x="661"/>
        <item x="55"/>
        <item x="133"/>
        <item x="467"/>
        <item x="471"/>
        <item x="468"/>
        <item x="343"/>
        <item x="108"/>
        <item x="242"/>
        <item x="374"/>
        <item x="273"/>
        <item x="158"/>
        <item x="509"/>
        <item x="90"/>
        <item x="150"/>
        <item x="155"/>
        <item x="517"/>
        <item x="252"/>
        <item x="364"/>
        <item x="408"/>
        <item x="604"/>
        <item x="102"/>
        <item x="87"/>
        <item x="352"/>
        <item x="183"/>
        <item x="606"/>
        <item x="379"/>
        <item x="323"/>
        <item x="144"/>
        <item x="656"/>
        <item x="654"/>
        <item x="657"/>
        <item x="655"/>
        <item x="653"/>
        <item x="410"/>
        <item x="0"/>
        <item x="310"/>
        <item x="244"/>
        <item x="4"/>
        <item x="282"/>
        <item x="362"/>
        <item x="337"/>
        <item x="2"/>
        <item x="335"/>
        <item x="262"/>
        <item x="577"/>
        <item x="499"/>
        <item x="146"/>
        <item x="109"/>
        <item x="290"/>
        <item x="106"/>
        <item x="113"/>
        <item x="112"/>
        <item x="318"/>
        <item x="294"/>
        <item x="224"/>
        <item x="484"/>
        <item x="491"/>
        <item x="513"/>
        <item x="220"/>
        <item x="505"/>
        <item x="221"/>
        <item x="85"/>
        <item x="111"/>
        <item x="175"/>
        <item x="519"/>
        <item x="107"/>
        <item x="98"/>
        <item x="284"/>
        <item x="368"/>
        <item x="515"/>
        <item x="171"/>
        <item x="96"/>
        <item x="134"/>
        <item x="664"/>
        <item x="658"/>
        <item x="1"/>
        <item x="608"/>
        <item x="359"/>
        <item x="228"/>
        <item x="46"/>
        <item x="199"/>
        <item x="66"/>
        <item x="131"/>
        <item x="122"/>
        <item x="20"/>
        <item x="114"/>
        <item x="52"/>
        <item x="659"/>
        <item x="472"/>
        <item x="602"/>
        <item x="75"/>
        <item x="82"/>
        <item x="34"/>
        <item x="421"/>
        <item x="201"/>
        <item x="16"/>
        <item x="11"/>
        <item x="10"/>
        <item x="156"/>
        <item x="526"/>
        <item x="365"/>
        <item x="474"/>
        <item x="63"/>
        <item x="247"/>
        <item x="249"/>
        <item x="227"/>
        <item x="154"/>
        <item x="161"/>
        <item x="143"/>
        <item x="498"/>
        <item x="384"/>
        <item x="12"/>
        <item x="173"/>
        <item x="28"/>
        <item x="437"/>
        <item x="18"/>
        <item x="308"/>
        <item x="404"/>
        <item x="104"/>
        <item x="382"/>
        <item x="67"/>
        <item x="311"/>
        <item x="157"/>
        <item x="355"/>
        <item x="312"/>
        <item x="44"/>
        <item x="35"/>
        <item x="492"/>
        <item x="267"/>
        <item x="185"/>
        <item x="521"/>
        <item x="399"/>
        <item x="631"/>
        <item x="64"/>
        <item x="61"/>
        <item x="60"/>
        <item x="62"/>
        <item x="29"/>
        <item x="435"/>
        <item x="357"/>
        <item x="356"/>
        <item x="438"/>
        <item x="307"/>
        <item x="600"/>
        <item x="296"/>
        <item x="523"/>
        <item x="666"/>
        <item t="default"/>
      </items>
    </pivotField>
    <pivotField axis="axisRow" compact="0" outline="0" showAll="0" defaultSubtotal="0">
      <items count="375">
        <item x="372"/>
        <item x="354"/>
        <item x="220"/>
        <item x="183"/>
        <item x="352"/>
        <item x="357"/>
        <item x="349"/>
        <item x="368"/>
        <item x="353"/>
        <item x="33"/>
        <item x="344"/>
        <item x="84"/>
        <item x="312"/>
        <item x="254"/>
        <item x="326"/>
        <item x="32"/>
        <item x="304"/>
        <item x="371"/>
        <item x="363"/>
        <item x="345"/>
        <item x="348"/>
        <item x="366"/>
        <item x="24"/>
        <item x="317"/>
        <item x="238"/>
        <item x="309"/>
        <item x="206"/>
        <item x="62"/>
        <item x="15"/>
        <item x="203"/>
        <item x="320"/>
        <item x="19"/>
        <item x="339"/>
        <item x="165"/>
        <item x="334"/>
        <item x="308"/>
        <item x="46"/>
        <item x="256"/>
        <item x="168"/>
        <item x="76"/>
        <item x="138"/>
        <item x="332"/>
        <item x="336"/>
        <item x="294"/>
        <item x="293"/>
        <item x="290"/>
        <item x="201"/>
        <item x="21"/>
        <item x="255"/>
        <item x="114"/>
        <item x="27"/>
        <item x="259"/>
        <item x="199"/>
        <item x="64"/>
        <item x="67"/>
        <item x="71"/>
        <item x="232"/>
        <item x="208"/>
        <item x="341"/>
        <item x="184"/>
        <item x="237"/>
        <item x="108"/>
        <item x="132"/>
        <item x="35"/>
        <item x="234"/>
        <item x="128"/>
        <item x="258"/>
        <item x="23"/>
        <item x="148"/>
        <item x="222"/>
        <item x="155"/>
        <item x="156"/>
        <item x="61"/>
        <item x="68"/>
        <item x="328"/>
        <item x="240"/>
        <item x="277"/>
        <item x="278"/>
        <item x="217"/>
        <item x="90"/>
        <item x="303"/>
        <item x="16"/>
        <item x="3"/>
        <item x="151"/>
        <item x="141"/>
        <item x="173"/>
        <item x="44"/>
        <item x="202"/>
        <item x="174"/>
        <item x="213"/>
        <item x="77"/>
        <item x="117"/>
        <item x="225"/>
        <item x="251"/>
        <item x="342"/>
        <item x="162"/>
        <item x="167"/>
        <item x="333"/>
        <item x="122"/>
        <item x="335"/>
        <item x="219"/>
        <item x="301"/>
        <item x="212"/>
        <item x="170"/>
        <item x="12"/>
        <item x="51"/>
        <item x="188"/>
        <item x="265"/>
        <item x="361"/>
        <item x="331"/>
        <item x="120"/>
        <item x="178"/>
        <item x="157"/>
        <item x="154"/>
        <item x="145"/>
        <item x="14"/>
        <item x="116"/>
        <item x="286"/>
        <item x="319"/>
        <item x="8"/>
        <item x="324"/>
        <item x="26"/>
        <item x="66"/>
        <item x="143"/>
        <item x="241"/>
        <item x="235"/>
        <item x="247"/>
        <item x="118"/>
        <item x="83"/>
        <item x="196"/>
        <item x="159"/>
        <item x="150"/>
        <item x="124"/>
        <item x="172"/>
        <item x="248"/>
        <item x="271"/>
        <item x="228"/>
        <item x="182"/>
        <item x="130"/>
        <item x="59"/>
        <item x="94"/>
        <item x="36"/>
        <item x="176"/>
        <item x="112"/>
        <item x="189"/>
        <item x="7"/>
        <item x="329"/>
        <item x="161"/>
        <item x="215"/>
        <item x="38"/>
        <item x="171"/>
        <item x="63"/>
        <item x="338"/>
        <item x="236"/>
        <item x="144"/>
        <item x="49"/>
        <item x="250"/>
        <item x="221"/>
        <item x="230"/>
        <item x="367"/>
        <item x="55"/>
        <item x="79"/>
        <item x="45"/>
        <item x="20"/>
        <item x="126"/>
        <item x="106"/>
        <item x="153"/>
        <item x="311"/>
        <item x="40"/>
        <item x="191"/>
        <item x="321"/>
        <item x="318"/>
        <item x="347"/>
        <item x="69"/>
        <item x="72"/>
        <item x="146"/>
        <item x="80"/>
        <item x="194"/>
        <item x="105"/>
        <item x="97"/>
        <item x="113"/>
        <item x="229"/>
        <item x="327"/>
        <item x="48"/>
        <item x="125"/>
        <item x="11"/>
        <item x="25"/>
        <item x="92"/>
        <item x="100"/>
        <item x="98"/>
        <item x="200"/>
        <item x="263"/>
        <item x="209"/>
        <item x="133"/>
        <item x="160"/>
        <item x="268"/>
        <item x="177"/>
        <item x="179"/>
        <item x="85"/>
        <item x="91"/>
        <item x="187"/>
        <item x="93"/>
        <item x="60"/>
        <item x="313"/>
        <item x="291"/>
        <item x="104"/>
        <item x="142"/>
        <item x="305"/>
        <item x="295"/>
        <item x="121"/>
        <item x="315"/>
        <item x="239"/>
        <item x="283"/>
        <item x="297"/>
        <item x="70"/>
        <item x="1"/>
        <item x="330"/>
        <item x="223"/>
        <item x="107"/>
        <item x="2"/>
        <item x="74"/>
        <item x="310"/>
        <item x="227"/>
        <item x="78"/>
        <item x="111"/>
        <item x="103"/>
        <item x="185"/>
        <item x="193"/>
        <item x="119"/>
        <item x="95"/>
        <item x="262"/>
        <item x="166"/>
        <item x="264"/>
        <item x="58"/>
        <item x="300"/>
        <item x="274"/>
        <item x="204"/>
        <item x="37"/>
        <item x="75"/>
        <item x="139"/>
        <item x="137"/>
        <item x="266"/>
        <item x="30"/>
        <item x="81"/>
        <item x="169"/>
        <item x="226"/>
        <item x="242"/>
        <item x="89"/>
        <item x="175"/>
        <item x="18"/>
        <item x="249"/>
        <item x="257"/>
        <item x="211"/>
        <item x="4"/>
        <item x="243"/>
        <item x="273"/>
        <item x="244"/>
        <item x="181"/>
        <item x="207"/>
        <item x="337"/>
        <item x="214"/>
        <item x="123"/>
        <item x="260"/>
        <item x="289"/>
        <item x="210"/>
        <item x="343"/>
        <item x="216"/>
        <item x="115"/>
        <item x="136"/>
        <item x="88"/>
        <item x="197"/>
        <item x="192"/>
        <item x="231"/>
        <item x="109"/>
        <item x="198"/>
        <item x="127"/>
        <item x="302"/>
        <item x="129"/>
        <item x="10"/>
        <item x="364"/>
        <item x="34"/>
        <item x="110"/>
        <item x="261"/>
        <item x="356"/>
        <item x="355"/>
        <item x="152"/>
        <item x="147"/>
        <item x="316"/>
        <item x="134"/>
        <item x="280"/>
        <item x="5"/>
        <item x="164"/>
        <item x="325"/>
        <item x="13"/>
        <item x="287"/>
        <item x="288"/>
        <item x="296"/>
        <item x="163"/>
        <item x="275"/>
        <item x="276"/>
        <item x="224"/>
        <item x="6"/>
        <item x="9"/>
        <item x="158"/>
        <item x="73"/>
        <item x="252"/>
        <item x="131"/>
        <item x="195"/>
        <item x="323"/>
        <item x="82"/>
        <item x="17"/>
        <item x="149"/>
        <item x="292"/>
        <item x="253"/>
        <item x="267"/>
        <item x="218"/>
        <item x="43"/>
        <item x="233"/>
        <item x="360"/>
        <item x="340"/>
        <item x="47"/>
        <item x="245"/>
        <item x="41"/>
        <item x="42"/>
        <item x="351"/>
        <item x="285"/>
        <item x="299"/>
        <item x="135"/>
        <item x="180"/>
        <item x="50"/>
        <item x="269"/>
        <item x="346"/>
        <item x="29"/>
        <item x="31"/>
        <item x="246"/>
        <item x="28"/>
        <item x="205"/>
        <item x="359"/>
        <item x="101"/>
        <item x="358"/>
        <item x="270"/>
        <item x="56"/>
        <item x="373"/>
        <item x="279"/>
        <item x="281"/>
        <item x="140"/>
        <item x="53"/>
        <item x="186"/>
        <item x="39"/>
        <item x="86"/>
        <item x="22"/>
        <item x="57"/>
        <item x="350"/>
        <item x="322"/>
        <item x="190"/>
        <item x="96"/>
        <item x="0"/>
        <item x="65"/>
        <item x="365"/>
        <item x="102"/>
        <item x="99"/>
        <item x="362"/>
        <item x="370"/>
        <item x="298"/>
        <item x="284"/>
        <item x="52"/>
        <item x="369"/>
        <item x="272"/>
        <item x="314"/>
        <item x="306"/>
        <item x="307"/>
        <item x="282"/>
        <item x="54"/>
        <item x="87"/>
        <item x="374"/>
      </items>
    </pivotField>
    <pivotField compact="0" outline="0" showAll="0"/>
    <pivotField dataField="1" compact="0" outline="0" showAll="0"/>
    <pivotField compact="0" outline="0" showAll="0"/>
    <pivotField dataField="1"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3">
    <field x="7"/>
    <field x="5"/>
    <field x="6"/>
  </rowFields>
  <rowItems count="111">
    <i>
      <x v="3"/>
      <x v="498"/>
      <x v="664"/>
    </i>
    <i>
      <x v="26"/>
      <x v="600"/>
      <x v="68"/>
    </i>
    <i>
      <x v="29"/>
      <x v="576"/>
      <x v="37"/>
    </i>
    <i>
      <x v="33"/>
      <x v="366"/>
      <x v="339"/>
    </i>
    <i>
      <x v="38"/>
      <x v="420"/>
      <x v="395"/>
    </i>
    <i>
      <x v="40"/>
      <x v="158"/>
      <x v="206"/>
    </i>
    <i>
      <x v="46"/>
      <x v="569"/>
      <x v="263"/>
    </i>
    <i>
      <x v="49"/>
      <x v="65"/>
      <x v="625"/>
    </i>
    <i>
      <x v="52"/>
      <x v="559"/>
      <x v="644"/>
    </i>
    <i>
      <x v="57"/>
      <x v="603"/>
      <x v="376"/>
    </i>
    <i>
      <x v="59"/>
      <x v="505"/>
      <x v="430"/>
    </i>
    <i>
      <x v="61"/>
      <x v="26"/>
      <x v="580"/>
    </i>
    <i>
      <x v="62"/>
      <x v="128"/>
      <x v="411"/>
    </i>
    <i>
      <x v="65"/>
      <x v="107"/>
      <x v="269"/>
    </i>
    <i>
      <x v="68"/>
      <x v="277"/>
      <x v="422"/>
    </i>
    <i>
      <x v="70"/>
      <x v="328"/>
      <x v="24"/>
    </i>
    <i>
      <x v="71"/>
      <x v="331"/>
      <x v="469"/>
    </i>
    <i>
      <x v="83"/>
      <x v="300"/>
      <x v="486"/>
    </i>
    <i>
      <x v="84"/>
      <x v="233"/>
      <x v="417"/>
    </i>
    <i>
      <x v="85"/>
      <x v="436"/>
      <x v="346"/>
    </i>
    <i>
      <x v="87"/>
      <x v="574"/>
      <x v="36"/>
    </i>
    <i>
      <x v="88"/>
      <x v="438"/>
      <x v="451"/>
    </i>
    <i>
      <x v="89"/>
      <x v="657"/>
      <x v="77"/>
    </i>
    <i>
      <x v="91"/>
      <x v="74"/>
      <x v="348"/>
    </i>
    <i>
      <x v="95"/>
      <x v="355"/>
      <x v="4"/>
    </i>
    <i>
      <x v="96"/>
      <x v="398"/>
      <x v="252"/>
    </i>
    <i>
      <x v="98"/>
      <x v="87"/>
      <x v="406"/>
    </i>
    <i>
      <x v="102"/>
      <x v="619"/>
      <x v="402"/>
    </i>
    <i>
      <x v="103"/>
      <x v="426"/>
      <x v="145"/>
    </i>
    <i>
      <x v="106"/>
      <x v="523"/>
      <x v="440"/>
    </i>
    <i>
      <x v="110"/>
      <x v="81"/>
      <x v="268"/>
    </i>
    <i>
      <x v="111"/>
      <x v="458"/>
      <x v="493"/>
    </i>
    <i>
      <x v="112"/>
      <x v="333"/>
      <x v="516"/>
    </i>
    <i>
      <x v="113"/>
      <x v="316"/>
      <x v="648"/>
    </i>
    <i>
      <x v="114"/>
      <x v="268"/>
      <x v="51"/>
    </i>
    <i>
      <x v="116"/>
      <x v="71"/>
      <x v="152"/>
    </i>
    <i>
      <x v="123"/>
      <x v="263"/>
      <x v="196"/>
    </i>
    <i>
      <x v="127"/>
      <x v="77"/>
      <x v="250"/>
    </i>
    <i>
      <x v="129"/>
      <x v="549"/>
      <x v="199"/>
    </i>
    <i>
      <x v="130"/>
      <x v="337"/>
      <x v="105"/>
    </i>
    <i>
      <x v="131"/>
      <x v="279"/>
      <x v="289"/>
    </i>
    <i>
      <x v="132"/>
      <x v="95"/>
      <x v="375"/>
    </i>
    <i>
      <x v="133"/>
      <x v="434"/>
      <x v="207"/>
    </i>
    <i>
      <x v="137"/>
      <x v="495"/>
      <x v="253"/>
    </i>
    <i>
      <x v="138"/>
      <x v="122"/>
      <x v="211"/>
    </i>
    <i>
      <x v="142"/>
      <x v="452"/>
      <x v="281"/>
    </i>
    <i>
      <x v="143"/>
      <x v="48"/>
      <x v="249"/>
    </i>
    <i>
      <x v="144"/>
      <x v="526"/>
      <x v="452"/>
    </i>
    <i>
      <x v="147"/>
      <x v="353"/>
      <x v="285"/>
    </i>
    <i>
      <x v="150"/>
      <x v="433"/>
      <x v="587"/>
    </i>
    <i>
      <x v="154"/>
      <x v="265"/>
      <x v="432"/>
    </i>
    <i>
      <x v="164"/>
      <x v="100"/>
      <x v="235"/>
    </i>
    <i>
      <x v="165"/>
      <x v="14"/>
      <x v="228"/>
    </i>
    <i>
      <x v="166"/>
      <x v="314"/>
      <x v="518"/>
    </i>
    <i>
      <x v="169"/>
      <x v="528"/>
      <x v="38"/>
    </i>
    <i>
      <x v="175"/>
      <x v="270"/>
      <x v="416"/>
    </i>
    <i>
      <x v="177"/>
      <x v="543"/>
      <x v="662"/>
    </i>
    <i>
      <x v="178"/>
      <x v="9"/>
      <x v="1"/>
    </i>
    <i>
      <x v="180"/>
      <x v="57"/>
      <x v="415"/>
    </i>
    <i>
      <x v="184"/>
      <x v="96"/>
      <x v="5"/>
    </i>
    <i>
      <x v="190"/>
      <x v="565"/>
      <x v="413"/>
    </i>
    <i>
      <x v="192"/>
      <x v="613"/>
      <x v="266"/>
    </i>
    <i>
      <x v="193"/>
      <x v="129"/>
      <x v="308"/>
    </i>
    <i>
      <x v="194"/>
      <x v="339"/>
      <x v="529"/>
    </i>
    <i>
      <x v="196"/>
      <x v="457"/>
      <x v="568"/>
    </i>
    <i>
      <x v="197"/>
      <x v="479"/>
      <x v="409"/>
    </i>
    <i>
      <x v="200"/>
      <x v="521"/>
      <x v="248"/>
    </i>
    <i>
      <x v="205"/>
      <x/>
      <x v="209"/>
    </i>
    <i>
      <x v="206"/>
      <x v="258"/>
      <x/>
    </i>
    <i>
      <x v="209"/>
      <x v="84"/>
      <x v="442"/>
    </i>
    <i>
      <x v="218"/>
      <x v="17"/>
      <x v="578"/>
    </i>
    <i>
      <x v="224"/>
      <x v="45"/>
      <x v="574"/>
    </i>
    <i>
      <x v="226"/>
      <x v="507"/>
      <x v="407"/>
    </i>
    <i>
      <x v="227"/>
      <x v="531"/>
      <x v="489"/>
    </i>
    <i>
      <x v="228"/>
      <x v="80"/>
      <x v="307"/>
    </i>
    <i>
      <x v="231"/>
      <x v="378"/>
      <x v="496"/>
    </i>
    <i>
      <x v="236"/>
      <x v="587"/>
      <x v="191"/>
    </i>
    <i>
      <x v="239"/>
      <x v="222"/>
      <x v="536"/>
    </i>
    <i>
      <x v="240"/>
      <x v="140"/>
      <x v="468"/>
    </i>
    <i>
      <x v="244"/>
      <x v="423"/>
      <x v="558"/>
    </i>
    <i>
      <x v="248"/>
      <x v="448"/>
      <x v="210"/>
    </i>
    <i>
      <x v="252"/>
      <x v="616"/>
      <x v="267"/>
    </i>
    <i>
      <x v="257"/>
      <x v="494"/>
      <x v="573"/>
    </i>
    <i>
      <x v="258"/>
      <x v="602"/>
      <x v="220"/>
    </i>
    <i>
      <x v="261"/>
      <x v="93"/>
      <x v="224"/>
    </i>
    <i>
      <x v="264"/>
      <x v="615"/>
      <x v="546"/>
    </i>
    <i>
      <x v="267"/>
      <x v="70"/>
      <x v="598"/>
    </i>
    <i>
      <x v="268"/>
      <x v="139"/>
      <x v="624"/>
    </i>
    <i>
      <x v="270"/>
      <x v="550"/>
      <x v="555"/>
    </i>
    <i>
      <x v="271"/>
      <x v="530"/>
      <x v="153"/>
    </i>
    <i>
      <x v="273"/>
      <x v="36"/>
      <x v="246"/>
    </i>
    <i>
      <x v="274"/>
      <x v="556"/>
      <x v="641"/>
    </i>
    <i>
      <x v="275"/>
      <x v="105"/>
      <x v="487"/>
    </i>
    <i>
      <x v="277"/>
      <x v="119"/>
      <x v="527"/>
    </i>
    <i>
      <x v="281"/>
      <x v="38"/>
      <x v="74"/>
    </i>
    <i>
      <x v="285"/>
      <x v="313"/>
      <x v="484"/>
    </i>
    <i>
      <x v="286"/>
      <x v="274"/>
      <x v="414"/>
    </i>
    <i>
      <x v="288"/>
      <x v="132"/>
      <x v="623"/>
    </i>
    <i>
      <x v="291"/>
      <x v="364"/>
      <x v="491"/>
    </i>
    <i>
      <x v="297"/>
      <x v="363"/>
      <x v="50"/>
    </i>
    <i>
      <x v="303"/>
      <x v="335"/>
      <x v="473"/>
    </i>
    <i>
      <x v="306"/>
      <x v="127"/>
      <x v="556"/>
    </i>
    <i>
      <x v="307"/>
      <x v="544"/>
      <x v="636"/>
    </i>
    <i>
      <x v="311"/>
      <x v="278"/>
      <x v="563"/>
    </i>
    <i>
      <x v="327"/>
      <x v="133"/>
      <x v="265"/>
    </i>
    <i>
      <x v="328"/>
      <x v="482"/>
      <x v="169"/>
    </i>
    <i>
      <x v="336"/>
      <x v="595"/>
      <x v="572"/>
    </i>
    <i>
      <x v="345"/>
      <x v="230"/>
      <x v="73"/>
    </i>
    <i>
      <x v="347"/>
      <x v="513"/>
      <x v="324"/>
    </i>
    <i>
      <x v="354"/>
      <x v="527"/>
      <x v="310"/>
    </i>
    <i t="grand">
      <x/>
    </i>
  </rowItems>
  <colFields count="1">
    <field x="-2"/>
  </colFields>
  <colItems count="3">
    <i>
      <x/>
    </i>
    <i i="1">
      <x v="1"/>
    </i>
    <i i="2">
      <x v="2"/>
    </i>
  </colItems>
  <pageFields count="1">
    <pageField fld="0" item="9" hier="-1"/>
  </pageFields>
  <dataFields count="3">
    <dataField name="Somma di Finanziamento" fld="9" baseField="0" baseItem="0"/>
    <dataField name="Somma di Impegno" fld="11" baseField="0" baseItem="0"/>
    <dataField name="Somma di Pagamento" fld="12" baseField="0" baseItem="0"/>
  </dataFields>
  <formats count="1">
    <format dxfId="4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782FC5C4-B617-49FA-95EE-DFA2C0D6CED3}" name="Tabella pivot1" cacheId="0" applyNumberFormats="0" applyBorderFormats="0" applyFontFormats="0" applyPatternFormats="0" applyAlignmentFormats="0" applyWidthHeightFormats="1" dataCaption="Valori" updatedVersion="8" minRefreshableVersion="3" itemPrintTitles="1" mergeItem="1" createdVersion="8" indent="0" compact="0" compactData="0" gridDropZones="1" multipleFieldFilters="0">
  <location ref="A3:F20" firstHeaderRow="1" firstDataRow="2" firstDataCol="3" rowPageCount="1" colPageCount="1"/>
  <pivotFields count="28">
    <pivotField axis="axisPage" compact="0" outline="0" showAll="0">
      <items count="17">
        <item x="0"/>
        <item x="1"/>
        <item x="2"/>
        <item x="3"/>
        <item x="4"/>
        <item x="5"/>
        <item x="6"/>
        <item x="7"/>
        <item x="8"/>
        <item x="9"/>
        <item x="14"/>
        <item x="10"/>
        <item x="11"/>
        <item x="12"/>
        <item x="13"/>
        <item x="15"/>
        <item t="default"/>
      </items>
    </pivotField>
    <pivotField compact="0" outline="0" showAll="0"/>
    <pivotField compact="0" outline="0" showAll="0"/>
    <pivotField compact="0" outline="0" showAll="0"/>
    <pivotField compact="0" outline="0" showAll="0"/>
    <pivotField axis="axisRow" compact="0" outline="0" showAll="0" defaultSubtotal="0">
      <items count="662">
        <item x="218"/>
        <item x="401"/>
        <item x="475"/>
        <item x="476"/>
        <item x="477"/>
        <item x="478"/>
        <item x="479"/>
        <item x="480"/>
        <item x="481"/>
        <item x="219"/>
        <item x="0"/>
        <item x="482"/>
        <item x="483"/>
        <item x="328"/>
        <item x="220"/>
        <item x="484"/>
        <item x="521"/>
        <item x="221"/>
        <item x="175"/>
        <item x="176"/>
        <item x="177"/>
        <item x="485"/>
        <item x="486"/>
        <item x="402"/>
        <item x="3"/>
        <item x="178"/>
        <item x="222"/>
        <item x="403"/>
        <item x="179"/>
        <item x="180"/>
        <item x="181"/>
        <item x="182"/>
        <item x="183"/>
        <item x="329"/>
        <item x="184"/>
        <item x="185"/>
        <item x="223"/>
        <item x="404"/>
        <item x="224"/>
        <item x="123"/>
        <item x="40"/>
        <item x="487"/>
        <item x="41"/>
        <item x="42"/>
        <item x="124"/>
        <item x="225"/>
        <item x="43"/>
        <item x="330"/>
        <item x="226"/>
        <item x="125"/>
        <item x="389"/>
        <item x="331"/>
        <item x="37"/>
        <item x="332"/>
        <item x="4"/>
        <item x="5"/>
        <item x="44"/>
        <item x="227"/>
        <item x="126"/>
        <item x="488"/>
        <item x="390"/>
        <item x="127"/>
        <item x="118"/>
        <item x="120"/>
        <item x="119"/>
        <item x="228"/>
        <item x="105"/>
        <item x="117"/>
        <item x="121"/>
        <item x="45"/>
        <item x="229"/>
        <item x="230"/>
        <item x="46"/>
        <item x="640"/>
        <item x="231"/>
        <item x="522"/>
        <item x="641"/>
        <item x="232"/>
        <item x="128"/>
        <item x="129"/>
        <item x="233"/>
        <item x="234"/>
        <item x="47"/>
        <item x="489"/>
        <item x="235"/>
        <item x="523"/>
        <item x="524"/>
        <item x="236"/>
        <item x="130"/>
        <item x="525"/>
        <item x="526"/>
        <item x="527"/>
        <item x="333"/>
        <item x="237"/>
        <item x="490"/>
        <item x="238"/>
        <item x="239"/>
        <item x="405"/>
        <item x="396"/>
        <item x="397"/>
        <item x="240"/>
        <item x="398"/>
        <item x="6"/>
        <item x="491"/>
        <item x="334"/>
        <item x="241"/>
        <item x="48"/>
        <item x="242"/>
        <item x="49"/>
        <item x="492"/>
        <item x="335"/>
        <item x="336"/>
        <item x="7"/>
        <item x="8"/>
        <item x="9"/>
        <item x="10"/>
        <item x="11"/>
        <item x="12"/>
        <item x="13"/>
        <item x="243"/>
        <item x="14"/>
        <item x="15"/>
        <item x="244"/>
        <item x="50"/>
        <item x="16"/>
        <item x="337"/>
        <item x="51"/>
        <item x="245"/>
        <item x="246"/>
        <item x="247"/>
        <item x="84"/>
        <item x="528"/>
        <item x="248"/>
        <item x="249"/>
        <item x="406"/>
        <item x="52"/>
        <item x="338"/>
        <item x="339"/>
        <item x="340"/>
        <item x="250"/>
        <item x="251"/>
        <item x="131"/>
        <item x="132"/>
        <item x="133"/>
        <item x="173"/>
        <item x="174"/>
        <item x="134"/>
        <item x="135"/>
        <item x="136"/>
        <item x="137"/>
        <item x="172"/>
        <item x="138"/>
        <item x="139"/>
        <item x="140"/>
        <item x="171"/>
        <item x="341"/>
        <item x="493"/>
        <item x="342"/>
        <item x="252"/>
        <item x="391"/>
        <item x="529"/>
        <item x="530"/>
        <item x="531"/>
        <item x="532"/>
        <item x="533"/>
        <item x="534"/>
        <item x="535"/>
        <item x="642"/>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343"/>
        <item x="577"/>
        <item x="578"/>
        <item x="579"/>
        <item x="580"/>
        <item x="581"/>
        <item x="582"/>
        <item x="583"/>
        <item x="584"/>
        <item x="585"/>
        <item x="586"/>
        <item x="587"/>
        <item x="588"/>
        <item x="253"/>
        <item x="17"/>
        <item x="589"/>
        <item x="590"/>
        <item x="591"/>
        <item x="592"/>
        <item x="643"/>
        <item x="494"/>
        <item x="254"/>
        <item x="141"/>
        <item x="407"/>
        <item x="255"/>
        <item x="38"/>
        <item x="142"/>
        <item x="399"/>
        <item x="186"/>
        <item x="187"/>
        <item x="188"/>
        <item x="18"/>
        <item x="189"/>
        <item x="190"/>
        <item x="191"/>
        <item x="192"/>
        <item x="193"/>
        <item x="194"/>
        <item x="195"/>
        <item x="196"/>
        <item x="143"/>
        <item x="344"/>
        <item x="197"/>
        <item x="345"/>
        <item x="144"/>
        <item x="198"/>
        <item x="1"/>
        <item x="346"/>
        <item x="347"/>
        <item x="256"/>
        <item x="348"/>
        <item x="349"/>
        <item x="495"/>
        <item x="496"/>
        <item x="257"/>
        <item x="350"/>
        <item x="258"/>
        <item x="351"/>
        <item x="53"/>
        <item x="259"/>
        <item x="497"/>
        <item x="260"/>
        <item x="408"/>
        <item x="392"/>
        <item x="409"/>
        <item x="261"/>
        <item x="410"/>
        <item x="39"/>
        <item x="262"/>
        <item x="263"/>
        <item x="264"/>
        <item x="593"/>
        <item x="594"/>
        <item x="595"/>
        <item x="644"/>
        <item x="596"/>
        <item x="597"/>
        <item x="598"/>
        <item x="599"/>
        <item x="600"/>
        <item x="601"/>
        <item x="602"/>
        <item x="603"/>
        <item x="604"/>
        <item x="605"/>
        <item x="645"/>
        <item x="659"/>
        <item x="606"/>
        <item x="607"/>
        <item x="646"/>
        <item x="647"/>
        <item x="265"/>
        <item x="648"/>
        <item x="649"/>
        <item x="650"/>
        <item x="651"/>
        <item x="652"/>
        <item x="608"/>
        <item x="609"/>
        <item x="610"/>
        <item x="611"/>
        <item x="612"/>
        <item x="637"/>
        <item x="613"/>
        <item x="266"/>
        <item x="267"/>
        <item x="145"/>
        <item x="268"/>
        <item x="19"/>
        <item x="146"/>
        <item x="393"/>
        <item x="498"/>
        <item x="411"/>
        <item x="352"/>
        <item x="412"/>
        <item x="353"/>
        <item x="499"/>
        <item x="636"/>
        <item x="54"/>
        <item x="269"/>
        <item x="660"/>
        <item x="354"/>
        <item x="270"/>
        <item x="20"/>
        <item x="271"/>
        <item x="2"/>
        <item x="272"/>
        <item x="55"/>
        <item x="273"/>
        <item x="500"/>
        <item x="274"/>
        <item x="501"/>
        <item x="56"/>
        <item x="57"/>
        <item x="355"/>
        <item x="147"/>
        <item x="148"/>
        <item x="58"/>
        <item x="502"/>
        <item x="503"/>
        <item x="413"/>
        <item x="356"/>
        <item x="414"/>
        <item x="415"/>
        <item x="275"/>
        <item x="416"/>
        <item x="276"/>
        <item x="417"/>
        <item x="59"/>
        <item x="149"/>
        <item x="60"/>
        <item x="61"/>
        <item x="418"/>
        <item x="62"/>
        <item x="277"/>
        <item x="278"/>
        <item x="419"/>
        <item x="279"/>
        <item x="614"/>
        <item x="420"/>
        <item x="421"/>
        <item x="63"/>
        <item x="504"/>
        <item x="357"/>
        <item x="358"/>
        <item x="653"/>
        <item x="150"/>
        <item x="151"/>
        <item x="615"/>
        <item x="280"/>
        <item x="152"/>
        <item x="64"/>
        <item x="422"/>
        <item x="400"/>
        <item x="423"/>
        <item x="424"/>
        <item x="425"/>
        <item x="65"/>
        <item x="359"/>
        <item x="66"/>
        <item x="153"/>
        <item x="199"/>
        <item x="426"/>
        <item x="360"/>
        <item x="85"/>
        <item x="86"/>
        <item x="87"/>
        <item x="88"/>
        <item x="89"/>
        <item x="281"/>
        <item x="90"/>
        <item x="91"/>
        <item x="92"/>
        <item x="427"/>
        <item x="93"/>
        <item x="94"/>
        <item x="95"/>
        <item x="96"/>
        <item x="97"/>
        <item x="98"/>
        <item x="154"/>
        <item x="361"/>
        <item x="99"/>
        <item x="428"/>
        <item x="429"/>
        <item x="100"/>
        <item x="101"/>
        <item x="102"/>
        <item x="103"/>
        <item x="362"/>
        <item x="430"/>
        <item x="282"/>
        <item x="363"/>
        <item x="505"/>
        <item x="283"/>
        <item x="506"/>
        <item x="431"/>
        <item x="284"/>
        <item x="432"/>
        <item x="155"/>
        <item x="433"/>
        <item x="434"/>
        <item x="507"/>
        <item x="508"/>
        <item x="285"/>
        <item x="286"/>
        <item x="21"/>
        <item x="287"/>
        <item x="364"/>
        <item x="288"/>
        <item x="200"/>
        <item x="201"/>
        <item x="202"/>
        <item x="156"/>
        <item x="365"/>
        <item x="22"/>
        <item x="23"/>
        <item x="366"/>
        <item x="367"/>
        <item x="289"/>
        <item x="435"/>
        <item x="157"/>
        <item x="368"/>
        <item x="290"/>
        <item x="24"/>
        <item x="394"/>
        <item x="158"/>
        <item x="25"/>
        <item x="291"/>
        <item x="292"/>
        <item x="26"/>
        <item x="369"/>
        <item x="509"/>
        <item x="436"/>
        <item x="370"/>
        <item x="371"/>
        <item x="616"/>
        <item x="437"/>
        <item x="104"/>
        <item x="27"/>
        <item x="473"/>
        <item x="372"/>
        <item x="446"/>
        <item x="470"/>
        <item x="471"/>
        <item x="472"/>
        <item x="447"/>
        <item x="448"/>
        <item x="449"/>
        <item x="510"/>
        <item x="293"/>
        <item x="469"/>
        <item x="450"/>
        <item x="294"/>
        <item x="468"/>
        <item x="474"/>
        <item x="511"/>
        <item x="451"/>
        <item x="452"/>
        <item x="453"/>
        <item x="454"/>
        <item x="455"/>
        <item x="456"/>
        <item x="457"/>
        <item x="458"/>
        <item x="295"/>
        <item x="296"/>
        <item x="28"/>
        <item x="159"/>
        <item x="297"/>
        <item x="160"/>
        <item x="617"/>
        <item x="373"/>
        <item x="374"/>
        <item x="67"/>
        <item x="161"/>
        <item x="298"/>
        <item x="68"/>
        <item x="299"/>
        <item x="83"/>
        <item x="69"/>
        <item x="70"/>
        <item x="459"/>
        <item x="460"/>
        <item x="300"/>
        <item x="461"/>
        <item x="462"/>
        <item x="463"/>
        <item x="464"/>
        <item x="465"/>
        <item x="466"/>
        <item x="467"/>
        <item x="301"/>
        <item x="71"/>
        <item x="302"/>
        <item x="375"/>
        <item x="162"/>
        <item x="303"/>
        <item x="304"/>
        <item x="305"/>
        <item x="122"/>
        <item x="306"/>
        <item x="307"/>
        <item x="106"/>
        <item x="107"/>
        <item x="108"/>
        <item x="109"/>
        <item x="110"/>
        <item x="111"/>
        <item x="112"/>
        <item x="113"/>
        <item x="114"/>
        <item x="115"/>
        <item x="116"/>
        <item x="308"/>
        <item x="309"/>
        <item x="163"/>
        <item x="72"/>
        <item x="73"/>
        <item x="376"/>
        <item x="310"/>
        <item x="311"/>
        <item x="438"/>
        <item x="377"/>
        <item x="378"/>
        <item x="379"/>
        <item x="380"/>
        <item x="312"/>
        <item x="164"/>
        <item x="512"/>
        <item x="313"/>
        <item x="513"/>
        <item x="29"/>
        <item x="74"/>
        <item x="30"/>
        <item x="381"/>
        <item x="314"/>
        <item x="165"/>
        <item x="514"/>
        <item x="75"/>
        <item x="315"/>
        <item x="439"/>
        <item x="76"/>
        <item x="166"/>
        <item x="515"/>
        <item x="316"/>
        <item x="516"/>
        <item x="317"/>
        <item x="618"/>
        <item x="619"/>
        <item x="620"/>
        <item x="621"/>
        <item x="382"/>
        <item x="622"/>
        <item x="623"/>
        <item x="440"/>
        <item x="77"/>
        <item x="441"/>
        <item x="318"/>
        <item x="78"/>
        <item x="79"/>
        <item x="167"/>
        <item x="442"/>
        <item x="80"/>
        <item x="517"/>
        <item x="81"/>
        <item x="319"/>
        <item x="168"/>
        <item x="383"/>
        <item x="624"/>
        <item x="384"/>
        <item x="320"/>
        <item x="385"/>
        <item x="321"/>
        <item x="322"/>
        <item x="443"/>
        <item x="169"/>
        <item x="518"/>
        <item x="638"/>
        <item x="444"/>
        <item x="82"/>
        <item x="625"/>
        <item x="654"/>
        <item x="386"/>
        <item x="323"/>
        <item x="170"/>
        <item x="324"/>
        <item x="325"/>
        <item x="519"/>
        <item x="626"/>
        <item x="326"/>
        <item x="387"/>
        <item x="445"/>
        <item x="655"/>
        <item x="656"/>
        <item x="627"/>
        <item x="628"/>
        <item x="629"/>
        <item x="630"/>
        <item x="31"/>
        <item x="631"/>
        <item x="657"/>
        <item x="632"/>
        <item x="635"/>
        <item x="639"/>
        <item x="633"/>
        <item x="634"/>
        <item x="32"/>
        <item x="203"/>
        <item x="204"/>
        <item x="205"/>
        <item x="206"/>
        <item x="207"/>
        <item x="208"/>
        <item x="209"/>
        <item x="210"/>
        <item x="211"/>
        <item x="212"/>
        <item x="213"/>
        <item x="214"/>
        <item x="215"/>
        <item x="216"/>
        <item x="217"/>
        <item x="33"/>
        <item x="34"/>
        <item x="35"/>
        <item x="520"/>
        <item x="395"/>
        <item x="327"/>
        <item x="388"/>
        <item x="36"/>
        <item x="658"/>
        <item x="661"/>
      </items>
    </pivotField>
    <pivotField axis="axisRow" compact="0" outline="0" showAll="0">
      <items count="668">
        <item x="255"/>
        <item x="218"/>
        <item x="595"/>
        <item x="596"/>
        <item x="275"/>
        <item x="238"/>
        <item x="607"/>
        <item x="597"/>
        <item x="559"/>
        <item x="545"/>
        <item x="550"/>
        <item x="549"/>
        <item x="530"/>
        <item x="529"/>
        <item x="535"/>
        <item x="552"/>
        <item x="536"/>
        <item x="551"/>
        <item x="579"/>
        <item x="548"/>
        <item x="532"/>
        <item x="575"/>
        <item x="546"/>
        <item x="576"/>
        <item x="268"/>
        <item x="502"/>
        <item x="512"/>
        <item x="508"/>
        <item x="70"/>
        <item x="348"/>
        <item x="83"/>
        <item x="391"/>
        <item x="590"/>
        <item x="531"/>
        <item x="95"/>
        <item x="473"/>
        <item x="315"/>
        <item x="316"/>
        <item x="304"/>
        <item x="162"/>
        <item x="152"/>
        <item x="663"/>
        <item x="26"/>
        <item x="176"/>
        <item x="650"/>
        <item x="3"/>
        <item x="478"/>
        <item x="51"/>
        <item x="619"/>
        <item x="126"/>
        <item x="276"/>
        <item x="258"/>
        <item x="92"/>
        <item x="495"/>
        <item x="496"/>
        <item x="440"/>
        <item x="643"/>
        <item x="59"/>
        <item x="370"/>
        <item x="450"/>
        <item x="455"/>
        <item x="451"/>
        <item x="452"/>
        <item x="453"/>
        <item x="456"/>
        <item x="454"/>
        <item x="457"/>
        <item x="524"/>
        <item x="319"/>
        <item x="537"/>
        <item x="415"/>
        <item x="73"/>
        <item x="366"/>
        <item x="253"/>
        <item x="223"/>
        <item x="103"/>
        <item x="501"/>
        <item x="326"/>
        <item x="329"/>
        <item x="37"/>
        <item x="488"/>
        <item x="490"/>
        <item x="522"/>
        <item x="565"/>
        <item x="570"/>
        <item x="571"/>
        <item x="543"/>
        <item x="569"/>
        <item x="572"/>
        <item x="586"/>
        <item x="585"/>
        <item x="567"/>
        <item x="554"/>
        <item x="540"/>
        <item x="533"/>
        <item x="557"/>
        <item x="534"/>
        <item x="560"/>
        <item x="574"/>
        <item x="566"/>
        <item x="556"/>
        <item x="562"/>
        <item x="563"/>
        <item x="564"/>
        <item x="578"/>
        <item x="272"/>
        <item x="202"/>
        <item x="203"/>
        <item x="204"/>
        <item x="205"/>
        <item x="210"/>
        <item x="206"/>
        <item x="207"/>
        <item x="208"/>
        <item x="209"/>
        <item x="211"/>
        <item x="212"/>
        <item x="213"/>
        <item x="214"/>
        <item x="215"/>
        <item x="216"/>
        <item x="396"/>
        <item x="553"/>
        <item x="542"/>
        <item x="558"/>
        <item x="561"/>
        <item x="591"/>
        <item x="593"/>
        <item x="583"/>
        <item x="544"/>
        <item x="573"/>
        <item x="582"/>
        <item x="592"/>
        <item x="584"/>
        <item x="539"/>
        <item x="541"/>
        <item x="555"/>
        <item x="538"/>
        <item x="50"/>
        <item x="660"/>
        <item x="394"/>
        <item x="191"/>
        <item x="91"/>
        <item x="178"/>
        <item x="190"/>
        <item x="283"/>
        <item x="436"/>
        <item x="347"/>
        <item x="405"/>
        <item x="168"/>
        <item x="636"/>
        <item x="123"/>
        <item x="229"/>
        <item x="305"/>
        <item x="137"/>
        <item x="613"/>
        <item x="402"/>
        <item x="145"/>
        <item x="89"/>
        <item x="88"/>
        <item x="97"/>
        <item x="422"/>
        <item x="627"/>
        <item x="497"/>
        <item x="86"/>
        <item x="432"/>
        <item x="6"/>
        <item x="130"/>
        <item x="71"/>
        <item x="293"/>
        <item x="363"/>
        <item x="184"/>
        <item x="367"/>
        <item x="142"/>
        <item x="138"/>
        <item x="614"/>
        <item x="470"/>
        <item x="23"/>
        <item x="588"/>
        <item x="15"/>
        <item x="8"/>
        <item x="649"/>
        <item x="338"/>
        <item x="487"/>
        <item x="516"/>
        <item x="195"/>
        <item x="180"/>
        <item x="194"/>
        <item x="198"/>
        <item x="665"/>
        <item x="5"/>
        <item x="317"/>
        <item x="128"/>
        <item x="652"/>
        <item x="641"/>
        <item x="615"/>
        <item x="256"/>
        <item x="441"/>
        <item x="179"/>
        <item x="309"/>
        <item x="361"/>
        <item x="188"/>
        <item x="483"/>
        <item x="177"/>
        <item x="389"/>
        <item x="7"/>
        <item x="251"/>
        <item x="285"/>
        <item x="413"/>
        <item x="217"/>
        <item x="288"/>
        <item x="243"/>
        <item x="13"/>
        <item x="346"/>
        <item x="622"/>
        <item x="31"/>
        <item x="14"/>
        <item x="110"/>
        <item x="350"/>
        <item x="105"/>
        <item x="320"/>
        <item x="634"/>
        <item x="630"/>
        <item x="409"/>
        <item x="236"/>
        <item x="74"/>
        <item x="116"/>
        <item x="358"/>
        <item x="219"/>
        <item x="54"/>
        <item x="423"/>
        <item x="587"/>
        <item x="442"/>
        <item x="469"/>
        <item x="21"/>
        <item x="239"/>
        <item x="662"/>
        <item x="33"/>
        <item x="36"/>
        <item x="397"/>
        <item x="617"/>
        <item x="594"/>
        <item x="616"/>
        <item x="99"/>
        <item x="56"/>
        <item x="401"/>
        <item x="222"/>
        <item x="100"/>
        <item x="300"/>
        <item x="225"/>
        <item x="231"/>
        <item x="398"/>
        <item x="280"/>
        <item x="295"/>
        <item x="460"/>
        <item x="465"/>
        <item x="461"/>
        <item x="462"/>
        <item x="458"/>
        <item x="463"/>
        <item x="459"/>
        <item x="466"/>
        <item x="464"/>
        <item x="314"/>
        <item x="9"/>
        <item x="248"/>
        <item x="322"/>
        <item x="324"/>
        <item x="233"/>
        <item x="241"/>
        <item x="406"/>
        <item x="93"/>
        <item x="94"/>
        <item x="53"/>
        <item x="165"/>
        <item x="400"/>
        <item x="439"/>
        <item x="32"/>
        <item x="387"/>
        <item x="169"/>
        <item x="336"/>
        <item x="289"/>
        <item x="390"/>
        <item x="182"/>
        <item x="332"/>
        <item x="274"/>
        <item x="58"/>
        <item x="147"/>
        <item x="504"/>
        <item x="263"/>
        <item x="628"/>
        <item x="417"/>
        <item x="47"/>
        <item x="48"/>
        <item x="49"/>
        <item x="429"/>
        <item x="629"/>
        <item x="528"/>
        <item x="38"/>
        <item x="72"/>
        <item x="19"/>
        <item x="507"/>
        <item x="187"/>
        <item x="609"/>
        <item x="610"/>
        <item x="611"/>
        <item x="500"/>
        <item x="232"/>
        <item x="246"/>
        <item x="45"/>
        <item x="303"/>
        <item x="486"/>
        <item x="589"/>
        <item x="547"/>
        <item x="22"/>
        <item x="344"/>
        <item x="167"/>
        <item x="360"/>
        <item x="353"/>
        <item x="328"/>
        <item x="640"/>
        <item x="129"/>
        <item x="632"/>
        <item x="644"/>
        <item x="299"/>
        <item x="416"/>
        <item x="127"/>
        <item x="101"/>
        <item x="170"/>
        <item x="621"/>
        <item x="633"/>
        <item x="385"/>
        <item x="482"/>
        <item x="430"/>
        <item x="189"/>
        <item x="485"/>
        <item x="581"/>
        <item x="141"/>
        <item x="140"/>
        <item x="278"/>
        <item x="200"/>
        <item x="196"/>
        <item x="403"/>
        <item x="647"/>
        <item x="568"/>
        <item x="637"/>
        <item x="286"/>
        <item x="334"/>
        <item x="230"/>
        <item x="598"/>
        <item x="193"/>
        <item x="192"/>
        <item x="381"/>
        <item x="434"/>
        <item x="174"/>
        <item x="345"/>
        <item x="503"/>
        <item x="80"/>
        <item x="386"/>
        <item x="412"/>
        <item x="427"/>
        <item x="419"/>
        <item x="420"/>
        <item x="418"/>
        <item x="414"/>
        <item x="618"/>
        <item x="118"/>
        <item x="117"/>
        <item x="119"/>
        <item x="120"/>
        <item x="638"/>
        <item x="377"/>
        <item x="376"/>
        <item x="603"/>
        <item x="186"/>
        <item x="237"/>
        <item x="321"/>
        <item x="17"/>
        <item x="24"/>
        <item x="431"/>
        <item x="493"/>
        <item x="527"/>
        <item x="612"/>
        <item x="605"/>
        <item x="510"/>
        <item x="327"/>
        <item x="57"/>
        <item x="43"/>
        <item x="506"/>
        <item x="393"/>
        <item x="525"/>
        <item x="635"/>
        <item x="624"/>
        <item x="395"/>
        <item x="625"/>
        <item x="281"/>
        <item x="651"/>
        <item x="351"/>
        <item x="331"/>
        <item x="371"/>
        <item x="626"/>
        <item x="333"/>
        <item x="325"/>
        <item x="642"/>
        <item x="372"/>
        <item x="39"/>
        <item x="235"/>
        <item x="298"/>
        <item x="623"/>
        <item x="292"/>
        <item x="514"/>
        <item x="245"/>
        <item x="383"/>
        <item x="313"/>
        <item x="260"/>
        <item x="226"/>
        <item x="259"/>
        <item x="254"/>
        <item x="354"/>
        <item x="159"/>
        <item x="475"/>
        <item x="481"/>
        <item x="261"/>
        <item x="448"/>
        <item x="445"/>
        <item x="446"/>
        <item x="447"/>
        <item x="449"/>
        <item x="511"/>
        <item x="375"/>
        <item x="297"/>
        <item x="520"/>
        <item x="257"/>
        <item x="79"/>
        <item x="444"/>
        <item x="139"/>
        <item x="124"/>
        <item x="494"/>
        <item x="479"/>
        <item x="407"/>
        <item x="301"/>
        <item x="489"/>
        <item x="234"/>
        <item x="648"/>
        <item x="76"/>
        <item x="392"/>
        <item x="160"/>
        <item x="68"/>
        <item x="339"/>
        <item x="340"/>
        <item x="77"/>
        <item x="287"/>
        <item x="302"/>
        <item x="163"/>
        <item x="164"/>
        <item x="477"/>
        <item x="388"/>
        <item x="476"/>
        <item x="349"/>
        <item x="330"/>
        <item x="341"/>
        <item x="135"/>
        <item x="136"/>
        <item x="580"/>
        <item x="69"/>
        <item x="373"/>
        <item x="518"/>
        <item x="380"/>
        <item x="250"/>
        <item x="269"/>
        <item x="84"/>
        <item x="42"/>
        <item x="132"/>
        <item x="271"/>
        <item x="115"/>
        <item x="65"/>
        <item x="78"/>
        <item x="148"/>
        <item x="151"/>
        <item x="428"/>
        <item x="378"/>
        <item x="149"/>
        <item x="480"/>
        <item x="81"/>
        <item x="265"/>
        <item x="599"/>
        <item x="264"/>
        <item x="240"/>
        <item x="172"/>
        <item x="306"/>
        <item x="443"/>
        <item x="277"/>
        <item x="426"/>
        <item x="291"/>
        <item x="620"/>
        <item x="125"/>
        <item x="279"/>
        <item x="166"/>
        <item x="425"/>
        <item x="181"/>
        <item x="411"/>
        <item x="197"/>
        <item x="646"/>
        <item x="645"/>
        <item x="121"/>
        <item x="601"/>
        <item x="27"/>
        <item x="424"/>
        <item x="433"/>
        <item x="639"/>
        <item x="40"/>
        <item x="41"/>
        <item x="369"/>
        <item x="30"/>
        <item x="25"/>
        <item x="342"/>
        <item x="270"/>
        <item x="153"/>
        <item x="266"/>
        <item x="661"/>
        <item x="55"/>
        <item x="133"/>
        <item x="467"/>
        <item x="471"/>
        <item x="468"/>
        <item x="343"/>
        <item x="108"/>
        <item x="242"/>
        <item x="374"/>
        <item x="273"/>
        <item x="158"/>
        <item x="509"/>
        <item x="90"/>
        <item x="150"/>
        <item x="155"/>
        <item x="517"/>
        <item x="252"/>
        <item x="364"/>
        <item x="408"/>
        <item x="604"/>
        <item x="102"/>
        <item x="87"/>
        <item x="352"/>
        <item x="183"/>
        <item x="606"/>
        <item x="379"/>
        <item x="323"/>
        <item x="144"/>
        <item x="656"/>
        <item x="654"/>
        <item x="657"/>
        <item x="655"/>
        <item x="653"/>
        <item x="410"/>
        <item x="0"/>
        <item x="310"/>
        <item x="244"/>
        <item x="4"/>
        <item x="282"/>
        <item x="362"/>
        <item x="337"/>
        <item x="2"/>
        <item x="335"/>
        <item x="262"/>
        <item x="577"/>
        <item x="499"/>
        <item x="146"/>
        <item x="109"/>
        <item x="290"/>
        <item x="106"/>
        <item x="113"/>
        <item x="112"/>
        <item x="318"/>
        <item x="294"/>
        <item x="224"/>
        <item x="484"/>
        <item x="491"/>
        <item x="513"/>
        <item x="220"/>
        <item x="505"/>
        <item x="221"/>
        <item x="85"/>
        <item x="111"/>
        <item x="175"/>
        <item x="519"/>
        <item x="107"/>
        <item x="98"/>
        <item x="284"/>
        <item x="368"/>
        <item x="515"/>
        <item x="171"/>
        <item x="96"/>
        <item x="134"/>
        <item x="664"/>
        <item x="658"/>
        <item x="1"/>
        <item x="608"/>
        <item x="359"/>
        <item x="228"/>
        <item x="46"/>
        <item x="199"/>
        <item x="66"/>
        <item x="131"/>
        <item x="122"/>
        <item x="20"/>
        <item x="114"/>
        <item x="52"/>
        <item x="659"/>
        <item x="472"/>
        <item x="602"/>
        <item x="75"/>
        <item x="82"/>
        <item x="34"/>
        <item x="421"/>
        <item x="201"/>
        <item x="16"/>
        <item x="11"/>
        <item x="10"/>
        <item x="156"/>
        <item x="526"/>
        <item x="365"/>
        <item x="474"/>
        <item x="63"/>
        <item x="247"/>
        <item x="249"/>
        <item x="227"/>
        <item x="154"/>
        <item x="161"/>
        <item x="143"/>
        <item x="498"/>
        <item x="384"/>
        <item x="12"/>
        <item x="173"/>
        <item x="28"/>
        <item x="437"/>
        <item x="18"/>
        <item x="308"/>
        <item x="404"/>
        <item x="104"/>
        <item x="382"/>
        <item x="67"/>
        <item x="311"/>
        <item x="157"/>
        <item x="355"/>
        <item x="312"/>
        <item x="44"/>
        <item x="35"/>
        <item x="492"/>
        <item x="267"/>
        <item x="185"/>
        <item x="521"/>
        <item x="399"/>
        <item x="631"/>
        <item x="64"/>
        <item x="61"/>
        <item x="60"/>
        <item x="62"/>
        <item x="29"/>
        <item x="435"/>
        <item x="357"/>
        <item x="356"/>
        <item x="438"/>
        <item x="307"/>
        <item x="600"/>
        <item x="296"/>
        <item x="523"/>
        <item x="666"/>
        <item t="default"/>
      </items>
    </pivotField>
    <pivotField axis="axisRow" compact="0" outline="0" showAll="0" defaultSubtotal="0">
      <items count="375">
        <item x="372"/>
        <item x="354"/>
        <item x="220"/>
        <item x="183"/>
        <item x="352"/>
        <item x="357"/>
        <item x="349"/>
        <item x="368"/>
        <item x="353"/>
        <item x="33"/>
        <item x="344"/>
        <item x="84"/>
        <item x="312"/>
        <item x="254"/>
        <item x="326"/>
        <item x="32"/>
        <item x="304"/>
        <item x="371"/>
        <item x="363"/>
        <item x="345"/>
        <item x="348"/>
        <item x="366"/>
        <item x="24"/>
        <item x="317"/>
        <item x="238"/>
        <item x="309"/>
        <item x="206"/>
        <item x="62"/>
        <item x="15"/>
        <item x="203"/>
        <item x="320"/>
        <item x="19"/>
        <item x="339"/>
        <item x="165"/>
        <item x="334"/>
        <item x="308"/>
        <item x="46"/>
        <item x="256"/>
        <item x="168"/>
        <item x="76"/>
        <item x="138"/>
        <item x="332"/>
        <item x="336"/>
        <item x="294"/>
        <item x="293"/>
        <item x="290"/>
        <item x="201"/>
        <item x="21"/>
        <item x="255"/>
        <item x="114"/>
        <item x="27"/>
        <item x="259"/>
        <item x="199"/>
        <item x="64"/>
        <item x="67"/>
        <item x="71"/>
        <item x="232"/>
        <item x="208"/>
        <item x="341"/>
        <item x="184"/>
        <item x="237"/>
        <item x="108"/>
        <item x="132"/>
        <item x="35"/>
        <item x="234"/>
        <item x="128"/>
        <item x="258"/>
        <item x="23"/>
        <item x="148"/>
        <item x="222"/>
        <item x="155"/>
        <item x="156"/>
        <item x="61"/>
        <item x="68"/>
        <item x="328"/>
        <item x="240"/>
        <item x="277"/>
        <item x="278"/>
        <item x="217"/>
        <item x="90"/>
        <item x="303"/>
        <item x="16"/>
        <item x="3"/>
        <item x="151"/>
        <item x="141"/>
        <item x="173"/>
        <item x="44"/>
        <item x="202"/>
        <item x="174"/>
        <item x="213"/>
        <item x="77"/>
        <item x="117"/>
        <item x="225"/>
        <item x="251"/>
        <item x="342"/>
        <item x="162"/>
        <item x="167"/>
        <item x="333"/>
        <item x="122"/>
        <item x="335"/>
        <item x="219"/>
        <item x="301"/>
        <item x="212"/>
        <item x="170"/>
        <item x="12"/>
        <item x="51"/>
        <item x="188"/>
        <item x="265"/>
        <item x="361"/>
        <item x="331"/>
        <item x="120"/>
        <item x="178"/>
        <item x="157"/>
        <item x="154"/>
        <item x="145"/>
        <item x="14"/>
        <item x="116"/>
        <item x="286"/>
        <item x="319"/>
        <item x="8"/>
        <item x="324"/>
        <item x="26"/>
        <item x="66"/>
        <item x="143"/>
        <item x="241"/>
        <item x="235"/>
        <item x="247"/>
        <item x="118"/>
        <item x="83"/>
        <item x="196"/>
        <item x="159"/>
        <item x="150"/>
        <item x="124"/>
        <item x="172"/>
        <item x="248"/>
        <item x="271"/>
        <item x="228"/>
        <item x="182"/>
        <item x="130"/>
        <item x="59"/>
        <item x="94"/>
        <item x="36"/>
        <item x="176"/>
        <item x="112"/>
        <item x="189"/>
        <item x="7"/>
        <item x="329"/>
        <item x="161"/>
        <item x="215"/>
        <item x="38"/>
        <item x="171"/>
        <item x="63"/>
        <item x="338"/>
        <item x="236"/>
        <item x="144"/>
        <item x="49"/>
        <item x="250"/>
        <item x="221"/>
        <item x="230"/>
        <item x="367"/>
        <item x="55"/>
        <item x="79"/>
        <item x="45"/>
        <item x="20"/>
        <item x="126"/>
        <item x="106"/>
        <item x="153"/>
        <item x="311"/>
        <item x="40"/>
        <item x="191"/>
        <item x="321"/>
        <item x="318"/>
        <item x="347"/>
        <item x="69"/>
        <item x="72"/>
        <item x="146"/>
        <item x="80"/>
        <item x="194"/>
        <item x="105"/>
        <item x="97"/>
        <item x="113"/>
        <item x="229"/>
        <item x="327"/>
        <item x="48"/>
        <item x="125"/>
        <item x="11"/>
        <item x="25"/>
        <item x="92"/>
        <item x="100"/>
        <item x="98"/>
        <item x="200"/>
        <item x="263"/>
        <item x="209"/>
        <item x="133"/>
        <item x="160"/>
        <item x="268"/>
        <item x="177"/>
        <item x="179"/>
        <item x="85"/>
        <item x="91"/>
        <item x="187"/>
        <item x="93"/>
        <item x="60"/>
        <item x="313"/>
        <item x="291"/>
        <item x="104"/>
        <item x="142"/>
        <item x="305"/>
        <item x="295"/>
        <item x="121"/>
        <item x="315"/>
        <item x="239"/>
        <item x="283"/>
        <item x="297"/>
        <item x="70"/>
        <item x="1"/>
        <item x="330"/>
        <item x="223"/>
        <item x="107"/>
        <item x="2"/>
        <item x="74"/>
        <item x="310"/>
        <item x="227"/>
        <item x="78"/>
        <item x="111"/>
        <item x="103"/>
        <item x="185"/>
        <item x="193"/>
        <item x="119"/>
        <item x="95"/>
        <item x="262"/>
        <item x="166"/>
        <item x="264"/>
        <item x="58"/>
        <item x="300"/>
        <item x="274"/>
        <item x="204"/>
        <item x="37"/>
        <item x="75"/>
        <item x="139"/>
        <item x="137"/>
        <item x="266"/>
        <item x="30"/>
        <item x="81"/>
        <item x="169"/>
        <item x="226"/>
        <item x="242"/>
        <item x="89"/>
        <item x="175"/>
        <item x="18"/>
        <item x="249"/>
        <item x="257"/>
        <item x="211"/>
        <item x="4"/>
        <item x="243"/>
        <item x="273"/>
        <item x="244"/>
        <item x="181"/>
        <item x="207"/>
        <item x="337"/>
        <item x="214"/>
        <item x="123"/>
        <item x="260"/>
        <item x="289"/>
        <item x="210"/>
        <item x="343"/>
        <item x="216"/>
        <item x="115"/>
        <item x="136"/>
        <item x="88"/>
        <item x="197"/>
        <item x="192"/>
        <item x="231"/>
        <item x="109"/>
        <item x="198"/>
        <item x="127"/>
        <item x="302"/>
        <item x="129"/>
        <item x="10"/>
        <item x="364"/>
        <item x="34"/>
        <item x="110"/>
        <item x="261"/>
        <item x="356"/>
        <item x="355"/>
        <item x="152"/>
        <item x="147"/>
        <item x="316"/>
        <item x="134"/>
        <item x="280"/>
        <item x="5"/>
        <item x="164"/>
        <item x="325"/>
        <item x="13"/>
        <item x="287"/>
        <item x="288"/>
        <item x="296"/>
        <item x="163"/>
        <item x="275"/>
        <item x="276"/>
        <item x="224"/>
        <item x="6"/>
        <item x="9"/>
        <item x="158"/>
        <item x="73"/>
        <item x="252"/>
        <item x="131"/>
        <item x="195"/>
        <item x="323"/>
        <item x="82"/>
        <item x="17"/>
        <item x="149"/>
        <item x="292"/>
        <item x="253"/>
        <item x="267"/>
        <item x="218"/>
        <item x="43"/>
        <item x="233"/>
        <item x="360"/>
        <item x="340"/>
        <item x="47"/>
        <item x="245"/>
        <item x="41"/>
        <item x="42"/>
        <item x="351"/>
        <item x="285"/>
        <item x="299"/>
        <item x="135"/>
        <item x="180"/>
        <item x="50"/>
        <item x="269"/>
        <item x="346"/>
        <item x="29"/>
        <item x="31"/>
        <item x="246"/>
        <item x="28"/>
        <item x="205"/>
        <item x="359"/>
        <item x="101"/>
        <item x="358"/>
        <item x="270"/>
        <item x="56"/>
        <item x="373"/>
        <item x="279"/>
        <item x="281"/>
        <item x="140"/>
        <item x="53"/>
        <item x="186"/>
        <item x="39"/>
        <item x="86"/>
        <item x="22"/>
        <item x="57"/>
        <item x="350"/>
        <item x="322"/>
        <item x="190"/>
        <item x="96"/>
        <item x="0"/>
        <item x="65"/>
        <item x="365"/>
        <item x="102"/>
        <item x="99"/>
        <item x="362"/>
        <item x="370"/>
        <item x="298"/>
        <item x="284"/>
        <item x="52"/>
        <item x="369"/>
        <item x="272"/>
        <item x="314"/>
        <item x="306"/>
        <item x="307"/>
        <item x="282"/>
        <item x="54"/>
        <item x="87"/>
        <item x="374"/>
      </items>
    </pivotField>
    <pivotField compact="0" outline="0" showAll="0"/>
    <pivotField dataField="1" compact="0" outline="0" showAll="0"/>
    <pivotField compact="0" outline="0" showAll="0"/>
    <pivotField dataField="1"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3">
    <field x="7"/>
    <field x="5"/>
    <field x="6"/>
  </rowFields>
  <rowItems count="16">
    <i>
      <x v="225"/>
      <x v="637"/>
      <x v="106"/>
    </i>
    <i r="1">
      <x v="638"/>
      <x v="107"/>
    </i>
    <i r="1">
      <x v="639"/>
      <x v="108"/>
    </i>
    <i r="1">
      <x v="640"/>
      <x v="109"/>
    </i>
    <i r="1">
      <x v="641"/>
      <x v="111"/>
    </i>
    <i r="1">
      <x v="642"/>
      <x v="112"/>
    </i>
    <i r="1">
      <x v="643"/>
      <x v="113"/>
    </i>
    <i r="1">
      <x v="644"/>
      <x v="114"/>
    </i>
    <i r="1">
      <x v="645"/>
      <x v="110"/>
    </i>
    <i r="1">
      <x v="646"/>
      <x v="115"/>
    </i>
    <i r="1">
      <x v="647"/>
      <x v="116"/>
    </i>
    <i r="1">
      <x v="648"/>
      <x v="117"/>
    </i>
    <i r="1">
      <x v="649"/>
      <x v="118"/>
    </i>
    <i r="1">
      <x v="650"/>
      <x v="119"/>
    </i>
    <i r="1">
      <x v="651"/>
      <x v="120"/>
    </i>
    <i t="grand">
      <x/>
    </i>
  </rowItems>
  <colFields count="1">
    <field x="-2"/>
  </colFields>
  <colItems count="3">
    <i>
      <x/>
    </i>
    <i i="1">
      <x v="1"/>
    </i>
    <i i="2">
      <x v="2"/>
    </i>
  </colItems>
  <pageFields count="1">
    <pageField fld="0" item="8" hier="-1"/>
  </pageFields>
  <dataFields count="3">
    <dataField name="Somma di Finanziamento" fld="9" baseField="0" baseItem="0"/>
    <dataField name="Somma di Impegno" fld="11" baseField="0" baseItem="0"/>
    <dataField name="Somma di Pagamento" fld="12" baseField="0" baseItem="0"/>
  </dataFields>
  <formats count="1">
    <format dxfId="4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4B084ABB-9BD8-435F-9043-36A480AC8DC3}" name="Tabella pivot1" cacheId="0" applyNumberFormats="0" applyBorderFormats="0" applyFontFormats="0" applyPatternFormats="0" applyAlignmentFormats="0" applyWidthHeightFormats="1" dataCaption="Valori" updatedVersion="8" minRefreshableVersion="3" itemPrintTitles="1" mergeItem="1" createdVersion="8" indent="0" compact="0" compactData="0" gridDropZones="1" multipleFieldFilters="0">
  <location ref="A3:F22" firstHeaderRow="1" firstDataRow="2" firstDataCol="3" rowPageCount="1" colPageCount="1"/>
  <pivotFields count="28">
    <pivotField axis="axisPage" compact="0" outline="0" showAll="0">
      <items count="17">
        <item x="0"/>
        <item x="1"/>
        <item x="2"/>
        <item x="3"/>
        <item x="4"/>
        <item x="5"/>
        <item x="6"/>
        <item x="7"/>
        <item x="8"/>
        <item x="9"/>
        <item x="14"/>
        <item x="10"/>
        <item x="11"/>
        <item x="12"/>
        <item x="13"/>
        <item x="15"/>
        <item t="default"/>
      </items>
    </pivotField>
    <pivotField compact="0" outline="0" showAll="0"/>
    <pivotField compact="0" outline="0" showAll="0"/>
    <pivotField compact="0" outline="0" showAll="0"/>
    <pivotField compact="0" outline="0" showAll="0"/>
    <pivotField axis="axisRow" compact="0" outline="0" showAll="0" defaultSubtotal="0">
      <items count="662">
        <item x="218"/>
        <item x="401"/>
        <item x="475"/>
        <item x="476"/>
        <item x="477"/>
        <item x="478"/>
        <item x="479"/>
        <item x="480"/>
        <item x="481"/>
        <item x="219"/>
        <item x="0"/>
        <item x="482"/>
        <item x="483"/>
        <item x="328"/>
        <item x="220"/>
        <item x="484"/>
        <item x="521"/>
        <item x="221"/>
        <item x="175"/>
        <item x="176"/>
        <item x="177"/>
        <item x="485"/>
        <item x="486"/>
        <item x="402"/>
        <item x="3"/>
        <item x="178"/>
        <item x="222"/>
        <item x="403"/>
        <item x="179"/>
        <item x="180"/>
        <item x="181"/>
        <item x="182"/>
        <item x="183"/>
        <item x="329"/>
        <item x="184"/>
        <item x="185"/>
        <item x="223"/>
        <item x="404"/>
        <item x="224"/>
        <item x="123"/>
        <item x="40"/>
        <item x="487"/>
        <item x="41"/>
        <item x="42"/>
        <item x="124"/>
        <item x="225"/>
        <item x="43"/>
        <item x="330"/>
        <item x="226"/>
        <item x="125"/>
        <item x="389"/>
        <item x="331"/>
        <item x="37"/>
        <item x="332"/>
        <item x="4"/>
        <item x="5"/>
        <item x="44"/>
        <item x="227"/>
        <item x="126"/>
        <item x="488"/>
        <item x="390"/>
        <item x="127"/>
        <item x="118"/>
        <item x="120"/>
        <item x="119"/>
        <item x="228"/>
        <item x="105"/>
        <item x="117"/>
        <item x="121"/>
        <item x="45"/>
        <item x="229"/>
        <item x="230"/>
        <item x="46"/>
        <item x="640"/>
        <item x="231"/>
        <item x="522"/>
        <item x="641"/>
        <item x="232"/>
        <item x="128"/>
        <item x="129"/>
        <item x="233"/>
        <item x="234"/>
        <item x="47"/>
        <item x="489"/>
        <item x="235"/>
        <item x="523"/>
        <item x="524"/>
        <item x="236"/>
        <item x="130"/>
        <item x="525"/>
        <item x="526"/>
        <item x="527"/>
        <item x="333"/>
        <item x="237"/>
        <item x="490"/>
        <item x="238"/>
        <item x="239"/>
        <item x="405"/>
        <item x="396"/>
        <item x="397"/>
        <item x="240"/>
        <item x="398"/>
        <item x="6"/>
        <item x="491"/>
        <item x="334"/>
        <item x="241"/>
        <item x="48"/>
        <item x="242"/>
        <item x="49"/>
        <item x="492"/>
        <item x="335"/>
        <item x="336"/>
        <item x="7"/>
        <item x="8"/>
        <item x="9"/>
        <item x="10"/>
        <item x="11"/>
        <item x="12"/>
        <item x="13"/>
        <item x="243"/>
        <item x="14"/>
        <item x="15"/>
        <item x="244"/>
        <item x="50"/>
        <item x="16"/>
        <item x="337"/>
        <item x="51"/>
        <item x="245"/>
        <item x="246"/>
        <item x="247"/>
        <item x="84"/>
        <item x="528"/>
        <item x="248"/>
        <item x="249"/>
        <item x="406"/>
        <item x="52"/>
        <item x="338"/>
        <item x="339"/>
        <item x="340"/>
        <item x="250"/>
        <item x="251"/>
        <item x="131"/>
        <item x="132"/>
        <item x="133"/>
        <item x="173"/>
        <item x="174"/>
        <item x="134"/>
        <item x="135"/>
        <item x="136"/>
        <item x="137"/>
        <item x="172"/>
        <item x="138"/>
        <item x="139"/>
        <item x="140"/>
        <item x="171"/>
        <item x="341"/>
        <item x="493"/>
        <item x="342"/>
        <item x="252"/>
        <item x="391"/>
        <item x="529"/>
        <item x="530"/>
        <item x="531"/>
        <item x="532"/>
        <item x="533"/>
        <item x="534"/>
        <item x="535"/>
        <item x="642"/>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343"/>
        <item x="577"/>
        <item x="578"/>
        <item x="579"/>
        <item x="580"/>
        <item x="581"/>
        <item x="582"/>
        <item x="583"/>
        <item x="584"/>
        <item x="585"/>
        <item x="586"/>
        <item x="587"/>
        <item x="588"/>
        <item x="253"/>
        <item x="17"/>
        <item x="589"/>
        <item x="590"/>
        <item x="591"/>
        <item x="592"/>
        <item x="643"/>
        <item x="494"/>
        <item x="254"/>
        <item x="141"/>
        <item x="407"/>
        <item x="255"/>
        <item x="38"/>
        <item x="142"/>
        <item x="399"/>
        <item x="186"/>
        <item x="187"/>
        <item x="188"/>
        <item x="18"/>
        <item x="189"/>
        <item x="190"/>
        <item x="191"/>
        <item x="192"/>
        <item x="193"/>
        <item x="194"/>
        <item x="195"/>
        <item x="196"/>
        <item x="143"/>
        <item x="344"/>
        <item x="197"/>
        <item x="345"/>
        <item x="144"/>
        <item x="198"/>
        <item x="1"/>
        <item x="346"/>
        <item x="347"/>
        <item x="256"/>
        <item x="348"/>
        <item x="349"/>
        <item x="495"/>
        <item x="496"/>
        <item x="257"/>
        <item x="350"/>
        <item x="258"/>
        <item x="351"/>
        <item x="53"/>
        <item x="259"/>
        <item x="497"/>
        <item x="260"/>
        <item x="408"/>
        <item x="392"/>
        <item x="409"/>
        <item x="261"/>
        <item x="410"/>
        <item x="39"/>
        <item x="262"/>
        <item x="263"/>
        <item x="264"/>
        <item x="593"/>
        <item x="594"/>
        <item x="595"/>
        <item x="644"/>
        <item x="596"/>
        <item x="597"/>
        <item x="598"/>
        <item x="599"/>
        <item x="600"/>
        <item x="601"/>
        <item x="602"/>
        <item x="603"/>
        <item x="604"/>
        <item x="605"/>
        <item x="645"/>
        <item x="659"/>
        <item x="606"/>
        <item x="607"/>
        <item x="646"/>
        <item x="647"/>
        <item x="265"/>
        <item x="648"/>
        <item x="649"/>
        <item x="650"/>
        <item x="651"/>
        <item x="652"/>
        <item x="608"/>
        <item x="609"/>
        <item x="610"/>
        <item x="611"/>
        <item x="612"/>
        <item x="637"/>
        <item x="613"/>
        <item x="266"/>
        <item x="267"/>
        <item x="145"/>
        <item x="268"/>
        <item x="19"/>
        <item x="146"/>
        <item x="393"/>
        <item x="498"/>
        <item x="411"/>
        <item x="352"/>
        <item x="412"/>
        <item x="353"/>
        <item x="499"/>
        <item x="636"/>
        <item x="54"/>
        <item x="269"/>
        <item x="660"/>
        <item x="354"/>
        <item x="270"/>
        <item x="20"/>
        <item x="271"/>
        <item x="2"/>
        <item x="272"/>
        <item x="55"/>
        <item x="273"/>
        <item x="500"/>
        <item x="274"/>
        <item x="501"/>
        <item x="56"/>
        <item x="57"/>
        <item x="355"/>
        <item x="147"/>
        <item x="148"/>
        <item x="58"/>
        <item x="502"/>
        <item x="503"/>
        <item x="413"/>
        <item x="356"/>
        <item x="414"/>
        <item x="415"/>
        <item x="275"/>
        <item x="416"/>
        <item x="276"/>
        <item x="417"/>
        <item x="59"/>
        <item x="149"/>
        <item x="60"/>
        <item x="61"/>
        <item x="418"/>
        <item x="62"/>
        <item x="277"/>
        <item x="278"/>
        <item x="419"/>
        <item x="279"/>
        <item x="614"/>
        <item x="420"/>
        <item x="421"/>
        <item x="63"/>
        <item x="504"/>
        <item x="357"/>
        <item x="358"/>
        <item x="653"/>
        <item x="150"/>
        <item x="151"/>
        <item x="615"/>
        <item x="280"/>
        <item x="152"/>
        <item x="64"/>
        <item x="422"/>
        <item x="400"/>
        <item x="423"/>
        <item x="424"/>
        <item x="425"/>
        <item x="65"/>
        <item x="359"/>
        <item x="66"/>
        <item x="153"/>
        <item x="199"/>
        <item x="426"/>
        <item x="360"/>
        <item x="85"/>
        <item x="86"/>
        <item x="87"/>
        <item x="88"/>
        <item x="89"/>
        <item x="281"/>
        <item x="90"/>
        <item x="91"/>
        <item x="92"/>
        <item x="427"/>
        <item x="93"/>
        <item x="94"/>
        <item x="95"/>
        <item x="96"/>
        <item x="97"/>
        <item x="98"/>
        <item x="154"/>
        <item x="361"/>
        <item x="99"/>
        <item x="428"/>
        <item x="429"/>
        <item x="100"/>
        <item x="101"/>
        <item x="102"/>
        <item x="103"/>
        <item x="362"/>
        <item x="430"/>
        <item x="282"/>
        <item x="363"/>
        <item x="505"/>
        <item x="283"/>
        <item x="506"/>
        <item x="431"/>
        <item x="284"/>
        <item x="432"/>
        <item x="155"/>
        <item x="433"/>
        <item x="434"/>
        <item x="507"/>
        <item x="508"/>
        <item x="285"/>
        <item x="286"/>
        <item x="21"/>
        <item x="287"/>
        <item x="364"/>
        <item x="288"/>
        <item x="200"/>
        <item x="201"/>
        <item x="202"/>
        <item x="156"/>
        <item x="365"/>
        <item x="22"/>
        <item x="23"/>
        <item x="366"/>
        <item x="367"/>
        <item x="289"/>
        <item x="435"/>
        <item x="157"/>
        <item x="368"/>
        <item x="290"/>
        <item x="24"/>
        <item x="394"/>
        <item x="158"/>
        <item x="25"/>
        <item x="291"/>
        <item x="292"/>
        <item x="26"/>
        <item x="369"/>
        <item x="509"/>
        <item x="436"/>
        <item x="370"/>
        <item x="371"/>
        <item x="616"/>
        <item x="437"/>
        <item x="104"/>
        <item x="27"/>
        <item x="473"/>
        <item x="372"/>
        <item x="446"/>
        <item x="470"/>
        <item x="471"/>
        <item x="472"/>
        <item x="447"/>
        <item x="448"/>
        <item x="449"/>
        <item x="510"/>
        <item x="293"/>
        <item x="469"/>
        <item x="450"/>
        <item x="294"/>
        <item x="468"/>
        <item x="474"/>
        <item x="511"/>
        <item x="451"/>
        <item x="452"/>
        <item x="453"/>
        <item x="454"/>
        <item x="455"/>
        <item x="456"/>
        <item x="457"/>
        <item x="458"/>
        <item x="295"/>
        <item x="296"/>
        <item x="28"/>
        <item x="159"/>
        <item x="297"/>
        <item x="160"/>
        <item x="617"/>
        <item x="373"/>
        <item x="374"/>
        <item x="67"/>
        <item x="161"/>
        <item x="298"/>
        <item x="68"/>
        <item x="299"/>
        <item x="83"/>
        <item x="69"/>
        <item x="70"/>
        <item x="459"/>
        <item x="460"/>
        <item x="300"/>
        <item x="461"/>
        <item x="462"/>
        <item x="463"/>
        <item x="464"/>
        <item x="465"/>
        <item x="466"/>
        <item x="467"/>
        <item x="301"/>
        <item x="71"/>
        <item x="302"/>
        <item x="375"/>
        <item x="162"/>
        <item x="303"/>
        <item x="304"/>
        <item x="305"/>
        <item x="122"/>
        <item x="306"/>
        <item x="307"/>
        <item x="106"/>
        <item x="107"/>
        <item x="108"/>
        <item x="109"/>
        <item x="110"/>
        <item x="111"/>
        <item x="112"/>
        <item x="113"/>
        <item x="114"/>
        <item x="115"/>
        <item x="116"/>
        <item x="308"/>
        <item x="309"/>
        <item x="163"/>
        <item x="72"/>
        <item x="73"/>
        <item x="376"/>
        <item x="310"/>
        <item x="311"/>
        <item x="438"/>
        <item x="377"/>
        <item x="378"/>
        <item x="379"/>
        <item x="380"/>
        <item x="312"/>
        <item x="164"/>
        <item x="512"/>
        <item x="313"/>
        <item x="513"/>
        <item x="29"/>
        <item x="74"/>
        <item x="30"/>
        <item x="381"/>
        <item x="314"/>
        <item x="165"/>
        <item x="514"/>
        <item x="75"/>
        <item x="315"/>
        <item x="439"/>
        <item x="76"/>
        <item x="166"/>
        <item x="515"/>
        <item x="316"/>
        <item x="516"/>
        <item x="317"/>
        <item x="618"/>
        <item x="619"/>
        <item x="620"/>
        <item x="621"/>
        <item x="382"/>
        <item x="622"/>
        <item x="623"/>
        <item x="440"/>
        <item x="77"/>
        <item x="441"/>
        <item x="318"/>
        <item x="78"/>
        <item x="79"/>
        <item x="167"/>
        <item x="442"/>
        <item x="80"/>
        <item x="517"/>
        <item x="81"/>
        <item x="319"/>
        <item x="168"/>
        <item x="383"/>
        <item x="624"/>
        <item x="384"/>
        <item x="320"/>
        <item x="385"/>
        <item x="321"/>
        <item x="322"/>
        <item x="443"/>
        <item x="169"/>
        <item x="518"/>
        <item x="638"/>
        <item x="444"/>
        <item x="82"/>
        <item x="625"/>
        <item x="654"/>
        <item x="386"/>
        <item x="323"/>
        <item x="170"/>
        <item x="324"/>
        <item x="325"/>
        <item x="519"/>
        <item x="626"/>
        <item x="326"/>
        <item x="387"/>
        <item x="445"/>
        <item x="655"/>
        <item x="656"/>
        <item x="627"/>
        <item x="628"/>
        <item x="629"/>
        <item x="630"/>
        <item x="31"/>
        <item x="631"/>
        <item x="657"/>
        <item x="632"/>
        <item x="635"/>
        <item x="639"/>
        <item x="633"/>
        <item x="634"/>
        <item x="32"/>
        <item x="203"/>
        <item x="204"/>
        <item x="205"/>
        <item x="206"/>
        <item x="207"/>
        <item x="208"/>
        <item x="209"/>
        <item x="210"/>
        <item x="211"/>
        <item x="212"/>
        <item x="213"/>
        <item x="214"/>
        <item x="215"/>
        <item x="216"/>
        <item x="217"/>
        <item x="33"/>
        <item x="34"/>
        <item x="35"/>
        <item x="520"/>
        <item x="395"/>
        <item x="327"/>
        <item x="388"/>
        <item x="36"/>
        <item x="658"/>
        <item x="661"/>
      </items>
    </pivotField>
    <pivotField axis="axisRow" compact="0" outline="0" showAll="0">
      <items count="668">
        <item x="255"/>
        <item x="218"/>
        <item x="595"/>
        <item x="596"/>
        <item x="275"/>
        <item x="238"/>
        <item x="607"/>
        <item x="597"/>
        <item x="559"/>
        <item x="545"/>
        <item x="550"/>
        <item x="549"/>
        <item x="530"/>
        <item x="529"/>
        <item x="535"/>
        <item x="552"/>
        <item x="536"/>
        <item x="551"/>
        <item x="579"/>
        <item x="548"/>
        <item x="532"/>
        <item x="575"/>
        <item x="546"/>
        <item x="576"/>
        <item x="268"/>
        <item x="502"/>
        <item x="512"/>
        <item x="508"/>
        <item x="70"/>
        <item x="348"/>
        <item x="83"/>
        <item x="391"/>
        <item x="590"/>
        <item x="531"/>
        <item x="95"/>
        <item x="473"/>
        <item x="315"/>
        <item x="316"/>
        <item x="304"/>
        <item x="162"/>
        <item x="152"/>
        <item x="663"/>
        <item x="26"/>
        <item x="176"/>
        <item x="650"/>
        <item x="3"/>
        <item x="478"/>
        <item x="51"/>
        <item x="619"/>
        <item x="126"/>
        <item x="276"/>
        <item x="258"/>
        <item x="92"/>
        <item x="495"/>
        <item x="496"/>
        <item x="440"/>
        <item x="643"/>
        <item x="59"/>
        <item x="370"/>
        <item x="450"/>
        <item x="455"/>
        <item x="451"/>
        <item x="452"/>
        <item x="453"/>
        <item x="456"/>
        <item x="454"/>
        <item x="457"/>
        <item x="524"/>
        <item x="319"/>
        <item x="537"/>
        <item x="415"/>
        <item x="73"/>
        <item x="366"/>
        <item x="253"/>
        <item x="223"/>
        <item x="103"/>
        <item x="501"/>
        <item x="326"/>
        <item x="329"/>
        <item x="37"/>
        <item x="488"/>
        <item x="490"/>
        <item x="522"/>
        <item x="565"/>
        <item x="570"/>
        <item x="571"/>
        <item x="543"/>
        <item x="569"/>
        <item x="572"/>
        <item x="586"/>
        <item x="585"/>
        <item x="567"/>
        <item x="554"/>
        <item x="540"/>
        <item x="533"/>
        <item x="557"/>
        <item x="534"/>
        <item x="560"/>
        <item x="574"/>
        <item x="566"/>
        <item x="556"/>
        <item x="562"/>
        <item x="563"/>
        <item x="564"/>
        <item x="578"/>
        <item x="272"/>
        <item x="202"/>
        <item x="203"/>
        <item x="204"/>
        <item x="205"/>
        <item x="210"/>
        <item x="206"/>
        <item x="207"/>
        <item x="208"/>
        <item x="209"/>
        <item x="211"/>
        <item x="212"/>
        <item x="213"/>
        <item x="214"/>
        <item x="215"/>
        <item x="216"/>
        <item x="396"/>
        <item x="553"/>
        <item x="542"/>
        <item x="558"/>
        <item x="561"/>
        <item x="591"/>
        <item x="593"/>
        <item x="583"/>
        <item x="544"/>
        <item x="573"/>
        <item x="582"/>
        <item x="592"/>
        <item x="584"/>
        <item x="539"/>
        <item x="541"/>
        <item x="555"/>
        <item x="538"/>
        <item x="50"/>
        <item x="660"/>
        <item x="394"/>
        <item x="191"/>
        <item x="91"/>
        <item x="178"/>
        <item x="190"/>
        <item x="283"/>
        <item x="436"/>
        <item x="347"/>
        <item x="405"/>
        <item x="168"/>
        <item x="636"/>
        <item x="123"/>
        <item x="229"/>
        <item x="305"/>
        <item x="137"/>
        <item x="613"/>
        <item x="402"/>
        <item x="145"/>
        <item x="89"/>
        <item x="88"/>
        <item x="97"/>
        <item x="422"/>
        <item x="627"/>
        <item x="497"/>
        <item x="86"/>
        <item x="432"/>
        <item x="6"/>
        <item x="130"/>
        <item x="71"/>
        <item x="293"/>
        <item x="363"/>
        <item x="184"/>
        <item x="367"/>
        <item x="142"/>
        <item x="138"/>
        <item x="614"/>
        <item x="470"/>
        <item x="23"/>
        <item x="588"/>
        <item x="15"/>
        <item x="8"/>
        <item x="649"/>
        <item x="338"/>
        <item x="487"/>
        <item x="516"/>
        <item x="195"/>
        <item x="180"/>
        <item x="194"/>
        <item x="198"/>
        <item x="665"/>
        <item x="5"/>
        <item x="317"/>
        <item x="128"/>
        <item x="652"/>
        <item x="641"/>
        <item x="615"/>
        <item x="256"/>
        <item x="441"/>
        <item x="179"/>
        <item x="309"/>
        <item x="361"/>
        <item x="188"/>
        <item x="483"/>
        <item x="177"/>
        <item x="389"/>
        <item x="7"/>
        <item x="251"/>
        <item x="285"/>
        <item x="413"/>
        <item x="217"/>
        <item x="288"/>
        <item x="243"/>
        <item x="13"/>
        <item x="346"/>
        <item x="622"/>
        <item x="31"/>
        <item x="14"/>
        <item x="110"/>
        <item x="350"/>
        <item x="105"/>
        <item x="320"/>
        <item x="634"/>
        <item x="630"/>
        <item x="409"/>
        <item x="236"/>
        <item x="74"/>
        <item x="116"/>
        <item x="358"/>
        <item x="219"/>
        <item x="54"/>
        <item x="423"/>
        <item x="587"/>
        <item x="442"/>
        <item x="469"/>
        <item x="21"/>
        <item x="239"/>
        <item x="662"/>
        <item x="33"/>
        <item x="36"/>
        <item x="397"/>
        <item x="617"/>
        <item x="594"/>
        <item x="616"/>
        <item x="99"/>
        <item x="56"/>
        <item x="401"/>
        <item x="222"/>
        <item x="100"/>
        <item x="300"/>
        <item x="225"/>
        <item x="231"/>
        <item x="398"/>
        <item x="280"/>
        <item x="295"/>
        <item x="460"/>
        <item x="465"/>
        <item x="461"/>
        <item x="462"/>
        <item x="458"/>
        <item x="463"/>
        <item x="459"/>
        <item x="466"/>
        <item x="464"/>
        <item x="314"/>
        <item x="9"/>
        <item x="248"/>
        <item x="322"/>
        <item x="324"/>
        <item x="233"/>
        <item x="241"/>
        <item x="406"/>
        <item x="93"/>
        <item x="94"/>
        <item x="53"/>
        <item x="165"/>
        <item x="400"/>
        <item x="439"/>
        <item x="32"/>
        <item x="387"/>
        <item x="169"/>
        <item x="336"/>
        <item x="289"/>
        <item x="390"/>
        <item x="182"/>
        <item x="332"/>
        <item x="274"/>
        <item x="58"/>
        <item x="147"/>
        <item x="504"/>
        <item x="263"/>
        <item x="628"/>
        <item x="417"/>
        <item x="47"/>
        <item x="48"/>
        <item x="49"/>
        <item x="429"/>
        <item x="629"/>
        <item x="528"/>
        <item x="38"/>
        <item x="72"/>
        <item x="19"/>
        <item x="507"/>
        <item x="187"/>
        <item x="609"/>
        <item x="610"/>
        <item x="611"/>
        <item x="500"/>
        <item x="232"/>
        <item x="246"/>
        <item x="45"/>
        <item x="303"/>
        <item x="486"/>
        <item x="589"/>
        <item x="547"/>
        <item x="22"/>
        <item x="344"/>
        <item x="167"/>
        <item x="360"/>
        <item x="353"/>
        <item x="328"/>
        <item x="640"/>
        <item x="129"/>
        <item x="632"/>
        <item x="644"/>
        <item x="299"/>
        <item x="416"/>
        <item x="127"/>
        <item x="101"/>
        <item x="170"/>
        <item x="621"/>
        <item x="633"/>
        <item x="385"/>
        <item x="482"/>
        <item x="430"/>
        <item x="189"/>
        <item x="485"/>
        <item x="581"/>
        <item x="141"/>
        <item x="140"/>
        <item x="278"/>
        <item x="200"/>
        <item x="196"/>
        <item x="403"/>
        <item x="647"/>
        <item x="568"/>
        <item x="637"/>
        <item x="286"/>
        <item x="334"/>
        <item x="230"/>
        <item x="598"/>
        <item x="193"/>
        <item x="192"/>
        <item x="381"/>
        <item x="434"/>
        <item x="174"/>
        <item x="345"/>
        <item x="503"/>
        <item x="80"/>
        <item x="386"/>
        <item x="412"/>
        <item x="427"/>
        <item x="419"/>
        <item x="420"/>
        <item x="418"/>
        <item x="414"/>
        <item x="618"/>
        <item x="118"/>
        <item x="117"/>
        <item x="119"/>
        <item x="120"/>
        <item x="638"/>
        <item x="377"/>
        <item x="376"/>
        <item x="603"/>
        <item x="186"/>
        <item x="237"/>
        <item x="321"/>
        <item x="17"/>
        <item x="24"/>
        <item x="431"/>
        <item x="493"/>
        <item x="527"/>
        <item x="612"/>
        <item x="605"/>
        <item x="510"/>
        <item x="327"/>
        <item x="57"/>
        <item x="43"/>
        <item x="506"/>
        <item x="393"/>
        <item x="525"/>
        <item x="635"/>
        <item x="624"/>
        <item x="395"/>
        <item x="625"/>
        <item x="281"/>
        <item x="651"/>
        <item x="351"/>
        <item x="331"/>
        <item x="371"/>
        <item x="626"/>
        <item x="333"/>
        <item x="325"/>
        <item x="642"/>
        <item x="372"/>
        <item x="39"/>
        <item x="235"/>
        <item x="298"/>
        <item x="623"/>
        <item x="292"/>
        <item x="514"/>
        <item x="245"/>
        <item x="383"/>
        <item x="313"/>
        <item x="260"/>
        <item x="226"/>
        <item x="259"/>
        <item x="254"/>
        <item x="354"/>
        <item x="159"/>
        <item x="475"/>
        <item x="481"/>
        <item x="261"/>
        <item x="448"/>
        <item x="445"/>
        <item x="446"/>
        <item x="447"/>
        <item x="449"/>
        <item x="511"/>
        <item x="375"/>
        <item x="297"/>
        <item x="520"/>
        <item x="257"/>
        <item x="79"/>
        <item x="444"/>
        <item x="139"/>
        <item x="124"/>
        <item x="494"/>
        <item x="479"/>
        <item x="407"/>
        <item x="301"/>
        <item x="489"/>
        <item x="234"/>
        <item x="648"/>
        <item x="76"/>
        <item x="392"/>
        <item x="160"/>
        <item x="68"/>
        <item x="339"/>
        <item x="340"/>
        <item x="77"/>
        <item x="287"/>
        <item x="302"/>
        <item x="163"/>
        <item x="164"/>
        <item x="477"/>
        <item x="388"/>
        <item x="476"/>
        <item x="349"/>
        <item x="330"/>
        <item x="341"/>
        <item x="135"/>
        <item x="136"/>
        <item x="580"/>
        <item x="69"/>
        <item x="373"/>
        <item x="518"/>
        <item x="380"/>
        <item x="250"/>
        <item x="269"/>
        <item x="84"/>
        <item x="42"/>
        <item x="132"/>
        <item x="271"/>
        <item x="115"/>
        <item x="65"/>
        <item x="78"/>
        <item x="148"/>
        <item x="151"/>
        <item x="428"/>
        <item x="378"/>
        <item x="149"/>
        <item x="480"/>
        <item x="81"/>
        <item x="265"/>
        <item x="599"/>
        <item x="264"/>
        <item x="240"/>
        <item x="172"/>
        <item x="306"/>
        <item x="443"/>
        <item x="277"/>
        <item x="426"/>
        <item x="291"/>
        <item x="620"/>
        <item x="125"/>
        <item x="279"/>
        <item x="166"/>
        <item x="425"/>
        <item x="181"/>
        <item x="411"/>
        <item x="197"/>
        <item x="646"/>
        <item x="645"/>
        <item x="121"/>
        <item x="601"/>
        <item x="27"/>
        <item x="424"/>
        <item x="433"/>
        <item x="639"/>
        <item x="40"/>
        <item x="41"/>
        <item x="369"/>
        <item x="30"/>
        <item x="25"/>
        <item x="342"/>
        <item x="270"/>
        <item x="153"/>
        <item x="266"/>
        <item x="661"/>
        <item x="55"/>
        <item x="133"/>
        <item x="467"/>
        <item x="471"/>
        <item x="468"/>
        <item x="343"/>
        <item x="108"/>
        <item x="242"/>
        <item x="374"/>
        <item x="273"/>
        <item x="158"/>
        <item x="509"/>
        <item x="90"/>
        <item x="150"/>
        <item x="155"/>
        <item x="517"/>
        <item x="252"/>
        <item x="364"/>
        <item x="408"/>
        <item x="604"/>
        <item x="102"/>
        <item x="87"/>
        <item x="352"/>
        <item x="183"/>
        <item x="606"/>
        <item x="379"/>
        <item x="323"/>
        <item x="144"/>
        <item x="656"/>
        <item x="654"/>
        <item x="657"/>
        <item x="655"/>
        <item x="653"/>
        <item x="410"/>
        <item x="0"/>
        <item x="310"/>
        <item x="244"/>
        <item x="4"/>
        <item x="282"/>
        <item x="362"/>
        <item x="337"/>
        <item x="2"/>
        <item x="335"/>
        <item x="262"/>
        <item x="577"/>
        <item x="499"/>
        <item x="146"/>
        <item x="109"/>
        <item x="290"/>
        <item x="106"/>
        <item x="113"/>
        <item x="112"/>
        <item x="318"/>
        <item x="294"/>
        <item x="224"/>
        <item x="484"/>
        <item x="491"/>
        <item x="513"/>
        <item x="220"/>
        <item x="505"/>
        <item x="221"/>
        <item x="85"/>
        <item x="111"/>
        <item x="175"/>
        <item x="519"/>
        <item x="107"/>
        <item x="98"/>
        <item x="284"/>
        <item x="368"/>
        <item x="515"/>
        <item x="171"/>
        <item x="96"/>
        <item x="134"/>
        <item x="664"/>
        <item x="658"/>
        <item x="1"/>
        <item x="608"/>
        <item x="359"/>
        <item x="228"/>
        <item x="46"/>
        <item x="199"/>
        <item x="66"/>
        <item x="131"/>
        <item x="122"/>
        <item x="20"/>
        <item x="114"/>
        <item x="52"/>
        <item x="659"/>
        <item x="472"/>
        <item x="602"/>
        <item x="75"/>
        <item x="82"/>
        <item x="34"/>
        <item x="421"/>
        <item x="201"/>
        <item x="16"/>
        <item x="11"/>
        <item x="10"/>
        <item x="156"/>
        <item x="526"/>
        <item x="365"/>
        <item x="474"/>
        <item x="63"/>
        <item x="247"/>
        <item x="249"/>
        <item x="227"/>
        <item x="154"/>
        <item x="161"/>
        <item x="143"/>
        <item x="498"/>
        <item x="384"/>
        <item x="12"/>
        <item x="173"/>
        <item x="28"/>
        <item x="437"/>
        <item x="18"/>
        <item x="308"/>
        <item x="404"/>
        <item x="104"/>
        <item x="382"/>
        <item x="67"/>
        <item x="311"/>
        <item x="157"/>
        <item x="355"/>
        <item x="312"/>
        <item x="44"/>
        <item x="35"/>
        <item x="492"/>
        <item x="267"/>
        <item x="185"/>
        <item x="521"/>
        <item x="399"/>
        <item x="631"/>
        <item x="64"/>
        <item x="61"/>
        <item x="60"/>
        <item x="62"/>
        <item x="29"/>
        <item x="435"/>
        <item x="357"/>
        <item x="356"/>
        <item x="438"/>
        <item x="307"/>
        <item x="600"/>
        <item x="296"/>
        <item x="523"/>
        <item x="666"/>
        <item t="default"/>
      </items>
    </pivotField>
    <pivotField axis="axisRow" compact="0" outline="0" showAll="0" defaultSubtotal="0">
      <items count="375">
        <item x="372"/>
        <item x="354"/>
        <item x="220"/>
        <item x="183"/>
        <item x="352"/>
        <item x="357"/>
        <item x="349"/>
        <item x="368"/>
        <item x="353"/>
        <item x="33"/>
        <item x="344"/>
        <item x="84"/>
        <item x="312"/>
        <item x="254"/>
        <item x="326"/>
        <item x="32"/>
        <item x="304"/>
        <item x="371"/>
        <item x="363"/>
        <item x="345"/>
        <item x="348"/>
        <item x="366"/>
        <item x="24"/>
        <item x="317"/>
        <item x="238"/>
        <item x="309"/>
        <item x="206"/>
        <item x="62"/>
        <item x="15"/>
        <item x="203"/>
        <item x="320"/>
        <item x="19"/>
        <item x="339"/>
        <item x="165"/>
        <item x="334"/>
        <item x="308"/>
        <item x="46"/>
        <item x="256"/>
        <item x="168"/>
        <item x="76"/>
        <item x="138"/>
        <item x="332"/>
        <item x="336"/>
        <item x="294"/>
        <item x="293"/>
        <item x="290"/>
        <item x="201"/>
        <item x="21"/>
        <item x="255"/>
        <item x="114"/>
        <item x="27"/>
        <item x="259"/>
        <item x="199"/>
        <item x="64"/>
        <item x="67"/>
        <item x="71"/>
        <item x="232"/>
        <item x="208"/>
        <item x="341"/>
        <item x="184"/>
        <item x="237"/>
        <item x="108"/>
        <item x="132"/>
        <item x="35"/>
        <item x="234"/>
        <item x="128"/>
        <item x="258"/>
        <item x="23"/>
        <item x="148"/>
        <item x="222"/>
        <item x="155"/>
        <item x="156"/>
        <item x="61"/>
        <item x="68"/>
        <item x="328"/>
        <item x="240"/>
        <item x="277"/>
        <item x="278"/>
        <item x="217"/>
        <item x="90"/>
        <item x="303"/>
        <item x="16"/>
        <item x="3"/>
        <item x="151"/>
        <item x="141"/>
        <item x="173"/>
        <item x="44"/>
        <item x="202"/>
        <item x="174"/>
        <item x="213"/>
        <item x="77"/>
        <item x="117"/>
        <item x="225"/>
        <item x="251"/>
        <item x="342"/>
        <item x="162"/>
        <item x="167"/>
        <item x="333"/>
        <item x="122"/>
        <item x="335"/>
        <item x="219"/>
        <item x="301"/>
        <item x="212"/>
        <item x="170"/>
        <item x="12"/>
        <item x="51"/>
        <item x="188"/>
        <item x="265"/>
        <item x="361"/>
        <item x="331"/>
        <item x="120"/>
        <item x="178"/>
        <item x="157"/>
        <item x="154"/>
        <item x="145"/>
        <item x="14"/>
        <item x="116"/>
        <item x="286"/>
        <item x="319"/>
        <item x="8"/>
        <item x="324"/>
        <item x="26"/>
        <item x="66"/>
        <item x="143"/>
        <item x="241"/>
        <item x="235"/>
        <item x="247"/>
        <item x="118"/>
        <item x="83"/>
        <item x="196"/>
        <item x="159"/>
        <item x="150"/>
        <item x="124"/>
        <item x="172"/>
        <item x="248"/>
        <item x="271"/>
        <item x="228"/>
        <item x="182"/>
        <item x="130"/>
        <item x="59"/>
        <item x="94"/>
        <item x="36"/>
        <item x="176"/>
        <item x="112"/>
        <item x="189"/>
        <item x="7"/>
        <item x="329"/>
        <item x="161"/>
        <item x="215"/>
        <item x="38"/>
        <item x="171"/>
        <item x="63"/>
        <item x="338"/>
        <item x="236"/>
        <item x="144"/>
        <item x="49"/>
        <item x="250"/>
        <item x="221"/>
        <item x="230"/>
        <item x="367"/>
        <item x="55"/>
        <item x="79"/>
        <item x="45"/>
        <item x="20"/>
        <item x="126"/>
        <item x="106"/>
        <item x="153"/>
        <item x="311"/>
        <item x="40"/>
        <item x="191"/>
        <item x="321"/>
        <item x="318"/>
        <item x="347"/>
        <item x="69"/>
        <item x="72"/>
        <item x="146"/>
        <item x="80"/>
        <item x="194"/>
        <item x="105"/>
        <item x="97"/>
        <item x="113"/>
        <item x="229"/>
        <item x="327"/>
        <item x="48"/>
        <item x="125"/>
        <item x="11"/>
        <item x="25"/>
        <item x="92"/>
        <item x="100"/>
        <item x="98"/>
        <item x="200"/>
        <item x="263"/>
        <item x="209"/>
        <item x="133"/>
        <item x="160"/>
        <item x="268"/>
        <item x="177"/>
        <item x="179"/>
        <item x="85"/>
        <item x="91"/>
        <item x="187"/>
        <item x="93"/>
        <item x="60"/>
        <item x="313"/>
        <item x="291"/>
        <item x="104"/>
        <item x="142"/>
        <item x="305"/>
        <item x="295"/>
        <item x="121"/>
        <item x="315"/>
        <item x="239"/>
        <item x="283"/>
        <item x="297"/>
        <item x="70"/>
        <item x="1"/>
        <item x="330"/>
        <item x="223"/>
        <item x="107"/>
        <item x="2"/>
        <item x="74"/>
        <item x="310"/>
        <item x="227"/>
        <item x="78"/>
        <item x="111"/>
        <item x="103"/>
        <item x="185"/>
        <item x="193"/>
        <item x="119"/>
        <item x="95"/>
        <item x="262"/>
        <item x="166"/>
        <item x="264"/>
        <item x="58"/>
        <item x="300"/>
        <item x="274"/>
        <item x="204"/>
        <item x="37"/>
        <item x="75"/>
        <item x="139"/>
        <item x="137"/>
        <item x="266"/>
        <item x="30"/>
        <item x="81"/>
        <item x="169"/>
        <item x="226"/>
        <item x="242"/>
        <item x="89"/>
        <item x="175"/>
        <item x="18"/>
        <item x="249"/>
        <item x="257"/>
        <item x="211"/>
        <item x="4"/>
        <item x="243"/>
        <item x="273"/>
        <item x="244"/>
        <item x="181"/>
        <item x="207"/>
        <item x="337"/>
        <item x="214"/>
        <item x="123"/>
        <item x="260"/>
        <item x="289"/>
        <item x="210"/>
        <item x="343"/>
        <item x="216"/>
        <item x="115"/>
        <item x="136"/>
        <item x="88"/>
        <item x="197"/>
        <item x="192"/>
        <item x="231"/>
        <item x="109"/>
        <item x="198"/>
        <item x="127"/>
        <item x="302"/>
        <item x="129"/>
        <item x="10"/>
        <item x="364"/>
        <item x="34"/>
        <item x="110"/>
        <item x="261"/>
        <item x="356"/>
        <item x="355"/>
        <item x="152"/>
        <item x="147"/>
        <item x="316"/>
        <item x="134"/>
        <item x="280"/>
        <item x="5"/>
        <item x="164"/>
        <item x="325"/>
        <item x="13"/>
        <item x="287"/>
        <item x="288"/>
        <item x="296"/>
        <item x="163"/>
        <item x="275"/>
        <item x="276"/>
        <item x="224"/>
        <item x="6"/>
        <item x="9"/>
        <item x="158"/>
        <item x="73"/>
        <item x="252"/>
        <item x="131"/>
        <item x="195"/>
        <item x="323"/>
        <item x="82"/>
        <item x="17"/>
        <item x="149"/>
        <item x="292"/>
        <item x="253"/>
        <item x="267"/>
        <item x="218"/>
        <item x="43"/>
        <item x="233"/>
        <item x="360"/>
        <item x="340"/>
        <item x="47"/>
        <item x="245"/>
        <item x="41"/>
        <item x="42"/>
        <item x="351"/>
        <item x="285"/>
        <item x="299"/>
        <item x="135"/>
        <item x="180"/>
        <item x="50"/>
        <item x="269"/>
        <item x="346"/>
        <item x="29"/>
        <item x="31"/>
        <item x="246"/>
        <item x="28"/>
        <item x="205"/>
        <item x="359"/>
        <item x="101"/>
        <item x="358"/>
        <item x="270"/>
        <item x="56"/>
        <item x="373"/>
        <item x="279"/>
        <item x="281"/>
        <item x="140"/>
        <item x="53"/>
        <item x="186"/>
        <item x="39"/>
        <item x="86"/>
        <item x="22"/>
        <item x="57"/>
        <item x="350"/>
        <item x="322"/>
        <item x="190"/>
        <item x="96"/>
        <item x="0"/>
        <item x="65"/>
        <item x="365"/>
        <item x="102"/>
        <item x="99"/>
        <item x="362"/>
        <item x="370"/>
        <item x="298"/>
        <item x="284"/>
        <item x="52"/>
        <item x="369"/>
        <item x="272"/>
        <item x="314"/>
        <item x="306"/>
        <item x="307"/>
        <item x="282"/>
        <item x="54"/>
        <item x="87"/>
        <item x="374"/>
      </items>
    </pivotField>
    <pivotField compact="0" outline="0" showAll="0"/>
    <pivotField dataField="1" compact="0" outline="0" showAll="0"/>
    <pivotField compact="0" outline="0" showAll="0"/>
    <pivotField dataField="1"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3">
    <field x="7"/>
    <field x="5"/>
    <field x="6"/>
  </rowFields>
  <rowItems count="18">
    <i>
      <x v="188"/>
      <x v="243"/>
      <x v="144"/>
    </i>
    <i>
      <x v="189"/>
      <x v="237"/>
      <x v="649"/>
    </i>
    <i r="1">
      <x v="238"/>
      <x v="374"/>
    </i>
    <i r="1">
      <x v="239"/>
      <x v="302"/>
    </i>
    <i r="1">
      <x v="242"/>
      <x v="334"/>
    </i>
    <i r="1">
      <x v="244"/>
      <x v="141"/>
    </i>
    <i r="1">
      <x v="245"/>
      <x v="351"/>
    </i>
    <i r="1">
      <x v="246"/>
      <x v="350"/>
    </i>
    <i r="1">
      <x v="247"/>
      <x v="187"/>
    </i>
    <i r="1">
      <x v="248"/>
      <x v="185"/>
    </i>
    <i r="1">
      <x v="254"/>
      <x v="501"/>
    </i>
    <i>
      <x v="338"/>
      <x v="390"/>
      <x v="188"/>
    </i>
    <i>
      <x v="359"/>
      <x v="441"/>
      <x v="614"/>
    </i>
    <i>
      <x v="360"/>
      <x v="241"/>
      <x v="201"/>
    </i>
    <i r="1">
      <x v="251"/>
      <x v="341"/>
    </i>
    <i r="1">
      <x v="439"/>
      <x v="600"/>
    </i>
    <i r="1">
      <x v="440"/>
      <x v="340"/>
    </i>
    <i t="grand">
      <x/>
    </i>
  </rowItems>
  <colFields count="1">
    <field x="-2"/>
  </colFields>
  <colItems count="3">
    <i>
      <x/>
    </i>
    <i i="1">
      <x v="1"/>
    </i>
    <i i="2">
      <x v="2"/>
    </i>
  </colItems>
  <pageFields count="1">
    <pageField fld="0" item="7" hier="-1"/>
  </pageFields>
  <dataFields count="3">
    <dataField name="Somma di Finanziamento" fld="9" baseField="0" baseItem="0"/>
    <dataField name="Somma di Impegno" fld="11" baseField="0" baseItem="0"/>
    <dataField name="Somma di Pagamento" fld="12" baseField="0" baseItem="0"/>
  </dataFields>
  <formats count="1">
    <format dxfId="4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31B810CD-DED2-4C1E-8189-3940C5F9ECE5}" name="Tabella pivot1" cacheId="0" applyNumberFormats="0" applyBorderFormats="0" applyFontFormats="0" applyPatternFormats="0" applyAlignmentFormats="0" applyWidthHeightFormats="1" dataCaption="Valori" updatedVersion="8" minRefreshableVersion="3" itemPrintTitles="1" mergeItem="1" createdVersion="8" indent="0" compact="0" compactData="0" gridDropZones="1" multipleFieldFilters="0">
  <location ref="A3:F16" firstHeaderRow="1" firstDataRow="2" firstDataCol="3" rowPageCount="1" colPageCount="1"/>
  <pivotFields count="28">
    <pivotField axis="axisPage" compact="0" outline="0" showAll="0">
      <items count="17">
        <item x="0"/>
        <item x="1"/>
        <item x="2"/>
        <item x="3"/>
        <item x="4"/>
        <item x="5"/>
        <item x="6"/>
        <item x="7"/>
        <item x="8"/>
        <item x="9"/>
        <item x="14"/>
        <item x="10"/>
        <item x="11"/>
        <item x="12"/>
        <item x="13"/>
        <item x="15"/>
        <item t="default"/>
      </items>
    </pivotField>
    <pivotField compact="0" outline="0" showAll="0"/>
    <pivotField compact="0" outline="0" showAll="0"/>
    <pivotField compact="0" outline="0" showAll="0"/>
    <pivotField compact="0" outline="0" showAll="0"/>
    <pivotField axis="axisRow" compact="0" outline="0" showAll="0" defaultSubtotal="0">
      <items count="662">
        <item x="218"/>
        <item x="401"/>
        <item x="475"/>
        <item x="476"/>
        <item x="477"/>
        <item x="478"/>
        <item x="479"/>
        <item x="480"/>
        <item x="481"/>
        <item x="219"/>
        <item x="0"/>
        <item x="482"/>
        <item x="483"/>
        <item x="328"/>
        <item x="220"/>
        <item x="484"/>
        <item x="521"/>
        <item x="221"/>
        <item x="175"/>
        <item x="176"/>
        <item x="177"/>
        <item x="485"/>
        <item x="486"/>
        <item x="402"/>
        <item x="3"/>
        <item x="178"/>
        <item x="222"/>
        <item x="403"/>
        <item x="179"/>
        <item x="180"/>
        <item x="181"/>
        <item x="182"/>
        <item x="183"/>
        <item x="329"/>
        <item x="184"/>
        <item x="185"/>
        <item x="223"/>
        <item x="404"/>
        <item x="224"/>
        <item x="123"/>
        <item x="40"/>
        <item x="487"/>
        <item x="41"/>
        <item x="42"/>
        <item x="124"/>
        <item x="225"/>
        <item x="43"/>
        <item x="330"/>
        <item x="226"/>
        <item x="125"/>
        <item x="389"/>
        <item x="331"/>
        <item x="37"/>
        <item x="332"/>
        <item x="4"/>
        <item x="5"/>
        <item x="44"/>
        <item x="227"/>
        <item x="126"/>
        <item x="488"/>
        <item x="390"/>
        <item x="127"/>
        <item x="118"/>
        <item x="120"/>
        <item x="119"/>
        <item x="228"/>
        <item x="105"/>
        <item x="117"/>
        <item x="121"/>
        <item x="45"/>
        <item x="229"/>
        <item x="230"/>
        <item x="46"/>
        <item x="640"/>
        <item x="231"/>
        <item x="522"/>
        <item x="641"/>
        <item x="232"/>
        <item x="128"/>
        <item x="129"/>
        <item x="233"/>
        <item x="234"/>
        <item x="47"/>
        <item x="489"/>
        <item x="235"/>
        <item x="523"/>
        <item x="524"/>
        <item x="236"/>
        <item x="130"/>
        <item x="525"/>
        <item x="526"/>
        <item x="527"/>
        <item x="333"/>
        <item x="237"/>
        <item x="490"/>
        <item x="238"/>
        <item x="239"/>
        <item x="405"/>
        <item x="396"/>
        <item x="397"/>
        <item x="240"/>
        <item x="398"/>
        <item x="6"/>
        <item x="491"/>
        <item x="334"/>
        <item x="241"/>
        <item x="48"/>
        <item x="242"/>
        <item x="49"/>
        <item x="492"/>
        <item x="335"/>
        <item x="336"/>
        <item x="7"/>
        <item x="8"/>
        <item x="9"/>
        <item x="10"/>
        <item x="11"/>
        <item x="12"/>
        <item x="13"/>
        <item x="243"/>
        <item x="14"/>
        <item x="15"/>
        <item x="244"/>
        <item x="50"/>
        <item x="16"/>
        <item x="337"/>
        <item x="51"/>
        <item x="245"/>
        <item x="246"/>
        <item x="247"/>
        <item x="84"/>
        <item x="528"/>
        <item x="248"/>
        <item x="249"/>
        <item x="406"/>
        <item x="52"/>
        <item x="338"/>
        <item x="339"/>
        <item x="340"/>
        <item x="250"/>
        <item x="251"/>
        <item x="131"/>
        <item x="132"/>
        <item x="133"/>
        <item x="173"/>
        <item x="174"/>
        <item x="134"/>
        <item x="135"/>
        <item x="136"/>
        <item x="137"/>
        <item x="172"/>
        <item x="138"/>
        <item x="139"/>
        <item x="140"/>
        <item x="171"/>
        <item x="341"/>
        <item x="493"/>
        <item x="342"/>
        <item x="252"/>
        <item x="391"/>
        <item x="529"/>
        <item x="530"/>
        <item x="531"/>
        <item x="532"/>
        <item x="533"/>
        <item x="534"/>
        <item x="535"/>
        <item x="642"/>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343"/>
        <item x="577"/>
        <item x="578"/>
        <item x="579"/>
        <item x="580"/>
        <item x="581"/>
        <item x="582"/>
        <item x="583"/>
        <item x="584"/>
        <item x="585"/>
        <item x="586"/>
        <item x="587"/>
        <item x="588"/>
        <item x="253"/>
        <item x="17"/>
        <item x="589"/>
        <item x="590"/>
        <item x="591"/>
        <item x="592"/>
        <item x="643"/>
        <item x="494"/>
        <item x="254"/>
        <item x="141"/>
        <item x="407"/>
        <item x="255"/>
        <item x="38"/>
        <item x="142"/>
        <item x="399"/>
        <item x="186"/>
        <item x="187"/>
        <item x="188"/>
        <item x="18"/>
        <item x="189"/>
        <item x="190"/>
        <item x="191"/>
        <item x="192"/>
        <item x="193"/>
        <item x="194"/>
        <item x="195"/>
        <item x="196"/>
        <item x="143"/>
        <item x="344"/>
        <item x="197"/>
        <item x="345"/>
        <item x="144"/>
        <item x="198"/>
        <item x="1"/>
        <item x="346"/>
        <item x="347"/>
        <item x="256"/>
        <item x="348"/>
        <item x="349"/>
        <item x="495"/>
        <item x="496"/>
        <item x="257"/>
        <item x="350"/>
        <item x="258"/>
        <item x="351"/>
        <item x="53"/>
        <item x="259"/>
        <item x="497"/>
        <item x="260"/>
        <item x="408"/>
        <item x="392"/>
        <item x="409"/>
        <item x="261"/>
        <item x="410"/>
        <item x="39"/>
        <item x="262"/>
        <item x="263"/>
        <item x="264"/>
        <item x="593"/>
        <item x="594"/>
        <item x="595"/>
        <item x="644"/>
        <item x="596"/>
        <item x="597"/>
        <item x="598"/>
        <item x="599"/>
        <item x="600"/>
        <item x="601"/>
        <item x="602"/>
        <item x="603"/>
        <item x="604"/>
        <item x="605"/>
        <item x="645"/>
        <item x="659"/>
        <item x="606"/>
        <item x="607"/>
        <item x="646"/>
        <item x="647"/>
        <item x="265"/>
        <item x="648"/>
        <item x="649"/>
        <item x="650"/>
        <item x="651"/>
        <item x="652"/>
        <item x="608"/>
        <item x="609"/>
        <item x="610"/>
        <item x="611"/>
        <item x="612"/>
        <item x="637"/>
        <item x="613"/>
        <item x="266"/>
        <item x="267"/>
        <item x="145"/>
        <item x="268"/>
        <item x="19"/>
        <item x="146"/>
        <item x="393"/>
        <item x="498"/>
        <item x="411"/>
        <item x="352"/>
        <item x="412"/>
        <item x="353"/>
        <item x="499"/>
        <item x="636"/>
        <item x="54"/>
        <item x="269"/>
        <item x="660"/>
        <item x="354"/>
        <item x="270"/>
        <item x="20"/>
        <item x="271"/>
        <item x="2"/>
        <item x="272"/>
        <item x="55"/>
        <item x="273"/>
        <item x="500"/>
        <item x="274"/>
        <item x="501"/>
        <item x="56"/>
        <item x="57"/>
        <item x="355"/>
        <item x="147"/>
        <item x="148"/>
        <item x="58"/>
        <item x="502"/>
        <item x="503"/>
        <item x="413"/>
        <item x="356"/>
        <item x="414"/>
        <item x="415"/>
        <item x="275"/>
        <item x="416"/>
        <item x="276"/>
        <item x="417"/>
        <item x="59"/>
        <item x="149"/>
        <item x="60"/>
        <item x="61"/>
        <item x="418"/>
        <item x="62"/>
        <item x="277"/>
        <item x="278"/>
        <item x="419"/>
        <item x="279"/>
        <item x="614"/>
        <item x="420"/>
        <item x="421"/>
        <item x="63"/>
        <item x="504"/>
        <item x="357"/>
        <item x="358"/>
        <item x="653"/>
        <item x="150"/>
        <item x="151"/>
        <item x="615"/>
        <item x="280"/>
        <item x="152"/>
        <item x="64"/>
        <item x="422"/>
        <item x="400"/>
        <item x="423"/>
        <item x="424"/>
        <item x="425"/>
        <item x="65"/>
        <item x="359"/>
        <item x="66"/>
        <item x="153"/>
        <item x="199"/>
        <item x="426"/>
        <item x="360"/>
        <item x="85"/>
        <item x="86"/>
        <item x="87"/>
        <item x="88"/>
        <item x="89"/>
        <item x="281"/>
        <item x="90"/>
        <item x="91"/>
        <item x="92"/>
        <item x="427"/>
        <item x="93"/>
        <item x="94"/>
        <item x="95"/>
        <item x="96"/>
        <item x="97"/>
        <item x="98"/>
        <item x="154"/>
        <item x="361"/>
        <item x="99"/>
        <item x="428"/>
        <item x="429"/>
        <item x="100"/>
        <item x="101"/>
        <item x="102"/>
        <item x="103"/>
        <item x="362"/>
        <item x="430"/>
        <item x="282"/>
        <item x="363"/>
        <item x="505"/>
        <item x="283"/>
        <item x="506"/>
        <item x="431"/>
        <item x="284"/>
        <item x="432"/>
        <item x="155"/>
        <item x="433"/>
        <item x="434"/>
        <item x="507"/>
        <item x="508"/>
        <item x="285"/>
        <item x="286"/>
        <item x="21"/>
        <item x="287"/>
        <item x="364"/>
        <item x="288"/>
        <item x="200"/>
        <item x="201"/>
        <item x="202"/>
        <item x="156"/>
        <item x="365"/>
        <item x="22"/>
        <item x="23"/>
        <item x="366"/>
        <item x="367"/>
        <item x="289"/>
        <item x="435"/>
        <item x="157"/>
        <item x="368"/>
        <item x="290"/>
        <item x="24"/>
        <item x="394"/>
        <item x="158"/>
        <item x="25"/>
        <item x="291"/>
        <item x="292"/>
        <item x="26"/>
        <item x="369"/>
        <item x="509"/>
        <item x="436"/>
        <item x="370"/>
        <item x="371"/>
        <item x="616"/>
        <item x="437"/>
        <item x="104"/>
        <item x="27"/>
        <item x="473"/>
        <item x="372"/>
        <item x="446"/>
        <item x="470"/>
        <item x="471"/>
        <item x="472"/>
        <item x="447"/>
        <item x="448"/>
        <item x="449"/>
        <item x="510"/>
        <item x="293"/>
        <item x="469"/>
        <item x="450"/>
        <item x="294"/>
        <item x="468"/>
        <item x="474"/>
        <item x="511"/>
        <item x="451"/>
        <item x="452"/>
        <item x="453"/>
        <item x="454"/>
        <item x="455"/>
        <item x="456"/>
        <item x="457"/>
        <item x="458"/>
        <item x="295"/>
        <item x="296"/>
        <item x="28"/>
        <item x="159"/>
        <item x="297"/>
        <item x="160"/>
        <item x="617"/>
        <item x="373"/>
        <item x="374"/>
        <item x="67"/>
        <item x="161"/>
        <item x="298"/>
        <item x="68"/>
        <item x="299"/>
        <item x="83"/>
        <item x="69"/>
        <item x="70"/>
        <item x="459"/>
        <item x="460"/>
        <item x="300"/>
        <item x="461"/>
        <item x="462"/>
        <item x="463"/>
        <item x="464"/>
        <item x="465"/>
        <item x="466"/>
        <item x="467"/>
        <item x="301"/>
        <item x="71"/>
        <item x="302"/>
        <item x="375"/>
        <item x="162"/>
        <item x="303"/>
        <item x="304"/>
        <item x="305"/>
        <item x="122"/>
        <item x="306"/>
        <item x="307"/>
        <item x="106"/>
        <item x="107"/>
        <item x="108"/>
        <item x="109"/>
        <item x="110"/>
        <item x="111"/>
        <item x="112"/>
        <item x="113"/>
        <item x="114"/>
        <item x="115"/>
        <item x="116"/>
        <item x="308"/>
        <item x="309"/>
        <item x="163"/>
        <item x="72"/>
        <item x="73"/>
        <item x="376"/>
        <item x="310"/>
        <item x="311"/>
        <item x="438"/>
        <item x="377"/>
        <item x="378"/>
        <item x="379"/>
        <item x="380"/>
        <item x="312"/>
        <item x="164"/>
        <item x="512"/>
        <item x="313"/>
        <item x="513"/>
        <item x="29"/>
        <item x="74"/>
        <item x="30"/>
        <item x="381"/>
        <item x="314"/>
        <item x="165"/>
        <item x="514"/>
        <item x="75"/>
        <item x="315"/>
        <item x="439"/>
        <item x="76"/>
        <item x="166"/>
        <item x="515"/>
        <item x="316"/>
        <item x="516"/>
        <item x="317"/>
        <item x="618"/>
        <item x="619"/>
        <item x="620"/>
        <item x="621"/>
        <item x="382"/>
        <item x="622"/>
        <item x="623"/>
        <item x="440"/>
        <item x="77"/>
        <item x="441"/>
        <item x="318"/>
        <item x="78"/>
        <item x="79"/>
        <item x="167"/>
        <item x="442"/>
        <item x="80"/>
        <item x="517"/>
        <item x="81"/>
        <item x="319"/>
        <item x="168"/>
        <item x="383"/>
        <item x="624"/>
        <item x="384"/>
        <item x="320"/>
        <item x="385"/>
        <item x="321"/>
        <item x="322"/>
        <item x="443"/>
        <item x="169"/>
        <item x="518"/>
        <item x="638"/>
        <item x="444"/>
        <item x="82"/>
        <item x="625"/>
        <item x="654"/>
        <item x="386"/>
        <item x="323"/>
        <item x="170"/>
        <item x="324"/>
        <item x="325"/>
        <item x="519"/>
        <item x="626"/>
        <item x="326"/>
        <item x="387"/>
        <item x="445"/>
        <item x="655"/>
        <item x="656"/>
        <item x="627"/>
        <item x="628"/>
        <item x="629"/>
        <item x="630"/>
        <item x="31"/>
        <item x="631"/>
        <item x="657"/>
        <item x="632"/>
        <item x="635"/>
        <item x="639"/>
        <item x="633"/>
        <item x="634"/>
        <item x="32"/>
        <item x="203"/>
        <item x="204"/>
        <item x="205"/>
        <item x="206"/>
        <item x="207"/>
        <item x="208"/>
        <item x="209"/>
        <item x="210"/>
        <item x="211"/>
        <item x="212"/>
        <item x="213"/>
        <item x="214"/>
        <item x="215"/>
        <item x="216"/>
        <item x="217"/>
        <item x="33"/>
        <item x="34"/>
        <item x="35"/>
        <item x="520"/>
        <item x="395"/>
        <item x="327"/>
        <item x="388"/>
        <item x="36"/>
        <item x="658"/>
        <item x="661"/>
      </items>
    </pivotField>
    <pivotField axis="axisRow" compact="0" outline="0" showAll="0">
      <items count="668">
        <item x="255"/>
        <item x="218"/>
        <item x="595"/>
        <item x="596"/>
        <item x="275"/>
        <item x="238"/>
        <item x="607"/>
        <item x="597"/>
        <item x="559"/>
        <item x="545"/>
        <item x="550"/>
        <item x="549"/>
        <item x="530"/>
        <item x="529"/>
        <item x="535"/>
        <item x="552"/>
        <item x="536"/>
        <item x="551"/>
        <item x="579"/>
        <item x="548"/>
        <item x="532"/>
        <item x="575"/>
        <item x="546"/>
        <item x="576"/>
        <item x="268"/>
        <item x="502"/>
        <item x="512"/>
        <item x="508"/>
        <item x="70"/>
        <item x="348"/>
        <item x="83"/>
        <item x="391"/>
        <item x="590"/>
        <item x="531"/>
        <item x="95"/>
        <item x="473"/>
        <item x="315"/>
        <item x="316"/>
        <item x="304"/>
        <item x="162"/>
        <item x="152"/>
        <item x="663"/>
        <item x="26"/>
        <item x="176"/>
        <item x="650"/>
        <item x="3"/>
        <item x="478"/>
        <item x="51"/>
        <item x="619"/>
        <item x="126"/>
        <item x="276"/>
        <item x="258"/>
        <item x="92"/>
        <item x="495"/>
        <item x="496"/>
        <item x="440"/>
        <item x="643"/>
        <item x="59"/>
        <item x="370"/>
        <item x="450"/>
        <item x="455"/>
        <item x="451"/>
        <item x="452"/>
        <item x="453"/>
        <item x="456"/>
        <item x="454"/>
        <item x="457"/>
        <item x="524"/>
        <item x="319"/>
        <item x="537"/>
        <item x="415"/>
        <item x="73"/>
        <item x="366"/>
        <item x="253"/>
        <item x="223"/>
        <item x="103"/>
        <item x="501"/>
        <item x="326"/>
        <item x="329"/>
        <item x="37"/>
        <item x="488"/>
        <item x="490"/>
        <item x="522"/>
        <item x="565"/>
        <item x="570"/>
        <item x="571"/>
        <item x="543"/>
        <item x="569"/>
        <item x="572"/>
        <item x="586"/>
        <item x="585"/>
        <item x="567"/>
        <item x="554"/>
        <item x="540"/>
        <item x="533"/>
        <item x="557"/>
        <item x="534"/>
        <item x="560"/>
        <item x="574"/>
        <item x="566"/>
        <item x="556"/>
        <item x="562"/>
        <item x="563"/>
        <item x="564"/>
        <item x="578"/>
        <item x="272"/>
        <item x="202"/>
        <item x="203"/>
        <item x="204"/>
        <item x="205"/>
        <item x="210"/>
        <item x="206"/>
        <item x="207"/>
        <item x="208"/>
        <item x="209"/>
        <item x="211"/>
        <item x="212"/>
        <item x="213"/>
        <item x="214"/>
        <item x="215"/>
        <item x="216"/>
        <item x="396"/>
        <item x="553"/>
        <item x="542"/>
        <item x="558"/>
        <item x="561"/>
        <item x="591"/>
        <item x="593"/>
        <item x="583"/>
        <item x="544"/>
        <item x="573"/>
        <item x="582"/>
        <item x="592"/>
        <item x="584"/>
        <item x="539"/>
        <item x="541"/>
        <item x="555"/>
        <item x="538"/>
        <item x="50"/>
        <item x="660"/>
        <item x="394"/>
        <item x="191"/>
        <item x="91"/>
        <item x="178"/>
        <item x="190"/>
        <item x="283"/>
        <item x="436"/>
        <item x="347"/>
        <item x="405"/>
        <item x="168"/>
        <item x="636"/>
        <item x="123"/>
        <item x="229"/>
        <item x="305"/>
        <item x="137"/>
        <item x="613"/>
        <item x="402"/>
        <item x="145"/>
        <item x="89"/>
        <item x="88"/>
        <item x="97"/>
        <item x="422"/>
        <item x="627"/>
        <item x="497"/>
        <item x="86"/>
        <item x="432"/>
        <item x="6"/>
        <item x="130"/>
        <item x="71"/>
        <item x="293"/>
        <item x="363"/>
        <item x="184"/>
        <item x="367"/>
        <item x="142"/>
        <item x="138"/>
        <item x="614"/>
        <item x="470"/>
        <item x="23"/>
        <item x="588"/>
        <item x="15"/>
        <item x="8"/>
        <item x="649"/>
        <item x="338"/>
        <item x="487"/>
        <item x="516"/>
        <item x="195"/>
        <item x="180"/>
        <item x="194"/>
        <item x="198"/>
        <item x="665"/>
        <item x="5"/>
        <item x="317"/>
        <item x="128"/>
        <item x="652"/>
        <item x="641"/>
        <item x="615"/>
        <item x="256"/>
        <item x="441"/>
        <item x="179"/>
        <item x="309"/>
        <item x="361"/>
        <item x="188"/>
        <item x="483"/>
        <item x="177"/>
        <item x="389"/>
        <item x="7"/>
        <item x="251"/>
        <item x="285"/>
        <item x="413"/>
        <item x="217"/>
        <item x="288"/>
        <item x="243"/>
        <item x="13"/>
        <item x="346"/>
        <item x="622"/>
        <item x="31"/>
        <item x="14"/>
        <item x="110"/>
        <item x="350"/>
        <item x="105"/>
        <item x="320"/>
        <item x="634"/>
        <item x="630"/>
        <item x="409"/>
        <item x="236"/>
        <item x="74"/>
        <item x="116"/>
        <item x="358"/>
        <item x="219"/>
        <item x="54"/>
        <item x="423"/>
        <item x="587"/>
        <item x="442"/>
        <item x="469"/>
        <item x="21"/>
        <item x="239"/>
        <item x="662"/>
        <item x="33"/>
        <item x="36"/>
        <item x="397"/>
        <item x="617"/>
        <item x="594"/>
        <item x="616"/>
        <item x="99"/>
        <item x="56"/>
        <item x="401"/>
        <item x="222"/>
        <item x="100"/>
        <item x="300"/>
        <item x="225"/>
        <item x="231"/>
        <item x="398"/>
        <item x="280"/>
        <item x="295"/>
        <item x="460"/>
        <item x="465"/>
        <item x="461"/>
        <item x="462"/>
        <item x="458"/>
        <item x="463"/>
        <item x="459"/>
        <item x="466"/>
        <item x="464"/>
        <item x="314"/>
        <item x="9"/>
        <item x="248"/>
        <item x="322"/>
        <item x="324"/>
        <item x="233"/>
        <item x="241"/>
        <item x="406"/>
        <item x="93"/>
        <item x="94"/>
        <item x="53"/>
        <item x="165"/>
        <item x="400"/>
        <item x="439"/>
        <item x="32"/>
        <item x="387"/>
        <item x="169"/>
        <item x="336"/>
        <item x="289"/>
        <item x="390"/>
        <item x="182"/>
        <item x="332"/>
        <item x="274"/>
        <item x="58"/>
        <item x="147"/>
        <item x="504"/>
        <item x="263"/>
        <item x="628"/>
        <item x="417"/>
        <item x="47"/>
        <item x="48"/>
        <item x="49"/>
        <item x="429"/>
        <item x="629"/>
        <item x="528"/>
        <item x="38"/>
        <item x="72"/>
        <item x="19"/>
        <item x="507"/>
        <item x="187"/>
        <item x="609"/>
        <item x="610"/>
        <item x="611"/>
        <item x="500"/>
        <item x="232"/>
        <item x="246"/>
        <item x="45"/>
        <item x="303"/>
        <item x="486"/>
        <item x="589"/>
        <item x="547"/>
        <item x="22"/>
        <item x="344"/>
        <item x="167"/>
        <item x="360"/>
        <item x="353"/>
        <item x="328"/>
        <item x="640"/>
        <item x="129"/>
        <item x="632"/>
        <item x="644"/>
        <item x="299"/>
        <item x="416"/>
        <item x="127"/>
        <item x="101"/>
        <item x="170"/>
        <item x="621"/>
        <item x="633"/>
        <item x="385"/>
        <item x="482"/>
        <item x="430"/>
        <item x="189"/>
        <item x="485"/>
        <item x="581"/>
        <item x="141"/>
        <item x="140"/>
        <item x="278"/>
        <item x="200"/>
        <item x="196"/>
        <item x="403"/>
        <item x="647"/>
        <item x="568"/>
        <item x="637"/>
        <item x="286"/>
        <item x="334"/>
        <item x="230"/>
        <item x="598"/>
        <item x="193"/>
        <item x="192"/>
        <item x="381"/>
        <item x="434"/>
        <item x="174"/>
        <item x="345"/>
        <item x="503"/>
        <item x="80"/>
        <item x="386"/>
        <item x="412"/>
        <item x="427"/>
        <item x="419"/>
        <item x="420"/>
        <item x="418"/>
        <item x="414"/>
        <item x="618"/>
        <item x="118"/>
        <item x="117"/>
        <item x="119"/>
        <item x="120"/>
        <item x="638"/>
        <item x="377"/>
        <item x="376"/>
        <item x="603"/>
        <item x="186"/>
        <item x="237"/>
        <item x="321"/>
        <item x="17"/>
        <item x="24"/>
        <item x="431"/>
        <item x="493"/>
        <item x="527"/>
        <item x="612"/>
        <item x="605"/>
        <item x="510"/>
        <item x="327"/>
        <item x="57"/>
        <item x="43"/>
        <item x="506"/>
        <item x="393"/>
        <item x="525"/>
        <item x="635"/>
        <item x="624"/>
        <item x="395"/>
        <item x="625"/>
        <item x="281"/>
        <item x="651"/>
        <item x="351"/>
        <item x="331"/>
        <item x="371"/>
        <item x="626"/>
        <item x="333"/>
        <item x="325"/>
        <item x="642"/>
        <item x="372"/>
        <item x="39"/>
        <item x="235"/>
        <item x="298"/>
        <item x="623"/>
        <item x="292"/>
        <item x="514"/>
        <item x="245"/>
        <item x="383"/>
        <item x="313"/>
        <item x="260"/>
        <item x="226"/>
        <item x="259"/>
        <item x="254"/>
        <item x="354"/>
        <item x="159"/>
        <item x="475"/>
        <item x="481"/>
        <item x="261"/>
        <item x="448"/>
        <item x="445"/>
        <item x="446"/>
        <item x="447"/>
        <item x="449"/>
        <item x="511"/>
        <item x="375"/>
        <item x="297"/>
        <item x="520"/>
        <item x="257"/>
        <item x="79"/>
        <item x="444"/>
        <item x="139"/>
        <item x="124"/>
        <item x="494"/>
        <item x="479"/>
        <item x="407"/>
        <item x="301"/>
        <item x="489"/>
        <item x="234"/>
        <item x="648"/>
        <item x="76"/>
        <item x="392"/>
        <item x="160"/>
        <item x="68"/>
        <item x="339"/>
        <item x="340"/>
        <item x="77"/>
        <item x="287"/>
        <item x="302"/>
        <item x="163"/>
        <item x="164"/>
        <item x="477"/>
        <item x="388"/>
        <item x="476"/>
        <item x="349"/>
        <item x="330"/>
        <item x="341"/>
        <item x="135"/>
        <item x="136"/>
        <item x="580"/>
        <item x="69"/>
        <item x="373"/>
        <item x="518"/>
        <item x="380"/>
        <item x="250"/>
        <item x="269"/>
        <item x="84"/>
        <item x="42"/>
        <item x="132"/>
        <item x="271"/>
        <item x="115"/>
        <item x="65"/>
        <item x="78"/>
        <item x="148"/>
        <item x="151"/>
        <item x="428"/>
        <item x="378"/>
        <item x="149"/>
        <item x="480"/>
        <item x="81"/>
        <item x="265"/>
        <item x="599"/>
        <item x="264"/>
        <item x="240"/>
        <item x="172"/>
        <item x="306"/>
        <item x="443"/>
        <item x="277"/>
        <item x="426"/>
        <item x="291"/>
        <item x="620"/>
        <item x="125"/>
        <item x="279"/>
        <item x="166"/>
        <item x="425"/>
        <item x="181"/>
        <item x="411"/>
        <item x="197"/>
        <item x="646"/>
        <item x="645"/>
        <item x="121"/>
        <item x="601"/>
        <item x="27"/>
        <item x="424"/>
        <item x="433"/>
        <item x="639"/>
        <item x="40"/>
        <item x="41"/>
        <item x="369"/>
        <item x="30"/>
        <item x="25"/>
        <item x="342"/>
        <item x="270"/>
        <item x="153"/>
        <item x="266"/>
        <item x="661"/>
        <item x="55"/>
        <item x="133"/>
        <item x="467"/>
        <item x="471"/>
        <item x="468"/>
        <item x="343"/>
        <item x="108"/>
        <item x="242"/>
        <item x="374"/>
        <item x="273"/>
        <item x="158"/>
        <item x="509"/>
        <item x="90"/>
        <item x="150"/>
        <item x="155"/>
        <item x="517"/>
        <item x="252"/>
        <item x="364"/>
        <item x="408"/>
        <item x="604"/>
        <item x="102"/>
        <item x="87"/>
        <item x="352"/>
        <item x="183"/>
        <item x="606"/>
        <item x="379"/>
        <item x="323"/>
        <item x="144"/>
        <item x="656"/>
        <item x="654"/>
        <item x="657"/>
        <item x="655"/>
        <item x="653"/>
        <item x="410"/>
        <item x="0"/>
        <item x="310"/>
        <item x="244"/>
        <item x="4"/>
        <item x="282"/>
        <item x="362"/>
        <item x="337"/>
        <item x="2"/>
        <item x="335"/>
        <item x="262"/>
        <item x="577"/>
        <item x="499"/>
        <item x="146"/>
        <item x="109"/>
        <item x="290"/>
        <item x="106"/>
        <item x="113"/>
        <item x="112"/>
        <item x="318"/>
        <item x="294"/>
        <item x="224"/>
        <item x="484"/>
        <item x="491"/>
        <item x="513"/>
        <item x="220"/>
        <item x="505"/>
        <item x="221"/>
        <item x="85"/>
        <item x="111"/>
        <item x="175"/>
        <item x="519"/>
        <item x="107"/>
        <item x="98"/>
        <item x="284"/>
        <item x="368"/>
        <item x="515"/>
        <item x="171"/>
        <item x="96"/>
        <item x="134"/>
        <item x="664"/>
        <item x="658"/>
        <item x="1"/>
        <item x="608"/>
        <item x="359"/>
        <item x="228"/>
        <item x="46"/>
        <item x="199"/>
        <item x="66"/>
        <item x="131"/>
        <item x="122"/>
        <item x="20"/>
        <item x="114"/>
        <item x="52"/>
        <item x="659"/>
        <item x="472"/>
        <item x="602"/>
        <item x="75"/>
        <item x="82"/>
        <item x="34"/>
        <item x="421"/>
        <item x="201"/>
        <item x="16"/>
        <item x="11"/>
        <item x="10"/>
        <item x="156"/>
        <item x="526"/>
        <item x="365"/>
        <item x="474"/>
        <item x="63"/>
        <item x="247"/>
        <item x="249"/>
        <item x="227"/>
        <item x="154"/>
        <item x="161"/>
        <item x="143"/>
        <item x="498"/>
        <item x="384"/>
        <item x="12"/>
        <item x="173"/>
        <item x="28"/>
        <item x="437"/>
        <item x="18"/>
        <item x="308"/>
        <item x="404"/>
        <item x="104"/>
        <item x="382"/>
        <item x="67"/>
        <item x="311"/>
        <item x="157"/>
        <item x="355"/>
        <item x="312"/>
        <item x="44"/>
        <item x="35"/>
        <item x="492"/>
        <item x="267"/>
        <item x="185"/>
        <item x="521"/>
        <item x="399"/>
        <item x="631"/>
        <item x="64"/>
        <item x="61"/>
        <item x="60"/>
        <item x="62"/>
        <item x="29"/>
        <item x="435"/>
        <item x="357"/>
        <item x="356"/>
        <item x="438"/>
        <item x="307"/>
        <item x="600"/>
        <item x="296"/>
        <item x="523"/>
        <item x="666"/>
        <item t="default"/>
      </items>
    </pivotField>
    <pivotField axis="axisRow" compact="0" outline="0" showAll="0" defaultSubtotal="0">
      <items count="375">
        <item x="372"/>
        <item x="354"/>
        <item x="220"/>
        <item x="183"/>
        <item x="352"/>
        <item x="357"/>
        <item x="349"/>
        <item x="368"/>
        <item x="353"/>
        <item x="33"/>
        <item x="344"/>
        <item x="84"/>
        <item x="312"/>
        <item x="254"/>
        <item x="326"/>
        <item x="32"/>
        <item x="304"/>
        <item x="371"/>
        <item x="363"/>
        <item x="345"/>
        <item x="348"/>
        <item x="366"/>
        <item x="24"/>
        <item x="317"/>
        <item x="238"/>
        <item x="309"/>
        <item x="206"/>
        <item x="62"/>
        <item x="15"/>
        <item x="203"/>
        <item x="320"/>
        <item x="19"/>
        <item x="339"/>
        <item x="165"/>
        <item x="334"/>
        <item x="308"/>
        <item x="46"/>
        <item x="256"/>
        <item x="168"/>
        <item x="76"/>
        <item x="138"/>
        <item x="332"/>
        <item x="336"/>
        <item x="294"/>
        <item x="293"/>
        <item x="290"/>
        <item x="201"/>
        <item x="21"/>
        <item x="255"/>
        <item x="114"/>
        <item x="27"/>
        <item x="259"/>
        <item x="199"/>
        <item x="64"/>
        <item x="67"/>
        <item x="71"/>
        <item x="232"/>
        <item x="208"/>
        <item x="341"/>
        <item x="184"/>
        <item x="237"/>
        <item x="108"/>
        <item x="132"/>
        <item x="35"/>
        <item x="234"/>
        <item x="128"/>
        <item x="258"/>
        <item x="23"/>
        <item x="148"/>
        <item x="222"/>
        <item x="155"/>
        <item x="156"/>
        <item x="61"/>
        <item x="68"/>
        <item x="328"/>
        <item x="240"/>
        <item x="277"/>
        <item x="278"/>
        <item x="217"/>
        <item x="90"/>
        <item x="303"/>
        <item x="16"/>
        <item x="3"/>
        <item x="151"/>
        <item x="141"/>
        <item x="173"/>
        <item x="44"/>
        <item x="202"/>
        <item x="174"/>
        <item x="213"/>
        <item x="77"/>
        <item x="117"/>
        <item x="225"/>
        <item x="251"/>
        <item x="342"/>
        <item x="162"/>
        <item x="167"/>
        <item x="333"/>
        <item x="122"/>
        <item x="335"/>
        <item x="219"/>
        <item x="301"/>
        <item x="212"/>
        <item x="170"/>
        <item x="12"/>
        <item x="51"/>
        <item x="188"/>
        <item x="265"/>
        <item x="361"/>
        <item x="331"/>
        <item x="120"/>
        <item x="178"/>
        <item x="157"/>
        <item x="154"/>
        <item x="145"/>
        <item x="14"/>
        <item x="116"/>
        <item x="286"/>
        <item x="319"/>
        <item x="8"/>
        <item x="324"/>
        <item x="26"/>
        <item x="66"/>
        <item x="143"/>
        <item x="241"/>
        <item x="235"/>
        <item x="247"/>
        <item x="118"/>
        <item x="83"/>
        <item x="196"/>
        <item x="159"/>
        <item x="150"/>
        <item x="124"/>
        <item x="172"/>
        <item x="248"/>
        <item x="271"/>
        <item x="228"/>
        <item x="182"/>
        <item x="130"/>
        <item x="59"/>
        <item x="94"/>
        <item x="36"/>
        <item x="176"/>
        <item x="112"/>
        <item x="189"/>
        <item x="7"/>
        <item x="329"/>
        <item x="161"/>
        <item x="215"/>
        <item x="38"/>
        <item x="171"/>
        <item x="63"/>
        <item x="338"/>
        <item x="236"/>
        <item x="144"/>
        <item x="49"/>
        <item x="250"/>
        <item x="221"/>
        <item x="230"/>
        <item x="367"/>
        <item x="55"/>
        <item x="79"/>
        <item x="45"/>
        <item x="20"/>
        <item x="126"/>
        <item x="106"/>
        <item x="153"/>
        <item x="311"/>
        <item x="40"/>
        <item x="191"/>
        <item x="321"/>
        <item x="318"/>
        <item x="347"/>
        <item x="69"/>
        <item x="72"/>
        <item x="146"/>
        <item x="80"/>
        <item x="194"/>
        <item x="105"/>
        <item x="97"/>
        <item x="113"/>
        <item x="229"/>
        <item x="327"/>
        <item x="48"/>
        <item x="125"/>
        <item x="11"/>
        <item x="25"/>
        <item x="92"/>
        <item x="100"/>
        <item x="98"/>
        <item x="200"/>
        <item x="263"/>
        <item x="209"/>
        <item x="133"/>
        <item x="160"/>
        <item x="268"/>
        <item x="177"/>
        <item x="179"/>
        <item x="85"/>
        <item x="91"/>
        <item x="187"/>
        <item x="93"/>
        <item x="60"/>
        <item x="313"/>
        <item x="291"/>
        <item x="104"/>
        <item x="142"/>
        <item x="305"/>
        <item x="295"/>
        <item x="121"/>
        <item x="315"/>
        <item x="239"/>
        <item x="283"/>
        <item x="297"/>
        <item x="70"/>
        <item x="1"/>
        <item x="330"/>
        <item x="223"/>
        <item x="107"/>
        <item x="2"/>
        <item x="74"/>
        <item x="310"/>
        <item x="227"/>
        <item x="78"/>
        <item x="111"/>
        <item x="103"/>
        <item x="185"/>
        <item x="193"/>
        <item x="119"/>
        <item x="95"/>
        <item x="262"/>
        <item x="166"/>
        <item x="264"/>
        <item x="58"/>
        <item x="300"/>
        <item x="274"/>
        <item x="204"/>
        <item x="37"/>
        <item x="75"/>
        <item x="139"/>
        <item x="137"/>
        <item x="266"/>
        <item x="30"/>
        <item x="81"/>
        <item x="169"/>
        <item x="226"/>
        <item x="242"/>
        <item x="89"/>
        <item x="175"/>
        <item x="18"/>
        <item x="249"/>
        <item x="257"/>
        <item x="211"/>
        <item x="4"/>
        <item x="243"/>
        <item x="273"/>
        <item x="244"/>
        <item x="181"/>
        <item x="207"/>
        <item x="337"/>
        <item x="214"/>
        <item x="123"/>
        <item x="260"/>
        <item x="289"/>
        <item x="210"/>
        <item x="343"/>
        <item x="216"/>
        <item x="115"/>
        <item x="136"/>
        <item x="88"/>
        <item x="197"/>
        <item x="192"/>
        <item x="231"/>
        <item x="109"/>
        <item x="198"/>
        <item x="127"/>
        <item x="302"/>
        <item x="129"/>
        <item x="10"/>
        <item x="364"/>
        <item x="34"/>
        <item x="110"/>
        <item x="261"/>
        <item x="356"/>
        <item x="355"/>
        <item x="152"/>
        <item x="147"/>
        <item x="316"/>
        <item x="134"/>
        <item x="280"/>
        <item x="5"/>
        <item x="164"/>
        <item x="325"/>
        <item x="13"/>
        <item x="287"/>
        <item x="288"/>
        <item x="296"/>
        <item x="163"/>
        <item x="275"/>
        <item x="276"/>
        <item x="224"/>
        <item x="6"/>
        <item x="9"/>
        <item x="158"/>
        <item x="73"/>
        <item x="252"/>
        <item x="131"/>
        <item x="195"/>
        <item x="323"/>
        <item x="82"/>
        <item x="17"/>
        <item x="149"/>
        <item x="292"/>
        <item x="253"/>
        <item x="267"/>
        <item x="218"/>
        <item x="43"/>
        <item x="233"/>
        <item x="360"/>
        <item x="340"/>
        <item x="47"/>
        <item x="245"/>
        <item x="41"/>
        <item x="42"/>
        <item x="351"/>
        <item x="285"/>
        <item x="299"/>
        <item x="135"/>
        <item x="180"/>
        <item x="50"/>
        <item x="269"/>
        <item x="346"/>
        <item x="29"/>
        <item x="31"/>
        <item x="246"/>
        <item x="28"/>
        <item x="205"/>
        <item x="359"/>
        <item x="101"/>
        <item x="358"/>
        <item x="270"/>
        <item x="56"/>
        <item x="373"/>
        <item x="279"/>
        <item x="281"/>
        <item x="140"/>
        <item x="53"/>
        <item x="186"/>
        <item x="39"/>
        <item x="86"/>
        <item x="22"/>
        <item x="57"/>
        <item x="350"/>
        <item x="322"/>
        <item x="190"/>
        <item x="96"/>
        <item x="0"/>
        <item x="65"/>
        <item x="365"/>
        <item x="102"/>
        <item x="99"/>
        <item x="362"/>
        <item x="370"/>
        <item x="298"/>
        <item x="284"/>
        <item x="52"/>
        <item x="369"/>
        <item x="272"/>
        <item x="314"/>
        <item x="306"/>
        <item x="307"/>
        <item x="282"/>
        <item x="54"/>
        <item x="87"/>
        <item x="374"/>
      </items>
    </pivotField>
    <pivotField compact="0" outline="0" showAll="0"/>
    <pivotField dataField="1" compact="0" outline="0" showAll="0"/>
    <pivotField compact="0" outline="0" showAll="0"/>
    <pivotField dataField="1"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3">
    <field x="7"/>
    <field x="5"/>
    <field x="6"/>
  </rowFields>
  <rowItems count="12">
    <i>
      <x v="179"/>
      <x v="19"/>
      <x v="583"/>
    </i>
    <i r="1">
      <x v="20"/>
      <x v="43"/>
    </i>
    <i r="1">
      <x v="25"/>
      <x v="203"/>
    </i>
    <i r="1">
      <x v="28"/>
      <x v="143"/>
    </i>
    <i r="1">
      <x v="29"/>
      <x v="198"/>
    </i>
    <i r="1">
      <x v="30"/>
      <x v="186"/>
    </i>
    <i r="1">
      <x v="31"/>
      <x v="499"/>
    </i>
    <i r="1">
      <x v="32"/>
      <x v="283"/>
    </i>
    <i r="1">
      <x v="34"/>
      <x v="543"/>
    </i>
    <i r="1">
      <x v="35"/>
      <x v="171"/>
    </i>
    <i>
      <x v="355"/>
      <x v="18"/>
      <x v="354"/>
    </i>
    <i t="grand">
      <x/>
    </i>
  </rowItems>
  <colFields count="1">
    <field x="-2"/>
  </colFields>
  <colItems count="3">
    <i>
      <x/>
    </i>
    <i i="1">
      <x v="1"/>
    </i>
    <i i="2">
      <x v="2"/>
    </i>
  </colItems>
  <pageFields count="1">
    <pageField fld="0" item="6" hier="-1"/>
  </pageFields>
  <dataFields count="3">
    <dataField name="Somma di Finanziamento" fld="9" baseField="0" baseItem="0"/>
    <dataField name="Somma di Impegno" fld="11" baseField="0" baseItem="0"/>
    <dataField name="Somma di Pagamento" fld="12" baseField="0" baseItem="0"/>
  </dataFields>
  <formats count="1">
    <format dxfId="4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B8FFAD9C-14C3-4C04-B614-5814F9159014}" name="Tabella pivot1" cacheId="0" applyNumberFormats="0" applyBorderFormats="0" applyFontFormats="0" applyPatternFormats="0" applyAlignmentFormats="0" applyWidthHeightFormats="1" dataCaption="Valori" updatedVersion="8" minRefreshableVersion="3" itemPrintTitles="1" mergeItem="1" createdVersion="8" indent="0" compact="0" compactData="0" gridDropZones="1" multipleFieldFilters="0">
  <location ref="A3:F57" firstHeaderRow="1" firstDataRow="2" firstDataCol="3" rowPageCount="1" colPageCount="1"/>
  <pivotFields count="28">
    <pivotField axis="axisPage" compact="0" outline="0" showAll="0">
      <items count="17">
        <item x="0"/>
        <item x="1"/>
        <item x="2"/>
        <item x="3"/>
        <item x="4"/>
        <item x="5"/>
        <item x="6"/>
        <item x="7"/>
        <item x="8"/>
        <item x="9"/>
        <item x="14"/>
        <item x="10"/>
        <item x="11"/>
        <item x="12"/>
        <item x="13"/>
        <item x="15"/>
        <item t="default"/>
      </items>
    </pivotField>
    <pivotField compact="0" outline="0" showAll="0"/>
    <pivotField compact="0" outline="0" showAll="0"/>
    <pivotField compact="0" outline="0" showAll="0"/>
    <pivotField compact="0" outline="0" showAll="0"/>
    <pivotField axis="axisRow" compact="0" outline="0" showAll="0" defaultSubtotal="0">
      <items count="662">
        <item x="218"/>
        <item x="401"/>
        <item x="475"/>
        <item x="476"/>
        <item x="477"/>
        <item x="478"/>
        <item x="479"/>
        <item x="480"/>
        <item x="481"/>
        <item x="219"/>
        <item x="0"/>
        <item x="482"/>
        <item x="483"/>
        <item x="328"/>
        <item x="220"/>
        <item x="484"/>
        <item x="521"/>
        <item x="221"/>
        <item x="175"/>
        <item x="176"/>
        <item x="177"/>
        <item x="485"/>
        <item x="486"/>
        <item x="402"/>
        <item x="3"/>
        <item x="178"/>
        <item x="222"/>
        <item x="403"/>
        <item x="179"/>
        <item x="180"/>
        <item x="181"/>
        <item x="182"/>
        <item x="183"/>
        <item x="329"/>
        <item x="184"/>
        <item x="185"/>
        <item x="223"/>
        <item x="404"/>
        <item x="224"/>
        <item x="123"/>
        <item x="40"/>
        <item x="487"/>
        <item x="41"/>
        <item x="42"/>
        <item x="124"/>
        <item x="225"/>
        <item x="43"/>
        <item x="330"/>
        <item x="226"/>
        <item x="125"/>
        <item x="389"/>
        <item x="331"/>
        <item x="37"/>
        <item x="332"/>
        <item x="4"/>
        <item x="5"/>
        <item x="44"/>
        <item x="227"/>
        <item x="126"/>
        <item x="488"/>
        <item x="390"/>
        <item x="127"/>
        <item x="118"/>
        <item x="120"/>
        <item x="119"/>
        <item x="228"/>
        <item x="105"/>
        <item x="117"/>
        <item x="121"/>
        <item x="45"/>
        <item x="229"/>
        <item x="230"/>
        <item x="46"/>
        <item x="640"/>
        <item x="231"/>
        <item x="522"/>
        <item x="641"/>
        <item x="232"/>
        <item x="128"/>
        <item x="129"/>
        <item x="233"/>
        <item x="234"/>
        <item x="47"/>
        <item x="489"/>
        <item x="235"/>
        <item x="523"/>
        <item x="524"/>
        <item x="236"/>
        <item x="130"/>
        <item x="525"/>
        <item x="526"/>
        <item x="527"/>
        <item x="333"/>
        <item x="237"/>
        <item x="490"/>
        <item x="238"/>
        <item x="239"/>
        <item x="405"/>
        <item x="396"/>
        <item x="397"/>
        <item x="240"/>
        <item x="398"/>
        <item x="6"/>
        <item x="491"/>
        <item x="334"/>
        <item x="241"/>
        <item x="48"/>
        <item x="242"/>
        <item x="49"/>
        <item x="492"/>
        <item x="335"/>
        <item x="336"/>
        <item x="7"/>
        <item x="8"/>
        <item x="9"/>
        <item x="10"/>
        <item x="11"/>
        <item x="12"/>
        <item x="13"/>
        <item x="243"/>
        <item x="14"/>
        <item x="15"/>
        <item x="244"/>
        <item x="50"/>
        <item x="16"/>
        <item x="337"/>
        <item x="51"/>
        <item x="245"/>
        <item x="246"/>
        <item x="247"/>
        <item x="84"/>
        <item x="528"/>
        <item x="248"/>
        <item x="249"/>
        <item x="406"/>
        <item x="52"/>
        <item x="338"/>
        <item x="339"/>
        <item x="340"/>
        <item x="250"/>
        <item x="251"/>
        <item x="131"/>
        <item x="132"/>
        <item x="133"/>
        <item x="173"/>
        <item x="174"/>
        <item x="134"/>
        <item x="135"/>
        <item x="136"/>
        <item x="137"/>
        <item x="172"/>
        <item x="138"/>
        <item x="139"/>
        <item x="140"/>
        <item x="171"/>
        <item x="341"/>
        <item x="493"/>
        <item x="342"/>
        <item x="252"/>
        <item x="391"/>
        <item x="529"/>
        <item x="530"/>
        <item x="531"/>
        <item x="532"/>
        <item x="533"/>
        <item x="534"/>
        <item x="535"/>
        <item x="642"/>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343"/>
        <item x="577"/>
        <item x="578"/>
        <item x="579"/>
        <item x="580"/>
        <item x="581"/>
        <item x="582"/>
        <item x="583"/>
        <item x="584"/>
        <item x="585"/>
        <item x="586"/>
        <item x="587"/>
        <item x="588"/>
        <item x="253"/>
        <item x="17"/>
        <item x="589"/>
        <item x="590"/>
        <item x="591"/>
        <item x="592"/>
        <item x="643"/>
        <item x="494"/>
        <item x="254"/>
        <item x="141"/>
        <item x="407"/>
        <item x="255"/>
        <item x="38"/>
        <item x="142"/>
        <item x="399"/>
        <item x="186"/>
        <item x="187"/>
        <item x="188"/>
        <item x="18"/>
        <item x="189"/>
        <item x="190"/>
        <item x="191"/>
        <item x="192"/>
        <item x="193"/>
        <item x="194"/>
        <item x="195"/>
        <item x="196"/>
        <item x="143"/>
        <item x="344"/>
        <item x="197"/>
        <item x="345"/>
        <item x="144"/>
        <item x="198"/>
        <item x="1"/>
        <item x="346"/>
        <item x="347"/>
        <item x="256"/>
        <item x="348"/>
        <item x="349"/>
        <item x="495"/>
        <item x="496"/>
        <item x="257"/>
        <item x="350"/>
        <item x="258"/>
        <item x="351"/>
        <item x="53"/>
        <item x="259"/>
        <item x="497"/>
        <item x="260"/>
        <item x="408"/>
        <item x="392"/>
        <item x="409"/>
        <item x="261"/>
        <item x="410"/>
        <item x="39"/>
        <item x="262"/>
        <item x="263"/>
        <item x="264"/>
        <item x="593"/>
        <item x="594"/>
        <item x="595"/>
        <item x="644"/>
        <item x="596"/>
        <item x="597"/>
        <item x="598"/>
        <item x="599"/>
        <item x="600"/>
        <item x="601"/>
        <item x="602"/>
        <item x="603"/>
        <item x="604"/>
        <item x="605"/>
        <item x="645"/>
        <item x="659"/>
        <item x="606"/>
        <item x="607"/>
        <item x="646"/>
        <item x="647"/>
        <item x="265"/>
        <item x="648"/>
        <item x="649"/>
        <item x="650"/>
        <item x="651"/>
        <item x="652"/>
        <item x="608"/>
        <item x="609"/>
        <item x="610"/>
        <item x="611"/>
        <item x="612"/>
        <item x="637"/>
        <item x="613"/>
        <item x="266"/>
        <item x="267"/>
        <item x="145"/>
        <item x="268"/>
        <item x="19"/>
        <item x="146"/>
        <item x="393"/>
        <item x="498"/>
        <item x="411"/>
        <item x="352"/>
        <item x="412"/>
        <item x="353"/>
        <item x="499"/>
        <item x="636"/>
        <item x="54"/>
        <item x="269"/>
        <item x="660"/>
        <item x="354"/>
        <item x="270"/>
        <item x="20"/>
        <item x="271"/>
        <item x="2"/>
        <item x="272"/>
        <item x="55"/>
        <item x="273"/>
        <item x="500"/>
        <item x="274"/>
        <item x="501"/>
        <item x="56"/>
        <item x="57"/>
        <item x="355"/>
        <item x="147"/>
        <item x="148"/>
        <item x="58"/>
        <item x="502"/>
        <item x="503"/>
        <item x="413"/>
        <item x="356"/>
        <item x="414"/>
        <item x="415"/>
        <item x="275"/>
        <item x="416"/>
        <item x="276"/>
        <item x="417"/>
        <item x="59"/>
        <item x="149"/>
        <item x="60"/>
        <item x="61"/>
        <item x="418"/>
        <item x="62"/>
        <item x="277"/>
        <item x="278"/>
        <item x="419"/>
        <item x="279"/>
        <item x="614"/>
        <item x="420"/>
        <item x="421"/>
        <item x="63"/>
        <item x="504"/>
        <item x="357"/>
        <item x="358"/>
        <item x="653"/>
        <item x="150"/>
        <item x="151"/>
        <item x="615"/>
        <item x="280"/>
        <item x="152"/>
        <item x="64"/>
        <item x="422"/>
        <item x="400"/>
        <item x="423"/>
        <item x="424"/>
        <item x="425"/>
        <item x="65"/>
        <item x="359"/>
        <item x="66"/>
        <item x="153"/>
        <item x="199"/>
        <item x="426"/>
        <item x="360"/>
        <item x="85"/>
        <item x="86"/>
        <item x="87"/>
        <item x="88"/>
        <item x="89"/>
        <item x="281"/>
        <item x="90"/>
        <item x="91"/>
        <item x="92"/>
        <item x="427"/>
        <item x="93"/>
        <item x="94"/>
        <item x="95"/>
        <item x="96"/>
        <item x="97"/>
        <item x="98"/>
        <item x="154"/>
        <item x="361"/>
        <item x="99"/>
        <item x="428"/>
        <item x="429"/>
        <item x="100"/>
        <item x="101"/>
        <item x="102"/>
        <item x="103"/>
        <item x="362"/>
        <item x="430"/>
        <item x="282"/>
        <item x="363"/>
        <item x="505"/>
        <item x="283"/>
        <item x="506"/>
        <item x="431"/>
        <item x="284"/>
        <item x="432"/>
        <item x="155"/>
        <item x="433"/>
        <item x="434"/>
        <item x="507"/>
        <item x="508"/>
        <item x="285"/>
        <item x="286"/>
        <item x="21"/>
        <item x="287"/>
        <item x="364"/>
        <item x="288"/>
        <item x="200"/>
        <item x="201"/>
        <item x="202"/>
        <item x="156"/>
        <item x="365"/>
        <item x="22"/>
        <item x="23"/>
        <item x="366"/>
        <item x="367"/>
        <item x="289"/>
        <item x="435"/>
        <item x="157"/>
        <item x="368"/>
        <item x="290"/>
        <item x="24"/>
        <item x="394"/>
        <item x="158"/>
        <item x="25"/>
        <item x="291"/>
        <item x="292"/>
        <item x="26"/>
        <item x="369"/>
        <item x="509"/>
        <item x="436"/>
        <item x="370"/>
        <item x="371"/>
        <item x="616"/>
        <item x="437"/>
        <item x="104"/>
        <item x="27"/>
        <item x="473"/>
        <item x="372"/>
        <item x="446"/>
        <item x="470"/>
        <item x="471"/>
        <item x="472"/>
        <item x="447"/>
        <item x="448"/>
        <item x="449"/>
        <item x="510"/>
        <item x="293"/>
        <item x="469"/>
        <item x="450"/>
        <item x="294"/>
        <item x="468"/>
        <item x="474"/>
        <item x="511"/>
        <item x="451"/>
        <item x="452"/>
        <item x="453"/>
        <item x="454"/>
        <item x="455"/>
        <item x="456"/>
        <item x="457"/>
        <item x="458"/>
        <item x="295"/>
        <item x="296"/>
        <item x="28"/>
        <item x="159"/>
        <item x="297"/>
        <item x="160"/>
        <item x="617"/>
        <item x="373"/>
        <item x="374"/>
        <item x="67"/>
        <item x="161"/>
        <item x="298"/>
        <item x="68"/>
        <item x="299"/>
        <item x="83"/>
        <item x="69"/>
        <item x="70"/>
        <item x="459"/>
        <item x="460"/>
        <item x="300"/>
        <item x="461"/>
        <item x="462"/>
        <item x="463"/>
        <item x="464"/>
        <item x="465"/>
        <item x="466"/>
        <item x="467"/>
        <item x="301"/>
        <item x="71"/>
        <item x="302"/>
        <item x="375"/>
        <item x="162"/>
        <item x="303"/>
        <item x="304"/>
        <item x="305"/>
        <item x="122"/>
        <item x="306"/>
        <item x="307"/>
        <item x="106"/>
        <item x="107"/>
        <item x="108"/>
        <item x="109"/>
        <item x="110"/>
        <item x="111"/>
        <item x="112"/>
        <item x="113"/>
        <item x="114"/>
        <item x="115"/>
        <item x="116"/>
        <item x="308"/>
        <item x="309"/>
        <item x="163"/>
        <item x="72"/>
        <item x="73"/>
        <item x="376"/>
        <item x="310"/>
        <item x="311"/>
        <item x="438"/>
        <item x="377"/>
        <item x="378"/>
        <item x="379"/>
        <item x="380"/>
        <item x="312"/>
        <item x="164"/>
        <item x="512"/>
        <item x="313"/>
        <item x="513"/>
        <item x="29"/>
        <item x="74"/>
        <item x="30"/>
        <item x="381"/>
        <item x="314"/>
        <item x="165"/>
        <item x="514"/>
        <item x="75"/>
        <item x="315"/>
        <item x="439"/>
        <item x="76"/>
        <item x="166"/>
        <item x="515"/>
        <item x="316"/>
        <item x="516"/>
        <item x="317"/>
        <item x="618"/>
        <item x="619"/>
        <item x="620"/>
        <item x="621"/>
        <item x="382"/>
        <item x="622"/>
        <item x="623"/>
        <item x="440"/>
        <item x="77"/>
        <item x="441"/>
        <item x="318"/>
        <item x="78"/>
        <item x="79"/>
        <item x="167"/>
        <item x="442"/>
        <item x="80"/>
        <item x="517"/>
        <item x="81"/>
        <item x="319"/>
        <item x="168"/>
        <item x="383"/>
        <item x="624"/>
        <item x="384"/>
        <item x="320"/>
        <item x="385"/>
        <item x="321"/>
        <item x="322"/>
        <item x="443"/>
        <item x="169"/>
        <item x="518"/>
        <item x="638"/>
        <item x="444"/>
        <item x="82"/>
        <item x="625"/>
        <item x="654"/>
        <item x="386"/>
        <item x="323"/>
        <item x="170"/>
        <item x="324"/>
        <item x="325"/>
        <item x="519"/>
        <item x="626"/>
        <item x="326"/>
        <item x="387"/>
        <item x="445"/>
        <item x="655"/>
        <item x="656"/>
        <item x="627"/>
        <item x="628"/>
        <item x="629"/>
        <item x="630"/>
        <item x="31"/>
        <item x="631"/>
        <item x="657"/>
        <item x="632"/>
        <item x="635"/>
        <item x="639"/>
        <item x="633"/>
        <item x="634"/>
        <item x="32"/>
        <item x="203"/>
        <item x="204"/>
        <item x="205"/>
        <item x="206"/>
        <item x="207"/>
        <item x="208"/>
        <item x="209"/>
        <item x="210"/>
        <item x="211"/>
        <item x="212"/>
        <item x="213"/>
        <item x="214"/>
        <item x="215"/>
        <item x="216"/>
        <item x="217"/>
        <item x="33"/>
        <item x="34"/>
        <item x="35"/>
        <item x="520"/>
        <item x="395"/>
        <item x="327"/>
        <item x="388"/>
        <item x="36"/>
        <item x="658"/>
        <item x="661"/>
      </items>
    </pivotField>
    <pivotField axis="axisRow" compact="0" outline="0" showAll="0">
      <items count="668">
        <item x="255"/>
        <item x="218"/>
        <item x="595"/>
        <item x="596"/>
        <item x="275"/>
        <item x="238"/>
        <item x="607"/>
        <item x="597"/>
        <item x="559"/>
        <item x="545"/>
        <item x="550"/>
        <item x="549"/>
        <item x="530"/>
        <item x="529"/>
        <item x="535"/>
        <item x="552"/>
        <item x="536"/>
        <item x="551"/>
        <item x="579"/>
        <item x="548"/>
        <item x="532"/>
        <item x="575"/>
        <item x="546"/>
        <item x="576"/>
        <item x="268"/>
        <item x="502"/>
        <item x="512"/>
        <item x="508"/>
        <item x="70"/>
        <item x="348"/>
        <item x="83"/>
        <item x="391"/>
        <item x="590"/>
        <item x="531"/>
        <item x="95"/>
        <item x="473"/>
        <item x="315"/>
        <item x="316"/>
        <item x="304"/>
        <item x="162"/>
        <item x="152"/>
        <item x="663"/>
        <item x="26"/>
        <item x="176"/>
        <item x="650"/>
        <item x="3"/>
        <item x="478"/>
        <item x="51"/>
        <item x="619"/>
        <item x="126"/>
        <item x="276"/>
        <item x="258"/>
        <item x="92"/>
        <item x="495"/>
        <item x="496"/>
        <item x="440"/>
        <item x="643"/>
        <item x="59"/>
        <item x="370"/>
        <item x="450"/>
        <item x="455"/>
        <item x="451"/>
        <item x="452"/>
        <item x="453"/>
        <item x="456"/>
        <item x="454"/>
        <item x="457"/>
        <item x="524"/>
        <item x="319"/>
        <item x="537"/>
        <item x="415"/>
        <item x="73"/>
        <item x="366"/>
        <item x="253"/>
        <item x="223"/>
        <item x="103"/>
        <item x="501"/>
        <item x="326"/>
        <item x="329"/>
        <item x="37"/>
        <item x="488"/>
        <item x="490"/>
        <item x="522"/>
        <item x="565"/>
        <item x="570"/>
        <item x="571"/>
        <item x="543"/>
        <item x="569"/>
        <item x="572"/>
        <item x="586"/>
        <item x="585"/>
        <item x="567"/>
        <item x="554"/>
        <item x="540"/>
        <item x="533"/>
        <item x="557"/>
        <item x="534"/>
        <item x="560"/>
        <item x="574"/>
        <item x="566"/>
        <item x="556"/>
        <item x="562"/>
        <item x="563"/>
        <item x="564"/>
        <item x="578"/>
        <item x="272"/>
        <item x="202"/>
        <item x="203"/>
        <item x="204"/>
        <item x="205"/>
        <item x="210"/>
        <item x="206"/>
        <item x="207"/>
        <item x="208"/>
        <item x="209"/>
        <item x="211"/>
        <item x="212"/>
        <item x="213"/>
        <item x="214"/>
        <item x="215"/>
        <item x="216"/>
        <item x="396"/>
        <item x="553"/>
        <item x="542"/>
        <item x="558"/>
        <item x="561"/>
        <item x="591"/>
        <item x="593"/>
        <item x="583"/>
        <item x="544"/>
        <item x="573"/>
        <item x="582"/>
        <item x="592"/>
        <item x="584"/>
        <item x="539"/>
        <item x="541"/>
        <item x="555"/>
        <item x="538"/>
        <item x="50"/>
        <item x="660"/>
        <item x="394"/>
        <item x="191"/>
        <item x="91"/>
        <item x="178"/>
        <item x="190"/>
        <item x="283"/>
        <item x="436"/>
        <item x="347"/>
        <item x="405"/>
        <item x="168"/>
        <item x="636"/>
        <item x="123"/>
        <item x="229"/>
        <item x="305"/>
        <item x="137"/>
        <item x="613"/>
        <item x="402"/>
        <item x="145"/>
        <item x="89"/>
        <item x="88"/>
        <item x="97"/>
        <item x="422"/>
        <item x="627"/>
        <item x="497"/>
        <item x="86"/>
        <item x="432"/>
        <item x="6"/>
        <item x="130"/>
        <item x="71"/>
        <item x="293"/>
        <item x="363"/>
        <item x="184"/>
        <item x="367"/>
        <item x="142"/>
        <item x="138"/>
        <item x="614"/>
        <item x="470"/>
        <item x="23"/>
        <item x="588"/>
        <item x="15"/>
        <item x="8"/>
        <item x="649"/>
        <item x="338"/>
        <item x="487"/>
        <item x="516"/>
        <item x="195"/>
        <item x="180"/>
        <item x="194"/>
        <item x="198"/>
        <item x="665"/>
        <item x="5"/>
        <item x="317"/>
        <item x="128"/>
        <item x="652"/>
        <item x="641"/>
        <item x="615"/>
        <item x="256"/>
        <item x="441"/>
        <item x="179"/>
        <item x="309"/>
        <item x="361"/>
        <item x="188"/>
        <item x="483"/>
        <item x="177"/>
        <item x="389"/>
        <item x="7"/>
        <item x="251"/>
        <item x="285"/>
        <item x="413"/>
        <item x="217"/>
        <item x="288"/>
        <item x="243"/>
        <item x="13"/>
        <item x="346"/>
        <item x="622"/>
        <item x="31"/>
        <item x="14"/>
        <item x="110"/>
        <item x="350"/>
        <item x="105"/>
        <item x="320"/>
        <item x="634"/>
        <item x="630"/>
        <item x="409"/>
        <item x="236"/>
        <item x="74"/>
        <item x="116"/>
        <item x="358"/>
        <item x="219"/>
        <item x="54"/>
        <item x="423"/>
        <item x="587"/>
        <item x="442"/>
        <item x="469"/>
        <item x="21"/>
        <item x="239"/>
        <item x="662"/>
        <item x="33"/>
        <item x="36"/>
        <item x="397"/>
        <item x="617"/>
        <item x="594"/>
        <item x="616"/>
        <item x="99"/>
        <item x="56"/>
        <item x="401"/>
        <item x="222"/>
        <item x="100"/>
        <item x="300"/>
        <item x="225"/>
        <item x="231"/>
        <item x="398"/>
        <item x="280"/>
        <item x="295"/>
        <item x="460"/>
        <item x="465"/>
        <item x="461"/>
        <item x="462"/>
        <item x="458"/>
        <item x="463"/>
        <item x="459"/>
        <item x="466"/>
        <item x="464"/>
        <item x="314"/>
        <item x="9"/>
        <item x="248"/>
        <item x="322"/>
        <item x="324"/>
        <item x="233"/>
        <item x="241"/>
        <item x="406"/>
        <item x="93"/>
        <item x="94"/>
        <item x="53"/>
        <item x="165"/>
        <item x="400"/>
        <item x="439"/>
        <item x="32"/>
        <item x="387"/>
        <item x="169"/>
        <item x="336"/>
        <item x="289"/>
        <item x="390"/>
        <item x="182"/>
        <item x="332"/>
        <item x="274"/>
        <item x="58"/>
        <item x="147"/>
        <item x="504"/>
        <item x="263"/>
        <item x="628"/>
        <item x="417"/>
        <item x="47"/>
        <item x="48"/>
        <item x="49"/>
        <item x="429"/>
        <item x="629"/>
        <item x="528"/>
        <item x="38"/>
        <item x="72"/>
        <item x="19"/>
        <item x="507"/>
        <item x="187"/>
        <item x="609"/>
        <item x="610"/>
        <item x="611"/>
        <item x="500"/>
        <item x="232"/>
        <item x="246"/>
        <item x="45"/>
        <item x="303"/>
        <item x="486"/>
        <item x="589"/>
        <item x="547"/>
        <item x="22"/>
        <item x="344"/>
        <item x="167"/>
        <item x="360"/>
        <item x="353"/>
        <item x="328"/>
        <item x="640"/>
        <item x="129"/>
        <item x="632"/>
        <item x="644"/>
        <item x="299"/>
        <item x="416"/>
        <item x="127"/>
        <item x="101"/>
        <item x="170"/>
        <item x="621"/>
        <item x="633"/>
        <item x="385"/>
        <item x="482"/>
        <item x="430"/>
        <item x="189"/>
        <item x="485"/>
        <item x="581"/>
        <item x="141"/>
        <item x="140"/>
        <item x="278"/>
        <item x="200"/>
        <item x="196"/>
        <item x="403"/>
        <item x="647"/>
        <item x="568"/>
        <item x="637"/>
        <item x="286"/>
        <item x="334"/>
        <item x="230"/>
        <item x="598"/>
        <item x="193"/>
        <item x="192"/>
        <item x="381"/>
        <item x="434"/>
        <item x="174"/>
        <item x="345"/>
        <item x="503"/>
        <item x="80"/>
        <item x="386"/>
        <item x="412"/>
        <item x="427"/>
        <item x="419"/>
        <item x="420"/>
        <item x="418"/>
        <item x="414"/>
        <item x="618"/>
        <item x="118"/>
        <item x="117"/>
        <item x="119"/>
        <item x="120"/>
        <item x="638"/>
        <item x="377"/>
        <item x="376"/>
        <item x="603"/>
        <item x="186"/>
        <item x="237"/>
        <item x="321"/>
        <item x="17"/>
        <item x="24"/>
        <item x="431"/>
        <item x="493"/>
        <item x="527"/>
        <item x="612"/>
        <item x="605"/>
        <item x="510"/>
        <item x="327"/>
        <item x="57"/>
        <item x="43"/>
        <item x="506"/>
        <item x="393"/>
        <item x="525"/>
        <item x="635"/>
        <item x="624"/>
        <item x="395"/>
        <item x="625"/>
        <item x="281"/>
        <item x="651"/>
        <item x="351"/>
        <item x="331"/>
        <item x="371"/>
        <item x="626"/>
        <item x="333"/>
        <item x="325"/>
        <item x="642"/>
        <item x="372"/>
        <item x="39"/>
        <item x="235"/>
        <item x="298"/>
        <item x="623"/>
        <item x="292"/>
        <item x="514"/>
        <item x="245"/>
        <item x="383"/>
        <item x="313"/>
        <item x="260"/>
        <item x="226"/>
        <item x="259"/>
        <item x="254"/>
        <item x="354"/>
        <item x="159"/>
        <item x="475"/>
        <item x="481"/>
        <item x="261"/>
        <item x="448"/>
        <item x="445"/>
        <item x="446"/>
        <item x="447"/>
        <item x="449"/>
        <item x="511"/>
        <item x="375"/>
        <item x="297"/>
        <item x="520"/>
        <item x="257"/>
        <item x="79"/>
        <item x="444"/>
        <item x="139"/>
        <item x="124"/>
        <item x="494"/>
        <item x="479"/>
        <item x="407"/>
        <item x="301"/>
        <item x="489"/>
        <item x="234"/>
        <item x="648"/>
        <item x="76"/>
        <item x="392"/>
        <item x="160"/>
        <item x="68"/>
        <item x="339"/>
        <item x="340"/>
        <item x="77"/>
        <item x="287"/>
        <item x="302"/>
        <item x="163"/>
        <item x="164"/>
        <item x="477"/>
        <item x="388"/>
        <item x="476"/>
        <item x="349"/>
        <item x="330"/>
        <item x="341"/>
        <item x="135"/>
        <item x="136"/>
        <item x="580"/>
        <item x="69"/>
        <item x="373"/>
        <item x="518"/>
        <item x="380"/>
        <item x="250"/>
        <item x="269"/>
        <item x="84"/>
        <item x="42"/>
        <item x="132"/>
        <item x="271"/>
        <item x="115"/>
        <item x="65"/>
        <item x="78"/>
        <item x="148"/>
        <item x="151"/>
        <item x="428"/>
        <item x="378"/>
        <item x="149"/>
        <item x="480"/>
        <item x="81"/>
        <item x="265"/>
        <item x="599"/>
        <item x="264"/>
        <item x="240"/>
        <item x="172"/>
        <item x="306"/>
        <item x="443"/>
        <item x="277"/>
        <item x="426"/>
        <item x="291"/>
        <item x="620"/>
        <item x="125"/>
        <item x="279"/>
        <item x="166"/>
        <item x="425"/>
        <item x="181"/>
        <item x="411"/>
        <item x="197"/>
        <item x="646"/>
        <item x="645"/>
        <item x="121"/>
        <item x="601"/>
        <item x="27"/>
        <item x="424"/>
        <item x="433"/>
        <item x="639"/>
        <item x="40"/>
        <item x="41"/>
        <item x="369"/>
        <item x="30"/>
        <item x="25"/>
        <item x="342"/>
        <item x="270"/>
        <item x="153"/>
        <item x="266"/>
        <item x="661"/>
        <item x="55"/>
        <item x="133"/>
        <item x="467"/>
        <item x="471"/>
        <item x="468"/>
        <item x="343"/>
        <item x="108"/>
        <item x="242"/>
        <item x="374"/>
        <item x="273"/>
        <item x="158"/>
        <item x="509"/>
        <item x="90"/>
        <item x="150"/>
        <item x="155"/>
        <item x="517"/>
        <item x="252"/>
        <item x="364"/>
        <item x="408"/>
        <item x="604"/>
        <item x="102"/>
        <item x="87"/>
        <item x="352"/>
        <item x="183"/>
        <item x="606"/>
        <item x="379"/>
        <item x="323"/>
        <item x="144"/>
        <item x="656"/>
        <item x="654"/>
        <item x="657"/>
        <item x="655"/>
        <item x="653"/>
        <item x="410"/>
        <item x="0"/>
        <item x="310"/>
        <item x="244"/>
        <item x="4"/>
        <item x="282"/>
        <item x="362"/>
        <item x="337"/>
        <item x="2"/>
        <item x="335"/>
        <item x="262"/>
        <item x="577"/>
        <item x="499"/>
        <item x="146"/>
        <item x="109"/>
        <item x="290"/>
        <item x="106"/>
        <item x="113"/>
        <item x="112"/>
        <item x="318"/>
        <item x="294"/>
        <item x="224"/>
        <item x="484"/>
        <item x="491"/>
        <item x="513"/>
        <item x="220"/>
        <item x="505"/>
        <item x="221"/>
        <item x="85"/>
        <item x="111"/>
        <item x="175"/>
        <item x="519"/>
        <item x="107"/>
        <item x="98"/>
        <item x="284"/>
        <item x="368"/>
        <item x="515"/>
        <item x="171"/>
        <item x="96"/>
        <item x="134"/>
        <item x="664"/>
        <item x="658"/>
        <item x="1"/>
        <item x="608"/>
        <item x="359"/>
        <item x="228"/>
        <item x="46"/>
        <item x="199"/>
        <item x="66"/>
        <item x="131"/>
        <item x="122"/>
        <item x="20"/>
        <item x="114"/>
        <item x="52"/>
        <item x="659"/>
        <item x="472"/>
        <item x="602"/>
        <item x="75"/>
        <item x="82"/>
        <item x="34"/>
        <item x="421"/>
        <item x="201"/>
        <item x="16"/>
        <item x="11"/>
        <item x="10"/>
        <item x="156"/>
        <item x="526"/>
        <item x="365"/>
        <item x="474"/>
        <item x="63"/>
        <item x="247"/>
        <item x="249"/>
        <item x="227"/>
        <item x="154"/>
        <item x="161"/>
        <item x="143"/>
        <item x="498"/>
        <item x="384"/>
        <item x="12"/>
        <item x="173"/>
        <item x="28"/>
        <item x="437"/>
        <item x="18"/>
        <item x="308"/>
        <item x="404"/>
        <item x="104"/>
        <item x="382"/>
        <item x="67"/>
        <item x="311"/>
        <item x="157"/>
        <item x="355"/>
        <item x="312"/>
        <item x="44"/>
        <item x="35"/>
        <item x="492"/>
        <item x="267"/>
        <item x="185"/>
        <item x="521"/>
        <item x="399"/>
        <item x="631"/>
        <item x="64"/>
        <item x="61"/>
        <item x="60"/>
        <item x="62"/>
        <item x="29"/>
        <item x="435"/>
        <item x="357"/>
        <item x="356"/>
        <item x="438"/>
        <item x="307"/>
        <item x="600"/>
        <item x="296"/>
        <item x="523"/>
        <item x="666"/>
        <item t="default"/>
      </items>
    </pivotField>
    <pivotField axis="axisRow" compact="0" outline="0" showAll="0" defaultSubtotal="0">
      <items count="375">
        <item x="372"/>
        <item x="354"/>
        <item x="220"/>
        <item x="183"/>
        <item x="352"/>
        <item x="357"/>
        <item x="349"/>
        <item x="368"/>
        <item x="353"/>
        <item x="33"/>
        <item x="344"/>
        <item x="84"/>
        <item x="312"/>
        <item x="254"/>
        <item x="326"/>
        <item x="32"/>
        <item x="304"/>
        <item x="371"/>
        <item x="363"/>
        <item x="345"/>
        <item x="348"/>
        <item x="366"/>
        <item x="24"/>
        <item x="317"/>
        <item x="238"/>
        <item x="309"/>
        <item x="206"/>
        <item x="62"/>
        <item x="15"/>
        <item x="203"/>
        <item x="320"/>
        <item x="19"/>
        <item x="339"/>
        <item x="165"/>
        <item x="334"/>
        <item x="308"/>
        <item x="46"/>
        <item x="256"/>
        <item x="168"/>
        <item x="76"/>
        <item x="138"/>
        <item x="332"/>
        <item x="336"/>
        <item x="294"/>
        <item x="293"/>
        <item x="290"/>
        <item x="201"/>
        <item x="21"/>
        <item x="255"/>
        <item x="114"/>
        <item x="27"/>
        <item x="259"/>
        <item x="199"/>
        <item x="64"/>
        <item x="67"/>
        <item x="71"/>
        <item x="232"/>
        <item x="208"/>
        <item x="341"/>
        <item x="184"/>
        <item x="237"/>
        <item x="108"/>
        <item x="132"/>
        <item x="35"/>
        <item x="234"/>
        <item x="128"/>
        <item x="258"/>
        <item x="23"/>
        <item x="148"/>
        <item x="222"/>
        <item x="155"/>
        <item x="156"/>
        <item x="61"/>
        <item x="68"/>
        <item x="328"/>
        <item x="240"/>
        <item x="277"/>
        <item x="278"/>
        <item x="217"/>
        <item x="90"/>
        <item x="303"/>
        <item x="16"/>
        <item x="3"/>
        <item x="151"/>
        <item x="141"/>
        <item x="173"/>
        <item x="44"/>
        <item x="202"/>
        <item x="174"/>
        <item x="213"/>
        <item x="77"/>
        <item x="117"/>
        <item x="225"/>
        <item x="251"/>
        <item x="342"/>
        <item x="162"/>
        <item x="167"/>
        <item x="333"/>
        <item x="122"/>
        <item x="335"/>
        <item x="219"/>
        <item x="301"/>
        <item x="212"/>
        <item x="170"/>
        <item x="12"/>
        <item x="51"/>
        <item x="188"/>
        <item x="265"/>
        <item x="361"/>
        <item x="331"/>
        <item x="120"/>
        <item x="178"/>
        <item x="157"/>
        <item x="154"/>
        <item x="145"/>
        <item x="14"/>
        <item x="116"/>
        <item x="286"/>
        <item x="319"/>
        <item x="8"/>
        <item x="324"/>
        <item x="26"/>
        <item x="66"/>
        <item x="143"/>
        <item x="241"/>
        <item x="235"/>
        <item x="247"/>
        <item x="118"/>
        <item x="83"/>
        <item x="196"/>
        <item x="159"/>
        <item x="150"/>
        <item x="124"/>
        <item x="172"/>
        <item x="248"/>
        <item x="271"/>
        <item x="228"/>
        <item x="182"/>
        <item x="130"/>
        <item x="59"/>
        <item x="94"/>
        <item x="36"/>
        <item x="176"/>
        <item x="112"/>
        <item x="189"/>
        <item x="7"/>
        <item x="329"/>
        <item x="161"/>
        <item x="215"/>
        <item x="38"/>
        <item x="171"/>
        <item x="63"/>
        <item x="338"/>
        <item x="236"/>
        <item x="144"/>
        <item x="49"/>
        <item x="250"/>
        <item x="221"/>
        <item x="230"/>
        <item x="367"/>
        <item x="55"/>
        <item x="79"/>
        <item x="45"/>
        <item x="20"/>
        <item x="126"/>
        <item x="106"/>
        <item x="153"/>
        <item x="311"/>
        <item x="40"/>
        <item x="191"/>
        <item x="321"/>
        <item x="318"/>
        <item x="347"/>
        <item x="69"/>
        <item x="72"/>
        <item x="146"/>
        <item x="80"/>
        <item x="194"/>
        <item x="105"/>
        <item x="97"/>
        <item x="113"/>
        <item x="229"/>
        <item x="327"/>
        <item x="48"/>
        <item x="125"/>
        <item x="11"/>
        <item x="25"/>
        <item x="92"/>
        <item x="100"/>
        <item x="98"/>
        <item x="200"/>
        <item x="263"/>
        <item x="209"/>
        <item x="133"/>
        <item x="160"/>
        <item x="268"/>
        <item x="177"/>
        <item x="179"/>
        <item x="85"/>
        <item x="91"/>
        <item x="187"/>
        <item x="93"/>
        <item x="60"/>
        <item x="313"/>
        <item x="291"/>
        <item x="104"/>
        <item x="142"/>
        <item x="305"/>
        <item x="295"/>
        <item x="121"/>
        <item x="315"/>
        <item x="239"/>
        <item x="283"/>
        <item x="297"/>
        <item x="70"/>
        <item x="1"/>
        <item x="330"/>
        <item x="223"/>
        <item x="107"/>
        <item x="2"/>
        <item x="74"/>
        <item x="310"/>
        <item x="227"/>
        <item x="78"/>
        <item x="111"/>
        <item x="103"/>
        <item x="185"/>
        <item x="193"/>
        <item x="119"/>
        <item x="95"/>
        <item x="262"/>
        <item x="166"/>
        <item x="264"/>
        <item x="58"/>
        <item x="300"/>
        <item x="274"/>
        <item x="204"/>
        <item x="37"/>
        <item x="75"/>
        <item x="139"/>
        <item x="137"/>
        <item x="266"/>
        <item x="30"/>
        <item x="81"/>
        <item x="169"/>
        <item x="226"/>
        <item x="242"/>
        <item x="89"/>
        <item x="175"/>
        <item x="18"/>
        <item x="249"/>
        <item x="257"/>
        <item x="211"/>
        <item x="4"/>
        <item x="243"/>
        <item x="273"/>
        <item x="244"/>
        <item x="181"/>
        <item x="207"/>
        <item x="337"/>
        <item x="214"/>
        <item x="123"/>
        <item x="260"/>
        <item x="289"/>
        <item x="210"/>
        <item x="343"/>
        <item x="216"/>
        <item x="115"/>
        <item x="136"/>
        <item x="88"/>
        <item x="197"/>
        <item x="192"/>
        <item x="231"/>
        <item x="109"/>
        <item x="198"/>
        <item x="127"/>
        <item x="302"/>
        <item x="129"/>
        <item x="10"/>
        <item x="364"/>
        <item x="34"/>
        <item x="110"/>
        <item x="261"/>
        <item x="356"/>
        <item x="355"/>
        <item x="152"/>
        <item x="147"/>
        <item x="316"/>
        <item x="134"/>
        <item x="280"/>
        <item x="5"/>
        <item x="164"/>
        <item x="325"/>
        <item x="13"/>
        <item x="287"/>
        <item x="288"/>
        <item x="296"/>
        <item x="163"/>
        <item x="275"/>
        <item x="276"/>
        <item x="224"/>
        <item x="6"/>
        <item x="9"/>
        <item x="158"/>
        <item x="73"/>
        <item x="252"/>
        <item x="131"/>
        <item x="195"/>
        <item x="323"/>
        <item x="82"/>
        <item x="17"/>
        <item x="149"/>
        <item x="292"/>
        <item x="253"/>
        <item x="267"/>
        <item x="218"/>
        <item x="43"/>
        <item x="233"/>
        <item x="360"/>
        <item x="340"/>
        <item x="47"/>
        <item x="245"/>
        <item x="41"/>
        <item x="42"/>
        <item x="351"/>
        <item x="285"/>
        <item x="299"/>
        <item x="135"/>
        <item x="180"/>
        <item x="50"/>
        <item x="269"/>
        <item x="346"/>
        <item x="29"/>
        <item x="31"/>
        <item x="246"/>
        <item x="28"/>
        <item x="205"/>
        <item x="359"/>
        <item x="101"/>
        <item x="358"/>
        <item x="270"/>
        <item x="56"/>
        <item x="373"/>
        <item x="279"/>
        <item x="281"/>
        <item x="140"/>
        <item x="53"/>
        <item x="186"/>
        <item x="39"/>
        <item x="86"/>
        <item x="22"/>
        <item x="57"/>
        <item x="350"/>
        <item x="322"/>
        <item x="190"/>
        <item x="96"/>
        <item x="0"/>
        <item x="65"/>
        <item x="365"/>
        <item x="102"/>
        <item x="99"/>
        <item x="362"/>
        <item x="370"/>
        <item x="298"/>
        <item x="284"/>
        <item x="52"/>
        <item x="369"/>
        <item x="272"/>
        <item x="314"/>
        <item x="306"/>
        <item x="307"/>
        <item x="282"/>
        <item x="54"/>
        <item x="87"/>
        <item x="374"/>
      </items>
    </pivotField>
    <pivotField compact="0" outline="0" showAll="0"/>
    <pivotField dataField="1" compact="0" outline="0" showAll="0"/>
    <pivotField compact="0" outline="0" showAll="0"/>
    <pivotField dataField="1"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3">
    <field x="7"/>
    <field x="5"/>
    <field x="6"/>
  </rowFields>
  <rowItems count="53">
    <i>
      <x v="11"/>
      <x v="455"/>
      <x v="642"/>
    </i>
    <i>
      <x v="27"/>
      <x v="78"/>
      <x v="326"/>
    </i>
    <i r="1">
      <x v="79"/>
      <x v="192"/>
    </i>
    <i>
      <x v="39"/>
      <x v="358"/>
      <x v="477"/>
    </i>
    <i>
      <x v="53"/>
      <x v="141"/>
      <x v="167"/>
    </i>
    <i r="1">
      <x v="142"/>
      <x v="602"/>
    </i>
    <i r="1">
      <x v="144"/>
      <x v="488"/>
    </i>
    <i r="1">
      <x v="145"/>
      <x v="632"/>
    </i>
    <i r="1">
      <x v="150"/>
      <x v="590"/>
    </i>
    <i r="1">
      <x v="153"/>
      <x v="435"/>
    </i>
    <i r="1">
      <x v="154"/>
      <x v="328"/>
    </i>
    <i>
      <x v="54"/>
      <x v="147"/>
      <x v="592"/>
    </i>
    <i r="1">
      <x v="148"/>
      <x v="461"/>
    </i>
    <i r="1">
      <x v="149"/>
      <x v="462"/>
    </i>
    <i r="1">
      <x v="152"/>
      <x v="174"/>
    </i>
    <i>
      <x v="55"/>
      <x v="253"/>
      <x v="628"/>
    </i>
    <i>
      <x v="72"/>
      <x v="58"/>
      <x v="49"/>
    </i>
    <i>
      <x v="73"/>
      <x v="151"/>
      <x v="154"/>
    </i>
    <i>
      <x v="79"/>
      <x v="557"/>
      <x v="453"/>
    </i>
    <i>
      <x v="90"/>
      <x v="375"/>
      <x v="481"/>
    </i>
    <i r="1">
      <x v="379"/>
      <x v="478"/>
    </i>
    <i>
      <x v="122"/>
      <x v="146"/>
      <x v="521"/>
    </i>
    <i>
      <x v="128"/>
      <x v="450"/>
      <x v="618"/>
    </i>
    <i>
      <x v="139"/>
      <x v="44"/>
      <x v="436"/>
    </i>
    <i>
      <x v="140"/>
      <x v="605"/>
      <x v="149"/>
    </i>
    <i>
      <x v="151"/>
      <x v="88"/>
      <x v="321"/>
    </i>
    <i>
      <x v="161"/>
      <x v="389"/>
      <x v="40"/>
    </i>
    <i>
      <x v="173"/>
      <x v="231"/>
      <x v="338"/>
    </i>
    <i r="1">
      <x v="235"/>
      <x v="337"/>
    </i>
    <i>
      <x v="174"/>
      <x v="315"/>
      <x v="547"/>
    </i>
    <i>
      <x v="176"/>
      <x v="409"/>
      <x v="517"/>
    </i>
    <i>
      <x v="187"/>
      <x v="590"/>
      <x v="497"/>
    </i>
    <i>
      <x v="198"/>
      <x v="497"/>
      <x v="530"/>
    </i>
    <i>
      <x v="199"/>
      <x v="566"/>
      <x v="454"/>
    </i>
    <i>
      <x v="201"/>
      <x v="596"/>
      <x v="316"/>
    </i>
    <i>
      <x v="202"/>
      <x v="49"/>
      <x v="495"/>
    </i>
    <i>
      <x v="214"/>
      <x v="249"/>
      <x v="173"/>
    </i>
    <i>
      <x v="220"/>
      <x v="344"/>
      <x v="566"/>
    </i>
    <i>
      <x v="223"/>
      <x v="376"/>
      <x v="533"/>
    </i>
    <i>
      <x v="229"/>
      <x v="614"/>
      <x v="279"/>
    </i>
    <i>
      <x v="233"/>
      <x v="39"/>
      <x v="151"/>
    </i>
    <i>
      <x v="238"/>
      <x v="345"/>
      <x v="287"/>
    </i>
    <i>
      <x v="243"/>
      <x v="428"/>
      <x v="626"/>
    </i>
    <i>
      <x v="247"/>
      <x v="545"/>
      <x v="39"/>
    </i>
    <i r="1">
      <x v="572"/>
      <x v="274"/>
    </i>
    <i>
      <x v="269"/>
      <x v="525"/>
      <x v="627"/>
    </i>
    <i>
      <x v="304"/>
      <x v="318"/>
      <x v="157"/>
    </i>
    <i>
      <x v="309"/>
      <x v="442"/>
      <x v="534"/>
    </i>
    <i>
      <x v="332"/>
      <x v="61"/>
      <x v="599"/>
    </i>
    <i>
      <x v="349"/>
      <x v="499"/>
      <x v="419"/>
    </i>
    <i>
      <x v="357"/>
      <x v="143"/>
      <x v="472"/>
    </i>
    <i>
      <x v="373"/>
      <x v="504"/>
      <x v="446"/>
    </i>
    <i t="grand">
      <x/>
    </i>
  </rowItems>
  <colFields count="1">
    <field x="-2"/>
  </colFields>
  <colItems count="3">
    <i>
      <x/>
    </i>
    <i i="1">
      <x v="1"/>
    </i>
    <i i="2">
      <x v="2"/>
    </i>
  </colItems>
  <pageFields count="1">
    <pageField fld="0" item="5" hier="-1"/>
  </pageFields>
  <dataFields count="3">
    <dataField name="Somma di Finanziamento" fld="9" baseField="0" baseItem="0"/>
    <dataField name="Somma di Impegno" fld="11" baseField="0" baseItem="0"/>
    <dataField name="Somma di Pagamento" fld="12" baseField="0" baseItem="0"/>
  </dataFields>
  <formats count="1">
    <format dxfId="4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1522F7CA-A17C-46D2-984F-E3B1D2399E83}" name="Tabella pivot1" cacheId="0" applyNumberFormats="0" applyBorderFormats="0" applyFontFormats="0" applyPatternFormats="0" applyAlignmentFormats="0" applyWidthHeightFormats="1" dataCaption="Valori" updatedVersion="8" minRefreshableVersion="3" itemPrintTitles="1" mergeItem="1" createdVersion="8" indent="0" compact="0" compactData="0" gridDropZones="1" multipleFieldFilters="0">
  <location ref="A3:F23" firstHeaderRow="1" firstDataRow="2" firstDataCol="3" rowPageCount="1" colPageCount="1"/>
  <pivotFields count="28">
    <pivotField axis="axisPage" compact="0" outline="0" showAll="0">
      <items count="17">
        <item x="0"/>
        <item x="1"/>
        <item x="2"/>
        <item x="3"/>
        <item x="4"/>
        <item x="5"/>
        <item x="6"/>
        <item x="7"/>
        <item x="8"/>
        <item x="9"/>
        <item x="14"/>
        <item x="10"/>
        <item x="11"/>
        <item x="12"/>
        <item x="13"/>
        <item x="15"/>
        <item t="default"/>
      </items>
    </pivotField>
    <pivotField compact="0" outline="0" showAll="0"/>
    <pivotField compact="0" outline="0" showAll="0"/>
    <pivotField compact="0" outline="0" showAll="0"/>
    <pivotField compact="0" outline="0" showAll="0"/>
    <pivotField axis="axisRow" compact="0" outline="0" showAll="0" defaultSubtotal="0">
      <items count="662">
        <item x="218"/>
        <item x="401"/>
        <item x="475"/>
        <item x="476"/>
        <item x="477"/>
        <item x="478"/>
        <item x="479"/>
        <item x="480"/>
        <item x="481"/>
        <item x="219"/>
        <item x="0"/>
        <item x="482"/>
        <item x="483"/>
        <item x="328"/>
        <item x="220"/>
        <item x="484"/>
        <item x="521"/>
        <item x="221"/>
        <item x="175"/>
        <item x="176"/>
        <item x="177"/>
        <item x="485"/>
        <item x="486"/>
        <item x="402"/>
        <item x="3"/>
        <item x="178"/>
        <item x="222"/>
        <item x="403"/>
        <item x="179"/>
        <item x="180"/>
        <item x="181"/>
        <item x="182"/>
        <item x="183"/>
        <item x="329"/>
        <item x="184"/>
        <item x="185"/>
        <item x="223"/>
        <item x="404"/>
        <item x="224"/>
        <item x="123"/>
        <item x="40"/>
        <item x="487"/>
        <item x="41"/>
        <item x="42"/>
        <item x="124"/>
        <item x="225"/>
        <item x="43"/>
        <item x="330"/>
        <item x="226"/>
        <item x="125"/>
        <item x="389"/>
        <item x="331"/>
        <item x="37"/>
        <item x="332"/>
        <item x="4"/>
        <item x="5"/>
        <item x="44"/>
        <item x="227"/>
        <item x="126"/>
        <item x="488"/>
        <item x="390"/>
        <item x="127"/>
        <item x="118"/>
        <item x="120"/>
        <item x="119"/>
        <item x="228"/>
        <item x="105"/>
        <item x="117"/>
        <item x="121"/>
        <item x="45"/>
        <item x="229"/>
        <item x="230"/>
        <item x="46"/>
        <item x="640"/>
        <item x="231"/>
        <item x="522"/>
        <item x="641"/>
        <item x="232"/>
        <item x="128"/>
        <item x="129"/>
        <item x="233"/>
        <item x="234"/>
        <item x="47"/>
        <item x="489"/>
        <item x="235"/>
        <item x="523"/>
        <item x="524"/>
        <item x="236"/>
        <item x="130"/>
        <item x="525"/>
        <item x="526"/>
        <item x="527"/>
        <item x="333"/>
        <item x="237"/>
        <item x="490"/>
        <item x="238"/>
        <item x="239"/>
        <item x="405"/>
        <item x="396"/>
        <item x="397"/>
        <item x="240"/>
        <item x="398"/>
        <item x="6"/>
        <item x="491"/>
        <item x="334"/>
        <item x="241"/>
        <item x="48"/>
        <item x="242"/>
        <item x="49"/>
        <item x="492"/>
        <item x="335"/>
        <item x="336"/>
        <item x="7"/>
        <item x="8"/>
        <item x="9"/>
        <item x="10"/>
        <item x="11"/>
        <item x="12"/>
        <item x="13"/>
        <item x="243"/>
        <item x="14"/>
        <item x="15"/>
        <item x="244"/>
        <item x="50"/>
        <item x="16"/>
        <item x="337"/>
        <item x="51"/>
        <item x="245"/>
        <item x="246"/>
        <item x="247"/>
        <item x="84"/>
        <item x="528"/>
        <item x="248"/>
        <item x="249"/>
        <item x="406"/>
        <item x="52"/>
        <item x="338"/>
        <item x="339"/>
        <item x="340"/>
        <item x="250"/>
        <item x="251"/>
        <item x="131"/>
        <item x="132"/>
        <item x="133"/>
        <item x="173"/>
        <item x="174"/>
        <item x="134"/>
        <item x="135"/>
        <item x="136"/>
        <item x="137"/>
        <item x="172"/>
        <item x="138"/>
        <item x="139"/>
        <item x="140"/>
        <item x="171"/>
        <item x="341"/>
        <item x="493"/>
        <item x="342"/>
        <item x="252"/>
        <item x="391"/>
        <item x="529"/>
        <item x="530"/>
        <item x="531"/>
        <item x="532"/>
        <item x="533"/>
        <item x="534"/>
        <item x="535"/>
        <item x="642"/>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343"/>
        <item x="577"/>
        <item x="578"/>
        <item x="579"/>
        <item x="580"/>
        <item x="581"/>
        <item x="582"/>
        <item x="583"/>
        <item x="584"/>
        <item x="585"/>
        <item x="586"/>
        <item x="587"/>
        <item x="588"/>
        <item x="253"/>
        <item x="17"/>
        <item x="589"/>
        <item x="590"/>
        <item x="591"/>
        <item x="592"/>
        <item x="643"/>
        <item x="494"/>
        <item x="254"/>
        <item x="141"/>
        <item x="407"/>
        <item x="255"/>
        <item x="38"/>
        <item x="142"/>
        <item x="399"/>
        <item x="186"/>
        <item x="187"/>
        <item x="188"/>
        <item x="18"/>
        <item x="189"/>
        <item x="190"/>
        <item x="191"/>
        <item x="192"/>
        <item x="193"/>
        <item x="194"/>
        <item x="195"/>
        <item x="196"/>
        <item x="143"/>
        <item x="344"/>
        <item x="197"/>
        <item x="345"/>
        <item x="144"/>
        <item x="198"/>
        <item x="1"/>
        <item x="346"/>
        <item x="347"/>
        <item x="256"/>
        <item x="348"/>
        <item x="349"/>
        <item x="495"/>
        <item x="496"/>
        <item x="257"/>
        <item x="350"/>
        <item x="258"/>
        <item x="351"/>
        <item x="53"/>
        <item x="259"/>
        <item x="497"/>
        <item x="260"/>
        <item x="408"/>
        <item x="392"/>
        <item x="409"/>
        <item x="261"/>
        <item x="410"/>
        <item x="39"/>
        <item x="262"/>
        <item x="263"/>
        <item x="264"/>
        <item x="593"/>
        <item x="594"/>
        <item x="595"/>
        <item x="644"/>
        <item x="596"/>
        <item x="597"/>
        <item x="598"/>
        <item x="599"/>
        <item x="600"/>
        <item x="601"/>
        <item x="602"/>
        <item x="603"/>
        <item x="604"/>
        <item x="605"/>
        <item x="645"/>
        <item x="659"/>
        <item x="606"/>
        <item x="607"/>
        <item x="646"/>
        <item x="647"/>
        <item x="265"/>
        <item x="648"/>
        <item x="649"/>
        <item x="650"/>
        <item x="651"/>
        <item x="652"/>
        <item x="608"/>
        <item x="609"/>
        <item x="610"/>
        <item x="611"/>
        <item x="612"/>
        <item x="637"/>
        <item x="613"/>
        <item x="266"/>
        <item x="267"/>
        <item x="145"/>
        <item x="268"/>
        <item x="19"/>
        <item x="146"/>
        <item x="393"/>
        <item x="498"/>
        <item x="411"/>
        <item x="352"/>
        <item x="412"/>
        <item x="353"/>
        <item x="499"/>
        <item x="636"/>
        <item x="54"/>
        <item x="269"/>
        <item x="660"/>
        <item x="354"/>
        <item x="270"/>
        <item x="20"/>
        <item x="271"/>
        <item x="2"/>
        <item x="272"/>
        <item x="55"/>
        <item x="273"/>
        <item x="500"/>
        <item x="274"/>
        <item x="501"/>
        <item x="56"/>
        <item x="57"/>
        <item x="355"/>
        <item x="147"/>
        <item x="148"/>
        <item x="58"/>
        <item x="502"/>
        <item x="503"/>
        <item x="413"/>
        <item x="356"/>
        <item x="414"/>
        <item x="415"/>
        <item x="275"/>
        <item x="416"/>
        <item x="276"/>
        <item x="417"/>
        <item x="59"/>
        <item x="149"/>
        <item x="60"/>
        <item x="61"/>
        <item x="418"/>
        <item x="62"/>
        <item x="277"/>
        <item x="278"/>
        <item x="419"/>
        <item x="279"/>
        <item x="614"/>
        <item x="420"/>
        <item x="421"/>
        <item x="63"/>
        <item x="504"/>
        <item x="357"/>
        <item x="358"/>
        <item x="653"/>
        <item x="150"/>
        <item x="151"/>
        <item x="615"/>
        <item x="280"/>
        <item x="152"/>
        <item x="64"/>
        <item x="422"/>
        <item x="400"/>
        <item x="423"/>
        <item x="424"/>
        <item x="425"/>
        <item x="65"/>
        <item x="359"/>
        <item x="66"/>
        <item x="153"/>
        <item x="199"/>
        <item x="426"/>
        <item x="360"/>
        <item x="85"/>
        <item x="86"/>
        <item x="87"/>
        <item x="88"/>
        <item x="89"/>
        <item x="281"/>
        <item x="90"/>
        <item x="91"/>
        <item x="92"/>
        <item x="427"/>
        <item x="93"/>
        <item x="94"/>
        <item x="95"/>
        <item x="96"/>
        <item x="97"/>
        <item x="98"/>
        <item x="154"/>
        <item x="361"/>
        <item x="99"/>
        <item x="428"/>
        <item x="429"/>
        <item x="100"/>
        <item x="101"/>
        <item x="102"/>
        <item x="103"/>
        <item x="362"/>
        <item x="430"/>
        <item x="282"/>
        <item x="363"/>
        <item x="505"/>
        <item x="283"/>
        <item x="506"/>
        <item x="431"/>
        <item x="284"/>
        <item x="432"/>
        <item x="155"/>
        <item x="433"/>
        <item x="434"/>
        <item x="507"/>
        <item x="508"/>
        <item x="285"/>
        <item x="286"/>
        <item x="21"/>
        <item x="287"/>
        <item x="364"/>
        <item x="288"/>
        <item x="200"/>
        <item x="201"/>
        <item x="202"/>
        <item x="156"/>
        <item x="365"/>
        <item x="22"/>
        <item x="23"/>
        <item x="366"/>
        <item x="367"/>
        <item x="289"/>
        <item x="435"/>
        <item x="157"/>
        <item x="368"/>
        <item x="290"/>
        <item x="24"/>
        <item x="394"/>
        <item x="158"/>
        <item x="25"/>
        <item x="291"/>
        <item x="292"/>
        <item x="26"/>
        <item x="369"/>
        <item x="509"/>
        <item x="436"/>
        <item x="370"/>
        <item x="371"/>
        <item x="616"/>
        <item x="437"/>
        <item x="104"/>
        <item x="27"/>
        <item x="473"/>
        <item x="372"/>
        <item x="446"/>
        <item x="470"/>
        <item x="471"/>
        <item x="472"/>
        <item x="447"/>
        <item x="448"/>
        <item x="449"/>
        <item x="510"/>
        <item x="293"/>
        <item x="469"/>
        <item x="450"/>
        <item x="294"/>
        <item x="468"/>
        <item x="474"/>
        <item x="511"/>
        <item x="451"/>
        <item x="452"/>
        <item x="453"/>
        <item x="454"/>
        <item x="455"/>
        <item x="456"/>
        <item x="457"/>
        <item x="458"/>
        <item x="295"/>
        <item x="296"/>
        <item x="28"/>
        <item x="159"/>
        <item x="297"/>
        <item x="160"/>
        <item x="617"/>
        <item x="373"/>
        <item x="374"/>
        <item x="67"/>
        <item x="161"/>
        <item x="298"/>
        <item x="68"/>
        <item x="299"/>
        <item x="83"/>
        <item x="69"/>
        <item x="70"/>
        <item x="459"/>
        <item x="460"/>
        <item x="300"/>
        <item x="461"/>
        <item x="462"/>
        <item x="463"/>
        <item x="464"/>
        <item x="465"/>
        <item x="466"/>
        <item x="467"/>
        <item x="301"/>
        <item x="71"/>
        <item x="302"/>
        <item x="375"/>
        <item x="162"/>
        <item x="303"/>
        <item x="304"/>
        <item x="305"/>
        <item x="122"/>
        <item x="306"/>
        <item x="307"/>
        <item x="106"/>
        <item x="107"/>
        <item x="108"/>
        <item x="109"/>
        <item x="110"/>
        <item x="111"/>
        <item x="112"/>
        <item x="113"/>
        <item x="114"/>
        <item x="115"/>
        <item x="116"/>
        <item x="308"/>
        <item x="309"/>
        <item x="163"/>
        <item x="72"/>
        <item x="73"/>
        <item x="376"/>
        <item x="310"/>
        <item x="311"/>
        <item x="438"/>
        <item x="377"/>
        <item x="378"/>
        <item x="379"/>
        <item x="380"/>
        <item x="312"/>
        <item x="164"/>
        <item x="512"/>
        <item x="313"/>
        <item x="513"/>
        <item x="29"/>
        <item x="74"/>
        <item x="30"/>
        <item x="381"/>
        <item x="314"/>
        <item x="165"/>
        <item x="514"/>
        <item x="75"/>
        <item x="315"/>
        <item x="439"/>
        <item x="76"/>
        <item x="166"/>
        <item x="515"/>
        <item x="316"/>
        <item x="516"/>
        <item x="317"/>
        <item x="618"/>
        <item x="619"/>
        <item x="620"/>
        <item x="621"/>
        <item x="382"/>
        <item x="622"/>
        <item x="623"/>
        <item x="440"/>
        <item x="77"/>
        <item x="441"/>
        <item x="318"/>
        <item x="78"/>
        <item x="79"/>
        <item x="167"/>
        <item x="442"/>
        <item x="80"/>
        <item x="517"/>
        <item x="81"/>
        <item x="319"/>
        <item x="168"/>
        <item x="383"/>
        <item x="624"/>
        <item x="384"/>
        <item x="320"/>
        <item x="385"/>
        <item x="321"/>
        <item x="322"/>
        <item x="443"/>
        <item x="169"/>
        <item x="518"/>
        <item x="638"/>
        <item x="444"/>
        <item x="82"/>
        <item x="625"/>
        <item x="654"/>
        <item x="386"/>
        <item x="323"/>
        <item x="170"/>
        <item x="324"/>
        <item x="325"/>
        <item x="519"/>
        <item x="626"/>
        <item x="326"/>
        <item x="387"/>
        <item x="445"/>
        <item x="655"/>
        <item x="656"/>
        <item x="627"/>
        <item x="628"/>
        <item x="629"/>
        <item x="630"/>
        <item x="31"/>
        <item x="631"/>
        <item x="657"/>
        <item x="632"/>
        <item x="635"/>
        <item x="639"/>
        <item x="633"/>
        <item x="634"/>
        <item x="32"/>
        <item x="203"/>
        <item x="204"/>
        <item x="205"/>
        <item x="206"/>
        <item x="207"/>
        <item x="208"/>
        <item x="209"/>
        <item x="210"/>
        <item x="211"/>
        <item x="212"/>
        <item x="213"/>
        <item x="214"/>
        <item x="215"/>
        <item x="216"/>
        <item x="217"/>
        <item x="33"/>
        <item x="34"/>
        <item x="35"/>
        <item x="520"/>
        <item x="395"/>
        <item x="327"/>
        <item x="388"/>
        <item x="36"/>
        <item x="658"/>
        <item x="661"/>
      </items>
    </pivotField>
    <pivotField axis="axisRow" compact="0" outline="0" showAll="0">
      <items count="668">
        <item x="255"/>
        <item x="218"/>
        <item x="595"/>
        <item x="596"/>
        <item x="275"/>
        <item x="238"/>
        <item x="607"/>
        <item x="597"/>
        <item x="559"/>
        <item x="545"/>
        <item x="550"/>
        <item x="549"/>
        <item x="530"/>
        <item x="529"/>
        <item x="535"/>
        <item x="552"/>
        <item x="536"/>
        <item x="551"/>
        <item x="579"/>
        <item x="548"/>
        <item x="532"/>
        <item x="575"/>
        <item x="546"/>
        <item x="576"/>
        <item x="268"/>
        <item x="502"/>
        <item x="512"/>
        <item x="508"/>
        <item x="70"/>
        <item x="348"/>
        <item x="83"/>
        <item x="391"/>
        <item x="590"/>
        <item x="531"/>
        <item x="95"/>
        <item x="473"/>
        <item x="315"/>
        <item x="316"/>
        <item x="304"/>
        <item x="162"/>
        <item x="152"/>
        <item x="663"/>
        <item x="26"/>
        <item x="176"/>
        <item x="650"/>
        <item x="3"/>
        <item x="478"/>
        <item x="51"/>
        <item x="619"/>
        <item x="126"/>
        <item x="276"/>
        <item x="258"/>
        <item x="92"/>
        <item x="495"/>
        <item x="496"/>
        <item x="440"/>
        <item x="643"/>
        <item x="59"/>
        <item x="370"/>
        <item x="450"/>
        <item x="455"/>
        <item x="451"/>
        <item x="452"/>
        <item x="453"/>
        <item x="456"/>
        <item x="454"/>
        <item x="457"/>
        <item x="524"/>
        <item x="319"/>
        <item x="537"/>
        <item x="415"/>
        <item x="73"/>
        <item x="366"/>
        <item x="253"/>
        <item x="223"/>
        <item x="103"/>
        <item x="501"/>
        <item x="326"/>
        <item x="329"/>
        <item x="37"/>
        <item x="488"/>
        <item x="490"/>
        <item x="522"/>
        <item x="565"/>
        <item x="570"/>
        <item x="571"/>
        <item x="543"/>
        <item x="569"/>
        <item x="572"/>
        <item x="586"/>
        <item x="585"/>
        <item x="567"/>
        <item x="554"/>
        <item x="540"/>
        <item x="533"/>
        <item x="557"/>
        <item x="534"/>
        <item x="560"/>
        <item x="574"/>
        <item x="566"/>
        <item x="556"/>
        <item x="562"/>
        <item x="563"/>
        <item x="564"/>
        <item x="578"/>
        <item x="272"/>
        <item x="202"/>
        <item x="203"/>
        <item x="204"/>
        <item x="205"/>
        <item x="210"/>
        <item x="206"/>
        <item x="207"/>
        <item x="208"/>
        <item x="209"/>
        <item x="211"/>
        <item x="212"/>
        <item x="213"/>
        <item x="214"/>
        <item x="215"/>
        <item x="216"/>
        <item x="396"/>
        <item x="553"/>
        <item x="542"/>
        <item x="558"/>
        <item x="561"/>
        <item x="591"/>
        <item x="593"/>
        <item x="583"/>
        <item x="544"/>
        <item x="573"/>
        <item x="582"/>
        <item x="592"/>
        <item x="584"/>
        <item x="539"/>
        <item x="541"/>
        <item x="555"/>
        <item x="538"/>
        <item x="50"/>
        <item x="660"/>
        <item x="394"/>
        <item x="191"/>
        <item x="91"/>
        <item x="178"/>
        <item x="190"/>
        <item x="283"/>
        <item x="436"/>
        <item x="347"/>
        <item x="405"/>
        <item x="168"/>
        <item x="636"/>
        <item x="123"/>
        <item x="229"/>
        <item x="305"/>
        <item x="137"/>
        <item x="613"/>
        <item x="402"/>
        <item x="145"/>
        <item x="89"/>
        <item x="88"/>
        <item x="97"/>
        <item x="422"/>
        <item x="627"/>
        <item x="497"/>
        <item x="86"/>
        <item x="432"/>
        <item x="6"/>
        <item x="130"/>
        <item x="71"/>
        <item x="293"/>
        <item x="363"/>
        <item x="184"/>
        <item x="367"/>
        <item x="142"/>
        <item x="138"/>
        <item x="614"/>
        <item x="470"/>
        <item x="23"/>
        <item x="588"/>
        <item x="15"/>
        <item x="8"/>
        <item x="649"/>
        <item x="338"/>
        <item x="487"/>
        <item x="516"/>
        <item x="195"/>
        <item x="180"/>
        <item x="194"/>
        <item x="198"/>
        <item x="665"/>
        <item x="5"/>
        <item x="317"/>
        <item x="128"/>
        <item x="652"/>
        <item x="641"/>
        <item x="615"/>
        <item x="256"/>
        <item x="441"/>
        <item x="179"/>
        <item x="309"/>
        <item x="361"/>
        <item x="188"/>
        <item x="483"/>
        <item x="177"/>
        <item x="389"/>
        <item x="7"/>
        <item x="251"/>
        <item x="285"/>
        <item x="413"/>
        <item x="217"/>
        <item x="288"/>
        <item x="243"/>
        <item x="13"/>
        <item x="346"/>
        <item x="622"/>
        <item x="31"/>
        <item x="14"/>
        <item x="110"/>
        <item x="350"/>
        <item x="105"/>
        <item x="320"/>
        <item x="634"/>
        <item x="630"/>
        <item x="409"/>
        <item x="236"/>
        <item x="74"/>
        <item x="116"/>
        <item x="358"/>
        <item x="219"/>
        <item x="54"/>
        <item x="423"/>
        <item x="587"/>
        <item x="442"/>
        <item x="469"/>
        <item x="21"/>
        <item x="239"/>
        <item x="662"/>
        <item x="33"/>
        <item x="36"/>
        <item x="397"/>
        <item x="617"/>
        <item x="594"/>
        <item x="616"/>
        <item x="99"/>
        <item x="56"/>
        <item x="401"/>
        <item x="222"/>
        <item x="100"/>
        <item x="300"/>
        <item x="225"/>
        <item x="231"/>
        <item x="398"/>
        <item x="280"/>
        <item x="295"/>
        <item x="460"/>
        <item x="465"/>
        <item x="461"/>
        <item x="462"/>
        <item x="458"/>
        <item x="463"/>
        <item x="459"/>
        <item x="466"/>
        <item x="464"/>
        <item x="314"/>
        <item x="9"/>
        <item x="248"/>
        <item x="322"/>
        <item x="324"/>
        <item x="233"/>
        <item x="241"/>
        <item x="406"/>
        <item x="93"/>
        <item x="94"/>
        <item x="53"/>
        <item x="165"/>
        <item x="400"/>
        <item x="439"/>
        <item x="32"/>
        <item x="387"/>
        <item x="169"/>
        <item x="336"/>
        <item x="289"/>
        <item x="390"/>
        <item x="182"/>
        <item x="332"/>
        <item x="274"/>
        <item x="58"/>
        <item x="147"/>
        <item x="504"/>
        <item x="263"/>
        <item x="628"/>
        <item x="417"/>
        <item x="47"/>
        <item x="48"/>
        <item x="49"/>
        <item x="429"/>
        <item x="629"/>
        <item x="528"/>
        <item x="38"/>
        <item x="72"/>
        <item x="19"/>
        <item x="507"/>
        <item x="187"/>
        <item x="609"/>
        <item x="610"/>
        <item x="611"/>
        <item x="500"/>
        <item x="232"/>
        <item x="246"/>
        <item x="45"/>
        <item x="303"/>
        <item x="486"/>
        <item x="589"/>
        <item x="547"/>
        <item x="22"/>
        <item x="344"/>
        <item x="167"/>
        <item x="360"/>
        <item x="353"/>
        <item x="328"/>
        <item x="640"/>
        <item x="129"/>
        <item x="632"/>
        <item x="644"/>
        <item x="299"/>
        <item x="416"/>
        <item x="127"/>
        <item x="101"/>
        <item x="170"/>
        <item x="621"/>
        <item x="633"/>
        <item x="385"/>
        <item x="482"/>
        <item x="430"/>
        <item x="189"/>
        <item x="485"/>
        <item x="581"/>
        <item x="141"/>
        <item x="140"/>
        <item x="278"/>
        <item x="200"/>
        <item x="196"/>
        <item x="403"/>
        <item x="647"/>
        <item x="568"/>
        <item x="637"/>
        <item x="286"/>
        <item x="334"/>
        <item x="230"/>
        <item x="598"/>
        <item x="193"/>
        <item x="192"/>
        <item x="381"/>
        <item x="434"/>
        <item x="174"/>
        <item x="345"/>
        <item x="503"/>
        <item x="80"/>
        <item x="386"/>
        <item x="412"/>
        <item x="427"/>
        <item x="419"/>
        <item x="420"/>
        <item x="418"/>
        <item x="414"/>
        <item x="618"/>
        <item x="118"/>
        <item x="117"/>
        <item x="119"/>
        <item x="120"/>
        <item x="638"/>
        <item x="377"/>
        <item x="376"/>
        <item x="603"/>
        <item x="186"/>
        <item x="237"/>
        <item x="321"/>
        <item x="17"/>
        <item x="24"/>
        <item x="431"/>
        <item x="493"/>
        <item x="527"/>
        <item x="612"/>
        <item x="605"/>
        <item x="510"/>
        <item x="327"/>
        <item x="57"/>
        <item x="43"/>
        <item x="506"/>
        <item x="393"/>
        <item x="525"/>
        <item x="635"/>
        <item x="624"/>
        <item x="395"/>
        <item x="625"/>
        <item x="281"/>
        <item x="651"/>
        <item x="351"/>
        <item x="331"/>
        <item x="371"/>
        <item x="626"/>
        <item x="333"/>
        <item x="325"/>
        <item x="642"/>
        <item x="372"/>
        <item x="39"/>
        <item x="235"/>
        <item x="298"/>
        <item x="623"/>
        <item x="292"/>
        <item x="514"/>
        <item x="245"/>
        <item x="383"/>
        <item x="313"/>
        <item x="260"/>
        <item x="226"/>
        <item x="259"/>
        <item x="254"/>
        <item x="354"/>
        <item x="159"/>
        <item x="475"/>
        <item x="481"/>
        <item x="261"/>
        <item x="448"/>
        <item x="445"/>
        <item x="446"/>
        <item x="447"/>
        <item x="449"/>
        <item x="511"/>
        <item x="375"/>
        <item x="297"/>
        <item x="520"/>
        <item x="257"/>
        <item x="79"/>
        <item x="444"/>
        <item x="139"/>
        <item x="124"/>
        <item x="494"/>
        <item x="479"/>
        <item x="407"/>
        <item x="301"/>
        <item x="489"/>
        <item x="234"/>
        <item x="648"/>
        <item x="76"/>
        <item x="392"/>
        <item x="160"/>
        <item x="68"/>
        <item x="339"/>
        <item x="340"/>
        <item x="77"/>
        <item x="287"/>
        <item x="302"/>
        <item x="163"/>
        <item x="164"/>
        <item x="477"/>
        <item x="388"/>
        <item x="476"/>
        <item x="349"/>
        <item x="330"/>
        <item x="341"/>
        <item x="135"/>
        <item x="136"/>
        <item x="580"/>
        <item x="69"/>
        <item x="373"/>
        <item x="518"/>
        <item x="380"/>
        <item x="250"/>
        <item x="269"/>
        <item x="84"/>
        <item x="42"/>
        <item x="132"/>
        <item x="271"/>
        <item x="115"/>
        <item x="65"/>
        <item x="78"/>
        <item x="148"/>
        <item x="151"/>
        <item x="428"/>
        <item x="378"/>
        <item x="149"/>
        <item x="480"/>
        <item x="81"/>
        <item x="265"/>
        <item x="599"/>
        <item x="264"/>
        <item x="240"/>
        <item x="172"/>
        <item x="306"/>
        <item x="443"/>
        <item x="277"/>
        <item x="426"/>
        <item x="291"/>
        <item x="620"/>
        <item x="125"/>
        <item x="279"/>
        <item x="166"/>
        <item x="425"/>
        <item x="181"/>
        <item x="411"/>
        <item x="197"/>
        <item x="646"/>
        <item x="645"/>
        <item x="121"/>
        <item x="601"/>
        <item x="27"/>
        <item x="424"/>
        <item x="433"/>
        <item x="639"/>
        <item x="40"/>
        <item x="41"/>
        <item x="369"/>
        <item x="30"/>
        <item x="25"/>
        <item x="342"/>
        <item x="270"/>
        <item x="153"/>
        <item x="266"/>
        <item x="661"/>
        <item x="55"/>
        <item x="133"/>
        <item x="467"/>
        <item x="471"/>
        <item x="468"/>
        <item x="343"/>
        <item x="108"/>
        <item x="242"/>
        <item x="374"/>
        <item x="273"/>
        <item x="158"/>
        <item x="509"/>
        <item x="90"/>
        <item x="150"/>
        <item x="155"/>
        <item x="517"/>
        <item x="252"/>
        <item x="364"/>
        <item x="408"/>
        <item x="604"/>
        <item x="102"/>
        <item x="87"/>
        <item x="352"/>
        <item x="183"/>
        <item x="606"/>
        <item x="379"/>
        <item x="323"/>
        <item x="144"/>
        <item x="656"/>
        <item x="654"/>
        <item x="657"/>
        <item x="655"/>
        <item x="653"/>
        <item x="410"/>
        <item x="0"/>
        <item x="310"/>
        <item x="244"/>
        <item x="4"/>
        <item x="282"/>
        <item x="362"/>
        <item x="337"/>
        <item x="2"/>
        <item x="335"/>
        <item x="262"/>
        <item x="577"/>
        <item x="499"/>
        <item x="146"/>
        <item x="109"/>
        <item x="290"/>
        <item x="106"/>
        <item x="113"/>
        <item x="112"/>
        <item x="318"/>
        <item x="294"/>
        <item x="224"/>
        <item x="484"/>
        <item x="491"/>
        <item x="513"/>
        <item x="220"/>
        <item x="505"/>
        <item x="221"/>
        <item x="85"/>
        <item x="111"/>
        <item x="175"/>
        <item x="519"/>
        <item x="107"/>
        <item x="98"/>
        <item x="284"/>
        <item x="368"/>
        <item x="515"/>
        <item x="171"/>
        <item x="96"/>
        <item x="134"/>
        <item x="664"/>
        <item x="658"/>
        <item x="1"/>
        <item x="608"/>
        <item x="359"/>
        <item x="228"/>
        <item x="46"/>
        <item x="199"/>
        <item x="66"/>
        <item x="131"/>
        <item x="122"/>
        <item x="20"/>
        <item x="114"/>
        <item x="52"/>
        <item x="659"/>
        <item x="472"/>
        <item x="602"/>
        <item x="75"/>
        <item x="82"/>
        <item x="34"/>
        <item x="421"/>
        <item x="201"/>
        <item x="16"/>
        <item x="11"/>
        <item x="10"/>
        <item x="156"/>
        <item x="526"/>
        <item x="365"/>
        <item x="474"/>
        <item x="63"/>
        <item x="247"/>
        <item x="249"/>
        <item x="227"/>
        <item x="154"/>
        <item x="161"/>
        <item x="143"/>
        <item x="498"/>
        <item x="384"/>
        <item x="12"/>
        <item x="173"/>
        <item x="28"/>
        <item x="437"/>
        <item x="18"/>
        <item x="308"/>
        <item x="404"/>
        <item x="104"/>
        <item x="382"/>
        <item x="67"/>
        <item x="311"/>
        <item x="157"/>
        <item x="355"/>
        <item x="312"/>
        <item x="44"/>
        <item x="35"/>
        <item x="492"/>
        <item x="267"/>
        <item x="185"/>
        <item x="521"/>
        <item x="399"/>
        <item x="631"/>
        <item x="64"/>
        <item x="61"/>
        <item x="60"/>
        <item x="62"/>
        <item x="29"/>
        <item x="435"/>
        <item x="357"/>
        <item x="356"/>
        <item x="438"/>
        <item x="307"/>
        <item x="600"/>
        <item x="296"/>
        <item x="523"/>
        <item x="666"/>
        <item t="default"/>
      </items>
    </pivotField>
    <pivotField axis="axisRow" compact="0" outline="0" showAll="0" defaultSubtotal="0">
      <items count="375">
        <item x="372"/>
        <item x="354"/>
        <item x="220"/>
        <item x="183"/>
        <item x="352"/>
        <item x="357"/>
        <item x="349"/>
        <item x="368"/>
        <item x="353"/>
        <item x="33"/>
        <item x="344"/>
        <item x="84"/>
        <item x="312"/>
        <item x="254"/>
        <item x="326"/>
        <item x="32"/>
        <item x="304"/>
        <item x="371"/>
        <item x="363"/>
        <item x="345"/>
        <item x="348"/>
        <item x="366"/>
        <item x="24"/>
        <item x="317"/>
        <item x="238"/>
        <item x="309"/>
        <item x="206"/>
        <item x="62"/>
        <item x="15"/>
        <item x="203"/>
        <item x="320"/>
        <item x="19"/>
        <item x="339"/>
        <item x="165"/>
        <item x="334"/>
        <item x="308"/>
        <item x="46"/>
        <item x="256"/>
        <item x="168"/>
        <item x="76"/>
        <item x="138"/>
        <item x="332"/>
        <item x="336"/>
        <item x="294"/>
        <item x="293"/>
        <item x="290"/>
        <item x="201"/>
        <item x="21"/>
        <item x="255"/>
        <item x="114"/>
        <item x="27"/>
        <item x="259"/>
        <item x="199"/>
        <item x="64"/>
        <item x="67"/>
        <item x="71"/>
        <item x="232"/>
        <item x="208"/>
        <item x="341"/>
        <item x="184"/>
        <item x="237"/>
        <item x="108"/>
        <item x="132"/>
        <item x="35"/>
        <item x="234"/>
        <item x="128"/>
        <item x="258"/>
        <item x="23"/>
        <item x="148"/>
        <item x="222"/>
        <item x="155"/>
        <item x="156"/>
        <item x="61"/>
        <item x="68"/>
        <item x="328"/>
        <item x="240"/>
        <item x="277"/>
        <item x="278"/>
        <item x="217"/>
        <item x="90"/>
        <item x="303"/>
        <item x="16"/>
        <item x="3"/>
        <item x="151"/>
        <item x="141"/>
        <item x="173"/>
        <item x="44"/>
        <item x="202"/>
        <item x="174"/>
        <item x="213"/>
        <item x="77"/>
        <item x="117"/>
        <item x="225"/>
        <item x="251"/>
        <item x="342"/>
        <item x="162"/>
        <item x="167"/>
        <item x="333"/>
        <item x="122"/>
        <item x="335"/>
        <item x="219"/>
        <item x="301"/>
        <item x="212"/>
        <item x="170"/>
        <item x="12"/>
        <item x="51"/>
        <item x="188"/>
        <item x="265"/>
        <item x="361"/>
        <item x="331"/>
        <item x="120"/>
        <item x="178"/>
        <item x="157"/>
        <item x="154"/>
        <item x="145"/>
        <item x="14"/>
        <item x="116"/>
        <item x="286"/>
        <item x="319"/>
        <item x="8"/>
        <item x="324"/>
        <item x="26"/>
        <item x="66"/>
        <item x="143"/>
        <item x="241"/>
        <item x="235"/>
        <item x="247"/>
        <item x="118"/>
        <item x="83"/>
        <item x="196"/>
        <item x="159"/>
        <item x="150"/>
        <item x="124"/>
        <item x="172"/>
        <item x="248"/>
        <item x="271"/>
        <item x="228"/>
        <item x="182"/>
        <item x="130"/>
        <item x="59"/>
        <item x="94"/>
        <item x="36"/>
        <item x="176"/>
        <item x="112"/>
        <item x="189"/>
        <item x="7"/>
        <item x="329"/>
        <item x="161"/>
        <item x="215"/>
        <item x="38"/>
        <item x="171"/>
        <item x="63"/>
        <item x="338"/>
        <item x="236"/>
        <item x="144"/>
        <item x="49"/>
        <item x="250"/>
        <item x="221"/>
        <item x="230"/>
        <item x="367"/>
        <item x="55"/>
        <item x="79"/>
        <item x="45"/>
        <item x="20"/>
        <item x="126"/>
        <item x="106"/>
        <item x="153"/>
        <item x="311"/>
        <item x="40"/>
        <item x="191"/>
        <item x="321"/>
        <item x="318"/>
        <item x="347"/>
        <item x="69"/>
        <item x="72"/>
        <item x="146"/>
        <item x="80"/>
        <item x="194"/>
        <item x="105"/>
        <item x="97"/>
        <item x="113"/>
        <item x="229"/>
        <item x="327"/>
        <item x="48"/>
        <item x="125"/>
        <item x="11"/>
        <item x="25"/>
        <item x="92"/>
        <item x="100"/>
        <item x="98"/>
        <item x="200"/>
        <item x="263"/>
        <item x="209"/>
        <item x="133"/>
        <item x="160"/>
        <item x="268"/>
        <item x="177"/>
        <item x="179"/>
        <item x="85"/>
        <item x="91"/>
        <item x="187"/>
        <item x="93"/>
        <item x="60"/>
        <item x="313"/>
        <item x="291"/>
        <item x="104"/>
        <item x="142"/>
        <item x="305"/>
        <item x="295"/>
        <item x="121"/>
        <item x="315"/>
        <item x="239"/>
        <item x="283"/>
        <item x="297"/>
        <item x="70"/>
        <item x="1"/>
        <item x="330"/>
        <item x="223"/>
        <item x="107"/>
        <item x="2"/>
        <item x="74"/>
        <item x="310"/>
        <item x="227"/>
        <item x="78"/>
        <item x="111"/>
        <item x="103"/>
        <item x="185"/>
        <item x="193"/>
        <item x="119"/>
        <item x="95"/>
        <item x="262"/>
        <item x="166"/>
        <item x="264"/>
        <item x="58"/>
        <item x="300"/>
        <item x="274"/>
        <item x="204"/>
        <item x="37"/>
        <item x="75"/>
        <item x="139"/>
        <item x="137"/>
        <item x="266"/>
        <item x="30"/>
        <item x="81"/>
        <item x="169"/>
        <item x="226"/>
        <item x="242"/>
        <item x="89"/>
        <item x="175"/>
        <item x="18"/>
        <item x="249"/>
        <item x="257"/>
        <item x="211"/>
        <item x="4"/>
        <item x="243"/>
        <item x="273"/>
        <item x="244"/>
        <item x="181"/>
        <item x="207"/>
        <item x="337"/>
        <item x="214"/>
        <item x="123"/>
        <item x="260"/>
        <item x="289"/>
        <item x="210"/>
        <item x="343"/>
        <item x="216"/>
        <item x="115"/>
        <item x="136"/>
        <item x="88"/>
        <item x="197"/>
        <item x="192"/>
        <item x="231"/>
        <item x="109"/>
        <item x="198"/>
        <item x="127"/>
        <item x="302"/>
        <item x="129"/>
        <item x="10"/>
        <item x="364"/>
        <item x="34"/>
        <item x="110"/>
        <item x="261"/>
        <item x="356"/>
        <item x="355"/>
        <item x="152"/>
        <item x="147"/>
        <item x="316"/>
        <item x="134"/>
        <item x="280"/>
        <item x="5"/>
        <item x="164"/>
        <item x="325"/>
        <item x="13"/>
        <item x="287"/>
        <item x="288"/>
        <item x="296"/>
        <item x="163"/>
        <item x="275"/>
        <item x="276"/>
        <item x="224"/>
        <item x="6"/>
        <item x="9"/>
        <item x="158"/>
        <item x="73"/>
        <item x="252"/>
        <item x="131"/>
        <item x="195"/>
        <item x="323"/>
        <item x="82"/>
        <item x="17"/>
        <item x="149"/>
        <item x="292"/>
        <item x="253"/>
        <item x="267"/>
        <item x="218"/>
        <item x="43"/>
        <item x="233"/>
        <item x="360"/>
        <item x="340"/>
        <item x="47"/>
        <item x="245"/>
        <item x="41"/>
        <item x="42"/>
        <item x="351"/>
        <item x="285"/>
        <item x="299"/>
        <item x="135"/>
        <item x="180"/>
        <item x="50"/>
        <item x="269"/>
        <item x="346"/>
        <item x="29"/>
        <item x="31"/>
        <item x="246"/>
        <item x="28"/>
        <item x="205"/>
        <item x="359"/>
        <item x="101"/>
        <item x="358"/>
        <item x="270"/>
        <item x="56"/>
        <item x="373"/>
        <item x="279"/>
        <item x="281"/>
        <item x="140"/>
        <item x="53"/>
        <item x="186"/>
        <item x="39"/>
        <item x="86"/>
        <item x="22"/>
        <item x="57"/>
        <item x="350"/>
        <item x="322"/>
        <item x="190"/>
        <item x="96"/>
        <item x="0"/>
        <item x="65"/>
        <item x="365"/>
        <item x="102"/>
        <item x="99"/>
        <item x="362"/>
        <item x="370"/>
        <item x="298"/>
        <item x="284"/>
        <item x="52"/>
        <item x="369"/>
        <item x="272"/>
        <item x="314"/>
        <item x="306"/>
        <item x="307"/>
        <item x="282"/>
        <item x="54"/>
        <item x="87"/>
        <item x="374"/>
      </items>
    </pivotField>
    <pivotField compact="0" outline="0" showAll="0"/>
    <pivotField dataField="1" compact="0" outline="0" showAll="0"/>
    <pivotField compact="0" outline="0" showAll="0"/>
    <pivotField dataField="1"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3">
    <field x="7"/>
    <field x="5"/>
    <field x="6"/>
  </rowFields>
  <rowItems count="19">
    <i>
      <x v="160"/>
      <x v="62"/>
      <x v="366"/>
    </i>
    <i r="1">
      <x v="63"/>
      <x v="369"/>
    </i>
    <i r="1">
      <x v="64"/>
      <x v="368"/>
    </i>
    <i r="1">
      <x v="66"/>
      <x v="219"/>
    </i>
    <i r="1">
      <x v="67"/>
      <x v="367"/>
    </i>
    <i>
      <x v="332"/>
      <x v="532"/>
      <x v="569"/>
    </i>
    <i r="1">
      <x v="533"/>
      <x v="585"/>
    </i>
    <i r="1">
      <x v="534"/>
      <x v="526"/>
    </i>
    <i r="1">
      <x v="535"/>
      <x v="567"/>
    </i>
    <i r="1">
      <x v="536"/>
      <x v="217"/>
    </i>
    <i r="1">
      <x v="537"/>
      <x v="582"/>
    </i>
    <i r="1">
      <x v="538"/>
      <x v="571"/>
    </i>
    <i r="1">
      <x v="539"/>
      <x v="570"/>
    </i>
    <i r="1">
      <x v="540"/>
      <x v="605"/>
    </i>
    <i r="1">
      <x v="541"/>
      <x v="474"/>
    </i>
    <i r="1">
      <x v="542"/>
      <x v="226"/>
    </i>
    <i>
      <x v="341"/>
      <x v="68"/>
      <x v="504"/>
    </i>
    <i>
      <x v="351"/>
      <x v="529"/>
      <x v="603"/>
    </i>
    <i t="grand">
      <x/>
    </i>
  </rowItems>
  <colFields count="1">
    <field x="-2"/>
  </colFields>
  <colItems count="3">
    <i>
      <x/>
    </i>
    <i i="1">
      <x v="1"/>
    </i>
    <i i="2">
      <x v="2"/>
    </i>
  </colItems>
  <pageFields count="1">
    <pageField fld="0" item="4" hier="-1"/>
  </pageFields>
  <dataFields count="3">
    <dataField name="Somma di Finanziamento" fld="9" baseField="0" baseItem="0"/>
    <dataField name="Somma di Impegno" fld="11" baseField="0" baseItem="0"/>
    <dataField name="Somma di Pagamento" fld="12" baseField="0" baseItem="0"/>
  </dataFields>
  <formats count="1">
    <format dxfId="4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D255953A-D48B-43E8-9F94-909CF397591C}" name="Tabella pivot1" cacheId="0" applyNumberFormats="0" applyBorderFormats="0" applyFontFormats="0" applyPatternFormats="0" applyAlignmentFormats="0" applyWidthHeightFormats="1" dataCaption="Valori" updatedVersion="8" minRefreshableVersion="3" itemPrintTitles="1" mergeItem="1" createdVersion="8" indent="0" compact="0" compactData="0" gridDropZones="1" multipleFieldFilters="0">
  <location ref="A3:F25" firstHeaderRow="1" firstDataRow="2" firstDataCol="3" rowPageCount="1" colPageCount="1"/>
  <pivotFields count="28">
    <pivotField axis="axisPage" compact="0" outline="0" showAll="0">
      <items count="17">
        <item x="0"/>
        <item x="1"/>
        <item x="2"/>
        <item x="3"/>
        <item x="4"/>
        <item x="5"/>
        <item x="6"/>
        <item x="7"/>
        <item x="8"/>
        <item x="9"/>
        <item x="14"/>
        <item x="10"/>
        <item x="11"/>
        <item x="12"/>
        <item x="13"/>
        <item x="15"/>
        <item t="default"/>
      </items>
    </pivotField>
    <pivotField compact="0" outline="0" showAll="0"/>
    <pivotField compact="0" outline="0" showAll="0"/>
    <pivotField compact="0" outline="0" showAll="0"/>
    <pivotField compact="0" outline="0" showAll="0"/>
    <pivotField axis="axisRow" compact="0" outline="0" showAll="0" defaultSubtotal="0">
      <items count="662">
        <item x="218"/>
        <item x="401"/>
        <item x="475"/>
        <item x="476"/>
        <item x="477"/>
        <item x="478"/>
        <item x="479"/>
        <item x="480"/>
        <item x="481"/>
        <item x="219"/>
        <item x="0"/>
        <item x="482"/>
        <item x="483"/>
        <item x="328"/>
        <item x="220"/>
        <item x="484"/>
        <item x="521"/>
        <item x="221"/>
        <item x="175"/>
        <item x="176"/>
        <item x="177"/>
        <item x="485"/>
        <item x="486"/>
        <item x="402"/>
        <item x="3"/>
        <item x="178"/>
        <item x="222"/>
        <item x="403"/>
        <item x="179"/>
        <item x="180"/>
        <item x="181"/>
        <item x="182"/>
        <item x="183"/>
        <item x="329"/>
        <item x="184"/>
        <item x="185"/>
        <item x="223"/>
        <item x="404"/>
        <item x="224"/>
        <item x="123"/>
        <item x="40"/>
        <item x="487"/>
        <item x="41"/>
        <item x="42"/>
        <item x="124"/>
        <item x="225"/>
        <item x="43"/>
        <item x="330"/>
        <item x="226"/>
        <item x="125"/>
        <item x="389"/>
        <item x="331"/>
        <item x="37"/>
        <item x="332"/>
        <item x="4"/>
        <item x="5"/>
        <item x="44"/>
        <item x="227"/>
        <item x="126"/>
        <item x="488"/>
        <item x="390"/>
        <item x="127"/>
        <item x="118"/>
        <item x="120"/>
        <item x="119"/>
        <item x="228"/>
        <item x="105"/>
        <item x="117"/>
        <item x="121"/>
        <item x="45"/>
        <item x="229"/>
        <item x="230"/>
        <item x="46"/>
        <item x="640"/>
        <item x="231"/>
        <item x="522"/>
        <item x="641"/>
        <item x="232"/>
        <item x="128"/>
        <item x="129"/>
        <item x="233"/>
        <item x="234"/>
        <item x="47"/>
        <item x="489"/>
        <item x="235"/>
        <item x="523"/>
        <item x="524"/>
        <item x="236"/>
        <item x="130"/>
        <item x="525"/>
        <item x="526"/>
        <item x="527"/>
        <item x="333"/>
        <item x="237"/>
        <item x="490"/>
        <item x="238"/>
        <item x="239"/>
        <item x="405"/>
        <item x="396"/>
        <item x="397"/>
        <item x="240"/>
        <item x="398"/>
        <item x="6"/>
        <item x="491"/>
        <item x="334"/>
        <item x="241"/>
        <item x="48"/>
        <item x="242"/>
        <item x="49"/>
        <item x="492"/>
        <item x="335"/>
        <item x="336"/>
        <item x="7"/>
        <item x="8"/>
        <item x="9"/>
        <item x="10"/>
        <item x="11"/>
        <item x="12"/>
        <item x="13"/>
        <item x="243"/>
        <item x="14"/>
        <item x="15"/>
        <item x="244"/>
        <item x="50"/>
        <item x="16"/>
        <item x="337"/>
        <item x="51"/>
        <item x="245"/>
        <item x="246"/>
        <item x="247"/>
        <item x="84"/>
        <item x="528"/>
        <item x="248"/>
        <item x="249"/>
        <item x="406"/>
        <item x="52"/>
        <item x="338"/>
        <item x="339"/>
        <item x="340"/>
        <item x="250"/>
        <item x="251"/>
        <item x="131"/>
        <item x="132"/>
        <item x="133"/>
        <item x="173"/>
        <item x="174"/>
        <item x="134"/>
        <item x="135"/>
        <item x="136"/>
        <item x="137"/>
        <item x="172"/>
        <item x="138"/>
        <item x="139"/>
        <item x="140"/>
        <item x="171"/>
        <item x="341"/>
        <item x="493"/>
        <item x="342"/>
        <item x="252"/>
        <item x="391"/>
        <item x="529"/>
        <item x="530"/>
        <item x="531"/>
        <item x="532"/>
        <item x="533"/>
        <item x="534"/>
        <item x="535"/>
        <item x="642"/>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343"/>
        <item x="577"/>
        <item x="578"/>
        <item x="579"/>
        <item x="580"/>
        <item x="581"/>
        <item x="582"/>
        <item x="583"/>
        <item x="584"/>
        <item x="585"/>
        <item x="586"/>
        <item x="587"/>
        <item x="588"/>
        <item x="253"/>
        <item x="17"/>
        <item x="589"/>
        <item x="590"/>
        <item x="591"/>
        <item x="592"/>
        <item x="643"/>
        <item x="494"/>
        <item x="254"/>
        <item x="141"/>
        <item x="407"/>
        <item x="255"/>
        <item x="38"/>
        <item x="142"/>
        <item x="399"/>
        <item x="186"/>
        <item x="187"/>
        <item x="188"/>
        <item x="18"/>
        <item x="189"/>
        <item x="190"/>
        <item x="191"/>
        <item x="192"/>
        <item x="193"/>
        <item x="194"/>
        <item x="195"/>
        <item x="196"/>
        <item x="143"/>
        <item x="344"/>
        <item x="197"/>
        <item x="345"/>
        <item x="144"/>
        <item x="198"/>
        <item x="1"/>
        <item x="346"/>
        <item x="347"/>
        <item x="256"/>
        <item x="348"/>
        <item x="349"/>
        <item x="495"/>
        <item x="496"/>
        <item x="257"/>
        <item x="350"/>
        <item x="258"/>
        <item x="351"/>
        <item x="53"/>
        <item x="259"/>
        <item x="497"/>
        <item x="260"/>
        <item x="408"/>
        <item x="392"/>
        <item x="409"/>
        <item x="261"/>
        <item x="410"/>
        <item x="39"/>
        <item x="262"/>
        <item x="263"/>
        <item x="264"/>
        <item x="593"/>
        <item x="594"/>
        <item x="595"/>
        <item x="644"/>
        <item x="596"/>
        <item x="597"/>
        <item x="598"/>
        <item x="599"/>
        <item x="600"/>
        <item x="601"/>
        <item x="602"/>
        <item x="603"/>
        <item x="604"/>
        <item x="605"/>
        <item x="645"/>
        <item x="659"/>
        <item x="606"/>
        <item x="607"/>
        <item x="646"/>
        <item x="647"/>
        <item x="265"/>
        <item x="648"/>
        <item x="649"/>
        <item x="650"/>
        <item x="651"/>
        <item x="652"/>
        <item x="608"/>
        <item x="609"/>
        <item x="610"/>
        <item x="611"/>
        <item x="612"/>
        <item x="637"/>
        <item x="613"/>
        <item x="266"/>
        <item x="267"/>
        <item x="145"/>
        <item x="268"/>
        <item x="19"/>
        <item x="146"/>
        <item x="393"/>
        <item x="498"/>
        <item x="411"/>
        <item x="352"/>
        <item x="412"/>
        <item x="353"/>
        <item x="499"/>
        <item x="636"/>
        <item x="54"/>
        <item x="269"/>
        <item x="660"/>
        <item x="354"/>
        <item x="270"/>
        <item x="20"/>
        <item x="271"/>
        <item x="2"/>
        <item x="272"/>
        <item x="55"/>
        <item x="273"/>
        <item x="500"/>
        <item x="274"/>
        <item x="501"/>
        <item x="56"/>
        <item x="57"/>
        <item x="355"/>
        <item x="147"/>
        <item x="148"/>
        <item x="58"/>
        <item x="502"/>
        <item x="503"/>
        <item x="413"/>
        <item x="356"/>
        <item x="414"/>
        <item x="415"/>
        <item x="275"/>
        <item x="416"/>
        <item x="276"/>
        <item x="417"/>
        <item x="59"/>
        <item x="149"/>
        <item x="60"/>
        <item x="61"/>
        <item x="418"/>
        <item x="62"/>
        <item x="277"/>
        <item x="278"/>
        <item x="419"/>
        <item x="279"/>
        <item x="614"/>
        <item x="420"/>
        <item x="421"/>
        <item x="63"/>
        <item x="504"/>
        <item x="357"/>
        <item x="358"/>
        <item x="653"/>
        <item x="150"/>
        <item x="151"/>
        <item x="615"/>
        <item x="280"/>
        <item x="152"/>
        <item x="64"/>
        <item x="422"/>
        <item x="400"/>
        <item x="423"/>
        <item x="424"/>
        <item x="425"/>
        <item x="65"/>
        <item x="359"/>
        <item x="66"/>
        <item x="153"/>
        <item x="199"/>
        <item x="426"/>
        <item x="360"/>
        <item x="85"/>
        <item x="86"/>
        <item x="87"/>
        <item x="88"/>
        <item x="89"/>
        <item x="281"/>
        <item x="90"/>
        <item x="91"/>
        <item x="92"/>
        <item x="427"/>
        <item x="93"/>
        <item x="94"/>
        <item x="95"/>
        <item x="96"/>
        <item x="97"/>
        <item x="98"/>
        <item x="154"/>
        <item x="361"/>
        <item x="99"/>
        <item x="428"/>
        <item x="429"/>
        <item x="100"/>
        <item x="101"/>
        <item x="102"/>
        <item x="103"/>
        <item x="362"/>
        <item x="430"/>
        <item x="282"/>
        <item x="363"/>
        <item x="505"/>
        <item x="283"/>
        <item x="506"/>
        <item x="431"/>
        <item x="284"/>
        <item x="432"/>
        <item x="155"/>
        <item x="433"/>
        <item x="434"/>
        <item x="507"/>
        <item x="508"/>
        <item x="285"/>
        <item x="286"/>
        <item x="21"/>
        <item x="287"/>
        <item x="364"/>
        <item x="288"/>
        <item x="200"/>
        <item x="201"/>
        <item x="202"/>
        <item x="156"/>
        <item x="365"/>
        <item x="22"/>
        <item x="23"/>
        <item x="366"/>
        <item x="367"/>
        <item x="289"/>
        <item x="435"/>
        <item x="157"/>
        <item x="368"/>
        <item x="290"/>
        <item x="24"/>
        <item x="394"/>
        <item x="158"/>
        <item x="25"/>
        <item x="291"/>
        <item x="292"/>
        <item x="26"/>
        <item x="369"/>
        <item x="509"/>
        <item x="436"/>
        <item x="370"/>
        <item x="371"/>
        <item x="616"/>
        <item x="437"/>
        <item x="104"/>
        <item x="27"/>
        <item x="473"/>
        <item x="372"/>
        <item x="446"/>
        <item x="470"/>
        <item x="471"/>
        <item x="472"/>
        <item x="447"/>
        <item x="448"/>
        <item x="449"/>
        <item x="510"/>
        <item x="293"/>
        <item x="469"/>
        <item x="450"/>
        <item x="294"/>
        <item x="468"/>
        <item x="474"/>
        <item x="511"/>
        <item x="451"/>
        <item x="452"/>
        <item x="453"/>
        <item x="454"/>
        <item x="455"/>
        <item x="456"/>
        <item x="457"/>
        <item x="458"/>
        <item x="295"/>
        <item x="296"/>
        <item x="28"/>
        <item x="159"/>
        <item x="297"/>
        <item x="160"/>
        <item x="617"/>
        <item x="373"/>
        <item x="374"/>
        <item x="67"/>
        <item x="161"/>
        <item x="298"/>
        <item x="68"/>
        <item x="299"/>
        <item x="83"/>
        <item x="69"/>
        <item x="70"/>
        <item x="459"/>
        <item x="460"/>
        <item x="300"/>
        <item x="461"/>
        <item x="462"/>
        <item x="463"/>
        <item x="464"/>
        <item x="465"/>
        <item x="466"/>
        <item x="467"/>
        <item x="301"/>
        <item x="71"/>
        <item x="302"/>
        <item x="375"/>
        <item x="162"/>
        <item x="303"/>
        <item x="304"/>
        <item x="305"/>
        <item x="122"/>
        <item x="306"/>
        <item x="307"/>
        <item x="106"/>
        <item x="107"/>
        <item x="108"/>
        <item x="109"/>
        <item x="110"/>
        <item x="111"/>
        <item x="112"/>
        <item x="113"/>
        <item x="114"/>
        <item x="115"/>
        <item x="116"/>
        <item x="308"/>
        <item x="309"/>
        <item x="163"/>
        <item x="72"/>
        <item x="73"/>
        <item x="376"/>
        <item x="310"/>
        <item x="311"/>
        <item x="438"/>
        <item x="377"/>
        <item x="378"/>
        <item x="379"/>
        <item x="380"/>
        <item x="312"/>
        <item x="164"/>
        <item x="512"/>
        <item x="313"/>
        <item x="513"/>
        <item x="29"/>
        <item x="74"/>
        <item x="30"/>
        <item x="381"/>
        <item x="314"/>
        <item x="165"/>
        <item x="514"/>
        <item x="75"/>
        <item x="315"/>
        <item x="439"/>
        <item x="76"/>
        <item x="166"/>
        <item x="515"/>
        <item x="316"/>
        <item x="516"/>
        <item x="317"/>
        <item x="618"/>
        <item x="619"/>
        <item x="620"/>
        <item x="621"/>
        <item x="382"/>
        <item x="622"/>
        <item x="623"/>
        <item x="440"/>
        <item x="77"/>
        <item x="441"/>
        <item x="318"/>
        <item x="78"/>
        <item x="79"/>
        <item x="167"/>
        <item x="442"/>
        <item x="80"/>
        <item x="517"/>
        <item x="81"/>
        <item x="319"/>
        <item x="168"/>
        <item x="383"/>
        <item x="624"/>
        <item x="384"/>
        <item x="320"/>
        <item x="385"/>
        <item x="321"/>
        <item x="322"/>
        <item x="443"/>
        <item x="169"/>
        <item x="518"/>
        <item x="638"/>
        <item x="444"/>
        <item x="82"/>
        <item x="625"/>
        <item x="654"/>
        <item x="386"/>
        <item x="323"/>
        <item x="170"/>
        <item x="324"/>
        <item x="325"/>
        <item x="519"/>
        <item x="626"/>
        <item x="326"/>
        <item x="387"/>
        <item x="445"/>
        <item x="655"/>
        <item x="656"/>
        <item x="627"/>
        <item x="628"/>
        <item x="629"/>
        <item x="630"/>
        <item x="31"/>
        <item x="631"/>
        <item x="657"/>
        <item x="632"/>
        <item x="635"/>
        <item x="639"/>
        <item x="633"/>
        <item x="634"/>
        <item x="32"/>
        <item x="203"/>
        <item x="204"/>
        <item x="205"/>
        <item x="206"/>
        <item x="207"/>
        <item x="208"/>
        <item x="209"/>
        <item x="210"/>
        <item x="211"/>
        <item x="212"/>
        <item x="213"/>
        <item x="214"/>
        <item x="215"/>
        <item x="216"/>
        <item x="217"/>
        <item x="33"/>
        <item x="34"/>
        <item x="35"/>
        <item x="520"/>
        <item x="395"/>
        <item x="327"/>
        <item x="388"/>
        <item x="36"/>
        <item x="658"/>
        <item x="661"/>
      </items>
    </pivotField>
    <pivotField axis="axisRow" compact="0" outline="0" showAll="0">
      <items count="668">
        <item x="255"/>
        <item x="218"/>
        <item x="595"/>
        <item x="596"/>
        <item x="275"/>
        <item x="238"/>
        <item x="607"/>
        <item x="597"/>
        <item x="559"/>
        <item x="545"/>
        <item x="550"/>
        <item x="549"/>
        <item x="530"/>
        <item x="529"/>
        <item x="535"/>
        <item x="552"/>
        <item x="536"/>
        <item x="551"/>
        <item x="579"/>
        <item x="548"/>
        <item x="532"/>
        <item x="575"/>
        <item x="546"/>
        <item x="576"/>
        <item x="268"/>
        <item x="502"/>
        <item x="512"/>
        <item x="508"/>
        <item x="70"/>
        <item x="348"/>
        <item x="83"/>
        <item x="391"/>
        <item x="590"/>
        <item x="531"/>
        <item x="95"/>
        <item x="473"/>
        <item x="315"/>
        <item x="316"/>
        <item x="304"/>
        <item x="162"/>
        <item x="152"/>
        <item x="663"/>
        <item x="26"/>
        <item x="176"/>
        <item x="650"/>
        <item x="3"/>
        <item x="478"/>
        <item x="51"/>
        <item x="619"/>
        <item x="126"/>
        <item x="276"/>
        <item x="258"/>
        <item x="92"/>
        <item x="495"/>
        <item x="496"/>
        <item x="440"/>
        <item x="643"/>
        <item x="59"/>
        <item x="370"/>
        <item x="450"/>
        <item x="455"/>
        <item x="451"/>
        <item x="452"/>
        <item x="453"/>
        <item x="456"/>
        <item x="454"/>
        <item x="457"/>
        <item x="524"/>
        <item x="319"/>
        <item x="537"/>
        <item x="415"/>
        <item x="73"/>
        <item x="366"/>
        <item x="253"/>
        <item x="223"/>
        <item x="103"/>
        <item x="501"/>
        <item x="326"/>
        <item x="329"/>
        <item x="37"/>
        <item x="488"/>
        <item x="490"/>
        <item x="522"/>
        <item x="565"/>
        <item x="570"/>
        <item x="571"/>
        <item x="543"/>
        <item x="569"/>
        <item x="572"/>
        <item x="586"/>
        <item x="585"/>
        <item x="567"/>
        <item x="554"/>
        <item x="540"/>
        <item x="533"/>
        <item x="557"/>
        <item x="534"/>
        <item x="560"/>
        <item x="574"/>
        <item x="566"/>
        <item x="556"/>
        <item x="562"/>
        <item x="563"/>
        <item x="564"/>
        <item x="578"/>
        <item x="272"/>
        <item x="202"/>
        <item x="203"/>
        <item x="204"/>
        <item x="205"/>
        <item x="210"/>
        <item x="206"/>
        <item x="207"/>
        <item x="208"/>
        <item x="209"/>
        <item x="211"/>
        <item x="212"/>
        <item x="213"/>
        <item x="214"/>
        <item x="215"/>
        <item x="216"/>
        <item x="396"/>
        <item x="553"/>
        <item x="542"/>
        <item x="558"/>
        <item x="561"/>
        <item x="591"/>
        <item x="593"/>
        <item x="583"/>
        <item x="544"/>
        <item x="573"/>
        <item x="582"/>
        <item x="592"/>
        <item x="584"/>
        <item x="539"/>
        <item x="541"/>
        <item x="555"/>
        <item x="538"/>
        <item x="50"/>
        <item x="660"/>
        <item x="394"/>
        <item x="191"/>
        <item x="91"/>
        <item x="178"/>
        <item x="190"/>
        <item x="283"/>
        <item x="436"/>
        <item x="347"/>
        <item x="405"/>
        <item x="168"/>
        <item x="636"/>
        <item x="123"/>
        <item x="229"/>
        <item x="305"/>
        <item x="137"/>
        <item x="613"/>
        <item x="402"/>
        <item x="145"/>
        <item x="89"/>
        <item x="88"/>
        <item x="97"/>
        <item x="422"/>
        <item x="627"/>
        <item x="497"/>
        <item x="86"/>
        <item x="432"/>
        <item x="6"/>
        <item x="130"/>
        <item x="71"/>
        <item x="293"/>
        <item x="363"/>
        <item x="184"/>
        <item x="367"/>
        <item x="142"/>
        <item x="138"/>
        <item x="614"/>
        <item x="470"/>
        <item x="23"/>
        <item x="588"/>
        <item x="15"/>
        <item x="8"/>
        <item x="649"/>
        <item x="338"/>
        <item x="487"/>
        <item x="516"/>
        <item x="195"/>
        <item x="180"/>
        <item x="194"/>
        <item x="198"/>
        <item x="665"/>
        <item x="5"/>
        <item x="317"/>
        <item x="128"/>
        <item x="652"/>
        <item x="641"/>
        <item x="615"/>
        <item x="256"/>
        <item x="441"/>
        <item x="179"/>
        <item x="309"/>
        <item x="361"/>
        <item x="188"/>
        <item x="483"/>
        <item x="177"/>
        <item x="389"/>
        <item x="7"/>
        <item x="251"/>
        <item x="285"/>
        <item x="413"/>
        <item x="217"/>
        <item x="288"/>
        <item x="243"/>
        <item x="13"/>
        <item x="346"/>
        <item x="622"/>
        <item x="31"/>
        <item x="14"/>
        <item x="110"/>
        <item x="350"/>
        <item x="105"/>
        <item x="320"/>
        <item x="634"/>
        <item x="630"/>
        <item x="409"/>
        <item x="236"/>
        <item x="74"/>
        <item x="116"/>
        <item x="358"/>
        <item x="219"/>
        <item x="54"/>
        <item x="423"/>
        <item x="587"/>
        <item x="442"/>
        <item x="469"/>
        <item x="21"/>
        <item x="239"/>
        <item x="662"/>
        <item x="33"/>
        <item x="36"/>
        <item x="397"/>
        <item x="617"/>
        <item x="594"/>
        <item x="616"/>
        <item x="99"/>
        <item x="56"/>
        <item x="401"/>
        <item x="222"/>
        <item x="100"/>
        <item x="300"/>
        <item x="225"/>
        <item x="231"/>
        <item x="398"/>
        <item x="280"/>
        <item x="295"/>
        <item x="460"/>
        <item x="465"/>
        <item x="461"/>
        <item x="462"/>
        <item x="458"/>
        <item x="463"/>
        <item x="459"/>
        <item x="466"/>
        <item x="464"/>
        <item x="314"/>
        <item x="9"/>
        <item x="248"/>
        <item x="322"/>
        <item x="324"/>
        <item x="233"/>
        <item x="241"/>
        <item x="406"/>
        <item x="93"/>
        <item x="94"/>
        <item x="53"/>
        <item x="165"/>
        <item x="400"/>
        <item x="439"/>
        <item x="32"/>
        <item x="387"/>
        <item x="169"/>
        <item x="336"/>
        <item x="289"/>
        <item x="390"/>
        <item x="182"/>
        <item x="332"/>
        <item x="274"/>
        <item x="58"/>
        <item x="147"/>
        <item x="504"/>
        <item x="263"/>
        <item x="628"/>
        <item x="417"/>
        <item x="47"/>
        <item x="48"/>
        <item x="49"/>
        <item x="429"/>
        <item x="629"/>
        <item x="528"/>
        <item x="38"/>
        <item x="72"/>
        <item x="19"/>
        <item x="507"/>
        <item x="187"/>
        <item x="609"/>
        <item x="610"/>
        <item x="611"/>
        <item x="500"/>
        <item x="232"/>
        <item x="246"/>
        <item x="45"/>
        <item x="303"/>
        <item x="486"/>
        <item x="589"/>
        <item x="547"/>
        <item x="22"/>
        <item x="344"/>
        <item x="167"/>
        <item x="360"/>
        <item x="353"/>
        <item x="328"/>
        <item x="640"/>
        <item x="129"/>
        <item x="632"/>
        <item x="644"/>
        <item x="299"/>
        <item x="416"/>
        <item x="127"/>
        <item x="101"/>
        <item x="170"/>
        <item x="621"/>
        <item x="633"/>
        <item x="385"/>
        <item x="482"/>
        <item x="430"/>
        <item x="189"/>
        <item x="485"/>
        <item x="581"/>
        <item x="141"/>
        <item x="140"/>
        <item x="278"/>
        <item x="200"/>
        <item x="196"/>
        <item x="403"/>
        <item x="647"/>
        <item x="568"/>
        <item x="637"/>
        <item x="286"/>
        <item x="334"/>
        <item x="230"/>
        <item x="598"/>
        <item x="193"/>
        <item x="192"/>
        <item x="381"/>
        <item x="434"/>
        <item x="174"/>
        <item x="345"/>
        <item x="503"/>
        <item x="80"/>
        <item x="386"/>
        <item x="412"/>
        <item x="427"/>
        <item x="419"/>
        <item x="420"/>
        <item x="418"/>
        <item x="414"/>
        <item x="618"/>
        <item x="118"/>
        <item x="117"/>
        <item x="119"/>
        <item x="120"/>
        <item x="638"/>
        <item x="377"/>
        <item x="376"/>
        <item x="603"/>
        <item x="186"/>
        <item x="237"/>
        <item x="321"/>
        <item x="17"/>
        <item x="24"/>
        <item x="431"/>
        <item x="493"/>
        <item x="527"/>
        <item x="612"/>
        <item x="605"/>
        <item x="510"/>
        <item x="327"/>
        <item x="57"/>
        <item x="43"/>
        <item x="506"/>
        <item x="393"/>
        <item x="525"/>
        <item x="635"/>
        <item x="624"/>
        <item x="395"/>
        <item x="625"/>
        <item x="281"/>
        <item x="651"/>
        <item x="351"/>
        <item x="331"/>
        <item x="371"/>
        <item x="626"/>
        <item x="333"/>
        <item x="325"/>
        <item x="642"/>
        <item x="372"/>
        <item x="39"/>
        <item x="235"/>
        <item x="298"/>
        <item x="623"/>
        <item x="292"/>
        <item x="514"/>
        <item x="245"/>
        <item x="383"/>
        <item x="313"/>
        <item x="260"/>
        <item x="226"/>
        <item x="259"/>
        <item x="254"/>
        <item x="354"/>
        <item x="159"/>
        <item x="475"/>
        <item x="481"/>
        <item x="261"/>
        <item x="448"/>
        <item x="445"/>
        <item x="446"/>
        <item x="447"/>
        <item x="449"/>
        <item x="511"/>
        <item x="375"/>
        <item x="297"/>
        <item x="520"/>
        <item x="257"/>
        <item x="79"/>
        <item x="444"/>
        <item x="139"/>
        <item x="124"/>
        <item x="494"/>
        <item x="479"/>
        <item x="407"/>
        <item x="301"/>
        <item x="489"/>
        <item x="234"/>
        <item x="648"/>
        <item x="76"/>
        <item x="392"/>
        <item x="160"/>
        <item x="68"/>
        <item x="339"/>
        <item x="340"/>
        <item x="77"/>
        <item x="287"/>
        <item x="302"/>
        <item x="163"/>
        <item x="164"/>
        <item x="477"/>
        <item x="388"/>
        <item x="476"/>
        <item x="349"/>
        <item x="330"/>
        <item x="341"/>
        <item x="135"/>
        <item x="136"/>
        <item x="580"/>
        <item x="69"/>
        <item x="373"/>
        <item x="518"/>
        <item x="380"/>
        <item x="250"/>
        <item x="269"/>
        <item x="84"/>
        <item x="42"/>
        <item x="132"/>
        <item x="271"/>
        <item x="115"/>
        <item x="65"/>
        <item x="78"/>
        <item x="148"/>
        <item x="151"/>
        <item x="428"/>
        <item x="378"/>
        <item x="149"/>
        <item x="480"/>
        <item x="81"/>
        <item x="265"/>
        <item x="599"/>
        <item x="264"/>
        <item x="240"/>
        <item x="172"/>
        <item x="306"/>
        <item x="443"/>
        <item x="277"/>
        <item x="426"/>
        <item x="291"/>
        <item x="620"/>
        <item x="125"/>
        <item x="279"/>
        <item x="166"/>
        <item x="425"/>
        <item x="181"/>
        <item x="411"/>
        <item x="197"/>
        <item x="646"/>
        <item x="645"/>
        <item x="121"/>
        <item x="601"/>
        <item x="27"/>
        <item x="424"/>
        <item x="433"/>
        <item x="639"/>
        <item x="40"/>
        <item x="41"/>
        <item x="369"/>
        <item x="30"/>
        <item x="25"/>
        <item x="342"/>
        <item x="270"/>
        <item x="153"/>
        <item x="266"/>
        <item x="661"/>
        <item x="55"/>
        <item x="133"/>
        <item x="467"/>
        <item x="471"/>
        <item x="468"/>
        <item x="343"/>
        <item x="108"/>
        <item x="242"/>
        <item x="374"/>
        <item x="273"/>
        <item x="158"/>
        <item x="509"/>
        <item x="90"/>
        <item x="150"/>
        <item x="155"/>
        <item x="517"/>
        <item x="252"/>
        <item x="364"/>
        <item x="408"/>
        <item x="604"/>
        <item x="102"/>
        <item x="87"/>
        <item x="352"/>
        <item x="183"/>
        <item x="606"/>
        <item x="379"/>
        <item x="323"/>
        <item x="144"/>
        <item x="656"/>
        <item x="654"/>
        <item x="657"/>
        <item x="655"/>
        <item x="653"/>
        <item x="410"/>
        <item x="0"/>
        <item x="310"/>
        <item x="244"/>
        <item x="4"/>
        <item x="282"/>
        <item x="362"/>
        <item x="337"/>
        <item x="2"/>
        <item x="335"/>
        <item x="262"/>
        <item x="577"/>
        <item x="499"/>
        <item x="146"/>
        <item x="109"/>
        <item x="290"/>
        <item x="106"/>
        <item x="113"/>
        <item x="112"/>
        <item x="318"/>
        <item x="294"/>
        <item x="224"/>
        <item x="484"/>
        <item x="491"/>
        <item x="513"/>
        <item x="220"/>
        <item x="505"/>
        <item x="221"/>
        <item x="85"/>
        <item x="111"/>
        <item x="175"/>
        <item x="519"/>
        <item x="107"/>
        <item x="98"/>
        <item x="284"/>
        <item x="368"/>
        <item x="515"/>
        <item x="171"/>
        <item x="96"/>
        <item x="134"/>
        <item x="664"/>
        <item x="658"/>
        <item x="1"/>
        <item x="608"/>
        <item x="359"/>
        <item x="228"/>
        <item x="46"/>
        <item x="199"/>
        <item x="66"/>
        <item x="131"/>
        <item x="122"/>
        <item x="20"/>
        <item x="114"/>
        <item x="52"/>
        <item x="659"/>
        <item x="472"/>
        <item x="602"/>
        <item x="75"/>
        <item x="82"/>
        <item x="34"/>
        <item x="421"/>
        <item x="201"/>
        <item x="16"/>
        <item x="11"/>
        <item x="10"/>
        <item x="156"/>
        <item x="526"/>
        <item x="365"/>
        <item x="474"/>
        <item x="63"/>
        <item x="247"/>
        <item x="249"/>
        <item x="227"/>
        <item x="154"/>
        <item x="161"/>
        <item x="143"/>
        <item x="498"/>
        <item x="384"/>
        <item x="12"/>
        <item x="173"/>
        <item x="28"/>
        <item x="437"/>
        <item x="18"/>
        <item x="308"/>
        <item x="404"/>
        <item x="104"/>
        <item x="382"/>
        <item x="67"/>
        <item x="311"/>
        <item x="157"/>
        <item x="355"/>
        <item x="312"/>
        <item x="44"/>
        <item x="35"/>
        <item x="492"/>
        <item x="267"/>
        <item x="185"/>
        <item x="521"/>
        <item x="399"/>
        <item x="631"/>
        <item x="64"/>
        <item x="61"/>
        <item x="60"/>
        <item x="62"/>
        <item x="29"/>
        <item x="435"/>
        <item x="357"/>
        <item x="356"/>
        <item x="438"/>
        <item x="307"/>
        <item x="600"/>
        <item x="296"/>
        <item x="523"/>
        <item x="666"/>
        <item t="default"/>
      </items>
    </pivotField>
    <pivotField axis="axisRow" compact="0" outline="0" showAll="0" defaultSubtotal="0">
      <items count="375">
        <item x="372"/>
        <item x="354"/>
        <item x="220"/>
        <item x="183"/>
        <item x="352"/>
        <item x="357"/>
        <item x="349"/>
        <item x="368"/>
        <item x="353"/>
        <item x="33"/>
        <item x="344"/>
        <item x="84"/>
        <item x="312"/>
        <item x="254"/>
        <item x="326"/>
        <item x="32"/>
        <item x="304"/>
        <item x="371"/>
        <item x="363"/>
        <item x="345"/>
        <item x="348"/>
        <item x="366"/>
        <item x="24"/>
        <item x="317"/>
        <item x="238"/>
        <item x="309"/>
        <item x="206"/>
        <item x="62"/>
        <item x="15"/>
        <item x="203"/>
        <item x="320"/>
        <item x="19"/>
        <item x="339"/>
        <item x="165"/>
        <item x="334"/>
        <item x="308"/>
        <item x="46"/>
        <item x="256"/>
        <item x="168"/>
        <item x="76"/>
        <item x="138"/>
        <item x="332"/>
        <item x="336"/>
        <item x="294"/>
        <item x="293"/>
        <item x="290"/>
        <item x="201"/>
        <item x="21"/>
        <item x="255"/>
        <item x="114"/>
        <item x="27"/>
        <item x="259"/>
        <item x="199"/>
        <item x="64"/>
        <item x="67"/>
        <item x="71"/>
        <item x="232"/>
        <item x="208"/>
        <item x="341"/>
        <item x="184"/>
        <item x="237"/>
        <item x="108"/>
        <item x="132"/>
        <item x="35"/>
        <item x="234"/>
        <item x="128"/>
        <item x="258"/>
        <item x="23"/>
        <item x="148"/>
        <item x="222"/>
        <item x="155"/>
        <item x="156"/>
        <item x="61"/>
        <item x="68"/>
        <item x="328"/>
        <item x="240"/>
        <item x="277"/>
        <item x="278"/>
        <item x="217"/>
        <item x="90"/>
        <item x="303"/>
        <item x="16"/>
        <item x="3"/>
        <item x="151"/>
        <item x="141"/>
        <item x="173"/>
        <item x="44"/>
        <item x="202"/>
        <item x="174"/>
        <item x="213"/>
        <item x="77"/>
        <item x="117"/>
        <item x="225"/>
        <item x="251"/>
        <item x="342"/>
        <item x="162"/>
        <item x="167"/>
        <item x="333"/>
        <item x="122"/>
        <item x="335"/>
        <item x="219"/>
        <item x="301"/>
        <item x="212"/>
        <item x="170"/>
        <item x="12"/>
        <item x="51"/>
        <item x="188"/>
        <item x="265"/>
        <item x="361"/>
        <item x="331"/>
        <item x="120"/>
        <item x="178"/>
        <item x="157"/>
        <item x="154"/>
        <item x="145"/>
        <item x="14"/>
        <item x="116"/>
        <item x="286"/>
        <item x="319"/>
        <item x="8"/>
        <item x="324"/>
        <item x="26"/>
        <item x="66"/>
        <item x="143"/>
        <item x="241"/>
        <item x="235"/>
        <item x="247"/>
        <item x="118"/>
        <item x="83"/>
        <item x="196"/>
        <item x="159"/>
        <item x="150"/>
        <item x="124"/>
        <item x="172"/>
        <item x="248"/>
        <item x="271"/>
        <item x="228"/>
        <item x="182"/>
        <item x="130"/>
        <item x="59"/>
        <item x="94"/>
        <item x="36"/>
        <item x="176"/>
        <item x="112"/>
        <item x="189"/>
        <item x="7"/>
        <item x="329"/>
        <item x="161"/>
        <item x="215"/>
        <item x="38"/>
        <item x="171"/>
        <item x="63"/>
        <item x="338"/>
        <item x="236"/>
        <item x="144"/>
        <item x="49"/>
        <item x="250"/>
        <item x="221"/>
        <item x="230"/>
        <item x="367"/>
        <item x="55"/>
        <item x="79"/>
        <item x="45"/>
        <item x="20"/>
        <item x="126"/>
        <item x="106"/>
        <item x="153"/>
        <item x="311"/>
        <item x="40"/>
        <item x="191"/>
        <item x="321"/>
        <item x="318"/>
        <item x="347"/>
        <item x="69"/>
        <item x="72"/>
        <item x="146"/>
        <item x="80"/>
        <item x="194"/>
        <item x="105"/>
        <item x="97"/>
        <item x="113"/>
        <item x="229"/>
        <item x="327"/>
        <item x="48"/>
        <item x="125"/>
        <item x="11"/>
        <item x="25"/>
        <item x="92"/>
        <item x="100"/>
        <item x="98"/>
        <item x="200"/>
        <item x="263"/>
        <item x="209"/>
        <item x="133"/>
        <item x="160"/>
        <item x="268"/>
        <item x="177"/>
        <item x="179"/>
        <item x="85"/>
        <item x="91"/>
        <item x="187"/>
        <item x="93"/>
        <item x="60"/>
        <item x="313"/>
        <item x="291"/>
        <item x="104"/>
        <item x="142"/>
        <item x="305"/>
        <item x="295"/>
        <item x="121"/>
        <item x="315"/>
        <item x="239"/>
        <item x="283"/>
        <item x="297"/>
        <item x="70"/>
        <item x="1"/>
        <item x="330"/>
        <item x="223"/>
        <item x="107"/>
        <item x="2"/>
        <item x="74"/>
        <item x="310"/>
        <item x="227"/>
        <item x="78"/>
        <item x="111"/>
        <item x="103"/>
        <item x="185"/>
        <item x="193"/>
        <item x="119"/>
        <item x="95"/>
        <item x="262"/>
        <item x="166"/>
        <item x="264"/>
        <item x="58"/>
        <item x="300"/>
        <item x="274"/>
        <item x="204"/>
        <item x="37"/>
        <item x="75"/>
        <item x="139"/>
        <item x="137"/>
        <item x="266"/>
        <item x="30"/>
        <item x="81"/>
        <item x="169"/>
        <item x="226"/>
        <item x="242"/>
        <item x="89"/>
        <item x="175"/>
        <item x="18"/>
        <item x="249"/>
        <item x="257"/>
        <item x="211"/>
        <item x="4"/>
        <item x="243"/>
        <item x="273"/>
        <item x="244"/>
        <item x="181"/>
        <item x="207"/>
        <item x="337"/>
        <item x="214"/>
        <item x="123"/>
        <item x="260"/>
        <item x="289"/>
        <item x="210"/>
        <item x="343"/>
        <item x="216"/>
        <item x="115"/>
        <item x="136"/>
        <item x="88"/>
        <item x="197"/>
        <item x="192"/>
        <item x="231"/>
        <item x="109"/>
        <item x="198"/>
        <item x="127"/>
        <item x="302"/>
        <item x="129"/>
        <item x="10"/>
        <item x="364"/>
        <item x="34"/>
        <item x="110"/>
        <item x="261"/>
        <item x="356"/>
        <item x="355"/>
        <item x="152"/>
        <item x="147"/>
        <item x="316"/>
        <item x="134"/>
        <item x="280"/>
        <item x="5"/>
        <item x="164"/>
        <item x="325"/>
        <item x="13"/>
        <item x="287"/>
        <item x="288"/>
        <item x="296"/>
        <item x="163"/>
        <item x="275"/>
        <item x="276"/>
        <item x="224"/>
        <item x="6"/>
        <item x="9"/>
        <item x="158"/>
        <item x="73"/>
        <item x="252"/>
        <item x="131"/>
        <item x="195"/>
        <item x="323"/>
        <item x="82"/>
        <item x="17"/>
        <item x="149"/>
        <item x="292"/>
        <item x="253"/>
        <item x="267"/>
        <item x="218"/>
        <item x="43"/>
        <item x="233"/>
        <item x="360"/>
        <item x="340"/>
        <item x="47"/>
        <item x="245"/>
        <item x="41"/>
        <item x="42"/>
        <item x="351"/>
        <item x="285"/>
        <item x="299"/>
        <item x="135"/>
        <item x="180"/>
        <item x="50"/>
        <item x="269"/>
        <item x="346"/>
        <item x="29"/>
        <item x="31"/>
        <item x="246"/>
        <item x="28"/>
        <item x="205"/>
        <item x="359"/>
        <item x="101"/>
        <item x="358"/>
        <item x="270"/>
        <item x="56"/>
        <item x="373"/>
        <item x="279"/>
        <item x="281"/>
        <item x="140"/>
        <item x="53"/>
        <item x="186"/>
        <item x="39"/>
        <item x="86"/>
        <item x="22"/>
        <item x="57"/>
        <item x="350"/>
        <item x="322"/>
        <item x="190"/>
        <item x="96"/>
        <item x="0"/>
        <item x="65"/>
        <item x="365"/>
        <item x="102"/>
        <item x="99"/>
        <item x="362"/>
        <item x="370"/>
        <item x="298"/>
        <item x="284"/>
        <item x="52"/>
        <item x="369"/>
        <item x="272"/>
        <item x="314"/>
        <item x="306"/>
        <item x="307"/>
        <item x="282"/>
        <item x="54"/>
        <item x="87"/>
        <item x="374"/>
      </items>
    </pivotField>
    <pivotField compact="0" outline="0" showAll="0"/>
    <pivotField dataField="1" compact="0" outline="0" showAll="0"/>
    <pivotField compact="0" outline="0" showAll="0"/>
    <pivotField dataField="1"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3">
    <field x="7"/>
    <field x="5"/>
    <field x="6"/>
  </rowFields>
  <rowItems count="21">
    <i>
      <x v="105"/>
      <x v="393"/>
      <x v="581"/>
    </i>
    <i r="1">
      <x v="395"/>
      <x v="541"/>
    </i>
    <i r="1">
      <x v="396"/>
      <x v="159"/>
    </i>
    <i r="1">
      <x v="397"/>
      <x v="158"/>
    </i>
    <i r="1">
      <x v="399"/>
      <x v="532"/>
    </i>
    <i r="1">
      <x v="407"/>
      <x v="160"/>
    </i>
    <i r="1">
      <x v="408"/>
      <x v="586"/>
    </i>
    <i r="1">
      <x v="411"/>
      <x v="243"/>
    </i>
    <i r="1">
      <x v="414"/>
      <x v="247"/>
    </i>
    <i r="1">
      <x v="415"/>
      <x v="327"/>
    </i>
    <i r="1">
      <x v="416"/>
      <x v="540"/>
    </i>
    <i>
      <x v="346"/>
      <x v="403"/>
      <x v="271"/>
    </i>
    <i r="1">
      <x v="404"/>
      <x v="272"/>
    </i>
    <i r="1">
      <x v="405"/>
      <x v="34"/>
    </i>
    <i r="1">
      <x v="406"/>
      <x v="591"/>
    </i>
    <i>
      <x v="365"/>
      <x v="394"/>
      <x v="164"/>
    </i>
    <i r="1">
      <x v="400"/>
      <x v="142"/>
    </i>
    <i r="1">
      <x v="401"/>
      <x v="52"/>
    </i>
    <i r="1">
      <x v="417"/>
      <x v="75"/>
    </i>
    <i>
      <x v="372"/>
      <x v="467"/>
      <x v="638"/>
    </i>
    <i t="grand">
      <x/>
    </i>
  </rowItems>
  <colFields count="1">
    <field x="-2"/>
  </colFields>
  <colItems count="3">
    <i>
      <x/>
    </i>
    <i i="1">
      <x v="1"/>
    </i>
    <i i="2">
      <x v="2"/>
    </i>
  </colItems>
  <pageFields count="1">
    <pageField fld="0" item="3" hier="-1"/>
  </pageFields>
  <dataFields count="3">
    <dataField name="Somma di Finanziamento" fld="9" baseField="0" baseItem="0"/>
    <dataField name="Somma di Impegno" fld="11" baseField="0" baseItem="0"/>
    <dataField name="Somma di Pagamento" fld="12" baseField="0" baseItem="0"/>
  </dataFields>
  <formats count="1">
    <format dxfId="4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78CBEFC2-748C-46C7-9BE2-1E05B7E6EAC0}" name="Tabella pivot1" cacheId="0" applyNumberFormats="0" applyBorderFormats="0" applyFontFormats="0" applyPatternFormats="0" applyAlignmentFormats="0" applyWidthHeightFormats="1" dataCaption="Valori" updatedVersion="8" minRefreshableVersion="3" itemPrintTitles="1" mergeItem="1" createdVersion="8" indent="0" compact="0" compactData="0" gridDropZones="1" multipleFieldFilters="0">
  <location ref="A3:F50" firstHeaderRow="1" firstDataRow="2" firstDataCol="3" rowPageCount="1" colPageCount="1"/>
  <pivotFields count="28">
    <pivotField axis="axisPage" compact="0" outline="0" showAll="0">
      <items count="17">
        <item x="0"/>
        <item x="1"/>
        <item x="2"/>
        <item x="3"/>
        <item x="4"/>
        <item x="5"/>
        <item x="6"/>
        <item x="7"/>
        <item x="8"/>
        <item x="9"/>
        <item x="14"/>
        <item x="10"/>
        <item x="11"/>
        <item x="12"/>
        <item x="13"/>
        <item x="15"/>
        <item t="default"/>
      </items>
    </pivotField>
    <pivotField compact="0" outline="0" showAll="0"/>
    <pivotField compact="0" outline="0" showAll="0"/>
    <pivotField compact="0" outline="0" showAll="0"/>
    <pivotField compact="0" outline="0" showAll="0"/>
    <pivotField axis="axisRow" compact="0" outline="0" showAll="0" defaultSubtotal="0">
      <items count="662">
        <item x="218"/>
        <item x="401"/>
        <item x="475"/>
        <item x="476"/>
        <item x="477"/>
        <item x="478"/>
        <item x="479"/>
        <item x="480"/>
        <item x="481"/>
        <item x="219"/>
        <item x="0"/>
        <item x="482"/>
        <item x="483"/>
        <item x="328"/>
        <item x="220"/>
        <item x="484"/>
        <item x="521"/>
        <item x="221"/>
        <item x="175"/>
        <item x="176"/>
        <item x="177"/>
        <item x="485"/>
        <item x="486"/>
        <item x="402"/>
        <item x="3"/>
        <item x="178"/>
        <item x="222"/>
        <item x="403"/>
        <item x="179"/>
        <item x="180"/>
        <item x="181"/>
        <item x="182"/>
        <item x="183"/>
        <item x="329"/>
        <item x="184"/>
        <item x="185"/>
        <item x="223"/>
        <item x="404"/>
        <item x="224"/>
        <item x="123"/>
        <item x="40"/>
        <item x="487"/>
        <item x="41"/>
        <item x="42"/>
        <item x="124"/>
        <item x="225"/>
        <item x="43"/>
        <item x="330"/>
        <item x="226"/>
        <item x="125"/>
        <item x="389"/>
        <item x="331"/>
        <item x="37"/>
        <item x="332"/>
        <item x="4"/>
        <item x="5"/>
        <item x="44"/>
        <item x="227"/>
        <item x="126"/>
        <item x="488"/>
        <item x="390"/>
        <item x="127"/>
        <item x="118"/>
        <item x="120"/>
        <item x="119"/>
        <item x="228"/>
        <item x="105"/>
        <item x="117"/>
        <item x="121"/>
        <item x="45"/>
        <item x="229"/>
        <item x="230"/>
        <item x="46"/>
        <item x="640"/>
        <item x="231"/>
        <item x="522"/>
        <item x="641"/>
        <item x="232"/>
        <item x="128"/>
        <item x="129"/>
        <item x="233"/>
        <item x="234"/>
        <item x="47"/>
        <item x="489"/>
        <item x="235"/>
        <item x="523"/>
        <item x="524"/>
        <item x="236"/>
        <item x="130"/>
        <item x="525"/>
        <item x="526"/>
        <item x="527"/>
        <item x="333"/>
        <item x="237"/>
        <item x="490"/>
        <item x="238"/>
        <item x="239"/>
        <item x="405"/>
        <item x="396"/>
        <item x="397"/>
        <item x="240"/>
        <item x="398"/>
        <item x="6"/>
        <item x="491"/>
        <item x="334"/>
        <item x="241"/>
        <item x="48"/>
        <item x="242"/>
        <item x="49"/>
        <item x="492"/>
        <item x="335"/>
        <item x="336"/>
        <item x="7"/>
        <item x="8"/>
        <item x="9"/>
        <item x="10"/>
        <item x="11"/>
        <item x="12"/>
        <item x="13"/>
        <item x="243"/>
        <item x="14"/>
        <item x="15"/>
        <item x="244"/>
        <item x="50"/>
        <item x="16"/>
        <item x="337"/>
        <item x="51"/>
        <item x="245"/>
        <item x="246"/>
        <item x="247"/>
        <item x="84"/>
        <item x="528"/>
        <item x="248"/>
        <item x="249"/>
        <item x="406"/>
        <item x="52"/>
        <item x="338"/>
        <item x="339"/>
        <item x="340"/>
        <item x="250"/>
        <item x="251"/>
        <item x="131"/>
        <item x="132"/>
        <item x="133"/>
        <item x="173"/>
        <item x="174"/>
        <item x="134"/>
        <item x="135"/>
        <item x="136"/>
        <item x="137"/>
        <item x="172"/>
        <item x="138"/>
        <item x="139"/>
        <item x="140"/>
        <item x="171"/>
        <item x="341"/>
        <item x="493"/>
        <item x="342"/>
        <item x="252"/>
        <item x="391"/>
        <item x="529"/>
        <item x="530"/>
        <item x="531"/>
        <item x="532"/>
        <item x="533"/>
        <item x="534"/>
        <item x="535"/>
        <item x="642"/>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343"/>
        <item x="577"/>
        <item x="578"/>
        <item x="579"/>
        <item x="580"/>
        <item x="581"/>
        <item x="582"/>
        <item x="583"/>
        <item x="584"/>
        <item x="585"/>
        <item x="586"/>
        <item x="587"/>
        <item x="588"/>
        <item x="253"/>
        <item x="17"/>
        <item x="589"/>
        <item x="590"/>
        <item x="591"/>
        <item x="592"/>
        <item x="643"/>
        <item x="494"/>
        <item x="254"/>
        <item x="141"/>
        <item x="407"/>
        <item x="255"/>
        <item x="38"/>
        <item x="142"/>
        <item x="399"/>
        <item x="186"/>
        <item x="187"/>
        <item x="188"/>
        <item x="18"/>
        <item x="189"/>
        <item x="190"/>
        <item x="191"/>
        <item x="192"/>
        <item x="193"/>
        <item x="194"/>
        <item x="195"/>
        <item x="196"/>
        <item x="143"/>
        <item x="344"/>
        <item x="197"/>
        <item x="345"/>
        <item x="144"/>
        <item x="198"/>
        <item x="1"/>
        <item x="346"/>
        <item x="347"/>
        <item x="256"/>
        <item x="348"/>
        <item x="349"/>
        <item x="495"/>
        <item x="496"/>
        <item x="257"/>
        <item x="350"/>
        <item x="258"/>
        <item x="351"/>
        <item x="53"/>
        <item x="259"/>
        <item x="497"/>
        <item x="260"/>
        <item x="408"/>
        <item x="392"/>
        <item x="409"/>
        <item x="261"/>
        <item x="410"/>
        <item x="39"/>
        <item x="262"/>
        <item x="263"/>
        <item x="264"/>
        <item x="593"/>
        <item x="594"/>
        <item x="595"/>
        <item x="644"/>
        <item x="596"/>
        <item x="597"/>
        <item x="598"/>
        <item x="599"/>
        <item x="600"/>
        <item x="601"/>
        <item x="602"/>
        <item x="603"/>
        <item x="604"/>
        <item x="605"/>
        <item x="645"/>
        <item x="659"/>
        <item x="606"/>
        <item x="607"/>
        <item x="646"/>
        <item x="647"/>
        <item x="265"/>
        <item x="648"/>
        <item x="649"/>
        <item x="650"/>
        <item x="651"/>
        <item x="652"/>
        <item x="608"/>
        <item x="609"/>
        <item x="610"/>
        <item x="611"/>
        <item x="612"/>
        <item x="637"/>
        <item x="613"/>
        <item x="266"/>
        <item x="267"/>
        <item x="145"/>
        <item x="268"/>
        <item x="19"/>
        <item x="146"/>
        <item x="393"/>
        <item x="498"/>
        <item x="411"/>
        <item x="352"/>
        <item x="412"/>
        <item x="353"/>
        <item x="499"/>
        <item x="636"/>
        <item x="54"/>
        <item x="269"/>
        <item x="660"/>
        <item x="354"/>
        <item x="270"/>
        <item x="20"/>
        <item x="271"/>
        <item x="2"/>
        <item x="272"/>
        <item x="55"/>
        <item x="273"/>
        <item x="500"/>
        <item x="274"/>
        <item x="501"/>
        <item x="56"/>
        <item x="57"/>
        <item x="355"/>
        <item x="147"/>
        <item x="148"/>
        <item x="58"/>
        <item x="502"/>
        <item x="503"/>
        <item x="413"/>
        <item x="356"/>
        <item x="414"/>
        <item x="415"/>
        <item x="275"/>
        <item x="416"/>
        <item x="276"/>
        <item x="417"/>
        <item x="59"/>
        <item x="149"/>
        <item x="60"/>
        <item x="61"/>
        <item x="418"/>
        <item x="62"/>
        <item x="277"/>
        <item x="278"/>
        <item x="419"/>
        <item x="279"/>
        <item x="614"/>
        <item x="420"/>
        <item x="421"/>
        <item x="63"/>
        <item x="504"/>
        <item x="357"/>
        <item x="358"/>
        <item x="653"/>
        <item x="150"/>
        <item x="151"/>
        <item x="615"/>
        <item x="280"/>
        <item x="152"/>
        <item x="64"/>
        <item x="422"/>
        <item x="400"/>
        <item x="423"/>
        <item x="424"/>
        <item x="425"/>
        <item x="65"/>
        <item x="359"/>
        <item x="66"/>
        <item x="153"/>
        <item x="199"/>
        <item x="426"/>
        <item x="360"/>
        <item x="85"/>
        <item x="86"/>
        <item x="87"/>
        <item x="88"/>
        <item x="89"/>
        <item x="281"/>
        <item x="90"/>
        <item x="91"/>
        <item x="92"/>
        <item x="427"/>
        <item x="93"/>
        <item x="94"/>
        <item x="95"/>
        <item x="96"/>
        <item x="97"/>
        <item x="98"/>
        <item x="154"/>
        <item x="361"/>
        <item x="99"/>
        <item x="428"/>
        <item x="429"/>
        <item x="100"/>
        <item x="101"/>
        <item x="102"/>
        <item x="103"/>
        <item x="362"/>
        <item x="430"/>
        <item x="282"/>
        <item x="363"/>
        <item x="505"/>
        <item x="283"/>
        <item x="506"/>
        <item x="431"/>
        <item x="284"/>
        <item x="432"/>
        <item x="155"/>
        <item x="433"/>
        <item x="434"/>
        <item x="507"/>
        <item x="508"/>
        <item x="285"/>
        <item x="286"/>
        <item x="21"/>
        <item x="287"/>
        <item x="364"/>
        <item x="288"/>
        <item x="200"/>
        <item x="201"/>
        <item x="202"/>
        <item x="156"/>
        <item x="365"/>
        <item x="22"/>
        <item x="23"/>
        <item x="366"/>
        <item x="367"/>
        <item x="289"/>
        <item x="435"/>
        <item x="157"/>
        <item x="368"/>
        <item x="290"/>
        <item x="24"/>
        <item x="394"/>
        <item x="158"/>
        <item x="25"/>
        <item x="291"/>
        <item x="292"/>
        <item x="26"/>
        <item x="369"/>
        <item x="509"/>
        <item x="436"/>
        <item x="370"/>
        <item x="371"/>
        <item x="616"/>
        <item x="437"/>
        <item x="104"/>
        <item x="27"/>
        <item x="473"/>
        <item x="372"/>
        <item x="446"/>
        <item x="470"/>
        <item x="471"/>
        <item x="472"/>
        <item x="447"/>
        <item x="448"/>
        <item x="449"/>
        <item x="510"/>
        <item x="293"/>
        <item x="469"/>
        <item x="450"/>
        <item x="294"/>
        <item x="468"/>
        <item x="474"/>
        <item x="511"/>
        <item x="451"/>
        <item x="452"/>
        <item x="453"/>
        <item x="454"/>
        <item x="455"/>
        <item x="456"/>
        <item x="457"/>
        <item x="458"/>
        <item x="295"/>
        <item x="296"/>
        <item x="28"/>
        <item x="159"/>
        <item x="297"/>
        <item x="160"/>
        <item x="617"/>
        <item x="373"/>
        <item x="374"/>
        <item x="67"/>
        <item x="161"/>
        <item x="298"/>
        <item x="68"/>
        <item x="299"/>
        <item x="83"/>
        <item x="69"/>
        <item x="70"/>
        <item x="459"/>
        <item x="460"/>
        <item x="300"/>
        <item x="461"/>
        <item x="462"/>
        <item x="463"/>
        <item x="464"/>
        <item x="465"/>
        <item x="466"/>
        <item x="467"/>
        <item x="301"/>
        <item x="71"/>
        <item x="302"/>
        <item x="375"/>
        <item x="162"/>
        <item x="303"/>
        <item x="304"/>
        <item x="305"/>
        <item x="122"/>
        <item x="306"/>
        <item x="307"/>
        <item x="106"/>
        <item x="107"/>
        <item x="108"/>
        <item x="109"/>
        <item x="110"/>
        <item x="111"/>
        <item x="112"/>
        <item x="113"/>
        <item x="114"/>
        <item x="115"/>
        <item x="116"/>
        <item x="308"/>
        <item x="309"/>
        <item x="163"/>
        <item x="72"/>
        <item x="73"/>
        <item x="376"/>
        <item x="310"/>
        <item x="311"/>
        <item x="438"/>
        <item x="377"/>
        <item x="378"/>
        <item x="379"/>
        <item x="380"/>
        <item x="312"/>
        <item x="164"/>
        <item x="512"/>
        <item x="313"/>
        <item x="513"/>
        <item x="29"/>
        <item x="74"/>
        <item x="30"/>
        <item x="381"/>
        <item x="314"/>
        <item x="165"/>
        <item x="514"/>
        <item x="75"/>
        <item x="315"/>
        <item x="439"/>
        <item x="76"/>
        <item x="166"/>
        <item x="515"/>
        <item x="316"/>
        <item x="516"/>
        <item x="317"/>
        <item x="618"/>
        <item x="619"/>
        <item x="620"/>
        <item x="621"/>
        <item x="382"/>
        <item x="622"/>
        <item x="623"/>
        <item x="440"/>
        <item x="77"/>
        <item x="441"/>
        <item x="318"/>
        <item x="78"/>
        <item x="79"/>
        <item x="167"/>
        <item x="442"/>
        <item x="80"/>
        <item x="517"/>
        <item x="81"/>
        <item x="319"/>
        <item x="168"/>
        <item x="383"/>
        <item x="624"/>
        <item x="384"/>
        <item x="320"/>
        <item x="385"/>
        <item x="321"/>
        <item x="322"/>
        <item x="443"/>
        <item x="169"/>
        <item x="518"/>
        <item x="638"/>
        <item x="444"/>
        <item x="82"/>
        <item x="625"/>
        <item x="654"/>
        <item x="386"/>
        <item x="323"/>
        <item x="170"/>
        <item x="324"/>
        <item x="325"/>
        <item x="519"/>
        <item x="626"/>
        <item x="326"/>
        <item x="387"/>
        <item x="445"/>
        <item x="655"/>
        <item x="656"/>
        <item x="627"/>
        <item x="628"/>
        <item x="629"/>
        <item x="630"/>
        <item x="31"/>
        <item x="631"/>
        <item x="657"/>
        <item x="632"/>
        <item x="635"/>
        <item x="639"/>
        <item x="633"/>
        <item x="634"/>
        <item x="32"/>
        <item x="203"/>
        <item x="204"/>
        <item x="205"/>
        <item x="206"/>
        <item x="207"/>
        <item x="208"/>
        <item x="209"/>
        <item x="210"/>
        <item x="211"/>
        <item x="212"/>
        <item x="213"/>
        <item x="214"/>
        <item x="215"/>
        <item x="216"/>
        <item x="217"/>
        <item x="33"/>
        <item x="34"/>
        <item x="35"/>
        <item x="520"/>
        <item x="395"/>
        <item x="327"/>
        <item x="388"/>
        <item x="36"/>
        <item x="658"/>
        <item x="661"/>
      </items>
    </pivotField>
    <pivotField axis="axisRow" compact="0" outline="0" showAll="0">
      <items count="668">
        <item x="255"/>
        <item x="218"/>
        <item x="595"/>
        <item x="596"/>
        <item x="275"/>
        <item x="238"/>
        <item x="607"/>
        <item x="597"/>
        <item x="559"/>
        <item x="545"/>
        <item x="550"/>
        <item x="549"/>
        <item x="530"/>
        <item x="529"/>
        <item x="535"/>
        <item x="552"/>
        <item x="536"/>
        <item x="551"/>
        <item x="579"/>
        <item x="548"/>
        <item x="532"/>
        <item x="575"/>
        <item x="546"/>
        <item x="576"/>
        <item x="268"/>
        <item x="502"/>
        <item x="512"/>
        <item x="508"/>
        <item x="70"/>
        <item x="348"/>
        <item x="83"/>
        <item x="391"/>
        <item x="590"/>
        <item x="531"/>
        <item x="95"/>
        <item x="473"/>
        <item x="315"/>
        <item x="316"/>
        <item x="304"/>
        <item x="162"/>
        <item x="152"/>
        <item x="663"/>
        <item x="26"/>
        <item x="176"/>
        <item x="650"/>
        <item x="3"/>
        <item x="478"/>
        <item x="51"/>
        <item x="619"/>
        <item x="126"/>
        <item x="276"/>
        <item x="258"/>
        <item x="92"/>
        <item x="495"/>
        <item x="496"/>
        <item x="440"/>
        <item x="643"/>
        <item x="59"/>
        <item x="370"/>
        <item x="450"/>
        <item x="455"/>
        <item x="451"/>
        <item x="452"/>
        <item x="453"/>
        <item x="456"/>
        <item x="454"/>
        <item x="457"/>
        <item x="524"/>
        <item x="319"/>
        <item x="537"/>
        <item x="415"/>
        <item x="73"/>
        <item x="366"/>
        <item x="253"/>
        <item x="223"/>
        <item x="103"/>
        <item x="501"/>
        <item x="326"/>
        <item x="329"/>
        <item x="37"/>
        <item x="488"/>
        <item x="490"/>
        <item x="522"/>
        <item x="565"/>
        <item x="570"/>
        <item x="571"/>
        <item x="543"/>
        <item x="569"/>
        <item x="572"/>
        <item x="586"/>
        <item x="585"/>
        <item x="567"/>
        <item x="554"/>
        <item x="540"/>
        <item x="533"/>
        <item x="557"/>
        <item x="534"/>
        <item x="560"/>
        <item x="574"/>
        <item x="566"/>
        <item x="556"/>
        <item x="562"/>
        <item x="563"/>
        <item x="564"/>
        <item x="578"/>
        <item x="272"/>
        <item x="202"/>
        <item x="203"/>
        <item x="204"/>
        <item x="205"/>
        <item x="210"/>
        <item x="206"/>
        <item x="207"/>
        <item x="208"/>
        <item x="209"/>
        <item x="211"/>
        <item x="212"/>
        <item x="213"/>
        <item x="214"/>
        <item x="215"/>
        <item x="216"/>
        <item x="396"/>
        <item x="553"/>
        <item x="542"/>
        <item x="558"/>
        <item x="561"/>
        <item x="591"/>
        <item x="593"/>
        <item x="583"/>
        <item x="544"/>
        <item x="573"/>
        <item x="582"/>
        <item x="592"/>
        <item x="584"/>
        <item x="539"/>
        <item x="541"/>
        <item x="555"/>
        <item x="538"/>
        <item x="50"/>
        <item x="660"/>
        <item x="394"/>
        <item x="191"/>
        <item x="91"/>
        <item x="178"/>
        <item x="190"/>
        <item x="283"/>
        <item x="436"/>
        <item x="347"/>
        <item x="405"/>
        <item x="168"/>
        <item x="636"/>
        <item x="123"/>
        <item x="229"/>
        <item x="305"/>
        <item x="137"/>
        <item x="613"/>
        <item x="402"/>
        <item x="145"/>
        <item x="89"/>
        <item x="88"/>
        <item x="97"/>
        <item x="422"/>
        <item x="627"/>
        <item x="497"/>
        <item x="86"/>
        <item x="432"/>
        <item x="6"/>
        <item x="130"/>
        <item x="71"/>
        <item x="293"/>
        <item x="363"/>
        <item x="184"/>
        <item x="367"/>
        <item x="142"/>
        <item x="138"/>
        <item x="614"/>
        <item x="470"/>
        <item x="23"/>
        <item x="588"/>
        <item x="15"/>
        <item x="8"/>
        <item x="649"/>
        <item x="338"/>
        <item x="487"/>
        <item x="516"/>
        <item x="195"/>
        <item x="180"/>
        <item x="194"/>
        <item x="198"/>
        <item x="665"/>
        <item x="5"/>
        <item x="317"/>
        <item x="128"/>
        <item x="652"/>
        <item x="641"/>
        <item x="615"/>
        <item x="256"/>
        <item x="441"/>
        <item x="179"/>
        <item x="309"/>
        <item x="361"/>
        <item x="188"/>
        <item x="483"/>
        <item x="177"/>
        <item x="389"/>
        <item x="7"/>
        <item x="251"/>
        <item x="285"/>
        <item x="413"/>
        <item x="217"/>
        <item x="288"/>
        <item x="243"/>
        <item x="13"/>
        <item x="346"/>
        <item x="622"/>
        <item x="31"/>
        <item x="14"/>
        <item x="110"/>
        <item x="350"/>
        <item x="105"/>
        <item x="320"/>
        <item x="634"/>
        <item x="630"/>
        <item x="409"/>
        <item x="236"/>
        <item x="74"/>
        <item x="116"/>
        <item x="358"/>
        <item x="219"/>
        <item x="54"/>
        <item x="423"/>
        <item x="587"/>
        <item x="442"/>
        <item x="469"/>
        <item x="21"/>
        <item x="239"/>
        <item x="662"/>
        <item x="33"/>
        <item x="36"/>
        <item x="397"/>
        <item x="617"/>
        <item x="594"/>
        <item x="616"/>
        <item x="99"/>
        <item x="56"/>
        <item x="401"/>
        <item x="222"/>
        <item x="100"/>
        <item x="300"/>
        <item x="225"/>
        <item x="231"/>
        <item x="398"/>
        <item x="280"/>
        <item x="295"/>
        <item x="460"/>
        <item x="465"/>
        <item x="461"/>
        <item x="462"/>
        <item x="458"/>
        <item x="463"/>
        <item x="459"/>
        <item x="466"/>
        <item x="464"/>
        <item x="314"/>
        <item x="9"/>
        <item x="248"/>
        <item x="322"/>
        <item x="324"/>
        <item x="233"/>
        <item x="241"/>
        <item x="406"/>
        <item x="93"/>
        <item x="94"/>
        <item x="53"/>
        <item x="165"/>
        <item x="400"/>
        <item x="439"/>
        <item x="32"/>
        <item x="387"/>
        <item x="169"/>
        <item x="336"/>
        <item x="289"/>
        <item x="390"/>
        <item x="182"/>
        <item x="332"/>
        <item x="274"/>
        <item x="58"/>
        <item x="147"/>
        <item x="504"/>
        <item x="263"/>
        <item x="628"/>
        <item x="417"/>
        <item x="47"/>
        <item x="48"/>
        <item x="49"/>
        <item x="429"/>
        <item x="629"/>
        <item x="528"/>
        <item x="38"/>
        <item x="72"/>
        <item x="19"/>
        <item x="507"/>
        <item x="187"/>
        <item x="609"/>
        <item x="610"/>
        <item x="611"/>
        <item x="500"/>
        <item x="232"/>
        <item x="246"/>
        <item x="45"/>
        <item x="303"/>
        <item x="486"/>
        <item x="589"/>
        <item x="547"/>
        <item x="22"/>
        <item x="344"/>
        <item x="167"/>
        <item x="360"/>
        <item x="353"/>
        <item x="328"/>
        <item x="640"/>
        <item x="129"/>
        <item x="632"/>
        <item x="644"/>
        <item x="299"/>
        <item x="416"/>
        <item x="127"/>
        <item x="101"/>
        <item x="170"/>
        <item x="621"/>
        <item x="633"/>
        <item x="385"/>
        <item x="482"/>
        <item x="430"/>
        <item x="189"/>
        <item x="485"/>
        <item x="581"/>
        <item x="141"/>
        <item x="140"/>
        <item x="278"/>
        <item x="200"/>
        <item x="196"/>
        <item x="403"/>
        <item x="647"/>
        <item x="568"/>
        <item x="637"/>
        <item x="286"/>
        <item x="334"/>
        <item x="230"/>
        <item x="598"/>
        <item x="193"/>
        <item x="192"/>
        <item x="381"/>
        <item x="434"/>
        <item x="174"/>
        <item x="345"/>
        <item x="503"/>
        <item x="80"/>
        <item x="386"/>
        <item x="412"/>
        <item x="427"/>
        <item x="419"/>
        <item x="420"/>
        <item x="418"/>
        <item x="414"/>
        <item x="618"/>
        <item x="118"/>
        <item x="117"/>
        <item x="119"/>
        <item x="120"/>
        <item x="638"/>
        <item x="377"/>
        <item x="376"/>
        <item x="603"/>
        <item x="186"/>
        <item x="237"/>
        <item x="321"/>
        <item x="17"/>
        <item x="24"/>
        <item x="431"/>
        <item x="493"/>
        <item x="527"/>
        <item x="612"/>
        <item x="605"/>
        <item x="510"/>
        <item x="327"/>
        <item x="57"/>
        <item x="43"/>
        <item x="506"/>
        <item x="393"/>
        <item x="525"/>
        <item x="635"/>
        <item x="624"/>
        <item x="395"/>
        <item x="625"/>
        <item x="281"/>
        <item x="651"/>
        <item x="351"/>
        <item x="331"/>
        <item x="371"/>
        <item x="626"/>
        <item x="333"/>
        <item x="325"/>
        <item x="642"/>
        <item x="372"/>
        <item x="39"/>
        <item x="235"/>
        <item x="298"/>
        <item x="623"/>
        <item x="292"/>
        <item x="514"/>
        <item x="245"/>
        <item x="383"/>
        <item x="313"/>
        <item x="260"/>
        <item x="226"/>
        <item x="259"/>
        <item x="254"/>
        <item x="354"/>
        <item x="159"/>
        <item x="475"/>
        <item x="481"/>
        <item x="261"/>
        <item x="448"/>
        <item x="445"/>
        <item x="446"/>
        <item x="447"/>
        <item x="449"/>
        <item x="511"/>
        <item x="375"/>
        <item x="297"/>
        <item x="520"/>
        <item x="257"/>
        <item x="79"/>
        <item x="444"/>
        <item x="139"/>
        <item x="124"/>
        <item x="494"/>
        <item x="479"/>
        <item x="407"/>
        <item x="301"/>
        <item x="489"/>
        <item x="234"/>
        <item x="648"/>
        <item x="76"/>
        <item x="392"/>
        <item x="160"/>
        <item x="68"/>
        <item x="339"/>
        <item x="340"/>
        <item x="77"/>
        <item x="287"/>
        <item x="302"/>
        <item x="163"/>
        <item x="164"/>
        <item x="477"/>
        <item x="388"/>
        <item x="476"/>
        <item x="349"/>
        <item x="330"/>
        <item x="341"/>
        <item x="135"/>
        <item x="136"/>
        <item x="580"/>
        <item x="69"/>
        <item x="373"/>
        <item x="518"/>
        <item x="380"/>
        <item x="250"/>
        <item x="269"/>
        <item x="84"/>
        <item x="42"/>
        <item x="132"/>
        <item x="271"/>
        <item x="115"/>
        <item x="65"/>
        <item x="78"/>
        <item x="148"/>
        <item x="151"/>
        <item x="428"/>
        <item x="378"/>
        <item x="149"/>
        <item x="480"/>
        <item x="81"/>
        <item x="265"/>
        <item x="599"/>
        <item x="264"/>
        <item x="240"/>
        <item x="172"/>
        <item x="306"/>
        <item x="443"/>
        <item x="277"/>
        <item x="426"/>
        <item x="291"/>
        <item x="620"/>
        <item x="125"/>
        <item x="279"/>
        <item x="166"/>
        <item x="425"/>
        <item x="181"/>
        <item x="411"/>
        <item x="197"/>
        <item x="646"/>
        <item x="645"/>
        <item x="121"/>
        <item x="601"/>
        <item x="27"/>
        <item x="424"/>
        <item x="433"/>
        <item x="639"/>
        <item x="40"/>
        <item x="41"/>
        <item x="369"/>
        <item x="30"/>
        <item x="25"/>
        <item x="342"/>
        <item x="270"/>
        <item x="153"/>
        <item x="266"/>
        <item x="661"/>
        <item x="55"/>
        <item x="133"/>
        <item x="467"/>
        <item x="471"/>
        <item x="468"/>
        <item x="343"/>
        <item x="108"/>
        <item x="242"/>
        <item x="374"/>
        <item x="273"/>
        <item x="158"/>
        <item x="509"/>
        <item x="90"/>
        <item x="150"/>
        <item x="155"/>
        <item x="517"/>
        <item x="252"/>
        <item x="364"/>
        <item x="408"/>
        <item x="604"/>
        <item x="102"/>
        <item x="87"/>
        <item x="352"/>
        <item x="183"/>
        <item x="606"/>
        <item x="379"/>
        <item x="323"/>
        <item x="144"/>
        <item x="656"/>
        <item x="654"/>
        <item x="657"/>
        <item x="655"/>
        <item x="653"/>
        <item x="410"/>
        <item x="0"/>
        <item x="310"/>
        <item x="244"/>
        <item x="4"/>
        <item x="282"/>
        <item x="362"/>
        <item x="337"/>
        <item x="2"/>
        <item x="335"/>
        <item x="262"/>
        <item x="577"/>
        <item x="499"/>
        <item x="146"/>
        <item x="109"/>
        <item x="290"/>
        <item x="106"/>
        <item x="113"/>
        <item x="112"/>
        <item x="318"/>
        <item x="294"/>
        <item x="224"/>
        <item x="484"/>
        <item x="491"/>
        <item x="513"/>
        <item x="220"/>
        <item x="505"/>
        <item x="221"/>
        <item x="85"/>
        <item x="111"/>
        <item x="175"/>
        <item x="519"/>
        <item x="107"/>
        <item x="98"/>
        <item x="284"/>
        <item x="368"/>
        <item x="515"/>
        <item x="171"/>
        <item x="96"/>
        <item x="134"/>
        <item x="664"/>
        <item x="658"/>
        <item x="1"/>
        <item x="608"/>
        <item x="359"/>
        <item x="228"/>
        <item x="46"/>
        <item x="199"/>
        <item x="66"/>
        <item x="131"/>
        <item x="122"/>
        <item x="20"/>
        <item x="114"/>
        <item x="52"/>
        <item x="659"/>
        <item x="472"/>
        <item x="602"/>
        <item x="75"/>
        <item x="82"/>
        <item x="34"/>
        <item x="421"/>
        <item x="201"/>
        <item x="16"/>
        <item x="11"/>
        <item x="10"/>
        <item x="156"/>
        <item x="526"/>
        <item x="365"/>
        <item x="474"/>
        <item x="63"/>
        <item x="247"/>
        <item x="249"/>
        <item x="227"/>
        <item x="154"/>
        <item x="161"/>
        <item x="143"/>
        <item x="498"/>
        <item x="384"/>
        <item x="12"/>
        <item x="173"/>
        <item x="28"/>
        <item x="437"/>
        <item x="18"/>
        <item x="308"/>
        <item x="404"/>
        <item x="104"/>
        <item x="382"/>
        <item x="67"/>
        <item x="311"/>
        <item x="157"/>
        <item x="355"/>
        <item x="312"/>
        <item x="44"/>
        <item x="35"/>
        <item x="492"/>
        <item x="267"/>
        <item x="185"/>
        <item x="521"/>
        <item x="399"/>
        <item x="631"/>
        <item x="64"/>
        <item x="61"/>
        <item x="60"/>
        <item x="62"/>
        <item x="29"/>
        <item x="435"/>
        <item x="357"/>
        <item x="356"/>
        <item x="438"/>
        <item x="307"/>
        <item x="600"/>
        <item x="296"/>
        <item x="523"/>
        <item x="666"/>
        <item t="default"/>
      </items>
    </pivotField>
    <pivotField axis="axisRow" compact="0" outline="0" showAll="0" defaultSubtotal="0">
      <items count="375">
        <item x="372"/>
        <item x="354"/>
        <item x="220"/>
        <item x="183"/>
        <item x="352"/>
        <item x="357"/>
        <item x="349"/>
        <item x="368"/>
        <item x="353"/>
        <item x="33"/>
        <item x="344"/>
        <item x="84"/>
        <item x="312"/>
        <item x="254"/>
        <item x="326"/>
        <item x="32"/>
        <item x="304"/>
        <item x="371"/>
        <item x="363"/>
        <item x="345"/>
        <item x="348"/>
        <item x="366"/>
        <item x="24"/>
        <item x="317"/>
        <item x="238"/>
        <item x="309"/>
        <item x="206"/>
        <item x="62"/>
        <item x="15"/>
        <item x="203"/>
        <item x="320"/>
        <item x="19"/>
        <item x="339"/>
        <item x="165"/>
        <item x="334"/>
        <item x="308"/>
        <item x="46"/>
        <item x="256"/>
        <item x="168"/>
        <item x="76"/>
        <item x="138"/>
        <item x="332"/>
        <item x="336"/>
        <item x="294"/>
        <item x="293"/>
        <item x="290"/>
        <item x="201"/>
        <item x="21"/>
        <item x="255"/>
        <item x="114"/>
        <item x="27"/>
        <item x="259"/>
        <item x="199"/>
        <item x="64"/>
        <item x="67"/>
        <item x="71"/>
        <item x="232"/>
        <item x="208"/>
        <item x="341"/>
        <item x="184"/>
        <item x="237"/>
        <item x="108"/>
        <item x="132"/>
        <item x="35"/>
        <item x="234"/>
        <item x="128"/>
        <item x="258"/>
        <item x="23"/>
        <item x="148"/>
        <item x="222"/>
        <item x="155"/>
        <item x="156"/>
        <item x="61"/>
        <item x="68"/>
        <item x="328"/>
        <item x="240"/>
        <item x="277"/>
        <item x="278"/>
        <item x="217"/>
        <item x="90"/>
        <item x="303"/>
        <item x="16"/>
        <item x="3"/>
        <item x="151"/>
        <item x="141"/>
        <item x="173"/>
        <item x="44"/>
        <item x="202"/>
        <item x="174"/>
        <item x="213"/>
        <item x="77"/>
        <item x="117"/>
        <item x="225"/>
        <item x="251"/>
        <item x="342"/>
        <item x="162"/>
        <item x="167"/>
        <item x="333"/>
        <item x="122"/>
        <item x="335"/>
        <item x="219"/>
        <item x="301"/>
        <item x="212"/>
        <item x="170"/>
        <item x="12"/>
        <item x="51"/>
        <item x="188"/>
        <item x="265"/>
        <item x="361"/>
        <item x="331"/>
        <item x="120"/>
        <item x="178"/>
        <item x="157"/>
        <item x="154"/>
        <item x="145"/>
        <item x="14"/>
        <item x="116"/>
        <item x="286"/>
        <item x="319"/>
        <item x="8"/>
        <item x="324"/>
        <item x="26"/>
        <item x="66"/>
        <item x="143"/>
        <item x="241"/>
        <item x="235"/>
        <item x="247"/>
        <item x="118"/>
        <item x="83"/>
        <item x="196"/>
        <item x="159"/>
        <item x="150"/>
        <item x="124"/>
        <item x="172"/>
        <item x="248"/>
        <item x="271"/>
        <item x="228"/>
        <item x="182"/>
        <item x="130"/>
        <item x="59"/>
        <item x="94"/>
        <item x="36"/>
        <item x="176"/>
        <item x="112"/>
        <item x="189"/>
        <item x="7"/>
        <item x="329"/>
        <item x="161"/>
        <item x="215"/>
        <item x="38"/>
        <item x="171"/>
        <item x="63"/>
        <item x="338"/>
        <item x="236"/>
        <item x="144"/>
        <item x="49"/>
        <item x="250"/>
        <item x="221"/>
        <item x="230"/>
        <item x="367"/>
        <item x="55"/>
        <item x="79"/>
        <item x="45"/>
        <item x="20"/>
        <item x="126"/>
        <item x="106"/>
        <item x="153"/>
        <item x="311"/>
        <item x="40"/>
        <item x="191"/>
        <item x="321"/>
        <item x="318"/>
        <item x="347"/>
        <item x="69"/>
        <item x="72"/>
        <item x="146"/>
        <item x="80"/>
        <item x="194"/>
        <item x="105"/>
        <item x="97"/>
        <item x="113"/>
        <item x="229"/>
        <item x="327"/>
        <item x="48"/>
        <item x="125"/>
        <item x="11"/>
        <item x="25"/>
        <item x="92"/>
        <item x="100"/>
        <item x="98"/>
        <item x="200"/>
        <item x="263"/>
        <item x="209"/>
        <item x="133"/>
        <item x="160"/>
        <item x="268"/>
        <item x="177"/>
        <item x="179"/>
        <item x="85"/>
        <item x="91"/>
        <item x="187"/>
        <item x="93"/>
        <item x="60"/>
        <item x="313"/>
        <item x="291"/>
        <item x="104"/>
        <item x="142"/>
        <item x="305"/>
        <item x="295"/>
        <item x="121"/>
        <item x="315"/>
        <item x="239"/>
        <item x="283"/>
        <item x="297"/>
        <item x="70"/>
        <item x="1"/>
        <item x="330"/>
        <item x="223"/>
        <item x="107"/>
        <item x="2"/>
        <item x="74"/>
        <item x="310"/>
        <item x="227"/>
        <item x="78"/>
        <item x="111"/>
        <item x="103"/>
        <item x="185"/>
        <item x="193"/>
        <item x="119"/>
        <item x="95"/>
        <item x="262"/>
        <item x="166"/>
        <item x="264"/>
        <item x="58"/>
        <item x="300"/>
        <item x="274"/>
        <item x="204"/>
        <item x="37"/>
        <item x="75"/>
        <item x="139"/>
        <item x="137"/>
        <item x="266"/>
        <item x="30"/>
        <item x="81"/>
        <item x="169"/>
        <item x="226"/>
        <item x="242"/>
        <item x="89"/>
        <item x="175"/>
        <item x="18"/>
        <item x="249"/>
        <item x="257"/>
        <item x="211"/>
        <item x="4"/>
        <item x="243"/>
        <item x="273"/>
        <item x="244"/>
        <item x="181"/>
        <item x="207"/>
        <item x="337"/>
        <item x="214"/>
        <item x="123"/>
        <item x="260"/>
        <item x="289"/>
        <item x="210"/>
        <item x="343"/>
        <item x="216"/>
        <item x="115"/>
        <item x="136"/>
        <item x="88"/>
        <item x="197"/>
        <item x="192"/>
        <item x="231"/>
        <item x="109"/>
        <item x="198"/>
        <item x="127"/>
        <item x="302"/>
        <item x="129"/>
        <item x="10"/>
        <item x="364"/>
        <item x="34"/>
        <item x="110"/>
        <item x="261"/>
        <item x="356"/>
        <item x="355"/>
        <item x="152"/>
        <item x="147"/>
        <item x="316"/>
        <item x="134"/>
        <item x="280"/>
        <item x="5"/>
        <item x="164"/>
        <item x="325"/>
        <item x="13"/>
        <item x="287"/>
        <item x="288"/>
        <item x="296"/>
        <item x="163"/>
        <item x="275"/>
        <item x="276"/>
        <item x="224"/>
        <item x="6"/>
        <item x="9"/>
        <item x="158"/>
        <item x="73"/>
        <item x="252"/>
        <item x="131"/>
        <item x="195"/>
        <item x="323"/>
        <item x="82"/>
        <item x="17"/>
        <item x="149"/>
        <item x="292"/>
        <item x="253"/>
        <item x="267"/>
        <item x="218"/>
        <item x="43"/>
        <item x="233"/>
        <item x="360"/>
        <item x="340"/>
        <item x="47"/>
        <item x="245"/>
        <item x="41"/>
        <item x="42"/>
        <item x="351"/>
        <item x="285"/>
        <item x="299"/>
        <item x="135"/>
        <item x="180"/>
        <item x="50"/>
        <item x="269"/>
        <item x="346"/>
        <item x="29"/>
        <item x="31"/>
        <item x="246"/>
        <item x="28"/>
        <item x="205"/>
        <item x="359"/>
        <item x="101"/>
        <item x="358"/>
        <item x="270"/>
        <item x="56"/>
        <item x="373"/>
        <item x="279"/>
        <item x="281"/>
        <item x="140"/>
        <item x="53"/>
        <item x="186"/>
        <item x="39"/>
        <item x="86"/>
        <item x="22"/>
        <item x="57"/>
        <item x="350"/>
        <item x="322"/>
        <item x="190"/>
        <item x="96"/>
        <item x="0"/>
        <item x="65"/>
        <item x="365"/>
        <item x="102"/>
        <item x="99"/>
        <item x="362"/>
        <item x="370"/>
        <item x="298"/>
        <item x="284"/>
        <item x="52"/>
        <item x="369"/>
        <item x="272"/>
        <item x="314"/>
        <item x="306"/>
        <item x="307"/>
        <item x="282"/>
        <item x="54"/>
        <item x="87"/>
        <item x="374"/>
      </items>
    </pivotField>
    <pivotField compact="0" outline="0" showAll="0"/>
    <pivotField dataField="1" compact="0" outline="0" showAll="0"/>
    <pivotField compact="0" outline="0" showAll="0"/>
    <pivotField dataField="1"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3">
    <field x="7"/>
    <field x="5"/>
    <field x="6"/>
  </rowFields>
  <rowItems count="46">
    <i>
      <x v="9"/>
      <x v="126"/>
      <x v="47"/>
    </i>
    <i>
      <x v="15"/>
      <x v="123"/>
      <x v="138"/>
    </i>
    <i>
      <x v="36"/>
      <x v="568"/>
      <x v="610"/>
    </i>
    <i>
      <x v="50"/>
      <x v="56"/>
      <x v="645"/>
    </i>
    <i r="1">
      <x v="336"/>
      <x v="520"/>
    </i>
    <i>
      <x v="63"/>
      <x v="267"/>
      <x v="273"/>
    </i>
    <i>
      <x v="86"/>
      <x v="546"/>
      <x v="299"/>
    </i>
    <i r="1">
      <x v="547"/>
      <x v="71"/>
    </i>
    <i>
      <x v="121"/>
      <x v="40"/>
      <x v="510"/>
    </i>
    <i r="1">
      <x v="42"/>
      <x v="511"/>
    </i>
    <i r="1">
      <x v="43"/>
      <x v="471"/>
    </i>
    <i r="1">
      <x v="46"/>
      <x v="387"/>
    </i>
    <i>
      <x v="141"/>
      <x v="327"/>
      <x v="229"/>
    </i>
    <i>
      <x v="149"/>
      <x v="342"/>
      <x v="386"/>
    </i>
    <i>
      <x v="155"/>
      <x v="592"/>
      <x v="357"/>
    </i>
    <i r="1">
      <x v="594"/>
      <x v="483"/>
    </i>
    <i r="1">
      <x v="609"/>
      <x v="611"/>
    </i>
    <i>
      <x v="162"/>
      <x v="562"/>
      <x v="225"/>
    </i>
    <i>
      <x v="168"/>
      <x v="386"/>
      <x v="475"/>
    </i>
    <i>
      <x v="183"/>
      <x v="585"/>
      <x v="450"/>
    </i>
    <i r="1">
      <x v="588"/>
      <x v="476"/>
    </i>
    <i r="1">
      <x v="589"/>
      <x v="433"/>
    </i>
    <i>
      <x v="237"/>
      <x v="341"/>
      <x v="244"/>
    </i>
    <i r="1">
      <x v="346"/>
      <x v="286"/>
    </i>
    <i>
      <x v="242"/>
      <x v="82"/>
      <x v="292"/>
    </i>
    <i>
      <x v="280"/>
      <x v="135"/>
      <x v="606"/>
    </i>
    <i>
      <x v="316"/>
      <x v="522"/>
      <x v="168"/>
    </i>
    <i>
      <x v="320"/>
      <x v="571"/>
      <x v="444"/>
    </i>
    <i>
      <x v="322"/>
      <x v="503"/>
      <x v="640"/>
    </i>
    <i r="1">
      <x v="506"/>
      <x v="447"/>
    </i>
    <i r="1">
      <x v="508"/>
      <x v="30"/>
    </i>
    <i r="1">
      <x v="509"/>
      <x v="464"/>
    </i>
    <i>
      <x v="323"/>
      <x v="510"/>
      <x v="28"/>
    </i>
    <i>
      <x v="329"/>
      <x v="130"/>
      <x v="470"/>
    </i>
    <i>
      <x v="332"/>
      <x v="72"/>
      <x v="599"/>
    </i>
    <i>
      <x v="333"/>
      <x v="106"/>
      <x v="293"/>
    </i>
    <i r="1">
      <x v="108"/>
      <x v="294"/>
    </i>
    <i>
      <x v="335"/>
      <x v="69"/>
      <x v="309"/>
    </i>
    <i>
      <x v="348"/>
      <x v="357"/>
      <x v="57"/>
    </i>
    <i r="1">
      <x v="359"/>
      <x v="655"/>
    </i>
    <i r="1">
      <x v="360"/>
      <x v="654"/>
    </i>
    <i r="1">
      <x v="362"/>
      <x v="656"/>
    </i>
    <i r="1">
      <x v="370"/>
      <x v="622"/>
    </i>
    <i r="1">
      <x v="380"/>
      <x v="653"/>
    </i>
    <i r="1">
      <x v="388"/>
      <x v="601"/>
    </i>
    <i t="grand">
      <x/>
    </i>
  </rowItems>
  <colFields count="1">
    <field x="-2"/>
  </colFields>
  <colItems count="3">
    <i>
      <x/>
    </i>
    <i i="1">
      <x v="1"/>
    </i>
    <i i="2">
      <x v="2"/>
    </i>
  </colItems>
  <pageFields count="1">
    <pageField fld="0" item="2" hier="-1"/>
  </pageFields>
  <dataFields count="3">
    <dataField name="Somma di Finanziamento" fld="9" baseField="0" baseItem="0"/>
    <dataField name="Somma di Impegno" fld="11" baseField="0" baseItem="0"/>
    <dataField name="Somma di Pagamento" fld="12" baseField="0" baseItem="0"/>
  </dataFields>
  <formats count="1">
    <format dxfId="4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0D12E2B9-18C7-4131-A161-6ADD9479D950}" name="Tabella pivot1" cacheId="0" applyNumberFormats="0" applyBorderFormats="0" applyFontFormats="0" applyPatternFormats="0" applyAlignmentFormats="0" applyWidthHeightFormats="1" dataCaption="Valori" updatedVersion="8" minRefreshableVersion="3" itemPrintTitles="1" mergeItem="1" createdVersion="8" indent="0" compact="0" compactData="0" gridDropZones="1" multipleFieldFilters="0">
  <location ref="A3:F42" firstHeaderRow="1" firstDataRow="2" firstDataCol="3" rowPageCount="1" colPageCount="1"/>
  <pivotFields count="28">
    <pivotField axis="axisPage" compact="0" outline="0" showAll="0">
      <items count="17">
        <item x="0"/>
        <item x="1"/>
        <item x="2"/>
        <item x="3"/>
        <item x="4"/>
        <item x="5"/>
        <item x="6"/>
        <item x="7"/>
        <item x="8"/>
        <item x="9"/>
        <item x="14"/>
        <item x="10"/>
        <item x="11"/>
        <item x="12"/>
        <item x="13"/>
        <item x="15"/>
        <item t="default"/>
      </items>
    </pivotField>
    <pivotField compact="0" outline="0" showAll="0"/>
    <pivotField compact="0" outline="0" showAll="0"/>
    <pivotField compact="0" outline="0" showAll="0"/>
    <pivotField compact="0" outline="0" showAll="0"/>
    <pivotField axis="axisRow" compact="0" outline="0" showAll="0" defaultSubtotal="0">
      <items count="662">
        <item x="218"/>
        <item x="401"/>
        <item x="475"/>
        <item x="476"/>
        <item x="477"/>
        <item x="478"/>
        <item x="479"/>
        <item x="480"/>
        <item x="481"/>
        <item x="219"/>
        <item x="0"/>
        <item x="482"/>
        <item x="483"/>
        <item x="328"/>
        <item x="220"/>
        <item x="484"/>
        <item x="521"/>
        <item x="221"/>
        <item x="175"/>
        <item x="176"/>
        <item x="177"/>
        <item x="485"/>
        <item x="486"/>
        <item x="402"/>
        <item x="3"/>
        <item x="178"/>
        <item x="222"/>
        <item x="403"/>
        <item x="179"/>
        <item x="180"/>
        <item x="181"/>
        <item x="182"/>
        <item x="183"/>
        <item x="329"/>
        <item x="184"/>
        <item x="185"/>
        <item x="223"/>
        <item x="404"/>
        <item x="224"/>
        <item x="123"/>
        <item x="40"/>
        <item x="487"/>
        <item x="41"/>
        <item x="42"/>
        <item x="124"/>
        <item x="225"/>
        <item x="43"/>
        <item x="330"/>
        <item x="226"/>
        <item x="125"/>
        <item x="389"/>
        <item x="331"/>
        <item x="37"/>
        <item x="332"/>
        <item x="4"/>
        <item x="5"/>
        <item x="44"/>
        <item x="227"/>
        <item x="126"/>
        <item x="488"/>
        <item x="390"/>
        <item x="127"/>
        <item x="118"/>
        <item x="120"/>
        <item x="119"/>
        <item x="228"/>
        <item x="105"/>
        <item x="117"/>
        <item x="121"/>
        <item x="45"/>
        <item x="229"/>
        <item x="230"/>
        <item x="46"/>
        <item x="640"/>
        <item x="231"/>
        <item x="522"/>
        <item x="641"/>
        <item x="232"/>
        <item x="128"/>
        <item x="129"/>
        <item x="233"/>
        <item x="234"/>
        <item x="47"/>
        <item x="489"/>
        <item x="235"/>
        <item x="523"/>
        <item x="524"/>
        <item x="236"/>
        <item x="130"/>
        <item x="525"/>
        <item x="526"/>
        <item x="527"/>
        <item x="333"/>
        <item x="237"/>
        <item x="490"/>
        <item x="238"/>
        <item x="239"/>
        <item x="405"/>
        <item x="396"/>
        <item x="397"/>
        <item x="240"/>
        <item x="398"/>
        <item x="6"/>
        <item x="491"/>
        <item x="334"/>
        <item x="241"/>
        <item x="48"/>
        <item x="242"/>
        <item x="49"/>
        <item x="492"/>
        <item x="335"/>
        <item x="336"/>
        <item x="7"/>
        <item x="8"/>
        <item x="9"/>
        <item x="10"/>
        <item x="11"/>
        <item x="12"/>
        <item x="13"/>
        <item x="243"/>
        <item x="14"/>
        <item x="15"/>
        <item x="244"/>
        <item x="50"/>
        <item x="16"/>
        <item x="337"/>
        <item x="51"/>
        <item x="245"/>
        <item x="246"/>
        <item x="247"/>
        <item x="84"/>
        <item x="528"/>
        <item x="248"/>
        <item x="249"/>
        <item x="406"/>
        <item x="52"/>
        <item x="338"/>
        <item x="339"/>
        <item x="340"/>
        <item x="250"/>
        <item x="251"/>
        <item x="131"/>
        <item x="132"/>
        <item x="133"/>
        <item x="173"/>
        <item x="174"/>
        <item x="134"/>
        <item x="135"/>
        <item x="136"/>
        <item x="137"/>
        <item x="172"/>
        <item x="138"/>
        <item x="139"/>
        <item x="140"/>
        <item x="171"/>
        <item x="341"/>
        <item x="493"/>
        <item x="342"/>
        <item x="252"/>
        <item x="391"/>
        <item x="529"/>
        <item x="530"/>
        <item x="531"/>
        <item x="532"/>
        <item x="533"/>
        <item x="534"/>
        <item x="535"/>
        <item x="642"/>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343"/>
        <item x="577"/>
        <item x="578"/>
        <item x="579"/>
        <item x="580"/>
        <item x="581"/>
        <item x="582"/>
        <item x="583"/>
        <item x="584"/>
        <item x="585"/>
        <item x="586"/>
        <item x="587"/>
        <item x="588"/>
        <item x="253"/>
        <item x="17"/>
        <item x="589"/>
        <item x="590"/>
        <item x="591"/>
        <item x="592"/>
        <item x="643"/>
        <item x="494"/>
        <item x="254"/>
        <item x="141"/>
        <item x="407"/>
        <item x="255"/>
        <item x="38"/>
        <item x="142"/>
        <item x="399"/>
        <item x="186"/>
        <item x="187"/>
        <item x="188"/>
        <item x="18"/>
        <item x="189"/>
        <item x="190"/>
        <item x="191"/>
        <item x="192"/>
        <item x="193"/>
        <item x="194"/>
        <item x="195"/>
        <item x="196"/>
        <item x="143"/>
        <item x="344"/>
        <item x="197"/>
        <item x="345"/>
        <item x="144"/>
        <item x="198"/>
        <item x="1"/>
        <item x="346"/>
        <item x="347"/>
        <item x="256"/>
        <item x="348"/>
        <item x="349"/>
        <item x="495"/>
        <item x="496"/>
        <item x="257"/>
        <item x="350"/>
        <item x="258"/>
        <item x="351"/>
        <item x="53"/>
        <item x="259"/>
        <item x="497"/>
        <item x="260"/>
        <item x="408"/>
        <item x="392"/>
        <item x="409"/>
        <item x="261"/>
        <item x="410"/>
        <item x="39"/>
        <item x="262"/>
        <item x="263"/>
        <item x="264"/>
        <item x="593"/>
        <item x="594"/>
        <item x="595"/>
        <item x="644"/>
        <item x="596"/>
        <item x="597"/>
        <item x="598"/>
        <item x="599"/>
        <item x="600"/>
        <item x="601"/>
        <item x="602"/>
        <item x="603"/>
        <item x="604"/>
        <item x="605"/>
        <item x="645"/>
        <item x="659"/>
        <item x="606"/>
        <item x="607"/>
        <item x="646"/>
        <item x="647"/>
        <item x="265"/>
        <item x="648"/>
        <item x="649"/>
        <item x="650"/>
        <item x="651"/>
        <item x="652"/>
        <item x="608"/>
        <item x="609"/>
        <item x="610"/>
        <item x="611"/>
        <item x="612"/>
        <item x="637"/>
        <item x="613"/>
        <item x="266"/>
        <item x="267"/>
        <item x="145"/>
        <item x="268"/>
        <item x="19"/>
        <item x="146"/>
        <item x="393"/>
        <item x="498"/>
        <item x="411"/>
        <item x="352"/>
        <item x="412"/>
        <item x="353"/>
        <item x="499"/>
        <item x="636"/>
        <item x="54"/>
        <item x="269"/>
        <item x="660"/>
        <item x="354"/>
        <item x="270"/>
        <item x="20"/>
        <item x="271"/>
        <item x="2"/>
        <item x="272"/>
        <item x="55"/>
        <item x="273"/>
        <item x="500"/>
        <item x="274"/>
        <item x="501"/>
        <item x="56"/>
        <item x="57"/>
        <item x="355"/>
        <item x="147"/>
        <item x="148"/>
        <item x="58"/>
        <item x="502"/>
        <item x="503"/>
        <item x="413"/>
        <item x="356"/>
        <item x="414"/>
        <item x="415"/>
        <item x="275"/>
        <item x="416"/>
        <item x="276"/>
        <item x="417"/>
        <item x="59"/>
        <item x="149"/>
        <item x="60"/>
        <item x="61"/>
        <item x="418"/>
        <item x="62"/>
        <item x="277"/>
        <item x="278"/>
        <item x="419"/>
        <item x="279"/>
        <item x="614"/>
        <item x="420"/>
        <item x="421"/>
        <item x="63"/>
        <item x="504"/>
        <item x="357"/>
        <item x="358"/>
        <item x="653"/>
        <item x="150"/>
        <item x="151"/>
        <item x="615"/>
        <item x="280"/>
        <item x="152"/>
        <item x="64"/>
        <item x="422"/>
        <item x="400"/>
        <item x="423"/>
        <item x="424"/>
        <item x="425"/>
        <item x="65"/>
        <item x="359"/>
        <item x="66"/>
        <item x="153"/>
        <item x="199"/>
        <item x="426"/>
        <item x="360"/>
        <item x="85"/>
        <item x="86"/>
        <item x="87"/>
        <item x="88"/>
        <item x="89"/>
        <item x="281"/>
        <item x="90"/>
        <item x="91"/>
        <item x="92"/>
        <item x="427"/>
        <item x="93"/>
        <item x="94"/>
        <item x="95"/>
        <item x="96"/>
        <item x="97"/>
        <item x="98"/>
        <item x="154"/>
        <item x="361"/>
        <item x="99"/>
        <item x="428"/>
        <item x="429"/>
        <item x="100"/>
        <item x="101"/>
        <item x="102"/>
        <item x="103"/>
        <item x="362"/>
        <item x="430"/>
        <item x="282"/>
        <item x="363"/>
        <item x="505"/>
        <item x="283"/>
        <item x="506"/>
        <item x="431"/>
        <item x="284"/>
        <item x="432"/>
        <item x="155"/>
        <item x="433"/>
        <item x="434"/>
        <item x="507"/>
        <item x="508"/>
        <item x="285"/>
        <item x="286"/>
        <item x="21"/>
        <item x="287"/>
        <item x="364"/>
        <item x="288"/>
        <item x="200"/>
        <item x="201"/>
        <item x="202"/>
        <item x="156"/>
        <item x="365"/>
        <item x="22"/>
        <item x="23"/>
        <item x="366"/>
        <item x="367"/>
        <item x="289"/>
        <item x="435"/>
        <item x="157"/>
        <item x="368"/>
        <item x="290"/>
        <item x="24"/>
        <item x="394"/>
        <item x="158"/>
        <item x="25"/>
        <item x="291"/>
        <item x="292"/>
        <item x="26"/>
        <item x="369"/>
        <item x="509"/>
        <item x="436"/>
        <item x="370"/>
        <item x="371"/>
        <item x="616"/>
        <item x="437"/>
        <item x="104"/>
        <item x="27"/>
        <item x="473"/>
        <item x="372"/>
        <item x="446"/>
        <item x="470"/>
        <item x="471"/>
        <item x="472"/>
        <item x="447"/>
        <item x="448"/>
        <item x="449"/>
        <item x="510"/>
        <item x="293"/>
        <item x="469"/>
        <item x="450"/>
        <item x="294"/>
        <item x="468"/>
        <item x="474"/>
        <item x="511"/>
        <item x="451"/>
        <item x="452"/>
        <item x="453"/>
        <item x="454"/>
        <item x="455"/>
        <item x="456"/>
        <item x="457"/>
        <item x="458"/>
        <item x="295"/>
        <item x="296"/>
        <item x="28"/>
        <item x="159"/>
        <item x="297"/>
        <item x="160"/>
        <item x="617"/>
        <item x="373"/>
        <item x="374"/>
        <item x="67"/>
        <item x="161"/>
        <item x="298"/>
        <item x="68"/>
        <item x="299"/>
        <item x="83"/>
        <item x="69"/>
        <item x="70"/>
        <item x="459"/>
        <item x="460"/>
        <item x="300"/>
        <item x="461"/>
        <item x="462"/>
        <item x="463"/>
        <item x="464"/>
        <item x="465"/>
        <item x="466"/>
        <item x="467"/>
        <item x="301"/>
        <item x="71"/>
        <item x="302"/>
        <item x="375"/>
        <item x="162"/>
        <item x="303"/>
        <item x="304"/>
        <item x="305"/>
        <item x="122"/>
        <item x="306"/>
        <item x="307"/>
        <item x="106"/>
        <item x="107"/>
        <item x="108"/>
        <item x="109"/>
        <item x="110"/>
        <item x="111"/>
        <item x="112"/>
        <item x="113"/>
        <item x="114"/>
        <item x="115"/>
        <item x="116"/>
        <item x="308"/>
        <item x="309"/>
        <item x="163"/>
        <item x="72"/>
        <item x="73"/>
        <item x="376"/>
        <item x="310"/>
        <item x="311"/>
        <item x="438"/>
        <item x="377"/>
        <item x="378"/>
        <item x="379"/>
        <item x="380"/>
        <item x="312"/>
        <item x="164"/>
        <item x="512"/>
        <item x="313"/>
        <item x="513"/>
        <item x="29"/>
        <item x="74"/>
        <item x="30"/>
        <item x="381"/>
        <item x="314"/>
        <item x="165"/>
        <item x="514"/>
        <item x="75"/>
        <item x="315"/>
        <item x="439"/>
        <item x="76"/>
        <item x="166"/>
        <item x="515"/>
        <item x="316"/>
        <item x="516"/>
        <item x="317"/>
        <item x="618"/>
        <item x="619"/>
        <item x="620"/>
        <item x="621"/>
        <item x="382"/>
        <item x="622"/>
        <item x="623"/>
        <item x="440"/>
        <item x="77"/>
        <item x="441"/>
        <item x="318"/>
        <item x="78"/>
        <item x="79"/>
        <item x="167"/>
        <item x="442"/>
        <item x="80"/>
        <item x="517"/>
        <item x="81"/>
        <item x="319"/>
        <item x="168"/>
        <item x="383"/>
        <item x="624"/>
        <item x="384"/>
        <item x="320"/>
        <item x="385"/>
        <item x="321"/>
        <item x="322"/>
        <item x="443"/>
        <item x="169"/>
        <item x="518"/>
        <item x="638"/>
        <item x="444"/>
        <item x="82"/>
        <item x="625"/>
        <item x="654"/>
        <item x="386"/>
        <item x="323"/>
        <item x="170"/>
        <item x="324"/>
        <item x="325"/>
        <item x="519"/>
        <item x="626"/>
        <item x="326"/>
        <item x="387"/>
        <item x="445"/>
        <item x="655"/>
        <item x="656"/>
        <item x="627"/>
        <item x="628"/>
        <item x="629"/>
        <item x="630"/>
        <item x="31"/>
        <item x="631"/>
        <item x="657"/>
        <item x="632"/>
        <item x="635"/>
        <item x="639"/>
        <item x="633"/>
        <item x="634"/>
        <item x="32"/>
        <item x="203"/>
        <item x="204"/>
        <item x="205"/>
        <item x="206"/>
        <item x="207"/>
        <item x="208"/>
        <item x="209"/>
        <item x="210"/>
        <item x="211"/>
        <item x="212"/>
        <item x="213"/>
        <item x="214"/>
        <item x="215"/>
        <item x="216"/>
        <item x="217"/>
        <item x="33"/>
        <item x="34"/>
        <item x="35"/>
        <item x="520"/>
        <item x="395"/>
        <item x="327"/>
        <item x="388"/>
        <item x="36"/>
        <item x="658"/>
        <item x="661"/>
      </items>
    </pivotField>
    <pivotField axis="axisRow" compact="0" outline="0" showAll="0">
      <items count="668">
        <item x="255"/>
        <item x="218"/>
        <item x="595"/>
        <item x="596"/>
        <item x="275"/>
        <item x="238"/>
        <item x="607"/>
        <item x="597"/>
        <item x="559"/>
        <item x="545"/>
        <item x="550"/>
        <item x="549"/>
        <item x="530"/>
        <item x="529"/>
        <item x="535"/>
        <item x="552"/>
        <item x="536"/>
        <item x="551"/>
        <item x="579"/>
        <item x="548"/>
        <item x="532"/>
        <item x="575"/>
        <item x="546"/>
        <item x="576"/>
        <item x="268"/>
        <item x="502"/>
        <item x="512"/>
        <item x="508"/>
        <item x="70"/>
        <item x="348"/>
        <item x="83"/>
        <item x="391"/>
        <item x="590"/>
        <item x="531"/>
        <item x="95"/>
        <item x="473"/>
        <item x="315"/>
        <item x="316"/>
        <item x="304"/>
        <item x="162"/>
        <item x="152"/>
        <item x="663"/>
        <item x="26"/>
        <item x="176"/>
        <item x="650"/>
        <item x="3"/>
        <item x="478"/>
        <item x="51"/>
        <item x="619"/>
        <item x="126"/>
        <item x="276"/>
        <item x="258"/>
        <item x="92"/>
        <item x="495"/>
        <item x="496"/>
        <item x="440"/>
        <item x="643"/>
        <item x="59"/>
        <item x="370"/>
        <item x="450"/>
        <item x="455"/>
        <item x="451"/>
        <item x="452"/>
        <item x="453"/>
        <item x="456"/>
        <item x="454"/>
        <item x="457"/>
        <item x="524"/>
        <item x="319"/>
        <item x="537"/>
        <item x="415"/>
        <item x="73"/>
        <item x="366"/>
        <item x="253"/>
        <item x="223"/>
        <item x="103"/>
        <item x="501"/>
        <item x="326"/>
        <item x="329"/>
        <item x="37"/>
        <item x="488"/>
        <item x="490"/>
        <item x="522"/>
        <item x="565"/>
        <item x="570"/>
        <item x="571"/>
        <item x="543"/>
        <item x="569"/>
        <item x="572"/>
        <item x="586"/>
        <item x="585"/>
        <item x="567"/>
        <item x="554"/>
        <item x="540"/>
        <item x="533"/>
        <item x="557"/>
        <item x="534"/>
        <item x="560"/>
        <item x="574"/>
        <item x="566"/>
        <item x="556"/>
        <item x="562"/>
        <item x="563"/>
        <item x="564"/>
        <item x="578"/>
        <item x="272"/>
        <item x="202"/>
        <item x="203"/>
        <item x="204"/>
        <item x="205"/>
        <item x="210"/>
        <item x="206"/>
        <item x="207"/>
        <item x="208"/>
        <item x="209"/>
        <item x="211"/>
        <item x="212"/>
        <item x="213"/>
        <item x="214"/>
        <item x="215"/>
        <item x="216"/>
        <item x="396"/>
        <item x="553"/>
        <item x="542"/>
        <item x="558"/>
        <item x="561"/>
        <item x="591"/>
        <item x="593"/>
        <item x="583"/>
        <item x="544"/>
        <item x="573"/>
        <item x="582"/>
        <item x="592"/>
        <item x="584"/>
        <item x="539"/>
        <item x="541"/>
        <item x="555"/>
        <item x="538"/>
        <item x="50"/>
        <item x="660"/>
        <item x="394"/>
        <item x="191"/>
        <item x="91"/>
        <item x="178"/>
        <item x="190"/>
        <item x="283"/>
        <item x="436"/>
        <item x="347"/>
        <item x="405"/>
        <item x="168"/>
        <item x="636"/>
        <item x="123"/>
        <item x="229"/>
        <item x="305"/>
        <item x="137"/>
        <item x="613"/>
        <item x="402"/>
        <item x="145"/>
        <item x="89"/>
        <item x="88"/>
        <item x="97"/>
        <item x="422"/>
        <item x="627"/>
        <item x="497"/>
        <item x="86"/>
        <item x="432"/>
        <item x="6"/>
        <item x="130"/>
        <item x="71"/>
        <item x="293"/>
        <item x="363"/>
        <item x="184"/>
        <item x="367"/>
        <item x="142"/>
        <item x="138"/>
        <item x="614"/>
        <item x="470"/>
        <item x="23"/>
        <item x="588"/>
        <item x="15"/>
        <item x="8"/>
        <item x="649"/>
        <item x="338"/>
        <item x="487"/>
        <item x="516"/>
        <item x="195"/>
        <item x="180"/>
        <item x="194"/>
        <item x="198"/>
        <item x="665"/>
        <item x="5"/>
        <item x="317"/>
        <item x="128"/>
        <item x="652"/>
        <item x="641"/>
        <item x="615"/>
        <item x="256"/>
        <item x="441"/>
        <item x="179"/>
        <item x="309"/>
        <item x="361"/>
        <item x="188"/>
        <item x="483"/>
        <item x="177"/>
        <item x="389"/>
        <item x="7"/>
        <item x="251"/>
        <item x="285"/>
        <item x="413"/>
        <item x="217"/>
        <item x="288"/>
        <item x="243"/>
        <item x="13"/>
        <item x="346"/>
        <item x="622"/>
        <item x="31"/>
        <item x="14"/>
        <item x="110"/>
        <item x="350"/>
        <item x="105"/>
        <item x="320"/>
        <item x="634"/>
        <item x="630"/>
        <item x="409"/>
        <item x="236"/>
        <item x="74"/>
        <item x="116"/>
        <item x="358"/>
        <item x="219"/>
        <item x="54"/>
        <item x="423"/>
        <item x="587"/>
        <item x="442"/>
        <item x="469"/>
        <item x="21"/>
        <item x="239"/>
        <item x="662"/>
        <item x="33"/>
        <item x="36"/>
        <item x="397"/>
        <item x="617"/>
        <item x="594"/>
        <item x="616"/>
        <item x="99"/>
        <item x="56"/>
        <item x="401"/>
        <item x="222"/>
        <item x="100"/>
        <item x="300"/>
        <item x="225"/>
        <item x="231"/>
        <item x="398"/>
        <item x="280"/>
        <item x="295"/>
        <item x="460"/>
        <item x="465"/>
        <item x="461"/>
        <item x="462"/>
        <item x="458"/>
        <item x="463"/>
        <item x="459"/>
        <item x="466"/>
        <item x="464"/>
        <item x="314"/>
        <item x="9"/>
        <item x="248"/>
        <item x="322"/>
        <item x="324"/>
        <item x="233"/>
        <item x="241"/>
        <item x="406"/>
        <item x="93"/>
        <item x="94"/>
        <item x="53"/>
        <item x="165"/>
        <item x="400"/>
        <item x="439"/>
        <item x="32"/>
        <item x="387"/>
        <item x="169"/>
        <item x="336"/>
        <item x="289"/>
        <item x="390"/>
        <item x="182"/>
        <item x="332"/>
        <item x="274"/>
        <item x="58"/>
        <item x="147"/>
        <item x="504"/>
        <item x="263"/>
        <item x="628"/>
        <item x="417"/>
        <item x="47"/>
        <item x="48"/>
        <item x="49"/>
        <item x="429"/>
        <item x="629"/>
        <item x="528"/>
        <item x="38"/>
        <item x="72"/>
        <item x="19"/>
        <item x="507"/>
        <item x="187"/>
        <item x="609"/>
        <item x="610"/>
        <item x="611"/>
        <item x="500"/>
        <item x="232"/>
        <item x="246"/>
        <item x="45"/>
        <item x="303"/>
        <item x="486"/>
        <item x="589"/>
        <item x="547"/>
        <item x="22"/>
        <item x="344"/>
        <item x="167"/>
        <item x="360"/>
        <item x="353"/>
        <item x="328"/>
        <item x="640"/>
        <item x="129"/>
        <item x="632"/>
        <item x="644"/>
        <item x="299"/>
        <item x="416"/>
        <item x="127"/>
        <item x="101"/>
        <item x="170"/>
        <item x="621"/>
        <item x="633"/>
        <item x="385"/>
        <item x="482"/>
        <item x="430"/>
        <item x="189"/>
        <item x="485"/>
        <item x="581"/>
        <item x="141"/>
        <item x="140"/>
        <item x="278"/>
        <item x="200"/>
        <item x="196"/>
        <item x="403"/>
        <item x="647"/>
        <item x="568"/>
        <item x="637"/>
        <item x="286"/>
        <item x="334"/>
        <item x="230"/>
        <item x="598"/>
        <item x="193"/>
        <item x="192"/>
        <item x="381"/>
        <item x="434"/>
        <item x="174"/>
        <item x="345"/>
        <item x="503"/>
        <item x="80"/>
        <item x="386"/>
        <item x="412"/>
        <item x="427"/>
        <item x="419"/>
        <item x="420"/>
        <item x="418"/>
        <item x="414"/>
        <item x="618"/>
        <item x="118"/>
        <item x="117"/>
        <item x="119"/>
        <item x="120"/>
        <item x="638"/>
        <item x="377"/>
        <item x="376"/>
        <item x="603"/>
        <item x="186"/>
        <item x="237"/>
        <item x="321"/>
        <item x="17"/>
        <item x="24"/>
        <item x="431"/>
        <item x="493"/>
        <item x="527"/>
        <item x="612"/>
        <item x="605"/>
        <item x="510"/>
        <item x="327"/>
        <item x="57"/>
        <item x="43"/>
        <item x="506"/>
        <item x="393"/>
        <item x="525"/>
        <item x="635"/>
        <item x="624"/>
        <item x="395"/>
        <item x="625"/>
        <item x="281"/>
        <item x="651"/>
        <item x="351"/>
        <item x="331"/>
        <item x="371"/>
        <item x="626"/>
        <item x="333"/>
        <item x="325"/>
        <item x="642"/>
        <item x="372"/>
        <item x="39"/>
        <item x="235"/>
        <item x="298"/>
        <item x="623"/>
        <item x="292"/>
        <item x="514"/>
        <item x="245"/>
        <item x="383"/>
        <item x="313"/>
        <item x="260"/>
        <item x="226"/>
        <item x="259"/>
        <item x="254"/>
        <item x="354"/>
        <item x="159"/>
        <item x="475"/>
        <item x="481"/>
        <item x="261"/>
        <item x="448"/>
        <item x="445"/>
        <item x="446"/>
        <item x="447"/>
        <item x="449"/>
        <item x="511"/>
        <item x="375"/>
        <item x="297"/>
        <item x="520"/>
        <item x="257"/>
        <item x="79"/>
        <item x="444"/>
        <item x="139"/>
        <item x="124"/>
        <item x="494"/>
        <item x="479"/>
        <item x="407"/>
        <item x="301"/>
        <item x="489"/>
        <item x="234"/>
        <item x="648"/>
        <item x="76"/>
        <item x="392"/>
        <item x="160"/>
        <item x="68"/>
        <item x="339"/>
        <item x="340"/>
        <item x="77"/>
        <item x="287"/>
        <item x="302"/>
        <item x="163"/>
        <item x="164"/>
        <item x="477"/>
        <item x="388"/>
        <item x="476"/>
        <item x="349"/>
        <item x="330"/>
        <item x="341"/>
        <item x="135"/>
        <item x="136"/>
        <item x="580"/>
        <item x="69"/>
        <item x="373"/>
        <item x="518"/>
        <item x="380"/>
        <item x="250"/>
        <item x="269"/>
        <item x="84"/>
        <item x="42"/>
        <item x="132"/>
        <item x="271"/>
        <item x="115"/>
        <item x="65"/>
        <item x="78"/>
        <item x="148"/>
        <item x="151"/>
        <item x="428"/>
        <item x="378"/>
        <item x="149"/>
        <item x="480"/>
        <item x="81"/>
        <item x="265"/>
        <item x="599"/>
        <item x="264"/>
        <item x="240"/>
        <item x="172"/>
        <item x="306"/>
        <item x="443"/>
        <item x="277"/>
        <item x="426"/>
        <item x="291"/>
        <item x="620"/>
        <item x="125"/>
        <item x="279"/>
        <item x="166"/>
        <item x="425"/>
        <item x="181"/>
        <item x="411"/>
        <item x="197"/>
        <item x="646"/>
        <item x="645"/>
        <item x="121"/>
        <item x="601"/>
        <item x="27"/>
        <item x="424"/>
        <item x="433"/>
        <item x="639"/>
        <item x="40"/>
        <item x="41"/>
        <item x="369"/>
        <item x="30"/>
        <item x="25"/>
        <item x="342"/>
        <item x="270"/>
        <item x="153"/>
        <item x="266"/>
        <item x="661"/>
        <item x="55"/>
        <item x="133"/>
        <item x="467"/>
        <item x="471"/>
        <item x="468"/>
        <item x="343"/>
        <item x="108"/>
        <item x="242"/>
        <item x="374"/>
        <item x="273"/>
        <item x="158"/>
        <item x="509"/>
        <item x="90"/>
        <item x="150"/>
        <item x="155"/>
        <item x="517"/>
        <item x="252"/>
        <item x="364"/>
        <item x="408"/>
        <item x="604"/>
        <item x="102"/>
        <item x="87"/>
        <item x="352"/>
        <item x="183"/>
        <item x="606"/>
        <item x="379"/>
        <item x="323"/>
        <item x="144"/>
        <item x="656"/>
        <item x="654"/>
        <item x="657"/>
        <item x="655"/>
        <item x="653"/>
        <item x="410"/>
        <item x="0"/>
        <item x="310"/>
        <item x="244"/>
        <item x="4"/>
        <item x="282"/>
        <item x="362"/>
        <item x="337"/>
        <item x="2"/>
        <item x="335"/>
        <item x="262"/>
        <item x="577"/>
        <item x="499"/>
        <item x="146"/>
        <item x="109"/>
        <item x="290"/>
        <item x="106"/>
        <item x="113"/>
        <item x="112"/>
        <item x="318"/>
        <item x="294"/>
        <item x="224"/>
        <item x="484"/>
        <item x="491"/>
        <item x="513"/>
        <item x="220"/>
        <item x="505"/>
        <item x="221"/>
        <item x="85"/>
        <item x="111"/>
        <item x="175"/>
        <item x="519"/>
        <item x="107"/>
        <item x="98"/>
        <item x="284"/>
        <item x="368"/>
        <item x="515"/>
        <item x="171"/>
        <item x="96"/>
        <item x="134"/>
        <item x="664"/>
        <item x="658"/>
        <item x="1"/>
        <item x="608"/>
        <item x="359"/>
        <item x="228"/>
        <item x="46"/>
        <item x="199"/>
        <item x="66"/>
        <item x="131"/>
        <item x="122"/>
        <item x="20"/>
        <item x="114"/>
        <item x="52"/>
        <item x="659"/>
        <item x="472"/>
        <item x="602"/>
        <item x="75"/>
        <item x="82"/>
        <item x="34"/>
        <item x="421"/>
        <item x="201"/>
        <item x="16"/>
        <item x="11"/>
        <item x="10"/>
        <item x="156"/>
        <item x="526"/>
        <item x="365"/>
        <item x="474"/>
        <item x="63"/>
        <item x="247"/>
        <item x="249"/>
        <item x="227"/>
        <item x="154"/>
        <item x="161"/>
        <item x="143"/>
        <item x="498"/>
        <item x="384"/>
        <item x="12"/>
        <item x="173"/>
        <item x="28"/>
        <item x="437"/>
        <item x="18"/>
        <item x="308"/>
        <item x="404"/>
        <item x="104"/>
        <item x="382"/>
        <item x="67"/>
        <item x="311"/>
        <item x="157"/>
        <item x="355"/>
        <item x="312"/>
        <item x="44"/>
        <item x="35"/>
        <item x="492"/>
        <item x="267"/>
        <item x="185"/>
        <item x="521"/>
        <item x="399"/>
        <item x="631"/>
        <item x="64"/>
        <item x="61"/>
        <item x="60"/>
        <item x="62"/>
        <item x="29"/>
        <item x="435"/>
        <item x="357"/>
        <item x="356"/>
        <item x="438"/>
        <item x="307"/>
        <item x="600"/>
        <item x="296"/>
        <item x="523"/>
        <item x="666"/>
        <item t="default"/>
      </items>
    </pivotField>
    <pivotField axis="axisRow" compact="0" outline="0" showAll="0" defaultSubtotal="0">
      <items count="375">
        <item x="372"/>
        <item x="354"/>
        <item x="220"/>
        <item x="183"/>
        <item x="352"/>
        <item x="357"/>
        <item x="349"/>
        <item x="368"/>
        <item x="353"/>
        <item x="33"/>
        <item x="344"/>
        <item x="84"/>
        <item x="312"/>
        <item x="254"/>
        <item x="326"/>
        <item x="32"/>
        <item x="304"/>
        <item x="371"/>
        <item x="363"/>
        <item x="345"/>
        <item x="348"/>
        <item x="366"/>
        <item x="24"/>
        <item x="317"/>
        <item x="238"/>
        <item x="309"/>
        <item x="206"/>
        <item x="62"/>
        <item x="15"/>
        <item x="203"/>
        <item x="320"/>
        <item x="19"/>
        <item x="339"/>
        <item x="165"/>
        <item x="334"/>
        <item x="308"/>
        <item x="46"/>
        <item x="256"/>
        <item x="168"/>
        <item x="76"/>
        <item x="138"/>
        <item x="332"/>
        <item x="336"/>
        <item x="294"/>
        <item x="293"/>
        <item x="290"/>
        <item x="201"/>
        <item x="21"/>
        <item x="255"/>
        <item x="114"/>
        <item x="27"/>
        <item x="259"/>
        <item x="199"/>
        <item x="64"/>
        <item x="67"/>
        <item x="71"/>
        <item x="232"/>
        <item x="208"/>
        <item x="341"/>
        <item x="184"/>
        <item x="237"/>
        <item x="108"/>
        <item x="132"/>
        <item x="35"/>
        <item x="234"/>
        <item x="128"/>
        <item x="258"/>
        <item x="23"/>
        <item x="148"/>
        <item x="222"/>
        <item x="155"/>
        <item x="156"/>
        <item x="61"/>
        <item x="68"/>
        <item x="328"/>
        <item x="240"/>
        <item x="277"/>
        <item x="278"/>
        <item x="217"/>
        <item x="90"/>
        <item x="303"/>
        <item x="16"/>
        <item x="3"/>
        <item x="151"/>
        <item x="141"/>
        <item x="173"/>
        <item x="44"/>
        <item x="202"/>
        <item x="174"/>
        <item x="213"/>
        <item x="77"/>
        <item x="117"/>
        <item x="225"/>
        <item x="251"/>
        <item x="342"/>
        <item x="162"/>
        <item x="167"/>
        <item x="333"/>
        <item x="122"/>
        <item x="335"/>
        <item x="219"/>
        <item x="301"/>
        <item x="212"/>
        <item x="170"/>
        <item x="12"/>
        <item x="51"/>
        <item x="188"/>
        <item x="265"/>
        <item x="361"/>
        <item x="331"/>
        <item x="120"/>
        <item x="178"/>
        <item x="157"/>
        <item x="154"/>
        <item x="145"/>
        <item x="14"/>
        <item x="116"/>
        <item x="286"/>
        <item x="319"/>
        <item x="8"/>
        <item x="324"/>
        <item x="26"/>
        <item x="66"/>
        <item x="143"/>
        <item x="241"/>
        <item x="235"/>
        <item x="247"/>
        <item x="118"/>
        <item x="83"/>
        <item x="196"/>
        <item x="159"/>
        <item x="150"/>
        <item x="124"/>
        <item x="172"/>
        <item x="248"/>
        <item x="271"/>
        <item x="228"/>
        <item x="182"/>
        <item x="130"/>
        <item x="59"/>
        <item x="94"/>
        <item x="36"/>
        <item x="176"/>
        <item x="112"/>
        <item x="189"/>
        <item x="7"/>
        <item x="329"/>
        <item x="161"/>
        <item x="215"/>
        <item x="38"/>
        <item x="171"/>
        <item x="63"/>
        <item x="338"/>
        <item x="236"/>
        <item x="144"/>
        <item x="49"/>
        <item x="250"/>
        <item x="221"/>
        <item x="230"/>
        <item x="367"/>
        <item x="55"/>
        <item x="79"/>
        <item x="45"/>
        <item x="20"/>
        <item x="126"/>
        <item x="106"/>
        <item x="153"/>
        <item x="311"/>
        <item x="40"/>
        <item x="191"/>
        <item x="321"/>
        <item x="318"/>
        <item x="347"/>
        <item x="69"/>
        <item x="72"/>
        <item x="146"/>
        <item x="80"/>
        <item x="194"/>
        <item x="105"/>
        <item x="97"/>
        <item x="113"/>
        <item x="229"/>
        <item x="327"/>
        <item x="48"/>
        <item x="125"/>
        <item x="11"/>
        <item x="25"/>
        <item x="92"/>
        <item x="100"/>
        <item x="98"/>
        <item x="200"/>
        <item x="263"/>
        <item x="209"/>
        <item x="133"/>
        <item x="160"/>
        <item x="268"/>
        <item x="177"/>
        <item x="179"/>
        <item x="85"/>
        <item x="91"/>
        <item x="187"/>
        <item x="93"/>
        <item x="60"/>
        <item x="313"/>
        <item x="291"/>
        <item x="104"/>
        <item x="142"/>
        <item x="305"/>
        <item x="295"/>
        <item x="121"/>
        <item x="315"/>
        <item x="239"/>
        <item x="283"/>
        <item x="297"/>
        <item x="70"/>
        <item x="1"/>
        <item x="330"/>
        <item x="223"/>
        <item x="107"/>
        <item x="2"/>
        <item x="74"/>
        <item x="310"/>
        <item x="227"/>
        <item x="78"/>
        <item x="111"/>
        <item x="103"/>
        <item x="185"/>
        <item x="193"/>
        <item x="119"/>
        <item x="95"/>
        <item x="262"/>
        <item x="166"/>
        <item x="264"/>
        <item x="58"/>
        <item x="300"/>
        <item x="274"/>
        <item x="204"/>
        <item x="37"/>
        <item x="75"/>
        <item x="139"/>
        <item x="137"/>
        <item x="266"/>
        <item x="30"/>
        <item x="81"/>
        <item x="169"/>
        <item x="226"/>
        <item x="242"/>
        <item x="89"/>
        <item x="175"/>
        <item x="18"/>
        <item x="249"/>
        <item x="257"/>
        <item x="211"/>
        <item x="4"/>
        <item x="243"/>
        <item x="273"/>
        <item x="244"/>
        <item x="181"/>
        <item x="207"/>
        <item x="337"/>
        <item x="214"/>
        <item x="123"/>
        <item x="260"/>
        <item x="289"/>
        <item x="210"/>
        <item x="343"/>
        <item x="216"/>
        <item x="115"/>
        <item x="136"/>
        <item x="88"/>
        <item x="197"/>
        <item x="192"/>
        <item x="231"/>
        <item x="109"/>
        <item x="198"/>
        <item x="127"/>
        <item x="302"/>
        <item x="129"/>
        <item x="10"/>
        <item x="364"/>
        <item x="34"/>
        <item x="110"/>
        <item x="261"/>
        <item x="356"/>
        <item x="355"/>
        <item x="152"/>
        <item x="147"/>
        <item x="316"/>
        <item x="134"/>
        <item x="280"/>
        <item x="5"/>
        <item x="164"/>
        <item x="325"/>
        <item x="13"/>
        <item x="287"/>
        <item x="288"/>
        <item x="296"/>
        <item x="163"/>
        <item x="275"/>
        <item x="276"/>
        <item x="224"/>
        <item x="6"/>
        <item x="9"/>
        <item x="158"/>
        <item x="73"/>
        <item x="252"/>
        <item x="131"/>
        <item x="195"/>
        <item x="323"/>
        <item x="82"/>
        <item x="17"/>
        <item x="149"/>
        <item x="292"/>
        <item x="253"/>
        <item x="267"/>
        <item x="218"/>
        <item x="43"/>
        <item x="233"/>
        <item x="360"/>
        <item x="340"/>
        <item x="47"/>
        <item x="245"/>
        <item x="41"/>
        <item x="42"/>
        <item x="351"/>
        <item x="285"/>
        <item x="299"/>
        <item x="135"/>
        <item x="180"/>
        <item x="50"/>
        <item x="269"/>
        <item x="346"/>
        <item x="29"/>
        <item x="31"/>
        <item x="246"/>
        <item x="28"/>
        <item x="205"/>
        <item x="359"/>
        <item x="101"/>
        <item x="358"/>
        <item x="270"/>
        <item x="56"/>
        <item x="373"/>
        <item x="279"/>
        <item x="281"/>
        <item x="140"/>
        <item x="53"/>
        <item x="186"/>
        <item x="39"/>
        <item x="86"/>
        <item x="22"/>
        <item x="57"/>
        <item x="350"/>
        <item x="322"/>
        <item x="190"/>
        <item x="96"/>
        <item x="0"/>
        <item x="65"/>
        <item x="365"/>
        <item x="102"/>
        <item x="99"/>
        <item x="362"/>
        <item x="370"/>
        <item x="298"/>
        <item x="284"/>
        <item x="52"/>
        <item x="369"/>
        <item x="272"/>
        <item x="314"/>
        <item x="306"/>
        <item x="307"/>
        <item x="282"/>
        <item x="54"/>
        <item x="87"/>
        <item x="374"/>
      </items>
    </pivotField>
    <pivotField compact="0" outline="0" showAll="0"/>
    <pivotField dataField="1" compact="0" outline="0" showAll="0"/>
    <pivotField compact="0" outline="0" showAll="0"/>
    <pivotField dataField="1"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3">
    <field x="7"/>
    <field x="5"/>
    <field x="6"/>
  </rowFields>
  <rowItems count="38">
    <i>
      <x v="22"/>
      <x v="234"/>
      <x v="298"/>
    </i>
    <i>
      <x v="28"/>
      <x v="456"/>
      <x v="514"/>
    </i>
    <i>
      <x v="31"/>
      <x v="561"/>
      <x v="657"/>
    </i>
    <i r="1">
      <x v="563"/>
      <x v="513"/>
    </i>
    <i>
      <x v="47"/>
      <x v="636"/>
      <x v="277"/>
    </i>
    <i r="1">
      <x v="652"/>
      <x v="237"/>
    </i>
    <i r="1">
      <x v="653"/>
      <x v="612"/>
    </i>
    <i r="1">
      <x v="654"/>
      <x v="646"/>
    </i>
    <i>
      <x v="67"/>
      <x v="52"/>
      <x v="79"/>
    </i>
    <i>
      <x v="81"/>
      <x v="459"/>
      <x v="42"/>
    </i>
    <i>
      <x v="82"/>
      <x v="24"/>
      <x v="45"/>
    </i>
    <i>
      <x v="104"/>
      <x v="435"/>
      <x v="234"/>
    </i>
    <i>
      <x v="115"/>
      <x v="453"/>
      <x v="378"/>
    </i>
    <i>
      <x v="119"/>
      <x v="223"/>
      <x v="377"/>
    </i>
    <i>
      <x v="145"/>
      <x v="112"/>
      <x v="205"/>
    </i>
    <i r="1">
      <x v="113"/>
      <x v="180"/>
    </i>
    <i r="1">
      <x v="114"/>
      <x v="264"/>
    </i>
    <i r="1">
      <x v="115"/>
      <x v="617"/>
    </i>
    <i r="1">
      <x v="116"/>
      <x v="616"/>
    </i>
    <i r="1">
      <x v="117"/>
      <x v="631"/>
    </i>
    <i r="1">
      <x v="118"/>
      <x v="212"/>
    </i>
    <i r="1">
      <x v="120"/>
      <x v="216"/>
    </i>
    <i r="1">
      <x v="121"/>
      <x v="179"/>
    </i>
    <i r="1">
      <x v="124"/>
      <x v="615"/>
    </i>
    <i>
      <x v="163"/>
      <x v="628"/>
      <x v="215"/>
    </i>
    <i>
      <x v="185"/>
      <x v="332"/>
      <x v="604"/>
    </i>
    <i>
      <x v="186"/>
      <x v="276"/>
      <x v="405"/>
    </i>
    <i>
      <x v="249"/>
      <x v="496"/>
      <x v="633"/>
    </i>
    <i>
      <x v="253"/>
      <x v="54"/>
      <x v="557"/>
    </i>
    <i>
      <x v="278"/>
      <x v="317"/>
      <x v="300"/>
    </i>
    <i>
      <x v="290"/>
      <x v="55"/>
      <x v="190"/>
    </i>
    <i>
      <x v="293"/>
      <x v="444"/>
      <x v="314"/>
    </i>
    <i r="1">
      <x v="445"/>
      <x v="177"/>
    </i>
    <i>
      <x v="301"/>
      <x v="102"/>
      <x v="166"/>
    </i>
    <i>
      <x v="302"/>
      <x v="240"/>
      <x v="635"/>
    </i>
    <i>
      <x v="310"/>
      <x v="468"/>
      <x v="506"/>
    </i>
    <i>
      <x v="350"/>
      <x v="659"/>
      <x v="238"/>
    </i>
    <i t="grand">
      <x/>
    </i>
  </rowItems>
  <colFields count="1">
    <field x="-2"/>
  </colFields>
  <colItems count="3">
    <i>
      <x/>
    </i>
    <i i="1">
      <x v="1"/>
    </i>
    <i i="2">
      <x v="2"/>
    </i>
  </colItems>
  <pageFields count="1">
    <pageField fld="0" item="1" hier="-1"/>
  </pageFields>
  <dataFields count="3">
    <dataField name="Somma di Finanziamento" fld="9" baseField="0" baseItem="0"/>
    <dataField name="Somma di Impegno" fld="11" baseField="0" baseItem="0"/>
    <dataField name="Somma di Pagamento" fld="12" baseField="0" baseItem="0"/>
  </dataFields>
  <formats count="1">
    <format dxfId="3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3158F69F-34C0-41D3-BCF7-E8D175549C5C}" name="Tabella pivot1" cacheId="0" applyNumberFormats="0" applyBorderFormats="0" applyFontFormats="0" applyPatternFormats="0" applyAlignmentFormats="0" applyWidthHeightFormats="1" dataCaption="Valori" updatedVersion="8" minRefreshableVersion="3" itemPrintTitles="1" mergeItem="1" createdVersion="8" indent="0" compact="0" compactData="0" gridDropZones="1" multipleFieldFilters="0">
  <location ref="A3:F54" firstHeaderRow="1" firstDataRow="2" firstDataCol="3" rowPageCount="1" colPageCount="1"/>
  <pivotFields count="28">
    <pivotField axis="axisPage" compact="0" outline="0" showAll="0">
      <items count="17">
        <item x="0"/>
        <item x="1"/>
        <item x="2"/>
        <item x="3"/>
        <item x="4"/>
        <item x="5"/>
        <item x="6"/>
        <item x="7"/>
        <item x="8"/>
        <item x="9"/>
        <item x="14"/>
        <item x="10"/>
        <item x="11"/>
        <item x="12"/>
        <item x="13"/>
        <item x="15"/>
        <item t="default"/>
      </items>
    </pivotField>
    <pivotField compact="0" outline="0" showAll="0"/>
    <pivotField compact="0" outline="0" showAll="0"/>
    <pivotField compact="0" outline="0" showAll="0"/>
    <pivotField compact="0" outline="0" showAll="0"/>
    <pivotField axis="axisRow" compact="0" outline="0" showAll="0" defaultSubtotal="0">
      <items count="662">
        <item x="218"/>
        <item x="401"/>
        <item x="475"/>
        <item x="476"/>
        <item x="477"/>
        <item x="478"/>
        <item x="479"/>
        <item x="480"/>
        <item x="481"/>
        <item x="219"/>
        <item x="0"/>
        <item x="482"/>
        <item x="483"/>
        <item x="328"/>
        <item x="220"/>
        <item x="484"/>
        <item x="521"/>
        <item x="221"/>
        <item x="175"/>
        <item x="176"/>
        <item x="177"/>
        <item x="485"/>
        <item x="486"/>
        <item x="402"/>
        <item x="3"/>
        <item x="178"/>
        <item x="222"/>
        <item x="403"/>
        <item x="179"/>
        <item x="180"/>
        <item x="181"/>
        <item x="182"/>
        <item x="183"/>
        <item x="329"/>
        <item x="184"/>
        <item x="185"/>
        <item x="223"/>
        <item x="404"/>
        <item x="224"/>
        <item x="123"/>
        <item x="40"/>
        <item x="487"/>
        <item x="41"/>
        <item x="42"/>
        <item x="124"/>
        <item x="225"/>
        <item x="43"/>
        <item x="330"/>
        <item x="226"/>
        <item x="125"/>
        <item x="389"/>
        <item x="331"/>
        <item x="37"/>
        <item x="332"/>
        <item x="4"/>
        <item x="5"/>
        <item x="44"/>
        <item x="227"/>
        <item x="126"/>
        <item x="488"/>
        <item x="390"/>
        <item x="127"/>
        <item x="118"/>
        <item x="120"/>
        <item x="119"/>
        <item x="228"/>
        <item x="105"/>
        <item x="117"/>
        <item x="121"/>
        <item x="45"/>
        <item x="229"/>
        <item x="230"/>
        <item x="46"/>
        <item x="640"/>
        <item x="231"/>
        <item x="522"/>
        <item x="641"/>
        <item x="232"/>
        <item x="128"/>
        <item x="129"/>
        <item x="233"/>
        <item x="234"/>
        <item x="47"/>
        <item x="489"/>
        <item x="235"/>
        <item x="523"/>
        <item x="524"/>
        <item x="236"/>
        <item x="130"/>
        <item x="525"/>
        <item x="526"/>
        <item x="527"/>
        <item x="333"/>
        <item x="237"/>
        <item x="490"/>
        <item x="238"/>
        <item x="239"/>
        <item x="405"/>
        <item x="396"/>
        <item x="397"/>
        <item x="240"/>
        <item x="398"/>
        <item x="6"/>
        <item x="491"/>
        <item x="334"/>
        <item x="241"/>
        <item x="48"/>
        <item x="242"/>
        <item x="49"/>
        <item x="492"/>
        <item x="335"/>
        <item x="336"/>
        <item x="7"/>
        <item x="8"/>
        <item x="9"/>
        <item x="10"/>
        <item x="11"/>
        <item x="12"/>
        <item x="13"/>
        <item x="243"/>
        <item x="14"/>
        <item x="15"/>
        <item x="244"/>
        <item x="50"/>
        <item x="16"/>
        <item x="337"/>
        <item x="51"/>
        <item x="245"/>
        <item x="246"/>
        <item x="247"/>
        <item x="84"/>
        <item x="528"/>
        <item x="248"/>
        <item x="249"/>
        <item x="406"/>
        <item x="52"/>
        <item x="338"/>
        <item x="339"/>
        <item x="340"/>
        <item x="250"/>
        <item x="251"/>
        <item x="131"/>
        <item x="132"/>
        <item x="133"/>
        <item x="173"/>
        <item x="174"/>
        <item x="134"/>
        <item x="135"/>
        <item x="136"/>
        <item x="137"/>
        <item x="172"/>
        <item x="138"/>
        <item x="139"/>
        <item x="140"/>
        <item x="171"/>
        <item x="341"/>
        <item x="493"/>
        <item x="342"/>
        <item x="252"/>
        <item x="391"/>
        <item x="529"/>
        <item x="530"/>
        <item x="531"/>
        <item x="532"/>
        <item x="533"/>
        <item x="534"/>
        <item x="535"/>
        <item x="642"/>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343"/>
        <item x="577"/>
        <item x="578"/>
        <item x="579"/>
        <item x="580"/>
        <item x="581"/>
        <item x="582"/>
        <item x="583"/>
        <item x="584"/>
        <item x="585"/>
        <item x="586"/>
        <item x="587"/>
        <item x="588"/>
        <item x="253"/>
        <item x="17"/>
        <item x="589"/>
        <item x="590"/>
        <item x="591"/>
        <item x="592"/>
        <item x="643"/>
        <item x="494"/>
        <item x="254"/>
        <item x="141"/>
        <item x="407"/>
        <item x="255"/>
        <item x="38"/>
        <item x="142"/>
        <item x="399"/>
        <item x="186"/>
        <item x="187"/>
        <item x="188"/>
        <item x="18"/>
        <item x="189"/>
        <item x="190"/>
        <item x="191"/>
        <item x="192"/>
        <item x="193"/>
        <item x="194"/>
        <item x="195"/>
        <item x="196"/>
        <item x="143"/>
        <item x="344"/>
        <item x="197"/>
        <item x="345"/>
        <item x="144"/>
        <item x="198"/>
        <item x="1"/>
        <item x="346"/>
        <item x="347"/>
        <item x="256"/>
        <item x="348"/>
        <item x="349"/>
        <item x="495"/>
        <item x="496"/>
        <item x="257"/>
        <item x="350"/>
        <item x="258"/>
        <item x="351"/>
        <item x="53"/>
        <item x="259"/>
        <item x="497"/>
        <item x="260"/>
        <item x="408"/>
        <item x="392"/>
        <item x="409"/>
        <item x="261"/>
        <item x="410"/>
        <item x="39"/>
        <item x="262"/>
        <item x="263"/>
        <item x="264"/>
        <item x="593"/>
        <item x="594"/>
        <item x="595"/>
        <item x="644"/>
        <item x="596"/>
        <item x="597"/>
        <item x="598"/>
        <item x="599"/>
        <item x="600"/>
        <item x="601"/>
        <item x="602"/>
        <item x="603"/>
        <item x="604"/>
        <item x="605"/>
        <item x="645"/>
        <item x="659"/>
        <item x="606"/>
        <item x="607"/>
        <item x="646"/>
        <item x="647"/>
        <item x="265"/>
        <item x="648"/>
        <item x="649"/>
        <item x="650"/>
        <item x="651"/>
        <item x="652"/>
        <item x="608"/>
        <item x="609"/>
        <item x="610"/>
        <item x="611"/>
        <item x="612"/>
        <item x="637"/>
        <item x="613"/>
        <item x="266"/>
        <item x="267"/>
        <item x="145"/>
        <item x="268"/>
        <item x="19"/>
        <item x="146"/>
        <item x="393"/>
        <item x="498"/>
        <item x="411"/>
        <item x="352"/>
        <item x="412"/>
        <item x="353"/>
        <item x="499"/>
        <item x="636"/>
        <item x="54"/>
        <item x="269"/>
        <item x="660"/>
        <item x="354"/>
        <item x="270"/>
        <item x="20"/>
        <item x="271"/>
        <item x="2"/>
        <item x="272"/>
        <item x="55"/>
        <item x="273"/>
        <item x="500"/>
        <item x="274"/>
        <item x="501"/>
        <item x="56"/>
        <item x="57"/>
        <item x="355"/>
        <item x="147"/>
        <item x="148"/>
        <item x="58"/>
        <item x="502"/>
        <item x="503"/>
        <item x="413"/>
        <item x="356"/>
        <item x="414"/>
        <item x="415"/>
        <item x="275"/>
        <item x="416"/>
        <item x="276"/>
        <item x="417"/>
        <item x="59"/>
        <item x="149"/>
        <item x="60"/>
        <item x="61"/>
        <item x="418"/>
        <item x="62"/>
        <item x="277"/>
        <item x="278"/>
        <item x="419"/>
        <item x="279"/>
        <item x="614"/>
        <item x="420"/>
        <item x="421"/>
        <item x="63"/>
        <item x="504"/>
        <item x="357"/>
        <item x="358"/>
        <item x="653"/>
        <item x="150"/>
        <item x="151"/>
        <item x="615"/>
        <item x="280"/>
        <item x="152"/>
        <item x="64"/>
        <item x="422"/>
        <item x="400"/>
        <item x="423"/>
        <item x="424"/>
        <item x="425"/>
        <item x="65"/>
        <item x="359"/>
        <item x="66"/>
        <item x="153"/>
        <item x="199"/>
        <item x="426"/>
        <item x="360"/>
        <item x="85"/>
        <item x="86"/>
        <item x="87"/>
        <item x="88"/>
        <item x="89"/>
        <item x="281"/>
        <item x="90"/>
        <item x="91"/>
        <item x="92"/>
        <item x="427"/>
        <item x="93"/>
        <item x="94"/>
        <item x="95"/>
        <item x="96"/>
        <item x="97"/>
        <item x="98"/>
        <item x="154"/>
        <item x="361"/>
        <item x="99"/>
        <item x="428"/>
        <item x="429"/>
        <item x="100"/>
        <item x="101"/>
        <item x="102"/>
        <item x="103"/>
        <item x="362"/>
        <item x="430"/>
        <item x="282"/>
        <item x="363"/>
        <item x="505"/>
        <item x="283"/>
        <item x="506"/>
        <item x="431"/>
        <item x="284"/>
        <item x="432"/>
        <item x="155"/>
        <item x="433"/>
        <item x="434"/>
        <item x="507"/>
        <item x="508"/>
        <item x="285"/>
        <item x="286"/>
        <item x="21"/>
        <item x="287"/>
        <item x="364"/>
        <item x="288"/>
        <item x="200"/>
        <item x="201"/>
        <item x="202"/>
        <item x="156"/>
        <item x="365"/>
        <item x="22"/>
        <item x="23"/>
        <item x="366"/>
        <item x="367"/>
        <item x="289"/>
        <item x="435"/>
        <item x="157"/>
        <item x="368"/>
        <item x="290"/>
        <item x="24"/>
        <item x="394"/>
        <item x="158"/>
        <item x="25"/>
        <item x="291"/>
        <item x="292"/>
        <item x="26"/>
        <item x="369"/>
        <item x="509"/>
        <item x="436"/>
        <item x="370"/>
        <item x="371"/>
        <item x="616"/>
        <item x="437"/>
        <item x="104"/>
        <item x="27"/>
        <item x="473"/>
        <item x="372"/>
        <item x="446"/>
        <item x="470"/>
        <item x="471"/>
        <item x="472"/>
        <item x="447"/>
        <item x="448"/>
        <item x="449"/>
        <item x="510"/>
        <item x="293"/>
        <item x="469"/>
        <item x="450"/>
        <item x="294"/>
        <item x="468"/>
        <item x="474"/>
        <item x="511"/>
        <item x="451"/>
        <item x="452"/>
        <item x="453"/>
        <item x="454"/>
        <item x="455"/>
        <item x="456"/>
        <item x="457"/>
        <item x="458"/>
        <item x="295"/>
        <item x="296"/>
        <item x="28"/>
        <item x="159"/>
        <item x="297"/>
        <item x="160"/>
        <item x="617"/>
        <item x="373"/>
        <item x="374"/>
        <item x="67"/>
        <item x="161"/>
        <item x="298"/>
        <item x="68"/>
        <item x="299"/>
        <item x="83"/>
        <item x="69"/>
        <item x="70"/>
        <item x="459"/>
        <item x="460"/>
        <item x="300"/>
        <item x="461"/>
        <item x="462"/>
        <item x="463"/>
        <item x="464"/>
        <item x="465"/>
        <item x="466"/>
        <item x="467"/>
        <item x="301"/>
        <item x="71"/>
        <item x="302"/>
        <item x="375"/>
        <item x="162"/>
        <item x="303"/>
        <item x="304"/>
        <item x="305"/>
        <item x="122"/>
        <item x="306"/>
        <item x="307"/>
        <item x="106"/>
        <item x="107"/>
        <item x="108"/>
        <item x="109"/>
        <item x="110"/>
        <item x="111"/>
        <item x="112"/>
        <item x="113"/>
        <item x="114"/>
        <item x="115"/>
        <item x="116"/>
        <item x="308"/>
        <item x="309"/>
        <item x="163"/>
        <item x="72"/>
        <item x="73"/>
        <item x="376"/>
        <item x="310"/>
        <item x="311"/>
        <item x="438"/>
        <item x="377"/>
        <item x="378"/>
        <item x="379"/>
        <item x="380"/>
        <item x="312"/>
        <item x="164"/>
        <item x="512"/>
        <item x="313"/>
        <item x="513"/>
        <item x="29"/>
        <item x="74"/>
        <item x="30"/>
        <item x="381"/>
        <item x="314"/>
        <item x="165"/>
        <item x="514"/>
        <item x="75"/>
        <item x="315"/>
        <item x="439"/>
        <item x="76"/>
        <item x="166"/>
        <item x="515"/>
        <item x="316"/>
        <item x="516"/>
        <item x="317"/>
        <item x="618"/>
        <item x="619"/>
        <item x="620"/>
        <item x="621"/>
        <item x="382"/>
        <item x="622"/>
        <item x="623"/>
        <item x="440"/>
        <item x="77"/>
        <item x="441"/>
        <item x="318"/>
        <item x="78"/>
        <item x="79"/>
        <item x="167"/>
        <item x="442"/>
        <item x="80"/>
        <item x="517"/>
        <item x="81"/>
        <item x="319"/>
        <item x="168"/>
        <item x="383"/>
        <item x="624"/>
        <item x="384"/>
        <item x="320"/>
        <item x="385"/>
        <item x="321"/>
        <item x="322"/>
        <item x="443"/>
        <item x="169"/>
        <item x="518"/>
        <item x="638"/>
        <item x="444"/>
        <item x="82"/>
        <item x="625"/>
        <item x="654"/>
        <item x="386"/>
        <item x="323"/>
        <item x="170"/>
        <item x="324"/>
        <item x="325"/>
        <item x="519"/>
        <item x="626"/>
        <item x="326"/>
        <item x="387"/>
        <item x="445"/>
        <item x="655"/>
        <item x="656"/>
        <item x="627"/>
        <item x="628"/>
        <item x="629"/>
        <item x="630"/>
        <item x="31"/>
        <item x="631"/>
        <item x="657"/>
        <item x="632"/>
        <item x="635"/>
        <item x="639"/>
        <item x="633"/>
        <item x="634"/>
        <item x="32"/>
        <item x="203"/>
        <item x="204"/>
        <item x="205"/>
        <item x="206"/>
        <item x="207"/>
        <item x="208"/>
        <item x="209"/>
        <item x="210"/>
        <item x="211"/>
        <item x="212"/>
        <item x="213"/>
        <item x="214"/>
        <item x="215"/>
        <item x="216"/>
        <item x="217"/>
        <item x="33"/>
        <item x="34"/>
        <item x="35"/>
        <item x="520"/>
        <item x="395"/>
        <item x="327"/>
        <item x="388"/>
        <item x="36"/>
        <item x="658"/>
        <item x="661"/>
      </items>
    </pivotField>
    <pivotField axis="axisRow" compact="0" outline="0" showAll="0">
      <items count="668">
        <item x="255"/>
        <item x="218"/>
        <item x="595"/>
        <item x="596"/>
        <item x="275"/>
        <item x="238"/>
        <item x="607"/>
        <item x="597"/>
        <item x="559"/>
        <item x="545"/>
        <item x="550"/>
        <item x="549"/>
        <item x="530"/>
        <item x="529"/>
        <item x="535"/>
        <item x="552"/>
        <item x="536"/>
        <item x="551"/>
        <item x="579"/>
        <item x="548"/>
        <item x="532"/>
        <item x="575"/>
        <item x="546"/>
        <item x="576"/>
        <item x="268"/>
        <item x="502"/>
        <item x="512"/>
        <item x="508"/>
        <item x="70"/>
        <item x="348"/>
        <item x="83"/>
        <item x="391"/>
        <item x="590"/>
        <item x="531"/>
        <item x="95"/>
        <item x="473"/>
        <item x="315"/>
        <item x="316"/>
        <item x="304"/>
        <item x="162"/>
        <item x="152"/>
        <item x="663"/>
        <item x="26"/>
        <item x="176"/>
        <item x="650"/>
        <item x="3"/>
        <item x="478"/>
        <item x="51"/>
        <item x="619"/>
        <item x="126"/>
        <item x="276"/>
        <item x="258"/>
        <item x="92"/>
        <item x="495"/>
        <item x="496"/>
        <item x="440"/>
        <item x="643"/>
        <item x="59"/>
        <item x="370"/>
        <item x="450"/>
        <item x="455"/>
        <item x="451"/>
        <item x="452"/>
        <item x="453"/>
        <item x="456"/>
        <item x="454"/>
        <item x="457"/>
        <item x="524"/>
        <item x="319"/>
        <item x="537"/>
        <item x="415"/>
        <item x="73"/>
        <item x="366"/>
        <item x="253"/>
        <item x="223"/>
        <item x="103"/>
        <item x="501"/>
        <item x="326"/>
        <item x="329"/>
        <item x="37"/>
        <item x="488"/>
        <item x="490"/>
        <item x="522"/>
        <item x="565"/>
        <item x="570"/>
        <item x="571"/>
        <item x="543"/>
        <item x="569"/>
        <item x="572"/>
        <item x="586"/>
        <item x="585"/>
        <item x="567"/>
        <item x="554"/>
        <item x="540"/>
        <item x="533"/>
        <item x="557"/>
        <item x="534"/>
        <item x="560"/>
        <item x="574"/>
        <item x="566"/>
        <item x="556"/>
        <item x="562"/>
        <item x="563"/>
        <item x="564"/>
        <item x="578"/>
        <item x="272"/>
        <item x="202"/>
        <item x="203"/>
        <item x="204"/>
        <item x="205"/>
        <item x="210"/>
        <item x="206"/>
        <item x="207"/>
        <item x="208"/>
        <item x="209"/>
        <item x="211"/>
        <item x="212"/>
        <item x="213"/>
        <item x="214"/>
        <item x="215"/>
        <item x="216"/>
        <item x="396"/>
        <item x="553"/>
        <item x="542"/>
        <item x="558"/>
        <item x="561"/>
        <item x="591"/>
        <item x="593"/>
        <item x="583"/>
        <item x="544"/>
        <item x="573"/>
        <item x="582"/>
        <item x="592"/>
        <item x="584"/>
        <item x="539"/>
        <item x="541"/>
        <item x="555"/>
        <item x="538"/>
        <item x="50"/>
        <item x="660"/>
        <item x="394"/>
        <item x="191"/>
        <item x="91"/>
        <item x="178"/>
        <item x="190"/>
        <item x="283"/>
        <item x="436"/>
        <item x="347"/>
        <item x="405"/>
        <item x="168"/>
        <item x="636"/>
        <item x="123"/>
        <item x="229"/>
        <item x="305"/>
        <item x="137"/>
        <item x="613"/>
        <item x="402"/>
        <item x="145"/>
        <item x="89"/>
        <item x="88"/>
        <item x="97"/>
        <item x="422"/>
        <item x="627"/>
        <item x="497"/>
        <item x="86"/>
        <item x="432"/>
        <item x="6"/>
        <item x="130"/>
        <item x="71"/>
        <item x="293"/>
        <item x="363"/>
        <item x="184"/>
        <item x="367"/>
        <item x="142"/>
        <item x="138"/>
        <item x="614"/>
        <item x="470"/>
        <item x="23"/>
        <item x="588"/>
        <item x="15"/>
        <item x="8"/>
        <item x="649"/>
        <item x="338"/>
        <item x="487"/>
        <item x="516"/>
        <item x="195"/>
        <item x="180"/>
        <item x="194"/>
        <item x="198"/>
        <item x="665"/>
        <item x="5"/>
        <item x="317"/>
        <item x="128"/>
        <item x="652"/>
        <item x="641"/>
        <item x="615"/>
        <item x="256"/>
        <item x="441"/>
        <item x="179"/>
        <item x="309"/>
        <item x="361"/>
        <item x="188"/>
        <item x="483"/>
        <item x="177"/>
        <item x="389"/>
        <item x="7"/>
        <item x="251"/>
        <item x="285"/>
        <item x="413"/>
        <item x="217"/>
        <item x="288"/>
        <item x="243"/>
        <item x="13"/>
        <item x="346"/>
        <item x="622"/>
        <item x="31"/>
        <item x="14"/>
        <item x="110"/>
        <item x="350"/>
        <item x="105"/>
        <item x="320"/>
        <item x="634"/>
        <item x="630"/>
        <item x="409"/>
        <item x="236"/>
        <item x="74"/>
        <item x="116"/>
        <item x="358"/>
        <item x="219"/>
        <item x="54"/>
        <item x="423"/>
        <item x="587"/>
        <item x="442"/>
        <item x="469"/>
        <item x="21"/>
        <item x="239"/>
        <item x="662"/>
        <item x="33"/>
        <item x="36"/>
        <item x="397"/>
        <item x="617"/>
        <item x="594"/>
        <item x="616"/>
        <item x="99"/>
        <item x="56"/>
        <item x="401"/>
        <item x="222"/>
        <item x="100"/>
        <item x="300"/>
        <item x="225"/>
        <item x="231"/>
        <item x="398"/>
        <item x="280"/>
        <item x="295"/>
        <item x="460"/>
        <item x="465"/>
        <item x="461"/>
        <item x="462"/>
        <item x="458"/>
        <item x="463"/>
        <item x="459"/>
        <item x="466"/>
        <item x="464"/>
        <item x="314"/>
        <item x="9"/>
        <item x="248"/>
        <item x="322"/>
        <item x="324"/>
        <item x="233"/>
        <item x="241"/>
        <item x="406"/>
        <item x="93"/>
        <item x="94"/>
        <item x="53"/>
        <item x="165"/>
        <item x="400"/>
        <item x="439"/>
        <item x="32"/>
        <item x="387"/>
        <item x="169"/>
        <item x="336"/>
        <item x="289"/>
        <item x="390"/>
        <item x="182"/>
        <item x="332"/>
        <item x="274"/>
        <item x="58"/>
        <item x="147"/>
        <item x="504"/>
        <item x="263"/>
        <item x="628"/>
        <item x="417"/>
        <item x="47"/>
        <item x="48"/>
        <item x="49"/>
        <item x="429"/>
        <item x="629"/>
        <item x="528"/>
        <item x="38"/>
        <item x="72"/>
        <item x="19"/>
        <item x="507"/>
        <item x="187"/>
        <item x="609"/>
        <item x="610"/>
        <item x="611"/>
        <item x="500"/>
        <item x="232"/>
        <item x="246"/>
        <item x="45"/>
        <item x="303"/>
        <item x="486"/>
        <item x="589"/>
        <item x="547"/>
        <item x="22"/>
        <item x="344"/>
        <item x="167"/>
        <item x="360"/>
        <item x="353"/>
        <item x="328"/>
        <item x="640"/>
        <item x="129"/>
        <item x="632"/>
        <item x="644"/>
        <item x="299"/>
        <item x="416"/>
        <item x="127"/>
        <item x="101"/>
        <item x="170"/>
        <item x="621"/>
        <item x="633"/>
        <item x="385"/>
        <item x="482"/>
        <item x="430"/>
        <item x="189"/>
        <item x="485"/>
        <item x="581"/>
        <item x="141"/>
        <item x="140"/>
        <item x="278"/>
        <item x="200"/>
        <item x="196"/>
        <item x="403"/>
        <item x="647"/>
        <item x="568"/>
        <item x="637"/>
        <item x="286"/>
        <item x="334"/>
        <item x="230"/>
        <item x="598"/>
        <item x="193"/>
        <item x="192"/>
        <item x="381"/>
        <item x="434"/>
        <item x="174"/>
        <item x="345"/>
        <item x="503"/>
        <item x="80"/>
        <item x="386"/>
        <item x="412"/>
        <item x="427"/>
        <item x="419"/>
        <item x="420"/>
        <item x="418"/>
        <item x="414"/>
        <item x="618"/>
        <item x="118"/>
        <item x="117"/>
        <item x="119"/>
        <item x="120"/>
        <item x="638"/>
        <item x="377"/>
        <item x="376"/>
        <item x="603"/>
        <item x="186"/>
        <item x="237"/>
        <item x="321"/>
        <item x="17"/>
        <item x="24"/>
        <item x="431"/>
        <item x="493"/>
        <item x="527"/>
        <item x="612"/>
        <item x="605"/>
        <item x="510"/>
        <item x="327"/>
        <item x="57"/>
        <item x="43"/>
        <item x="506"/>
        <item x="393"/>
        <item x="525"/>
        <item x="635"/>
        <item x="624"/>
        <item x="395"/>
        <item x="625"/>
        <item x="281"/>
        <item x="651"/>
        <item x="351"/>
        <item x="331"/>
        <item x="371"/>
        <item x="626"/>
        <item x="333"/>
        <item x="325"/>
        <item x="642"/>
        <item x="372"/>
        <item x="39"/>
        <item x="235"/>
        <item x="298"/>
        <item x="623"/>
        <item x="292"/>
        <item x="514"/>
        <item x="245"/>
        <item x="383"/>
        <item x="313"/>
        <item x="260"/>
        <item x="226"/>
        <item x="259"/>
        <item x="254"/>
        <item x="354"/>
        <item x="159"/>
        <item x="475"/>
        <item x="481"/>
        <item x="261"/>
        <item x="448"/>
        <item x="445"/>
        <item x="446"/>
        <item x="447"/>
        <item x="449"/>
        <item x="511"/>
        <item x="375"/>
        <item x="297"/>
        <item x="520"/>
        <item x="257"/>
        <item x="79"/>
        <item x="444"/>
        <item x="139"/>
        <item x="124"/>
        <item x="494"/>
        <item x="479"/>
        <item x="407"/>
        <item x="301"/>
        <item x="489"/>
        <item x="234"/>
        <item x="648"/>
        <item x="76"/>
        <item x="392"/>
        <item x="160"/>
        <item x="68"/>
        <item x="339"/>
        <item x="340"/>
        <item x="77"/>
        <item x="287"/>
        <item x="302"/>
        <item x="163"/>
        <item x="164"/>
        <item x="477"/>
        <item x="388"/>
        <item x="476"/>
        <item x="349"/>
        <item x="330"/>
        <item x="341"/>
        <item x="135"/>
        <item x="136"/>
        <item x="580"/>
        <item x="69"/>
        <item x="373"/>
        <item x="518"/>
        <item x="380"/>
        <item x="250"/>
        <item x="269"/>
        <item x="84"/>
        <item x="42"/>
        <item x="132"/>
        <item x="271"/>
        <item x="115"/>
        <item x="65"/>
        <item x="78"/>
        <item x="148"/>
        <item x="151"/>
        <item x="428"/>
        <item x="378"/>
        <item x="149"/>
        <item x="480"/>
        <item x="81"/>
        <item x="265"/>
        <item x="599"/>
        <item x="264"/>
        <item x="240"/>
        <item x="172"/>
        <item x="306"/>
        <item x="443"/>
        <item x="277"/>
        <item x="426"/>
        <item x="291"/>
        <item x="620"/>
        <item x="125"/>
        <item x="279"/>
        <item x="166"/>
        <item x="425"/>
        <item x="181"/>
        <item x="411"/>
        <item x="197"/>
        <item x="646"/>
        <item x="645"/>
        <item x="121"/>
        <item x="601"/>
        <item x="27"/>
        <item x="424"/>
        <item x="433"/>
        <item x="639"/>
        <item x="40"/>
        <item x="41"/>
        <item x="369"/>
        <item x="30"/>
        <item x="25"/>
        <item x="342"/>
        <item x="270"/>
        <item x="153"/>
        <item x="266"/>
        <item x="661"/>
        <item x="55"/>
        <item x="133"/>
        <item x="467"/>
        <item x="471"/>
        <item x="468"/>
        <item x="343"/>
        <item x="108"/>
        <item x="242"/>
        <item x="374"/>
        <item x="273"/>
        <item x="158"/>
        <item x="509"/>
        <item x="90"/>
        <item x="150"/>
        <item x="155"/>
        <item x="517"/>
        <item x="252"/>
        <item x="364"/>
        <item x="408"/>
        <item x="604"/>
        <item x="102"/>
        <item x="87"/>
        <item x="352"/>
        <item x="183"/>
        <item x="606"/>
        <item x="379"/>
        <item x="323"/>
        <item x="144"/>
        <item x="656"/>
        <item x="654"/>
        <item x="657"/>
        <item x="655"/>
        <item x="653"/>
        <item x="410"/>
        <item x="0"/>
        <item x="310"/>
        <item x="244"/>
        <item x="4"/>
        <item x="282"/>
        <item x="362"/>
        <item x="337"/>
        <item x="2"/>
        <item x="335"/>
        <item x="262"/>
        <item x="577"/>
        <item x="499"/>
        <item x="146"/>
        <item x="109"/>
        <item x="290"/>
        <item x="106"/>
        <item x="113"/>
        <item x="112"/>
        <item x="318"/>
        <item x="294"/>
        <item x="224"/>
        <item x="484"/>
        <item x="491"/>
        <item x="513"/>
        <item x="220"/>
        <item x="505"/>
        <item x="221"/>
        <item x="85"/>
        <item x="111"/>
        <item x="175"/>
        <item x="519"/>
        <item x="107"/>
        <item x="98"/>
        <item x="284"/>
        <item x="368"/>
        <item x="515"/>
        <item x="171"/>
        <item x="96"/>
        <item x="134"/>
        <item x="664"/>
        <item x="658"/>
        <item x="1"/>
        <item x="608"/>
        <item x="359"/>
        <item x="228"/>
        <item x="46"/>
        <item x="199"/>
        <item x="66"/>
        <item x="131"/>
        <item x="122"/>
        <item x="20"/>
        <item x="114"/>
        <item x="52"/>
        <item x="659"/>
        <item x="472"/>
        <item x="602"/>
        <item x="75"/>
        <item x="82"/>
        <item x="34"/>
        <item x="421"/>
        <item x="201"/>
        <item x="16"/>
        <item x="11"/>
        <item x="10"/>
        <item x="156"/>
        <item x="526"/>
        <item x="365"/>
        <item x="474"/>
        <item x="63"/>
        <item x="247"/>
        <item x="249"/>
        <item x="227"/>
        <item x="154"/>
        <item x="161"/>
        <item x="143"/>
        <item x="498"/>
        <item x="384"/>
        <item x="12"/>
        <item x="173"/>
        <item x="28"/>
        <item x="437"/>
        <item x="18"/>
        <item x="308"/>
        <item x="404"/>
        <item x="104"/>
        <item x="382"/>
        <item x="67"/>
        <item x="311"/>
        <item x="157"/>
        <item x="355"/>
        <item x="312"/>
        <item x="44"/>
        <item x="35"/>
        <item x="492"/>
        <item x="267"/>
        <item x="185"/>
        <item x="521"/>
        <item x="399"/>
        <item x="631"/>
        <item x="64"/>
        <item x="61"/>
        <item x="60"/>
        <item x="62"/>
        <item x="29"/>
        <item x="435"/>
        <item x="357"/>
        <item x="356"/>
        <item x="438"/>
        <item x="307"/>
        <item x="600"/>
        <item x="296"/>
        <item x="523"/>
        <item x="666"/>
        <item t="default"/>
      </items>
    </pivotField>
    <pivotField axis="axisRow" compact="0" outline="0" showAll="0" defaultSubtotal="0">
      <items count="375">
        <item x="372"/>
        <item x="354"/>
        <item x="220"/>
        <item x="183"/>
        <item x="352"/>
        <item x="357"/>
        <item x="349"/>
        <item x="368"/>
        <item x="353"/>
        <item x="33"/>
        <item x="344"/>
        <item x="84"/>
        <item x="312"/>
        <item x="254"/>
        <item x="326"/>
        <item x="32"/>
        <item x="304"/>
        <item x="371"/>
        <item x="363"/>
        <item x="345"/>
        <item x="348"/>
        <item x="366"/>
        <item x="24"/>
        <item x="317"/>
        <item x="238"/>
        <item x="309"/>
        <item x="206"/>
        <item x="62"/>
        <item x="15"/>
        <item x="203"/>
        <item x="320"/>
        <item x="19"/>
        <item x="339"/>
        <item x="165"/>
        <item x="334"/>
        <item x="308"/>
        <item x="46"/>
        <item x="256"/>
        <item x="168"/>
        <item x="76"/>
        <item x="138"/>
        <item x="332"/>
        <item x="336"/>
        <item x="294"/>
        <item x="293"/>
        <item x="290"/>
        <item x="201"/>
        <item x="21"/>
        <item x="255"/>
        <item x="114"/>
        <item x="27"/>
        <item x="259"/>
        <item x="199"/>
        <item x="64"/>
        <item x="67"/>
        <item x="71"/>
        <item x="232"/>
        <item x="208"/>
        <item x="341"/>
        <item x="184"/>
        <item x="237"/>
        <item x="108"/>
        <item x="132"/>
        <item x="35"/>
        <item x="234"/>
        <item x="128"/>
        <item x="258"/>
        <item x="23"/>
        <item x="148"/>
        <item x="222"/>
        <item x="155"/>
        <item x="156"/>
        <item x="61"/>
        <item x="68"/>
        <item x="328"/>
        <item x="240"/>
        <item x="277"/>
        <item x="278"/>
        <item x="217"/>
        <item x="90"/>
        <item x="303"/>
        <item x="16"/>
        <item x="3"/>
        <item x="151"/>
        <item x="141"/>
        <item x="173"/>
        <item x="44"/>
        <item x="202"/>
        <item x="174"/>
        <item x="213"/>
        <item x="77"/>
        <item x="117"/>
        <item x="225"/>
        <item x="251"/>
        <item x="342"/>
        <item x="162"/>
        <item x="167"/>
        <item x="333"/>
        <item x="122"/>
        <item x="335"/>
        <item x="219"/>
        <item x="301"/>
        <item x="212"/>
        <item x="170"/>
        <item x="12"/>
        <item x="51"/>
        <item x="188"/>
        <item x="265"/>
        <item x="361"/>
        <item x="331"/>
        <item x="120"/>
        <item x="178"/>
        <item x="157"/>
        <item x="154"/>
        <item x="145"/>
        <item x="14"/>
        <item x="116"/>
        <item x="286"/>
        <item x="319"/>
        <item x="8"/>
        <item x="324"/>
        <item x="26"/>
        <item x="66"/>
        <item x="143"/>
        <item x="241"/>
        <item x="235"/>
        <item x="247"/>
        <item x="118"/>
        <item x="83"/>
        <item x="196"/>
        <item x="159"/>
        <item x="150"/>
        <item x="124"/>
        <item x="172"/>
        <item x="248"/>
        <item x="271"/>
        <item x="228"/>
        <item x="182"/>
        <item x="130"/>
        <item x="59"/>
        <item x="94"/>
        <item x="36"/>
        <item x="176"/>
        <item x="112"/>
        <item x="189"/>
        <item x="7"/>
        <item x="329"/>
        <item x="161"/>
        <item x="215"/>
        <item x="38"/>
        <item x="171"/>
        <item x="63"/>
        <item x="338"/>
        <item x="236"/>
        <item x="144"/>
        <item x="49"/>
        <item x="250"/>
        <item x="221"/>
        <item x="230"/>
        <item x="367"/>
        <item x="55"/>
        <item x="79"/>
        <item x="45"/>
        <item x="20"/>
        <item x="126"/>
        <item x="106"/>
        <item x="153"/>
        <item x="311"/>
        <item x="40"/>
        <item x="191"/>
        <item x="321"/>
        <item x="318"/>
        <item x="347"/>
        <item x="69"/>
        <item x="72"/>
        <item x="146"/>
        <item x="80"/>
        <item x="194"/>
        <item x="105"/>
        <item x="97"/>
        <item x="113"/>
        <item x="229"/>
        <item x="327"/>
        <item x="48"/>
        <item x="125"/>
        <item x="11"/>
        <item x="25"/>
        <item x="92"/>
        <item x="100"/>
        <item x="98"/>
        <item x="200"/>
        <item x="263"/>
        <item x="209"/>
        <item x="133"/>
        <item x="160"/>
        <item x="268"/>
        <item x="177"/>
        <item x="179"/>
        <item x="85"/>
        <item x="91"/>
        <item x="187"/>
        <item x="93"/>
        <item x="60"/>
        <item x="313"/>
        <item x="291"/>
        <item x="104"/>
        <item x="142"/>
        <item x="305"/>
        <item x="295"/>
        <item x="121"/>
        <item x="315"/>
        <item x="239"/>
        <item x="283"/>
        <item x="297"/>
        <item x="70"/>
        <item x="1"/>
        <item x="330"/>
        <item x="223"/>
        <item x="107"/>
        <item x="2"/>
        <item x="74"/>
        <item x="310"/>
        <item x="227"/>
        <item x="78"/>
        <item x="111"/>
        <item x="103"/>
        <item x="185"/>
        <item x="193"/>
        <item x="119"/>
        <item x="95"/>
        <item x="262"/>
        <item x="166"/>
        <item x="264"/>
        <item x="58"/>
        <item x="300"/>
        <item x="274"/>
        <item x="204"/>
        <item x="37"/>
        <item x="75"/>
        <item x="139"/>
        <item x="137"/>
        <item x="266"/>
        <item x="30"/>
        <item x="81"/>
        <item x="169"/>
        <item x="226"/>
        <item x="242"/>
        <item x="89"/>
        <item x="175"/>
        <item x="18"/>
        <item x="249"/>
        <item x="257"/>
        <item x="211"/>
        <item x="4"/>
        <item x="243"/>
        <item x="273"/>
        <item x="244"/>
        <item x="181"/>
        <item x="207"/>
        <item x="337"/>
        <item x="214"/>
        <item x="123"/>
        <item x="260"/>
        <item x="289"/>
        <item x="210"/>
        <item x="343"/>
        <item x="216"/>
        <item x="115"/>
        <item x="136"/>
        <item x="88"/>
        <item x="197"/>
        <item x="192"/>
        <item x="231"/>
        <item x="109"/>
        <item x="198"/>
        <item x="127"/>
        <item x="302"/>
        <item x="129"/>
        <item x="10"/>
        <item x="364"/>
        <item x="34"/>
        <item x="110"/>
        <item x="261"/>
        <item x="356"/>
        <item x="355"/>
        <item x="152"/>
        <item x="147"/>
        <item x="316"/>
        <item x="134"/>
        <item x="280"/>
        <item x="5"/>
        <item x="164"/>
        <item x="325"/>
        <item x="13"/>
        <item x="287"/>
        <item x="288"/>
        <item x="296"/>
        <item x="163"/>
        <item x="275"/>
        <item x="276"/>
        <item x="224"/>
        <item x="6"/>
        <item x="9"/>
        <item x="158"/>
        <item x="73"/>
        <item x="252"/>
        <item x="131"/>
        <item x="195"/>
        <item x="323"/>
        <item x="82"/>
        <item x="17"/>
        <item x="149"/>
        <item x="292"/>
        <item x="253"/>
        <item x="267"/>
        <item x="218"/>
        <item x="43"/>
        <item x="233"/>
        <item x="360"/>
        <item x="340"/>
        <item x="47"/>
        <item x="245"/>
        <item x="41"/>
        <item x="42"/>
        <item x="351"/>
        <item x="285"/>
        <item x="299"/>
        <item x="135"/>
        <item x="180"/>
        <item x="50"/>
        <item x="269"/>
        <item x="346"/>
        <item x="29"/>
        <item x="31"/>
        <item x="246"/>
        <item x="28"/>
        <item x="205"/>
        <item x="359"/>
        <item x="101"/>
        <item x="358"/>
        <item x="270"/>
        <item x="56"/>
        <item x="373"/>
        <item x="279"/>
        <item x="281"/>
        <item x="140"/>
        <item x="53"/>
        <item x="186"/>
        <item x="39"/>
        <item x="86"/>
        <item x="22"/>
        <item x="57"/>
        <item x="350"/>
        <item x="322"/>
        <item x="190"/>
        <item x="96"/>
        <item x="0"/>
        <item x="65"/>
        <item x="365"/>
        <item x="102"/>
        <item x="99"/>
        <item x="362"/>
        <item x="370"/>
        <item x="298"/>
        <item x="284"/>
        <item x="52"/>
        <item x="369"/>
        <item x="272"/>
        <item x="314"/>
        <item x="306"/>
        <item x="307"/>
        <item x="282"/>
        <item x="54"/>
        <item x="87"/>
        <item x="374"/>
      </items>
    </pivotField>
    <pivotField compact="0" outline="0" showAll="0"/>
    <pivotField dataField="1" compact="0" outline="0" showAll="0"/>
    <pivotField compact="0" outline="0" showAll="0"/>
    <pivotField dataField="1"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3">
    <field x="7"/>
    <field x="5"/>
    <field x="6"/>
  </rowFields>
  <rowItems count="50">
    <i>
      <x v="12"/>
      <x v="83"/>
      <x v="80"/>
    </i>
    <i>
      <x v="14"/>
      <x v="348"/>
      <x v="25"/>
    </i>
    <i>
      <x v="16"/>
      <x v="7"/>
      <x v="438"/>
    </i>
    <i>
      <x v="23"/>
      <x v="229"/>
      <x v="380"/>
    </i>
    <i>
      <x v="25"/>
      <x v="21"/>
      <x v="575"/>
    </i>
    <i>
      <x v="30"/>
      <x v="269"/>
      <x v="54"/>
    </i>
    <i>
      <x v="32"/>
      <x v="575"/>
      <x v="589"/>
    </i>
    <i>
      <x v="34"/>
      <x v="485"/>
      <x v="384"/>
    </i>
    <i>
      <x v="35"/>
      <x v="15"/>
      <x v="202"/>
    </i>
    <i>
      <x v="41"/>
      <x v="461"/>
      <x v="27"/>
    </i>
    <i>
      <x v="42"/>
      <x v="560"/>
      <x v="26"/>
    </i>
    <i>
      <x v="58"/>
      <x v="606"/>
      <x v="535"/>
    </i>
    <i>
      <x v="74"/>
      <x v="422"/>
      <x v="288"/>
    </i>
    <i>
      <x v="80"/>
      <x v="6"/>
      <x v="46"/>
    </i>
    <i>
      <x v="94"/>
      <x v="617"/>
      <x v="466"/>
    </i>
    <i>
      <x v="97"/>
      <x v="478"/>
      <x v="531"/>
    </i>
    <i>
      <x v="99"/>
      <x v="558"/>
      <x v="428"/>
    </i>
    <i>
      <x v="101"/>
      <x v="4"/>
      <x v="457"/>
    </i>
    <i>
      <x v="109"/>
      <x v="432"/>
      <x v="301"/>
    </i>
    <i>
      <x v="118"/>
      <x v="262"/>
      <x v="53"/>
    </i>
    <i>
      <x v="120"/>
      <x v="340"/>
      <x v="306"/>
    </i>
    <i>
      <x v="146"/>
      <x v="424"/>
      <x v="579"/>
    </i>
    <i>
      <x v="152"/>
      <x v="573"/>
      <x v="410"/>
    </i>
    <i>
      <x v="167"/>
      <x v="59"/>
      <x v="183"/>
    </i>
    <i>
      <x v="170"/>
      <x v="320"/>
      <x v="163"/>
    </i>
    <i>
      <x v="171"/>
      <x v="261"/>
      <x v="437"/>
    </i>
    <i>
      <x v="182"/>
      <x v="371"/>
      <x v="356"/>
    </i>
    <i>
      <x v="203"/>
      <x v="94"/>
      <x v="441"/>
    </i>
    <i>
      <x v="207"/>
      <x v="8"/>
      <x v="482"/>
    </i>
    <i>
      <x v="210"/>
      <x v="109"/>
      <x v="576"/>
    </i>
    <i>
      <x v="215"/>
      <x v="255"/>
      <x v="595"/>
    </i>
    <i>
      <x v="216"/>
      <x v="431"/>
      <x v="388"/>
    </i>
    <i>
      <x v="219"/>
      <x v="334"/>
      <x v="561"/>
    </i>
    <i>
      <x v="221"/>
      <x v="22"/>
      <x v="335"/>
    </i>
    <i>
      <x v="234"/>
      <x v="2"/>
      <x v="621"/>
    </i>
    <i>
      <x v="259"/>
      <x v="567"/>
      <x v="577"/>
    </i>
    <i>
      <x v="265"/>
      <x v="655"/>
      <x v="584"/>
    </i>
    <i>
      <x v="276"/>
      <x v="5"/>
      <x v="455"/>
    </i>
    <i>
      <x v="287"/>
      <x v="156"/>
      <x v="647"/>
    </i>
    <i>
      <x v="292"/>
      <x v="347"/>
      <x v="76"/>
    </i>
    <i>
      <x v="308"/>
      <x v="338"/>
      <x v="565"/>
    </i>
    <i>
      <x v="319"/>
      <x v="593"/>
      <x v="184"/>
    </i>
    <i>
      <x v="353"/>
      <x v="325"/>
      <x v="629"/>
    </i>
    <i>
      <x v="356"/>
      <x v="3"/>
      <x v="420"/>
    </i>
    <i r="1">
      <x v="10"/>
      <x v="554"/>
    </i>
    <i r="1">
      <x v="41"/>
      <x v="311"/>
    </i>
    <i>
      <x v="368"/>
      <x v="103"/>
      <x v="81"/>
    </i>
    <i>
      <x v="369"/>
      <x v="11"/>
      <x v="421"/>
    </i>
    <i>
      <x v="370"/>
      <x v="12"/>
      <x v="332"/>
    </i>
    <i t="grand">
      <x/>
    </i>
  </rowItems>
  <colFields count="1">
    <field x="-2"/>
  </colFields>
  <colItems count="3">
    <i>
      <x/>
    </i>
    <i i="1">
      <x v="1"/>
    </i>
    <i i="2">
      <x v="2"/>
    </i>
  </colItems>
  <pageFields count="1">
    <pageField fld="0" item="0" hier="-1"/>
  </pageFields>
  <dataFields count="3">
    <dataField name="Somma di Finanziamento" fld="9" baseField="0" baseItem="0"/>
    <dataField name="Somma di Impegno" fld="11" baseField="0" baseItem="0"/>
    <dataField name="Somma di Pagamento" fld="12" baseField="0" baseItem="0"/>
  </dataFields>
  <formats count="1">
    <format dxfId="3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FA395F8-8E64-4D96-8C98-2ECA55CDF50D}" name="TabMASTERCIS" displayName="TabMASTERCIS" ref="A1:AB673" totalsRowShown="0" headerRowDxfId="37" dataDxfId="36" tableBorderDxfId="35">
  <autoFilter ref="A1:AB673" xr:uid="{CFA395F8-8E64-4D96-8C98-2ECA55CDF50D}"/>
  <tableColumns count="28">
    <tableColumn id="1" xr3:uid="{20E8A8C2-56BC-4C76-80C9-53946DEF1E2D}" name="CIS" dataDxfId="34"/>
    <tableColumn id="2" xr3:uid="{D1C1F291-ADCA-44CA-8DD7-CA2FEB665B0F}" name="Regione" dataDxfId="33"/>
    <tableColumn id="3" xr3:uid="{82D0A399-FB2C-40F8-BDEF-B77C2CF0C034}" name="Data sottoscrizione CIS" dataDxfId="32"/>
    <tableColumn id="4" xr3:uid="{DECCE8E2-D7AA-4B28-B077-CE3507175A95}" name="Scadenza OGV" dataDxfId="31"/>
    <tableColumn id="5" xr3:uid="{5CBFC8E9-5072-4965-B4F9-F24B1C438EE5}" name="Progetto - Identificativo (CLP)" dataDxfId="30"/>
    <tableColumn id="6" xr3:uid="{60E12DC4-AACD-4CB0-97E8-89EFA6C3B032}" name="CUP" dataDxfId="29"/>
    <tableColumn id="7" xr3:uid="{2DF62894-1C19-4AFF-ACD3-EBE88C93F210}" name="Titolo intervento" dataDxfId="28"/>
    <tableColumn id="25" xr3:uid="{B4BC829A-7114-4F85-ADE8-0A9114618E50}" name="Soggetto Beneficiario" dataDxfId="27"/>
    <tableColumn id="24" xr3:uid="{38218911-EA13-4DC1-B119-3331AB993562}" name="Localizzazione Intervento" dataDxfId="26"/>
    <tableColumn id="8" xr3:uid="{1DE2B056-1B92-4C49-A0FB-67C69CBF8736}" name="Finanziamento" dataDxfId="25" dataCellStyle="Migliaia"/>
    <tableColumn id="9" xr3:uid="{7EAE32D3-6AF5-46AE-A83B-A1A6F45AB1EE}" name="Costo Ammesso" dataDxfId="24" dataCellStyle="Migliaia"/>
    <tableColumn id="10" xr3:uid="{AE2145F3-4A34-4E0F-894D-36B65A1CE277}" name="Impegno" dataDxfId="23" dataCellStyle="Migliaia"/>
    <tableColumn id="11" xr3:uid="{B59636DB-9D01-47B5-A2E3-5EDE6EDDDABE}" name="Pagamento" dataDxfId="22" dataCellStyle="Migliaia"/>
    <tableColumn id="12" xr3:uid="{8A7B4AF1-1E77-4CB6-A35D-3B6AE6748F23}" name="Impegnato/finanziato (%)" dataDxfId="21" dataCellStyle="Percentuale"/>
    <tableColumn id="13" xr3:uid="{152F0ACC-3163-4303-8CEF-5B76A20FC15E}" name="Pagato/finanziato (%)" dataDxfId="20" dataCellStyle="Percentuale"/>
    <tableColumn id="14" xr3:uid="{297D28B6-0818-4E11-B3A2-C3534F18DB0F}" name="Pagato/impegnato (%)" dataDxfId="19" dataCellStyle="Percentuale"/>
    <tableColumn id="15" xr3:uid="{9B818D24-6267-4458-9613-1B578027FA7B}" name="Stato avanzamento procedurale" dataDxfId="18"/>
    <tableColumn id="28" xr3:uid="{5DADCFAD-4876-45FD-8D2C-90E92B2603EB}" name="Focus stato progettazione" dataDxfId="17"/>
    <tableColumn id="16" xr3:uid="{66C4C600-4C8E-440B-B38C-899D03900765}" name="data condizione A" dataDxfId="16"/>
    <tableColumn id="34" xr3:uid="{13241AAB-437B-4894-913D-CD4857EC134C}" name="fonte data condizione A" dataDxfId="15"/>
    <tableColumn id="17" xr3:uid="{AE6B3727-C778-4675-BB22-DF5C352B6775}" name="Nessuna Condizione OGV" dataDxfId="14"/>
    <tableColumn id="18" xr3:uid="{DC67A701-FAE5-4792-899D-BFBA6C33C1B1}" name="Condizione A" dataDxfId="13"/>
    <tableColumn id="19" xr3:uid="{DE7E2042-F5AB-4B65-9680-3B7AE4AC3905}" name=" Condizione B" dataDxfId="12"/>
    <tableColumn id="20" xr3:uid="{07E2EC9D-AA5A-4316-97A4-9A1C6E60F3B3}" name="Entrambe le condizioni OGV" dataDxfId="11"/>
    <tableColumn id="21" xr3:uid="{B754E1D4-A8BF-4F9C-A6B1-CF720134AC56}" name="Stato OGV" dataDxfId="10"/>
    <tableColumn id="22" xr3:uid="{53E856D1-754B-4EE1-987B-E0B19877D8B8}" name="Fonte Monitoraggio" dataDxfId="9"/>
    <tableColumn id="23" xr3:uid="{0D32FAC7-6C1F-4B83-B1AD-942762FFCADC}" name="Monitorato (si/no)" dataDxfId="8"/>
    <tableColumn id="32" xr3:uid="{E3756123-AA5B-4D7E-BD9A-0A1129A30196}" name="note" dataDxfId="7"/>
  </tableColumns>
  <tableStyleInfo name="TableStyleLight12"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7.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8.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9.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10.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ivotTable" Target="../pivotTables/pivotTable11.x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ivotTable" Target="../pivotTables/pivotTable12.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ivotTable" Target="../pivotTables/pivotTable13.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ivotTable" Target="../pivotTables/pivotTable14.xm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ivotTable" Target="../pivotTables/pivotTable15.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73E10-2833-44BC-BFC6-C221783AFB9E}">
  <sheetPr>
    <pageSetUpPr fitToPage="1"/>
  </sheetPr>
  <dimension ref="A1:F691"/>
  <sheetViews>
    <sheetView workbookViewId="0">
      <selection activeCell="A12" sqref="A12:A33"/>
    </sheetView>
  </sheetViews>
  <sheetFormatPr defaultRowHeight="15" x14ac:dyDescent="0.25"/>
  <cols>
    <col min="1" max="1" width="24.85546875" customWidth="1"/>
    <col min="2" max="2" width="23.42578125" customWidth="1"/>
    <col min="3" max="3" width="58" customWidth="1"/>
    <col min="4" max="4" width="17.85546875" style="92" customWidth="1"/>
    <col min="5" max="5" width="16.28515625" customWidth="1"/>
    <col min="6" max="6" width="16.140625" customWidth="1"/>
  </cols>
  <sheetData>
    <row r="1" spans="1:6" ht="21" customHeight="1" x14ac:dyDescent="0.25">
      <c r="A1" s="91" t="s">
        <v>160</v>
      </c>
      <c r="B1" t="s">
        <v>1931</v>
      </c>
    </row>
    <row r="3" spans="1:6" x14ac:dyDescent="0.25">
      <c r="A3" s="1"/>
      <c r="B3" s="1"/>
      <c r="C3" s="1"/>
      <c r="D3" s="93" t="s">
        <v>3447</v>
      </c>
      <c r="E3" s="1"/>
      <c r="F3" s="1"/>
    </row>
    <row r="4" spans="1:6" ht="30" x14ac:dyDescent="0.25">
      <c r="A4" s="93" t="s">
        <v>2690</v>
      </c>
      <c r="B4" s="93" t="s">
        <v>1</v>
      </c>
      <c r="C4" s="93" t="s">
        <v>2</v>
      </c>
      <c r="D4" s="94" t="s">
        <v>3450</v>
      </c>
      <c r="E4" s="94" t="s">
        <v>3448</v>
      </c>
      <c r="F4" s="94" t="s">
        <v>3449</v>
      </c>
    </row>
    <row r="5" spans="1:6" x14ac:dyDescent="0.25">
      <c r="A5" s="98" t="s">
        <v>3246</v>
      </c>
      <c r="B5" s="94" t="s">
        <v>1926</v>
      </c>
      <c r="C5" s="94" t="s">
        <v>1927</v>
      </c>
      <c r="D5" s="95">
        <v>1200000</v>
      </c>
      <c r="E5" s="95">
        <v>860119.14</v>
      </c>
      <c r="F5" s="95">
        <v>790579.94</v>
      </c>
    </row>
    <row r="6" spans="1:6" ht="30" x14ac:dyDescent="0.25">
      <c r="A6" s="99"/>
      <c r="B6" s="94" t="s">
        <v>1916</v>
      </c>
      <c r="C6" s="94" t="s">
        <v>1917</v>
      </c>
      <c r="D6" s="95">
        <v>1000000</v>
      </c>
      <c r="E6" s="95">
        <v>725059.41</v>
      </c>
      <c r="F6" s="95">
        <v>459539.3</v>
      </c>
    </row>
    <row r="7" spans="1:6" ht="30" x14ac:dyDescent="0.25">
      <c r="A7" s="99"/>
      <c r="B7" s="94" t="s">
        <v>1919</v>
      </c>
      <c r="C7" s="94" t="s">
        <v>1920</v>
      </c>
      <c r="D7" s="95">
        <v>3500000</v>
      </c>
      <c r="E7" s="95">
        <v>125793.16</v>
      </c>
      <c r="F7" s="95">
        <v>81662.25</v>
      </c>
    </row>
    <row r="8" spans="1:6" x14ac:dyDescent="0.25">
      <c r="A8" s="99"/>
      <c r="B8" s="94" t="s">
        <v>1923</v>
      </c>
      <c r="C8" s="94" t="s">
        <v>1924</v>
      </c>
      <c r="D8" s="95">
        <v>3800000</v>
      </c>
      <c r="E8" s="95">
        <v>2048554.44</v>
      </c>
      <c r="F8" s="95">
        <v>1075646.08</v>
      </c>
    </row>
    <row r="9" spans="1:6" x14ac:dyDescent="0.25">
      <c r="A9" s="99"/>
      <c r="B9" s="94" t="s">
        <v>1913</v>
      </c>
      <c r="C9" s="94" t="s">
        <v>1914</v>
      </c>
      <c r="D9" s="95">
        <v>2625000</v>
      </c>
      <c r="E9" s="95">
        <v>110073.3</v>
      </c>
      <c r="F9" s="95">
        <v>97298.720000000016</v>
      </c>
    </row>
    <row r="10" spans="1:6" x14ac:dyDescent="0.25">
      <c r="A10" s="99"/>
      <c r="B10" s="94" t="s">
        <v>1910</v>
      </c>
      <c r="C10" s="94" t="s">
        <v>1911</v>
      </c>
      <c r="D10" s="95">
        <v>3500000</v>
      </c>
      <c r="E10" s="95">
        <v>2642728.59</v>
      </c>
      <c r="F10" s="95">
        <v>2431896.9900000002</v>
      </c>
    </row>
    <row r="11" spans="1:6" ht="30" x14ac:dyDescent="0.25">
      <c r="A11" s="99"/>
      <c r="B11" s="94" t="s">
        <v>1929</v>
      </c>
      <c r="C11" s="94" t="s">
        <v>1930</v>
      </c>
      <c r="D11" s="95">
        <v>16000000</v>
      </c>
      <c r="E11" s="95">
        <v>13280070.35</v>
      </c>
      <c r="F11" s="95">
        <v>479337.32</v>
      </c>
    </row>
    <row r="12" spans="1:6" ht="45" x14ac:dyDescent="0.25">
      <c r="A12" s="98" t="s">
        <v>3244</v>
      </c>
      <c r="B12" s="94" t="s">
        <v>1844</v>
      </c>
      <c r="C12" s="94" t="s">
        <v>1845</v>
      </c>
      <c r="D12" s="95">
        <v>5000000</v>
      </c>
      <c r="E12" s="95">
        <v>0</v>
      </c>
      <c r="F12" s="95">
        <v>0</v>
      </c>
    </row>
    <row r="13" spans="1:6" x14ac:dyDescent="0.25">
      <c r="A13" s="99"/>
      <c r="B13" s="94" t="s">
        <v>1847</v>
      </c>
      <c r="C13" s="94" t="s">
        <v>1848</v>
      </c>
      <c r="D13" s="95">
        <v>17000000</v>
      </c>
      <c r="E13" s="95">
        <v>0</v>
      </c>
      <c r="F13" s="95">
        <v>0</v>
      </c>
    </row>
    <row r="14" spans="1:6" x14ac:dyDescent="0.25">
      <c r="A14" s="99"/>
      <c r="B14" s="94" t="s">
        <v>1850</v>
      </c>
      <c r="C14" s="94" t="s">
        <v>1851</v>
      </c>
      <c r="D14" s="95">
        <v>5000000</v>
      </c>
      <c r="E14" s="95">
        <v>0</v>
      </c>
      <c r="F14" s="95">
        <v>0</v>
      </c>
    </row>
    <row r="15" spans="1:6" ht="30" x14ac:dyDescent="0.25">
      <c r="A15" s="99"/>
      <c r="B15" s="94" t="s">
        <v>1853</v>
      </c>
      <c r="C15" s="94" t="s">
        <v>1854</v>
      </c>
      <c r="D15" s="95">
        <v>5000000</v>
      </c>
      <c r="E15" s="95">
        <v>0</v>
      </c>
      <c r="F15" s="95">
        <v>0</v>
      </c>
    </row>
    <row r="16" spans="1:6" x14ac:dyDescent="0.25">
      <c r="A16" s="99"/>
      <c r="B16" s="94" t="s">
        <v>1856</v>
      </c>
      <c r="C16" s="94" t="s">
        <v>1857</v>
      </c>
      <c r="D16" s="95">
        <v>500000</v>
      </c>
      <c r="E16" s="95">
        <v>69786</v>
      </c>
      <c r="F16" s="95">
        <v>0</v>
      </c>
    </row>
    <row r="17" spans="1:6" ht="60" x14ac:dyDescent="0.25">
      <c r="A17" s="99"/>
      <c r="B17" s="94" t="s">
        <v>1859</v>
      </c>
      <c r="C17" s="94" t="s">
        <v>1860</v>
      </c>
      <c r="D17" s="95">
        <v>20000000</v>
      </c>
      <c r="E17" s="95">
        <v>0</v>
      </c>
      <c r="F17" s="95">
        <v>0</v>
      </c>
    </row>
    <row r="18" spans="1:6" ht="45" x14ac:dyDescent="0.25">
      <c r="A18" s="99"/>
      <c r="B18" s="94" t="s">
        <v>1862</v>
      </c>
      <c r="C18" s="94" t="s">
        <v>1863</v>
      </c>
      <c r="D18" s="95">
        <v>1600000</v>
      </c>
      <c r="E18" s="95">
        <v>1276866.25</v>
      </c>
      <c r="F18" s="95">
        <v>0</v>
      </c>
    </row>
    <row r="19" spans="1:6" ht="75" x14ac:dyDescent="0.25">
      <c r="A19" s="99"/>
      <c r="B19" s="94" t="s">
        <v>1865</v>
      </c>
      <c r="C19" s="94" t="s">
        <v>1866</v>
      </c>
      <c r="D19" s="95">
        <v>2100000</v>
      </c>
      <c r="E19" s="95">
        <v>50994.78</v>
      </c>
      <c r="F19" s="95">
        <v>0</v>
      </c>
    </row>
    <row r="20" spans="1:6" ht="30" x14ac:dyDescent="0.25">
      <c r="A20" s="99"/>
      <c r="B20" s="94" t="s">
        <v>1868</v>
      </c>
      <c r="C20" s="94" t="s">
        <v>1869</v>
      </c>
      <c r="D20" s="95">
        <v>5500000</v>
      </c>
      <c r="E20" s="95">
        <v>0</v>
      </c>
      <c r="F20" s="95">
        <v>0</v>
      </c>
    </row>
    <row r="21" spans="1:6" x14ac:dyDescent="0.25">
      <c r="A21" s="99"/>
      <c r="B21" s="94" t="s">
        <v>1871</v>
      </c>
      <c r="C21" s="94" t="s">
        <v>1872</v>
      </c>
      <c r="D21" s="95">
        <v>3000000</v>
      </c>
      <c r="E21" s="95">
        <v>0</v>
      </c>
      <c r="F21" s="95">
        <v>0</v>
      </c>
    </row>
    <row r="22" spans="1:6" ht="45" x14ac:dyDescent="0.25">
      <c r="A22" s="99"/>
      <c r="B22" s="94" t="s">
        <v>1874</v>
      </c>
      <c r="C22" s="94" t="s">
        <v>1875</v>
      </c>
      <c r="D22" s="95">
        <v>800000</v>
      </c>
      <c r="E22" s="95">
        <v>98357.6</v>
      </c>
      <c r="F22" s="95">
        <v>0</v>
      </c>
    </row>
    <row r="23" spans="1:6" ht="30" x14ac:dyDescent="0.25">
      <c r="A23" s="99"/>
      <c r="B23" s="94" t="s">
        <v>1877</v>
      </c>
      <c r="C23" s="94" t="s">
        <v>1878</v>
      </c>
      <c r="D23" s="95">
        <v>2000000</v>
      </c>
      <c r="E23" s="95">
        <v>0</v>
      </c>
      <c r="F23" s="95">
        <v>0</v>
      </c>
    </row>
    <row r="24" spans="1:6" x14ac:dyDescent="0.25">
      <c r="A24" s="99"/>
      <c r="B24" s="94" t="s">
        <v>1880</v>
      </c>
      <c r="C24" s="94" t="s">
        <v>1881</v>
      </c>
      <c r="D24" s="95">
        <v>1000000</v>
      </c>
      <c r="E24" s="95">
        <v>160034.01</v>
      </c>
      <c r="F24" s="95">
        <v>0</v>
      </c>
    </row>
    <row r="25" spans="1:6" ht="60" x14ac:dyDescent="0.25">
      <c r="A25" s="99"/>
      <c r="B25" s="94" t="s">
        <v>1883</v>
      </c>
      <c r="C25" s="94" t="s">
        <v>1884</v>
      </c>
      <c r="D25" s="95">
        <v>7000000</v>
      </c>
      <c r="E25" s="95">
        <v>615481.55999999994</v>
      </c>
      <c r="F25" s="95">
        <v>0</v>
      </c>
    </row>
    <row r="26" spans="1:6" x14ac:dyDescent="0.25">
      <c r="A26" s="99"/>
      <c r="B26" s="94" t="s">
        <v>1886</v>
      </c>
      <c r="C26" s="94" t="s">
        <v>1887</v>
      </c>
      <c r="D26" s="95">
        <v>1000000</v>
      </c>
      <c r="E26" s="95">
        <v>0</v>
      </c>
      <c r="F26" s="95">
        <v>0</v>
      </c>
    </row>
    <row r="27" spans="1:6" ht="60" x14ac:dyDescent="0.25">
      <c r="A27" s="99"/>
      <c r="B27" s="94" t="s">
        <v>1889</v>
      </c>
      <c r="C27" s="94" t="s">
        <v>1890</v>
      </c>
      <c r="D27" s="95">
        <v>75000000</v>
      </c>
      <c r="E27" s="95">
        <v>8075422.75</v>
      </c>
      <c r="F27" s="95">
        <v>4111076.89</v>
      </c>
    </row>
    <row r="28" spans="1:6" x14ac:dyDescent="0.25">
      <c r="A28" s="99"/>
      <c r="B28" s="94" t="s">
        <v>1892</v>
      </c>
      <c r="C28" s="94" t="s">
        <v>1893</v>
      </c>
      <c r="D28" s="95">
        <v>12000000</v>
      </c>
      <c r="E28" s="95">
        <v>0</v>
      </c>
      <c r="F28" s="95">
        <v>0</v>
      </c>
    </row>
    <row r="29" spans="1:6" ht="30" x14ac:dyDescent="0.25">
      <c r="A29" s="99"/>
      <c r="B29" s="94" t="s">
        <v>1895</v>
      </c>
      <c r="C29" s="94" t="s">
        <v>1896</v>
      </c>
      <c r="D29" s="95">
        <v>5000000</v>
      </c>
      <c r="E29" s="95">
        <v>0</v>
      </c>
      <c r="F29" s="95">
        <v>0</v>
      </c>
    </row>
    <row r="30" spans="1:6" x14ac:dyDescent="0.25">
      <c r="A30" s="99"/>
      <c r="B30" s="94" t="s">
        <v>1898</v>
      </c>
      <c r="C30" s="94" t="s">
        <v>1899</v>
      </c>
      <c r="D30" s="95">
        <v>4000000</v>
      </c>
      <c r="E30" s="95">
        <v>0</v>
      </c>
      <c r="F30" s="95">
        <v>0</v>
      </c>
    </row>
    <row r="31" spans="1:6" x14ac:dyDescent="0.25">
      <c r="A31" s="99"/>
      <c r="B31" s="94" t="s">
        <v>1901</v>
      </c>
      <c r="C31" s="94" t="s">
        <v>1902</v>
      </c>
      <c r="D31" s="95">
        <v>5000000</v>
      </c>
      <c r="E31" s="95">
        <v>0</v>
      </c>
      <c r="F31" s="95">
        <v>0</v>
      </c>
    </row>
    <row r="32" spans="1:6" ht="30" x14ac:dyDescent="0.25">
      <c r="A32" s="99"/>
      <c r="B32" s="94" t="s">
        <v>1904</v>
      </c>
      <c r="C32" s="94" t="s">
        <v>1905</v>
      </c>
      <c r="D32" s="95">
        <v>10000000</v>
      </c>
      <c r="E32" s="95">
        <v>2897571.61</v>
      </c>
      <c r="F32" s="95">
        <v>0</v>
      </c>
    </row>
    <row r="33" spans="1:6" ht="30" x14ac:dyDescent="0.25">
      <c r="A33" s="99"/>
      <c r="B33" s="94" t="s">
        <v>1907</v>
      </c>
      <c r="C33" s="94" t="s">
        <v>1908</v>
      </c>
      <c r="D33" s="95">
        <v>500000</v>
      </c>
      <c r="E33" s="95">
        <v>75502.73</v>
      </c>
      <c r="F33" s="95">
        <v>0</v>
      </c>
    </row>
    <row r="34" spans="1:6" x14ac:dyDescent="0.25">
      <c r="A34" s="98" t="s">
        <v>3446</v>
      </c>
      <c r="B34" s="99"/>
      <c r="C34" s="99"/>
      <c r="D34" s="95">
        <v>219625000</v>
      </c>
      <c r="E34" s="95">
        <v>33112415.680000003</v>
      </c>
      <c r="F34" s="95">
        <v>9527037.4900000021</v>
      </c>
    </row>
    <row r="35" spans="1:6" x14ac:dyDescent="0.25">
      <c r="D35"/>
    </row>
    <row r="36" spans="1:6" x14ac:dyDescent="0.25">
      <c r="D36"/>
    </row>
    <row r="37" spans="1:6" x14ac:dyDescent="0.25">
      <c r="D37"/>
    </row>
    <row r="38" spans="1:6" x14ac:dyDescent="0.25">
      <c r="D38"/>
    </row>
    <row r="39" spans="1:6" x14ac:dyDescent="0.25">
      <c r="D39"/>
    </row>
    <row r="40" spans="1:6" x14ac:dyDescent="0.25">
      <c r="D40"/>
    </row>
    <row r="41" spans="1:6" x14ac:dyDescent="0.25">
      <c r="D41"/>
    </row>
    <row r="42" spans="1:6" x14ac:dyDescent="0.25">
      <c r="D42"/>
    </row>
    <row r="43" spans="1:6" x14ac:dyDescent="0.25">
      <c r="D43"/>
    </row>
    <row r="44" spans="1:6" x14ac:dyDescent="0.25">
      <c r="D44"/>
    </row>
    <row r="45" spans="1:6" x14ac:dyDescent="0.25">
      <c r="D45"/>
    </row>
    <row r="46" spans="1:6" x14ac:dyDescent="0.25">
      <c r="D46"/>
    </row>
    <row r="47" spans="1:6" x14ac:dyDescent="0.25">
      <c r="D47"/>
    </row>
    <row r="48" spans="1:6" x14ac:dyDescent="0.25">
      <c r="D48"/>
    </row>
    <row r="49" spans="4:4" x14ac:dyDescent="0.25">
      <c r="D49"/>
    </row>
    <row r="50" spans="4:4" x14ac:dyDescent="0.25">
      <c r="D50"/>
    </row>
    <row r="51" spans="4:4" x14ac:dyDescent="0.25">
      <c r="D51"/>
    </row>
    <row r="52" spans="4:4" x14ac:dyDescent="0.25">
      <c r="D52"/>
    </row>
    <row r="53" spans="4:4" x14ac:dyDescent="0.25">
      <c r="D53"/>
    </row>
    <row r="54" spans="4:4" x14ac:dyDescent="0.25">
      <c r="D54"/>
    </row>
    <row r="55" spans="4:4" x14ac:dyDescent="0.25">
      <c r="D55"/>
    </row>
    <row r="56" spans="4:4" x14ac:dyDescent="0.25">
      <c r="D56"/>
    </row>
    <row r="57" spans="4:4" x14ac:dyDescent="0.25">
      <c r="D57"/>
    </row>
    <row r="58" spans="4:4" x14ac:dyDescent="0.25">
      <c r="D58"/>
    </row>
    <row r="59" spans="4:4" x14ac:dyDescent="0.25">
      <c r="D59"/>
    </row>
    <row r="60" spans="4:4" x14ac:dyDescent="0.25">
      <c r="D60"/>
    </row>
    <row r="61" spans="4:4" x14ac:dyDescent="0.25">
      <c r="D61"/>
    </row>
    <row r="62" spans="4:4" x14ac:dyDescent="0.25">
      <c r="D62"/>
    </row>
    <row r="63" spans="4:4" x14ac:dyDescent="0.25">
      <c r="D63"/>
    </row>
    <row r="64" spans="4:4" x14ac:dyDescent="0.25">
      <c r="D64"/>
    </row>
    <row r="65" spans="4:4" x14ac:dyDescent="0.25">
      <c r="D65"/>
    </row>
    <row r="66" spans="4:4" x14ac:dyDescent="0.25">
      <c r="D66"/>
    </row>
    <row r="67" spans="4:4" x14ac:dyDescent="0.25">
      <c r="D67"/>
    </row>
    <row r="68" spans="4:4" x14ac:dyDescent="0.25">
      <c r="D68"/>
    </row>
    <row r="69" spans="4:4" x14ac:dyDescent="0.25">
      <c r="D69"/>
    </row>
    <row r="70" spans="4:4" x14ac:dyDescent="0.25">
      <c r="D70"/>
    </row>
    <row r="71" spans="4:4" x14ac:dyDescent="0.25">
      <c r="D71"/>
    </row>
    <row r="72" spans="4:4" x14ac:dyDescent="0.25">
      <c r="D72"/>
    </row>
    <row r="73" spans="4:4" x14ac:dyDescent="0.25">
      <c r="D73"/>
    </row>
    <row r="74" spans="4:4" x14ac:dyDescent="0.25">
      <c r="D74"/>
    </row>
    <row r="75" spans="4:4" x14ac:dyDescent="0.25">
      <c r="D75"/>
    </row>
    <row r="76" spans="4:4" x14ac:dyDescent="0.25">
      <c r="D76"/>
    </row>
    <row r="77" spans="4:4" x14ac:dyDescent="0.25">
      <c r="D77"/>
    </row>
    <row r="78" spans="4:4" x14ac:dyDescent="0.25">
      <c r="D78"/>
    </row>
    <row r="79" spans="4:4" x14ac:dyDescent="0.25">
      <c r="D79"/>
    </row>
    <row r="80" spans="4:4" x14ac:dyDescent="0.25">
      <c r="D80"/>
    </row>
    <row r="81" spans="4:4" x14ac:dyDescent="0.25">
      <c r="D81"/>
    </row>
    <row r="82" spans="4:4" x14ac:dyDescent="0.25">
      <c r="D82"/>
    </row>
    <row r="83" spans="4:4" x14ac:dyDescent="0.25">
      <c r="D83"/>
    </row>
    <row r="84" spans="4:4" x14ac:dyDescent="0.25">
      <c r="D84"/>
    </row>
    <row r="85" spans="4:4" x14ac:dyDescent="0.25">
      <c r="D85"/>
    </row>
    <row r="86" spans="4:4" x14ac:dyDescent="0.25">
      <c r="D86"/>
    </row>
    <row r="87" spans="4:4" x14ac:dyDescent="0.25">
      <c r="D87"/>
    </row>
    <row r="88" spans="4:4" x14ac:dyDescent="0.25">
      <c r="D88"/>
    </row>
    <row r="89" spans="4:4" x14ac:dyDescent="0.25">
      <c r="D89"/>
    </row>
    <row r="90" spans="4:4" x14ac:dyDescent="0.25">
      <c r="D90"/>
    </row>
    <row r="91" spans="4:4" x14ac:dyDescent="0.25">
      <c r="D91"/>
    </row>
    <row r="92" spans="4:4" x14ac:dyDescent="0.25">
      <c r="D92"/>
    </row>
    <row r="93" spans="4:4" x14ac:dyDescent="0.25">
      <c r="D93"/>
    </row>
    <row r="94" spans="4:4" x14ac:dyDescent="0.25">
      <c r="D94"/>
    </row>
    <row r="95" spans="4:4" x14ac:dyDescent="0.25">
      <c r="D95"/>
    </row>
    <row r="96" spans="4:4" x14ac:dyDescent="0.25">
      <c r="D96"/>
    </row>
    <row r="97" spans="4:4" x14ac:dyDescent="0.25">
      <c r="D97"/>
    </row>
    <row r="98" spans="4:4" x14ac:dyDescent="0.25">
      <c r="D98"/>
    </row>
    <row r="99" spans="4:4" x14ac:dyDescent="0.25">
      <c r="D99"/>
    </row>
    <row r="100" spans="4:4" x14ac:dyDescent="0.25">
      <c r="D100"/>
    </row>
    <row r="101" spans="4:4" x14ac:dyDescent="0.25">
      <c r="D101"/>
    </row>
    <row r="102" spans="4:4" x14ac:dyDescent="0.25">
      <c r="D102"/>
    </row>
    <row r="103" spans="4:4" x14ac:dyDescent="0.25">
      <c r="D103"/>
    </row>
    <row r="104" spans="4:4" x14ac:dyDescent="0.25">
      <c r="D104"/>
    </row>
    <row r="105" spans="4:4" x14ac:dyDescent="0.25">
      <c r="D105"/>
    </row>
    <row r="106" spans="4:4" x14ac:dyDescent="0.25">
      <c r="D106"/>
    </row>
    <row r="107" spans="4:4" x14ac:dyDescent="0.25">
      <c r="D107"/>
    </row>
    <row r="108" spans="4:4" x14ac:dyDescent="0.25">
      <c r="D108"/>
    </row>
    <row r="109" spans="4:4" x14ac:dyDescent="0.25">
      <c r="D109"/>
    </row>
    <row r="110" spans="4:4" x14ac:dyDescent="0.25">
      <c r="D110"/>
    </row>
    <row r="111" spans="4:4" x14ac:dyDescent="0.25">
      <c r="D111"/>
    </row>
    <row r="112" spans="4:4" x14ac:dyDescent="0.25">
      <c r="D112"/>
    </row>
    <row r="113" spans="4:4" x14ac:dyDescent="0.25">
      <c r="D113"/>
    </row>
    <row r="114" spans="4:4" x14ac:dyDescent="0.25">
      <c r="D114"/>
    </row>
    <row r="115" spans="4:4" x14ac:dyDescent="0.25">
      <c r="D115"/>
    </row>
    <row r="116" spans="4:4" x14ac:dyDescent="0.25">
      <c r="D116"/>
    </row>
    <row r="117" spans="4:4" x14ac:dyDescent="0.25">
      <c r="D117"/>
    </row>
    <row r="118" spans="4:4" x14ac:dyDescent="0.25">
      <c r="D118"/>
    </row>
    <row r="119" spans="4:4" x14ac:dyDescent="0.25">
      <c r="D119"/>
    </row>
    <row r="120" spans="4:4" x14ac:dyDescent="0.25">
      <c r="D120"/>
    </row>
    <row r="121" spans="4:4" x14ac:dyDescent="0.25">
      <c r="D121"/>
    </row>
    <row r="122" spans="4:4" x14ac:dyDescent="0.25">
      <c r="D122"/>
    </row>
    <row r="123" spans="4:4" x14ac:dyDescent="0.25">
      <c r="D123"/>
    </row>
    <row r="124" spans="4:4" x14ac:dyDescent="0.25">
      <c r="D124"/>
    </row>
    <row r="125" spans="4:4" x14ac:dyDescent="0.25">
      <c r="D125"/>
    </row>
    <row r="126" spans="4:4" x14ac:dyDescent="0.25">
      <c r="D126"/>
    </row>
    <row r="127" spans="4:4" x14ac:dyDescent="0.25">
      <c r="D127"/>
    </row>
    <row r="128" spans="4:4" x14ac:dyDescent="0.25">
      <c r="D128"/>
    </row>
    <row r="129" spans="4:4" x14ac:dyDescent="0.25">
      <c r="D129"/>
    </row>
    <row r="130" spans="4:4" x14ac:dyDescent="0.25">
      <c r="D130"/>
    </row>
    <row r="131" spans="4:4" x14ac:dyDescent="0.25">
      <c r="D131"/>
    </row>
    <row r="132" spans="4:4" x14ac:dyDescent="0.25">
      <c r="D132"/>
    </row>
    <row r="133" spans="4:4" x14ac:dyDescent="0.25">
      <c r="D133"/>
    </row>
    <row r="134" spans="4:4" x14ac:dyDescent="0.25">
      <c r="D134"/>
    </row>
    <row r="135" spans="4:4" x14ac:dyDescent="0.25">
      <c r="D135"/>
    </row>
    <row r="136" spans="4:4" x14ac:dyDescent="0.25">
      <c r="D136"/>
    </row>
    <row r="137" spans="4:4" x14ac:dyDescent="0.25">
      <c r="D137"/>
    </row>
    <row r="138" spans="4:4" x14ac:dyDescent="0.25">
      <c r="D138"/>
    </row>
    <row r="139" spans="4:4" x14ac:dyDescent="0.25">
      <c r="D139"/>
    </row>
    <row r="140" spans="4:4" x14ac:dyDescent="0.25">
      <c r="D140"/>
    </row>
    <row r="141" spans="4:4" x14ac:dyDescent="0.25">
      <c r="D141"/>
    </row>
    <row r="142" spans="4:4" x14ac:dyDescent="0.25">
      <c r="D142"/>
    </row>
    <row r="143" spans="4:4" x14ac:dyDescent="0.25">
      <c r="D143"/>
    </row>
    <row r="144" spans="4:4" x14ac:dyDescent="0.25">
      <c r="D144"/>
    </row>
    <row r="145" spans="4:4" x14ac:dyDescent="0.25">
      <c r="D145"/>
    </row>
    <row r="146" spans="4:4" x14ac:dyDescent="0.25">
      <c r="D146"/>
    </row>
    <row r="147" spans="4:4" x14ac:dyDescent="0.25">
      <c r="D147"/>
    </row>
    <row r="148" spans="4:4" x14ac:dyDescent="0.25">
      <c r="D148"/>
    </row>
    <row r="149" spans="4:4" x14ac:dyDescent="0.25">
      <c r="D149"/>
    </row>
    <row r="150" spans="4:4" x14ac:dyDescent="0.25">
      <c r="D150"/>
    </row>
    <row r="151" spans="4:4" x14ac:dyDescent="0.25">
      <c r="D151"/>
    </row>
    <row r="152" spans="4:4" x14ac:dyDescent="0.25">
      <c r="D152"/>
    </row>
    <row r="153" spans="4:4" x14ac:dyDescent="0.25">
      <c r="D153"/>
    </row>
    <row r="154" spans="4:4" x14ac:dyDescent="0.25">
      <c r="D154"/>
    </row>
    <row r="155" spans="4:4" x14ac:dyDescent="0.25">
      <c r="D155"/>
    </row>
    <row r="156" spans="4:4" x14ac:dyDescent="0.25">
      <c r="D156"/>
    </row>
    <row r="157" spans="4:4" x14ac:dyDescent="0.25">
      <c r="D157"/>
    </row>
    <row r="158" spans="4:4" x14ac:dyDescent="0.25">
      <c r="D158"/>
    </row>
    <row r="159" spans="4:4" x14ac:dyDescent="0.25">
      <c r="D159"/>
    </row>
    <row r="160" spans="4:4" x14ac:dyDescent="0.25">
      <c r="D160"/>
    </row>
    <row r="161" spans="4:4" x14ac:dyDescent="0.25">
      <c r="D161"/>
    </row>
    <row r="162" spans="4:4" x14ac:dyDescent="0.25">
      <c r="D162"/>
    </row>
    <row r="163" spans="4:4" x14ac:dyDescent="0.25">
      <c r="D163"/>
    </row>
    <row r="164" spans="4:4" x14ac:dyDescent="0.25">
      <c r="D164"/>
    </row>
    <row r="165" spans="4:4" x14ac:dyDescent="0.25">
      <c r="D165"/>
    </row>
    <row r="166" spans="4:4" x14ac:dyDescent="0.25">
      <c r="D166"/>
    </row>
    <row r="167" spans="4:4" x14ac:dyDescent="0.25">
      <c r="D167"/>
    </row>
    <row r="168" spans="4:4" x14ac:dyDescent="0.25">
      <c r="D168"/>
    </row>
    <row r="169" spans="4:4" x14ac:dyDescent="0.25">
      <c r="D169"/>
    </row>
    <row r="170" spans="4:4" x14ac:dyDescent="0.25">
      <c r="D170"/>
    </row>
    <row r="171" spans="4:4" x14ac:dyDescent="0.25">
      <c r="D171"/>
    </row>
    <row r="172" spans="4:4" x14ac:dyDescent="0.25">
      <c r="D172"/>
    </row>
    <row r="173" spans="4:4" x14ac:dyDescent="0.25">
      <c r="D173"/>
    </row>
    <row r="174" spans="4:4" x14ac:dyDescent="0.25">
      <c r="D174"/>
    </row>
    <row r="175" spans="4:4" x14ac:dyDescent="0.25">
      <c r="D175"/>
    </row>
    <row r="176" spans="4:4" x14ac:dyDescent="0.25">
      <c r="D176"/>
    </row>
    <row r="177" spans="4:4" x14ac:dyDescent="0.25">
      <c r="D177"/>
    </row>
    <row r="178" spans="4:4" x14ac:dyDescent="0.25">
      <c r="D178"/>
    </row>
    <row r="179" spans="4:4" x14ac:dyDescent="0.25">
      <c r="D179"/>
    </row>
    <row r="180" spans="4:4" x14ac:dyDescent="0.25">
      <c r="D180"/>
    </row>
    <row r="181" spans="4:4" x14ac:dyDescent="0.25">
      <c r="D181"/>
    </row>
    <row r="182" spans="4:4" x14ac:dyDescent="0.25">
      <c r="D182"/>
    </row>
    <row r="183" spans="4:4" x14ac:dyDescent="0.25">
      <c r="D183"/>
    </row>
    <row r="184" spans="4:4" x14ac:dyDescent="0.25">
      <c r="D184"/>
    </row>
    <row r="185" spans="4:4" x14ac:dyDescent="0.25">
      <c r="D185"/>
    </row>
    <row r="186" spans="4:4" x14ac:dyDescent="0.25">
      <c r="D186"/>
    </row>
    <row r="187" spans="4:4" x14ac:dyDescent="0.25">
      <c r="D187"/>
    </row>
    <row r="188" spans="4:4" x14ac:dyDescent="0.25">
      <c r="D188"/>
    </row>
    <row r="189" spans="4:4" x14ac:dyDescent="0.25">
      <c r="D189"/>
    </row>
    <row r="190" spans="4:4" x14ac:dyDescent="0.25">
      <c r="D190"/>
    </row>
    <row r="191" spans="4:4" x14ac:dyDescent="0.25">
      <c r="D191"/>
    </row>
    <row r="192" spans="4:4" x14ac:dyDescent="0.25">
      <c r="D192"/>
    </row>
    <row r="193" spans="4:4" x14ac:dyDescent="0.25">
      <c r="D193"/>
    </row>
    <row r="194" spans="4:4" x14ac:dyDescent="0.25">
      <c r="D194"/>
    </row>
    <row r="195" spans="4:4" x14ac:dyDescent="0.25">
      <c r="D195"/>
    </row>
    <row r="196" spans="4:4" x14ac:dyDescent="0.25">
      <c r="D196"/>
    </row>
    <row r="197" spans="4:4" x14ac:dyDescent="0.25">
      <c r="D197"/>
    </row>
    <row r="198" spans="4:4" x14ac:dyDescent="0.25">
      <c r="D198"/>
    </row>
    <row r="199" spans="4:4" x14ac:dyDescent="0.25">
      <c r="D199"/>
    </row>
    <row r="200" spans="4:4" x14ac:dyDescent="0.25">
      <c r="D200"/>
    </row>
    <row r="201" spans="4:4" x14ac:dyDescent="0.25">
      <c r="D201"/>
    </row>
    <row r="202" spans="4:4" x14ac:dyDescent="0.25">
      <c r="D202"/>
    </row>
    <row r="203" spans="4:4" x14ac:dyDescent="0.25">
      <c r="D203"/>
    </row>
    <row r="204" spans="4:4" x14ac:dyDescent="0.25">
      <c r="D204"/>
    </row>
    <row r="205" spans="4:4" x14ac:dyDescent="0.25">
      <c r="D205"/>
    </row>
    <row r="206" spans="4:4" x14ac:dyDescent="0.25">
      <c r="D206"/>
    </row>
    <row r="207" spans="4:4" x14ac:dyDescent="0.25">
      <c r="D207"/>
    </row>
    <row r="208" spans="4:4" x14ac:dyDescent="0.25">
      <c r="D208"/>
    </row>
    <row r="209" spans="4:4" x14ac:dyDescent="0.25">
      <c r="D209"/>
    </row>
    <row r="210" spans="4:4" x14ac:dyDescent="0.25">
      <c r="D210"/>
    </row>
    <row r="211" spans="4:4" x14ac:dyDescent="0.25">
      <c r="D211"/>
    </row>
    <row r="212" spans="4:4" x14ac:dyDescent="0.25">
      <c r="D212"/>
    </row>
    <row r="213" spans="4:4" x14ac:dyDescent="0.25">
      <c r="D213"/>
    </row>
    <row r="214" spans="4:4" x14ac:dyDescent="0.25">
      <c r="D214"/>
    </row>
    <row r="215" spans="4:4" x14ac:dyDescent="0.25">
      <c r="D215"/>
    </row>
    <row r="216" spans="4:4" x14ac:dyDescent="0.25">
      <c r="D216"/>
    </row>
    <row r="217" spans="4:4" x14ac:dyDescent="0.25">
      <c r="D217"/>
    </row>
    <row r="218" spans="4:4" x14ac:dyDescent="0.25">
      <c r="D218"/>
    </row>
    <row r="219" spans="4:4" x14ac:dyDescent="0.25">
      <c r="D219"/>
    </row>
    <row r="220" spans="4:4" x14ac:dyDescent="0.25">
      <c r="D220"/>
    </row>
    <row r="221" spans="4:4" x14ac:dyDescent="0.25">
      <c r="D221"/>
    </row>
    <row r="222" spans="4:4" x14ac:dyDescent="0.25">
      <c r="D222"/>
    </row>
    <row r="223" spans="4:4" x14ac:dyDescent="0.25">
      <c r="D223"/>
    </row>
    <row r="224" spans="4:4" x14ac:dyDescent="0.25">
      <c r="D224"/>
    </row>
    <row r="225" spans="4:4" x14ac:dyDescent="0.25">
      <c r="D225"/>
    </row>
    <row r="226" spans="4:4" x14ac:dyDescent="0.25">
      <c r="D226"/>
    </row>
    <row r="227" spans="4:4" x14ac:dyDescent="0.25">
      <c r="D227"/>
    </row>
    <row r="228" spans="4:4" x14ac:dyDescent="0.25">
      <c r="D228"/>
    </row>
    <row r="229" spans="4:4" x14ac:dyDescent="0.25">
      <c r="D229"/>
    </row>
    <row r="230" spans="4:4" x14ac:dyDescent="0.25">
      <c r="D230"/>
    </row>
    <row r="231" spans="4:4" x14ac:dyDescent="0.25">
      <c r="D231"/>
    </row>
    <row r="232" spans="4:4" x14ac:dyDescent="0.25">
      <c r="D232"/>
    </row>
    <row r="233" spans="4:4" x14ac:dyDescent="0.25">
      <c r="D233"/>
    </row>
    <row r="234" spans="4:4" x14ac:dyDescent="0.25">
      <c r="D234"/>
    </row>
    <row r="235" spans="4:4" x14ac:dyDescent="0.25">
      <c r="D235"/>
    </row>
    <row r="236" spans="4:4" x14ac:dyDescent="0.25">
      <c r="D236"/>
    </row>
    <row r="237" spans="4:4" x14ac:dyDescent="0.25">
      <c r="D237"/>
    </row>
    <row r="238" spans="4:4" x14ac:dyDescent="0.25">
      <c r="D238"/>
    </row>
    <row r="239" spans="4:4" x14ac:dyDescent="0.25">
      <c r="D239"/>
    </row>
    <row r="240" spans="4:4" x14ac:dyDescent="0.25">
      <c r="D240"/>
    </row>
    <row r="241" spans="4:4" x14ac:dyDescent="0.25">
      <c r="D241"/>
    </row>
    <row r="242" spans="4:4" x14ac:dyDescent="0.25">
      <c r="D242"/>
    </row>
    <row r="243" spans="4:4" x14ac:dyDescent="0.25">
      <c r="D243"/>
    </row>
    <row r="244" spans="4:4" x14ac:dyDescent="0.25">
      <c r="D244"/>
    </row>
    <row r="245" spans="4:4" x14ac:dyDescent="0.25">
      <c r="D245"/>
    </row>
    <row r="246" spans="4:4" x14ac:dyDescent="0.25">
      <c r="D246"/>
    </row>
    <row r="247" spans="4:4" x14ac:dyDescent="0.25">
      <c r="D247"/>
    </row>
    <row r="248" spans="4:4" x14ac:dyDescent="0.25">
      <c r="D248"/>
    </row>
    <row r="249" spans="4:4" x14ac:dyDescent="0.25">
      <c r="D249"/>
    </row>
    <row r="250" spans="4:4" x14ac:dyDescent="0.25">
      <c r="D250"/>
    </row>
    <row r="251" spans="4:4" x14ac:dyDescent="0.25">
      <c r="D251"/>
    </row>
    <row r="252" spans="4:4" x14ac:dyDescent="0.25">
      <c r="D252"/>
    </row>
    <row r="253" spans="4:4" x14ac:dyDescent="0.25">
      <c r="D253"/>
    </row>
    <row r="254" spans="4:4" x14ac:dyDescent="0.25">
      <c r="D254"/>
    </row>
    <row r="255" spans="4:4" x14ac:dyDescent="0.25">
      <c r="D255"/>
    </row>
    <row r="256" spans="4:4" x14ac:dyDescent="0.25">
      <c r="D256"/>
    </row>
    <row r="257" spans="4:4" x14ac:dyDescent="0.25">
      <c r="D257"/>
    </row>
    <row r="258" spans="4:4" x14ac:dyDescent="0.25">
      <c r="D258"/>
    </row>
    <row r="259" spans="4:4" x14ac:dyDescent="0.25">
      <c r="D259"/>
    </row>
    <row r="260" spans="4:4" x14ac:dyDescent="0.25">
      <c r="D260"/>
    </row>
    <row r="261" spans="4:4" x14ac:dyDescent="0.25">
      <c r="D261"/>
    </row>
    <row r="262" spans="4:4" x14ac:dyDescent="0.25">
      <c r="D262"/>
    </row>
    <row r="263" spans="4:4" x14ac:dyDescent="0.25">
      <c r="D263"/>
    </row>
    <row r="264" spans="4:4" x14ac:dyDescent="0.25">
      <c r="D264"/>
    </row>
    <row r="265" spans="4:4" x14ac:dyDescent="0.25">
      <c r="D265"/>
    </row>
    <row r="266" spans="4:4" x14ac:dyDescent="0.25">
      <c r="D266"/>
    </row>
    <row r="267" spans="4:4" x14ac:dyDescent="0.25">
      <c r="D267"/>
    </row>
    <row r="268" spans="4:4" x14ac:dyDescent="0.25">
      <c r="D268"/>
    </row>
    <row r="269" spans="4:4" x14ac:dyDescent="0.25">
      <c r="D269"/>
    </row>
    <row r="270" spans="4:4" x14ac:dyDescent="0.25">
      <c r="D270"/>
    </row>
    <row r="271" spans="4:4" x14ac:dyDescent="0.25">
      <c r="D271"/>
    </row>
    <row r="272" spans="4:4" x14ac:dyDescent="0.25">
      <c r="D272"/>
    </row>
    <row r="273" spans="4:4" x14ac:dyDescent="0.25">
      <c r="D273"/>
    </row>
    <row r="274" spans="4:4" x14ac:dyDescent="0.25">
      <c r="D274"/>
    </row>
    <row r="275" spans="4:4" x14ac:dyDescent="0.25">
      <c r="D275"/>
    </row>
    <row r="276" spans="4:4" x14ac:dyDescent="0.25">
      <c r="D276"/>
    </row>
    <row r="277" spans="4:4" x14ac:dyDescent="0.25">
      <c r="D277"/>
    </row>
    <row r="278" spans="4:4" x14ac:dyDescent="0.25">
      <c r="D278"/>
    </row>
    <row r="279" spans="4:4" x14ac:dyDescent="0.25">
      <c r="D279"/>
    </row>
    <row r="280" spans="4:4" x14ac:dyDescent="0.25">
      <c r="D280"/>
    </row>
    <row r="281" spans="4:4" x14ac:dyDescent="0.25">
      <c r="D281"/>
    </row>
    <row r="282" spans="4:4" x14ac:dyDescent="0.25">
      <c r="D282"/>
    </row>
    <row r="283" spans="4:4" x14ac:dyDescent="0.25">
      <c r="D283"/>
    </row>
    <row r="284" spans="4:4" x14ac:dyDescent="0.25">
      <c r="D284"/>
    </row>
    <row r="285" spans="4:4" x14ac:dyDescent="0.25">
      <c r="D285"/>
    </row>
    <row r="286" spans="4:4" x14ac:dyDescent="0.25">
      <c r="D286"/>
    </row>
    <row r="287" spans="4:4" x14ac:dyDescent="0.25">
      <c r="D287"/>
    </row>
    <row r="288" spans="4:4" x14ac:dyDescent="0.25">
      <c r="D288"/>
    </row>
    <row r="289" spans="4:4" x14ac:dyDescent="0.25">
      <c r="D289"/>
    </row>
    <row r="290" spans="4:4" x14ac:dyDescent="0.25">
      <c r="D290"/>
    </row>
    <row r="291" spans="4:4" x14ac:dyDescent="0.25">
      <c r="D291"/>
    </row>
    <row r="292" spans="4:4" x14ac:dyDescent="0.25">
      <c r="D292"/>
    </row>
    <row r="293" spans="4:4" x14ac:dyDescent="0.25">
      <c r="D293"/>
    </row>
    <row r="294" spans="4:4" x14ac:dyDescent="0.25">
      <c r="D294"/>
    </row>
    <row r="295" spans="4:4" x14ac:dyDescent="0.25">
      <c r="D295"/>
    </row>
    <row r="296" spans="4:4" x14ac:dyDescent="0.25">
      <c r="D296"/>
    </row>
    <row r="297" spans="4:4" x14ac:dyDescent="0.25">
      <c r="D297"/>
    </row>
    <row r="298" spans="4:4" x14ac:dyDescent="0.25">
      <c r="D298"/>
    </row>
    <row r="299" spans="4:4" x14ac:dyDescent="0.25">
      <c r="D299"/>
    </row>
    <row r="300" spans="4:4" x14ac:dyDescent="0.25">
      <c r="D300"/>
    </row>
    <row r="301" spans="4:4" x14ac:dyDescent="0.25">
      <c r="D301"/>
    </row>
    <row r="302" spans="4:4" x14ac:dyDescent="0.25">
      <c r="D302"/>
    </row>
    <row r="303" spans="4:4" x14ac:dyDescent="0.25">
      <c r="D303"/>
    </row>
    <row r="304" spans="4:4" x14ac:dyDescent="0.25">
      <c r="D304"/>
    </row>
    <row r="305" spans="4:4" x14ac:dyDescent="0.25">
      <c r="D305"/>
    </row>
    <row r="306" spans="4:4" x14ac:dyDescent="0.25">
      <c r="D306"/>
    </row>
    <row r="307" spans="4:4" x14ac:dyDescent="0.25">
      <c r="D307"/>
    </row>
    <row r="308" spans="4:4" x14ac:dyDescent="0.25">
      <c r="D308"/>
    </row>
    <row r="309" spans="4:4" x14ac:dyDescent="0.25">
      <c r="D309"/>
    </row>
    <row r="310" spans="4:4" x14ac:dyDescent="0.25">
      <c r="D310"/>
    </row>
    <row r="311" spans="4:4" x14ac:dyDescent="0.25">
      <c r="D311"/>
    </row>
    <row r="312" spans="4:4" x14ac:dyDescent="0.25">
      <c r="D312"/>
    </row>
    <row r="313" spans="4:4" x14ac:dyDescent="0.25">
      <c r="D313"/>
    </row>
    <row r="314" spans="4:4" x14ac:dyDescent="0.25">
      <c r="D314"/>
    </row>
    <row r="315" spans="4:4" x14ac:dyDescent="0.25">
      <c r="D315"/>
    </row>
    <row r="316" spans="4:4" x14ac:dyDescent="0.25">
      <c r="D316"/>
    </row>
    <row r="317" spans="4:4" x14ac:dyDescent="0.25">
      <c r="D317"/>
    </row>
    <row r="318" spans="4:4" x14ac:dyDescent="0.25">
      <c r="D318"/>
    </row>
    <row r="319" spans="4:4" x14ac:dyDescent="0.25">
      <c r="D319"/>
    </row>
    <row r="320" spans="4:4" x14ac:dyDescent="0.25">
      <c r="D320"/>
    </row>
    <row r="321" spans="4:4" x14ac:dyDescent="0.25">
      <c r="D321"/>
    </row>
    <row r="322" spans="4:4" x14ac:dyDescent="0.25">
      <c r="D322"/>
    </row>
    <row r="323" spans="4:4" x14ac:dyDescent="0.25">
      <c r="D323"/>
    </row>
    <row r="324" spans="4:4" x14ac:dyDescent="0.25">
      <c r="D324"/>
    </row>
    <row r="325" spans="4:4" x14ac:dyDescent="0.25">
      <c r="D325"/>
    </row>
    <row r="326" spans="4:4" x14ac:dyDescent="0.25">
      <c r="D326"/>
    </row>
    <row r="327" spans="4:4" x14ac:dyDescent="0.25">
      <c r="D327"/>
    </row>
    <row r="328" spans="4:4" x14ac:dyDescent="0.25">
      <c r="D328"/>
    </row>
    <row r="329" spans="4:4" x14ac:dyDescent="0.25">
      <c r="D329"/>
    </row>
    <row r="330" spans="4:4" x14ac:dyDescent="0.25">
      <c r="D330"/>
    </row>
    <row r="331" spans="4:4" x14ac:dyDescent="0.25">
      <c r="D331"/>
    </row>
    <row r="332" spans="4:4" x14ac:dyDescent="0.25">
      <c r="D332"/>
    </row>
    <row r="333" spans="4:4" x14ac:dyDescent="0.25">
      <c r="D333"/>
    </row>
    <row r="334" spans="4:4" x14ac:dyDescent="0.25">
      <c r="D334"/>
    </row>
    <row r="335" spans="4:4" x14ac:dyDescent="0.25">
      <c r="D335"/>
    </row>
    <row r="336" spans="4:4" x14ac:dyDescent="0.25">
      <c r="D336"/>
    </row>
    <row r="337" spans="4:4" x14ac:dyDescent="0.25">
      <c r="D337"/>
    </row>
    <row r="338" spans="4:4" x14ac:dyDescent="0.25">
      <c r="D338"/>
    </row>
    <row r="339" spans="4:4" x14ac:dyDescent="0.25">
      <c r="D339"/>
    </row>
    <row r="340" spans="4:4" x14ac:dyDescent="0.25">
      <c r="D340"/>
    </row>
    <row r="341" spans="4:4" x14ac:dyDescent="0.25">
      <c r="D341"/>
    </row>
    <row r="342" spans="4:4" x14ac:dyDescent="0.25">
      <c r="D342"/>
    </row>
    <row r="343" spans="4:4" x14ac:dyDescent="0.25">
      <c r="D343"/>
    </row>
    <row r="344" spans="4:4" x14ac:dyDescent="0.25">
      <c r="D344"/>
    </row>
    <row r="345" spans="4:4" x14ac:dyDescent="0.25">
      <c r="D345"/>
    </row>
    <row r="346" spans="4:4" x14ac:dyDescent="0.25">
      <c r="D346"/>
    </row>
    <row r="347" spans="4:4" x14ac:dyDescent="0.25">
      <c r="D347"/>
    </row>
    <row r="348" spans="4:4" x14ac:dyDescent="0.25">
      <c r="D348"/>
    </row>
    <row r="349" spans="4:4" x14ac:dyDescent="0.25">
      <c r="D349"/>
    </row>
    <row r="350" spans="4:4" x14ac:dyDescent="0.25">
      <c r="D350"/>
    </row>
    <row r="351" spans="4:4" x14ac:dyDescent="0.25">
      <c r="D351"/>
    </row>
    <row r="352" spans="4:4" x14ac:dyDescent="0.25">
      <c r="D352"/>
    </row>
    <row r="353" spans="4:4" x14ac:dyDescent="0.25">
      <c r="D353"/>
    </row>
    <row r="354" spans="4:4" x14ac:dyDescent="0.25">
      <c r="D354"/>
    </row>
    <row r="355" spans="4:4" x14ac:dyDescent="0.25">
      <c r="D355"/>
    </row>
    <row r="356" spans="4:4" x14ac:dyDescent="0.25">
      <c r="D356"/>
    </row>
    <row r="357" spans="4:4" x14ac:dyDescent="0.25">
      <c r="D357"/>
    </row>
    <row r="358" spans="4:4" x14ac:dyDescent="0.25">
      <c r="D358"/>
    </row>
    <row r="359" spans="4:4" x14ac:dyDescent="0.25">
      <c r="D359"/>
    </row>
    <row r="360" spans="4:4" x14ac:dyDescent="0.25">
      <c r="D360"/>
    </row>
    <row r="361" spans="4:4" x14ac:dyDescent="0.25">
      <c r="D361"/>
    </row>
    <row r="362" spans="4:4" x14ac:dyDescent="0.25">
      <c r="D362"/>
    </row>
    <row r="363" spans="4:4" x14ac:dyDescent="0.25">
      <c r="D363"/>
    </row>
    <row r="364" spans="4:4" x14ac:dyDescent="0.25">
      <c r="D364"/>
    </row>
    <row r="365" spans="4:4" x14ac:dyDescent="0.25">
      <c r="D365"/>
    </row>
    <row r="366" spans="4:4" x14ac:dyDescent="0.25">
      <c r="D366"/>
    </row>
    <row r="367" spans="4:4" x14ac:dyDescent="0.25">
      <c r="D367"/>
    </row>
    <row r="368" spans="4:4" x14ac:dyDescent="0.25">
      <c r="D368"/>
    </row>
    <row r="369" spans="4:4" x14ac:dyDescent="0.25">
      <c r="D369"/>
    </row>
    <row r="370" spans="4:4" x14ac:dyDescent="0.25">
      <c r="D370"/>
    </row>
    <row r="371" spans="4:4" x14ac:dyDescent="0.25">
      <c r="D371"/>
    </row>
    <row r="372" spans="4:4" x14ac:dyDescent="0.25">
      <c r="D372"/>
    </row>
    <row r="373" spans="4:4" x14ac:dyDescent="0.25">
      <c r="D373"/>
    </row>
    <row r="374" spans="4:4" x14ac:dyDescent="0.25">
      <c r="D374"/>
    </row>
    <row r="375" spans="4:4" x14ac:dyDescent="0.25">
      <c r="D375"/>
    </row>
    <row r="376" spans="4:4" x14ac:dyDescent="0.25">
      <c r="D376"/>
    </row>
    <row r="377" spans="4:4" x14ac:dyDescent="0.25">
      <c r="D377"/>
    </row>
    <row r="378" spans="4:4" x14ac:dyDescent="0.25">
      <c r="D378"/>
    </row>
    <row r="379" spans="4:4" x14ac:dyDescent="0.25">
      <c r="D379"/>
    </row>
    <row r="380" spans="4:4" x14ac:dyDescent="0.25">
      <c r="D380"/>
    </row>
    <row r="381" spans="4:4" x14ac:dyDescent="0.25">
      <c r="D381"/>
    </row>
    <row r="382" spans="4:4" x14ac:dyDescent="0.25">
      <c r="D382"/>
    </row>
    <row r="383" spans="4:4" x14ac:dyDescent="0.25">
      <c r="D383"/>
    </row>
    <row r="384" spans="4:4" x14ac:dyDescent="0.25">
      <c r="D384"/>
    </row>
    <row r="385" spans="4:4" x14ac:dyDescent="0.25">
      <c r="D385"/>
    </row>
    <row r="386" spans="4:4" x14ac:dyDescent="0.25">
      <c r="D386"/>
    </row>
    <row r="387" spans="4:4" x14ac:dyDescent="0.25">
      <c r="D387"/>
    </row>
    <row r="388" spans="4:4" x14ac:dyDescent="0.25">
      <c r="D388"/>
    </row>
    <row r="389" spans="4:4" x14ac:dyDescent="0.25">
      <c r="D389"/>
    </row>
    <row r="390" spans="4:4" x14ac:dyDescent="0.25">
      <c r="D390"/>
    </row>
    <row r="391" spans="4:4" x14ac:dyDescent="0.25">
      <c r="D391"/>
    </row>
    <row r="392" spans="4:4" x14ac:dyDescent="0.25">
      <c r="D392"/>
    </row>
    <row r="393" spans="4:4" x14ac:dyDescent="0.25">
      <c r="D393"/>
    </row>
    <row r="394" spans="4:4" x14ac:dyDescent="0.25">
      <c r="D394"/>
    </row>
    <row r="395" spans="4:4" x14ac:dyDescent="0.25">
      <c r="D395"/>
    </row>
    <row r="396" spans="4:4" x14ac:dyDescent="0.25">
      <c r="D396"/>
    </row>
    <row r="397" spans="4:4" x14ac:dyDescent="0.25">
      <c r="D397"/>
    </row>
    <row r="398" spans="4:4" x14ac:dyDescent="0.25">
      <c r="D398"/>
    </row>
    <row r="399" spans="4:4" x14ac:dyDescent="0.25">
      <c r="D399"/>
    </row>
    <row r="400" spans="4:4" x14ac:dyDescent="0.25">
      <c r="D400"/>
    </row>
    <row r="401" spans="4:4" x14ac:dyDescent="0.25">
      <c r="D401"/>
    </row>
    <row r="402" spans="4:4" x14ac:dyDescent="0.25">
      <c r="D402"/>
    </row>
    <row r="403" spans="4:4" x14ac:dyDescent="0.25">
      <c r="D403"/>
    </row>
    <row r="404" spans="4:4" x14ac:dyDescent="0.25">
      <c r="D404"/>
    </row>
    <row r="405" spans="4:4" x14ac:dyDescent="0.25">
      <c r="D405"/>
    </row>
    <row r="406" spans="4:4" x14ac:dyDescent="0.25">
      <c r="D406"/>
    </row>
    <row r="407" spans="4:4" x14ac:dyDescent="0.25">
      <c r="D407"/>
    </row>
    <row r="408" spans="4:4" x14ac:dyDescent="0.25">
      <c r="D408"/>
    </row>
    <row r="409" spans="4:4" x14ac:dyDescent="0.25">
      <c r="D409"/>
    </row>
    <row r="410" spans="4:4" x14ac:dyDescent="0.25">
      <c r="D410"/>
    </row>
    <row r="411" spans="4:4" x14ac:dyDescent="0.25">
      <c r="D411"/>
    </row>
    <row r="412" spans="4:4" x14ac:dyDescent="0.25">
      <c r="D412"/>
    </row>
    <row r="413" spans="4:4" x14ac:dyDescent="0.25">
      <c r="D413"/>
    </row>
    <row r="414" spans="4:4" x14ac:dyDescent="0.25">
      <c r="D414"/>
    </row>
    <row r="415" spans="4:4" x14ac:dyDescent="0.25">
      <c r="D415"/>
    </row>
    <row r="416" spans="4:4" x14ac:dyDescent="0.25">
      <c r="D416"/>
    </row>
    <row r="417" spans="4:4" x14ac:dyDescent="0.25">
      <c r="D417"/>
    </row>
    <row r="418" spans="4:4" x14ac:dyDescent="0.25">
      <c r="D418"/>
    </row>
    <row r="419" spans="4:4" x14ac:dyDescent="0.25">
      <c r="D419"/>
    </row>
    <row r="420" spans="4:4" x14ac:dyDescent="0.25">
      <c r="D420"/>
    </row>
    <row r="421" spans="4:4" x14ac:dyDescent="0.25">
      <c r="D421"/>
    </row>
    <row r="422" spans="4:4" x14ac:dyDescent="0.25">
      <c r="D422"/>
    </row>
    <row r="423" spans="4:4" x14ac:dyDescent="0.25">
      <c r="D423"/>
    </row>
    <row r="424" spans="4:4" x14ac:dyDescent="0.25">
      <c r="D424"/>
    </row>
    <row r="425" spans="4:4" x14ac:dyDescent="0.25">
      <c r="D425"/>
    </row>
    <row r="426" spans="4:4" x14ac:dyDescent="0.25">
      <c r="D426"/>
    </row>
    <row r="427" spans="4:4" x14ac:dyDescent="0.25">
      <c r="D427"/>
    </row>
    <row r="428" spans="4:4" x14ac:dyDescent="0.25">
      <c r="D428"/>
    </row>
    <row r="429" spans="4:4" x14ac:dyDescent="0.25">
      <c r="D429"/>
    </row>
    <row r="430" spans="4:4" x14ac:dyDescent="0.25">
      <c r="D430"/>
    </row>
    <row r="431" spans="4:4" x14ac:dyDescent="0.25">
      <c r="D431"/>
    </row>
    <row r="432" spans="4:4" x14ac:dyDescent="0.25">
      <c r="D432"/>
    </row>
    <row r="433" spans="4:4" x14ac:dyDescent="0.25">
      <c r="D433"/>
    </row>
    <row r="434" spans="4:4" x14ac:dyDescent="0.25">
      <c r="D434"/>
    </row>
    <row r="435" spans="4:4" x14ac:dyDescent="0.25">
      <c r="D435"/>
    </row>
    <row r="436" spans="4:4" x14ac:dyDescent="0.25">
      <c r="D436"/>
    </row>
    <row r="437" spans="4:4" x14ac:dyDescent="0.25">
      <c r="D437"/>
    </row>
    <row r="438" spans="4:4" x14ac:dyDescent="0.25">
      <c r="D438"/>
    </row>
    <row r="439" spans="4:4" x14ac:dyDescent="0.25">
      <c r="D439"/>
    </row>
    <row r="440" spans="4:4" x14ac:dyDescent="0.25">
      <c r="D440"/>
    </row>
    <row r="441" spans="4:4" x14ac:dyDescent="0.25">
      <c r="D441"/>
    </row>
    <row r="442" spans="4:4" x14ac:dyDescent="0.25">
      <c r="D442"/>
    </row>
    <row r="443" spans="4:4" x14ac:dyDescent="0.25">
      <c r="D443"/>
    </row>
    <row r="444" spans="4:4" x14ac:dyDescent="0.25">
      <c r="D444"/>
    </row>
    <row r="445" spans="4:4" x14ac:dyDescent="0.25">
      <c r="D445"/>
    </row>
    <row r="446" spans="4:4" x14ac:dyDescent="0.25">
      <c r="D446"/>
    </row>
    <row r="447" spans="4:4" x14ac:dyDescent="0.25">
      <c r="D447"/>
    </row>
    <row r="448" spans="4:4" x14ac:dyDescent="0.25">
      <c r="D448"/>
    </row>
    <row r="449" spans="4:4" x14ac:dyDescent="0.25">
      <c r="D449"/>
    </row>
    <row r="450" spans="4:4" x14ac:dyDescent="0.25">
      <c r="D450"/>
    </row>
    <row r="451" spans="4:4" x14ac:dyDescent="0.25">
      <c r="D451"/>
    </row>
    <row r="452" spans="4:4" x14ac:dyDescent="0.25">
      <c r="D452"/>
    </row>
    <row r="453" spans="4:4" x14ac:dyDescent="0.25">
      <c r="D453"/>
    </row>
    <row r="454" spans="4:4" x14ac:dyDescent="0.25">
      <c r="D454"/>
    </row>
    <row r="455" spans="4:4" x14ac:dyDescent="0.25">
      <c r="D455"/>
    </row>
    <row r="456" spans="4:4" x14ac:dyDescent="0.25">
      <c r="D456"/>
    </row>
    <row r="457" spans="4:4" x14ac:dyDescent="0.25">
      <c r="D457"/>
    </row>
    <row r="458" spans="4:4" x14ac:dyDescent="0.25">
      <c r="D458"/>
    </row>
    <row r="459" spans="4:4" x14ac:dyDescent="0.25">
      <c r="D459"/>
    </row>
    <row r="460" spans="4:4" x14ac:dyDescent="0.25">
      <c r="D460"/>
    </row>
    <row r="461" spans="4:4" x14ac:dyDescent="0.25">
      <c r="D461"/>
    </row>
    <row r="462" spans="4:4" x14ac:dyDescent="0.25">
      <c r="D462"/>
    </row>
    <row r="463" spans="4:4" x14ac:dyDescent="0.25">
      <c r="D463"/>
    </row>
    <row r="464" spans="4:4" x14ac:dyDescent="0.25">
      <c r="D464"/>
    </row>
    <row r="465" spans="4:4" x14ac:dyDescent="0.25">
      <c r="D465"/>
    </row>
    <row r="466" spans="4:4" x14ac:dyDescent="0.25">
      <c r="D466"/>
    </row>
    <row r="467" spans="4:4" x14ac:dyDescent="0.25">
      <c r="D467"/>
    </row>
    <row r="468" spans="4:4" x14ac:dyDescent="0.25">
      <c r="D468"/>
    </row>
    <row r="469" spans="4:4" x14ac:dyDescent="0.25">
      <c r="D469"/>
    </row>
    <row r="470" spans="4:4" x14ac:dyDescent="0.25">
      <c r="D470"/>
    </row>
    <row r="471" spans="4:4" x14ac:dyDescent="0.25">
      <c r="D471"/>
    </row>
    <row r="472" spans="4:4" x14ac:dyDescent="0.25">
      <c r="D472"/>
    </row>
    <row r="473" spans="4:4" x14ac:dyDescent="0.25">
      <c r="D473"/>
    </row>
    <row r="474" spans="4:4" x14ac:dyDescent="0.25">
      <c r="D474"/>
    </row>
    <row r="475" spans="4:4" x14ac:dyDescent="0.25">
      <c r="D475"/>
    </row>
    <row r="476" spans="4:4" x14ac:dyDescent="0.25">
      <c r="D476"/>
    </row>
    <row r="477" spans="4:4" x14ac:dyDescent="0.25">
      <c r="D477"/>
    </row>
    <row r="478" spans="4:4" x14ac:dyDescent="0.25">
      <c r="D478"/>
    </row>
    <row r="479" spans="4:4" x14ac:dyDescent="0.25">
      <c r="D479"/>
    </row>
    <row r="480" spans="4:4" x14ac:dyDescent="0.25">
      <c r="D480"/>
    </row>
    <row r="481" spans="4:4" x14ac:dyDescent="0.25">
      <c r="D481"/>
    </row>
    <row r="482" spans="4:4" x14ac:dyDescent="0.25">
      <c r="D482"/>
    </row>
    <row r="483" spans="4:4" x14ac:dyDescent="0.25">
      <c r="D483"/>
    </row>
    <row r="484" spans="4:4" x14ac:dyDescent="0.25">
      <c r="D484"/>
    </row>
    <row r="485" spans="4:4" x14ac:dyDescent="0.25">
      <c r="D485"/>
    </row>
    <row r="486" spans="4:4" x14ac:dyDescent="0.25">
      <c r="D486"/>
    </row>
    <row r="487" spans="4:4" x14ac:dyDescent="0.25">
      <c r="D487"/>
    </row>
    <row r="488" spans="4:4" x14ac:dyDescent="0.25">
      <c r="D488"/>
    </row>
    <row r="489" spans="4:4" x14ac:dyDescent="0.25">
      <c r="D489"/>
    </row>
    <row r="490" spans="4:4" x14ac:dyDescent="0.25">
      <c r="D490"/>
    </row>
    <row r="491" spans="4:4" x14ac:dyDescent="0.25">
      <c r="D491"/>
    </row>
    <row r="492" spans="4:4" x14ac:dyDescent="0.25">
      <c r="D492"/>
    </row>
    <row r="493" spans="4:4" x14ac:dyDescent="0.25">
      <c r="D493"/>
    </row>
    <row r="494" spans="4:4" x14ac:dyDescent="0.25">
      <c r="D494"/>
    </row>
    <row r="495" spans="4:4" x14ac:dyDescent="0.25">
      <c r="D495"/>
    </row>
    <row r="496" spans="4:4" x14ac:dyDescent="0.25">
      <c r="D496"/>
    </row>
    <row r="497" spans="4:4" x14ac:dyDescent="0.25">
      <c r="D497"/>
    </row>
    <row r="498" spans="4:4" x14ac:dyDescent="0.25">
      <c r="D498"/>
    </row>
    <row r="499" spans="4:4" x14ac:dyDescent="0.25">
      <c r="D499"/>
    </row>
    <row r="500" spans="4:4" x14ac:dyDescent="0.25">
      <c r="D500"/>
    </row>
    <row r="501" spans="4:4" x14ac:dyDescent="0.25">
      <c r="D501"/>
    </row>
    <row r="502" spans="4:4" x14ac:dyDescent="0.25">
      <c r="D502"/>
    </row>
    <row r="503" spans="4:4" x14ac:dyDescent="0.25">
      <c r="D503"/>
    </row>
    <row r="504" spans="4:4" x14ac:dyDescent="0.25">
      <c r="D504"/>
    </row>
    <row r="505" spans="4:4" x14ac:dyDescent="0.25">
      <c r="D505"/>
    </row>
    <row r="506" spans="4:4" x14ac:dyDescent="0.25">
      <c r="D506"/>
    </row>
    <row r="507" spans="4:4" x14ac:dyDescent="0.25">
      <c r="D507"/>
    </row>
    <row r="508" spans="4:4" x14ac:dyDescent="0.25">
      <c r="D508"/>
    </row>
    <row r="509" spans="4:4" x14ac:dyDescent="0.25">
      <c r="D509"/>
    </row>
    <row r="510" spans="4:4" x14ac:dyDescent="0.25">
      <c r="D510"/>
    </row>
    <row r="511" spans="4:4" x14ac:dyDescent="0.25">
      <c r="D511"/>
    </row>
    <row r="512" spans="4:4" x14ac:dyDescent="0.25">
      <c r="D512"/>
    </row>
    <row r="513" spans="4:4" x14ac:dyDescent="0.25">
      <c r="D513"/>
    </row>
    <row r="514" spans="4:4" x14ac:dyDescent="0.25">
      <c r="D514"/>
    </row>
    <row r="515" spans="4:4" x14ac:dyDescent="0.25">
      <c r="D515"/>
    </row>
    <row r="516" spans="4:4" x14ac:dyDescent="0.25">
      <c r="D516"/>
    </row>
    <row r="517" spans="4:4" x14ac:dyDescent="0.25">
      <c r="D517"/>
    </row>
    <row r="518" spans="4:4" x14ac:dyDescent="0.25">
      <c r="D518"/>
    </row>
    <row r="519" spans="4:4" x14ac:dyDescent="0.25">
      <c r="D519"/>
    </row>
    <row r="520" spans="4:4" x14ac:dyDescent="0.25">
      <c r="D520"/>
    </row>
    <row r="521" spans="4:4" x14ac:dyDescent="0.25">
      <c r="D521"/>
    </row>
    <row r="522" spans="4:4" x14ac:dyDescent="0.25">
      <c r="D522"/>
    </row>
    <row r="523" spans="4:4" x14ac:dyDescent="0.25">
      <c r="D523"/>
    </row>
    <row r="524" spans="4:4" x14ac:dyDescent="0.25">
      <c r="D524"/>
    </row>
    <row r="525" spans="4:4" x14ac:dyDescent="0.25">
      <c r="D525"/>
    </row>
    <row r="526" spans="4:4" x14ac:dyDescent="0.25">
      <c r="D526"/>
    </row>
    <row r="527" spans="4:4" x14ac:dyDescent="0.25">
      <c r="D527"/>
    </row>
    <row r="528" spans="4:4" x14ac:dyDescent="0.25">
      <c r="D528"/>
    </row>
    <row r="529" spans="4:4" x14ac:dyDescent="0.25">
      <c r="D529"/>
    </row>
    <row r="530" spans="4:4" x14ac:dyDescent="0.25">
      <c r="D530"/>
    </row>
    <row r="531" spans="4:4" x14ac:dyDescent="0.25">
      <c r="D531"/>
    </row>
    <row r="532" spans="4:4" x14ac:dyDescent="0.25">
      <c r="D532"/>
    </row>
    <row r="533" spans="4:4" x14ac:dyDescent="0.25">
      <c r="D533"/>
    </row>
    <row r="534" spans="4:4" x14ac:dyDescent="0.25">
      <c r="D534"/>
    </row>
    <row r="535" spans="4:4" x14ac:dyDescent="0.25">
      <c r="D535"/>
    </row>
    <row r="536" spans="4:4" x14ac:dyDescent="0.25">
      <c r="D536"/>
    </row>
    <row r="537" spans="4:4" x14ac:dyDescent="0.25">
      <c r="D537"/>
    </row>
    <row r="538" spans="4:4" x14ac:dyDescent="0.25">
      <c r="D538"/>
    </row>
    <row r="539" spans="4:4" x14ac:dyDescent="0.25">
      <c r="D539"/>
    </row>
    <row r="540" spans="4:4" x14ac:dyDescent="0.25">
      <c r="D540"/>
    </row>
    <row r="541" spans="4:4" x14ac:dyDescent="0.25">
      <c r="D541"/>
    </row>
    <row r="542" spans="4:4" x14ac:dyDescent="0.25">
      <c r="D542"/>
    </row>
    <row r="543" spans="4:4" x14ac:dyDescent="0.25">
      <c r="D543"/>
    </row>
    <row r="544" spans="4:4" x14ac:dyDescent="0.25">
      <c r="D544"/>
    </row>
    <row r="545" spans="4:4" x14ac:dyDescent="0.25">
      <c r="D545"/>
    </row>
    <row r="546" spans="4:4" x14ac:dyDescent="0.25">
      <c r="D546"/>
    </row>
    <row r="547" spans="4:4" x14ac:dyDescent="0.25">
      <c r="D547"/>
    </row>
    <row r="548" spans="4:4" x14ac:dyDescent="0.25">
      <c r="D548"/>
    </row>
    <row r="549" spans="4:4" x14ac:dyDescent="0.25">
      <c r="D549"/>
    </row>
    <row r="550" spans="4:4" x14ac:dyDescent="0.25">
      <c r="D550"/>
    </row>
    <row r="551" spans="4:4" x14ac:dyDescent="0.25">
      <c r="D551"/>
    </row>
    <row r="552" spans="4:4" x14ac:dyDescent="0.25">
      <c r="D552"/>
    </row>
    <row r="553" spans="4:4" x14ac:dyDescent="0.25">
      <c r="D553"/>
    </row>
    <row r="554" spans="4:4" x14ac:dyDescent="0.25">
      <c r="D554"/>
    </row>
    <row r="555" spans="4:4" x14ac:dyDescent="0.25">
      <c r="D555"/>
    </row>
    <row r="556" spans="4:4" x14ac:dyDescent="0.25">
      <c r="D556"/>
    </row>
    <row r="557" spans="4:4" x14ac:dyDescent="0.25">
      <c r="D557"/>
    </row>
    <row r="558" spans="4:4" x14ac:dyDescent="0.25">
      <c r="D558"/>
    </row>
    <row r="559" spans="4:4" x14ac:dyDescent="0.25">
      <c r="D559"/>
    </row>
    <row r="560" spans="4:4" x14ac:dyDescent="0.25">
      <c r="D560"/>
    </row>
    <row r="561" spans="4:4" x14ac:dyDescent="0.25">
      <c r="D561"/>
    </row>
    <row r="562" spans="4:4" x14ac:dyDescent="0.25">
      <c r="D562"/>
    </row>
    <row r="563" spans="4:4" x14ac:dyDescent="0.25">
      <c r="D563"/>
    </row>
    <row r="564" spans="4:4" x14ac:dyDescent="0.25">
      <c r="D564"/>
    </row>
    <row r="565" spans="4:4" x14ac:dyDescent="0.25">
      <c r="D565"/>
    </row>
    <row r="566" spans="4:4" x14ac:dyDescent="0.25">
      <c r="D566"/>
    </row>
    <row r="567" spans="4:4" x14ac:dyDescent="0.25">
      <c r="D567"/>
    </row>
    <row r="568" spans="4:4" x14ac:dyDescent="0.25">
      <c r="D568"/>
    </row>
    <row r="569" spans="4:4" x14ac:dyDescent="0.25">
      <c r="D569"/>
    </row>
    <row r="570" spans="4:4" x14ac:dyDescent="0.25">
      <c r="D570"/>
    </row>
    <row r="571" spans="4:4" x14ac:dyDescent="0.25">
      <c r="D571"/>
    </row>
    <row r="572" spans="4:4" x14ac:dyDescent="0.25">
      <c r="D572"/>
    </row>
    <row r="573" spans="4:4" x14ac:dyDescent="0.25">
      <c r="D573"/>
    </row>
    <row r="574" spans="4:4" x14ac:dyDescent="0.25">
      <c r="D574"/>
    </row>
    <row r="575" spans="4:4" x14ac:dyDescent="0.25">
      <c r="D575"/>
    </row>
    <row r="576" spans="4:4" x14ac:dyDescent="0.25">
      <c r="D576"/>
    </row>
    <row r="577" spans="4:4" x14ac:dyDescent="0.25">
      <c r="D577"/>
    </row>
    <row r="578" spans="4:4" x14ac:dyDescent="0.25">
      <c r="D578"/>
    </row>
    <row r="579" spans="4:4" x14ac:dyDescent="0.25">
      <c r="D579"/>
    </row>
    <row r="580" spans="4:4" x14ac:dyDescent="0.25">
      <c r="D580"/>
    </row>
    <row r="581" spans="4:4" x14ac:dyDescent="0.25">
      <c r="D581"/>
    </row>
    <row r="582" spans="4:4" x14ac:dyDescent="0.25">
      <c r="D582"/>
    </row>
    <row r="583" spans="4:4" x14ac:dyDescent="0.25">
      <c r="D583"/>
    </row>
    <row r="584" spans="4:4" x14ac:dyDescent="0.25">
      <c r="D584"/>
    </row>
    <row r="585" spans="4:4" x14ac:dyDescent="0.25">
      <c r="D585"/>
    </row>
    <row r="586" spans="4:4" x14ac:dyDescent="0.25">
      <c r="D586"/>
    </row>
    <row r="587" spans="4:4" x14ac:dyDescent="0.25">
      <c r="D587"/>
    </row>
    <row r="588" spans="4:4" x14ac:dyDescent="0.25">
      <c r="D588"/>
    </row>
    <row r="589" spans="4:4" x14ac:dyDescent="0.25">
      <c r="D589"/>
    </row>
    <row r="590" spans="4:4" x14ac:dyDescent="0.25">
      <c r="D590"/>
    </row>
    <row r="591" spans="4:4" x14ac:dyDescent="0.25">
      <c r="D591"/>
    </row>
    <row r="592" spans="4:4" x14ac:dyDescent="0.25">
      <c r="D592"/>
    </row>
    <row r="593" spans="4:4" x14ac:dyDescent="0.25">
      <c r="D593"/>
    </row>
    <row r="594" spans="4:4" x14ac:dyDescent="0.25">
      <c r="D594"/>
    </row>
    <row r="595" spans="4:4" x14ac:dyDescent="0.25">
      <c r="D595"/>
    </row>
    <row r="596" spans="4:4" x14ac:dyDescent="0.25">
      <c r="D596"/>
    </row>
    <row r="597" spans="4:4" x14ac:dyDescent="0.25">
      <c r="D597"/>
    </row>
    <row r="598" spans="4:4" x14ac:dyDescent="0.25">
      <c r="D598"/>
    </row>
    <row r="599" spans="4:4" x14ac:dyDescent="0.25">
      <c r="D599"/>
    </row>
    <row r="600" spans="4:4" x14ac:dyDescent="0.25">
      <c r="D600"/>
    </row>
    <row r="601" spans="4:4" x14ac:dyDescent="0.25">
      <c r="D601"/>
    </row>
    <row r="602" spans="4:4" x14ac:dyDescent="0.25">
      <c r="D602"/>
    </row>
    <row r="603" spans="4:4" x14ac:dyDescent="0.25">
      <c r="D603"/>
    </row>
    <row r="604" spans="4:4" x14ac:dyDescent="0.25">
      <c r="D604"/>
    </row>
    <row r="605" spans="4:4" x14ac:dyDescent="0.25">
      <c r="D605"/>
    </row>
    <row r="606" spans="4:4" x14ac:dyDescent="0.25">
      <c r="D606"/>
    </row>
    <row r="607" spans="4:4" x14ac:dyDescent="0.25">
      <c r="D607"/>
    </row>
    <row r="608" spans="4:4" x14ac:dyDescent="0.25">
      <c r="D608"/>
    </row>
    <row r="609" spans="4:4" x14ac:dyDescent="0.25">
      <c r="D609"/>
    </row>
    <row r="610" spans="4:4" x14ac:dyDescent="0.25">
      <c r="D610"/>
    </row>
    <row r="611" spans="4:4" x14ac:dyDescent="0.25">
      <c r="D611"/>
    </row>
    <row r="612" spans="4:4" x14ac:dyDescent="0.25">
      <c r="D612"/>
    </row>
    <row r="613" spans="4:4" x14ac:dyDescent="0.25">
      <c r="D613"/>
    </row>
    <row r="614" spans="4:4" x14ac:dyDescent="0.25">
      <c r="D614"/>
    </row>
    <row r="615" spans="4:4" x14ac:dyDescent="0.25">
      <c r="D615"/>
    </row>
    <row r="616" spans="4:4" x14ac:dyDescent="0.25">
      <c r="D616"/>
    </row>
    <row r="617" spans="4:4" x14ac:dyDescent="0.25">
      <c r="D617"/>
    </row>
    <row r="618" spans="4:4" x14ac:dyDescent="0.25">
      <c r="D618"/>
    </row>
    <row r="619" spans="4:4" x14ac:dyDescent="0.25">
      <c r="D619"/>
    </row>
    <row r="620" spans="4:4" x14ac:dyDescent="0.25">
      <c r="D620"/>
    </row>
    <row r="621" spans="4:4" x14ac:dyDescent="0.25">
      <c r="D621"/>
    </row>
    <row r="622" spans="4:4" x14ac:dyDescent="0.25">
      <c r="D622"/>
    </row>
    <row r="623" spans="4:4" x14ac:dyDescent="0.25">
      <c r="D623"/>
    </row>
    <row r="624" spans="4:4" x14ac:dyDescent="0.25">
      <c r="D624"/>
    </row>
    <row r="625" spans="4:4" x14ac:dyDescent="0.25">
      <c r="D625"/>
    </row>
    <row r="626" spans="4:4" x14ac:dyDescent="0.25">
      <c r="D626"/>
    </row>
    <row r="627" spans="4:4" x14ac:dyDescent="0.25">
      <c r="D627"/>
    </row>
    <row r="628" spans="4:4" x14ac:dyDescent="0.25">
      <c r="D628"/>
    </row>
    <row r="629" spans="4:4" x14ac:dyDescent="0.25">
      <c r="D629"/>
    </row>
    <row r="630" spans="4:4" x14ac:dyDescent="0.25">
      <c r="D630"/>
    </row>
    <row r="631" spans="4:4" x14ac:dyDescent="0.25">
      <c r="D631"/>
    </row>
    <row r="632" spans="4:4" x14ac:dyDescent="0.25">
      <c r="D632"/>
    </row>
    <row r="633" spans="4:4" x14ac:dyDescent="0.25">
      <c r="D633"/>
    </row>
    <row r="634" spans="4:4" x14ac:dyDescent="0.25">
      <c r="D634"/>
    </row>
    <row r="635" spans="4:4" x14ac:dyDescent="0.25">
      <c r="D635"/>
    </row>
    <row r="636" spans="4:4" x14ac:dyDescent="0.25">
      <c r="D636"/>
    </row>
    <row r="637" spans="4:4" x14ac:dyDescent="0.25">
      <c r="D637"/>
    </row>
    <row r="638" spans="4:4" x14ac:dyDescent="0.25">
      <c r="D638"/>
    </row>
    <row r="639" spans="4:4" x14ac:dyDescent="0.25">
      <c r="D639"/>
    </row>
    <row r="640" spans="4:4" x14ac:dyDescent="0.25">
      <c r="D640"/>
    </row>
    <row r="641" spans="4:4" x14ac:dyDescent="0.25">
      <c r="D641"/>
    </row>
    <row r="642" spans="4:4" x14ac:dyDescent="0.25">
      <c r="D642"/>
    </row>
    <row r="643" spans="4:4" x14ac:dyDescent="0.25">
      <c r="D643"/>
    </row>
    <row r="644" spans="4:4" x14ac:dyDescent="0.25">
      <c r="D644"/>
    </row>
    <row r="645" spans="4:4" x14ac:dyDescent="0.25">
      <c r="D645"/>
    </row>
    <row r="646" spans="4:4" x14ac:dyDescent="0.25">
      <c r="D646"/>
    </row>
    <row r="647" spans="4:4" x14ac:dyDescent="0.25">
      <c r="D647"/>
    </row>
    <row r="648" spans="4:4" x14ac:dyDescent="0.25">
      <c r="D648"/>
    </row>
    <row r="649" spans="4:4" x14ac:dyDescent="0.25">
      <c r="D649"/>
    </row>
    <row r="650" spans="4:4" x14ac:dyDescent="0.25">
      <c r="D650"/>
    </row>
    <row r="651" spans="4:4" x14ac:dyDescent="0.25">
      <c r="D651"/>
    </row>
    <row r="652" spans="4:4" x14ac:dyDescent="0.25">
      <c r="D652"/>
    </row>
    <row r="653" spans="4:4" x14ac:dyDescent="0.25">
      <c r="D653"/>
    </row>
    <row r="654" spans="4:4" x14ac:dyDescent="0.25">
      <c r="D654"/>
    </row>
    <row r="655" spans="4:4" x14ac:dyDescent="0.25">
      <c r="D655"/>
    </row>
    <row r="656" spans="4:4" x14ac:dyDescent="0.25">
      <c r="D656"/>
    </row>
    <row r="657" spans="4:4" x14ac:dyDescent="0.25">
      <c r="D657"/>
    </row>
    <row r="658" spans="4:4" x14ac:dyDescent="0.25">
      <c r="D658"/>
    </row>
    <row r="659" spans="4:4" x14ac:dyDescent="0.25">
      <c r="D659"/>
    </row>
    <row r="660" spans="4:4" x14ac:dyDescent="0.25">
      <c r="D660"/>
    </row>
    <row r="661" spans="4:4" x14ac:dyDescent="0.25">
      <c r="D661"/>
    </row>
    <row r="662" spans="4:4" x14ac:dyDescent="0.25">
      <c r="D662"/>
    </row>
    <row r="663" spans="4:4" x14ac:dyDescent="0.25">
      <c r="D663"/>
    </row>
    <row r="664" spans="4:4" x14ac:dyDescent="0.25">
      <c r="D664"/>
    </row>
    <row r="665" spans="4:4" x14ac:dyDescent="0.25">
      <c r="D665"/>
    </row>
    <row r="666" spans="4:4" x14ac:dyDescent="0.25">
      <c r="D666"/>
    </row>
    <row r="667" spans="4:4" x14ac:dyDescent="0.25">
      <c r="D667"/>
    </row>
    <row r="668" spans="4:4" x14ac:dyDescent="0.25">
      <c r="D668"/>
    </row>
    <row r="669" spans="4:4" x14ac:dyDescent="0.25">
      <c r="D669"/>
    </row>
    <row r="670" spans="4:4" x14ac:dyDescent="0.25">
      <c r="D670"/>
    </row>
    <row r="671" spans="4:4" x14ac:dyDescent="0.25">
      <c r="D671"/>
    </row>
    <row r="672" spans="4:4" x14ac:dyDescent="0.25">
      <c r="D672"/>
    </row>
    <row r="673" spans="4:4" x14ac:dyDescent="0.25">
      <c r="D673"/>
    </row>
    <row r="674" spans="4:4" x14ac:dyDescent="0.25">
      <c r="D674"/>
    </row>
    <row r="675" spans="4:4" x14ac:dyDescent="0.25">
      <c r="D675"/>
    </row>
    <row r="676" spans="4:4" x14ac:dyDescent="0.25">
      <c r="D676"/>
    </row>
    <row r="677" spans="4:4" x14ac:dyDescent="0.25">
      <c r="D677"/>
    </row>
    <row r="678" spans="4:4" x14ac:dyDescent="0.25">
      <c r="D678"/>
    </row>
    <row r="679" spans="4:4" x14ac:dyDescent="0.25">
      <c r="D679"/>
    </row>
    <row r="680" spans="4:4" x14ac:dyDescent="0.25">
      <c r="D680"/>
    </row>
    <row r="681" spans="4:4" x14ac:dyDescent="0.25">
      <c r="D681"/>
    </row>
    <row r="682" spans="4:4" x14ac:dyDescent="0.25">
      <c r="D682"/>
    </row>
    <row r="683" spans="4:4" x14ac:dyDescent="0.25">
      <c r="D683"/>
    </row>
    <row r="684" spans="4:4" x14ac:dyDescent="0.25">
      <c r="D684"/>
    </row>
    <row r="685" spans="4:4" x14ac:dyDescent="0.25">
      <c r="D685"/>
    </row>
    <row r="686" spans="4:4" x14ac:dyDescent="0.25">
      <c r="D686"/>
    </row>
    <row r="687" spans="4:4" x14ac:dyDescent="0.25">
      <c r="D687"/>
    </row>
    <row r="688" spans="4:4" x14ac:dyDescent="0.25">
      <c r="D688"/>
    </row>
    <row r="689" spans="4:4" x14ac:dyDescent="0.25">
      <c r="D689"/>
    </row>
    <row r="690" spans="4:4" x14ac:dyDescent="0.25">
      <c r="D690"/>
    </row>
    <row r="691" spans="4:4" x14ac:dyDescent="0.25">
      <c r="D691"/>
    </row>
  </sheetData>
  <mergeCells count="3">
    <mergeCell ref="A5:A11"/>
    <mergeCell ref="A12:A33"/>
    <mergeCell ref="A34:C34"/>
  </mergeCells>
  <pageMargins left="0.43307086614173229" right="0.43307086614173229" top="0.55118110236220474" bottom="0.56999999999999995" header="0.31496062992125984" footer="0.26"/>
  <pageSetup paperSize="9" scale="60" fitToHeight="0" orientation="portrait" horizontalDpi="4294967294" verticalDpi="4294967294" r:id="rId2"/>
  <headerFooter>
    <oddFooter>&amp;R&amp;N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1174E-23A1-4CD9-939B-C76433370BE2}">
  <sheetPr>
    <pageSetUpPr fitToPage="1"/>
  </sheetPr>
  <dimension ref="A1:F691"/>
  <sheetViews>
    <sheetView workbookViewId="0">
      <selection activeCell="A4" sqref="A4"/>
    </sheetView>
  </sheetViews>
  <sheetFormatPr defaultRowHeight="15" x14ac:dyDescent="0.25"/>
  <cols>
    <col min="1" max="1" width="28" customWidth="1"/>
    <col min="2" max="2" width="23.42578125" customWidth="1"/>
    <col min="3" max="3" width="58" customWidth="1"/>
    <col min="4" max="4" width="17.85546875" style="92" customWidth="1"/>
    <col min="5" max="5" width="16.28515625" customWidth="1"/>
    <col min="6" max="6" width="16.140625" customWidth="1"/>
  </cols>
  <sheetData>
    <row r="1" spans="1:6" ht="21" customHeight="1" x14ac:dyDescent="0.25">
      <c r="A1" s="91" t="s">
        <v>160</v>
      </c>
      <c r="B1" t="s">
        <v>1842</v>
      </c>
    </row>
    <row r="3" spans="1:6" x14ac:dyDescent="0.25">
      <c r="A3" s="1"/>
      <c r="B3" s="1"/>
      <c r="C3" s="1"/>
      <c r="D3" s="93" t="s">
        <v>3447</v>
      </c>
      <c r="E3" s="1"/>
      <c r="F3" s="1"/>
    </row>
    <row r="4" spans="1:6" ht="30" x14ac:dyDescent="0.25">
      <c r="A4" s="93" t="s">
        <v>2690</v>
      </c>
      <c r="B4" s="93" t="s">
        <v>1</v>
      </c>
      <c r="C4" s="93" t="s">
        <v>2</v>
      </c>
      <c r="D4" s="94" t="s">
        <v>3450</v>
      </c>
      <c r="E4" s="94" t="s">
        <v>3448</v>
      </c>
      <c r="F4" s="94" t="s">
        <v>3449</v>
      </c>
    </row>
    <row r="5" spans="1:6" ht="45" x14ac:dyDescent="0.25">
      <c r="A5" s="94" t="s">
        <v>3238</v>
      </c>
      <c r="B5" s="94" t="s">
        <v>1828</v>
      </c>
      <c r="C5" s="94" t="s">
        <v>1829</v>
      </c>
      <c r="D5" s="95">
        <v>15000000</v>
      </c>
      <c r="E5" s="95">
        <v>282273.25</v>
      </c>
      <c r="F5" s="95">
        <v>119166.87</v>
      </c>
    </row>
    <row r="6" spans="1:6" ht="30" x14ac:dyDescent="0.25">
      <c r="A6" s="94" t="s">
        <v>3236</v>
      </c>
      <c r="B6" s="94" t="s">
        <v>1825</v>
      </c>
      <c r="C6" s="94" t="s">
        <v>1826</v>
      </c>
      <c r="D6" s="95">
        <v>1200026.6000000001</v>
      </c>
      <c r="E6" s="95">
        <v>837558.22</v>
      </c>
      <c r="F6" s="95">
        <v>398034.58</v>
      </c>
    </row>
    <row r="7" spans="1:6" ht="45" x14ac:dyDescent="0.25">
      <c r="A7" s="94" t="s">
        <v>3230</v>
      </c>
      <c r="B7" s="94" t="s">
        <v>1813</v>
      </c>
      <c r="C7" s="94" t="s">
        <v>1814</v>
      </c>
      <c r="D7" s="95">
        <v>2817376.02</v>
      </c>
      <c r="E7" s="95">
        <v>0</v>
      </c>
      <c r="F7" s="95">
        <v>0</v>
      </c>
    </row>
    <row r="8" spans="1:6" ht="60" x14ac:dyDescent="0.25">
      <c r="A8" s="94" t="s">
        <v>3210</v>
      </c>
      <c r="B8" s="94" t="s">
        <v>1739</v>
      </c>
      <c r="C8" s="94" t="s">
        <v>1740</v>
      </c>
      <c r="D8" s="95">
        <v>12134281.17</v>
      </c>
      <c r="E8" s="95">
        <v>457272.38</v>
      </c>
      <c r="F8" s="95">
        <v>1195.5999999999999</v>
      </c>
    </row>
    <row r="9" spans="1:6" ht="45" x14ac:dyDescent="0.25">
      <c r="A9" s="94" t="s">
        <v>3212</v>
      </c>
      <c r="B9" s="94" t="s">
        <v>1742</v>
      </c>
      <c r="C9" s="94" t="s">
        <v>1743</v>
      </c>
      <c r="D9" s="95">
        <v>451633.54</v>
      </c>
      <c r="E9" s="95">
        <v>451633.54</v>
      </c>
      <c r="F9" s="95">
        <v>383691.74</v>
      </c>
    </row>
    <row r="10" spans="1:6" ht="60" x14ac:dyDescent="0.25">
      <c r="A10" s="94" t="s">
        <v>3225</v>
      </c>
      <c r="B10" s="94" t="s">
        <v>1799</v>
      </c>
      <c r="C10" s="94" t="s">
        <v>1800</v>
      </c>
      <c r="D10" s="95">
        <v>12000000</v>
      </c>
      <c r="E10" s="95">
        <v>347722.97</v>
      </c>
      <c r="F10" s="95">
        <v>148855.42000000001</v>
      </c>
    </row>
    <row r="11" spans="1:6" ht="60" x14ac:dyDescent="0.25">
      <c r="A11" s="94" t="s">
        <v>3199</v>
      </c>
      <c r="B11" s="94" t="s">
        <v>1709</v>
      </c>
      <c r="C11" s="94" t="s">
        <v>1710</v>
      </c>
      <c r="D11" s="95">
        <v>1500000</v>
      </c>
      <c r="E11" s="95">
        <v>0</v>
      </c>
      <c r="F11" s="95">
        <v>0</v>
      </c>
    </row>
    <row r="12" spans="1:6" ht="75" x14ac:dyDescent="0.25">
      <c r="A12" s="98" t="s">
        <v>2878</v>
      </c>
      <c r="B12" s="94" t="s">
        <v>1712</v>
      </c>
      <c r="C12" s="94" t="s">
        <v>1713</v>
      </c>
      <c r="D12" s="95">
        <v>8000000</v>
      </c>
      <c r="E12" s="95">
        <v>346019.71</v>
      </c>
      <c r="F12" s="95">
        <v>0</v>
      </c>
    </row>
    <row r="13" spans="1:6" ht="30" x14ac:dyDescent="0.25">
      <c r="A13" s="99"/>
      <c r="B13" s="94" t="s">
        <v>1715</v>
      </c>
      <c r="C13" s="94" t="s">
        <v>1716</v>
      </c>
      <c r="D13" s="95">
        <v>12000000</v>
      </c>
      <c r="E13" s="95">
        <v>148424.06</v>
      </c>
      <c r="F13" s="95">
        <v>0</v>
      </c>
    </row>
    <row r="14" spans="1:6" ht="75" x14ac:dyDescent="0.25">
      <c r="A14" s="99"/>
      <c r="B14" s="94" t="s">
        <v>1718</v>
      </c>
      <c r="C14" s="94" t="s">
        <v>1719</v>
      </c>
      <c r="D14" s="95">
        <v>7000000</v>
      </c>
      <c r="E14" s="95">
        <v>1307993.98</v>
      </c>
      <c r="F14" s="95">
        <v>5289.65</v>
      </c>
    </row>
    <row r="15" spans="1:6" ht="45" x14ac:dyDescent="0.25">
      <c r="A15" s="94" t="s">
        <v>3232</v>
      </c>
      <c r="B15" s="94" t="s">
        <v>1816</v>
      </c>
      <c r="C15" s="94" t="s">
        <v>1817</v>
      </c>
      <c r="D15" s="95">
        <v>3000000</v>
      </c>
      <c r="E15" s="95">
        <v>0</v>
      </c>
      <c r="F15" s="95">
        <v>0</v>
      </c>
    </row>
    <row r="16" spans="1:6" ht="60" x14ac:dyDescent="0.25">
      <c r="A16" s="94" t="s">
        <v>3239</v>
      </c>
      <c r="B16" s="94" t="s">
        <v>1831</v>
      </c>
      <c r="C16" s="94" t="s">
        <v>1832</v>
      </c>
      <c r="D16" s="95">
        <v>6000000</v>
      </c>
      <c r="E16" s="95">
        <v>0</v>
      </c>
      <c r="F16" s="95">
        <v>0</v>
      </c>
    </row>
    <row r="17" spans="1:6" ht="60" x14ac:dyDescent="0.25">
      <c r="A17" s="94" t="s">
        <v>3220</v>
      </c>
      <c r="B17" s="94" t="s">
        <v>1775</v>
      </c>
      <c r="C17" s="94" t="s">
        <v>1776</v>
      </c>
      <c r="D17" s="95">
        <v>7500000</v>
      </c>
      <c r="E17" s="95">
        <v>0</v>
      </c>
      <c r="F17" s="95">
        <v>0</v>
      </c>
    </row>
    <row r="18" spans="1:6" ht="60" x14ac:dyDescent="0.25">
      <c r="A18" s="94" t="s">
        <v>3243</v>
      </c>
      <c r="B18" s="94" t="s">
        <v>1840</v>
      </c>
      <c r="C18" s="94" t="s">
        <v>1841</v>
      </c>
      <c r="D18" s="95">
        <v>15000000</v>
      </c>
      <c r="E18" s="95">
        <v>0</v>
      </c>
      <c r="F18" s="95">
        <v>0</v>
      </c>
    </row>
    <row r="19" spans="1:6" ht="45" x14ac:dyDescent="0.25">
      <c r="A19" s="94" t="s">
        <v>3205</v>
      </c>
      <c r="B19" s="94" t="s">
        <v>1727</v>
      </c>
      <c r="C19" s="94" t="s">
        <v>1728</v>
      </c>
      <c r="D19" s="95">
        <v>9000000</v>
      </c>
      <c r="E19" s="95">
        <v>0</v>
      </c>
      <c r="F19" s="95">
        <v>0</v>
      </c>
    </row>
    <row r="20" spans="1:6" ht="75" x14ac:dyDescent="0.25">
      <c r="A20" s="94" t="s">
        <v>3203</v>
      </c>
      <c r="B20" s="94" t="s">
        <v>1724</v>
      </c>
      <c r="C20" s="94" t="s">
        <v>1725</v>
      </c>
      <c r="D20" s="95">
        <v>1450657.15</v>
      </c>
      <c r="E20" s="95">
        <v>61542.68</v>
      </c>
      <c r="F20" s="95">
        <v>0</v>
      </c>
    </row>
    <row r="21" spans="1:6" x14ac:dyDescent="0.25">
      <c r="A21" s="94" t="s">
        <v>3228</v>
      </c>
      <c r="B21" s="94" t="s">
        <v>1811</v>
      </c>
      <c r="C21" s="94" t="s">
        <v>2707</v>
      </c>
      <c r="D21" s="95">
        <v>1444064.16</v>
      </c>
      <c r="E21" s="95">
        <v>6422.46</v>
      </c>
      <c r="F21" s="95">
        <v>0</v>
      </c>
    </row>
    <row r="22" spans="1:6" ht="60" x14ac:dyDescent="0.25">
      <c r="A22" s="98" t="s">
        <v>3215</v>
      </c>
      <c r="B22" s="94" t="s">
        <v>1751</v>
      </c>
      <c r="C22" s="94" t="s">
        <v>1752</v>
      </c>
      <c r="D22" s="95">
        <v>6000000</v>
      </c>
      <c r="E22" s="95">
        <v>298045.58</v>
      </c>
      <c r="F22" s="95">
        <v>4896</v>
      </c>
    </row>
    <row r="23" spans="1:6" ht="60" x14ac:dyDescent="0.25">
      <c r="A23" s="99"/>
      <c r="B23" s="94" t="s">
        <v>1754</v>
      </c>
      <c r="C23" s="94" t="s">
        <v>1755</v>
      </c>
      <c r="D23" s="95">
        <v>1500000</v>
      </c>
      <c r="E23" s="95">
        <v>57222.66</v>
      </c>
      <c r="F23" s="95">
        <v>0</v>
      </c>
    </row>
    <row r="24" spans="1:6" ht="45" x14ac:dyDescent="0.25">
      <c r="A24" s="94" t="s">
        <v>3226</v>
      </c>
      <c r="B24" s="94" t="s">
        <v>1802</v>
      </c>
      <c r="C24" s="94" t="s">
        <v>1803</v>
      </c>
      <c r="D24" s="95">
        <v>1219565</v>
      </c>
      <c r="E24" s="95">
        <v>0</v>
      </c>
      <c r="F24" s="95">
        <v>0</v>
      </c>
    </row>
    <row r="25" spans="1:6" ht="90" x14ac:dyDescent="0.25">
      <c r="A25" s="98" t="s">
        <v>3227</v>
      </c>
      <c r="B25" s="94" t="s">
        <v>1805</v>
      </c>
      <c r="C25" s="94" t="s">
        <v>1806</v>
      </c>
      <c r="D25" s="95">
        <v>7000000</v>
      </c>
      <c r="E25" s="95">
        <v>0</v>
      </c>
      <c r="F25" s="95">
        <v>0</v>
      </c>
    </row>
    <row r="26" spans="1:6" ht="30" x14ac:dyDescent="0.25">
      <c r="A26" s="99"/>
      <c r="B26" s="94" t="s">
        <v>1808</v>
      </c>
      <c r="C26" s="94" t="s">
        <v>1809</v>
      </c>
      <c r="D26" s="95">
        <v>552418.46</v>
      </c>
      <c r="E26" s="95">
        <v>377229.51</v>
      </c>
      <c r="F26" s="95">
        <v>11311.77</v>
      </c>
    </row>
    <row r="27" spans="1:6" ht="120" x14ac:dyDescent="0.25">
      <c r="A27" s="98" t="s">
        <v>3241</v>
      </c>
      <c r="B27" s="94" t="s">
        <v>1834</v>
      </c>
      <c r="C27" s="94" t="s">
        <v>1835</v>
      </c>
      <c r="D27" s="95">
        <v>12794543.42</v>
      </c>
      <c r="E27" s="95">
        <v>0</v>
      </c>
      <c r="F27" s="95">
        <v>0</v>
      </c>
    </row>
    <row r="28" spans="1:6" ht="45" x14ac:dyDescent="0.25">
      <c r="A28" s="99"/>
      <c r="B28" s="94" t="s">
        <v>1837</v>
      </c>
      <c r="C28" s="94" t="s">
        <v>1838</v>
      </c>
      <c r="D28" s="95">
        <v>7000000</v>
      </c>
      <c r="E28" s="95">
        <v>0</v>
      </c>
      <c r="F28" s="95">
        <v>0</v>
      </c>
    </row>
    <row r="29" spans="1:6" ht="45" x14ac:dyDescent="0.25">
      <c r="A29" s="98" t="s">
        <v>3207</v>
      </c>
      <c r="B29" s="94" t="s">
        <v>1730</v>
      </c>
      <c r="C29" s="94" t="s">
        <v>1731</v>
      </c>
      <c r="D29" s="95">
        <v>2500000</v>
      </c>
      <c r="E29" s="95">
        <v>165055.94</v>
      </c>
      <c r="F29" s="95">
        <v>0</v>
      </c>
    </row>
    <row r="30" spans="1:6" ht="60" x14ac:dyDescent="0.25">
      <c r="A30" s="99"/>
      <c r="B30" s="94" t="s">
        <v>1736</v>
      </c>
      <c r="C30" s="94" t="s">
        <v>1737</v>
      </c>
      <c r="D30" s="95">
        <v>1218000</v>
      </c>
      <c r="E30" s="95">
        <v>62630.3</v>
      </c>
      <c r="F30" s="95">
        <v>0</v>
      </c>
    </row>
    <row r="31" spans="1:6" ht="30" x14ac:dyDescent="0.25">
      <c r="A31" s="94" t="s">
        <v>3209</v>
      </c>
      <c r="B31" s="94" t="s">
        <v>1733</v>
      </c>
      <c r="C31" s="94" t="s">
        <v>1734</v>
      </c>
      <c r="D31" s="95">
        <v>879756.58</v>
      </c>
      <c r="E31" s="95">
        <v>721863.61</v>
      </c>
      <c r="F31" s="95">
        <v>258118.34</v>
      </c>
    </row>
    <row r="32" spans="1:6" ht="75" x14ac:dyDescent="0.25">
      <c r="A32" s="98" t="s">
        <v>3234</v>
      </c>
      <c r="B32" s="94" t="s">
        <v>1819</v>
      </c>
      <c r="C32" s="94" t="s">
        <v>1820</v>
      </c>
      <c r="D32" s="95">
        <v>5000000</v>
      </c>
      <c r="E32" s="95">
        <v>58170.52</v>
      </c>
      <c r="F32" s="95">
        <v>0</v>
      </c>
    </row>
    <row r="33" spans="1:6" ht="75" x14ac:dyDescent="0.25">
      <c r="A33" s="99"/>
      <c r="B33" s="94" t="s">
        <v>1822</v>
      </c>
      <c r="C33" s="94" t="s">
        <v>1823</v>
      </c>
      <c r="D33" s="95">
        <v>3500000</v>
      </c>
      <c r="E33" s="95">
        <v>0</v>
      </c>
      <c r="F33" s="95">
        <v>0</v>
      </c>
    </row>
    <row r="34" spans="1:6" ht="90" x14ac:dyDescent="0.25">
      <c r="A34" s="94" t="s">
        <v>3223</v>
      </c>
      <c r="B34" s="94" t="s">
        <v>1796</v>
      </c>
      <c r="C34" s="94" t="s">
        <v>1797</v>
      </c>
      <c r="D34" s="95">
        <v>33171581</v>
      </c>
      <c r="E34" s="95">
        <v>1237882.3400000001</v>
      </c>
      <c r="F34" s="95">
        <v>200787.04</v>
      </c>
    </row>
    <row r="35" spans="1:6" ht="60" x14ac:dyDescent="0.25">
      <c r="A35" s="98" t="s">
        <v>3213</v>
      </c>
      <c r="B35" s="94" t="s">
        <v>1745</v>
      </c>
      <c r="C35" s="94" t="s">
        <v>1746</v>
      </c>
      <c r="D35" s="95">
        <v>9875000</v>
      </c>
      <c r="E35" s="95">
        <v>4569358.4200000009</v>
      </c>
      <c r="F35" s="95">
        <v>2890247.370000002</v>
      </c>
    </row>
    <row r="36" spans="1:6" ht="90" x14ac:dyDescent="0.25">
      <c r="A36" s="99"/>
      <c r="B36" s="94" t="s">
        <v>1748</v>
      </c>
      <c r="C36" s="94" t="s">
        <v>1749</v>
      </c>
      <c r="D36" s="95">
        <v>1659150</v>
      </c>
      <c r="E36" s="95">
        <v>0</v>
      </c>
      <c r="F36" s="95">
        <v>0</v>
      </c>
    </row>
    <row r="37" spans="1:6" ht="60" x14ac:dyDescent="0.25">
      <c r="A37" s="99"/>
      <c r="B37" s="94" t="s">
        <v>1757</v>
      </c>
      <c r="C37" s="94" t="s">
        <v>1758</v>
      </c>
      <c r="D37" s="95">
        <v>8546000</v>
      </c>
      <c r="E37" s="95">
        <v>0</v>
      </c>
      <c r="F37" s="95">
        <v>0</v>
      </c>
    </row>
    <row r="38" spans="1:6" ht="45" x14ac:dyDescent="0.25">
      <c r="A38" s="99"/>
      <c r="B38" s="94" t="s">
        <v>1760</v>
      </c>
      <c r="C38" s="94" t="s">
        <v>1761</v>
      </c>
      <c r="D38" s="95">
        <v>3437480.01</v>
      </c>
      <c r="E38" s="95">
        <v>2894099.94</v>
      </c>
      <c r="F38" s="95">
        <v>2051951.35</v>
      </c>
    </row>
    <row r="39" spans="1:6" ht="60" x14ac:dyDescent="0.25">
      <c r="A39" s="98" t="s">
        <v>3217</v>
      </c>
      <c r="B39" s="94" t="s">
        <v>1763</v>
      </c>
      <c r="C39" s="94" t="s">
        <v>1764</v>
      </c>
      <c r="D39" s="95">
        <v>3660000</v>
      </c>
      <c r="E39" s="95">
        <v>54194.79</v>
      </c>
      <c r="F39" s="95">
        <v>0</v>
      </c>
    </row>
    <row r="40" spans="1:6" ht="90" x14ac:dyDescent="0.25">
      <c r="A40" s="99"/>
      <c r="B40" s="94" t="s">
        <v>1766</v>
      </c>
      <c r="C40" s="94" t="s">
        <v>1767</v>
      </c>
      <c r="D40" s="95">
        <v>3047659.51</v>
      </c>
      <c r="E40" s="95">
        <v>0</v>
      </c>
      <c r="F40" s="95">
        <v>0</v>
      </c>
    </row>
    <row r="41" spans="1:6" ht="90" x14ac:dyDescent="0.25">
      <c r="A41" s="99"/>
      <c r="B41" s="94" t="s">
        <v>1769</v>
      </c>
      <c r="C41" s="94" t="s">
        <v>1770</v>
      </c>
      <c r="D41" s="95">
        <v>10786776.02</v>
      </c>
      <c r="E41" s="95">
        <v>0</v>
      </c>
      <c r="F41" s="95">
        <v>0</v>
      </c>
    </row>
    <row r="42" spans="1:6" ht="45" x14ac:dyDescent="0.25">
      <c r="A42" s="99"/>
      <c r="B42" s="94" t="s">
        <v>1787</v>
      </c>
      <c r="C42" s="94" t="s">
        <v>1788</v>
      </c>
      <c r="D42" s="95">
        <v>761065.72</v>
      </c>
      <c r="E42" s="95">
        <v>576550.58000000007</v>
      </c>
      <c r="F42" s="95">
        <v>494400.84</v>
      </c>
    </row>
    <row r="43" spans="1:6" ht="60" x14ac:dyDescent="0.25">
      <c r="A43" s="99"/>
      <c r="B43" s="94" t="s">
        <v>1790</v>
      </c>
      <c r="C43" s="94" t="s">
        <v>1791</v>
      </c>
      <c r="D43" s="95">
        <v>3300000</v>
      </c>
      <c r="E43" s="95">
        <v>171601.39</v>
      </c>
      <c r="F43" s="95">
        <v>51480.41</v>
      </c>
    </row>
    <row r="44" spans="1:6" ht="90" x14ac:dyDescent="0.25">
      <c r="A44" s="99"/>
      <c r="B44" s="94" t="s">
        <v>1793</v>
      </c>
      <c r="C44" s="94" t="s">
        <v>1794</v>
      </c>
      <c r="D44" s="95">
        <v>2522225</v>
      </c>
      <c r="E44" s="95">
        <v>222514.6</v>
      </c>
      <c r="F44" s="95">
        <v>52822.17</v>
      </c>
    </row>
    <row r="45" spans="1:6" ht="75" x14ac:dyDescent="0.25">
      <c r="A45" s="94" t="s">
        <v>3221</v>
      </c>
      <c r="B45" s="94" t="s">
        <v>1784</v>
      </c>
      <c r="C45" s="94" t="s">
        <v>1785</v>
      </c>
      <c r="D45" s="95">
        <v>1800000</v>
      </c>
      <c r="E45" s="95">
        <v>78099.89</v>
      </c>
      <c r="F45" s="95">
        <v>0</v>
      </c>
    </row>
    <row r="46" spans="1:6" ht="30" x14ac:dyDescent="0.25">
      <c r="A46" s="98" t="s">
        <v>3201</v>
      </c>
      <c r="B46" s="94" t="s">
        <v>1721</v>
      </c>
      <c r="C46" s="94" t="s">
        <v>1722</v>
      </c>
      <c r="D46" s="95">
        <v>4867750</v>
      </c>
      <c r="E46" s="95">
        <v>3619858.05</v>
      </c>
      <c r="F46" s="95">
        <v>3581208.46</v>
      </c>
    </row>
    <row r="47" spans="1:6" ht="45" x14ac:dyDescent="0.25">
      <c r="A47" s="99"/>
      <c r="B47" s="94" t="s">
        <v>1778</v>
      </c>
      <c r="C47" s="94" t="s">
        <v>1779</v>
      </c>
      <c r="D47" s="95">
        <v>32182250</v>
      </c>
      <c r="E47" s="95">
        <v>18522253.989999998</v>
      </c>
      <c r="F47" s="95">
        <v>4564795.41</v>
      </c>
    </row>
    <row r="48" spans="1:6" ht="30" x14ac:dyDescent="0.25">
      <c r="A48" s="99"/>
      <c r="B48" s="94" t="s">
        <v>1781</v>
      </c>
      <c r="C48" s="94" t="s">
        <v>1782</v>
      </c>
      <c r="D48" s="95">
        <v>975000</v>
      </c>
      <c r="E48" s="95">
        <v>679206.75</v>
      </c>
      <c r="F48" s="95">
        <v>657986.77</v>
      </c>
    </row>
    <row r="49" spans="1:6" ht="30" x14ac:dyDescent="0.25">
      <c r="A49" s="94" t="s">
        <v>3219</v>
      </c>
      <c r="B49" s="94" t="s">
        <v>1772</v>
      </c>
      <c r="C49" s="94" t="s">
        <v>1773</v>
      </c>
      <c r="D49" s="95">
        <v>2600000</v>
      </c>
      <c r="E49" s="95">
        <v>2492363.44</v>
      </c>
      <c r="F49" s="95">
        <v>2479240.9300000002</v>
      </c>
    </row>
    <row r="50" spans="1:6" x14ac:dyDescent="0.25">
      <c r="A50" s="98" t="s">
        <v>3446</v>
      </c>
      <c r="B50" s="99"/>
      <c r="C50" s="99"/>
      <c r="D50" s="95">
        <v>287854259.36000001</v>
      </c>
      <c r="E50" s="95">
        <v>41105065.549999997</v>
      </c>
      <c r="F50" s="95">
        <v>18355480.720000003</v>
      </c>
    </row>
    <row r="51" spans="1:6" x14ac:dyDescent="0.25">
      <c r="D51"/>
    </row>
    <row r="52" spans="1:6" x14ac:dyDescent="0.25">
      <c r="D52"/>
    </row>
    <row r="53" spans="1:6" x14ac:dyDescent="0.25">
      <c r="D53"/>
    </row>
    <row r="54" spans="1:6" x14ac:dyDescent="0.25">
      <c r="D54"/>
    </row>
    <row r="55" spans="1:6" x14ac:dyDescent="0.25">
      <c r="D55"/>
    </row>
    <row r="56" spans="1:6" x14ac:dyDescent="0.25">
      <c r="D56"/>
    </row>
    <row r="57" spans="1:6" x14ac:dyDescent="0.25">
      <c r="D57"/>
    </row>
    <row r="58" spans="1:6" x14ac:dyDescent="0.25">
      <c r="D58"/>
    </row>
    <row r="59" spans="1:6" x14ac:dyDescent="0.25">
      <c r="D59"/>
    </row>
    <row r="60" spans="1:6" x14ac:dyDescent="0.25">
      <c r="D60"/>
    </row>
    <row r="61" spans="1:6" x14ac:dyDescent="0.25">
      <c r="D61"/>
    </row>
    <row r="62" spans="1:6" x14ac:dyDescent="0.25">
      <c r="D62"/>
    </row>
    <row r="63" spans="1:6" x14ac:dyDescent="0.25">
      <c r="D63"/>
    </row>
    <row r="64" spans="1:6" x14ac:dyDescent="0.25">
      <c r="D64"/>
    </row>
    <row r="65" spans="4:4" x14ac:dyDescent="0.25">
      <c r="D65"/>
    </row>
    <row r="66" spans="4:4" x14ac:dyDescent="0.25">
      <c r="D66"/>
    </row>
    <row r="67" spans="4:4" x14ac:dyDescent="0.25">
      <c r="D67"/>
    </row>
    <row r="68" spans="4:4" x14ac:dyDescent="0.25">
      <c r="D68"/>
    </row>
    <row r="69" spans="4:4" x14ac:dyDescent="0.25">
      <c r="D69"/>
    </row>
    <row r="70" spans="4:4" x14ac:dyDescent="0.25">
      <c r="D70"/>
    </row>
    <row r="71" spans="4:4" x14ac:dyDescent="0.25">
      <c r="D71"/>
    </row>
    <row r="72" spans="4:4" x14ac:dyDescent="0.25">
      <c r="D72"/>
    </row>
    <row r="73" spans="4:4" x14ac:dyDescent="0.25">
      <c r="D73"/>
    </row>
    <row r="74" spans="4:4" x14ac:dyDescent="0.25">
      <c r="D74"/>
    </row>
    <row r="75" spans="4:4" x14ac:dyDescent="0.25">
      <c r="D75"/>
    </row>
    <row r="76" spans="4:4" x14ac:dyDescent="0.25">
      <c r="D76"/>
    </row>
    <row r="77" spans="4:4" x14ac:dyDescent="0.25">
      <c r="D77"/>
    </row>
    <row r="78" spans="4:4" x14ac:dyDescent="0.25">
      <c r="D78"/>
    </row>
    <row r="79" spans="4:4" x14ac:dyDescent="0.25">
      <c r="D79"/>
    </row>
    <row r="80" spans="4:4" x14ac:dyDescent="0.25">
      <c r="D80"/>
    </row>
    <row r="81" spans="4:4" x14ac:dyDescent="0.25">
      <c r="D81"/>
    </row>
    <row r="82" spans="4:4" x14ac:dyDescent="0.25">
      <c r="D82"/>
    </row>
    <row r="83" spans="4:4" x14ac:dyDescent="0.25">
      <c r="D83"/>
    </row>
    <row r="84" spans="4:4" x14ac:dyDescent="0.25">
      <c r="D84"/>
    </row>
    <row r="85" spans="4:4" x14ac:dyDescent="0.25">
      <c r="D85"/>
    </row>
    <row r="86" spans="4:4" x14ac:dyDescent="0.25">
      <c r="D86"/>
    </row>
    <row r="87" spans="4:4" x14ac:dyDescent="0.25">
      <c r="D87"/>
    </row>
    <row r="88" spans="4:4" x14ac:dyDescent="0.25">
      <c r="D88"/>
    </row>
    <row r="89" spans="4:4" x14ac:dyDescent="0.25">
      <c r="D89"/>
    </row>
    <row r="90" spans="4:4" x14ac:dyDescent="0.25">
      <c r="D90"/>
    </row>
    <row r="91" spans="4:4" x14ac:dyDescent="0.25">
      <c r="D91"/>
    </row>
    <row r="92" spans="4:4" x14ac:dyDescent="0.25">
      <c r="D92"/>
    </row>
    <row r="93" spans="4:4" x14ac:dyDescent="0.25">
      <c r="D93"/>
    </row>
    <row r="94" spans="4:4" x14ac:dyDescent="0.25">
      <c r="D94"/>
    </row>
    <row r="95" spans="4:4" x14ac:dyDescent="0.25">
      <c r="D95"/>
    </row>
    <row r="96" spans="4:4" x14ac:dyDescent="0.25">
      <c r="D96"/>
    </row>
    <row r="97" spans="4:4" x14ac:dyDescent="0.25">
      <c r="D97"/>
    </row>
    <row r="98" spans="4:4" x14ac:dyDescent="0.25">
      <c r="D98"/>
    </row>
    <row r="99" spans="4:4" x14ac:dyDescent="0.25">
      <c r="D99"/>
    </row>
    <row r="100" spans="4:4" x14ac:dyDescent="0.25">
      <c r="D100"/>
    </row>
    <row r="101" spans="4:4" x14ac:dyDescent="0.25">
      <c r="D101"/>
    </row>
    <row r="102" spans="4:4" x14ac:dyDescent="0.25">
      <c r="D102"/>
    </row>
    <row r="103" spans="4:4" x14ac:dyDescent="0.25">
      <c r="D103"/>
    </row>
    <row r="104" spans="4:4" x14ac:dyDescent="0.25">
      <c r="D104"/>
    </row>
    <row r="105" spans="4:4" x14ac:dyDescent="0.25">
      <c r="D105"/>
    </row>
    <row r="106" spans="4:4" x14ac:dyDescent="0.25">
      <c r="D106"/>
    </row>
    <row r="107" spans="4:4" x14ac:dyDescent="0.25">
      <c r="D107"/>
    </row>
    <row r="108" spans="4:4" x14ac:dyDescent="0.25">
      <c r="D108"/>
    </row>
    <row r="109" spans="4:4" x14ac:dyDescent="0.25">
      <c r="D109"/>
    </row>
    <row r="110" spans="4:4" x14ac:dyDescent="0.25">
      <c r="D110"/>
    </row>
    <row r="111" spans="4:4" x14ac:dyDescent="0.25">
      <c r="D111"/>
    </row>
    <row r="112" spans="4:4" x14ac:dyDescent="0.25">
      <c r="D112"/>
    </row>
    <row r="113" spans="4:4" x14ac:dyDescent="0.25">
      <c r="D113"/>
    </row>
    <row r="114" spans="4:4" x14ac:dyDescent="0.25">
      <c r="D114"/>
    </row>
    <row r="115" spans="4:4" x14ac:dyDescent="0.25">
      <c r="D115"/>
    </row>
    <row r="116" spans="4:4" x14ac:dyDescent="0.25">
      <c r="D116"/>
    </row>
    <row r="117" spans="4:4" x14ac:dyDescent="0.25">
      <c r="D117"/>
    </row>
    <row r="118" spans="4:4" x14ac:dyDescent="0.25">
      <c r="D118"/>
    </row>
    <row r="119" spans="4:4" x14ac:dyDescent="0.25">
      <c r="D119"/>
    </row>
    <row r="120" spans="4:4" x14ac:dyDescent="0.25">
      <c r="D120"/>
    </row>
    <row r="121" spans="4:4" x14ac:dyDescent="0.25">
      <c r="D121"/>
    </row>
    <row r="122" spans="4:4" x14ac:dyDescent="0.25">
      <c r="D122"/>
    </row>
    <row r="123" spans="4:4" x14ac:dyDescent="0.25">
      <c r="D123"/>
    </row>
    <row r="124" spans="4:4" x14ac:dyDescent="0.25">
      <c r="D124"/>
    </row>
    <row r="125" spans="4:4" x14ac:dyDescent="0.25">
      <c r="D125"/>
    </row>
    <row r="126" spans="4:4" x14ac:dyDescent="0.25">
      <c r="D126"/>
    </row>
    <row r="127" spans="4:4" x14ac:dyDescent="0.25">
      <c r="D127"/>
    </row>
    <row r="128" spans="4:4" x14ac:dyDescent="0.25">
      <c r="D128"/>
    </row>
    <row r="129" spans="4:4" x14ac:dyDescent="0.25">
      <c r="D129"/>
    </row>
    <row r="130" spans="4:4" x14ac:dyDescent="0.25">
      <c r="D130"/>
    </row>
    <row r="131" spans="4:4" x14ac:dyDescent="0.25">
      <c r="D131"/>
    </row>
    <row r="132" spans="4:4" x14ac:dyDescent="0.25">
      <c r="D132"/>
    </row>
    <row r="133" spans="4:4" x14ac:dyDescent="0.25">
      <c r="D133"/>
    </row>
    <row r="134" spans="4:4" x14ac:dyDescent="0.25">
      <c r="D134"/>
    </row>
    <row r="135" spans="4:4" x14ac:dyDescent="0.25">
      <c r="D135"/>
    </row>
    <row r="136" spans="4:4" x14ac:dyDescent="0.25">
      <c r="D136"/>
    </row>
    <row r="137" spans="4:4" x14ac:dyDescent="0.25">
      <c r="D137"/>
    </row>
    <row r="138" spans="4:4" x14ac:dyDescent="0.25">
      <c r="D138"/>
    </row>
    <row r="139" spans="4:4" x14ac:dyDescent="0.25">
      <c r="D139"/>
    </row>
    <row r="140" spans="4:4" x14ac:dyDescent="0.25">
      <c r="D140"/>
    </row>
    <row r="141" spans="4:4" x14ac:dyDescent="0.25">
      <c r="D141"/>
    </row>
    <row r="142" spans="4:4" x14ac:dyDescent="0.25">
      <c r="D142"/>
    </row>
    <row r="143" spans="4:4" x14ac:dyDescent="0.25">
      <c r="D143"/>
    </row>
    <row r="144" spans="4:4" x14ac:dyDescent="0.25">
      <c r="D144"/>
    </row>
    <row r="145" spans="4:4" x14ac:dyDescent="0.25">
      <c r="D145"/>
    </row>
    <row r="146" spans="4:4" x14ac:dyDescent="0.25">
      <c r="D146"/>
    </row>
    <row r="147" spans="4:4" x14ac:dyDescent="0.25">
      <c r="D147"/>
    </row>
    <row r="148" spans="4:4" x14ac:dyDescent="0.25">
      <c r="D148"/>
    </row>
    <row r="149" spans="4:4" x14ac:dyDescent="0.25">
      <c r="D149"/>
    </row>
    <row r="150" spans="4:4" x14ac:dyDescent="0.25">
      <c r="D150"/>
    </row>
    <row r="151" spans="4:4" x14ac:dyDescent="0.25">
      <c r="D151"/>
    </row>
    <row r="152" spans="4:4" x14ac:dyDescent="0.25">
      <c r="D152"/>
    </row>
    <row r="153" spans="4:4" x14ac:dyDescent="0.25">
      <c r="D153"/>
    </row>
    <row r="154" spans="4:4" x14ac:dyDescent="0.25">
      <c r="D154"/>
    </row>
    <row r="155" spans="4:4" x14ac:dyDescent="0.25">
      <c r="D155"/>
    </row>
    <row r="156" spans="4:4" x14ac:dyDescent="0.25">
      <c r="D156"/>
    </row>
    <row r="157" spans="4:4" x14ac:dyDescent="0.25">
      <c r="D157"/>
    </row>
    <row r="158" spans="4:4" x14ac:dyDescent="0.25">
      <c r="D158"/>
    </row>
    <row r="159" spans="4:4" x14ac:dyDescent="0.25">
      <c r="D159"/>
    </row>
    <row r="160" spans="4:4" x14ac:dyDescent="0.25">
      <c r="D160"/>
    </row>
    <row r="161" spans="4:4" x14ac:dyDescent="0.25">
      <c r="D161"/>
    </row>
    <row r="162" spans="4:4" x14ac:dyDescent="0.25">
      <c r="D162"/>
    </row>
    <row r="163" spans="4:4" x14ac:dyDescent="0.25">
      <c r="D163"/>
    </row>
    <row r="164" spans="4:4" x14ac:dyDescent="0.25">
      <c r="D164"/>
    </row>
    <row r="165" spans="4:4" x14ac:dyDescent="0.25">
      <c r="D165"/>
    </row>
    <row r="166" spans="4:4" x14ac:dyDescent="0.25">
      <c r="D166"/>
    </row>
    <row r="167" spans="4:4" x14ac:dyDescent="0.25">
      <c r="D167"/>
    </row>
    <row r="168" spans="4:4" x14ac:dyDescent="0.25">
      <c r="D168"/>
    </row>
    <row r="169" spans="4:4" x14ac:dyDescent="0.25">
      <c r="D169"/>
    </row>
    <row r="170" spans="4:4" x14ac:dyDescent="0.25">
      <c r="D170"/>
    </row>
    <row r="171" spans="4:4" x14ac:dyDescent="0.25">
      <c r="D171"/>
    </row>
    <row r="172" spans="4:4" x14ac:dyDescent="0.25">
      <c r="D172"/>
    </row>
    <row r="173" spans="4:4" x14ac:dyDescent="0.25">
      <c r="D173"/>
    </row>
    <row r="174" spans="4:4" x14ac:dyDescent="0.25">
      <c r="D174"/>
    </row>
    <row r="175" spans="4:4" x14ac:dyDescent="0.25">
      <c r="D175"/>
    </row>
    <row r="176" spans="4:4" x14ac:dyDescent="0.25">
      <c r="D176"/>
    </row>
    <row r="177" spans="4:4" x14ac:dyDescent="0.25">
      <c r="D177"/>
    </row>
    <row r="178" spans="4:4" x14ac:dyDescent="0.25">
      <c r="D178"/>
    </row>
    <row r="179" spans="4:4" x14ac:dyDescent="0.25">
      <c r="D179"/>
    </row>
    <row r="180" spans="4:4" x14ac:dyDescent="0.25">
      <c r="D180"/>
    </row>
    <row r="181" spans="4:4" x14ac:dyDescent="0.25">
      <c r="D181"/>
    </row>
    <row r="182" spans="4:4" x14ac:dyDescent="0.25">
      <c r="D182"/>
    </row>
    <row r="183" spans="4:4" x14ac:dyDescent="0.25">
      <c r="D183"/>
    </row>
    <row r="184" spans="4:4" x14ac:dyDescent="0.25">
      <c r="D184"/>
    </row>
    <row r="185" spans="4:4" x14ac:dyDescent="0.25">
      <c r="D185"/>
    </row>
    <row r="186" spans="4:4" x14ac:dyDescent="0.25">
      <c r="D186"/>
    </row>
    <row r="187" spans="4:4" x14ac:dyDescent="0.25">
      <c r="D187"/>
    </row>
    <row r="188" spans="4:4" x14ac:dyDescent="0.25">
      <c r="D188"/>
    </row>
    <row r="189" spans="4:4" x14ac:dyDescent="0.25">
      <c r="D189"/>
    </row>
    <row r="190" spans="4:4" x14ac:dyDescent="0.25">
      <c r="D190"/>
    </row>
    <row r="191" spans="4:4" x14ac:dyDescent="0.25">
      <c r="D191"/>
    </row>
    <row r="192" spans="4:4" x14ac:dyDescent="0.25">
      <c r="D192"/>
    </row>
    <row r="193" spans="4:4" x14ac:dyDescent="0.25">
      <c r="D193"/>
    </row>
    <row r="194" spans="4:4" x14ac:dyDescent="0.25">
      <c r="D194"/>
    </row>
    <row r="195" spans="4:4" x14ac:dyDescent="0.25">
      <c r="D195"/>
    </row>
    <row r="196" spans="4:4" x14ac:dyDescent="0.25">
      <c r="D196"/>
    </row>
    <row r="197" spans="4:4" x14ac:dyDescent="0.25">
      <c r="D197"/>
    </row>
    <row r="198" spans="4:4" x14ac:dyDescent="0.25">
      <c r="D198"/>
    </row>
    <row r="199" spans="4:4" x14ac:dyDescent="0.25">
      <c r="D199"/>
    </row>
    <row r="200" spans="4:4" x14ac:dyDescent="0.25">
      <c r="D200"/>
    </row>
    <row r="201" spans="4:4" x14ac:dyDescent="0.25">
      <c r="D201"/>
    </row>
    <row r="202" spans="4:4" x14ac:dyDescent="0.25">
      <c r="D202"/>
    </row>
    <row r="203" spans="4:4" x14ac:dyDescent="0.25">
      <c r="D203"/>
    </row>
    <row r="204" spans="4:4" x14ac:dyDescent="0.25">
      <c r="D204"/>
    </row>
    <row r="205" spans="4:4" x14ac:dyDescent="0.25">
      <c r="D205"/>
    </row>
    <row r="206" spans="4:4" x14ac:dyDescent="0.25">
      <c r="D206"/>
    </row>
    <row r="207" spans="4:4" x14ac:dyDescent="0.25">
      <c r="D207"/>
    </row>
    <row r="208" spans="4:4" x14ac:dyDescent="0.25">
      <c r="D208"/>
    </row>
    <row r="209" spans="4:4" x14ac:dyDescent="0.25">
      <c r="D209"/>
    </row>
    <row r="210" spans="4:4" x14ac:dyDescent="0.25">
      <c r="D210"/>
    </row>
    <row r="211" spans="4:4" x14ac:dyDescent="0.25">
      <c r="D211"/>
    </row>
    <row r="212" spans="4:4" x14ac:dyDescent="0.25">
      <c r="D212"/>
    </row>
    <row r="213" spans="4:4" x14ac:dyDescent="0.25">
      <c r="D213"/>
    </row>
    <row r="214" spans="4:4" x14ac:dyDescent="0.25">
      <c r="D214"/>
    </row>
    <row r="215" spans="4:4" x14ac:dyDescent="0.25">
      <c r="D215"/>
    </row>
    <row r="216" spans="4:4" x14ac:dyDescent="0.25">
      <c r="D216"/>
    </row>
    <row r="217" spans="4:4" x14ac:dyDescent="0.25">
      <c r="D217"/>
    </row>
    <row r="218" spans="4:4" x14ac:dyDescent="0.25">
      <c r="D218"/>
    </row>
    <row r="219" spans="4:4" x14ac:dyDescent="0.25">
      <c r="D219"/>
    </row>
    <row r="220" spans="4:4" x14ac:dyDescent="0.25">
      <c r="D220"/>
    </row>
    <row r="221" spans="4:4" x14ac:dyDescent="0.25">
      <c r="D221"/>
    </row>
    <row r="222" spans="4:4" x14ac:dyDescent="0.25">
      <c r="D222"/>
    </row>
    <row r="223" spans="4:4" x14ac:dyDescent="0.25">
      <c r="D223"/>
    </row>
    <row r="224" spans="4:4" x14ac:dyDescent="0.25">
      <c r="D224"/>
    </row>
    <row r="225" spans="4:4" x14ac:dyDescent="0.25">
      <c r="D225"/>
    </row>
    <row r="226" spans="4:4" x14ac:dyDescent="0.25">
      <c r="D226"/>
    </row>
    <row r="227" spans="4:4" x14ac:dyDescent="0.25">
      <c r="D227"/>
    </row>
    <row r="228" spans="4:4" x14ac:dyDescent="0.25">
      <c r="D228"/>
    </row>
    <row r="229" spans="4:4" x14ac:dyDescent="0.25">
      <c r="D229"/>
    </row>
    <row r="230" spans="4:4" x14ac:dyDescent="0.25">
      <c r="D230"/>
    </row>
    <row r="231" spans="4:4" x14ac:dyDescent="0.25">
      <c r="D231"/>
    </row>
    <row r="232" spans="4:4" x14ac:dyDescent="0.25">
      <c r="D232"/>
    </row>
    <row r="233" spans="4:4" x14ac:dyDescent="0.25">
      <c r="D233"/>
    </row>
    <row r="234" spans="4:4" x14ac:dyDescent="0.25">
      <c r="D234"/>
    </row>
    <row r="235" spans="4:4" x14ac:dyDescent="0.25">
      <c r="D235"/>
    </row>
    <row r="236" spans="4:4" x14ac:dyDescent="0.25">
      <c r="D236"/>
    </row>
    <row r="237" spans="4:4" x14ac:dyDescent="0.25">
      <c r="D237"/>
    </row>
    <row r="238" spans="4:4" x14ac:dyDescent="0.25">
      <c r="D238"/>
    </row>
    <row r="239" spans="4:4" x14ac:dyDescent="0.25">
      <c r="D239"/>
    </row>
    <row r="240" spans="4:4" x14ac:dyDescent="0.25">
      <c r="D240"/>
    </row>
    <row r="241" spans="4:4" x14ac:dyDescent="0.25">
      <c r="D241"/>
    </row>
    <row r="242" spans="4:4" x14ac:dyDescent="0.25">
      <c r="D242"/>
    </row>
    <row r="243" spans="4:4" x14ac:dyDescent="0.25">
      <c r="D243"/>
    </row>
    <row r="244" spans="4:4" x14ac:dyDescent="0.25">
      <c r="D244"/>
    </row>
    <row r="245" spans="4:4" x14ac:dyDescent="0.25">
      <c r="D245"/>
    </row>
    <row r="246" spans="4:4" x14ac:dyDescent="0.25">
      <c r="D246"/>
    </row>
    <row r="247" spans="4:4" x14ac:dyDescent="0.25">
      <c r="D247"/>
    </row>
    <row r="248" spans="4:4" x14ac:dyDescent="0.25">
      <c r="D248"/>
    </row>
    <row r="249" spans="4:4" x14ac:dyDescent="0.25">
      <c r="D249"/>
    </row>
    <row r="250" spans="4:4" x14ac:dyDescent="0.25">
      <c r="D250"/>
    </row>
    <row r="251" spans="4:4" x14ac:dyDescent="0.25">
      <c r="D251"/>
    </row>
    <row r="252" spans="4:4" x14ac:dyDescent="0.25">
      <c r="D252"/>
    </row>
    <row r="253" spans="4:4" x14ac:dyDescent="0.25">
      <c r="D253"/>
    </row>
    <row r="254" spans="4:4" x14ac:dyDescent="0.25">
      <c r="D254"/>
    </row>
    <row r="255" spans="4:4" x14ac:dyDescent="0.25">
      <c r="D255"/>
    </row>
    <row r="256" spans="4:4" x14ac:dyDescent="0.25">
      <c r="D256"/>
    </row>
    <row r="257" spans="4:4" x14ac:dyDescent="0.25">
      <c r="D257"/>
    </row>
    <row r="258" spans="4:4" x14ac:dyDescent="0.25">
      <c r="D258"/>
    </row>
    <row r="259" spans="4:4" x14ac:dyDescent="0.25">
      <c r="D259"/>
    </row>
    <row r="260" spans="4:4" x14ac:dyDescent="0.25">
      <c r="D260"/>
    </row>
    <row r="261" spans="4:4" x14ac:dyDescent="0.25">
      <c r="D261"/>
    </row>
    <row r="262" spans="4:4" x14ac:dyDescent="0.25">
      <c r="D262"/>
    </row>
    <row r="263" spans="4:4" x14ac:dyDescent="0.25">
      <c r="D263"/>
    </row>
    <row r="264" spans="4:4" x14ac:dyDescent="0.25">
      <c r="D264"/>
    </row>
    <row r="265" spans="4:4" x14ac:dyDescent="0.25">
      <c r="D265"/>
    </row>
    <row r="266" spans="4:4" x14ac:dyDescent="0.25">
      <c r="D266"/>
    </row>
    <row r="267" spans="4:4" x14ac:dyDescent="0.25">
      <c r="D267"/>
    </row>
    <row r="268" spans="4:4" x14ac:dyDescent="0.25">
      <c r="D268"/>
    </row>
    <row r="269" spans="4:4" x14ac:dyDescent="0.25">
      <c r="D269"/>
    </row>
    <row r="270" spans="4:4" x14ac:dyDescent="0.25">
      <c r="D270"/>
    </row>
    <row r="271" spans="4:4" x14ac:dyDescent="0.25">
      <c r="D271"/>
    </row>
    <row r="272" spans="4:4" x14ac:dyDescent="0.25">
      <c r="D272"/>
    </row>
    <row r="273" spans="4:4" x14ac:dyDescent="0.25">
      <c r="D273"/>
    </row>
    <row r="274" spans="4:4" x14ac:dyDescent="0.25">
      <c r="D274"/>
    </row>
    <row r="275" spans="4:4" x14ac:dyDescent="0.25">
      <c r="D275"/>
    </row>
    <row r="276" spans="4:4" x14ac:dyDescent="0.25">
      <c r="D276"/>
    </row>
    <row r="277" spans="4:4" x14ac:dyDescent="0.25">
      <c r="D277"/>
    </row>
    <row r="278" spans="4:4" x14ac:dyDescent="0.25">
      <c r="D278"/>
    </row>
    <row r="279" spans="4:4" x14ac:dyDescent="0.25">
      <c r="D279"/>
    </row>
    <row r="280" spans="4:4" x14ac:dyDescent="0.25">
      <c r="D280"/>
    </row>
    <row r="281" spans="4:4" x14ac:dyDescent="0.25">
      <c r="D281"/>
    </row>
    <row r="282" spans="4:4" x14ac:dyDescent="0.25">
      <c r="D282"/>
    </row>
    <row r="283" spans="4:4" x14ac:dyDescent="0.25">
      <c r="D283"/>
    </row>
    <row r="284" spans="4:4" x14ac:dyDescent="0.25">
      <c r="D284"/>
    </row>
    <row r="285" spans="4:4" x14ac:dyDescent="0.25">
      <c r="D285"/>
    </row>
    <row r="286" spans="4:4" x14ac:dyDescent="0.25">
      <c r="D286"/>
    </row>
    <row r="287" spans="4:4" x14ac:dyDescent="0.25">
      <c r="D287"/>
    </row>
    <row r="288" spans="4:4" x14ac:dyDescent="0.25">
      <c r="D288"/>
    </row>
    <row r="289" spans="4:4" x14ac:dyDescent="0.25">
      <c r="D289"/>
    </row>
    <row r="290" spans="4:4" x14ac:dyDescent="0.25">
      <c r="D290"/>
    </row>
    <row r="291" spans="4:4" x14ac:dyDescent="0.25">
      <c r="D291"/>
    </row>
    <row r="292" spans="4:4" x14ac:dyDescent="0.25">
      <c r="D292"/>
    </row>
    <row r="293" spans="4:4" x14ac:dyDescent="0.25">
      <c r="D293"/>
    </row>
    <row r="294" spans="4:4" x14ac:dyDescent="0.25">
      <c r="D294"/>
    </row>
    <row r="295" spans="4:4" x14ac:dyDescent="0.25">
      <c r="D295"/>
    </row>
    <row r="296" spans="4:4" x14ac:dyDescent="0.25">
      <c r="D296"/>
    </row>
    <row r="297" spans="4:4" x14ac:dyDescent="0.25">
      <c r="D297"/>
    </row>
    <row r="298" spans="4:4" x14ac:dyDescent="0.25">
      <c r="D298"/>
    </row>
    <row r="299" spans="4:4" x14ac:dyDescent="0.25">
      <c r="D299"/>
    </row>
    <row r="300" spans="4:4" x14ac:dyDescent="0.25">
      <c r="D300"/>
    </row>
    <row r="301" spans="4:4" x14ac:dyDescent="0.25">
      <c r="D301"/>
    </row>
    <row r="302" spans="4:4" x14ac:dyDescent="0.25">
      <c r="D302"/>
    </row>
    <row r="303" spans="4:4" x14ac:dyDescent="0.25">
      <c r="D303"/>
    </row>
    <row r="304" spans="4:4" x14ac:dyDescent="0.25">
      <c r="D304"/>
    </row>
    <row r="305" spans="4:4" x14ac:dyDescent="0.25">
      <c r="D305"/>
    </row>
    <row r="306" spans="4:4" x14ac:dyDescent="0.25">
      <c r="D306"/>
    </row>
    <row r="307" spans="4:4" x14ac:dyDescent="0.25">
      <c r="D307"/>
    </row>
    <row r="308" spans="4:4" x14ac:dyDescent="0.25">
      <c r="D308"/>
    </row>
    <row r="309" spans="4:4" x14ac:dyDescent="0.25">
      <c r="D309"/>
    </row>
    <row r="310" spans="4:4" x14ac:dyDescent="0.25">
      <c r="D310"/>
    </row>
    <row r="311" spans="4:4" x14ac:dyDescent="0.25">
      <c r="D311"/>
    </row>
    <row r="312" spans="4:4" x14ac:dyDescent="0.25">
      <c r="D312"/>
    </row>
    <row r="313" spans="4:4" x14ac:dyDescent="0.25">
      <c r="D313"/>
    </row>
    <row r="314" spans="4:4" x14ac:dyDescent="0.25">
      <c r="D314"/>
    </row>
    <row r="315" spans="4:4" x14ac:dyDescent="0.25">
      <c r="D315"/>
    </row>
    <row r="316" spans="4:4" x14ac:dyDescent="0.25">
      <c r="D316"/>
    </row>
    <row r="317" spans="4:4" x14ac:dyDescent="0.25">
      <c r="D317"/>
    </row>
    <row r="318" spans="4:4" x14ac:dyDescent="0.25">
      <c r="D318"/>
    </row>
    <row r="319" spans="4:4" x14ac:dyDescent="0.25">
      <c r="D319"/>
    </row>
    <row r="320" spans="4:4" x14ac:dyDescent="0.25">
      <c r="D320"/>
    </row>
    <row r="321" spans="4:4" x14ac:dyDescent="0.25">
      <c r="D321"/>
    </row>
    <row r="322" spans="4:4" x14ac:dyDescent="0.25">
      <c r="D322"/>
    </row>
    <row r="323" spans="4:4" x14ac:dyDescent="0.25">
      <c r="D323"/>
    </row>
    <row r="324" spans="4:4" x14ac:dyDescent="0.25">
      <c r="D324"/>
    </row>
    <row r="325" spans="4:4" x14ac:dyDescent="0.25">
      <c r="D325"/>
    </row>
    <row r="326" spans="4:4" x14ac:dyDescent="0.25">
      <c r="D326"/>
    </row>
    <row r="327" spans="4:4" x14ac:dyDescent="0.25">
      <c r="D327"/>
    </row>
    <row r="328" spans="4:4" x14ac:dyDescent="0.25">
      <c r="D328"/>
    </row>
    <row r="329" spans="4:4" x14ac:dyDescent="0.25">
      <c r="D329"/>
    </row>
    <row r="330" spans="4:4" x14ac:dyDescent="0.25">
      <c r="D330"/>
    </row>
    <row r="331" spans="4:4" x14ac:dyDescent="0.25">
      <c r="D331"/>
    </row>
    <row r="332" spans="4:4" x14ac:dyDescent="0.25">
      <c r="D332"/>
    </row>
    <row r="333" spans="4:4" x14ac:dyDescent="0.25">
      <c r="D333"/>
    </row>
    <row r="334" spans="4:4" x14ac:dyDescent="0.25">
      <c r="D334"/>
    </row>
    <row r="335" spans="4:4" x14ac:dyDescent="0.25">
      <c r="D335"/>
    </row>
    <row r="336" spans="4:4" x14ac:dyDescent="0.25">
      <c r="D336"/>
    </row>
    <row r="337" spans="4:4" x14ac:dyDescent="0.25">
      <c r="D337"/>
    </row>
    <row r="338" spans="4:4" x14ac:dyDescent="0.25">
      <c r="D338"/>
    </row>
    <row r="339" spans="4:4" x14ac:dyDescent="0.25">
      <c r="D339"/>
    </row>
    <row r="340" spans="4:4" x14ac:dyDescent="0.25">
      <c r="D340"/>
    </row>
    <row r="341" spans="4:4" x14ac:dyDescent="0.25">
      <c r="D341"/>
    </row>
    <row r="342" spans="4:4" x14ac:dyDescent="0.25">
      <c r="D342"/>
    </row>
    <row r="343" spans="4:4" x14ac:dyDescent="0.25">
      <c r="D343"/>
    </row>
    <row r="344" spans="4:4" x14ac:dyDescent="0.25">
      <c r="D344"/>
    </row>
    <row r="345" spans="4:4" x14ac:dyDescent="0.25">
      <c r="D345"/>
    </row>
    <row r="346" spans="4:4" x14ac:dyDescent="0.25">
      <c r="D346"/>
    </row>
    <row r="347" spans="4:4" x14ac:dyDescent="0.25">
      <c r="D347"/>
    </row>
    <row r="348" spans="4:4" x14ac:dyDescent="0.25">
      <c r="D348"/>
    </row>
    <row r="349" spans="4:4" x14ac:dyDescent="0.25">
      <c r="D349"/>
    </row>
    <row r="350" spans="4:4" x14ac:dyDescent="0.25">
      <c r="D350"/>
    </row>
    <row r="351" spans="4:4" x14ac:dyDescent="0.25">
      <c r="D351"/>
    </row>
    <row r="352" spans="4:4" x14ac:dyDescent="0.25">
      <c r="D352"/>
    </row>
    <row r="353" spans="4:4" x14ac:dyDescent="0.25">
      <c r="D353"/>
    </row>
    <row r="354" spans="4:4" x14ac:dyDescent="0.25">
      <c r="D354"/>
    </row>
    <row r="355" spans="4:4" x14ac:dyDescent="0.25">
      <c r="D355"/>
    </row>
    <row r="356" spans="4:4" x14ac:dyDescent="0.25">
      <c r="D356"/>
    </row>
    <row r="357" spans="4:4" x14ac:dyDescent="0.25">
      <c r="D357"/>
    </row>
    <row r="358" spans="4:4" x14ac:dyDescent="0.25">
      <c r="D358"/>
    </row>
    <row r="359" spans="4:4" x14ac:dyDescent="0.25">
      <c r="D359"/>
    </row>
    <row r="360" spans="4:4" x14ac:dyDescent="0.25">
      <c r="D360"/>
    </row>
    <row r="361" spans="4:4" x14ac:dyDescent="0.25">
      <c r="D361"/>
    </row>
    <row r="362" spans="4:4" x14ac:dyDescent="0.25">
      <c r="D362"/>
    </row>
    <row r="363" spans="4:4" x14ac:dyDescent="0.25">
      <c r="D363"/>
    </row>
    <row r="364" spans="4:4" x14ac:dyDescent="0.25">
      <c r="D364"/>
    </row>
    <row r="365" spans="4:4" x14ac:dyDescent="0.25">
      <c r="D365"/>
    </row>
    <row r="366" spans="4:4" x14ac:dyDescent="0.25">
      <c r="D366"/>
    </row>
    <row r="367" spans="4:4" x14ac:dyDescent="0.25">
      <c r="D367"/>
    </row>
    <row r="368" spans="4:4" x14ac:dyDescent="0.25">
      <c r="D368"/>
    </row>
    <row r="369" spans="4:4" x14ac:dyDescent="0.25">
      <c r="D369"/>
    </row>
    <row r="370" spans="4:4" x14ac:dyDescent="0.25">
      <c r="D370"/>
    </row>
    <row r="371" spans="4:4" x14ac:dyDescent="0.25">
      <c r="D371"/>
    </row>
    <row r="372" spans="4:4" x14ac:dyDescent="0.25">
      <c r="D372"/>
    </row>
    <row r="373" spans="4:4" x14ac:dyDescent="0.25">
      <c r="D373"/>
    </row>
    <row r="374" spans="4:4" x14ac:dyDescent="0.25">
      <c r="D374"/>
    </row>
    <row r="375" spans="4:4" x14ac:dyDescent="0.25">
      <c r="D375"/>
    </row>
    <row r="376" spans="4:4" x14ac:dyDescent="0.25">
      <c r="D376"/>
    </row>
    <row r="377" spans="4:4" x14ac:dyDescent="0.25">
      <c r="D377"/>
    </row>
    <row r="378" spans="4:4" x14ac:dyDescent="0.25">
      <c r="D378"/>
    </row>
    <row r="379" spans="4:4" x14ac:dyDescent="0.25">
      <c r="D379"/>
    </row>
    <row r="380" spans="4:4" x14ac:dyDescent="0.25">
      <c r="D380"/>
    </row>
    <row r="381" spans="4:4" x14ac:dyDescent="0.25">
      <c r="D381"/>
    </row>
    <row r="382" spans="4:4" x14ac:dyDescent="0.25">
      <c r="D382"/>
    </row>
    <row r="383" spans="4:4" x14ac:dyDescent="0.25">
      <c r="D383"/>
    </row>
    <row r="384" spans="4:4" x14ac:dyDescent="0.25">
      <c r="D384"/>
    </row>
    <row r="385" spans="4:4" x14ac:dyDescent="0.25">
      <c r="D385"/>
    </row>
    <row r="386" spans="4:4" x14ac:dyDescent="0.25">
      <c r="D386"/>
    </row>
    <row r="387" spans="4:4" x14ac:dyDescent="0.25">
      <c r="D387"/>
    </row>
    <row r="388" spans="4:4" x14ac:dyDescent="0.25">
      <c r="D388"/>
    </row>
    <row r="389" spans="4:4" x14ac:dyDescent="0.25">
      <c r="D389"/>
    </row>
    <row r="390" spans="4:4" x14ac:dyDescent="0.25">
      <c r="D390"/>
    </row>
    <row r="391" spans="4:4" x14ac:dyDescent="0.25">
      <c r="D391"/>
    </row>
    <row r="392" spans="4:4" x14ac:dyDescent="0.25">
      <c r="D392"/>
    </row>
    <row r="393" spans="4:4" x14ac:dyDescent="0.25">
      <c r="D393"/>
    </row>
    <row r="394" spans="4:4" x14ac:dyDescent="0.25">
      <c r="D394"/>
    </row>
    <row r="395" spans="4:4" x14ac:dyDescent="0.25">
      <c r="D395"/>
    </row>
    <row r="396" spans="4:4" x14ac:dyDescent="0.25">
      <c r="D396"/>
    </row>
    <row r="397" spans="4:4" x14ac:dyDescent="0.25">
      <c r="D397"/>
    </row>
    <row r="398" spans="4:4" x14ac:dyDescent="0.25">
      <c r="D398"/>
    </row>
    <row r="399" spans="4:4" x14ac:dyDescent="0.25">
      <c r="D399"/>
    </row>
    <row r="400" spans="4:4" x14ac:dyDescent="0.25">
      <c r="D400"/>
    </row>
    <row r="401" spans="4:4" x14ac:dyDescent="0.25">
      <c r="D401"/>
    </row>
    <row r="402" spans="4:4" x14ac:dyDescent="0.25">
      <c r="D402"/>
    </row>
    <row r="403" spans="4:4" x14ac:dyDescent="0.25">
      <c r="D403"/>
    </row>
    <row r="404" spans="4:4" x14ac:dyDescent="0.25">
      <c r="D404"/>
    </row>
    <row r="405" spans="4:4" x14ac:dyDescent="0.25">
      <c r="D405"/>
    </row>
    <row r="406" spans="4:4" x14ac:dyDescent="0.25">
      <c r="D406"/>
    </row>
    <row r="407" spans="4:4" x14ac:dyDescent="0.25">
      <c r="D407"/>
    </row>
    <row r="408" spans="4:4" x14ac:dyDescent="0.25">
      <c r="D408"/>
    </row>
    <row r="409" spans="4:4" x14ac:dyDescent="0.25">
      <c r="D409"/>
    </row>
    <row r="410" spans="4:4" x14ac:dyDescent="0.25">
      <c r="D410"/>
    </row>
    <row r="411" spans="4:4" x14ac:dyDescent="0.25">
      <c r="D411"/>
    </row>
    <row r="412" spans="4:4" x14ac:dyDescent="0.25">
      <c r="D412"/>
    </row>
    <row r="413" spans="4:4" x14ac:dyDescent="0.25">
      <c r="D413"/>
    </row>
    <row r="414" spans="4:4" x14ac:dyDescent="0.25">
      <c r="D414"/>
    </row>
    <row r="415" spans="4:4" x14ac:dyDescent="0.25">
      <c r="D415"/>
    </row>
    <row r="416" spans="4:4" x14ac:dyDescent="0.25">
      <c r="D416"/>
    </row>
    <row r="417" spans="4:4" x14ac:dyDescent="0.25">
      <c r="D417"/>
    </row>
    <row r="418" spans="4:4" x14ac:dyDescent="0.25">
      <c r="D418"/>
    </row>
    <row r="419" spans="4:4" x14ac:dyDescent="0.25">
      <c r="D419"/>
    </row>
    <row r="420" spans="4:4" x14ac:dyDescent="0.25">
      <c r="D420"/>
    </row>
    <row r="421" spans="4:4" x14ac:dyDescent="0.25">
      <c r="D421"/>
    </row>
    <row r="422" spans="4:4" x14ac:dyDescent="0.25">
      <c r="D422"/>
    </row>
    <row r="423" spans="4:4" x14ac:dyDescent="0.25">
      <c r="D423"/>
    </row>
    <row r="424" spans="4:4" x14ac:dyDescent="0.25">
      <c r="D424"/>
    </row>
    <row r="425" spans="4:4" x14ac:dyDescent="0.25">
      <c r="D425"/>
    </row>
    <row r="426" spans="4:4" x14ac:dyDescent="0.25">
      <c r="D426"/>
    </row>
    <row r="427" spans="4:4" x14ac:dyDescent="0.25">
      <c r="D427"/>
    </row>
    <row r="428" spans="4:4" x14ac:dyDescent="0.25">
      <c r="D428"/>
    </row>
    <row r="429" spans="4:4" x14ac:dyDescent="0.25">
      <c r="D429"/>
    </row>
    <row r="430" spans="4:4" x14ac:dyDescent="0.25">
      <c r="D430"/>
    </row>
    <row r="431" spans="4:4" x14ac:dyDescent="0.25">
      <c r="D431"/>
    </row>
    <row r="432" spans="4:4" x14ac:dyDescent="0.25">
      <c r="D432"/>
    </row>
    <row r="433" spans="4:4" x14ac:dyDescent="0.25">
      <c r="D433"/>
    </row>
    <row r="434" spans="4:4" x14ac:dyDescent="0.25">
      <c r="D434"/>
    </row>
    <row r="435" spans="4:4" x14ac:dyDescent="0.25">
      <c r="D435"/>
    </row>
    <row r="436" spans="4:4" x14ac:dyDescent="0.25">
      <c r="D436"/>
    </row>
    <row r="437" spans="4:4" x14ac:dyDescent="0.25">
      <c r="D437"/>
    </row>
    <row r="438" spans="4:4" x14ac:dyDescent="0.25">
      <c r="D438"/>
    </row>
    <row r="439" spans="4:4" x14ac:dyDescent="0.25">
      <c r="D439"/>
    </row>
    <row r="440" spans="4:4" x14ac:dyDescent="0.25">
      <c r="D440"/>
    </row>
    <row r="441" spans="4:4" x14ac:dyDescent="0.25">
      <c r="D441"/>
    </row>
    <row r="442" spans="4:4" x14ac:dyDescent="0.25">
      <c r="D442"/>
    </row>
    <row r="443" spans="4:4" x14ac:dyDescent="0.25">
      <c r="D443"/>
    </row>
    <row r="444" spans="4:4" x14ac:dyDescent="0.25">
      <c r="D444"/>
    </row>
    <row r="445" spans="4:4" x14ac:dyDescent="0.25">
      <c r="D445"/>
    </row>
    <row r="446" spans="4:4" x14ac:dyDescent="0.25">
      <c r="D446"/>
    </row>
    <row r="447" spans="4:4" x14ac:dyDescent="0.25">
      <c r="D447"/>
    </row>
    <row r="448" spans="4:4" x14ac:dyDescent="0.25">
      <c r="D448"/>
    </row>
    <row r="449" spans="4:4" x14ac:dyDescent="0.25">
      <c r="D449"/>
    </row>
    <row r="450" spans="4:4" x14ac:dyDescent="0.25">
      <c r="D450"/>
    </row>
    <row r="451" spans="4:4" x14ac:dyDescent="0.25">
      <c r="D451"/>
    </row>
    <row r="452" spans="4:4" x14ac:dyDescent="0.25">
      <c r="D452"/>
    </row>
    <row r="453" spans="4:4" x14ac:dyDescent="0.25">
      <c r="D453"/>
    </row>
    <row r="454" spans="4:4" x14ac:dyDescent="0.25">
      <c r="D454"/>
    </row>
    <row r="455" spans="4:4" x14ac:dyDescent="0.25">
      <c r="D455"/>
    </row>
    <row r="456" spans="4:4" x14ac:dyDescent="0.25">
      <c r="D456"/>
    </row>
    <row r="457" spans="4:4" x14ac:dyDescent="0.25">
      <c r="D457"/>
    </row>
    <row r="458" spans="4:4" x14ac:dyDescent="0.25">
      <c r="D458"/>
    </row>
    <row r="459" spans="4:4" x14ac:dyDescent="0.25">
      <c r="D459"/>
    </row>
    <row r="460" spans="4:4" x14ac:dyDescent="0.25">
      <c r="D460"/>
    </row>
    <row r="461" spans="4:4" x14ac:dyDescent="0.25">
      <c r="D461"/>
    </row>
    <row r="462" spans="4:4" x14ac:dyDescent="0.25">
      <c r="D462"/>
    </row>
    <row r="463" spans="4:4" x14ac:dyDescent="0.25">
      <c r="D463"/>
    </row>
    <row r="464" spans="4:4" x14ac:dyDescent="0.25">
      <c r="D464"/>
    </row>
    <row r="465" spans="4:4" x14ac:dyDescent="0.25">
      <c r="D465"/>
    </row>
    <row r="466" spans="4:4" x14ac:dyDescent="0.25">
      <c r="D466"/>
    </row>
    <row r="467" spans="4:4" x14ac:dyDescent="0.25">
      <c r="D467"/>
    </row>
    <row r="468" spans="4:4" x14ac:dyDescent="0.25">
      <c r="D468"/>
    </row>
    <row r="469" spans="4:4" x14ac:dyDescent="0.25">
      <c r="D469"/>
    </row>
    <row r="470" spans="4:4" x14ac:dyDescent="0.25">
      <c r="D470"/>
    </row>
    <row r="471" spans="4:4" x14ac:dyDescent="0.25">
      <c r="D471"/>
    </row>
    <row r="472" spans="4:4" x14ac:dyDescent="0.25">
      <c r="D472"/>
    </row>
    <row r="473" spans="4:4" x14ac:dyDescent="0.25">
      <c r="D473"/>
    </row>
    <row r="474" spans="4:4" x14ac:dyDescent="0.25">
      <c r="D474"/>
    </row>
    <row r="475" spans="4:4" x14ac:dyDescent="0.25">
      <c r="D475"/>
    </row>
    <row r="476" spans="4:4" x14ac:dyDescent="0.25">
      <c r="D476"/>
    </row>
    <row r="477" spans="4:4" x14ac:dyDescent="0.25">
      <c r="D477"/>
    </row>
    <row r="478" spans="4:4" x14ac:dyDescent="0.25">
      <c r="D478"/>
    </row>
    <row r="479" spans="4:4" x14ac:dyDescent="0.25">
      <c r="D479"/>
    </row>
    <row r="480" spans="4:4" x14ac:dyDescent="0.25">
      <c r="D480"/>
    </row>
    <row r="481" spans="4:4" x14ac:dyDescent="0.25">
      <c r="D481"/>
    </row>
    <row r="482" spans="4:4" x14ac:dyDescent="0.25">
      <c r="D482"/>
    </row>
    <row r="483" spans="4:4" x14ac:dyDescent="0.25">
      <c r="D483"/>
    </row>
    <row r="484" spans="4:4" x14ac:dyDescent="0.25">
      <c r="D484"/>
    </row>
    <row r="485" spans="4:4" x14ac:dyDescent="0.25">
      <c r="D485"/>
    </row>
    <row r="486" spans="4:4" x14ac:dyDescent="0.25">
      <c r="D486"/>
    </row>
    <row r="487" spans="4:4" x14ac:dyDescent="0.25">
      <c r="D487"/>
    </row>
    <row r="488" spans="4:4" x14ac:dyDescent="0.25">
      <c r="D488"/>
    </row>
    <row r="489" spans="4:4" x14ac:dyDescent="0.25">
      <c r="D489"/>
    </row>
    <row r="490" spans="4:4" x14ac:dyDescent="0.25">
      <c r="D490"/>
    </row>
    <row r="491" spans="4:4" x14ac:dyDescent="0.25">
      <c r="D491"/>
    </row>
    <row r="492" spans="4:4" x14ac:dyDescent="0.25">
      <c r="D492"/>
    </row>
    <row r="493" spans="4:4" x14ac:dyDescent="0.25">
      <c r="D493"/>
    </row>
    <row r="494" spans="4:4" x14ac:dyDescent="0.25">
      <c r="D494"/>
    </row>
    <row r="495" spans="4:4" x14ac:dyDescent="0.25">
      <c r="D495"/>
    </row>
    <row r="496" spans="4:4" x14ac:dyDescent="0.25">
      <c r="D496"/>
    </row>
    <row r="497" spans="4:4" x14ac:dyDescent="0.25">
      <c r="D497"/>
    </row>
    <row r="498" spans="4:4" x14ac:dyDescent="0.25">
      <c r="D498"/>
    </row>
    <row r="499" spans="4:4" x14ac:dyDescent="0.25">
      <c r="D499"/>
    </row>
    <row r="500" spans="4:4" x14ac:dyDescent="0.25">
      <c r="D500"/>
    </row>
    <row r="501" spans="4:4" x14ac:dyDescent="0.25">
      <c r="D501"/>
    </row>
    <row r="502" spans="4:4" x14ac:dyDescent="0.25">
      <c r="D502"/>
    </row>
    <row r="503" spans="4:4" x14ac:dyDescent="0.25">
      <c r="D503"/>
    </row>
    <row r="504" spans="4:4" x14ac:dyDescent="0.25">
      <c r="D504"/>
    </row>
    <row r="505" spans="4:4" x14ac:dyDescent="0.25">
      <c r="D505"/>
    </row>
    <row r="506" spans="4:4" x14ac:dyDescent="0.25">
      <c r="D506"/>
    </row>
    <row r="507" spans="4:4" x14ac:dyDescent="0.25">
      <c r="D507"/>
    </row>
    <row r="508" spans="4:4" x14ac:dyDescent="0.25">
      <c r="D508"/>
    </row>
    <row r="509" spans="4:4" x14ac:dyDescent="0.25">
      <c r="D509"/>
    </row>
    <row r="510" spans="4:4" x14ac:dyDescent="0.25">
      <c r="D510"/>
    </row>
    <row r="511" spans="4:4" x14ac:dyDescent="0.25">
      <c r="D511"/>
    </row>
    <row r="512" spans="4:4" x14ac:dyDescent="0.25">
      <c r="D512"/>
    </row>
    <row r="513" spans="4:4" x14ac:dyDescent="0.25">
      <c r="D513"/>
    </row>
    <row r="514" spans="4:4" x14ac:dyDescent="0.25">
      <c r="D514"/>
    </row>
    <row r="515" spans="4:4" x14ac:dyDescent="0.25">
      <c r="D515"/>
    </row>
    <row r="516" spans="4:4" x14ac:dyDescent="0.25">
      <c r="D516"/>
    </row>
    <row r="517" spans="4:4" x14ac:dyDescent="0.25">
      <c r="D517"/>
    </row>
    <row r="518" spans="4:4" x14ac:dyDescent="0.25">
      <c r="D518"/>
    </row>
    <row r="519" spans="4:4" x14ac:dyDescent="0.25">
      <c r="D519"/>
    </row>
    <row r="520" spans="4:4" x14ac:dyDescent="0.25">
      <c r="D520"/>
    </row>
    <row r="521" spans="4:4" x14ac:dyDescent="0.25">
      <c r="D521"/>
    </row>
    <row r="522" spans="4:4" x14ac:dyDescent="0.25">
      <c r="D522"/>
    </row>
    <row r="523" spans="4:4" x14ac:dyDescent="0.25">
      <c r="D523"/>
    </row>
    <row r="524" spans="4:4" x14ac:dyDescent="0.25">
      <c r="D524"/>
    </row>
    <row r="525" spans="4:4" x14ac:dyDescent="0.25">
      <c r="D525"/>
    </row>
    <row r="526" spans="4:4" x14ac:dyDescent="0.25">
      <c r="D526"/>
    </row>
    <row r="527" spans="4:4" x14ac:dyDescent="0.25">
      <c r="D527"/>
    </row>
    <row r="528" spans="4:4" x14ac:dyDescent="0.25">
      <c r="D528"/>
    </row>
    <row r="529" spans="4:4" x14ac:dyDescent="0.25">
      <c r="D529"/>
    </row>
    <row r="530" spans="4:4" x14ac:dyDescent="0.25">
      <c r="D530"/>
    </row>
    <row r="531" spans="4:4" x14ac:dyDescent="0.25">
      <c r="D531"/>
    </row>
    <row r="532" spans="4:4" x14ac:dyDescent="0.25">
      <c r="D532"/>
    </row>
    <row r="533" spans="4:4" x14ac:dyDescent="0.25">
      <c r="D533"/>
    </row>
    <row r="534" spans="4:4" x14ac:dyDescent="0.25">
      <c r="D534"/>
    </row>
    <row r="535" spans="4:4" x14ac:dyDescent="0.25">
      <c r="D535"/>
    </row>
    <row r="536" spans="4:4" x14ac:dyDescent="0.25">
      <c r="D536"/>
    </row>
    <row r="537" spans="4:4" x14ac:dyDescent="0.25">
      <c r="D537"/>
    </row>
    <row r="538" spans="4:4" x14ac:dyDescent="0.25">
      <c r="D538"/>
    </row>
    <row r="539" spans="4:4" x14ac:dyDescent="0.25">
      <c r="D539"/>
    </row>
    <row r="540" spans="4:4" x14ac:dyDescent="0.25">
      <c r="D540"/>
    </row>
    <row r="541" spans="4:4" x14ac:dyDescent="0.25">
      <c r="D541"/>
    </row>
    <row r="542" spans="4:4" x14ac:dyDescent="0.25">
      <c r="D542"/>
    </row>
    <row r="543" spans="4:4" x14ac:dyDescent="0.25">
      <c r="D543"/>
    </row>
    <row r="544" spans="4:4" x14ac:dyDescent="0.25">
      <c r="D544"/>
    </row>
    <row r="545" spans="4:4" x14ac:dyDescent="0.25">
      <c r="D545"/>
    </row>
    <row r="546" spans="4:4" x14ac:dyDescent="0.25">
      <c r="D546"/>
    </row>
    <row r="547" spans="4:4" x14ac:dyDescent="0.25">
      <c r="D547"/>
    </row>
    <row r="548" spans="4:4" x14ac:dyDescent="0.25">
      <c r="D548"/>
    </row>
    <row r="549" spans="4:4" x14ac:dyDescent="0.25">
      <c r="D549"/>
    </row>
    <row r="550" spans="4:4" x14ac:dyDescent="0.25">
      <c r="D550"/>
    </row>
    <row r="551" spans="4:4" x14ac:dyDescent="0.25">
      <c r="D551"/>
    </row>
    <row r="552" spans="4:4" x14ac:dyDescent="0.25">
      <c r="D552"/>
    </row>
    <row r="553" spans="4:4" x14ac:dyDescent="0.25">
      <c r="D553"/>
    </row>
    <row r="554" spans="4:4" x14ac:dyDescent="0.25">
      <c r="D554"/>
    </row>
    <row r="555" spans="4:4" x14ac:dyDescent="0.25">
      <c r="D555"/>
    </row>
    <row r="556" spans="4:4" x14ac:dyDescent="0.25">
      <c r="D556"/>
    </row>
    <row r="557" spans="4:4" x14ac:dyDescent="0.25">
      <c r="D557"/>
    </row>
    <row r="558" spans="4:4" x14ac:dyDescent="0.25">
      <c r="D558"/>
    </row>
    <row r="559" spans="4:4" x14ac:dyDescent="0.25">
      <c r="D559"/>
    </row>
    <row r="560" spans="4:4" x14ac:dyDescent="0.25">
      <c r="D560"/>
    </row>
    <row r="561" spans="4:4" x14ac:dyDescent="0.25">
      <c r="D561"/>
    </row>
    <row r="562" spans="4:4" x14ac:dyDescent="0.25">
      <c r="D562"/>
    </row>
    <row r="563" spans="4:4" x14ac:dyDescent="0.25">
      <c r="D563"/>
    </row>
    <row r="564" spans="4:4" x14ac:dyDescent="0.25">
      <c r="D564"/>
    </row>
    <row r="565" spans="4:4" x14ac:dyDescent="0.25">
      <c r="D565"/>
    </row>
    <row r="566" spans="4:4" x14ac:dyDescent="0.25">
      <c r="D566"/>
    </row>
    <row r="567" spans="4:4" x14ac:dyDescent="0.25">
      <c r="D567"/>
    </row>
    <row r="568" spans="4:4" x14ac:dyDescent="0.25">
      <c r="D568"/>
    </row>
    <row r="569" spans="4:4" x14ac:dyDescent="0.25">
      <c r="D569"/>
    </row>
    <row r="570" spans="4:4" x14ac:dyDescent="0.25">
      <c r="D570"/>
    </row>
    <row r="571" spans="4:4" x14ac:dyDescent="0.25">
      <c r="D571"/>
    </row>
    <row r="572" spans="4:4" x14ac:dyDescent="0.25">
      <c r="D572"/>
    </row>
    <row r="573" spans="4:4" x14ac:dyDescent="0.25">
      <c r="D573"/>
    </row>
    <row r="574" spans="4:4" x14ac:dyDescent="0.25">
      <c r="D574"/>
    </row>
    <row r="575" spans="4:4" x14ac:dyDescent="0.25">
      <c r="D575"/>
    </row>
    <row r="576" spans="4:4" x14ac:dyDescent="0.25">
      <c r="D576"/>
    </row>
    <row r="577" spans="4:4" x14ac:dyDescent="0.25">
      <c r="D577"/>
    </row>
    <row r="578" spans="4:4" x14ac:dyDescent="0.25">
      <c r="D578"/>
    </row>
    <row r="579" spans="4:4" x14ac:dyDescent="0.25">
      <c r="D579"/>
    </row>
    <row r="580" spans="4:4" x14ac:dyDescent="0.25">
      <c r="D580"/>
    </row>
    <row r="581" spans="4:4" x14ac:dyDescent="0.25">
      <c r="D581"/>
    </row>
    <row r="582" spans="4:4" x14ac:dyDescent="0.25">
      <c r="D582"/>
    </row>
    <row r="583" spans="4:4" x14ac:dyDescent="0.25">
      <c r="D583"/>
    </row>
    <row r="584" spans="4:4" x14ac:dyDescent="0.25">
      <c r="D584"/>
    </row>
    <row r="585" spans="4:4" x14ac:dyDescent="0.25">
      <c r="D585"/>
    </row>
    <row r="586" spans="4:4" x14ac:dyDescent="0.25">
      <c r="D586"/>
    </row>
    <row r="587" spans="4:4" x14ac:dyDescent="0.25">
      <c r="D587"/>
    </row>
    <row r="588" spans="4:4" x14ac:dyDescent="0.25">
      <c r="D588"/>
    </row>
    <row r="589" spans="4:4" x14ac:dyDescent="0.25">
      <c r="D589"/>
    </row>
    <row r="590" spans="4:4" x14ac:dyDescent="0.25">
      <c r="D590"/>
    </row>
    <row r="591" spans="4:4" x14ac:dyDescent="0.25">
      <c r="D591"/>
    </row>
    <row r="592" spans="4:4" x14ac:dyDescent="0.25">
      <c r="D592"/>
    </row>
    <row r="593" spans="4:4" x14ac:dyDescent="0.25">
      <c r="D593"/>
    </row>
    <row r="594" spans="4:4" x14ac:dyDescent="0.25">
      <c r="D594"/>
    </row>
    <row r="595" spans="4:4" x14ac:dyDescent="0.25">
      <c r="D595"/>
    </row>
    <row r="596" spans="4:4" x14ac:dyDescent="0.25">
      <c r="D596"/>
    </row>
    <row r="597" spans="4:4" x14ac:dyDescent="0.25">
      <c r="D597"/>
    </row>
    <row r="598" spans="4:4" x14ac:dyDescent="0.25">
      <c r="D598"/>
    </row>
    <row r="599" spans="4:4" x14ac:dyDescent="0.25">
      <c r="D599"/>
    </row>
    <row r="600" spans="4:4" x14ac:dyDescent="0.25">
      <c r="D600"/>
    </row>
    <row r="601" spans="4:4" x14ac:dyDescent="0.25">
      <c r="D601"/>
    </row>
    <row r="602" spans="4:4" x14ac:dyDescent="0.25">
      <c r="D602"/>
    </row>
    <row r="603" spans="4:4" x14ac:dyDescent="0.25">
      <c r="D603"/>
    </row>
    <row r="604" spans="4:4" x14ac:dyDescent="0.25">
      <c r="D604"/>
    </row>
    <row r="605" spans="4:4" x14ac:dyDescent="0.25">
      <c r="D605"/>
    </row>
    <row r="606" spans="4:4" x14ac:dyDescent="0.25">
      <c r="D606"/>
    </row>
    <row r="607" spans="4:4" x14ac:dyDescent="0.25">
      <c r="D607"/>
    </row>
    <row r="608" spans="4:4" x14ac:dyDescent="0.25">
      <c r="D608"/>
    </row>
    <row r="609" spans="4:4" x14ac:dyDescent="0.25">
      <c r="D609"/>
    </row>
    <row r="610" spans="4:4" x14ac:dyDescent="0.25">
      <c r="D610"/>
    </row>
    <row r="611" spans="4:4" x14ac:dyDescent="0.25">
      <c r="D611"/>
    </row>
    <row r="612" spans="4:4" x14ac:dyDescent="0.25">
      <c r="D612"/>
    </row>
    <row r="613" spans="4:4" x14ac:dyDescent="0.25">
      <c r="D613"/>
    </row>
    <row r="614" spans="4:4" x14ac:dyDescent="0.25">
      <c r="D614"/>
    </row>
    <row r="615" spans="4:4" x14ac:dyDescent="0.25">
      <c r="D615"/>
    </row>
    <row r="616" spans="4:4" x14ac:dyDescent="0.25">
      <c r="D616"/>
    </row>
    <row r="617" spans="4:4" x14ac:dyDescent="0.25">
      <c r="D617"/>
    </row>
    <row r="618" spans="4:4" x14ac:dyDescent="0.25">
      <c r="D618"/>
    </row>
    <row r="619" spans="4:4" x14ac:dyDescent="0.25">
      <c r="D619"/>
    </row>
    <row r="620" spans="4:4" x14ac:dyDescent="0.25">
      <c r="D620"/>
    </row>
    <row r="621" spans="4:4" x14ac:dyDescent="0.25">
      <c r="D621"/>
    </row>
    <row r="622" spans="4:4" x14ac:dyDescent="0.25">
      <c r="D622"/>
    </row>
    <row r="623" spans="4:4" x14ac:dyDescent="0.25">
      <c r="D623"/>
    </row>
    <row r="624" spans="4:4" x14ac:dyDescent="0.25">
      <c r="D624"/>
    </row>
    <row r="625" spans="4:4" x14ac:dyDescent="0.25">
      <c r="D625"/>
    </row>
    <row r="626" spans="4:4" x14ac:dyDescent="0.25">
      <c r="D626"/>
    </row>
    <row r="627" spans="4:4" x14ac:dyDescent="0.25">
      <c r="D627"/>
    </row>
    <row r="628" spans="4:4" x14ac:dyDescent="0.25">
      <c r="D628"/>
    </row>
    <row r="629" spans="4:4" x14ac:dyDescent="0.25">
      <c r="D629"/>
    </row>
    <row r="630" spans="4:4" x14ac:dyDescent="0.25">
      <c r="D630"/>
    </row>
    <row r="631" spans="4:4" x14ac:dyDescent="0.25">
      <c r="D631"/>
    </row>
    <row r="632" spans="4:4" x14ac:dyDescent="0.25">
      <c r="D632"/>
    </row>
    <row r="633" spans="4:4" x14ac:dyDescent="0.25">
      <c r="D633"/>
    </row>
    <row r="634" spans="4:4" x14ac:dyDescent="0.25">
      <c r="D634"/>
    </row>
    <row r="635" spans="4:4" x14ac:dyDescent="0.25">
      <c r="D635"/>
    </row>
    <row r="636" spans="4:4" x14ac:dyDescent="0.25">
      <c r="D636"/>
    </row>
    <row r="637" spans="4:4" x14ac:dyDescent="0.25">
      <c r="D637"/>
    </row>
    <row r="638" spans="4:4" x14ac:dyDescent="0.25">
      <c r="D638"/>
    </row>
    <row r="639" spans="4:4" x14ac:dyDescent="0.25">
      <c r="D639"/>
    </row>
    <row r="640" spans="4:4" x14ac:dyDescent="0.25">
      <c r="D640"/>
    </row>
    <row r="641" spans="4:4" x14ac:dyDescent="0.25">
      <c r="D641"/>
    </row>
    <row r="642" spans="4:4" x14ac:dyDescent="0.25">
      <c r="D642"/>
    </row>
    <row r="643" spans="4:4" x14ac:dyDescent="0.25">
      <c r="D643"/>
    </row>
    <row r="644" spans="4:4" x14ac:dyDescent="0.25">
      <c r="D644"/>
    </row>
    <row r="645" spans="4:4" x14ac:dyDescent="0.25">
      <c r="D645"/>
    </row>
    <row r="646" spans="4:4" x14ac:dyDescent="0.25">
      <c r="D646"/>
    </row>
    <row r="647" spans="4:4" x14ac:dyDescent="0.25">
      <c r="D647"/>
    </row>
    <row r="648" spans="4:4" x14ac:dyDescent="0.25">
      <c r="D648"/>
    </row>
    <row r="649" spans="4:4" x14ac:dyDescent="0.25">
      <c r="D649"/>
    </row>
    <row r="650" spans="4:4" x14ac:dyDescent="0.25">
      <c r="D650"/>
    </row>
    <row r="651" spans="4:4" x14ac:dyDescent="0.25">
      <c r="D651"/>
    </row>
    <row r="652" spans="4:4" x14ac:dyDescent="0.25">
      <c r="D652"/>
    </row>
    <row r="653" spans="4:4" x14ac:dyDescent="0.25">
      <c r="D653"/>
    </row>
    <row r="654" spans="4:4" x14ac:dyDescent="0.25">
      <c r="D654"/>
    </row>
    <row r="655" spans="4:4" x14ac:dyDescent="0.25">
      <c r="D655"/>
    </row>
    <row r="656" spans="4:4" x14ac:dyDescent="0.25">
      <c r="D656"/>
    </row>
    <row r="657" spans="4:4" x14ac:dyDescent="0.25">
      <c r="D657"/>
    </row>
    <row r="658" spans="4:4" x14ac:dyDescent="0.25">
      <c r="D658"/>
    </row>
    <row r="659" spans="4:4" x14ac:dyDescent="0.25">
      <c r="D659"/>
    </row>
    <row r="660" spans="4:4" x14ac:dyDescent="0.25">
      <c r="D660"/>
    </row>
    <row r="661" spans="4:4" x14ac:dyDescent="0.25">
      <c r="D661"/>
    </row>
    <row r="662" spans="4:4" x14ac:dyDescent="0.25">
      <c r="D662"/>
    </row>
    <row r="663" spans="4:4" x14ac:dyDescent="0.25">
      <c r="D663"/>
    </row>
    <row r="664" spans="4:4" x14ac:dyDescent="0.25">
      <c r="D664"/>
    </row>
    <row r="665" spans="4:4" x14ac:dyDescent="0.25">
      <c r="D665"/>
    </row>
    <row r="666" spans="4:4" x14ac:dyDescent="0.25">
      <c r="D666"/>
    </row>
    <row r="667" spans="4:4" x14ac:dyDescent="0.25">
      <c r="D667"/>
    </row>
    <row r="668" spans="4:4" x14ac:dyDescent="0.25">
      <c r="D668"/>
    </row>
    <row r="669" spans="4:4" x14ac:dyDescent="0.25">
      <c r="D669"/>
    </row>
    <row r="670" spans="4:4" x14ac:dyDescent="0.25">
      <c r="D670"/>
    </row>
    <row r="671" spans="4:4" x14ac:dyDescent="0.25">
      <c r="D671"/>
    </row>
    <row r="672" spans="4:4" x14ac:dyDescent="0.25">
      <c r="D672"/>
    </row>
    <row r="673" spans="4:4" x14ac:dyDescent="0.25">
      <c r="D673"/>
    </row>
    <row r="674" spans="4:4" x14ac:dyDescent="0.25">
      <c r="D674"/>
    </row>
    <row r="675" spans="4:4" x14ac:dyDescent="0.25">
      <c r="D675"/>
    </row>
    <row r="676" spans="4:4" x14ac:dyDescent="0.25">
      <c r="D676"/>
    </row>
    <row r="677" spans="4:4" x14ac:dyDescent="0.25">
      <c r="D677"/>
    </row>
    <row r="678" spans="4:4" x14ac:dyDescent="0.25">
      <c r="D678"/>
    </row>
    <row r="679" spans="4:4" x14ac:dyDescent="0.25">
      <c r="D679"/>
    </row>
    <row r="680" spans="4:4" x14ac:dyDescent="0.25">
      <c r="D680"/>
    </row>
    <row r="681" spans="4:4" x14ac:dyDescent="0.25">
      <c r="D681"/>
    </row>
    <row r="682" spans="4:4" x14ac:dyDescent="0.25">
      <c r="D682"/>
    </row>
    <row r="683" spans="4:4" x14ac:dyDescent="0.25">
      <c r="D683"/>
    </row>
    <row r="684" spans="4:4" x14ac:dyDescent="0.25">
      <c r="D684"/>
    </row>
    <row r="685" spans="4:4" x14ac:dyDescent="0.25">
      <c r="D685"/>
    </row>
    <row r="686" spans="4:4" x14ac:dyDescent="0.25">
      <c r="D686"/>
    </row>
    <row r="687" spans="4:4" x14ac:dyDescent="0.25">
      <c r="D687"/>
    </row>
    <row r="688" spans="4:4" x14ac:dyDescent="0.25">
      <c r="D688"/>
    </row>
    <row r="689" spans="4:4" x14ac:dyDescent="0.25">
      <c r="D689"/>
    </row>
    <row r="690" spans="4:4" x14ac:dyDescent="0.25">
      <c r="D690"/>
    </row>
    <row r="691" spans="4:4" x14ac:dyDescent="0.25">
      <c r="D691"/>
    </row>
  </sheetData>
  <mergeCells count="10">
    <mergeCell ref="A50:C50"/>
    <mergeCell ref="A12:A14"/>
    <mergeCell ref="A22:A23"/>
    <mergeCell ref="A25:A26"/>
    <mergeCell ref="A27:A28"/>
    <mergeCell ref="A29:A30"/>
    <mergeCell ref="A32:A33"/>
    <mergeCell ref="A35:A38"/>
    <mergeCell ref="A39:A44"/>
    <mergeCell ref="A46:A48"/>
  </mergeCells>
  <pageMargins left="0.43307086614173229" right="0.43307086614173229" top="0.55118110236220474" bottom="0.56999999999999995" header="0.31496062992125984" footer="0.26"/>
  <pageSetup paperSize="9" scale="60" fitToHeight="0" orientation="portrait" horizontalDpi="4294967294" verticalDpi="4294967294" r:id="rId2"/>
  <headerFooter>
    <oddFooter>&amp;R&amp;N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51582-3A0E-49C3-9F7C-06B4A2F3CC00}">
  <sheetPr>
    <pageSetUpPr fitToPage="1"/>
  </sheetPr>
  <dimension ref="A1:F691"/>
  <sheetViews>
    <sheetView workbookViewId="0">
      <selection activeCell="A4" sqref="A4"/>
    </sheetView>
  </sheetViews>
  <sheetFormatPr defaultRowHeight="15" x14ac:dyDescent="0.25"/>
  <cols>
    <col min="1" max="1" width="24.85546875" customWidth="1"/>
    <col min="2" max="2" width="23.42578125" customWidth="1"/>
    <col min="3" max="3" width="58" customWidth="1"/>
    <col min="4" max="4" width="17.85546875" style="92" customWidth="1"/>
    <col min="5" max="5" width="16.28515625" customWidth="1"/>
    <col min="6" max="6" width="16.140625" customWidth="1"/>
  </cols>
  <sheetData>
    <row r="1" spans="1:6" ht="21" customHeight="1" x14ac:dyDescent="0.25">
      <c r="A1" s="91" t="s">
        <v>160</v>
      </c>
      <c r="B1" t="s">
        <v>1707</v>
      </c>
    </row>
    <row r="3" spans="1:6" x14ac:dyDescent="0.25">
      <c r="A3" s="1"/>
      <c r="B3" s="1"/>
      <c r="C3" s="1"/>
      <c r="D3" s="93" t="s">
        <v>3447</v>
      </c>
      <c r="E3" s="1"/>
      <c r="F3" s="1"/>
    </row>
    <row r="4" spans="1:6" ht="30" x14ac:dyDescent="0.25">
      <c r="A4" s="93" t="s">
        <v>2690</v>
      </c>
      <c r="B4" s="93" t="s">
        <v>1</v>
      </c>
      <c r="C4" s="93" t="s">
        <v>2</v>
      </c>
      <c r="D4" s="94" t="s">
        <v>3450</v>
      </c>
      <c r="E4" s="94" t="s">
        <v>3448</v>
      </c>
      <c r="F4" s="94" t="s">
        <v>3449</v>
      </c>
    </row>
    <row r="5" spans="1:6" ht="90" x14ac:dyDescent="0.25">
      <c r="A5" s="98" t="s">
        <v>3195</v>
      </c>
      <c r="B5" s="94" t="s">
        <v>1693</v>
      </c>
      <c r="C5" s="94" t="s">
        <v>1694</v>
      </c>
      <c r="D5" s="95">
        <v>14842594.84</v>
      </c>
      <c r="E5" s="95">
        <v>11707456.300000001</v>
      </c>
      <c r="F5" s="95">
        <v>3940766.0299999989</v>
      </c>
    </row>
    <row r="6" spans="1:6" ht="60" x14ac:dyDescent="0.25">
      <c r="A6" s="99"/>
      <c r="B6" s="94" t="s">
        <v>1696</v>
      </c>
      <c r="C6" s="94" t="s">
        <v>1697</v>
      </c>
      <c r="D6" s="95">
        <v>8748054.9000000004</v>
      </c>
      <c r="E6" s="95">
        <v>7032266.7400000002</v>
      </c>
      <c r="F6" s="95">
        <v>5492429.8799999999</v>
      </c>
    </row>
    <row r="7" spans="1:6" ht="75" x14ac:dyDescent="0.25">
      <c r="A7" s="94" t="s">
        <v>2760</v>
      </c>
      <c r="B7" s="94" t="s">
        <v>1699</v>
      </c>
      <c r="C7" s="94" t="s">
        <v>1700</v>
      </c>
      <c r="D7" s="95">
        <v>43877552.259999998</v>
      </c>
      <c r="E7" s="95">
        <v>356974.75</v>
      </c>
      <c r="F7" s="95">
        <v>356974.75</v>
      </c>
    </row>
    <row r="8" spans="1:6" ht="60" x14ac:dyDescent="0.25">
      <c r="A8" s="94" t="s">
        <v>2883</v>
      </c>
      <c r="B8" s="94" t="s">
        <v>1705</v>
      </c>
      <c r="C8" s="94" t="s">
        <v>1706</v>
      </c>
      <c r="D8" s="95">
        <v>1159220</v>
      </c>
      <c r="E8" s="95">
        <v>1133066.08</v>
      </c>
      <c r="F8" s="95">
        <v>983968.4599999995</v>
      </c>
    </row>
    <row r="9" spans="1:6" ht="60" x14ac:dyDescent="0.25">
      <c r="A9" s="94" t="s">
        <v>3198</v>
      </c>
      <c r="B9" s="94" t="s">
        <v>1702</v>
      </c>
      <c r="C9" s="94" t="s">
        <v>1703</v>
      </c>
      <c r="D9" s="95">
        <v>1600000</v>
      </c>
      <c r="E9" s="95">
        <v>1372578.3</v>
      </c>
      <c r="F9" s="95">
        <v>1372578.3</v>
      </c>
    </row>
    <row r="10" spans="1:6" x14ac:dyDescent="0.25">
      <c r="A10" s="98" t="s">
        <v>3446</v>
      </c>
      <c r="B10" s="99"/>
      <c r="C10" s="99"/>
      <c r="D10" s="95">
        <v>70227422</v>
      </c>
      <c r="E10" s="95">
        <v>21602342.169999998</v>
      </c>
      <c r="F10" s="95">
        <v>12146717.419999998</v>
      </c>
    </row>
    <row r="11" spans="1:6" x14ac:dyDescent="0.25">
      <c r="D11"/>
    </row>
    <row r="12" spans="1:6" x14ac:dyDescent="0.25">
      <c r="D12"/>
    </row>
    <row r="13" spans="1:6" x14ac:dyDescent="0.25">
      <c r="D13"/>
    </row>
    <row r="14" spans="1:6" x14ac:dyDescent="0.25">
      <c r="D14"/>
    </row>
    <row r="15" spans="1:6" x14ac:dyDescent="0.25">
      <c r="D15"/>
    </row>
    <row r="16" spans="1:6" x14ac:dyDescent="0.25">
      <c r="D16"/>
    </row>
    <row r="17" spans="4:4" x14ac:dyDescent="0.25">
      <c r="D17"/>
    </row>
    <row r="18" spans="4:4" x14ac:dyDescent="0.25">
      <c r="D18"/>
    </row>
    <row r="19" spans="4:4" x14ac:dyDescent="0.25">
      <c r="D19"/>
    </row>
    <row r="20" spans="4:4" x14ac:dyDescent="0.25">
      <c r="D20"/>
    </row>
    <row r="21" spans="4:4" x14ac:dyDescent="0.25">
      <c r="D21"/>
    </row>
    <row r="22" spans="4:4" x14ac:dyDescent="0.25">
      <c r="D22"/>
    </row>
    <row r="23" spans="4:4" x14ac:dyDescent="0.25">
      <c r="D23"/>
    </row>
    <row r="24" spans="4:4" x14ac:dyDescent="0.25">
      <c r="D24"/>
    </row>
    <row r="25" spans="4:4" x14ac:dyDescent="0.25">
      <c r="D25"/>
    </row>
    <row r="26" spans="4:4" x14ac:dyDescent="0.25">
      <c r="D26"/>
    </row>
    <row r="27" spans="4:4" x14ac:dyDescent="0.25">
      <c r="D27"/>
    </row>
    <row r="28" spans="4:4" x14ac:dyDescent="0.25">
      <c r="D28"/>
    </row>
    <row r="29" spans="4:4" x14ac:dyDescent="0.25">
      <c r="D29"/>
    </row>
    <row r="30" spans="4:4" x14ac:dyDescent="0.25">
      <c r="D30"/>
    </row>
    <row r="31" spans="4:4" x14ac:dyDescent="0.25">
      <c r="D31"/>
    </row>
    <row r="32" spans="4:4" x14ac:dyDescent="0.25">
      <c r="D32"/>
    </row>
    <row r="33" spans="4:4" x14ac:dyDescent="0.25">
      <c r="D33"/>
    </row>
    <row r="34" spans="4:4" x14ac:dyDescent="0.25">
      <c r="D34"/>
    </row>
    <row r="35" spans="4:4" x14ac:dyDescent="0.25">
      <c r="D35"/>
    </row>
    <row r="36" spans="4:4" x14ac:dyDescent="0.25">
      <c r="D36"/>
    </row>
    <row r="37" spans="4:4" x14ac:dyDescent="0.25">
      <c r="D37"/>
    </row>
    <row r="38" spans="4:4" x14ac:dyDescent="0.25">
      <c r="D38"/>
    </row>
    <row r="39" spans="4:4" x14ac:dyDescent="0.25">
      <c r="D39"/>
    </row>
    <row r="40" spans="4:4" x14ac:dyDescent="0.25">
      <c r="D40"/>
    </row>
    <row r="41" spans="4:4" x14ac:dyDescent="0.25">
      <c r="D41"/>
    </row>
    <row r="42" spans="4:4" x14ac:dyDescent="0.25">
      <c r="D42"/>
    </row>
    <row r="43" spans="4:4" x14ac:dyDescent="0.25">
      <c r="D43"/>
    </row>
    <row r="44" spans="4:4" x14ac:dyDescent="0.25">
      <c r="D44"/>
    </row>
    <row r="45" spans="4:4" x14ac:dyDescent="0.25">
      <c r="D45"/>
    </row>
    <row r="46" spans="4:4" x14ac:dyDescent="0.25">
      <c r="D46"/>
    </row>
    <row r="47" spans="4:4" x14ac:dyDescent="0.25">
      <c r="D47"/>
    </row>
    <row r="48" spans="4:4" x14ac:dyDescent="0.25">
      <c r="D48"/>
    </row>
    <row r="49" spans="4:4" x14ac:dyDescent="0.25">
      <c r="D49"/>
    </row>
    <row r="50" spans="4:4" x14ac:dyDescent="0.25">
      <c r="D50"/>
    </row>
    <row r="51" spans="4:4" x14ac:dyDescent="0.25">
      <c r="D51"/>
    </row>
    <row r="52" spans="4:4" x14ac:dyDescent="0.25">
      <c r="D52"/>
    </row>
    <row r="53" spans="4:4" x14ac:dyDescent="0.25">
      <c r="D53"/>
    </row>
    <row r="54" spans="4:4" x14ac:dyDescent="0.25">
      <c r="D54"/>
    </row>
    <row r="55" spans="4:4" x14ac:dyDescent="0.25">
      <c r="D55"/>
    </row>
    <row r="56" spans="4:4" x14ac:dyDescent="0.25">
      <c r="D56"/>
    </row>
    <row r="57" spans="4:4" x14ac:dyDescent="0.25">
      <c r="D57"/>
    </row>
    <row r="58" spans="4:4" x14ac:dyDescent="0.25">
      <c r="D58"/>
    </row>
    <row r="59" spans="4:4" x14ac:dyDescent="0.25">
      <c r="D59"/>
    </row>
    <row r="60" spans="4:4" x14ac:dyDescent="0.25">
      <c r="D60"/>
    </row>
    <row r="61" spans="4:4" x14ac:dyDescent="0.25">
      <c r="D61"/>
    </row>
    <row r="62" spans="4:4" x14ac:dyDescent="0.25">
      <c r="D62"/>
    </row>
    <row r="63" spans="4:4" x14ac:dyDescent="0.25">
      <c r="D63"/>
    </row>
    <row r="64" spans="4:4" x14ac:dyDescent="0.25">
      <c r="D64"/>
    </row>
    <row r="65" spans="4:4" x14ac:dyDescent="0.25">
      <c r="D65"/>
    </row>
    <row r="66" spans="4:4" x14ac:dyDescent="0.25">
      <c r="D66"/>
    </row>
    <row r="67" spans="4:4" x14ac:dyDescent="0.25">
      <c r="D67"/>
    </row>
    <row r="68" spans="4:4" x14ac:dyDescent="0.25">
      <c r="D68"/>
    </row>
    <row r="69" spans="4:4" x14ac:dyDescent="0.25">
      <c r="D69"/>
    </row>
    <row r="70" spans="4:4" x14ac:dyDescent="0.25">
      <c r="D70"/>
    </row>
    <row r="71" spans="4:4" x14ac:dyDescent="0.25">
      <c r="D71"/>
    </row>
    <row r="72" spans="4:4" x14ac:dyDescent="0.25">
      <c r="D72"/>
    </row>
    <row r="73" spans="4:4" x14ac:dyDescent="0.25">
      <c r="D73"/>
    </row>
    <row r="74" spans="4:4" x14ac:dyDescent="0.25">
      <c r="D74"/>
    </row>
    <row r="75" spans="4:4" x14ac:dyDescent="0.25">
      <c r="D75"/>
    </row>
    <row r="76" spans="4:4" x14ac:dyDescent="0.25">
      <c r="D76"/>
    </row>
    <row r="77" spans="4:4" x14ac:dyDescent="0.25">
      <c r="D77"/>
    </row>
    <row r="78" spans="4:4" x14ac:dyDescent="0.25">
      <c r="D78"/>
    </row>
    <row r="79" spans="4:4" x14ac:dyDescent="0.25">
      <c r="D79"/>
    </row>
    <row r="80" spans="4:4" x14ac:dyDescent="0.25">
      <c r="D80"/>
    </row>
    <row r="81" spans="4:4" x14ac:dyDescent="0.25">
      <c r="D81"/>
    </row>
    <row r="82" spans="4:4" x14ac:dyDescent="0.25">
      <c r="D82"/>
    </row>
    <row r="83" spans="4:4" x14ac:dyDescent="0.25">
      <c r="D83"/>
    </row>
    <row r="84" spans="4:4" x14ac:dyDescent="0.25">
      <c r="D84"/>
    </row>
    <row r="85" spans="4:4" x14ac:dyDescent="0.25">
      <c r="D85"/>
    </row>
    <row r="86" spans="4:4" x14ac:dyDescent="0.25">
      <c r="D86"/>
    </row>
    <row r="87" spans="4:4" x14ac:dyDescent="0.25">
      <c r="D87"/>
    </row>
    <row r="88" spans="4:4" x14ac:dyDescent="0.25">
      <c r="D88"/>
    </row>
    <row r="89" spans="4:4" x14ac:dyDescent="0.25">
      <c r="D89"/>
    </row>
    <row r="90" spans="4:4" x14ac:dyDescent="0.25">
      <c r="D90"/>
    </row>
    <row r="91" spans="4:4" x14ac:dyDescent="0.25">
      <c r="D91"/>
    </row>
    <row r="92" spans="4:4" x14ac:dyDescent="0.25">
      <c r="D92"/>
    </row>
    <row r="93" spans="4:4" x14ac:dyDescent="0.25">
      <c r="D93"/>
    </row>
    <row r="94" spans="4:4" x14ac:dyDescent="0.25">
      <c r="D94"/>
    </row>
    <row r="95" spans="4:4" x14ac:dyDescent="0.25">
      <c r="D95"/>
    </row>
    <row r="96" spans="4:4" x14ac:dyDescent="0.25">
      <c r="D96"/>
    </row>
    <row r="97" spans="4:4" x14ac:dyDescent="0.25">
      <c r="D97"/>
    </row>
    <row r="98" spans="4:4" x14ac:dyDescent="0.25">
      <c r="D98"/>
    </row>
    <row r="99" spans="4:4" x14ac:dyDescent="0.25">
      <c r="D99"/>
    </row>
    <row r="100" spans="4:4" x14ac:dyDescent="0.25">
      <c r="D100"/>
    </row>
    <row r="101" spans="4:4" x14ac:dyDescent="0.25">
      <c r="D101"/>
    </row>
    <row r="102" spans="4:4" x14ac:dyDescent="0.25">
      <c r="D102"/>
    </row>
    <row r="103" spans="4:4" x14ac:dyDescent="0.25">
      <c r="D103"/>
    </row>
    <row r="104" spans="4:4" x14ac:dyDescent="0.25">
      <c r="D104"/>
    </row>
    <row r="105" spans="4:4" x14ac:dyDescent="0.25">
      <c r="D105"/>
    </row>
    <row r="106" spans="4:4" x14ac:dyDescent="0.25">
      <c r="D106"/>
    </row>
    <row r="107" spans="4:4" x14ac:dyDescent="0.25">
      <c r="D107"/>
    </row>
    <row r="108" spans="4:4" x14ac:dyDescent="0.25">
      <c r="D108"/>
    </row>
    <row r="109" spans="4:4" x14ac:dyDescent="0.25">
      <c r="D109"/>
    </row>
    <row r="110" spans="4:4" x14ac:dyDescent="0.25">
      <c r="D110"/>
    </row>
    <row r="111" spans="4:4" x14ac:dyDescent="0.25">
      <c r="D111"/>
    </row>
    <row r="112" spans="4:4" x14ac:dyDescent="0.25">
      <c r="D112"/>
    </row>
    <row r="113" spans="4:4" x14ac:dyDescent="0.25">
      <c r="D113"/>
    </row>
    <row r="114" spans="4:4" x14ac:dyDescent="0.25">
      <c r="D114"/>
    </row>
    <row r="115" spans="4:4" x14ac:dyDescent="0.25">
      <c r="D115"/>
    </row>
    <row r="116" spans="4:4" x14ac:dyDescent="0.25">
      <c r="D116"/>
    </row>
    <row r="117" spans="4:4" x14ac:dyDescent="0.25">
      <c r="D117"/>
    </row>
    <row r="118" spans="4:4" x14ac:dyDescent="0.25">
      <c r="D118"/>
    </row>
    <row r="119" spans="4:4" x14ac:dyDescent="0.25">
      <c r="D119"/>
    </row>
    <row r="120" spans="4:4" x14ac:dyDescent="0.25">
      <c r="D120"/>
    </row>
    <row r="121" spans="4:4" x14ac:dyDescent="0.25">
      <c r="D121"/>
    </row>
    <row r="122" spans="4:4" x14ac:dyDescent="0.25">
      <c r="D122"/>
    </row>
    <row r="123" spans="4:4" x14ac:dyDescent="0.25">
      <c r="D123"/>
    </row>
    <row r="124" spans="4:4" x14ac:dyDescent="0.25">
      <c r="D124"/>
    </row>
    <row r="125" spans="4:4" x14ac:dyDescent="0.25">
      <c r="D125"/>
    </row>
    <row r="126" spans="4:4" x14ac:dyDescent="0.25">
      <c r="D126"/>
    </row>
    <row r="127" spans="4:4" x14ac:dyDescent="0.25">
      <c r="D127"/>
    </row>
    <row r="128" spans="4:4" x14ac:dyDescent="0.25">
      <c r="D128"/>
    </row>
    <row r="129" spans="4:4" x14ac:dyDescent="0.25">
      <c r="D129"/>
    </row>
    <row r="130" spans="4:4" x14ac:dyDescent="0.25">
      <c r="D130"/>
    </row>
    <row r="131" spans="4:4" x14ac:dyDescent="0.25">
      <c r="D131"/>
    </row>
    <row r="132" spans="4:4" x14ac:dyDescent="0.25">
      <c r="D132"/>
    </row>
    <row r="133" spans="4:4" x14ac:dyDescent="0.25">
      <c r="D133"/>
    </row>
    <row r="134" spans="4:4" x14ac:dyDescent="0.25">
      <c r="D134"/>
    </row>
    <row r="135" spans="4:4" x14ac:dyDescent="0.25">
      <c r="D135"/>
    </row>
    <row r="136" spans="4:4" x14ac:dyDescent="0.25">
      <c r="D136"/>
    </row>
    <row r="137" spans="4:4" x14ac:dyDescent="0.25">
      <c r="D137"/>
    </row>
    <row r="138" spans="4:4" x14ac:dyDescent="0.25">
      <c r="D138"/>
    </row>
    <row r="139" spans="4:4" x14ac:dyDescent="0.25">
      <c r="D139"/>
    </row>
    <row r="140" spans="4:4" x14ac:dyDescent="0.25">
      <c r="D140"/>
    </row>
    <row r="141" spans="4:4" x14ac:dyDescent="0.25">
      <c r="D141"/>
    </row>
    <row r="142" spans="4:4" x14ac:dyDescent="0.25">
      <c r="D142"/>
    </row>
    <row r="143" spans="4:4" x14ac:dyDescent="0.25">
      <c r="D143"/>
    </row>
    <row r="144" spans="4:4" x14ac:dyDescent="0.25">
      <c r="D144"/>
    </row>
    <row r="145" spans="4:4" x14ac:dyDescent="0.25">
      <c r="D145"/>
    </row>
    <row r="146" spans="4:4" x14ac:dyDescent="0.25">
      <c r="D146"/>
    </row>
    <row r="147" spans="4:4" x14ac:dyDescent="0.25">
      <c r="D147"/>
    </row>
    <row r="148" spans="4:4" x14ac:dyDescent="0.25">
      <c r="D148"/>
    </row>
    <row r="149" spans="4:4" x14ac:dyDescent="0.25">
      <c r="D149"/>
    </row>
    <row r="150" spans="4:4" x14ac:dyDescent="0.25">
      <c r="D150"/>
    </row>
    <row r="151" spans="4:4" x14ac:dyDescent="0.25">
      <c r="D151"/>
    </row>
    <row r="152" spans="4:4" x14ac:dyDescent="0.25">
      <c r="D152"/>
    </row>
    <row r="153" spans="4:4" x14ac:dyDescent="0.25">
      <c r="D153"/>
    </row>
    <row r="154" spans="4:4" x14ac:dyDescent="0.25">
      <c r="D154"/>
    </row>
    <row r="155" spans="4:4" x14ac:dyDescent="0.25">
      <c r="D155"/>
    </row>
    <row r="156" spans="4:4" x14ac:dyDescent="0.25">
      <c r="D156"/>
    </row>
    <row r="157" spans="4:4" x14ac:dyDescent="0.25">
      <c r="D157"/>
    </row>
    <row r="158" spans="4:4" x14ac:dyDescent="0.25">
      <c r="D158"/>
    </row>
    <row r="159" spans="4:4" x14ac:dyDescent="0.25">
      <c r="D159"/>
    </row>
    <row r="160" spans="4:4" x14ac:dyDescent="0.25">
      <c r="D160"/>
    </row>
    <row r="161" spans="4:4" x14ac:dyDescent="0.25">
      <c r="D161"/>
    </row>
    <row r="162" spans="4:4" x14ac:dyDescent="0.25">
      <c r="D162"/>
    </row>
    <row r="163" spans="4:4" x14ac:dyDescent="0.25">
      <c r="D163"/>
    </row>
    <row r="164" spans="4:4" x14ac:dyDescent="0.25">
      <c r="D164"/>
    </row>
    <row r="165" spans="4:4" x14ac:dyDescent="0.25">
      <c r="D165"/>
    </row>
    <row r="166" spans="4:4" x14ac:dyDescent="0.25">
      <c r="D166"/>
    </row>
    <row r="167" spans="4:4" x14ac:dyDescent="0.25">
      <c r="D167"/>
    </row>
    <row r="168" spans="4:4" x14ac:dyDescent="0.25">
      <c r="D168"/>
    </row>
    <row r="169" spans="4:4" x14ac:dyDescent="0.25">
      <c r="D169"/>
    </row>
    <row r="170" spans="4:4" x14ac:dyDescent="0.25">
      <c r="D170"/>
    </row>
    <row r="171" spans="4:4" x14ac:dyDescent="0.25">
      <c r="D171"/>
    </row>
    <row r="172" spans="4:4" x14ac:dyDescent="0.25">
      <c r="D172"/>
    </row>
    <row r="173" spans="4:4" x14ac:dyDescent="0.25">
      <c r="D173"/>
    </row>
    <row r="174" spans="4:4" x14ac:dyDescent="0.25">
      <c r="D174"/>
    </row>
    <row r="175" spans="4:4" x14ac:dyDescent="0.25">
      <c r="D175"/>
    </row>
    <row r="176" spans="4:4" x14ac:dyDescent="0.25">
      <c r="D176"/>
    </row>
    <row r="177" spans="4:4" x14ac:dyDescent="0.25">
      <c r="D177"/>
    </row>
    <row r="178" spans="4:4" x14ac:dyDescent="0.25">
      <c r="D178"/>
    </row>
    <row r="179" spans="4:4" x14ac:dyDescent="0.25">
      <c r="D179"/>
    </row>
    <row r="180" spans="4:4" x14ac:dyDescent="0.25">
      <c r="D180"/>
    </row>
    <row r="181" spans="4:4" x14ac:dyDescent="0.25">
      <c r="D181"/>
    </row>
    <row r="182" spans="4:4" x14ac:dyDescent="0.25">
      <c r="D182"/>
    </row>
    <row r="183" spans="4:4" x14ac:dyDescent="0.25">
      <c r="D183"/>
    </row>
    <row r="184" spans="4:4" x14ac:dyDescent="0.25">
      <c r="D184"/>
    </row>
    <row r="185" spans="4:4" x14ac:dyDescent="0.25">
      <c r="D185"/>
    </row>
    <row r="186" spans="4:4" x14ac:dyDescent="0.25">
      <c r="D186"/>
    </row>
    <row r="187" spans="4:4" x14ac:dyDescent="0.25">
      <c r="D187"/>
    </row>
    <row r="188" spans="4:4" x14ac:dyDescent="0.25">
      <c r="D188"/>
    </row>
    <row r="189" spans="4:4" x14ac:dyDescent="0.25">
      <c r="D189"/>
    </row>
    <row r="190" spans="4:4" x14ac:dyDescent="0.25">
      <c r="D190"/>
    </row>
    <row r="191" spans="4:4" x14ac:dyDescent="0.25">
      <c r="D191"/>
    </row>
    <row r="192" spans="4:4" x14ac:dyDescent="0.25">
      <c r="D192"/>
    </row>
    <row r="193" spans="4:4" x14ac:dyDescent="0.25">
      <c r="D193"/>
    </row>
    <row r="194" spans="4:4" x14ac:dyDescent="0.25">
      <c r="D194"/>
    </row>
    <row r="195" spans="4:4" x14ac:dyDescent="0.25">
      <c r="D195"/>
    </row>
    <row r="196" spans="4:4" x14ac:dyDescent="0.25">
      <c r="D196"/>
    </row>
    <row r="197" spans="4:4" x14ac:dyDescent="0.25">
      <c r="D197"/>
    </row>
    <row r="198" spans="4:4" x14ac:dyDescent="0.25">
      <c r="D198"/>
    </row>
    <row r="199" spans="4:4" x14ac:dyDescent="0.25">
      <c r="D199"/>
    </row>
    <row r="200" spans="4:4" x14ac:dyDescent="0.25">
      <c r="D200"/>
    </row>
    <row r="201" spans="4:4" x14ac:dyDescent="0.25">
      <c r="D201"/>
    </row>
    <row r="202" spans="4:4" x14ac:dyDescent="0.25">
      <c r="D202"/>
    </row>
    <row r="203" spans="4:4" x14ac:dyDescent="0.25">
      <c r="D203"/>
    </row>
    <row r="204" spans="4:4" x14ac:dyDescent="0.25">
      <c r="D204"/>
    </row>
    <row r="205" spans="4:4" x14ac:dyDescent="0.25">
      <c r="D205"/>
    </row>
    <row r="206" spans="4:4" x14ac:dyDescent="0.25">
      <c r="D206"/>
    </row>
    <row r="207" spans="4:4" x14ac:dyDescent="0.25">
      <c r="D207"/>
    </row>
    <row r="208" spans="4:4" x14ac:dyDescent="0.25">
      <c r="D208"/>
    </row>
    <row r="209" spans="4:4" x14ac:dyDescent="0.25">
      <c r="D209"/>
    </row>
    <row r="210" spans="4:4" x14ac:dyDescent="0.25">
      <c r="D210"/>
    </row>
    <row r="211" spans="4:4" x14ac:dyDescent="0.25">
      <c r="D211"/>
    </row>
    <row r="212" spans="4:4" x14ac:dyDescent="0.25">
      <c r="D212"/>
    </row>
    <row r="213" spans="4:4" x14ac:dyDescent="0.25">
      <c r="D213"/>
    </row>
    <row r="214" spans="4:4" x14ac:dyDescent="0.25">
      <c r="D214"/>
    </row>
    <row r="215" spans="4:4" x14ac:dyDescent="0.25">
      <c r="D215"/>
    </row>
    <row r="216" spans="4:4" x14ac:dyDescent="0.25">
      <c r="D216"/>
    </row>
    <row r="217" spans="4:4" x14ac:dyDescent="0.25">
      <c r="D217"/>
    </row>
    <row r="218" spans="4:4" x14ac:dyDescent="0.25">
      <c r="D218"/>
    </row>
    <row r="219" spans="4:4" x14ac:dyDescent="0.25">
      <c r="D219"/>
    </row>
    <row r="220" spans="4:4" x14ac:dyDescent="0.25">
      <c r="D220"/>
    </row>
    <row r="221" spans="4:4" x14ac:dyDescent="0.25">
      <c r="D221"/>
    </row>
    <row r="222" spans="4:4" x14ac:dyDescent="0.25">
      <c r="D222"/>
    </row>
    <row r="223" spans="4:4" x14ac:dyDescent="0.25">
      <c r="D223"/>
    </row>
    <row r="224" spans="4:4" x14ac:dyDescent="0.25">
      <c r="D224"/>
    </row>
    <row r="225" spans="4:4" x14ac:dyDescent="0.25">
      <c r="D225"/>
    </row>
    <row r="226" spans="4:4" x14ac:dyDescent="0.25">
      <c r="D226"/>
    </row>
    <row r="227" spans="4:4" x14ac:dyDescent="0.25">
      <c r="D227"/>
    </row>
    <row r="228" spans="4:4" x14ac:dyDescent="0.25">
      <c r="D228"/>
    </row>
    <row r="229" spans="4:4" x14ac:dyDescent="0.25">
      <c r="D229"/>
    </row>
    <row r="230" spans="4:4" x14ac:dyDescent="0.25">
      <c r="D230"/>
    </row>
    <row r="231" spans="4:4" x14ac:dyDescent="0.25">
      <c r="D231"/>
    </row>
    <row r="232" spans="4:4" x14ac:dyDescent="0.25">
      <c r="D232"/>
    </row>
    <row r="233" spans="4:4" x14ac:dyDescent="0.25">
      <c r="D233"/>
    </row>
    <row r="234" spans="4:4" x14ac:dyDescent="0.25">
      <c r="D234"/>
    </row>
    <row r="235" spans="4:4" x14ac:dyDescent="0.25">
      <c r="D235"/>
    </row>
    <row r="236" spans="4:4" x14ac:dyDescent="0.25">
      <c r="D236"/>
    </row>
    <row r="237" spans="4:4" x14ac:dyDescent="0.25">
      <c r="D237"/>
    </row>
    <row r="238" spans="4:4" x14ac:dyDescent="0.25">
      <c r="D238"/>
    </row>
    <row r="239" spans="4:4" x14ac:dyDescent="0.25">
      <c r="D239"/>
    </row>
    <row r="240" spans="4:4" x14ac:dyDescent="0.25">
      <c r="D240"/>
    </row>
    <row r="241" spans="4:4" x14ac:dyDescent="0.25">
      <c r="D241"/>
    </row>
    <row r="242" spans="4:4" x14ac:dyDescent="0.25">
      <c r="D242"/>
    </row>
    <row r="243" spans="4:4" x14ac:dyDescent="0.25">
      <c r="D243"/>
    </row>
    <row r="244" spans="4:4" x14ac:dyDescent="0.25">
      <c r="D244"/>
    </row>
    <row r="245" spans="4:4" x14ac:dyDescent="0.25">
      <c r="D245"/>
    </row>
    <row r="246" spans="4:4" x14ac:dyDescent="0.25">
      <c r="D246"/>
    </row>
    <row r="247" spans="4:4" x14ac:dyDescent="0.25">
      <c r="D247"/>
    </row>
    <row r="248" spans="4:4" x14ac:dyDescent="0.25">
      <c r="D248"/>
    </row>
    <row r="249" spans="4:4" x14ac:dyDescent="0.25">
      <c r="D249"/>
    </row>
    <row r="250" spans="4:4" x14ac:dyDescent="0.25">
      <c r="D250"/>
    </row>
    <row r="251" spans="4:4" x14ac:dyDescent="0.25">
      <c r="D251"/>
    </row>
    <row r="252" spans="4:4" x14ac:dyDescent="0.25">
      <c r="D252"/>
    </row>
    <row r="253" spans="4:4" x14ac:dyDescent="0.25">
      <c r="D253"/>
    </row>
    <row r="254" spans="4:4" x14ac:dyDescent="0.25">
      <c r="D254"/>
    </row>
    <row r="255" spans="4:4" x14ac:dyDescent="0.25">
      <c r="D255"/>
    </row>
    <row r="256" spans="4:4" x14ac:dyDescent="0.25">
      <c r="D256"/>
    </row>
    <row r="257" spans="4:4" x14ac:dyDescent="0.25">
      <c r="D257"/>
    </row>
    <row r="258" spans="4:4" x14ac:dyDescent="0.25">
      <c r="D258"/>
    </row>
    <row r="259" spans="4:4" x14ac:dyDescent="0.25">
      <c r="D259"/>
    </row>
    <row r="260" spans="4:4" x14ac:dyDescent="0.25">
      <c r="D260"/>
    </row>
    <row r="261" spans="4:4" x14ac:dyDescent="0.25">
      <c r="D261"/>
    </row>
    <row r="262" spans="4:4" x14ac:dyDescent="0.25">
      <c r="D262"/>
    </row>
    <row r="263" spans="4:4" x14ac:dyDescent="0.25">
      <c r="D263"/>
    </row>
    <row r="264" spans="4:4" x14ac:dyDescent="0.25">
      <c r="D264"/>
    </row>
    <row r="265" spans="4:4" x14ac:dyDescent="0.25">
      <c r="D265"/>
    </row>
    <row r="266" spans="4:4" x14ac:dyDescent="0.25">
      <c r="D266"/>
    </row>
    <row r="267" spans="4:4" x14ac:dyDescent="0.25">
      <c r="D267"/>
    </row>
    <row r="268" spans="4:4" x14ac:dyDescent="0.25">
      <c r="D268"/>
    </row>
    <row r="269" spans="4:4" x14ac:dyDescent="0.25">
      <c r="D269"/>
    </row>
    <row r="270" spans="4:4" x14ac:dyDescent="0.25">
      <c r="D270"/>
    </row>
    <row r="271" spans="4:4" x14ac:dyDescent="0.25">
      <c r="D271"/>
    </row>
    <row r="272" spans="4:4" x14ac:dyDescent="0.25">
      <c r="D272"/>
    </row>
    <row r="273" spans="4:4" x14ac:dyDescent="0.25">
      <c r="D273"/>
    </row>
    <row r="274" spans="4:4" x14ac:dyDescent="0.25">
      <c r="D274"/>
    </row>
    <row r="275" spans="4:4" x14ac:dyDescent="0.25">
      <c r="D275"/>
    </row>
    <row r="276" spans="4:4" x14ac:dyDescent="0.25">
      <c r="D276"/>
    </row>
    <row r="277" spans="4:4" x14ac:dyDescent="0.25">
      <c r="D277"/>
    </row>
    <row r="278" spans="4:4" x14ac:dyDescent="0.25">
      <c r="D278"/>
    </row>
    <row r="279" spans="4:4" x14ac:dyDescent="0.25">
      <c r="D279"/>
    </row>
    <row r="280" spans="4:4" x14ac:dyDescent="0.25">
      <c r="D280"/>
    </row>
    <row r="281" spans="4:4" x14ac:dyDescent="0.25">
      <c r="D281"/>
    </row>
    <row r="282" spans="4:4" x14ac:dyDescent="0.25">
      <c r="D282"/>
    </row>
    <row r="283" spans="4:4" x14ac:dyDescent="0.25">
      <c r="D283"/>
    </row>
    <row r="284" spans="4:4" x14ac:dyDescent="0.25">
      <c r="D284"/>
    </row>
    <row r="285" spans="4:4" x14ac:dyDescent="0.25">
      <c r="D285"/>
    </row>
    <row r="286" spans="4:4" x14ac:dyDescent="0.25">
      <c r="D286"/>
    </row>
    <row r="287" spans="4:4" x14ac:dyDescent="0.25">
      <c r="D287"/>
    </row>
    <row r="288" spans="4:4" x14ac:dyDescent="0.25">
      <c r="D288"/>
    </row>
    <row r="289" spans="4:4" x14ac:dyDescent="0.25">
      <c r="D289"/>
    </row>
    <row r="290" spans="4:4" x14ac:dyDescent="0.25">
      <c r="D290"/>
    </row>
    <row r="291" spans="4:4" x14ac:dyDescent="0.25">
      <c r="D291"/>
    </row>
    <row r="292" spans="4:4" x14ac:dyDescent="0.25">
      <c r="D292"/>
    </row>
    <row r="293" spans="4:4" x14ac:dyDescent="0.25">
      <c r="D293"/>
    </row>
    <row r="294" spans="4:4" x14ac:dyDescent="0.25">
      <c r="D294"/>
    </row>
    <row r="295" spans="4:4" x14ac:dyDescent="0.25">
      <c r="D295"/>
    </row>
    <row r="296" spans="4:4" x14ac:dyDescent="0.25">
      <c r="D296"/>
    </row>
    <row r="297" spans="4:4" x14ac:dyDescent="0.25">
      <c r="D297"/>
    </row>
    <row r="298" spans="4:4" x14ac:dyDescent="0.25">
      <c r="D298"/>
    </row>
    <row r="299" spans="4:4" x14ac:dyDescent="0.25">
      <c r="D299"/>
    </row>
    <row r="300" spans="4:4" x14ac:dyDescent="0.25">
      <c r="D300"/>
    </row>
    <row r="301" spans="4:4" x14ac:dyDescent="0.25">
      <c r="D301"/>
    </row>
    <row r="302" spans="4:4" x14ac:dyDescent="0.25">
      <c r="D302"/>
    </row>
    <row r="303" spans="4:4" x14ac:dyDescent="0.25">
      <c r="D303"/>
    </row>
    <row r="304" spans="4:4" x14ac:dyDescent="0.25">
      <c r="D304"/>
    </row>
    <row r="305" spans="4:4" x14ac:dyDescent="0.25">
      <c r="D305"/>
    </row>
    <row r="306" spans="4:4" x14ac:dyDescent="0.25">
      <c r="D306"/>
    </row>
    <row r="307" spans="4:4" x14ac:dyDescent="0.25">
      <c r="D307"/>
    </row>
    <row r="308" spans="4:4" x14ac:dyDescent="0.25">
      <c r="D308"/>
    </row>
    <row r="309" spans="4:4" x14ac:dyDescent="0.25">
      <c r="D309"/>
    </row>
    <row r="310" spans="4:4" x14ac:dyDescent="0.25">
      <c r="D310"/>
    </row>
    <row r="311" spans="4:4" x14ac:dyDescent="0.25">
      <c r="D311"/>
    </row>
    <row r="312" spans="4:4" x14ac:dyDescent="0.25">
      <c r="D312"/>
    </row>
    <row r="313" spans="4:4" x14ac:dyDescent="0.25">
      <c r="D313"/>
    </row>
    <row r="314" spans="4:4" x14ac:dyDescent="0.25">
      <c r="D314"/>
    </row>
    <row r="315" spans="4:4" x14ac:dyDescent="0.25">
      <c r="D315"/>
    </row>
    <row r="316" spans="4:4" x14ac:dyDescent="0.25">
      <c r="D316"/>
    </row>
    <row r="317" spans="4:4" x14ac:dyDescent="0.25">
      <c r="D317"/>
    </row>
    <row r="318" spans="4:4" x14ac:dyDescent="0.25">
      <c r="D318"/>
    </row>
    <row r="319" spans="4:4" x14ac:dyDescent="0.25">
      <c r="D319"/>
    </row>
    <row r="320" spans="4:4" x14ac:dyDescent="0.25">
      <c r="D320"/>
    </row>
    <row r="321" spans="4:4" x14ac:dyDescent="0.25">
      <c r="D321"/>
    </row>
    <row r="322" spans="4:4" x14ac:dyDescent="0.25">
      <c r="D322"/>
    </row>
    <row r="323" spans="4:4" x14ac:dyDescent="0.25">
      <c r="D323"/>
    </row>
    <row r="324" spans="4:4" x14ac:dyDescent="0.25">
      <c r="D324"/>
    </row>
    <row r="325" spans="4:4" x14ac:dyDescent="0.25">
      <c r="D325"/>
    </row>
    <row r="326" spans="4:4" x14ac:dyDescent="0.25">
      <c r="D326"/>
    </row>
    <row r="327" spans="4:4" x14ac:dyDescent="0.25">
      <c r="D327"/>
    </row>
    <row r="328" spans="4:4" x14ac:dyDescent="0.25">
      <c r="D328"/>
    </row>
    <row r="329" spans="4:4" x14ac:dyDescent="0.25">
      <c r="D329"/>
    </row>
    <row r="330" spans="4:4" x14ac:dyDescent="0.25">
      <c r="D330"/>
    </row>
    <row r="331" spans="4:4" x14ac:dyDescent="0.25">
      <c r="D331"/>
    </row>
    <row r="332" spans="4:4" x14ac:dyDescent="0.25">
      <c r="D332"/>
    </row>
    <row r="333" spans="4:4" x14ac:dyDescent="0.25">
      <c r="D333"/>
    </row>
    <row r="334" spans="4:4" x14ac:dyDescent="0.25">
      <c r="D334"/>
    </row>
    <row r="335" spans="4:4" x14ac:dyDescent="0.25">
      <c r="D335"/>
    </row>
    <row r="336" spans="4:4" x14ac:dyDescent="0.25">
      <c r="D336"/>
    </row>
    <row r="337" spans="4:4" x14ac:dyDescent="0.25">
      <c r="D337"/>
    </row>
    <row r="338" spans="4:4" x14ac:dyDescent="0.25">
      <c r="D338"/>
    </row>
    <row r="339" spans="4:4" x14ac:dyDescent="0.25">
      <c r="D339"/>
    </row>
    <row r="340" spans="4:4" x14ac:dyDescent="0.25">
      <c r="D340"/>
    </row>
    <row r="341" spans="4:4" x14ac:dyDescent="0.25">
      <c r="D341"/>
    </row>
    <row r="342" spans="4:4" x14ac:dyDescent="0.25">
      <c r="D342"/>
    </row>
    <row r="343" spans="4:4" x14ac:dyDescent="0.25">
      <c r="D343"/>
    </row>
    <row r="344" spans="4:4" x14ac:dyDescent="0.25">
      <c r="D344"/>
    </row>
    <row r="345" spans="4:4" x14ac:dyDescent="0.25">
      <c r="D345"/>
    </row>
    <row r="346" spans="4:4" x14ac:dyDescent="0.25">
      <c r="D346"/>
    </row>
    <row r="347" spans="4:4" x14ac:dyDescent="0.25">
      <c r="D347"/>
    </row>
    <row r="348" spans="4:4" x14ac:dyDescent="0.25">
      <c r="D348"/>
    </row>
    <row r="349" spans="4:4" x14ac:dyDescent="0.25">
      <c r="D349"/>
    </row>
    <row r="350" spans="4:4" x14ac:dyDescent="0.25">
      <c r="D350"/>
    </row>
    <row r="351" spans="4:4" x14ac:dyDescent="0.25">
      <c r="D351"/>
    </row>
    <row r="352" spans="4:4" x14ac:dyDescent="0.25">
      <c r="D352"/>
    </row>
    <row r="353" spans="4:4" x14ac:dyDescent="0.25">
      <c r="D353"/>
    </row>
    <row r="354" spans="4:4" x14ac:dyDescent="0.25">
      <c r="D354"/>
    </row>
    <row r="355" spans="4:4" x14ac:dyDescent="0.25">
      <c r="D355"/>
    </row>
    <row r="356" spans="4:4" x14ac:dyDescent="0.25">
      <c r="D356"/>
    </row>
    <row r="357" spans="4:4" x14ac:dyDescent="0.25">
      <c r="D357"/>
    </row>
    <row r="358" spans="4:4" x14ac:dyDescent="0.25">
      <c r="D358"/>
    </row>
    <row r="359" spans="4:4" x14ac:dyDescent="0.25">
      <c r="D359"/>
    </row>
    <row r="360" spans="4:4" x14ac:dyDescent="0.25">
      <c r="D360"/>
    </row>
    <row r="361" spans="4:4" x14ac:dyDescent="0.25">
      <c r="D361"/>
    </row>
    <row r="362" spans="4:4" x14ac:dyDescent="0.25">
      <c r="D362"/>
    </row>
    <row r="363" spans="4:4" x14ac:dyDescent="0.25">
      <c r="D363"/>
    </row>
    <row r="364" spans="4:4" x14ac:dyDescent="0.25">
      <c r="D364"/>
    </row>
    <row r="365" spans="4:4" x14ac:dyDescent="0.25">
      <c r="D365"/>
    </row>
    <row r="366" spans="4:4" x14ac:dyDescent="0.25">
      <c r="D366"/>
    </row>
    <row r="367" spans="4:4" x14ac:dyDescent="0.25">
      <c r="D367"/>
    </row>
    <row r="368" spans="4:4" x14ac:dyDescent="0.25">
      <c r="D368"/>
    </row>
    <row r="369" spans="4:4" x14ac:dyDescent="0.25">
      <c r="D369"/>
    </row>
    <row r="370" spans="4:4" x14ac:dyDescent="0.25">
      <c r="D370"/>
    </row>
    <row r="371" spans="4:4" x14ac:dyDescent="0.25">
      <c r="D371"/>
    </row>
    <row r="372" spans="4:4" x14ac:dyDescent="0.25">
      <c r="D372"/>
    </row>
    <row r="373" spans="4:4" x14ac:dyDescent="0.25">
      <c r="D373"/>
    </row>
    <row r="374" spans="4:4" x14ac:dyDescent="0.25">
      <c r="D374"/>
    </row>
    <row r="375" spans="4:4" x14ac:dyDescent="0.25">
      <c r="D375"/>
    </row>
    <row r="376" spans="4:4" x14ac:dyDescent="0.25">
      <c r="D376"/>
    </row>
    <row r="377" spans="4:4" x14ac:dyDescent="0.25">
      <c r="D377"/>
    </row>
    <row r="378" spans="4:4" x14ac:dyDescent="0.25">
      <c r="D378"/>
    </row>
    <row r="379" spans="4:4" x14ac:dyDescent="0.25">
      <c r="D379"/>
    </row>
    <row r="380" spans="4:4" x14ac:dyDescent="0.25">
      <c r="D380"/>
    </row>
    <row r="381" spans="4:4" x14ac:dyDescent="0.25">
      <c r="D381"/>
    </row>
    <row r="382" spans="4:4" x14ac:dyDescent="0.25">
      <c r="D382"/>
    </row>
    <row r="383" spans="4:4" x14ac:dyDescent="0.25">
      <c r="D383"/>
    </row>
    <row r="384" spans="4:4" x14ac:dyDescent="0.25">
      <c r="D384"/>
    </row>
    <row r="385" spans="4:4" x14ac:dyDescent="0.25">
      <c r="D385"/>
    </row>
    <row r="386" spans="4:4" x14ac:dyDescent="0.25">
      <c r="D386"/>
    </row>
    <row r="387" spans="4:4" x14ac:dyDescent="0.25">
      <c r="D387"/>
    </row>
    <row r="388" spans="4:4" x14ac:dyDescent="0.25">
      <c r="D388"/>
    </row>
    <row r="389" spans="4:4" x14ac:dyDescent="0.25">
      <c r="D389"/>
    </row>
    <row r="390" spans="4:4" x14ac:dyDescent="0.25">
      <c r="D390"/>
    </row>
    <row r="391" spans="4:4" x14ac:dyDescent="0.25">
      <c r="D391"/>
    </row>
    <row r="392" spans="4:4" x14ac:dyDescent="0.25">
      <c r="D392"/>
    </row>
    <row r="393" spans="4:4" x14ac:dyDescent="0.25">
      <c r="D393"/>
    </row>
    <row r="394" spans="4:4" x14ac:dyDescent="0.25">
      <c r="D394"/>
    </row>
    <row r="395" spans="4:4" x14ac:dyDescent="0.25">
      <c r="D395"/>
    </row>
    <row r="396" spans="4:4" x14ac:dyDescent="0.25">
      <c r="D396"/>
    </row>
    <row r="397" spans="4:4" x14ac:dyDescent="0.25">
      <c r="D397"/>
    </row>
    <row r="398" spans="4:4" x14ac:dyDescent="0.25">
      <c r="D398"/>
    </row>
    <row r="399" spans="4:4" x14ac:dyDescent="0.25">
      <c r="D399"/>
    </row>
    <row r="400" spans="4:4" x14ac:dyDescent="0.25">
      <c r="D400"/>
    </row>
    <row r="401" spans="4:4" x14ac:dyDescent="0.25">
      <c r="D401"/>
    </row>
    <row r="402" spans="4:4" x14ac:dyDescent="0.25">
      <c r="D402"/>
    </row>
    <row r="403" spans="4:4" x14ac:dyDescent="0.25">
      <c r="D403"/>
    </row>
    <row r="404" spans="4:4" x14ac:dyDescent="0.25">
      <c r="D404"/>
    </row>
    <row r="405" spans="4:4" x14ac:dyDescent="0.25">
      <c r="D405"/>
    </row>
    <row r="406" spans="4:4" x14ac:dyDescent="0.25">
      <c r="D406"/>
    </row>
    <row r="407" spans="4:4" x14ac:dyDescent="0.25">
      <c r="D407"/>
    </row>
    <row r="408" spans="4:4" x14ac:dyDescent="0.25">
      <c r="D408"/>
    </row>
    <row r="409" spans="4:4" x14ac:dyDescent="0.25">
      <c r="D409"/>
    </row>
    <row r="410" spans="4:4" x14ac:dyDescent="0.25">
      <c r="D410"/>
    </row>
    <row r="411" spans="4:4" x14ac:dyDescent="0.25">
      <c r="D411"/>
    </row>
    <row r="412" spans="4:4" x14ac:dyDescent="0.25">
      <c r="D412"/>
    </row>
    <row r="413" spans="4:4" x14ac:dyDescent="0.25">
      <c r="D413"/>
    </row>
    <row r="414" spans="4:4" x14ac:dyDescent="0.25">
      <c r="D414"/>
    </row>
    <row r="415" spans="4:4" x14ac:dyDescent="0.25">
      <c r="D415"/>
    </row>
    <row r="416" spans="4:4" x14ac:dyDescent="0.25">
      <c r="D416"/>
    </row>
    <row r="417" spans="4:4" x14ac:dyDescent="0.25">
      <c r="D417"/>
    </row>
    <row r="418" spans="4:4" x14ac:dyDescent="0.25">
      <c r="D418"/>
    </row>
    <row r="419" spans="4:4" x14ac:dyDescent="0.25">
      <c r="D419"/>
    </row>
    <row r="420" spans="4:4" x14ac:dyDescent="0.25">
      <c r="D420"/>
    </row>
    <row r="421" spans="4:4" x14ac:dyDescent="0.25">
      <c r="D421"/>
    </row>
    <row r="422" spans="4:4" x14ac:dyDescent="0.25">
      <c r="D422"/>
    </row>
    <row r="423" spans="4:4" x14ac:dyDescent="0.25">
      <c r="D423"/>
    </row>
    <row r="424" spans="4:4" x14ac:dyDescent="0.25">
      <c r="D424"/>
    </row>
    <row r="425" spans="4:4" x14ac:dyDescent="0.25">
      <c r="D425"/>
    </row>
    <row r="426" spans="4:4" x14ac:dyDescent="0.25">
      <c r="D426"/>
    </row>
    <row r="427" spans="4:4" x14ac:dyDescent="0.25">
      <c r="D427"/>
    </row>
    <row r="428" spans="4:4" x14ac:dyDescent="0.25">
      <c r="D428"/>
    </row>
    <row r="429" spans="4:4" x14ac:dyDescent="0.25">
      <c r="D429"/>
    </row>
    <row r="430" spans="4:4" x14ac:dyDescent="0.25">
      <c r="D430"/>
    </row>
    <row r="431" spans="4:4" x14ac:dyDescent="0.25">
      <c r="D431"/>
    </row>
    <row r="432" spans="4:4" x14ac:dyDescent="0.25">
      <c r="D432"/>
    </row>
    <row r="433" spans="4:4" x14ac:dyDescent="0.25">
      <c r="D433"/>
    </row>
    <row r="434" spans="4:4" x14ac:dyDescent="0.25">
      <c r="D434"/>
    </row>
    <row r="435" spans="4:4" x14ac:dyDescent="0.25">
      <c r="D435"/>
    </row>
    <row r="436" spans="4:4" x14ac:dyDescent="0.25">
      <c r="D436"/>
    </row>
    <row r="437" spans="4:4" x14ac:dyDescent="0.25">
      <c r="D437"/>
    </row>
    <row r="438" spans="4:4" x14ac:dyDescent="0.25">
      <c r="D438"/>
    </row>
    <row r="439" spans="4:4" x14ac:dyDescent="0.25">
      <c r="D439"/>
    </row>
    <row r="440" spans="4:4" x14ac:dyDescent="0.25">
      <c r="D440"/>
    </row>
    <row r="441" spans="4:4" x14ac:dyDescent="0.25">
      <c r="D441"/>
    </row>
    <row r="442" spans="4:4" x14ac:dyDescent="0.25">
      <c r="D442"/>
    </row>
    <row r="443" spans="4:4" x14ac:dyDescent="0.25">
      <c r="D443"/>
    </row>
    <row r="444" spans="4:4" x14ac:dyDescent="0.25">
      <c r="D444"/>
    </row>
    <row r="445" spans="4:4" x14ac:dyDescent="0.25">
      <c r="D445"/>
    </row>
    <row r="446" spans="4:4" x14ac:dyDescent="0.25">
      <c r="D446"/>
    </row>
    <row r="447" spans="4:4" x14ac:dyDescent="0.25">
      <c r="D447"/>
    </row>
    <row r="448" spans="4:4" x14ac:dyDescent="0.25">
      <c r="D448"/>
    </row>
    <row r="449" spans="4:4" x14ac:dyDescent="0.25">
      <c r="D449"/>
    </row>
    <row r="450" spans="4:4" x14ac:dyDescent="0.25">
      <c r="D450"/>
    </row>
    <row r="451" spans="4:4" x14ac:dyDescent="0.25">
      <c r="D451"/>
    </row>
    <row r="452" spans="4:4" x14ac:dyDescent="0.25">
      <c r="D452"/>
    </row>
    <row r="453" spans="4:4" x14ac:dyDescent="0.25">
      <c r="D453"/>
    </row>
    <row r="454" spans="4:4" x14ac:dyDescent="0.25">
      <c r="D454"/>
    </row>
    <row r="455" spans="4:4" x14ac:dyDescent="0.25">
      <c r="D455"/>
    </row>
    <row r="456" spans="4:4" x14ac:dyDescent="0.25">
      <c r="D456"/>
    </row>
    <row r="457" spans="4:4" x14ac:dyDescent="0.25">
      <c r="D457"/>
    </row>
    <row r="458" spans="4:4" x14ac:dyDescent="0.25">
      <c r="D458"/>
    </row>
    <row r="459" spans="4:4" x14ac:dyDescent="0.25">
      <c r="D459"/>
    </row>
    <row r="460" spans="4:4" x14ac:dyDescent="0.25">
      <c r="D460"/>
    </row>
    <row r="461" spans="4:4" x14ac:dyDescent="0.25">
      <c r="D461"/>
    </row>
    <row r="462" spans="4:4" x14ac:dyDescent="0.25">
      <c r="D462"/>
    </row>
    <row r="463" spans="4:4" x14ac:dyDescent="0.25">
      <c r="D463"/>
    </row>
    <row r="464" spans="4:4" x14ac:dyDescent="0.25">
      <c r="D464"/>
    </row>
    <row r="465" spans="4:4" x14ac:dyDescent="0.25">
      <c r="D465"/>
    </row>
    <row r="466" spans="4:4" x14ac:dyDescent="0.25">
      <c r="D466"/>
    </row>
    <row r="467" spans="4:4" x14ac:dyDescent="0.25">
      <c r="D467"/>
    </row>
    <row r="468" spans="4:4" x14ac:dyDescent="0.25">
      <c r="D468"/>
    </row>
    <row r="469" spans="4:4" x14ac:dyDescent="0.25">
      <c r="D469"/>
    </row>
    <row r="470" spans="4:4" x14ac:dyDescent="0.25">
      <c r="D470"/>
    </row>
    <row r="471" spans="4:4" x14ac:dyDescent="0.25">
      <c r="D471"/>
    </row>
    <row r="472" spans="4:4" x14ac:dyDescent="0.25">
      <c r="D472"/>
    </row>
    <row r="473" spans="4:4" x14ac:dyDescent="0.25">
      <c r="D473"/>
    </row>
    <row r="474" spans="4:4" x14ac:dyDescent="0.25">
      <c r="D474"/>
    </row>
    <row r="475" spans="4:4" x14ac:dyDescent="0.25">
      <c r="D475"/>
    </row>
    <row r="476" spans="4:4" x14ac:dyDescent="0.25">
      <c r="D476"/>
    </row>
    <row r="477" spans="4:4" x14ac:dyDescent="0.25">
      <c r="D477"/>
    </row>
    <row r="478" spans="4:4" x14ac:dyDescent="0.25">
      <c r="D478"/>
    </row>
    <row r="479" spans="4:4" x14ac:dyDescent="0.25">
      <c r="D479"/>
    </row>
    <row r="480" spans="4:4" x14ac:dyDescent="0.25">
      <c r="D480"/>
    </row>
    <row r="481" spans="4:4" x14ac:dyDescent="0.25">
      <c r="D481"/>
    </row>
    <row r="482" spans="4:4" x14ac:dyDescent="0.25">
      <c r="D482"/>
    </row>
    <row r="483" spans="4:4" x14ac:dyDescent="0.25">
      <c r="D483"/>
    </row>
    <row r="484" spans="4:4" x14ac:dyDescent="0.25">
      <c r="D484"/>
    </row>
    <row r="485" spans="4:4" x14ac:dyDescent="0.25">
      <c r="D485"/>
    </row>
    <row r="486" spans="4:4" x14ac:dyDescent="0.25">
      <c r="D486"/>
    </row>
    <row r="487" spans="4:4" x14ac:dyDescent="0.25">
      <c r="D487"/>
    </row>
    <row r="488" spans="4:4" x14ac:dyDescent="0.25">
      <c r="D488"/>
    </row>
    <row r="489" spans="4:4" x14ac:dyDescent="0.25">
      <c r="D489"/>
    </row>
    <row r="490" spans="4:4" x14ac:dyDescent="0.25">
      <c r="D490"/>
    </row>
    <row r="491" spans="4:4" x14ac:dyDescent="0.25">
      <c r="D491"/>
    </row>
    <row r="492" spans="4:4" x14ac:dyDescent="0.25">
      <c r="D492"/>
    </row>
    <row r="493" spans="4:4" x14ac:dyDescent="0.25">
      <c r="D493"/>
    </row>
    <row r="494" spans="4:4" x14ac:dyDescent="0.25">
      <c r="D494"/>
    </row>
    <row r="495" spans="4:4" x14ac:dyDescent="0.25">
      <c r="D495"/>
    </row>
    <row r="496" spans="4:4" x14ac:dyDescent="0.25">
      <c r="D496"/>
    </row>
    <row r="497" spans="4:4" x14ac:dyDescent="0.25">
      <c r="D497"/>
    </row>
    <row r="498" spans="4:4" x14ac:dyDescent="0.25">
      <c r="D498"/>
    </row>
    <row r="499" spans="4:4" x14ac:dyDescent="0.25">
      <c r="D499"/>
    </row>
    <row r="500" spans="4:4" x14ac:dyDescent="0.25">
      <c r="D500"/>
    </row>
    <row r="501" spans="4:4" x14ac:dyDescent="0.25">
      <c r="D501"/>
    </row>
    <row r="502" spans="4:4" x14ac:dyDescent="0.25">
      <c r="D502"/>
    </row>
    <row r="503" spans="4:4" x14ac:dyDescent="0.25">
      <c r="D503"/>
    </row>
    <row r="504" spans="4:4" x14ac:dyDescent="0.25">
      <c r="D504"/>
    </row>
    <row r="505" spans="4:4" x14ac:dyDescent="0.25">
      <c r="D505"/>
    </row>
    <row r="506" spans="4:4" x14ac:dyDescent="0.25">
      <c r="D506"/>
    </row>
    <row r="507" spans="4:4" x14ac:dyDescent="0.25">
      <c r="D507"/>
    </row>
    <row r="508" spans="4:4" x14ac:dyDescent="0.25">
      <c r="D508"/>
    </row>
    <row r="509" spans="4:4" x14ac:dyDescent="0.25">
      <c r="D509"/>
    </row>
    <row r="510" spans="4:4" x14ac:dyDescent="0.25">
      <c r="D510"/>
    </row>
    <row r="511" spans="4:4" x14ac:dyDescent="0.25">
      <c r="D511"/>
    </row>
    <row r="512" spans="4:4" x14ac:dyDescent="0.25">
      <c r="D512"/>
    </row>
    <row r="513" spans="4:4" x14ac:dyDescent="0.25">
      <c r="D513"/>
    </row>
    <row r="514" spans="4:4" x14ac:dyDescent="0.25">
      <c r="D514"/>
    </row>
    <row r="515" spans="4:4" x14ac:dyDescent="0.25">
      <c r="D515"/>
    </row>
    <row r="516" spans="4:4" x14ac:dyDescent="0.25">
      <c r="D516"/>
    </row>
    <row r="517" spans="4:4" x14ac:dyDescent="0.25">
      <c r="D517"/>
    </row>
    <row r="518" spans="4:4" x14ac:dyDescent="0.25">
      <c r="D518"/>
    </row>
    <row r="519" spans="4:4" x14ac:dyDescent="0.25">
      <c r="D519"/>
    </row>
    <row r="520" spans="4:4" x14ac:dyDescent="0.25">
      <c r="D520"/>
    </row>
    <row r="521" spans="4:4" x14ac:dyDescent="0.25">
      <c r="D521"/>
    </row>
    <row r="522" spans="4:4" x14ac:dyDescent="0.25">
      <c r="D522"/>
    </row>
    <row r="523" spans="4:4" x14ac:dyDescent="0.25">
      <c r="D523"/>
    </row>
    <row r="524" spans="4:4" x14ac:dyDescent="0.25">
      <c r="D524"/>
    </row>
    <row r="525" spans="4:4" x14ac:dyDescent="0.25">
      <c r="D525"/>
    </row>
    <row r="526" spans="4:4" x14ac:dyDescent="0.25">
      <c r="D526"/>
    </row>
    <row r="527" spans="4:4" x14ac:dyDescent="0.25">
      <c r="D527"/>
    </row>
    <row r="528" spans="4:4" x14ac:dyDescent="0.25">
      <c r="D528"/>
    </row>
    <row r="529" spans="4:4" x14ac:dyDescent="0.25">
      <c r="D529"/>
    </row>
    <row r="530" spans="4:4" x14ac:dyDescent="0.25">
      <c r="D530"/>
    </row>
    <row r="531" spans="4:4" x14ac:dyDescent="0.25">
      <c r="D531"/>
    </row>
    <row r="532" spans="4:4" x14ac:dyDescent="0.25">
      <c r="D532"/>
    </row>
    <row r="533" spans="4:4" x14ac:dyDescent="0.25">
      <c r="D533"/>
    </row>
    <row r="534" spans="4:4" x14ac:dyDescent="0.25">
      <c r="D534"/>
    </row>
    <row r="535" spans="4:4" x14ac:dyDescent="0.25">
      <c r="D535"/>
    </row>
    <row r="536" spans="4:4" x14ac:dyDescent="0.25">
      <c r="D536"/>
    </row>
    <row r="537" spans="4:4" x14ac:dyDescent="0.25">
      <c r="D537"/>
    </row>
    <row r="538" spans="4:4" x14ac:dyDescent="0.25">
      <c r="D538"/>
    </row>
    <row r="539" spans="4:4" x14ac:dyDescent="0.25">
      <c r="D539"/>
    </row>
    <row r="540" spans="4:4" x14ac:dyDescent="0.25">
      <c r="D540"/>
    </row>
    <row r="541" spans="4:4" x14ac:dyDescent="0.25">
      <c r="D541"/>
    </row>
    <row r="542" spans="4:4" x14ac:dyDescent="0.25">
      <c r="D542"/>
    </row>
    <row r="543" spans="4:4" x14ac:dyDescent="0.25">
      <c r="D543"/>
    </row>
    <row r="544" spans="4:4" x14ac:dyDescent="0.25">
      <c r="D544"/>
    </row>
    <row r="545" spans="4:4" x14ac:dyDescent="0.25">
      <c r="D545"/>
    </row>
    <row r="546" spans="4:4" x14ac:dyDescent="0.25">
      <c r="D546"/>
    </row>
    <row r="547" spans="4:4" x14ac:dyDescent="0.25">
      <c r="D547"/>
    </row>
    <row r="548" spans="4:4" x14ac:dyDescent="0.25">
      <c r="D548"/>
    </row>
    <row r="549" spans="4:4" x14ac:dyDescent="0.25">
      <c r="D549"/>
    </row>
    <row r="550" spans="4:4" x14ac:dyDescent="0.25">
      <c r="D550"/>
    </row>
    <row r="551" spans="4:4" x14ac:dyDescent="0.25">
      <c r="D551"/>
    </row>
    <row r="552" spans="4:4" x14ac:dyDescent="0.25">
      <c r="D552"/>
    </row>
    <row r="553" spans="4:4" x14ac:dyDescent="0.25">
      <c r="D553"/>
    </row>
    <row r="554" spans="4:4" x14ac:dyDescent="0.25">
      <c r="D554"/>
    </row>
    <row r="555" spans="4:4" x14ac:dyDescent="0.25">
      <c r="D555"/>
    </row>
    <row r="556" spans="4:4" x14ac:dyDescent="0.25">
      <c r="D556"/>
    </row>
    <row r="557" spans="4:4" x14ac:dyDescent="0.25">
      <c r="D557"/>
    </row>
    <row r="558" spans="4:4" x14ac:dyDescent="0.25">
      <c r="D558"/>
    </row>
    <row r="559" spans="4:4" x14ac:dyDescent="0.25">
      <c r="D559"/>
    </row>
    <row r="560" spans="4:4" x14ac:dyDescent="0.25">
      <c r="D560"/>
    </row>
    <row r="561" spans="4:4" x14ac:dyDescent="0.25">
      <c r="D561"/>
    </row>
    <row r="562" spans="4:4" x14ac:dyDescent="0.25">
      <c r="D562"/>
    </row>
    <row r="563" spans="4:4" x14ac:dyDescent="0.25">
      <c r="D563"/>
    </row>
    <row r="564" spans="4:4" x14ac:dyDescent="0.25">
      <c r="D564"/>
    </row>
    <row r="565" spans="4:4" x14ac:dyDescent="0.25">
      <c r="D565"/>
    </row>
    <row r="566" spans="4:4" x14ac:dyDescent="0.25">
      <c r="D566"/>
    </row>
    <row r="567" spans="4:4" x14ac:dyDescent="0.25">
      <c r="D567"/>
    </row>
    <row r="568" spans="4:4" x14ac:dyDescent="0.25">
      <c r="D568"/>
    </row>
    <row r="569" spans="4:4" x14ac:dyDescent="0.25">
      <c r="D569"/>
    </row>
    <row r="570" spans="4:4" x14ac:dyDescent="0.25">
      <c r="D570"/>
    </row>
    <row r="571" spans="4:4" x14ac:dyDescent="0.25">
      <c r="D571"/>
    </row>
    <row r="572" spans="4:4" x14ac:dyDescent="0.25">
      <c r="D572"/>
    </row>
    <row r="573" spans="4:4" x14ac:dyDescent="0.25">
      <c r="D573"/>
    </row>
    <row r="574" spans="4:4" x14ac:dyDescent="0.25">
      <c r="D574"/>
    </row>
    <row r="575" spans="4:4" x14ac:dyDescent="0.25">
      <c r="D575"/>
    </row>
    <row r="576" spans="4:4" x14ac:dyDescent="0.25">
      <c r="D576"/>
    </row>
    <row r="577" spans="4:4" x14ac:dyDescent="0.25">
      <c r="D577"/>
    </row>
    <row r="578" spans="4:4" x14ac:dyDescent="0.25">
      <c r="D578"/>
    </row>
    <row r="579" spans="4:4" x14ac:dyDescent="0.25">
      <c r="D579"/>
    </row>
    <row r="580" spans="4:4" x14ac:dyDescent="0.25">
      <c r="D580"/>
    </row>
    <row r="581" spans="4:4" x14ac:dyDescent="0.25">
      <c r="D581"/>
    </row>
    <row r="582" spans="4:4" x14ac:dyDescent="0.25">
      <c r="D582"/>
    </row>
    <row r="583" spans="4:4" x14ac:dyDescent="0.25">
      <c r="D583"/>
    </row>
    <row r="584" spans="4:4" x14ac:dyDescent="0.25">
      <c r="D584"/>
    </row>
    <row r="585" spans="4:4" x14ac:dyDescent="0.25">
      <c r="D585"/>
    </row>
    <row r="586" spans="4:4" x14ac:dyDescent="0.25">
      <c r="D586"/>
    </row>
    <row r="587" spans="4:4" x14ac:dyDescent="0.25">
      <c r="D587"/>
    </row>
    <row r="588" spans="4:4" x14ac:dyDescent="0.25">
      <c r="D588"/>
    </row>
    <row r="589" spans="4:4" x14ac:dyDescent="0.25">
      <c r="D589"/>
    </row>
    <row r="590" spans="4:4" x14ac:dyDescent="0.25">
      <c r="D590"/>
    </row>
    <row r="591" spans="4:4" x14ac:dyDescent="0.25">
      <c r="D591"/>
    </row>
    <row r="592" spans="4:4" x14ac:dyDescent="0.25">
      <c r="D592"/>
    </row>
    <row r="593" spans="4:4" x14ac:dyDescent="0.25">
      <c r="D593"/>
    </row>
    <row r="594" spans="4:4" x14ac:dyDescent="0.25">
      <c r="D594"/>
    </row>
    <row r="595" spans="4:4" x14ac:dyDescent="0.25">
      <c r="D595"/>
    </row>
    <row r="596" spans="4:4" x14ac:dyDescent="0.25">
      <c r="D596"/>
    </row>
    <row r="597" spans="4:4" x14ac:dyDescent="0.25">
      <c r="D597"/>
    </row>
    <row r="598" spans="4:4" x14ac:dyDescent="0.25">
      <c r="D598"/>
    </row>
    <row r="599" spans="4:4" x14ac:dyDescent="0.25">
      <c r="D599"/>
    </row>
    <row r="600" spans="4:4" x14ac:dyDescent="0.25">
      <c r="D600"/>
    </row>
    <row r="601" spans="4:4" x14ac:dyDescent="0.25">
      <c r="D601"/>
    </row>
    <row r="602" spans="4:4" x14ac:dyDescent="0.25">
      <c r="D602"/>
    </row>
    <row r="603" spans="4:4" x14ac:dyDescent="0.25">
      <c r="D603"/>
    </row>
    <row r="604" spans="4:4" x14ac:dyDescent="0.25">
      <c r="D604"/>
    </row>
    <row r="605" spans="4:4" x14ac:dyDescent="0.25">
      <c r="D605"/>
    </row>
    <row r="606" spans="4:4" x14ac:dyDescent="0.25">
      <c r="D606"/>
    </row>
    <row r="607" spans="4:4" x14ac:dyDescent="0.25">
      <c r="D607"/>
    </row>
    <row r="608" spans="4:4" x14ac:dyDescent="0.25">
      <c r="D608"/>
    </row>
    <row r="609" spans="4:4" x14ac:dyDescent="0.25">
      <c r="D609"/>
    </row>
    <row r="610" spans="4:4" x14ac:dyDescent="0.25">
      <c r="D610"/>
    </row>
    <row r="611" spans="4:4" x14ac:dyDescent="0.25">
      <c r="D611"/>
    </row>
    <row r="612" spans="4:4" x14ac:dyDescent="0.25">
      <c r="D612"/>
    </row>
    <row r="613" spans="4:4" x14ac:dyDescent="0.25">
      <c r="D613"/>
    </row>
    <row r="614" spans="4:4" x14ac:dyDescent="0.25">
      <c r="D614"/>
    </row>
    <row r="615" spans="4:4" x14ac:dyDescent="0.25">
      <c r="D615"/>
    </row>
    <row r="616" spans="4:4" x14ac:dyDescent="0.25">
      <c r="D616"/>
    </row>
    <row r="617" spans="4:4" x14ac:dyDescent="0.25">
      <c r="D617"/>
    </row>
    <row r="618" spans="4:4" x14ac:dyDescent="0.25">
      <c r="D618"/>
    </row>
    <row r="619" spans="4:4" x14ac:dyDescent="0.25">
      <c r="D619"/>
    </row>
    <row r="620" spans="4:4" x14ac:dyDescent="0.25">
      <c r="D620"/>
    </row>
    <row r="621" spans="4:4" x14ac:dyDescent="0.25">
      <c r="D621"/>
    </row>
    <row r="622" spans="4:4" x14ac:dyDescent="0.25">
      <c r="D622"/>
    </row>
    <row r="623" spans="4:4" x14ac:dyDescent="0.25">
      <c r="D623"/>
    </row>
    <row r="624" spans="4:4" x14ac:dyDescent="0.25">
      <c r="D624"/>
    </row>
    <row r="625" spans="4:4" x14ac:dyDescent="0.25">
      <c r="D625"/>
    </row>
    <row r="626" spans="4:4" x14ac:dyDescent="0.25">
      <c r="D626"/>
    </row>
    <row r="627" spans="4:4" x14ac:dyDescent="0.25">
      <c r="D627"/>
    </row>
    <row r="628" spans="4:4" x14ac:dyDescent="0.25">
      <c r="D628"/>
    </row>
    <row r="629" spans="4:4" x14ac:dyDescent="0.25">
      <c r="D629"/>
    </row>
    <row r="630" spans="4:4" x14ac:dyDescent="0.25">
      <c r="D630"/>
    </row>
    <row r="631" spans="4:4" x14ac:dyDescent="0.25">
      <c r="D631"/>
    </row>
    <row r="632" spans="4:4" x14ac:dyDescent="0.25">
      <c r="D632"/>
    </row>
    <row r="633" spans="4:4" x14ac:dyDescent="0.25">
      <c r="D633"/>
    </row>
    <row r="634" spans="4:4" x14ac:dyDescent="0.25">
      <c r="D634"/>
    </row>
    <row r="635" spans="4:4" x14ac:dyDescent="0.25">
      <c r="D635"/>
    </row>
    <row r="636" spans="4:4" x14ac:dyDescent="0.25">
      <c r="D636"/>
    </row>
    <row r="637" spans="4:4" x14ac:dyDescent="0.25">
      <c r="D637"/>
    </row>
    <row r="638" spans="4:4" x14ac:dyDescent="0.25">
      <c r="D638"/>
    </row>
    <row r="639" spans="4:4" x14ac:dyDescent="0.25">
      <c r="D639"/>
    </row>
    <row r="640" spans="4:4" x14ac:dyDescent="0.25">
      <c r="D640"/>
    </row>
    <row r="641" spans="4:4" x14ac:dyDescent="0.25">
      <c r="D641"/>
    </row>
    <row r="642" spans="4:4" x14ac:dyDescent="0.25">
      <c r="D642"/>
    </row>
    <row r="643" spans="4:4" x14ac:dyDescent="0.25">
      <c r="D643"/>
    </row>
    <row r="644" spans="4:4" x14ac:dyDescent="0.25">
      <c r="D644"/>
    </row>
    <row r="645" spans="4:4" x14ac:dyDescent="0.25">
      <c r="D645"/>
    </row>
    <row r="646" spans="4:4" x14ac:dyDescent="0.25">
      <c r="D646"/>
    </row>
    <row r="647" spans="4:4" x14ac:dyDescent="0.25">
      <c r="D647"/>
    </row>
    <row r="648" spans="4:4" x14ac:dyDescent="0.25">
      <c r="D648"/>
    </row>
    <row r="649" spans="4:4" x14ac:dyDescent="0.25">
      <c r="D649"/>
    </row>
    <row r="650" spans="4:4" x14ac:dyDescent="0.25">
      <c r="D650"/>
    </row>
    <row r="651" spans="4:4" x14ac:dyDescent="0.25">
      <c r="D651"/>
    </row>
    <row r="652" spans="4:4" x14ac:dyDescent="0.25">
      <c r="D652"/>
    </row>
    <row r="653" spans="4:4" x14ac:dyDescent="0.25">
      <c r="D653"/>
    </row>
    <row r="654" spans="4:4" x14ac:dyDescent="0.25">
      <c r="D654"/>
    </row>
    <row r="655" spans="4:4" x14ac:dyDescent="0.25">
      <c r="D655"/>
    </row>
    <row r="656" spans="4:4" x14ac:dyDescent="0.25">
      <c r="D656"/>
    </row>
    <row r="657" spans="4:4" x14ac:dyDescent="0.25">
      <c r="D657"/>
    </row>
    <row r="658" spans="4:4" x14ac:dyDescent="0.25">
      <c r="D658"/>
    </row>
    <row r="659" spans="4:4" x14ac:dyDescent="0.25">
      <c r="D659"/>
    </row>
    <row r="660" spans="4:4" x14ac:dyDescent="0.25">
      <c r="D660"/>
    </row>
    <row r="661" spans="4:4" x14ac:dyDescent="0.25">
      <c r="D661"/>
    </row>
    <row r="662" spans="4:4" x14ac:dyDescent="0.25">
      <c r="D662"/>
    </row>
    <row r="663" spans="4:4" x14ac:dyDescent="0.25">
      <c r="D663"/>
    </row>
    <row r="664" spans="4:4" x14ac:dyDescent="0.25">
      <c r="D664"/>
    </row>
    <row r="665" spans="4:4" x14ac:dyDescent="0.25">
      <c r="D665"/>
    </row>
    <row r="666" spans="4:4" x14ac:dyDescent="0.25">
      <c r="D666"/>
    </row>
    <row r="667" spans="4:4" x14ac:dyDescent="0.25">
      <c r="D667"/>
    </row>
    <row r="668" spans="4:4" x14ac:dyDescent="0.25">
      <c r="D668"/>
    </row>
    <row r="669" spans="4:4" x14ac:dyDescent="0.25">
      <c r="D669"/>
    </row>
    <row r="670" spans="4:4" x14ac:dyDescent="0.25">
      <c r="D670"/>
    </row>
    <row r="671" spans="4:4" x14ac:dyDescent="0.25">
      <c r="D671"/>
    </row>
    <row r="672" spans="4:4" x14ac:dyDescent="0.25">
      <c r="D672"/>
    </row>
    <row r="673" spans="4:4" x14ac:dyDescent="0.25">
      <c r="D673"/>
    </row>
    <row r="674" spans="4:4" x14ac:dyDescent="0.25">
      <c r="D674"/>
    </row>
    <row r="675" spans="4:4" x14ac:dyDescent="0.25">
      <c r="D675"/>
    </row>
    <row r="676" spans="4:4" x14ac:dyDescent="0.25">
      <c r="D676"/>
    </row>
    <row r="677" spans="4:4" x14ac:dyDescent="0.25">
      <c r="D677"/>
    </row>
    <row r="678" spans="4:4" x14ac:dyDescent="0.25">
      <c r="D678"/>
    </row>
    <row r="679" spans="4:4" x14ac:dyDescent="0.25">
      <c r="D679"/>
    </row>
    <row r="680" spans="4:4" x14ac:dyDescent="0.25">
      <c r="D680"/>
    </row>
    <row r="681" spans="4:4" x14ac:dyDescent="0.25">
      <c r="D681"/>
    </row>
    <row r="682" spans="4:4" x14ac:dyDescent="0.25">
      <c r="D682"/>
    </row>
    <row r="683" spans="4:4" x14ac:dyDescent="0.25">
      <c r="D683"/>
    </row>
    <row r="684" spans="4:4" x14ac:dyDescent="0.25">
      <c r="D684"/>
    </row>
    <row r="685" spans="4:4" x14ac:dyDescent="0.25">
      <c r="D685"/>
    </row>
    <row r="686" spans="4:4" x14ac:dyDescent="0.25">
      <c r="D686"/>
    </row>
    <row r="687" spans="4:4" x14ac:dyDescent="0.25">
      <c r="D687"/>
    </row>
    <row r="688" spans="4:4" x14ac:dyDescent="0.25">
      <c r="D688"/>
    </row>
    <row r="689" spans="4:4" x14ac:dyDescent="0.25">
      <c r="D689"/>
    </row>
    <row r="690" spans="4:4" x14ac:dyDescent="0.25">
      <c r="D690"/>
    </row>
    <row r="691" spans="4:4" x14ac:dyDescent="0.25">
      <c r="D691"/>
    </row>
  </sheetData>
  <mergeCells count="2">
    <mergeCell ref="A5:A6"/>
    <mergeCell ref="A10:C10"/>
  </mergeCells>
  <pageMargins left="0.43307086614173229" right="0.43307086614173229" top="0.55118110236220474" bottom="0.56999999999999995" header="0.31496062992125984" footer="0.26"/>
  <pageSetup paperSize="9" scale="60" fitToHeight="0" orientation="portrait" horizontalDpi="4294967294" verticalDpi="4294967294" r:id="rId2"/>
  <headerFooter>
    <oddFooter>&amp;R&amp;N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50B1F-5AC7-4B22-A87B-935E10D664C5}">
  <sheetPr>
    <pageSetUpPr fitToPage="1"/>
  </sheetPr>
  <dimension ref="A1:F691"/>
  <sheetViews>
    <sheetView workbookViewId="0">
      <selection activeCell="A4" sqref="A4"/>
    </sheetView>
  </sheetViews>
  <sheetFormatPr defaultRowHeight="15" x14ac:dyDescent="0.25"/>
  <cols>
    <col min="1" max="1" width="24.85546875" customWidth="1"/>
    <col min="2" max="2" width="23.42578125" customWidth="1"/>
    <col min="3" max="3" width="58" customWidth="1"/>
    <col min="4" max="4" width="17.85546875" style="92" customWidth="1"/>
    <col min="5" max="5" width="16.28515625" customWidth="1"/>
    <col min="6" max="6" width="16.140625" customWidth="1"/>
  </cols>
  <sheetData>
    <row r="1" spans="1:6" ht="21" customHeight="1" x14ac:dyDescent="0.25">
      <c r="A1" s="91" t="s">
        <v>160</v>
      </c>
      <c r="B1" t="s">
        <v>2644</v>
      </c>
    </row>
    <row r="3" spans="1:6" x14ac:dyDescent="0.25">
      <c r="A3" s="1"/>
      <c r="B3" s="1"/>
      <c r="C3" s="1"/>
      <c r="D3" s="93" t="s">
        <v>3447</v>
      </c>
      <c r="E3" s="1"/>
      <c r="F3" s="1"/>
    </row>
    <row r="4" spans="1:6" ht="30" x14ac:dyDescent="0.25">
      <c r="A4" s="93" t="s">
        <v>2690</v>
      </c>
      <c r="B4" s="93" t="s">
        <v>1</v>
      </c>
      <c r="C4" s="93" t="s">
        <v>2</v>
      </c>
      <c r="D4" s="94" t="s">
        <v>3450</v>
      </c>
      <c r="E4" s="94" t="s">
        <v>3448</v>
      </c>
      <c r="F4" s="94" t="s">
        <v>3449</v>
      </c>
    </row>
    <row r="5" spans="1:6" ht="45" x14ac:dyDescent="0.25">
      <c r="A5" s="94" t="s">
        <v>3110</v>
      </c>
      <c r="B5" s="94" t="s">
        <v>1521</v>
      </c>
      <c r="C5" s="94" t="s">
        <v>1522</v>
      </c>
      <c r="D5" s="95">
        <v>1700000</v>
      </c>
      <c r="E5" s="95">
        <v>0</v>
      </c>
      <c r="F5" s="95">
        <v>0</v>
      </c>
    </row>
    <row r="6" spans="1:6" x14ac:dyDescent="0.25">
      <c r="A6" s="94" t="s">
        <v>3176</v>
      </c>
      <c r="B6" s="94" t="s">
        <v>1644</v>
      </c>
      <c r="C6" s="94" t="s">
        <v>1645</v>
      </c>
      <c r="D6" s="95">
        <v>780000</v>
      </c>
      <c r="E6" s="95">
        <v>732080.99</v>
      </c>
      <c r="F6" s="95">
        <v>574595.18999999994</v>
      </c>
    </row>
    <row r="7" spans="1:6" x14ac:dyDescent="0.25">
      <c r="A7" s="94" t="s">
        <v>3145</v>
      </c>
      <c r="B7" s="94" t="s">
        <v>1587</v>
      </c>
      <c r="C7" s="94" t="s">
        <v>1588</v>
      </c>
      <c r="D7" s="95">
        <v>4000000</v>
      </c>
      <c r="E7" s="95">
        <v>109701.2</v>
      </c>
      <c r="F7" s="95">
        <v>109701.2</v>
      </c>
    </row>
    <row r="8" spans="1:6" x14ac:dyDescent="0.25">
      <c r="A8" s="98" t="s">
        <v>3179</v>
      </c>
      <c r="B8" s="94" t="s">
        <v>1650</v>
      </c>
      <c r="C8" s="94" t="s">
        <v>1651</v>
      </c>
      <c r="D8" s="95">
        <v>720500.98</v>
      </c>
      <c r="E8" s="95">
        <v>36595.94</v>
      </c>
      <c r="F8" s="95">
        <v>0</v>
      </c>
    </row>
    <row r="9" spans="1:6" x14ac:dyDescent="0.25">
      <c r="A9" s="99"/>
      <c r="B9" s="94" t="s">
        <v>1653</v>
      </c>
      <c r="C9" s="94" t="s">
        <v>1654</v>
      </c>
      <c r="D9" s="95">
        <v>1200834.96</v>
      </c>
      <c r="E9" s="95">
        <v>52537.79</v>
      </c>
      <c r="F9" s="95">
        <v>0</v>
      </c>
    </row>
    <row r="10" spans="1:6" ht="30" x14ac:dyDescent="0.25">
      <c r="A10" s="99"/>
      <c r="B10" s="94" t="s">
        <v>1656</v>
      </c>
      <c r="C10" s="94" t="s">
        <v>1657</v>
      </c>
      <c r="D10" s="95">
        <v>2081183.17</v>
      </c>
      <c r="E10" s="95">
        <v>84507.83</v>
      </c>
      <c r="F10" s="95">
        <v>0</v>
      </c>
    </row>
    <row r="11" spans="1:6" ht="30" x14ac:dyDescent="0.25">
      <c r="A11" s="99"/>
      <c r="B11" s="94" t="s">
        <v>1659</v>
      </c>
      <c r="C11" s="94" t="s">
        <v>1660</v>
      </c>
      <c r="D11" s="95">
        <v>1512809.56</v>
      </c>
      <c r="E11" s="95">
        <v>0</v>
      </c>
      <c r="F11" s="95">
        <v>0</v>
      </c>
    </row>
    <row r="12" spans="1:6" ht="30" x14ac:dyDescent="0.25">
      <c r="A12" s="94" t="s">
        <v>3177</v>
      </c>
      <c r="B12" s="94" t="s">
        <v>1647</v>
      </c>
      <c r="C12" s="94" t="s">
        <v>1648</v>
      </c>
      <c r="D12" s="95">
        <v>2884000</v>
      </c>
      <c r="E12" s="95">
        <v>32753.439999999999</v>
      </c>
      <c r="F12" s="95">
        <v>0</v>
      </c>
    </row>
    <row r="13" spans="1:6" x14ac:dyDescent="0.25">
      <c r="A13" s="98" t="s">
        <v>3185</v>
      </c>
      <c r="B13" s="94" t="s">
        <v>1668</v>
      </c>
      <c r="C13" s="94" t="s">
        <v>1669</v>
      </c>
      <c r="D13" s="95">
        <v>2500000</v>
      </c>
      <c r="E13" s="95">
        <v>0</v>
      </c>
      <c r="F13" s="95">
        <v>0</v>
      </c>
    </row>
    <row r="14" spans="1:6" x14ac:dyDescent="0.25">
      <c r="A14" s="99"/>
      <c r="B14" s="94" t="s">
        <v>1671</v>
      </c>
      <c r="C14" s="94" t="s">
        <v>1672</v>
      </c>
      <c r="D14" s="95">
        <v>1160127.05</v>
      </c>
      <c r="E14" s="95">
        <v>553310.30000000005</v>
      </c>
      <c r="F14" s="95">
        <v>0</v>
      </c>
    </row>
    <row r="15" spans="1:6" x14ac:dyDescent="0.25">
      <c r="A15" s="99"/>
      <c r="B15" s="94" t="s">
        <v>1674</v>
      </c>
      <c r="C15" s="94" t="s">
        <v>1675</v>
      </c>
      <c r="D15" s="95">
        <v>1119546.3999999999</v>
      </c>
      <c r="E15" s="95">
        <v>0</v>
      </c>
      <c r="F15" s="95">
        <v>0</v>
      </c>
    </row>
    <row r="16" spans="1:6" ht="45" x14ac:dyDescent="0.25">
      <c r="A16" s="94" t="s">
        <v>3133</v>
      </c>
      <c r="B16" s="94" t="s">
        <v>1569</v>
      </c>
      <c r="C16" s="94" t="s">
        <v>1570</v>
      </c>
      <c r="D16" s="95">
        <v>6000000</v>
      </c>
      <c r="E16" s="95">
        <v>5468349.0800000001</v>
      </c>
      <c r="F16" s="95">
        <v>643872.1399999999</v>
      </c>
    </row>
    <row r="17" spans="1:6" ht="30" x14ac:dyDescent="0.25">
      <c r="A17" s="94" t="s">
        <v>3143</v>
      </c>
      <c r="B17" s="94" t="s">
        <v>1584</v>
      </c>
      <c r="C17" s="94" t="s">
        <v>1585</v>
      </c>
      <c r="D17" s="95">
        <v>3500000</v>
      </c>
      <c r="E17" s="95">
        <v>0</v>
      </c>
      <c r="F17" s="95">
        <v>0</v>
      </c>
    </row>
    <row r="18" spans="1:6" ht="30" x14ac:dyDescent="0.25">
      <c r="A18" s="94" t="s">
        <v>3137</v>
      </c>
      <c r="B18" s="94" t="s">
        <v>1575</v>
      </c>
      <c r="C18" s="94" t="s">
        <v>1576</v>
      </c>
      <c r="D18" s="95">
        <v>1579971.38</v>
      </c>
      <c r="E18" s="95">
        <v>134206.29999999999</v>
      </c>
      <c r="F18" s="95">
        <v>68271.839999999997</v>
      </c>
    </row>
    <row r="19" spans="1:6" ht="45" x14ac:dyDescent="0.25">
      <c r="A19" s="94" t="s">
        <v>3183</v>
      </c>
      <c r="B19" s="94" t="s">
        <v>1665</v>
      </c>
      <c r="C19" s="94" t="s">
        <v>1666</v>
      </c>
      <c r="D19" s="95">
        <v>2500000</v>
      </c>
      <c r="E19" s="95">
        <v>0</v>
      </c>
      <c r="F19" s="95">
        <v>0</v>
      </c>
    </row>
    <row r="20" spans="1:6" x14ac:dyDescent="0.25">
      <c r="A20" s="98" t="s">
        <v>3113</v>
      </c>
      <c r="B20" s="94" t="s">
        <v>1527</v>
      </c>
      <c r="C20" s="94" t="s">
        <v>1528</v>
      </c>
      <c r="D20" s="95">
        <v>1000000</v>
      </c>
      <c r="E20" s="95">
        <v>557666.03999999992</v>
      </c>
      <c r="F20" s="95">
        <v>38516.920000000013</v>
      </c>
    </row>
    <row r="21" spans="1:6" ht="75" x14ac:dyDescent="0.25">
      <c r="A21" s="99"/>
      <c r="B21" s="94" t="s">
        <v>1530</v>
      </c>
      <c r="C21" s="94" t="s">
        <v>1531</v>
      </c>
      <c r="D21" s="95">
        <v>2000000</v>
      </c>
      <c r="E21" s="95">
        <v>1020098.19</v>
      </c>
      <c r="F21" s="95">
        <v>50401.83</v>
      </c>
    </row>
    <row r="22" spans="1:6" ht="75" x14ac:dyDescent="0.25">
      <c r="A22" s="94" t="s">
        <v>3149</v>
      </c>
      <c r="B22" s="94" t="s">
        <v>1596</v>
      </c>
      <c r="C22" s="94" t="s">
        <v>1597</v>
      </c>
      <c r="D22" s="95">
        <v>1400000</v>
      </c>
      <c r="E22" s="95">
        <v>0</v>
      </c>
      <c r="F22" s="95">
        <v>0</v>
      </c>
    </row>
    <row r="23" spans="1:6" ht="30" x14ac:dyDescent="0.25">
      <c r="A23" s="94" t="s">
        <v>3104</v>
      </c>
      <c r="B23" s="94" t="s">
        <v>1512</v>
      </c>
      <c r="C23" s="94" t="s">
        <v>1513</v>
      </c>
      <c r="D23" s="95">
        <v>2000000</v>
      </c>
      <c r="E23" s="95">
        <v>169983.77</v>
      </c>
      <c r="F23" s="95">
        <v>24348.080000000002</v>
      </c>
    </row>
    <row r="24" spans="1:6" ht="30" x14ac:dyDescent="0.25">
      <c r="A24" s="94" t="s">
        <v>3119</v>
      </c>
      <c r="B24" s="94" t="s">
        <v>1539</v>
      </c>
      <c r="C24" s="94" t="s">
        <v>1540</v>
      </c>
      <c r="D24" s="95">
        <v>1215846.6000000001</v>
      </c>
      <c r="E24" s="95">
        <v>0</v>
      </c>
      <c r="F24" s="95">
        <v>0</v>
      </c>
    </row>
    <row r="25" spans="1:6" ht="45" x14ac:dyDescent="0.25">
      <c r="A25" s="94" t="s">
        <v>3170</v>
      </c>
      <c r="B25" s="94" t="s">
        <v>1635</v>
      </c>
      <c r="C25" s="94" t="s">
        <v>1636</v>
      </c>
      <c r="D25" s="95">
        <v>2811808.24</v>
      </c>
      <c r="E25" s="95">
        <v>2811808.24</v>
      </c>
      <c r="F25" s="95">
        <v>324964</v>
      </c>
    </row>
    <row r="26" spans="1:6" ht="30" x14ac:dyDescent="0.25">
      <c r="A26" s="94" t="s">
        <v>3108</v>
      </c>
      <c r="B26" s="94" t="s">
        <v>1518</v>
      </c>
      <c r="C26" s="94" t="s">
        <v>1519</v>
      </c>
      <c r="D26" s="95">
        <v>2424193.21</v>
      </c>
      <c r="E26" s="95">
        <v>0</v>
      </c>
      <c r="F26" s="95">
        <v>0</v>
      </c>
    </row>
    <row r="27" spans="1:6" ht="30" x14ac:dyDescent="0.25">
      <c r="A27" s="94" t="s">
        <v>3432</v>
      </c>
      <c r="B27" s="94" t="s">
        <v>1687</v>
      </c>
      <c r="C27" s="94" t="s">
        <v>2678</v>
      </c>
      <c r="D27" s="95">
        <v>1905322.9</v>
      </c>
      <c r="E27" s="95">
        <v>0</v>
      </c>
      <c r="F27" s="95">
        <v>0</v>
      </c>
    </row>
    <row r="28" spans="1:6" ht="60" x14ac:dyDescent="0.25">
      <c r="A28" s="94" t="s">
        <v>3151</v>
      </c>
      <c r="B28" s="94" t="s">
        <v>1599</v>
      </c>
      <c r="C28" s="94" t="s">
        <v>1600</v>
      </c>
      <c r="D28" s="95">
        <v>3200000</v>
      </c>
      <c r="E28" s="95">
        <v>0</v>
      </c>
      <c r="F28" s="95">
        <v>0</v>
      </c>
    </row>
    <row r="29" spans="1:6" ht="30" x14ac:dyDescent="0.25">
      <c r="A29" s="94" t="s">
        <v>3139</v>
      </c>
      <c r="B29" s="94" t="s">
        <v>1578</v>
      </c>
      <c r="C29" s="94" t="s">
        <v>1579</v>
      </c>
      <c r="D29" s="95">
        <v>1500000</v>
      </c>
      <c r="E29" s="95">
        <v>1500000</v>
      </c>
      <c r="F29" s="95">
        <v>150000</v>
      </c>
    </row>
    <row r="30" spans="1:6" ht="30" x14ac:dyDescent="0.25">
      <c r="A30" s="94" t="s">
        <v>3162</v>
      </c>
      <c r="B30" s="94" t="s">
        <v>1620</v>
      </c>
      <c r="C30" s="94" t="s">
        <v>1621</v>
      </c>
      <c r="D30" s="95">
        <v>4710000</v>
      </c>
      <c r="E30" s="95">
        <v>0</v>
      </c>
      <c r="F30" s="95">
        <v>0</v>
      </c>
    </row>
    <row r="31" spans="1:6" ht="45" x14ac:dyDescent="0.25">
      <c r="A31" s="98" t="s">
        <v>3164</v>
      </c>
      <c r="B31" s="94" t="s">
        <v>1623</v>
      </c>
      <c r="C31" s="94" t="s">
        <v>1624</v>
      </c>
      <c r="D31" s="95">
        <v>7000000</v>
      </c>
      <c r="E31" s="95">
        <v>0</v>
      </c>
      <c r="F31" s="95">
        <v>0</v>
      </c>
    </row>
    <row r="32" spans="1:6" ht="60" x14ac:dyDescent="0.25">
      <c r="A32" s="99"/>
      <c r="B32" s="94" t="s">
        <v>1690</v>
      </c>
      <c r="C32" s="94" t="s">
        <v>2684</v>
      </c>
      <c r="D32" s="95">
        <v>1876000</v>
      </c>
      <c r="E32" s="95">
        <v>0</v>
      </c>
      <c r="F32" s="95">
        <v>0</v>
      </c>
    </row>
    <row r="33" spans="1:6" ht="30" x14ac:dyDescent="0.25">
      <c r="A33" s="94" t="s">
        <v>3125</v>
      </c>
      <c r="B33" s="94" t="s">
        <v>1548</v>
      </c>
      <c r="C33" s="94" t="s">
        <v>1549</v>
      </c>
      <c r="D33" s="95">
        <v>1500000</v>
      </c>
      <c r="E33" s="95">
        <v>15203.74</v>
      </c>
      <c r="F33" s="95">
        <v>0</v>
      </c>
    </row>
    <row r="34" spans="1:6" ht="45" x14ac:dyDescent="0.25">
      <c r="A34" s="94" t="s">
        <v>3100</v>
      </c>
      <c r="B34" s="94" t="s">
        <v>1506</v>
      </c>
      <c r="C34" s="94" t="s">
        <v>1507</v>
      </c>
      <c r="D34" s="95">
        <v>822766.15</v>
      </c>
      <c r="E34" s="95">
        <v>755579.42999999993</v>
      </c>
      <c r="F34" s="95">
        <v>81401.52</v>
      </c>
    </row>
    <row r="35" spans="1:6" ht="30" x14ac:dyDescent="0.25">
      <c r="A35" s="94" t="s">
        <v>3141</v>
      </c>
      <c r="B35" s="94" t="s">
        <v>1581</v>
      </c>
      <c r="C35" s="94" t="s">
        <v>1582</v>
      </c>
      <c r="D35" s="95">
        <v>2078322.21</v>
      </c>
      <c r="E35" s="95">
        <v>2078322.21</v>
      </c>
      <c r="F35" s="95">
        <v>633990.35</v>
      </c>
    </row>
    <row r="36" spans="1:6" ht="45" x14ac:dyDescent="0.25">
      <c r="A36" s="98" t="s">
        <v>3168</v>
      </c>
      <c r="B36" s="94" t="s">
        <v>1629</v>
      </c>
      <c r="C36" s="94" t="s">
        <v>1630</v>
      </c>
      <c r="D36" s="95">
        <v>5969807.4299999997</v>
      </c>
      <c r="E36" s="95">
        <v>0</v>
      </c>
      <c r="F36" s="95">
        <v>0</v>
      </c>
    </row>
    <row r="37" spans="1:6" ht="60" x14ac:dyDescent="0.25">
      <c r="A37" s="99"/>
      <c r="B37" s="94" t="s">
        <v>1632</v>
      </c>
      <c r="C37" s="94" t="s">
        <v>1633</v>
      </c>
      <c r="D37" s="95">
        <v>4407118</v>
      </c>
      <c r="E37" s="95">
        <v>0</v>
      </c>
      <c r="F37" s="95">
        <v>0</v>
      </c>
    </row>
    <row r="38" spans="1:6" ht="30" x14ac:dyDescent="0.25">
      <c r="A38" s="94" t="s">
        <v>3111</v>
      </c>
      <c r="B38" s="94" t="s">
        <v>1524</v>
      </c>
      <c r="C38" s="94" t="s">
        <v>1525</v>
      </c>
      <c r="D38" s="95">
        <v>1799463.61</v>
      </c>
      <c r="E38" s="95">
        <v>818414.35000000009</v>
      </c>
      <c r="F38" s="95">
        <v>32790.080000000002</v>
      </c>
    </row>
    <row r="39" spans="1:6" ht="30" x14ac:dyDescent="0.25">
      <c r="A39" s="98" t="s">
        <v>3129</v>
      </c>
      <c r="B39" s="94" t="s">
        <v>1557</v>
      </c>
      <c r="C39" s="94" t="s">
        <v>1558</v>
      </c>
      <c r="D39" s="95">
        <v>5971021.7699999996</v>
      </c>
      <c r="E39" s="95">
        <v>122000</v>
      </c>
      <c r="F39" s="95">
        <v>18300</v>
      </c>
    </row>
    <row r="40" spans="1:6" ht="30" x14ac:dyDescent="0.25">
      <c r="A40" s="99"/>
      <c r="B40" s="94" t="s">
        <v>1560</v>
      </c>
      <c r="C40" s="94" t="s">
        <v>1561</v>
      </c>
      <c r="D40" s="95">
        <v>1710447.46</v>
      </c>
      <c r="E40" s="95">
        <v>153329.60000000001</v>
      </c>
      <c r="F40" s="95">
        <v>0</v>
      </c>
    </row>
    <row r="41" spans="1:6" ht="30" x14ac:dyDescent="0.25">
      <c r="A41" s="98" t="s">
        <v>3127</v>
      </c>
      <c r="B41" s="94" t="s">
        <v>1551</v>
      </c>
      <c r="C41" s="94" t="s">
        <v>1552</v>
      </c>
      <c r="D41" s="95">
        <v>1215000</v>
      </c>
      <c r="E41" s="95">
        <v>3172</v>
      </c>
      <c r="F41" s="95">
        <v>0</v>
      </c>
    </row>
    <row r="42" spans="1:6" ht="60" x14ac:dyDescent="0.25">
      <c r="A42" s="99"/>
      <c r="B42" s="94" t="s">
        <v>1554</v>
      </c>
      <c r="C42" s="94" t="s">
        <v>1555</v>
      </c>
      <c r="D42" s="95">
        <v>1652627.3</v>
      </c>
      <c r="E42" s="95">
        <v>160376.32000000001</v>
      </c>
      <c r="F42" s="95">
        <v>28652</v>
      </c>
    </row>
    <row r="43" spans="1:6" ht="30" x14ac:dyDescent="0.25">
      <c r="A43" s="94" t="s">
        <v>3418</v>
      </c>
      <c r="B43" s="94" t="s">
        <v>1685</v>
      </c>
      <c r="C43" s="94" t="s">
        <v>2676</v>
      </c>
      <c r="D43" s="95">
        <v>4415000</v>
      </c>
      <c r="E43" s="95">
        <v>0</v>
      </c>
      <c r="F43" s="95">
        <v>0</v>
      </c>
    </row>
    <row r="44" spans="1:6" x14ac:dyDescent="0.25">
      <c r="A44" s="94" t="s">
        <v>3412</v>
      </c>
      <c r="B44" s="94" t="s">
        <v>1691</v>
      </c>
      <c r="C44" s="94" t="s">
        <v>2680</v>
      </c>
      <c r="D44" s="95">
        <v>1140084</v>
      </c>
      <c r="E44" s="95">
        <v>0</v>
      </c>
      <c r="F44" s="95">
        <v>0</v>
      </c>
    </row>
    <row r="45" spans="1:6" ht="30" x14ac:dyDescent="0.25">
      <c r="A45" s="98" t="s">
        <v>3147</v>
      </c>
      <c r="B45" s="94" t="s">
        <v>1590</v>
      </c>
      <c r="C45" s="94" t="s">
        <v>1591</v>
      </c>
      <c r="D45" s="95">
        <v>6806688.46</v>
      </c>
      <c r="E45" s="95">
        <v>340356.78</v>
      </c>
      <c r="F45" s="95">
        <v>0</v>
      </c>
    </row>
    <row r="46" spans="1:6" ht="30" x14ac:dyDescent="0.25">
      <c r="A46" s="99"/>
      <c r="B46" s="94" t="s">
        <v>1593</v>
      </c>
      <c r="C46" s="94" t="s">
        <v>1594</v>
      </c>
      <c r="D46" s="95">
        <v>6368889.7999999998</v>
      </c>
      <c r="E46" s="95">
        <v>233411.18</v>
      </c>
      <c r="F46" s="95">
        <v>0</v>
      </c>
    </row>
    <row r="47" spans="1:6" ht="60" x14ac:dyDescent="0.25">
      <c r="A47" s="94" t="s">
        <v>3115</v>
      </c>
      <c r="B47" s="94" t="s">
        <v>1533</v>
      </c>
      <c r="C47" s="94" t="s">
        <v>1534</v>
      </c>
      <c r="D47" s="95">
        <v>1000000</v>
      </c>
      <c r="E47" s="95">
        <v>0</v>
      </c>
      <c r="F47" s="95">
        <v>0</v>
      </c>
    </row>
    <row r="48" spans="1:6" ht="30" x14ac:dyDescent="0.25">
      <c r="A48" s="94" t="s">
        <v>3123</v>
      </c>
      <c r="B48" s="94" t="s">
        <v>1545</v>
      </c>
      <c r="C48" s="94" t="s">
        <v>1546</v>
      </c>
      <c r="D48" s="95">
        <v>2001130.29</v>
      </c>
      <c r="E48" s="95">
        <v>615230.61</v>
      </c>
      <c r="F48" s="95">
        <v>473095.64</v>
      </c>
    </row>
    <row r="49" spans="1:6" ht="105" x14ac:dyDescent="0.25">
      <c r="A49" s="94" t="s">
        <v>3191</v>
      </c>
      <c r="B49" s="94" t="s">
        <v>1683</v>
      </c>
      <c r="C49" s="94" t="s">
        <v>1684</v>
      </c>
      <c r="D49" s="95">
        <v>2150000</v>
      </c>
      <c r="E49" s="95">
        <v>92822.06</v>
      </c>
      <c r="F49" s="95">
        <v>73680.51999999999</v>
      </c>
    </row>
    <row r="50" spans="1:6" ht="30" x14ac:dyDescent="0.25">
      <c r="A50" s="94" t="s">
        <v>3411</v>
      </c>
      <c r="B50" s="94" t="s">
        <v>1686</v>
      </c>
      <c r="C50" s="94" t="s">
        <v>2677</v>
      </c>
      <c r="D50" s="95">
        <v>800000</v>
      </c>
      <c r="E50" s="95">
        <v>0</v>
      </c>
      <c r="F50" s="95">
        <v>0</v>
      </c>
    </row>
    <row r="51" spans="1:6" ht="30" x14ac:dyDescent="0.25">
      <c r="A51" s="94" t="s">
        <v>3423</v>
      </c>
      <c r="B51" s="94" t="s">
        <v>1688</v>
      </c>
      <c r="C51" s="94" t="s">
        <v>2679</v>
      </c>
      <c r="D51" s="95">
        <v>3825000</v>
      </c>
      <c r="E51" s="95">
        <v>256873.65</v>
      </c>
      <c r="F51" s="95">
        <v>52870.16</v>
      </c>
    </row>
    <row r="52" spans="1:6" ht="30" x14ac:dyDescent="0.25">
      <c r="A52" s="94" t="s">
        <v>3121</v>
      </c>
      <c r="B52" s="94" t="s">
        <v>1542</v>
      </c>
      <c r="C52" s="94" t="s">
        <v>1543</v>
      </c>
      <c r="D52" s="95">
        <v>1026485.38</v>
      </c>
      <c r="E52" s="95">
        <v>23586.99</v>
      </c>
      <c r="F52" s="95">
        <v>23586.99</v>
      </c>
    </row>
    <row r="53" spans="1:6" ht="45" x14ac:dyDescent="0.25">
      <c r="A53" s="94" t="s">
        <v>3153</v>
      </c>
      <c r="B53" s="94" t="s">
        <v>1602</v>
      </c>
      <c r="C53" s="94" t="s">
        <v>1603</v>
      </c>
      <c r="D53" s="95">
        <v>1513874.33</v>
      </c>
      <c r="E53" s="95">
        <v>92368.639999999999</v>
      </c>
      <c r="F53" s="95">
        <v>0</v>
      </c>
    </row>
    <row r="54" spans="1:6" ht="45" x14ac:dyDescent="0.25">
      <c r="A54" s="94" t="s">
        <v>3166</v>
      </c>
      <c r="B54" s="94" t="s">
        <v>1626</v>
      </c>
      <c r="C54" s="94" t="s">
        <v>1627</v>
      </c>
      <c r="D54" s="95">
        <v>1919269.2</v>
      </c>
      <c r="E54" s="95">
        <v>0</v>
      </c>
      <c r="F54" s="95">
        <v>0</v>
      </c>
    </row>
    <row r="55" spans="1:6" ht="30" x14ac:dyDescent="0.25">
      <c r="A55" s="94" t="s">
        <v>3181</v>
      </c>
      <c r="B55" s="94" t="s">
        <v>1662</v>
      </c>
      <c r="C55" s="94" t="s">
        <v>1663</v>
      </c>
      <c r="D55" s="95">
        <v>2508567.6</v>
      </c>
      <c r="E55" s="95">
        <v>0</v>
      </c>
      <c r="F55" s="95">
        <v>0</v>
      </c>
    </row>
    <row r="56" spans="1:6" ht="30" x14ac:dyDescent="0.25">
      <c r="A56" s="94" t="s">
        <v>3155</v>
      </c>
      <c r="B56" s="94" t="s">
        <v>1605</v>
      </c>
      <c r="C56" s="94" t="s">
        <v>1606</v>
      </c>
      <c r="D56" s="95">
        <v>4000000</v>
      </c>
      <c r="E56" s="95">
        <v>33143.83</v>
      </c>
      <c r="F56" s="95">
        <v>0</v>
      </c>
    </row>
    <row r="57" spans="1:6" ht="90" x14ac:dyDescent="0.25">
      <c r="A57" s="94" t="s">
        <v>3157</v>
      </c>
      <c r="B57" s="94" t="s">
        <v>1608</v>
      </c>
      <c r="C57" s="94" t="s">
        <v>1609</v>
      </c>
      <c r="D57" s="95">
        <v>8000000</v>
      </c>
      <c r="E57" s="95">
        <v>0</v>
      </c>
      <c r="F57" s="95">
        <v>0</v>
      </c>
    </row>
    <row r="58" spans="1:6" ht="30" x14ac:dyDescent="0.25">
      <c r="A58" s="94" t="s">
        <v>3098</v>
      </c>
      <c r="B58" s="94" t="s">
        <v>1503</v>
      </c>
      <c r="C58" s="94" t="s">
        <v>1504</v>
      </c>
      <c r="D58" s="95">
        <v>3136842.8</v>
      </c>
      <c r="E58" s="95">
        <v>0</v>
      </c>
      <c r="F58" s="95">
        <v>0</v>
      </c>
    </row>
    <row r="59" spans="1:6" ht="30" x14ac:dyDescent="0.25">
      <c r="A59" s="94" t="s">
        <v>3187</v>
      </c>
      <c r="B59" s="94" t="s">
        <v>1677</v>
      </c>
      <c r="C59" s="94" t="s">
        <v>1678</v>
      </c>
      <c r="D59" s="95">
        <v>2078322.21</v>
      </c>
      <c r="E59" s="95">
        <v>1068992.72</v>
      </c>
      <c r="F59" s="95">
        <v>27990</v>
      </c>
    </row>
    <row r="60" spans="1:6" ht="30" x14ac:dyDescent="0.25">
      <c r="A60" s="94" t="s">
        <v>3102</v>
      </c>
      <c r="B60" s="94" t="s">
        <v>1509</v>
      </c>
      <c r="C60" s="94" t="s">
        <v>1510</v>
      </c>
      <c r="D60" s="95">
        <v>709807</v>
      </c>
      <c r="E60" s="95">
        <v>641001.88</v>
      </c>
      <c r="F60" s="95">
        <v>355568.05999999988</v>
      </c>
    </row>
    <row r="61" spans="1:6" ht="30" x14ac:dyDescent="0.25">
      <c r="A61" s="98" t="s">
        <v>3131</v>
      </c>
      <c r="B61" s="94" t="s">
        <v>1563</v>
      </c>
      <c r="C61" s="94" t="s">
        <v>1564</v>
      </c>
      <c r="D61" s="95">
        <v>1570732.12</v>
      </c>
      <c r="E61" s="95">
        <v>0</v>
      </c>
      <c r="F61" s="95">
        <v>0</v>
      </c>
    </row>
    <row r="62" spans="1:6" ht="30" x14ac:dyDescent="0.25">
      <c r="A62" s="99"/>
      <c r="B62" s="94" t="s">
        <v>1566</v>
      </c>
      <c r="C62" s="94" t="s">
        <v>1567</v>
      </c>
      <c r="D62" s="95">
        <v>770000</v>
      </c>
      <c r="E62" s="95">
        <v>0</v>
      </c>
      <c r="F62" s="95">
        <v>0</v>
      </c>
    </row>
    <row r="63" spans="1:6" x14ac:dyDescent="0.25">
      <c r="A63" s="94" t="s">
        <v>3189</v>
      </c>
      <c r="B63" s="94" t="s">
        <v>1680</v>
      </c>
      <c r="C63" s="94" t="s">
        <v>1681</v>
      </c>
      <c r="D63" s="95">
        <v>1557000</v>
      </c>
      <c r="E63" s="95">
        <v>194010.94</v>
      </c>
      <c r="F63" s="95">
        <v>85601.01</v>
      </c>
    </row>
    <row r="64" spans="1:6" ht="60" x14ac:dyDescent="0.25">
      <c r="A64" s="94" t="s">
        <v>3117</v>
      </c>
      <c r="B64" s="94" t="s">
        <v>1536</v>
      </c>
      <c r="C64" s="94" t="s">
        <v>1537</v>
      </c>
      <c r="D64" s="95">
        <v>2330493</v>
      </c>
      <c r="E64" s="95">
        <v>0</v>
      </c>
      <c r="F64" s="95">
        <v>0</v>
      </c>
    </row>
    <row r="65" spans="1:6" x14ac:dyDescent="0.25">
      <c r="A65" s="94" t="s">
        <v>3172</v>
      </c>
      <c r="B65" s="94" t="s">
        <v>1638</v>
      </c>
      <c r="C65" s="94" t="s">
        <v>1639</v>
      </c>
      <c r="D65" s="95">
        <v>2092238.69</v>
      </c>
      <c r="E65" s="95">
        <v>1969192.8</v>
      </c>
      <c r="F65" s="95">
        <v>622671.57000000007</v>
      </c>
    </row>
    <row r="66" spans="1:6" ht="30" x14ac:dyDescent="0.25">
      <c r="A66" s="94" t="s">
        <v>3174</v>
      </c>
      <c r="B66" s="94" t="s">
        <v>1641</v>
      </c>
      <c r="C66" s="94" t="s">
        <v>1642</v>
      </c>
      <c r="D66" s="95">
        <v>1925981.35</v>
      </c>
      <c r="E66" s="95">
        <v>1708703.29</v>
      </c>
      <c r="F66" s="95">
        <v>192598.13</v>
      </c>
    </row>
    <row r="67" spans="1:6" ht="30" x14ac:dyDescent="0.25">
      <c r="A67" s="94" t="s">
        <v>3193</v>
      </c>
      <c r="B67" s="94" t="s">
        <v>1689</v>
      </c>
      <c r="C67" s="94" t="s">
        <v>2706</v>
      </c>
      <c r="D67" s="95">
        <v>1536219.27</v>
      </c>
      <c r="E67" s="95">
        <v>59159</v>
      </c>
      <c r="F67" s="95">
        <v>0</v>
      </c>
    </row>
    <row r="68" spans="1:6" ht="30" x14ac:dyDescent="0.25">
      <c r="A68" s="94" t="s">
        <v>3106</v>
      </c>
      <c r="B68" s="94" t="s">
        <v>1515</v>
      </c>
      <c r="C68" s="94" t="s">
        <v>1516</v>
      </c>
      <c r="D68" s="95">
        <v>774313.16</v>
      </c>
      <c r="E68" s="95">
        <v>686891.82</v>
      </c>
      <c r="F68" s="95">
        <v>6296.35</v>
      </c>
    </row>
    <row r="69" spans="1:6" ht="60" x14ac:dyDescent="0.25">
      <c r="A69" s="94" t="s">
        <v>3135</v>
      </c>
      <c r="B69" s="94" t="s">
        <v>1572</v>
      </c>
      <c r="C69" s="94" t="s">
        <v>1573</v>
      </c>
      <c r="D69" s="95">
        <v>988816.08</v>
      </c>
      <c r="E69" s="95">
        <v>46885.59</v>
      </c>
      <c r="F69" s="95">
        <v>0</v>
      </c>
    </row>
    <row r="70" spans="1:6" ht="45" x14ac:dyDescent="0.25">
      <c r="A70" s="98" t="s">
        <v>3159</v>
      </c>
      <c r="B70" s="94" t="s">
        <v>1611</v>
      </c>
      <c r="C70" s="94" t="s">
        <v>1612</v>
      </c>
      <c r="D70" s="95">
        <v>35859093</v>
      </c>
      <c r="E70" s="95">
        <v>3810928.12</v>
      </c>
      <c r="F70" s="95">
        <v>870926.30999999994</v>
      </c>
    </row>
    <row r="71" spans="1:6" ht="30" x14ac:dyDescent="0.25">
      <c r="A71" s="99"/>
      <c r="B71" s="94" t="s">
        <v>1614</v>
      </c>
      <c r="C71" s="94" t="s">
        <v>1615</v>
      </c>
      <c r="D71" s="95">
        <v>4000000</v>
      </c>
      <c r="E71" s="95">
        <v>3601527.5</v>
      </c>
      <c r="F71" s="95">
        <v>2080</v>
      </c>
    </row>
    <row r="72" spans="1:6" x14ac:dyDescent="0.25">
      <c r="A72" s="94" t="s">
        <v>3160</v>
      </c>
      <c r="B72" s="94" t="s">
        <v>1617</v>
      </c>
      <c r="C72" s="94" t="s">
        <v>1618</v>
      </c>
      <c r="D72" s="95">
        <v>1320000</v>
      </c>
      <c r="E72" s="95">
        <v>67590.260000000009</v>
      </c>
      <c r="F72" s="95">
        <v>67590.260000000009</v>
      </c>
    </row>
    <row r="73" spans="1:6" x14ac:dyDescent="0.25">
      <c r="A73" s="98" t="s">
        <v>3446</v>
      </c>
      <c r="B73" s="99"/>
      <c r="C73" s="99"/>
      <c r="D73" s="95">
        <v>201533566.12000003</v>
      </c>
      <c r="E73" s="95">
        <v>32912674.419999998</v>
      </c>
      <c r="F73" s="95">
        <v>5634360.1499999994</v>
      </c>
    </row>
    <row r="74" spans="1:6" x14ac:dyDescent="0.25">
      <c r="D74"/>
    </row>
    <row r="75" spans="1:6" x14ac:dyDescent="0.25">
      <c r="D75"/>
    </row>
    <row r="76" spans="1:6" x14ac:dyDescent="0.25">
      <c r="D76"/>
    </row>
    <row r="77" spans="1:6" x14ac:dyDescent="0.25">
      <c r="D77"/>
    </row>
    <row r="78" spans="1:6" x14ac:dyDescent="0.25">
      <c r="D78"/>
    </row>
    <row r="79" spans="1:6" x14ac:dyDescent="0.25">
      <c r="D79"/>
    </row>
    <row r="80" spans="1:6" x14ac:dyDescent="0.25">
      <c r="D80"/>
    </row>
    <row r="81" spans="4:4" x14ac:dyDescent="0.25">
      <c r="D81"/>
    </row>
    <row r="82" spans="4:4" x14ac:dyDescent="0.25">
      <c r="D82"/>
    </row>
    <row r="83" spans="4:4" x14ac:dyDescent="0.25">
      <c r="D83"/>
    </row>
    <row r="84" spans="4:4" x14ac:dyDescent="0.25">
      <c r="D84"/>
    </row>
    <row r="85" spans="4:4" x14ac:dyDescent="0.25">
      <c r="D85"/>
    </row>
    <row r="86" spans="4:4" x14ac:dyDescent="0.25">
      <c r="D86"/>
    </row>
    <row r="87" spans="4:4" x14ac:dyDescent="0.25">
      <c r="D87"/>
    </row>
    <row r="88" spans="4:4" x14ac:dyDescent="0.25">
      <c r="D88"/>
    </row>
    <row r="89" spans="4:4" x14ac:dyDescent="0.25">
      <c r="D89"/>
    </row>
    <row r="90" spans="4:4" x14ac:dyDescent="0.25">
      <c r="D90"/>
    </row>
    <row r="91" spans="4:4" x14ac:dyDescent="0.25">
      <c r="D91"/>
    </row>
    <row r="92" spans="4:4" x14ac:dyDescent="0.25">
      <c r="D92"/>
    </row>
    <row r="93" spans="4:4" x14ac:dyDescent="0.25">
      <c r="D93"/>
    </row>
    <row r="94" spans="4:4" x14ac:dyDescent="0.25">
      <c r="D94"/>
    </row>
    <row r="95" spans="4:4" x14ac:dyDescent="0.25">
      <c r="D95"/>
    </row>
    <row r="96" spans="4:4" x14ac:dyDescent="0.25">
      <c r="D96"/>
    </row>
    <row r="97" spans="4:4" x14ac:dyDescent="0.25">
      <c r="D97"/>
    </row>
    <row r="98" spans="4:4" x14ac:dyDescent="0.25">
      <c r="D98"/>
    </row>
    <row r="99" spans="4:4" x14ac:dyDescent="0.25">
      <c r="D99"/>
    </row>
    <row r="100" spans="4:4" x14ac:dyDescent="0.25">
      <c r="D100"/>
    </row>
    <row r="101" spans="4:4" x14ac:dyDescent="0.25">
      <c r="D101"/>
    </row>
    <row r="102" spans="4:4" x14ac:dyDescent="0.25">
      <c r="D102"/>
    </row>
    <row r="103" spans="4:4" x14ac:dyDescent="0.25">
      <c r="D103"/>
    </row>
    <row r="104" spans="4:4" x14ac:dyDescent="0.25">
      <c r="D104"/>
    </row>
    <row r="105" spans="4:4" x14ac:dyDescent="0.25">
      <c r="D105"/>
    </row>
    <row r="106" spans="4:4" x14ac:dyDescent="0.25">
      <c r="D106"/>
    </row>
    <row r="107" spans="4:4" x14ac:dyDescent="0.25">
      <c r="D107"/>
    </row>
    <row r="108" spans="4:4" x14ac:dyDescent="0.25">
      <c r="D108"/>
    </row>
    <row r="109" spans="4:4" x14ac:dyDescent="0.25">
      <c r="D109"/>
    </row>
    <row r="110" spans="4:4" x14ac:dyDescent="0.25">
      <c r="D110"/>
    </row>
    <row r="111" spans="4:4" x14ac:dyDescent="0.25">
      <c r="D111"/>
    </row>
    <row r="112" spans="4:4" x14ac:dyDescent="0.25">
      <c r="D112"/>
    </row>
    <row r="113" spans="4:4" x14ac:dyDescent="0.25">
      <c r="D113"/>
    </row>
    <row r="114" spans="4:4" x14ac:dyDescent="0.25">
      <c r="D114"/>
    </row>
    <row r="115" spans="4:4" x14ac:dyDescent="0.25">
      <c r="D115"/>
    </row>
    <row r="116" spans="4:4" x14ac:dyDescent="0.25">
      <c r="D116"/>
    </row>
    <row r="117" spans="4:4" x14ac:dyDescent="0.25">
      <c r="D117"/>
    </row>
    <row r="118" spans="4:4" x14ac:dyDescent="0.25">
      <c r="D118"/>
    </row>
    <row r="119" spans="4:4" x14ac:dyDescent="0.25">
      <c r="D119"/>
    </row>
    <row r="120" spans="4:4" x14ac:dyDescent="0.25">
      <c r="D120"/>
    </row>
    <row r="121" spans="4:4" x14ac:dyDescent="0.25">
      <c r="D121"/>
    </row>
    <row r="122" spans="4:4" x14ac:dyDescent="0.25">
      <c r="D122"/>
    </row>
    <row r="123" spans="4:4" x14ac:dyDescent="0.25">
      <c r="D123"/>
    </row>
    <row r="124" spans="4:4" x14ac:dyDescent="0.25">
      <c r="D124"/>
    </row>
    <row r="125" spans="4:4" x14ac:dyDescent="0.25">
      <c r="D125"/>
    </row>
    <row r="126" spans="4:4" x14ac:dyDescent="0.25">
      <c r="D126"/>
    </row>
    <row r="127" spans="4:4" x14ac:dyDescent="0.25">
      <c r="D127"/>
    </row>
    <row r="128" spans="4:4" x14ac:dyDescent="0.25">
      <c r="D128"/>
    </row>
    <row r="129" spans="4:4" x14ac:dyDescent="0.25">
      <c r="D129"/>
    </row>
    <row r="130" spans="4:4" x14ac:dyDescent="0.25">
      <c r="D130"/>
    </row>
    <row r="131" spans="4:4" x14ac:dyDescent="0.25">
      <c r="D131"/>
    </row>
    <row r="132" spans="4:4" x14ac:dyDescent="0.25">
      <c r="D132"/>
    </row>
    <row r="133" spans="4:4" x14ac:dyDescent="0.25">
      <c r="D133"/>
    </row>
    <row r="134" spans="4:4" x14ac:dyDescent="0.25">
      <c r="D134"/>
    </row>
    <row r="135" spans="4:4" x14ac:dyDescent="0.25">
      <c r="D135"/>
    </row>
    <row r="136" spans="4:4" x14ac:dyDescent="0.25">
      <c r="D136"/>
    </row>
    <row r="137" spans="4:4" x14ac:dyDescent="0.25">
      <c r="D137"/>
    </row>
    <row r="138" spans="4:4" x14ac:dyDescent="0.25">
      <c r="D138"/>
    </row>
    <row r="139" spans="4:4" x14ac:dyDescent="0.25">
      <c r="D139"/>
    </row>
    <row r="140" spans="4:4" x14ac:dyDescent="0.25">
      <c r="D140"/>
    </row>
    <row r="141" spans="4:4" x14ac:dyDescent="0.25">
      <c r="D141"/>
    </row>
    <row r="142" spans="4:4" x14ac:dyDescent="0.25">
      <c r="D142"/>
    </row>
    <row r="143" spans="4:4" x14ac:dyDescent="0.25">
      <c r="D143"/>
    </row>
    <row r="144" spans="4:4" x14ac:dyDescent="0.25">
      <c r="D144"/>
    </row>
    <row r="145" spans="4:4" x14ac:dyDescent="0.25">
      <c r="D145"/>
    </row>
    <row r="146" spans="4:4" x14ac:dyDescent="0.25">
      <c r="D146"/>
    </row>
    <row r="147" spans="4:4" x14ac:dyDescent="0.25">
      <c r="D147"/>
    </row>
    <row r="148" spans="4:4" x14ac:dyDescent="0.25">
      <c r="D148"/>
    </row>
    <row r="149" spans="4:4" x14ac:dyDescent="0.25">
      <c r="D149"/>
    </row>
    <row r="150" spans="4:4" x14ac:dyDescent="0.25">
      <c r="D150"/>
    </row>
    <row r="151" spans="4:4" x14ac:dyDescent="0.25">
      <c r="D151"/>
    </row>
    <row r="152" spans="4:4" x14ac:dyDescent="0.25">
      <c r="D152"/>
    </row>
    <row r="153" spans="4:4" x14ac:dyDescent="0.25">
      <c r="D153"/>
    </row>
    <row r="154" spans="4:4" x14ac:dyDescent="0.25">
      <c r="D154"/>
    </row>
    <row r="155" spans="4:4" x14ac:dyDescent="0.25">
      <c r="D155"/>
    </row>
    <row r="156" spans="4:4" x14ac:dyDescent="0.25">
      <c r="D156"/>
    </row>
    <row r="157" spans="4:4" x14ac:dyDescent="0.25">
      <c r="D157"/>
    </row>
    <row r="158" spans="4:4" x14ac:dyDescent="0.25">
      <c r="D158"/>
    </row>
    <row r="159" spans="4:4" x14ac:dyDescent="0.25">
      <c r="D159"/>
    </row>
    <row r="160" spans="4:4" x14ac:dyDescent="0.25">
      <c r="D160"/>
    </row>
    <row r="161" spans="4:4" x14ac:dyDescent="0.25">
      <c r="D161"/>
    </row>
    <row r="162" spans="4:4" x14ac:dyDescent="0.25">
      <c r="D162"/>
    </row>
    <row r="163" spans="4:4" x14ac:dyDescent="0.25">
      <c r="D163"/>
    </row>
    <row r="164" spans="4:4" x14ac:dyDescent="0.25">
      <c r="D164"/>
    </row>
    <row r="165" spans="4:4" x14ac:dyDescent="0.25">
      <c r="D165"/>
    </row>
    <row r="166" spans="4:4" x14ac:dyDescent="0.25">
      <c r="D166"/>
    </row>
    <row r="167" spans="4:4" x14ac:dyDescent="0.25">
      <c r="D167"/>
    </row>
    <row r="168" spans="4:4" x14ac:dyDescent="0.25">
      <c r="D168"/>
    </row>
    <row r="169" spans="4:4" x14ac:dyDescent="0.25">
      <c r="D169"/>
    </row>
    <row r="170" spans="4:4" x14ac:dyDescent="0.25">
      <c r="D170"/>
    </row>
    <row r="171" spans="4:4" x14ac:dyDescent="0.25">
      <c r="D171"/>
    </row>
    <row r="172" spans="4:4" x14ac:dyDescent="0.25">
      <c r="D172"/>
    </row>
    <row r="173" spans="4:4" x14ac:dyDescent="0.25">
      <c r="D173"/>
    </row>
    <row r="174" spans="4:4" x14ac:dyDescent="0.25">
      <c r="D174"/>
    </row>
    <row r="175" spans="4:4" x14ac:dyDescent="0.25">
      <c r="D175"/>
    </row>
    <row r="176" spans="4:4" x14ac:dyDescent="0.25">
      <c r="D176"/>
    </row>
    <row r="177" spans="4:4" x14ac:dyDescent="0.25">
      <c r="D177"/>
    </row>
    <row r="178" spans="4:4" x14ac:dyDescent="0.25">
      <c r="D178"/>
    </row>
    <row r="179" spans="4:4" x14ac:dyDescent="0.25">
      <c r="D179"/>
    </row>
    <row r="180" spans="4:4" x14ac:dyDescent="0.25">
      <c r="D180"/>
    </row>
    <row r="181" spans="4:4" x14ac:dyDescent="0.25">
      <c r="D181"/>
    </row>
    <row r="182" spans="4:4" x14ac:dyDescent="0.25">
      <c r="D182"/>
    </row>
    <row r="183" spans="4:4" x14ac:dyDescent="0.25">
      <c r="D183"/>
    </row>
    <row r="184" spans="4:4" x14ac:dyDescent="0.25">
      <c r="D184"/>
    </row>
    <row r="185" spans="4:4" x14ac:dyDescent="0.25">
      <c r="D185"/>
    </row>
    <row r="186" spans="4:4" x14ac:dyDescent="0.25">
      <c r="D186"/>
    </row>
    <row r="187" spans="4:4" x14ac:dyDescent="0.25">
      <c r="D187"/>
    </row>
    <row r="188" spans="4:4" x14ac:dyDescent="0.25">
      <c r="D188"/>
    </row>
    <row r="189" spans="4:4" x14ac:dyDescent="0.25">
      <c r="D189"/>
    </row>
    <row r="190" spans="4:4" x14ac:dyDescent="0.25">
      <c r="D190"/>
    </row>
    <row r="191" spans="4:4" x14ac:dyDescent="0.25">
      <c r="D191"/>
    </row>
    <row r="192" spans="4:4" x14ac:dyDescent="0.25">
      <c r="D192"/>
    </row>
    <row r="193" spans="4:4" x14ac:dyDescent="0.25">
      <c r="D193"/>
    </row>
    <row r="194" spans="4:4" x14ac:dyDescent="0.25">
      <c r="D194"/>
    </row>
    <row r="195" spans="4:4" x14ac:dyDescent="0.25">
      <c r="D195"/>
    </row>
    <row r="196" spans="4:4" x14ac:dyDescent="0.25">
      <c r="D196"/>
    </row>
    <row r="197" spans="4:4" x14ac:dyDescent="0.25">
      <c r="D197"/>
    </row>
    <row r="198" spans="4:4" x14ac:dyDescent="0.25">
      <c r="D198"/>
    </row>
    <row r="199" spans="4:4" x14ac:dyDescent="0.25">
      <c r="D199"/>
    </row>
    <row r="200" spans="4:4" x14ac:dyDescent="0.25">
      <c r="D200"/>
    </row>
    <row r="201" spans="4:4" x14ac:dyDescent="0.25">
      <c r="D201"/>
    </row>
    <row r="202" spans="4:4" x14ac:dyDescent="0.25">
      <c r="D202"/>
    </row>
    <row r="203" spans="4:4" x14ac:dyDescent="0.25">
      <c r="D203"/>
    </row>
    <row r="204" spans="4:4" x14ac:dyDescent="0.25">
      <c r="D204"/>
    </row>
    <row r="205" spans="4:4" x14ac:dyDescent="0.25">
      <c r="D205"/>
    </row>
    <row r="206" spans="4:4" x14ac:dyDescent="0.25">
      <c r="D206"/>
    </row>
    <row r="207" spans="4:4" x14ac:dyDescent="0.25">
      <c r="D207"/>
    </row>
    <row r="208" spans="4:4" x14ac:dyDescent="0.25">
      <c r="D208"/>
    </row>
    <row r="209" spans="4:4" x14ac:dyDescent="0.25">
      <c r="D209"/>
    </row>
    <row r="210" spans="4:4" x14ac:dyDescent="0.25">
      <c r="D210"/>
    </row>
    <row r="211" spans="4:4" x14ac:dyDescent="0.25">
      <c r="D211"/>
    </row>
    <row r="212" spans="4:4" x14ac:dyDescent="0.25">
      <c r="D212"/>
    </row>
    <row r="213" spans="4:4" x14ac:dyDescent="0.25">
      <c r="D213"/>
    </row>
    <row r="214" spans="4:4" x14ac:dyDescent="0.25">
      <c r="D214"/>
    </row>
    <row r="215" spans="4:4" x14ac:dyDescent="0.25">
      <c r="D215"/>
    </row>
    <row r="216" spans="4:4" x14ac:dyDescent="0.25">
      <c r="D216"/>
    </row>
    <row r="217" spans="4:4" x14ac:dyDescent="0.25">
      <c r="D217"/>
    </row>
    <row r="218" spans="4:4" x14ac:dyDescent="0.25">
      <c r="D218"/>
    </row>
    <row r="219" spans="4:4" x14ac:dyDescent="0.25">
      <c r="D219"/>
    </row>
    <row r="220" spans="4:4" x14ac:dyDescent="0.25">
      <c r="D220"/>
    </row>
    <row r="221" spans="4:4" x14ac:dyDescent="0.25">
      <c r="D221"/>
    </row>
    <row r="222" spans="4:4" x14ac:dyDescent="0.25">
      <c r="D222"/>
    </row>
    <row r="223" spans="4:4" x14ac:dyDescent="0.25">
      <c r="D223"/>
    </row>
    <row r="224" spans="4:4" x14ac:dyDescent="0.25">
      <c r="D224"/>
    </row>
    <row r="225" spans="4:4" x14ac:dyDescent="0.25">
      <c r="D225"/>
    </row>
    <row r="226" spans="4:4" x14ac:dyDescent="0.25">
      <c r="D226"/>
    </row>
    <row r="227" spans="4:4" x14ac:dyDescent="0.25">
      <c r="D227"/>
    </row>
    <row r="228" spans="4:4" x14ac:dyDescent="0.25">
      <c r="D228"/>
    </row>
    <row r="229" spans="4:4" x14ac:dyDescent="0.25">
      <c r="D229"/>
    </row>
    <row r="230" spans="4:4" x14ac:dyDescent="0.25">
      <c r="D230"/>
    </row>
    <row r="231" spans="4:4" x14ac:dyDescent="0.25">
      <c r="D231"/>
    </row>
    <row r="232" spans="4:4" x14ac:dyDescent="0.25">
      <c r="D232"/>
    </row>
    <row r="233" spans="4:4" x14ac:dyDescent="0.25">
      <c r="D233"/>
    </row>
    <row r="234" spans="4:4" x14ac:dyDescent="0.25">
      <c r="D234"/>
    </row>
    <row r="235" spans="4:4" x14ac:dyDescent="0.25">
      <c r="D235"/>
    </row>
    <row r="236" spans="4:4" x14ac:dyDescent="0.25">
      <c r="D236"/>
    </row>
    <row r="237" spans="4:4" x14ac:dyDescent="0.25">
      <c r="D237"/>
    </row>
    <row r="238" spans="4:4" x14ac:dyDescent="0.25">
      <c r="D238"/>
    </row>
    <row r="239" spans="4:4" x14ac:dyDescent="0.25">
      <c r="D239"/>
    </row>
    <row r="240" spans="4:4" x14ac:dyDescent="0.25">
      <c r="D240"/>
    </row>
    <row r="241" spans="4:4" x14ac:dyDescent="0.25">
      <c r="D241"/>
    </row>
    <row r="242" spans="4:4" x14ac:dyDescent="0.25">
      <c r="D242"/>
    </row>
    <row r="243" spans="4:4" x14ac:dyDescent="0.25">
      <c r="D243"/>
    </row>
    <row r="244" spans="4:4" x14ac:dyDescent="0.25">
      <c r="D244"/>
    </row>
    <row r="245" spans="4:4" x14ac:dyDescent="0.25">
      <c r="D245"/>
    </row>
    <row r="246" spans="4:4" x14ac:dyDescent="0.25">
      <c r="D246"/>
    </row>
    <row r="247" spans="4:4" x14ac:dyDescent="0.25">
      <c r="D247"/>
    </row>
    <row r="248" spans="4:4" x14ac:dyDescent="0.25">
      <c r="D248"/>
    </row>
    <row r="249" spans="4:4" x14ac:dyDescent="0.25">
      <c r="D249"/>
    </row>
    <row r="250" spans="4:4" x14ac:dyDescent="0.25">
      <c r="D250"/>
    </row>
    <row r="251" spans="4:4" x14ac:dyDescent="0.25">
      <c r="D251"/>
    </row>
    <row r="252" spans="4:4" x14ac:dyDescent="0.25">
      <c r="D252"/>
    </row>
    <row r="253" spans="4:4" x14ac:dyDescent="0.25">
      <c r="D253"/>
    </row>
    <row r="254" spans="4:4" x14ac:dyDescent="0.25">
      <c r="D254"/>
    </row>
    <row r="255" spans="4:4" x14ac:dyDescent="0.25">
      <c r="D255"/>
    </row>
    <row r="256" spans="4:4" x14ac:dyDescent="0.25">
      <c r="D256"/>
    </row>
    <row r="257" spans="4:4" x14ac:dyDescent="0.25">
      <c r="D257"/>
    </row>
    <row r="258" spans="4:4" x14ac:dyDescent="0.25">
      <c r="D258"/>
    </row>
    <row r="259" spans="4:4" x14ac:dyDescent="0.25">
      <c r="D259"/>
    </row>
    <row r="260" spans="4:4" x14ac:dyDescent="0.25">
      <c r="D260"/>
    </row>
    <row r="261" spans="4:4" x14ac:dyDescent="0.25">
      <c r="D261"/>
    </row>
    <row r="262" spans="4:4" x14ac:dyDescent="0.25">
      <c r="D262"/>
    </row>
    <row r="263" spans="4:4" x14ac:dyDescent="0.25">
      <c r="D263"/>
    </row>
    <row r="264" spans="4:4" x14ac:dyDescent="0.25">
      <c r="D264"/>
    </row>
    <row r="265" spans="4:4" x14ac:dyDescent="0.25">
      <c r="D265"/>
    </row>
    <row r="266" spans="4:4" x14ac:dyDescent="0.25">
      <c r="D266"/>
    </row>
    <row r="267" spans="4:4" x14ac:dyDescent="0.25">
      <c r="D267"/>
    </row>
    <row r="268" spans="4:4" x14ac:dyDescent="0.25">
      <c r="D268"/>
    </row>
    <row r="269" spans="4:4" x14ac:dyDescent="0.25">
      <c r="D269"/>
    </row>
    <row r="270" spans="4:4" x14ac:dyDescent="0.25">
      <c r="D270"/>
    </row>
    <row r="271" spans="4:4" x14ac:dyDescent="0.25">
      <c r="D271"/>
    </row>
    <row r="272" spans="4:4" x14ac:dyDescent="0.25">
      <c r="D272"/>
    </row>
    <row r="273" spans="4:4" x14ac:dyDescent="0.25">
      <c r="D273"/>
    </row>
    <row r="274" spans="4:4" x14ac:dyDescent="0.25">
      <c r="D274"/>
    </row>
    <row r="275" spans="4:4" x14ac:dyDescent="0.25">
      <c r="D275"/>
    </row>
    <row r="276" spans="4:4" x14ac:dyDescent="0.25">
      <c r="D276"/>
    </row>
    <row r="277" spans="4:4" x14ac:dyDescent="0.25">
      <c r="D277"/>
    </row>
    <row r="278" spans="4:4" x14ac:dyDescent="0.25">
      <c r="D278"/>
    </row>
    <row r="279" spans="4:4" x14ac:dyDescent="0.25">
      <c r="D279"/>
    </row>
    <row r="280" spans="4:4" x14ac:dyDescent="0.25">
      <c r="D280"/>
    </row>
    <row r="281" spans="4:4" x14ac:dyDescent="0.25">
      <c r="D281"/>
    </row>
    <row r="282" spans="4:4" x14ac:dyDescent="0.25">
      <c r="D282"/>
    </row>
    <row r="283" spans="4:4" x14ac:dyDescent="0.25">
      <c r="D283"/>
    </row>
    <row r="284" spans="4:4" x14ac:dyDescent="0.25">
      <c r="D284"/>
    </row>
    <row r="285" spans="4:4" x14ac:dyDescent="0.25">
      <c r="D285"/>
    </row>
    <row r="286" spans="4:4" x14ac:dyDescent="0.25">
      <c r="D286"/>
    </row>
    <row r="287" spans="4:4" x14ac:dyDescent="0.25">
      <c r="D287"/>
    </row>
    <row r="288" spans="4:4" x14ac:dyDescent="0.25">
      <c r="D288"/>
    </row>
    <row r="289" spans="4:4" x14ac:dyDescent="0.25">
      <c r="D289"/>
    </row>
    <row r="290" spans="4:4" x14ac:dyDescent="0.25">
      <c r="D290"/>
    </row>
    <row r="291" spans="4:4" x14ac:dyDescent="0.25">
      <c r="D291"/>
    </row>
    <row r="292" spans="4:4" x14ac:dyDescent="0.25">
      <c r="D292"/>
    </row>
    <row r="293" spans="4:4" x14ac:dyDescent="0.25">
      <c r="D293"/>
    </row>
    <row r="294" spans="4:4" x14ac:dyDescent="0.25">
      <c r="D294"/>
    </row>
    <row r="295" spans="4:4" x14ac:dyDescent="0.25">
      <c r="D295"/>
    </row>
    <row r="296" spans="4:4" x14ac:dyDescent="0.25">
      <c r="D296"/>
    </row>
    <row r="297" spans="4:4" x14ac:dyDescent="0.25">
      <c r="D297"/>
    </row>
    <row r="298" spans="4:4" x14ac:dyDescent="0.25">
      <c r="D298"/>
    </row>
    <row r="299" spans="4:4" x14ac:dyDescent="0.25">
      <c r="D299"/>
    </row>
    <row r="300" spans="4:4" x14ac:dyDescent="0.25">
      <c r="D300"/>
    </row>
    <row r="301" spans="4:4" x14ac:dyDescent="0.25">
      <c r="D301"/>
    </row>
    <row r="302" spans="4:4" x14ac:dyDescent="0.25">
      <c r="D302"/>
    </row>
    <row r="303" spans="4:4" x14ac:dyDescent="0.25">
      <c r="D303"/>
    </row>
    <row r="304" spans="4:4" x14ac:dyDescent="0.25">
      <c r="D304"/>
    </row>
    <row r="305" spans="4:4" x14ac:dyDescent="0.25">
      <c r="D305"/>
    </row>
    <row r="306" spans="4:4" x14ac:dyDescent="0.25">
      <c r="D306"/>
    </row>
    <row r="307" spans="4:4" x14ac:dyDescent="0.25">
      <c r="D307"/>
    </row>
    <row r="308" spans="4:4" x14ac:dyDescent="0.25">
      <c r="D308"/>
    </row>
    <row r="309" spans="4:4" x14ac:dyDescent="0.25">
      <c r="D309"/>
    </row>
    <row r="310" spans="4:4" x14ac:dyDescent="0.25">
      <c r="D310"/>
    </row>
    <row r="311" spans="4:4" x14ac:dyDescent="0.25">
      <c r="D311"/>
    </row>
    <row r="312" spans="4:4" x14ac:dyDescent="0.25">
      <c r="D312"/>
    </row>
    <row r="313" spans="4:4" x14ac:dyDescent="0.25">
      <c r="D313"/>
    </row>
    <row r="314" spans="4:4" x14ac:dyDescent="0.25">
      <c r="D314"/>
    </row>
    <row r="315" spans="4:4" x14ac:dyDescent="0.25">
      <c r="D315"/>
    </row>
    <row r="316" spans="4:4" x14ac:dyDescent="0.25">
      <c r="D316"/>
    </row>
    <row r="317" spans="4:4" x14ac:dyDescent="0.25">
      <c r="D317"/>
    </row>
    <row r="318" spans="4:4" x14ac:dyDescent="0.25">
      <c r="D318"/>
    </row>
    <row r="319" spans="4:4" x14ac:dyDescent="0.25">
      <c r="D319"/>
    </row>
    <row r="320" spans="4:4" x14ac:dyDescent="0.25">
      <c r="D320"/>
    </row>
    <row r="321" spans="4:4" x14ac:dyDescent="0.25">
      <c r="D321"/>
    </row>
    <row r="322" spans="4:4" x14ac:dyDescent="0.25">
      <c r="D322"/>
    </row>
    <row r="323" spans="4:4" x14ac:dyDescent="0.25">
      <c r="D323"/>
    </row>
    <row r="324" spans="4:4" x14ac:dyDescent="0.25">
      <c r="D324"/>
    </row>
    <row r="325" spans="4:4" x14ac:dyDescent="0.25">
      <c r="D325"/>
    </row>
    <row r="326" spans="4:4" x14ac:dyDescent="0.25">
      <c r="D326"/>
    </row>
    <row r="327" spans="4:4" x14ac:dyDescent="0.25">
      <c r="D327"/>
    </row>
    <row r="328" spans="4:4" x14ac:dyDescent="0.25">
      <c r="D328"/>
    </row>
    <row r="329" spans="4:4" x14ac:dyDescent="0.25">
      <c r="D329"/>
    </row>
    <row r="330" spans="4:4" x14ac:dyDescent="0.25">
      <c r="D330"/>
    </row>
    <row r="331" spans="4:4" x14ac:dyDescent="0.25">
      <c r="D331"/>
    </row>
    <row r="332" spans="4:4" x14ac:dyDescent="0.25">
      <c r="D332"/>
    </row>
    <row r="333" spans="4:4" x14ac:dyDescent="0.25">
      <c r="D333"/>
    </row>
    <row r="334" spans="4:4" x14ac:dyDescent="0.25">
      <c r="D334"/>
    </row>
    <row r="335" spans="4:4" x14ac:dyDescent="0.25">
      <c r="D335"/>
    </row>
    <row r="336" spans="4:4" x14ac:dyDescent="0.25">
      <c r="D336"/>
    </row>
    <row r="337" spans="4:4" x14ac:dyDescent="0.25">
      <c r="D337"/>
    </row>
    <row r="338" spans="4:4" x14ac:dyDescent="0.25">
      <c r="D338"/>
    </row>
    <row r="339" spans="4:4" x14ac:dyDescent="0.25">
      <c r="D339"/>
    </row>
    <row r="340" spans="4:4" x14ac:dyDescent="0.25">
      <c r="D340"/>
    </row>
    <row r="341" spans="4:4" x14ac:dyDescent="0.25">
      <c r="D341"/>
    </row>
    <row r="342" spans="4:4" x14ac:dyDescent="0.25">
      <c r="D342"/>
    </row>
    <row r="343" spans="4:4" x14ac:dyDescent="0.25">
      <c r="D343"/>
    </row>
    <row r="344" spans="4:4" x14ac:dyDescent="0.25">
      <c r="D344"/>
    </row>
    <row r="345" spans="4:4" x14ac:dyDescent="0.25">
      <c r="D345"/>
    </row>
    <row r="346" spans="4:4" x14ac:dyDescent="0.25">
      <c r="D346"/>
    </row>
    <row r="347" spans="4:4" x14ac:dyDescent="0.25">
      <c r="D347"/>
    </row>
    <row r="348" spans="4:4" x14ac:dyDescent="0.25">
      <c r="D348"/>
    </row>
    <row r="349" spans="4:4" x14ac:dyDescent="0.25">
      <c r="D349"/>
    </row>
    <row r="350" spans="4:4" x14ac:dyDescent="0.25">
      <c r="D350"/>
    </row>
    <row r="351" spans="4:4" x14ac:dyDescent="0.25">
      <c r="D351"/>
    </row>
    <row r="352" spans="4:4" x14ac:dyDescent="0.25">
      <c r="D352"/>
    </row>
    <row r="353" spans="4:4" x14ac:dyDescent="0.25">
      <c r="D353"/>
    </row>
    <row r="354" spans="4:4" x14ac:dyDescent="0.25">
      <c r="D354"/>
    </row>
    <row r="355" spans="4:4" x14ac:dyDescent="0.25">
      <c r="D355"/>
    </row>
    <row r="356" spans="4:4" x14ac:dyDescent="0.25">
      <c r="D356"/>
    </row>
    <row r="357" spans="4:4" x14ac:dyDescent="0.25">
      <c r="D357"/>
    </row>
    <row r="358" spans="4:4" x14ac:dyDescent="0.25">
      <c r="D358"/>
    </row>
    <row r="359" spans="4:4" x14ac:dyDescent="0.25">
      <c r="D359"/>
    </row>
    <row r="360" spans="4:4" x14ac:dyDescent="0.25">
      <c r="D360"/>
    </row>
    <row r="361" spans="4:4" x14ac:dyDescent="0.25">
      <c r="D361"/>
    </row>
    <row r="362" spans="4:4" x14ac:dyDescent="0.25">
      <c r="D362"/>
    </row>
    <row r="363" spans="4:4" x14ac:dyDescent="0.25">
      <c r="D363"/>
    </row>
    <row r="364" spans="4:4" x14ac:dyDescent="0.25">
      <c r="D364"/>
    </row>
    <row r="365" spans="4:4" x14ac:dyDescent="0.25">
      <c r="D365"/>
    </row>
    <row r="366" spans="4:4" x14ac:dyDescent="0.25">
      <c r="D366"/>
    </row>
    <row r="367" spans="4:4" x14ac:dyDescent="0.25">
      <c r="D367"/>
    </row>
    <row r="368" spans="4:4" x14ac:dyDescent="0.25">
      <c r="D368"/>
    </row>
    <row r="369" spans="4:4" x14ac:dyDescent="0.25">
      <c r="D369"/>
    </row>
    <row r="370" spans="4:4" x14ac:dyDescent="0.25">
      <c r="D370"/>
    </row>
    <row r="371" spans="4:4" x14ac:dyDescent="0.25">
      <c r="D371"/>
    </row>
    <row r="372" spans="4:4" x14ac:dyDescent="0.25">
      <c r="D372"/>
    </row>
    <row r="373" spans="4:4" x14ac:dyDescent="0.25">
      <c r="D373"/>
    </row>
    <row r="374" spans="4:4" x14ac:dyDescent="0.25">
      <c r="D374"/>
    </row>
    <row r="375" spans="4:4" x14ac:dyDescent="0.25">
      <c r="D375"/>
    </row>
    <row r="376" spans="4:4" x14ac:dyDescent="0.25">
      <c r="D376"/>
    </row>
    <row r="377" spans="4:4" x14ac:dyDescent="0.25">
      <c r="D377"/>
    </row>
    <row r="378" spans="4:4" x14ac:dyDescent="0.25">
      <c r="D378"/>
    </row>
    <row r="379" spans="4:4" x14ac:dyDescent="0.25">
      <c r="D379"/>
    </row>
    <row r="380" spans="4:4" x14ac:dyDescent="0.25">
      <c r="D380"/>
    </row>
    <row r="381" spans="4:4" x14ac:dyDescent="0.25">
      <c r="D381"/>
    </row>
    <row r="382" spans="4:4" x14ac:dyDescent="0.25">
      <c r="D382"/>
    </row>
    <row r="383" spans="4:4" x14ac:dyDescent="0.25">
      <c r="D383"/>
    </row>
    <row r="384" spans="4:4" x14ac:dyDescent="0.25">
      <c r="D384"/>
    </row>
    <row r="385" spans="4:4" x14ac:dyDescent="0.25">
      <c r="D385"/>
    </row>
    <row r="386" spans="4:4" x14ac:dyDescent="0.25">
      <c r="D386"/>
    </row>
    <row r="387" spans="4:4" x14ac:dyDescent="0.25">
      <c r="D387"/>
    </row>
    <row r="388" spans="4:4" x14ac:dyDescent="0.25">
      <c r="D388"/>
    </row>
    <row r="389" spans="4:4" x14ac:dyDescent="0.25">
      <c r="D389"/>
    </row>
    <row r="390" spans="4:4" x14ac:dyDescent="0.25">
      <c r="D390"/>
    </row>
    <row r="391" spans="4:4" x14ac:dyDescent="0.25">
      <c r="D391"/>
    </row>
    <row r="392" spans="4:4" x14ac:dyDescent="0.25">
      <c r="D392"/>
    </row>
    <row r="393" spans="4:4" x14ac:dyDescent="0.25">
      <c r="D393"/>
    </row>
    <row r="394" spans="4:4" x14ac:dyDescent="0.25">
      <c r="D394"/>
    </row>
    <row r="395" spans="4:4" x14ac:dyDescent="0.25">
      <c r="D395"/>
    </row>
    <row r="396" spans="4:4" x14ac:dyDescent="0.25">
      <c r="D396"/>
    </row>
    <row r="397" spans="4:4" x14ac:dyDescent="0.25">
      <c r="D397"/>
    </row>
    <row r="398" spans="4:4" x14ac:dyDescent="0.25">
      <c r="D398"/>
    </row>
    <row r="399" spans="4:4" x14ac:dyDescent="0.25">
      <c r="D399"/>
    </row>
    <row r="400" spans="4:4" x14ac:dyDescent="0.25">
      <c r="D400"/>
    </row>
    <row r="401" spans="4:4" x14ac:dyDescent="0.25">
      <c r="D401"/>
    </row>
    <row r="402" spans="4:4" x14ac:dyDescent="0.25">
      <c r="D402"/>
    </row>
    <row r="403" spans="4:4" x14ac:dyDescent="0.25">
      <c r="D403"/>
    </row>
    <row r="404" spans="4:4" x14ac:dyDescent="0.25">
      <c r="D404"/>
    </row>
    <row r="405" spans="4:4" x14ac:dyDescent="0.25">
      <c r="D405"/>
    </row>
    <row r="406" spans="4:4" x14ac:dyDescent="0.25">
      <c r="D406"/>
    </row>
    <row r="407" spans="4:4" x14ac:dyDescent="0.25">
      <c r="D407"/>
    </row>
    <row r="408" spans="4:4" x14ac:dyDescent="0.25">
      <c r="D408"/>
    </row>
    <row r="409" spans="4:4" x14ac:dyDescent="0.25">
      <c r="D409"/>
    </row>
    <row r="410" spans="4:4" x14ac:dyDescent="0.25">
      <c r="D410"/>
    </row>
    <row r="411" spans="4:4" x14ac:dyDescent="0.25">
      <c r="D411"/>
    </row>
    <row r="412" spans="4:4" x14ac:dyDescent="0.25">
      <c r="D412"/>
    </row>
    <row r="413" spans="4:4" x14ac:dyDescent="0.25">
      <c r="D413"/>
    </row>
    <row r="414" spans="4:4" x14ac:dyDescent="0.25">
      <c r="D414"/>
    </row>
    <row r="415" spans="4:4" x14ac:dyDescent="0.25">
      <c r="D415"/>
    </row>
    <row r="416" spans="4:4" x14ac:dyDescent="0.25">
      <c r="D416"/>
    </row>
    <row r="417" spans="4:4" x14ac:dyDescent="0.25">
      <c r="D417"/>
    </row>
    <row r="418" spans="4:4" x14ac:dyDescent="0.25">
      <c r="D418"/>
    </row>
    <row r="419" spans="4:4" x14ac:dyDescent="0.25">
      <c r="D419"/>
    </row>
    <row r="420" spans="4:4" x14ac:dyDescent="0.25">
      <c r="D420"/>
    </row>
    <row r="421" spans="4:4" x14ac:dyDescent="0.25">
      <c r="D421"/>
    </row>
    <row r="422" spans="4:4" x14ac:dyDescent="0.25">
      <c r="D422"/>
    </row>
    <row r="423" spans="4:4" x14ac:dyDescent="0.25">
      <c r="D423"/>
    </row>
    <row r="424" spans="4:4" x14ac:dyDescent="0.25">
      <c r="D424"/>
    </row>
    <row r="425" spans="4:4" x14ac:dyDescent="0.25">
      <c r="D425"/>
    </row>
    <row r="426" spans="4:4" x14ac:dyDescent="0.25">
      <c r="D426"/>
    </row>
    <row r="427" spans="4:4" x14ac:dyDescent="0.25">
      <c r="D427"/>
    </row>
    <row r="428" spans="4:4" x14ac:dyDescent="0.25">
      <c r="D428"/>
    </row>
    <row r="429" spans="4:4" x14ac:dyDescent="0.25">
      <c r="D429"/>
    </row>
    <row r="430" spans="4:4" x14ac:dyDescent="0.25">
      <c r="D430"/>
    </row>
    <row r="431" spans="4:4" x14ac:dyDescent="0.25">
      <c r="D431"/>
    </row>
    <row r="432" spans="4:4" x14ac:dyDescent="0.25">
      <c r="D432"/>
    </row>
    <row r="433" spans="4:4" x14ac:dyDescent="0.25">
      <c r="D433"/>
    </row>
    <row r="434" spans="4:4" x14ac:dyDescent="0.25">
      <c r="D434"/>
    </row>
    <row r="435" spans="4:4" x14ac:dyDescent="0.25">
      <c r="D435"/>
    </row>
    <row r="436" spans="4:4" x14ac:dyDescent="0.25">
      <c r="D436"/>
    </row>
    <row r="437" spans="4:4" x14ac:dyDescent="0.25">
      <c r="D437"/>
    </row>
    <row r="438" spans="4:4" x14ac:dyDescent="0.25">
      <c r="D438"/>
    </row>
    <row r="439" spans="4:4" x14ac:dyDescent="0.25">
      <c r="D439"/>
    </row>
    <row r="440" spans="4:4" x14ac:dyDescent="0.25">
      <c r="D440"/>
    </row>
    <row r="441" spans="4:4" x14ac:dyDescent="0.25">
      <c r="D441"/>
    </row>
    <row r="442" spans="4:4" x14ac:dyDescent="0.25">
      <c r="D442"/>
    </row>
    <row r="443" spans="4:4" x14ac:dyDescent="0.25">
      <c r="D443"/>
    </row>
    <row r="444" spans="4:4" x14ac:dyDescent="0.25">
      <c r="D444"/>
    </row>
    <row r="445" spans="4:4" x14ac:dyDescent="0.25">
      <c r="D445"/>
    </row>
    <row r="446" spans="4:4" x14ac:dyDescent="0.25">
      <c r="D446"/>
    </row>
    <row r="447" spans="4:4" x14ac:dyDescent="0.25">
      <c r="D447"/>
    </row>
    <row r="448" spans="4:4" x14ac:dyDescent="0.25">
      <c r="D448"/>
    </row>
    <row r="449" spans="4:4" x14ac:dyDescent="0.25">
      <c r="D449"/>
    </row>
    <row r="450" spans="4:4" x14ac:dyDescent="0.25">
      <c r="D450"/>
    </row>
    <row r="451" spans="4:4" x14ac:dyDescent="0.25">
      <c r="D451"/>
    </row>
    <row r="452" spans="4:4" x14ac:dyDescent="0.25">
      <c r="D452"/>
    </row>
    <row r="453" spans="4:4" x14ac:dyDescent="0.25">
      <c r="D453"/>
    </row>
    <row r="454" spans="4:4" x14ac:dyDescent="0.25">
      <c r="D454"/>
    </row>
    <row r="455" spans="4:4" x14ac:dyDescent="0.25">
      <c r="D455"/>
    </row>
    <row r="456" spans="4:4" x14ac:dyDescent="0.25">
      <c r="D456"/>
    </row>
    <row r="457" spans="4:4" x14ac:dyDescent="0.25">
      <c r="D457"/>
    </row>
    <row r="458" spans="4:4" x14ac:dyDescent="0.25">
      <c r="D458"/>
    </row>
    <row r="459" spans="4:4" x14ac:dyDescent="0.25">
      <c r="D459"/>
    </row>
    <row r="460" spans="4:4" x14ac:dyDescent="0.25">
      <c r="D460"/>
    </row>
    <row r="461" spans="4:4" x14ac:dyDescent="0.25">
      <c r="D461"/>
    </row>
    <row r="462" spans="4:4" x14ac:dyDescent="0.25">
      <c r="D462"/>
    </row>
    <row r="463" spans="4:4" x14ac:dyDescent="0.25">
      <c r="D463"/>
    </row>
    <row r="464" spans="4:4" x14ac:dyDescent="0.25">
      <c r="D464"/>
    </row>
    <row r="465" spans="4:4" x14ac:dyDescent="0.25">
      <c r="D465"/>
    </row>
    <row r="466" spans="4:4" x14ac:dyDescent="0.25">
      <c r="D466"/>
    </row>
    <row r="467" spans="4:4" x14ac:dyDescent="0.25">
      <c r="D467"/>
    </row>
    <row r="468" spans="4:4" x14ac:dyDescent="0.25">
      <c r="D468"/>
    </row>
    <row r="469" spans="4:4" x14ac:dyDescent="0.25">
      <c r="D469"/>
    </row>
    <row r="470" spans="4:4" x14ac:dyDescent="0.25">
      <c r="D470"/>
    </row>
    <row r="471" spans="4:4" x14ac:dyDescent="0.25">
      <c r="D471"/>
    </row>
    <row r="472" spans="4:4" x14ac:dyDescent="0.25">
      <c r="D472"/>
    </row>
    <row r="473" spans="4:4" x14ac:dyDescent="0.25">
      <c r="D473"/>
    </row>
    <row r="474" spans="4:4" x14ac:dyDescent="0.25">
      <c r="D474"/>
    </row>
    <row r="475" spans="4:4" x14ac:dyDescent="0.25">
      <c r="D475"/>
    </row>
    <row r="476" spans="4:4" x14ac:dyDescent="0.25">
      <c r="D476"/>
    </row>
    <row r="477" spans="4:4" x14ac:dyDescent="0.25">
      <c r="D477"/>
    </row>
    <row r="478" spans="4:4" x14ac:dyDescent="0.25">
      <c r="D478"/>
    </row>
    <row r="479" spans="4:4" x14ac:dyDescent="0.25">
      <c r="D479"/>
    </row>
    <row r="480" spans="4:4" x14ac:dyDescent="0.25">
      <c r="D480"/>
    </row>
    <row r="481" spans="4:4" x14ac:dyDescent="0.25">
      <c r="D481"/>
    </row>
    <row r="482" spans="4:4" x14ac:dyDescent="0.25">
      <c r="D482"/>
    </row>
    <row r="483" spans="4:4" x14ac:dyDescent="0.25">
      <c r="D483"/>
    </row>
    <row r="484" spans="4:4" x14ac:dyDescent="0.25">
      <c r="D484"/>
    </row>
    <row r="485" spans="4:4" x14ac:dyDescent="0.25">
      <c r="D485"/>
    </row>
    <row r="486" spans="4:4" x14ac:dyDescent="0.25">
      <c r="D486"/>
    </row>
    <row r="487" spans="4:4" x14ac:dyDescent="0.25">
      <c r="D487"/>
    </row>
    <row r="488" spans="4:4" x14ac:dyDescent="0.25">
      <c r="D488"/>
    </row>
    <row r="489" spans="4:4" x14ac:dyDescent="0.25">
      <c r="D489"/>
    </row>
    <row r="490" spans="4:4" x14ac:dyDescent="0.25">
      <c r="D490"/>
    </row>
    <row r="491" spans="4:4" x14ac:dyDescent="0.25">
      <c r="D491"/>
    </row>
    <row r="492" spans="4:4" x14ac:dyDescent="0.25">
      <c r="D492"/>
    </row>
    <row r="493" spans="4:4" x14ac:dyDescent="0.25">
      <c r="D493"/>
    </row>
    <row r="494" spans="4:4" x14ac:dyDescent="0.25">
      <c r="D494"/>
    </row>
    <row r="495" spans="4:4" x14ac:dyDescent="0.25">
      <c r="D495"/>
    </row>
    <row r="496" spans="4:4" x14ac:dyDescent="0.25">
      <c r="D496"/>
    </row>
    <row r="497" spans="4:4" x14ac:dyDescent="0.25">
      <c r="D497"/>
    </row>
    <row r="498" spans="4:4" x14ac:dyDescent="0.25">
      <c r="D498"/>
    </row>
    <row r="499" spans="4:4" x14ac:dyDescent="0.25">
      <c r="D499"/>
    </row>
    <row r="500" spans="4:4" x14ac:dyDescent="0.25">
      <c r="D500"/>
    </row>
    <row r="501" spans="4:4" x14ac:dyDescent="0.25">
      <c r="D501"/>
    </row>
    <row r="502" spans="4:4" x14ac:dyDescent="0.25">
      <c r="D502"/>
    </row>
    <row r="503" spans="4:4" x14ac:dyDescent="0.25">
      <c r="D503"/>
    </row>
    <row r="504" spans="4:4" x14ac:dyDescent="0.25">
      <c r="D504"/>
    </row>
    <row r="505" spans="4:4" x14ac:dyDescent="0.25">
      <c r="D505"/>
    </row>
    <row r="506" spans="4:4" x14ac:dyDescent="0.25">
      <c r="D506"/>
    </row>
    <row r="507" spans="4:4" x14ac:dyDescent="0.25">
      <c r="D507"/>
    </row>
    <row r="508" spans="4:4" x14ac:dyDescent="0.25">
      <c r="D508"/>
    </row>
    <row r="509" spans="4:4" x14ac:dyDescent="0.25">
      <c r="D509"/>
    </row>
    <row r="510" spans="4:4" x14ac:dyDescent="0.25">
      <c r="D510"/>
    </row>
    <row r="511" spans="4:4" x14ac:dyDescent="0.25">
      <c r="D511"/>
    </row>
    <row r="512" spans="4:4" x14ac:dyDescent="0.25">
      <c r="D512"/>
    </row>
    <row r="513" spans="4:4" x14ac:dyDescent="0.25">
      <c r="D513"/>
    </row>
    <row r="514" spans="4:4" x14ac:dyDescent="0.25">
      <c r="D514"/>
    </row>
    <row r="515" spans="4:4" x14ac:dyDescent="0.25">
      <c r="D515"/>
    </row>
    <row r="516" spans="4:4" x14ac:dyDescent="0.25">
      <c r="D516"/>
    </row>
    <row r="517" spans="4:4" x14ac:dyDescent="0.25">
      <c r="D517"/>
    </row>
    <row r="518" spans="4:4" x14ac:dyDescent="0.25">
      <c r="D518"/>
    </row>
    <row r="519" spans="4:4" x14ac:dyDescent="0.25">
      <c r="D519"/>
    </row>
    <row r="520" spans="4:4" x14ac:dyDescent="0.25">
      <c r="D520"/>
    </row>
    <row r="521" spans="4:4" x14ac:dyDescent="0.25">
      <c r="D521"/>
    </row>
    <row r="522" spans="4:4" x14ac:dyDescent="0.25">
      <c r="D522"/>
    </row>
    <row r="523" spans="4:4" x14ac:dyDescent="0.25">
      <c r="D523"/>
    </row>
    <row r="524" spans="4:4" x14ac:dyDescent="0.25">
      <c r="D524"/>
    </row>
    <row r="525" spans="4:4" x14ac:dyDescent="0.25">
      <c r="D525"/>
    </row>
    <row r="526" spans="4:4" x14ac:dyDescent="0.25">
      <c r="D526"/>
    </row>
    <row r="527" spans="4:4" x14ac:dyDescent="0.25">
      <c r="D527"/>
    </row>
    <row r="528" spans="4:4" x14ac:dyDescent="0.25">
      <c r="D528"/>
    </row>
    <row r="529" spans="4:4" x14ac:dyDescent="0.25">
      <c r="D529"/>
    </row>
    <row r="530" spans="4:4" x14ac:dyDescent="0.25">
      <c r="D530"/>
    </row>
    <row r="531" spans="4:4" x14ac:dyDescent="0.25">
      <c r="D531"/>
    </row>
    <row r="532" spans="4:4" x14ac:dyDescent="0.25">
      <c r="D532"/>
    </row>
    <row r="533" spans="4:4" x14ac:dyDescent="0.25">
      <c r="D533"/>
    </row>
    <row r="534" spans="4:4" x14ac:dyDescent="0.25">
      <c r="D534"/>
    </row>
    <row r="535" spans="4:4" x14ac:dyDescent="0.25">
      <c r="D535"/>
    </row>
    <row r="536" spans="4:4" x14ac:dyDescent="0.25">
      <c r="D536"/>
    </row>
    <row r="537" spans="4:4" x14ac:dyDescent="0.25">
      <c r="D537"/>
    </row>
    <row r="538" spans="4:4" x14ac:dyDescent="0.25">
      <c r="D538"/>
    </row>
    <row r="539" spans="4:4" x14ac:dyDescent="0.25">
      <c r="D539"/>
    </row>
    <row r="540" spans="4:4" x14ac:dyDescent="0.25">
      <c r="D540"/>
    </row>
    <row r="541" spans="4:4" x14ac:dyDescent="0.25">
      <c r="D541"/>
    </row>
    <row r="542" spans="4:4" x14ac:dyDescent="0.25">
      <c r="D542"/>
    </row>
    <row r="543" spans="4:4" x14ac:dyDescent="0.25">
      <c r="D543"/>
    </row>
    <row r="544" spans="4:4" x14ac:dyDescent="0.25">
      <c r="D544"/>
    </row>
    <row r="545" spans="4:4" x14ac:dyDescent="0.25">
      <c r="D545"/>
    </row>
    <row r="546" spans="4:4" x14ac:dyDescent="0.25">
      <c r="D546"/>
    </row>
    <row r="547" spans="4:4" x14ac:dyDescent="0.25">
      <c r="D547"/>
    </row>
    <row r="548" spans="4:4" x14ac:dyDescent="0.25">
      <c r="D548"/>
    </row>
    <row r="549" spans="4:4" x14ac:dyDescent="0.25">
      <c r="D549"/>
    </row>
    <row r="550" spans="4:4" x14ac:dyDescent="0.25">
      <c r="D550"/>
    </row>
    <row r="551" spans="4:4" x14ac:dyDescent="0.25">
      <c r="D551"/>
    </row>
    <row r="552" spans="4:4" x14ac:dyDescent="0.25">
      <c r="D552"/>
    </row>
    <row r="553" spans="4:4" x14ac:dyDescent="0.25">
      <c r="D553"/>
    </row>
    <row r="554" spans="4:4" x14ac:dyDescent="0.25">
      <c r="D554"/>
    </row>
    <row r="555" spans="4:4" x14ac:dyDescent="0.25">
      <c r="D555"/>
    </row>
    <row r="556" spans="4:4" x14ac:dyDescent="0.25">
      <c r="D556"/>
    </row>
    <row r="557" spans="4:4" x14ac:dyDescent="0.25">
      <c r="D557"/>
    </row>
    <row r="558" spans="4:4" x14ac:dyDescent="0.25">
      <c r="D558"/>
    </row>
    <row r="559" spans="4:4" x14ac:dyDescent="0.25">
      <c r="D559"/>
    </row>
    <row r="560" spans="4:4" x14ac:dyDescent="0.25">
      <c r="D560"/>
    </row>
    <row r="561" spans="4:4" x14ac:dyDescent="0.25">
      <c r="D561"/>
    </row>
    <row r="562" spans="4:4" x14ac:dyDescent="0.25">
      <c r="D562"/>
    </row>
    <row r="563" spans="4:4" x14ac:dyDescent="0.25">
      <c r="D563"/>
    </row>
    <row r="564" spans="4:4" x14ac:dyDescent="0.25">
      <c r="D564"/>
    </row>
    <row r="565" spans="4:4" x14ac:dyDescent="0.25">
      <c r="D565"/>
    </row>
    <row r="566" spans="4:4" x14ac:dyDescent="0.25">
      <c r="D566"/>
    </row>
    <row r="567" spans="4:4" x14ac:dyDescent="0.25">
      <c r="D567"/>
    </row>
    <row r="568" spans="4:4" x14ac:dyDescent="0.25">
      <c r="D568"/>
    </row>
    <row r="569" spans="4:4" x14ac:dyDescent="0.25">
      <c r="D569"/>
    </row>
    <row r="570" spans="4:4" x14ac:dyDescent="0.25">
      <c r="D570"/>
    </row>
    <row r="571" spans="4:4" x14ac:dyDescent="0.25">
      <c r="D571"/>
    </row>
    <row r="572" spans="4:4" x14ac:dyDescent="0.25">
      <c r="D572"/>
    </row>
    <row r="573" spans="4:4" x14ac:dyDescent="0.25">
      <c r="D573"/>
    </row>
    <row r="574" spans="4:4" x14ac:dyDescent="0.25">
      <c r="D574"/>
    </row>
    <row r="575" spans="4:4" x14ac:dyDescent="0.25">
      <c r="D575"/>
    </row>
    <row r="576" spans="4:4" x14ac:dyDescent="0.25">
      <c r="D576"/>
    </row>
    <row r="577" spans="4:4" x14ac:dyDescent="0.25">
      <c r="D577"/>
    </row>
    <row r="578" spans="4:4" x14ac:dyDescent="0.25">
      <c r="D578"/>
    </row>
    <row r="579" spans="4:4" x14ac:dyDescent="0.25">
      <c r="D579"/>
    </row>
    <row r="580" spans="4:4" x14ac:dyDescent="0.25">
      <c r="D580"/>
    </row>
    <row r="581" spans="4:4" x14ac:dyDescent="0.25">
      <c r="D581"/>
    </row>
    <row r="582" spans="4:4" x14ac:dyDescent="0.25">
      <c r="D582"/>
    </row>
    <row r="583" spans="4:4" x14ac:dyDescent="0.25">
      <c r="D583"/>
    </row>
    <row r="584" spans="4:4" x14ac:dyDescent="0.25">
      <c r="D584"/>
    </row>
    <row r="585" spans="4:4" x14ac:dyDescent="0.25">
      <c r="D585"/>
    </row>
    <row r="586" spans="4:4" x14ac:dyDescent="0.25">
      <c r="D586"/>
    </row>
    <row r="587" spans="4:4" x14ac:dyDescent="0.25">
      <c r="D587"/>
    </row>
    <row r="588" spans="4:4" x14ac:dyDescent="0.25">
      <c r="D588"/>
    </row>
    <row r="589" spans="4:4" x14ac:dyDescent="0.25">
      <c r="D589"/>
    </row>
    <row r="590" spans="4:4" x14ac:dyDescent="0.25">
      <c r="D590"/>
    </row>
    <row r="591" spans="4:4" x14ac:dyDescent="0.25">
      <c r="D591"/>
    </row>
    <row r="592" spans="4:4" x14ac:dyDescent="0.25">
      <c r="D592"/>
    </row>
    <row r="593" spans="4:4" x14ac:dyDescent="0.25">
      <c r="D593"/>
    </row>
    <row r="594" spans="4:4" x14ac:dyDescent="0.25">
      <c r="D594"/>
    </row>
    <row r="595" spans="4:4" x14ac:dyDescent="0.25">
      <c r="D595"/>
    </row>
    <row r="596" spans="4:4" x14ac:dyDescent="0.25">
      <c r="D596"/>
    </row>
    <row r="597" spans="4:4" x14ac:dyDescent="0.25">
      <c r="D597"/>
    </row>
    <row r="598" spans="4:4" x14ac:dyDescent="0.25">
      <c r="D598"/>
    </row>
    <row r="599" spans="4:4" x14ac:dyDescent="0.25">
      <c r="D599"/>
    </row>
    <row r="600" spans="4:4" x14ac:dyDescent="0.25">
      <c r="D600"/>
    </row>
    <row r="601" spans="4:4" x14ac:dyDescent="0.25">
      <c r="D601"/>
    </row>
    <row r="602" spans="4:4" x14ac:dyDescent="0.25">
      <c r="D602"/>
    </row>
    <row r="603" spans="4:4" x14ac:dyDescent="0.25">
      <c r="D603"/>
    </row>
    <row r="604" spans="4:4" x14ac:dyDescent="0.25">
      <c r="D604"/>
    </row>
    <row r="605" spans="4:4" x14ac:dyDescent="0.25">
      <c r="D605"/>
    </row>
    <row r="606" spans="4:4" x14ac:dyDescent="0.25">
      <c r="D606"/>
    </row>
    <row r="607" spans="4:4" x14ac:dyDescent="0.25">
      <c r="D607"/>
    </row>
    <row r="608" spans="4:4" x14ac:dyDescent="0.25">
      <c r="D608"/>
    </row>
    <row r="609" spans="4:4" x14ac:dyDescent="0.25">
      <c r="D609"/>
    </row>
    <row r="610" spans="4:4" x14ac:dyDescent="0.25">
      <c r="D610"/>
    </row>
    <row r="611" spans="4:4" x14ac:dyDescent="0.25">
      <c r="D611"/>
    </row>
    <row r="612" spans="4:4" x14ac:dyDescent="0.25">
      <c r="D612"/>
    </row>
    <row r="613" spans="4:4" x14ac:dyDescent="0.25">
      <c r="D613"/>
    </row>
    <row r="614" spans="4:4" x14ac:dyDescent="0.25">
      <c r="D614"/>
    </row>
    <row r="615" spans="4:4" x14ac:dyDescent="0.25">
      <c r="D615"/>
    </row>
    <row r="616" spans="4:4" x14ac:dyDescent="0.25">
      <c r="D616"/>
    </row>
    <row r="617" spans="4:4" x14ac:dyDescent="0.25">
      <c r="D617"/>
    </row>
    <row r="618" spans="4:4" x14ac:dyDescent="0.25">
      <c r="D618"/>
    </row>
    <row r="619" spans="4:4" x14ac:dyDescent="0.25">
      <c r="D619"/>
    </row>
    <row r="620" spans="4:4" x14ac:dyDescent="0.25">
      <c r="D620"/>
    </row>
    <row r="621" spans="4:4" x14ac:dyDescent="0.25">
      <c r="D621"/>
    </row>
    <row r="622" spans="4:4" x14ac:dyDescent="0.25">
      <c r="D622"/>
    </row>
    <row r="623" spans="4:4" x14ac:dyDescent="0.25">
      <c r="D623"/>
    </row>
    <row r="624" spans="4:4" x14ac:dyDescent="0.25">
      <c r="D624"/>
    </row>
    <row r="625" spans="4:4" x14ac:dyDescent="0.25">
      <c r="D625"/>
    </row>
    <row r="626" spans="4:4" x14ac:dyDescent="0.25">
      <c r="D626"/>
    </row>
    <row r="627" spans="4:4" x14ac:dyDescent="0.25">
      <c r="D627"/>
    </row>
    <row r="628" spans="4:4" x14ac:dyDescent="0.25">
      <c r="D628"/>
    </row>
    <row r="629" spans="4:4" x14ac:dyDescent="0.25">
      <c r="D629"/>
    </row>
    <row r="630" spans="4:4" x14ac:dyDescent="0.25">
      <c r="D630"/>
    </row>
    <row r="631" spans="4:4" x14ac:dyDescent="0.25">
      <c r="D631"/>
    </row>
    <row r="632" spans="4:4" x14ac:dyDescent="0.25">
      <c r="D632"/>
    </row>
    <row r="633" spans="4:4" x14ac:dyDescent="0.25">
      <c r="D633"/>
    </row>
    <row r="634" spans="4:4" x14ac:dyDescent="0.25">
      <c r="D634"/>
    </row>
    <row r="635" spans="4:4" x14ac:dyDescent="0.25">
      <c r="D635"/>
    </row>
    <row r="636" spans="4:4" x14ac:dyDescent="0.25">
      <c r="D636"/>
    </row>
    <row r="637" spans="4:4" x14ac:dyDescent="0.25">
      <c r="D637"/>
    </row>
    <row r="638" spans="4:4" x14ac:dyDescent="0.25">
      <c r="D638"/>
    </row>
    <row r="639" spans="4:4" x14ac:dyDescent="0.25">
      <c r="D639"/>
    </row>
    <row r="640" spans="4:4" x14ac:dyDescent="0.25">
      <c r="D640"/>
    </row>
    <row r="641" spans="4:4" x14ac:dyDescent="0.25">
      <c r="D641"/>
    </row>
    <row r="642" spans="4:4" x14ac:dyDescent="0.25">
      <c r="D642"/>
    </row>
    <row r="643" spans="4:4" x14ac:dyDescent="0.25">
      <c r="D643"/>
    </row>
    <row r="644" spans="4:4" x14ac:dyDescent="0.25">
      <c r="D644"/>
    </row>
    <row r="645" spans="4:4" x14ac:dyDescent="0.25">
      <c r="D645"/>
    </row>
    <row r="646" spans="4:4" x14ac:dyDescent="0.25">
      <c r="D646"/>
    </row>
    <row r="647" spans="4:4" x14ac:dyDescent="0.25">
      <c r="D647"/>
    </row>
    <row r="648" spans="4:4" x14ac:dyDescent="0.25">
      <c r="D648"/>
    </row>
    <row r="649" spans="4:4" x14ac:dyDescent="0.25">
      <c r="D649"/>
    </row>
    <row r="650" spans="4:4" x14ac:dyDescent="0.25">
      <c r="D650"/>
    </row>
    <row r="651" spans="4:4" x14ac:dyDescent="0.25">
      <c r="D651"/>
    </row>
    <row r="652" spans="4:4" x14ac:dyDescent="0.25">
      <c r="D652"/>
    </row>
    <row r="653" spans="4:4" x14ac:dyDescent="0.25">
      <c r="D653"/>
    </row>
    <row r="654" spans="4:4" x14ac:dyDescent="0.25">
      <c r="D654"/>
    </row>
    <row r="655" spans="4:4" x14ac:dyDescent="0.25">
      <c r="D655"/>
    </row>
    <row r="656" spans="4:4" x14ac:dyDescent="0.25">
      <c r="D656"/>
    </row>
    <row r="657" spans="4:4" x14ac:dyDescent="0.25">
      <c r="D657"/>
    </row>
    <row r="658" spans="4:4" x14ac:dyDescent="0.25">
      <c r="D658"/>
    </row>
    <row r="659" spans="4:4" x14ac:dyDescent="0.25">
      <c r="D659"/>
    </row>
    <row r="660" spans="4:4" x14ac:dyDescent="0.25">
      <c r="D660"/>
    </row>
    <row r="661" spans="4:4" x14ac:dyDescent="0.25">
      <c r="D661"/>
    </row>
    <row r="662" spans="4:4" x14ac:dyDescent="0.25">
      <c r="D662"/>
    </row>
    <row r="663" spans="4:4" x14ac:dyDescent="0.25">
      <c r="D663"/>
    </row>
    <row r="664" spans="4:4" x14ac:dyDescent="0.25">
      <c r="D664"/>
    </row>
    <row r="665" spans="4:4" x14ac:dyDescent="0.25">
      <c r="D665"/>
    </row>
    <row r="666" spans="4:4" x14ac:dyDescent="0.25">
      <c r="D666"/>
    </row>
    <row r="667" spans="4:4" x14ac:dyDescent="0.25">
      <c r="D667"/>
    </row>
    <row r="668" spans="4:4" x14ac:dyDescent="0.25">
      <c r="D668"/>
    </row>
    <row r="669" spans="4:4" x14ac:dyDescent="0.25">
      <c r="D669"/>
    </row>
    <row r="670" spans="4:4" x14ac:dyDescent="0.25">
      <c r="D670"/>
    </row>
    <row r="671" spans="4:4" x14ac:dyDescent="0.25">
      <c r="D671"/>
    </row>
    <row r="672" spans="4:4" x14ac:dyDescent="0.25">
      <c r="D672"/>
    </row>
    <row r="673" spans="4:4" x14ac:dyDescent="0.25">
      <c r="D673"/>
    </row>
    <row r="674" spans="4:4" x14ac:dyDescent="0.25">
      <c r="D674"/>
    </row>
    <row r="675" spans="4:4" x14ac:dyDescent="0.25">
      <c r="D675"/>
    </row>
    <row r="676" spans="4:4" x14ac:dyDescent="0.25">
      <c r="D676"/>
    </row>
    <row r="677" spans="4:4" x14ac:dyDescent="0.25">
      <c r="D677"/>
    </row>
    <row r="678" spans="4:4" x14ac:dyDescent="0.25">
      <c r="D678"/>
    </row>
    <row r="679" spans="4:4" x14ac:dyDescent="0.25">
      <c r="D679"/>
    </row>
    <row r="680" spans="4:4" x14ac:dyDescent="0.25">
      <c r="D680"/>
    </row>
    <row r="681" spans="4:4" x14ac:dyDescent="0.25">
      <c r="D681"/>
    </row>
    <row r="682" spans="4:4" x14ac:dyDescent="0.25">
      <c r="D682"/>
    </row>
    <row r="683" spans="4:4" x14ac:dyDescent="0.25">
      <c r="D683"/>
    </row>
    <row r="684" spans="4:4" x14ac:dyDescent="0.25">
      <c r="D684"/>
    </row>
    <row r="685" spans="4:4" x14ac:dyDescent="0.25">
      <c r="D685"/>
    </row>
    <row r="686" spans="4:4" x14ac:dyDescent="0.25">
      <c r="D686"/>
    </row>
    <row r="687" spans="4:4" x14ac:dyDescent="0.25">
      <c r="D687"/>
    </row>
    <row r="688" spans="4:4" x14ac:dyDescent="0.25">
      <c r="D688"/>
    </row>
    <row r="689" spans="4:4" x14ac:dyDescent="0.25">
      <c r="D689"/>
    </row>
    <row r="690" spans="4:4" x14ac:dyDescent="0.25">
      <c r="D690"/>
    </row>
    <row r="691" spans="4:4" x14ac:dyDescent="0.25">
      <c r="D691"/>
    </row>
  </sheetData>
  <mergeCells count="11">
    <mergeCell ref="A70:A71"/>
    <mergeCell ref="A73:C73"/>
    <mergeCell ref="A39:A40"/>
    <mergeCell ref="A41:A42"/>
    <mergeCell ref="A45:A46"/>
    <mergeCell ref="A61:A62"/>
    <mergeCell ref="A8:A11"/>
    <mergeCell ref="A13:A15"/>
    <mergeCell ref="A20:A21"/>
    <mergeCell ref="A31:A32"/>
    <mergeCell ref="A36:A37"/>
  </mergeCells>
  <pageMargins left="0.43307086614173229" right="0.43307086614173229" top="0.55118110236220474" bottom="0.56999999999999995" header="0.31496062992125984" footer="0.26"/>
  <pageSetup paperSize="9" scale="60" fitToHeight="0" orientation="portrait" horizontalDpi="4294967294" verticalDpi="4294967294" r:id="rId2"/>
  <headerFooter>
    <oddFooter>&amp;R&amp;N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78F8A-3CBA-45BE-8D9D-9BB94688BD45}">
  <sheetPr>
    <pageSetUpPr fitToPage="1"/>
  </sheetPr>
  <dimension ref="A1:F691"/>
  <sheetViews>
    <sheetView workbookViewId="0">
      <selection activeCell="A4" sqref="A4"/>
    </sheetView>
  </sheetViews>
  <sheetFormatPr defaultRowHeight="15" x14ac:dyDescent="0.25"/>
  <cols>
    <col min="1" max="1" width="24.85546875" customWidth="1"/>
    <col min="2" max="2" width="23.42578125" customWidth="1"/>
    <col min="3" max="3" width="58" customWidth="1"/>
    <col min="4" max="4" width="17.85546875" style="92" customWidth="1"/>
    <col min="5" max="5" width="16.28515625" customWidth="1"/>
    <col min="6" max="6" width="16.140625" customWidth="1"/>
  </cols>
  <sheetData>
    <row r="1" spans="1:6" ht="21" customHeight="1" x14ac:dyDescent="0.25">
      <c r="A1" s="91" t="s">
        <v>160</v>
      </c>
      <c r="B1" t="s">
        <v>1501</v>
      </c>
    </row>
    <row r="3" spans="1:6" x14ac:dyDescent="0.25">
      <c r="A3" s="1"/>
      <c r="B3" s="1"/>
      <c r="C3" s="1"/>
      <c r="D3" s="93" t="s">
        <v>3447</v>
      </c>
      <c r="E3" s="1"/>
      <c r="F3" s="1"/>
    </row>
    <row r="4" spans="1:6" ht="30" x14ac:dyDescent="0.25">
      <c r="A4" s="93" t="s">
        <v>2690</v>
      </c>
      <c r="B4" s="93" t="s">
        <v>1</v>
      </c>
      <c r="C4" s="93" t="s">
        <v>2</v>
      </c>
      <c r="D4" s="94" t="s">
        <v>3450</v>
      </c>
      <c r="E4" s="94" t="s">
        <v>3448</v>
      </c>
      <c r="F4" s="94" t="s">
        <v>3449</v>
      </c>
    </row>
    <row r="5" spans="1:6" ht="60" x14ac:dyDescent="0.25">
      <c r="A5" s="94" t="s">
        <v>3404</v>
      </c>
      <c r="B5" s="94" t="s">
        <v>1496</v>
      </c>
      <c r="C5" s="94" t="s">
        <v>2675</v>
      </c>
      <c r="D5" s="95">
        <v>14000000</v>
      </c>
      <c r="E5" s="95">
        <v>14000000</v>
      </c>
      <c r="F5" s="95">
        <v>716098.12</v>
      </c>
    </row>
    <row r="6" spans="1:6" ht="60" x14ac:dyDescent="0.25">
      <c r="A6" s="94" t="s">
        <v>3344</v>
      </c>
      <c r="B6" s="94" t="s">
        <v>1319</v>
      </c>
      <c r="C6" s="94" t="s">
        <v>1320</v>
      </c>
      <c r="D6" s="95">
        <v>66274975.25</v>
      </c>
      <c r="E6" s="95">
        <v>63229222.689999998</v>
      </c>
      <c r="F6" s="95">
        <v>55026944.749999993</v>
      </c>
    </row>
    <row r="7" spans="1:6" ht="30" x14ac:dyDescent="0.25">
      <c r="A7" s="98" t="s">
        <v>3342</v>
      </c>
      <c r="B7" s="94" t="s">
        <v>1150</v>
      </c>
      <c r="C7" s="94" t="s">
        <v>1151</v>
      </c>
      <c r="D7" s="95">
        <v>11600000</v>
      </c>
      <c r="E7" s="95">
        <v>949815.89999999991</v>
      </c>
      <c r="F7" s="95">
        <v>382963.27</v>
      </c>
    </row>
    <row r="8" spans="1:6" x14ac:dyDescent="0.25">
      <c r="A8" s="99"/>
      <c r="B8" s="94" t="s">
        <v>1156</v>
      </c>
      <c r="C8" s="94" t="s">
        <v>1157</v>
      </c>
      <c r="D8" s="95">
        <v>623613.38</v>
      </c>
      <c r="E8" s="95">
        <v>623613.38</v>
      </c>
      <c r="F8" s="95">
        <v>623613.38</v>
      </c>
    </row>
    <row r="9" spans="1:6" x14ac:dyDescent="0.25">
      <c r="A9" s="99"/>
      <c r="B9" s="94" t="s">
        <v>1159</v>
      </c>
      <c r="C9" s="94" t="s">
        <v>1160</v>
      </c>
      <c r="D9" s="95">
        <v>547787.87</v>
      </c>
      <c r="E9" s="95">
        <v>547787.87</v>
      </c>
      <c r="F9" s="95">
        <v>547787.87</v>
      </c>
    </row>
    <row r="10" spans="1:6" x14ac:dyDescent="0.25">
      <c r="A10" s="99"/>
      <c r="B10" s="94" t="s">
        <v>1170</v>
      </c>
      <c r="C10" s="94" t="s">
        <v>1171</v>
      </c>
      <c r="D10" s="95">
        <v>77407.48</v>
      </c>
      <c r="E10" s="95">
        <v>77407.48</v>
      </c>
      <c r="F10" s="95">
        <v>77407.48</v>
      </c>
    </row>
    <row r="11" spans="1:6" x14ac:dyDescent="0.25">
      <c r="A11" s="99"/>
      <c r="B11" s="94" t="s">
        <v>1173</v>
      </c>
      <c r="C11" s="94" t="s">
        <v>1174</v>
      </c>
      <c r="D11" s="95">
        <v>45930.31</v>
      </c>
      <c r="E11" s="95">
        <v>45930.31</v>
      </c>
      <c r="F11" s="95">
        <v>45930.31</v>
      </c>
    </row>
    <row r="12" spans="1:6" x14ac:dyDescent="0.25">
      <c r="A12" s="99"/>
      <c r="B12" s="94" t="s">
        <v>1176</v>
      </c>
      <c r="C12" s="94" t="s">
        <v>1177</v>
      </c>
      <c r="D12" s="95">
        <v>73800</v>
      </c>
      <c r="E12" s="95">
        <v>73800</v>
      </c>
      <c r="F12" s="95">
        <v>73800</v>
      </c>
    </row>
    <row r="13" spans="1:6" x14ac:dyDescent="0.25">
      <c r="A13" s="99"/>
      <c r="B13" s="94" t="s">
        <v>1179</v>
      </c>
      <c r="C13" s="94" t="s">
        <v>1180</v>
      </c>
      <c r="D13" s="95">
        <v>114229.47</v>
      </c>
      <c r="E13" s="95">
        <v>114229.47</v>
      </c>
      <c r="F13" s="95">
        <v>114229.47</v>
      </c>
    </row>
    <row r="14" spans="1:6" x14ac:dyDescent="0.25">
      <c r="A14" s="99"/>
      <c r="B14" s="94" t="s">
        <v>1182</v>
      </c>
      <c r="C14" s="94" t="s">
        <v>1183</v>
      </c>
      <c r="D14" s="95">
        <v>381367.33999999997</v>
      </c>
      <c r="E14" s="95">
        <v>381367.33999999997</v>
      </c>
      <c r="F14" s="95">
        <v>381367.33999999997</v>
      </c>
    </row>
    <row r="15" spans="1:6" x14ac:dyDescent="0.25">
      <c r="A15" s="99"/>
      <c r="B15" s="94" t="s">
        <v>1186</v>
      </c>
      <c r="C15" s="94" t="s">
        <v>1187</v>
      </c>
      <c r="D15" s="95">
        <v>41776</v>
      </c>
      <c r="E15" s="95">
        <v>41776</v>
      </c>
      <c r="F15" s="95">
        <v>41776</v>
      </c>
    </row>
    <row r="16" spans="1:6" x14ac:dyDescent="0.25">
      <c r="A16" s="99"/>
      <c r="B16" s="94" t="s">
        <v>1189</v>
      </c>
      <c r="C16" s="94" t="s">
        <v>1190</v>
      </c>
      <c r="D16" s="95">
        <v>25746.880000000001</v>
      </c>
      <c r="E16" s="95">
        <v>25746.880000000001</v>
      </c>
      <c r="F16" s="95">
        <v>25746.880000000001</v>
      </c>
    </row>
    <row r="17" spans="1:6" x14ac:dyDescent="0.25">
      <c r="A17" s="99"/>
      <c r="B17" s="94" t="s">
        <v>1216</v>
      </c>
      <c r="C17" s="94" t="s">
        <v>1217</v>
      </c>
      <c r="D17" s="95">
        <v>442917.52</v>
      </c>
      <c r="E17" s="95">
        <v>442917.52</v>
      </c>
      <c r="F17" s="95">
        <v>442917.52</v>
      </c>
    </row>
    <row r="18" spans="1:6" x14ac:dyDescent="0.25">
      <c r="A18" s="99"/>
      <c r="B18" s="94" t="s">
        <v>1219</v>
      </c>
      <c r="C18" s="94" t="s">
        <v>1220</v>
      </c>
      <c r="D18" s="95">
        <v>236527.68</v>
      </c>
      <c r="E18" s="95">
        <v>5535</v>
      </c>
      <c r="F18" s="95">
        <v>5535</v>
      </c>
    </row>
    <row r="19" spans="1:6" x14ac:dyDescent="0.25">
      <c r="A19" s="99"/>
      <c r="B19" s="94" t="s">
        <v>1222</v>
      </c>
      <c r="C19" s="94" t="s">
        <v>1223</v>
      </c>
      <c r="D19" s="95">
        <v>19030</v>
      </c>
      <c r="E19" s="95">
        <v>19030</v>
      </c>
      <c r="F19" s="95">
        <v>19030</v>
      </c>
    </row>
    <row r="20" spans="1:6" x14ac:dyDescent="0.25">
      <c r="A20" s="99"/>
      <c r="B20" s="94" t="s">
        <v>1225</v>
      </c>
      <c r="C20" s="94" t="s">
        <v>1226</v>
      </c>
      <c r="D20" s="95">
        <v>3527425.05</v>
      </c>
      <c r="E20" s="95">
        <v>3527425.05</v>
      </c>
      <c r="F20" s="95">
        <v>3527425.05</v>
      </c>
    </row>
    <row r="21" spans="1:6" x14ac:dyDescent="0.25">
      <c r="A21" s="99"/>
      <c r="B21" s="94" t="s">
        <v>1228</v>
      </c>
      <c r="C21" s="94" t="s">
        <v>1229</v>
      </c>
      <c r="D21" s="95">
        <v>35633.129999999997</v>
      </c>
      <c r="E21" s="95">
        <v>35633.129999999997</v>
      </c>
      <c r="F21" s="95">
        <v>35633.129999999997</v>
      </c>
    </row>
    <row r="22" spans="1:6" x14ac:dyDescent="0.25">
      <c r="A22" s="99"/>
      <c r="B22" s="94" t="s">
        <v>1231</v>
      </c>
      <c r="C22" s="94" t="s">
        <v>1232</v>
      </c>
      <c r="D22" s="95">
        <v>59428.639999999999</v>
      </c>
      <c r="E22" s="95">
        <v>59428.639999999999</v>
      </c>
      <c r="F22" s="95">
        <v>59428.639999999999</v>
      </c>
    </row>
    <row r="23" spans="1:6" x14ac:dyDescent="0.25">
      <c r="A23" s="99"/>
      <c r="B23" s="94" t="s">
        <v>1234</v>
      </c>
      <c r="C23" s="94" t="s">
        <v>1235</v>
      </c>
      <c r="D23" s="95">
        <v>1081363.72</v>
      </c>
      <c r="E23" s="95">
        <v>1081363.72</v>
      </c>
      <c r="F23" s="95">
        <v>1081363.72</v>
      </c>
    </row>
    <row r="24" spans="1:6" x14ac:dyDescent="0.25">
      <c r="A24" s="99"/>
      <c r="B24" s="94" t="s">
        <v>1237</v>
      </c>
      <c r="C24" s="94" t="s">
        <v>1238</v>
      </c>
      <c r="D24" s="95">
        <v>331019.13</v>
      </c>
      <c r="E24" s="95">
        <v>331019.13</v>
      </c>
      <c r="F24" s="95">
        <v>331019.13</v>
      </c>
    </row>
    <row r="25" spans="1:6" x14ac:dyDescent="0.25">
      <c r="A25" s="99"/>
      <c r="B25" s="94" t="s">
        <v>1240</v>
      </c>
      <c r="C25" s="94" t="s">
        <v>1241</v>
      </c>
      <c r="D25" s="95">
        <v>94700.96</v>
      </c>
      <c r="E25" s="95">
        <v>94700.96</v>
      </c>
      <c r="F25" s="95">
        <v>94700.96</v>
      </c>
    </row>
    <row r="26" spans="1:6" x14ac:dyDescent="0.25">
      <c r="A26" s="99"/>
      <c r="B26" s="94" t="s">
        <v>1243</v>
      </c>
      <c r="C26" s="94" t="s">
        <v>1244</v>
      </c>
      <c r="D26" s="95">
        <v>250000</v>
      </c>
      <c r="E26" s="95">
        <v>0</v>
      </c>
      <c r="F26" s="95">
        <v>0</v>
      </c>
    </row>
    <row r="27" spans="1:6" x14ac:dyDescent="0.25">
      <c r="A27" s="99"/>
      <c r="B27" s="94" t="s">
        <v>1246</v>
      </c>
      <c r="C27" s="94" t="s">
        <v>1247</v>
      </c>
      <c r="D27" s="95">
        <v>42517</v>
      </c>
      <c r="E27" s="95">
        <v>42517</v>
      </c>
      <c r="F27" s="95">
        <v>42517</v>
      </c>
    </row>
    <row r="28" spans="1:6" x14ac:dyDescent="0.25">
      <c r="A28" s="99"/>
      <c r="B28" s="94" t="s">
        <v>1249</v>
      </c>
      <c r="C28" s="94" t="s">
        <v>1250</v>
      </c>
      <c r="D28" s="95">
        <v>51444</v>
      </c>
      <c r="E28" s="95">
        <v>51444</v>
      </c>
      <c r="F28" s="95">
        <v>0</v>
      </c>
    </row>
    <row r="29" spans="1:6" x14ac:dyDescent="0.25">
      <c r="A29" s="99"/>
      <c r="B29" s="94" t="s">
        <v>1252</v>
      </c>
      <c r="C29" s="94" t="s">
        <v>1253</v>
      </c>
      <c r="D29" s="95">
        <v>136754.68</v>
      </c>
      <c r="E29" s="95">
        <v>136754.68</v>
      </c>
      <c r="F29" s="95">
        <v>136754.68</v>
      </c>
    </row>
    <row r="30" spans="1:6" x14ac:dyDescent="0.25">
      <c r="A30" s="99"/>
      <c r="B30" s="94" t="s">
        <v>1255</v>
      </c>
      <c r="C30" s="94" t="s">
        <v>1256</v>
      </c>
      <c r="D30" s="95">
        <v>898613.24</v>
      </c>
      <c r="E30" s="95">
        <v>898613.24</v>
      </c>
      <c r="F30" s="95">
        <v>898613.24</v>
      </c>
    </row>
    <row r="31" spans="1:6" x14ac:dyDescent="0.25">
      <c r="A31" s="99"/>
      <c r="B31" s="94" t="s">
        <v>1258</v>
      </c>
      <c r="C31" s="94" t="s">
        <v>1259</v>
      </c>
      <c r="D31" s="95">
        <v>22559.040000000001</v>
      </c>
      <c r="E31" s="95">
        <v>22559.040000000001</v>
      </c>
      <c r="F31" s="95">
        <v>22559.040000000001</v>
      </c>
    </row>
    <row r="32" spans="1:6" ht="30" x14ac:dyDescent="0.25">
      <c r="A32" s="99"/>
      <c r="B32" s="94" t="s">
        <v>1261</v>
      </c>
      <c r="C32" s="94" t="s">
        <v>1262</v>
      </c>
      <c r="D32" s="95">
        <v>3080610.72</v>
      </c>
      <c r="E32" s="95">
        <v>1900896.46</v>
      </c>
      <c r="F32" s="95">
        <v>505701</v>
      </c>
    </row>
    <row r="33" spans="1:6" x14ac:dyDescent="0.25">
      <c r="A33" s="99"/>
      <c r="B33" s="94" t="s">
        <v>1264</v>
      </c>
      <c r="C33" s="94" t="s">
        <v>1265</v>
      </c>
      <c r="D33" s="95">
        <v>32694.78</v>
      </c>
      <c r="E33" s="95">
        <v>32694.78</v>
      </c>
      <c r="F33" s="95">
        <v>32694.78</v>
      </c>
    </row>
    <row r="34" spans="1:6" x14ac:dyDescent="0.25">
      <c r="A34" s="99"/>
      <c r="B34" s="94" t="s">
        <v>1267</v>
      </c>
      <c r="C34" s="94" t="s">
        <v>1268</v>
      </c>
      <c r="D34" s="95">
        <v>11697.54</v>
      </c>
      <c r="E34" s="95">
        <v>11697.54</v>
      </c>
      <c r="F34" s="95">
        <v>11697.54</v>
      </c>
    </row>
    <row r="35" spans="1:6" x14ac:dyDescent="0.25">
      <c r="A35" s="99"/>
      <c r="B35" s="94" t="s">
        <v>1270</v>
      </c>
      <c r="C35" s="94" t="s">
        <v>1271</v>
      </c>
      <c r="D35" s="95">
        <v>76534.259999999995</v>
      </c>
      <c r="E35" s="95">
        <v>76534.259999999995</v>
      </c>
      <c r="F35" s="95">
        <v>76534.259999999995</v>
      </c>
    </row>
    <row r="36" spans="1:6" x14ac:dyDescent="0.25">
      <c r="A36" s="99"/>
      <c r="B36" s="98" t="s">
        <v>1273</v>
      </c>
      <c r="C36" s="94" t="s">
        <v>1274</v>
      </c>
      <c r="D36" s="95">
        <v>12673.58</v>
      </c>
      <c r="E36" s="95">
        <v>12673.58</v>
      </c>
      <c r="F36" s="95">
        <v>12673.58</v>
      </c>
    </row>
    <row r="37" spans="1:6" x14ac:dyDescent="0.25">
      <c r="A37" s="99"/>
      <c r="B37" s="99"/>
      <c r="C37" s="94" t="s">
        <v>1276</v>
      </c>
      <c r="D37" s="95">
        <v>9708.2999999999993</v>
      </c>
      <c r="E37" s="95">
        <v>9708.2999999999993</v>
      </c>
      <c r="F37" s="95">
        <v>9708.2999999999993</v>
      </c>
    </row>
    <row r="38" spans="1:6" x14ac:dyDescent="0.25">
      <c r="A38" s="99"/>
      <c r="B38" s="94" t="s">
        <v>1278</v>
      </c>
      <c r="C38" s="94" t="s">
        <v>1279</v>
      </c>
      <c r="D38" s="95">
        <v>191168.91</v>
      </c>
      <c r="E38" s="95">
        <v>191168.91</v>
      </c>
      <c r="F38" s="95">
        <v>191168.91</v>
      </c>
    </row>
    <row r="39" spans="1:6" x14ac:dyDescent="0.25">
      <c r="A39" s="99"/>
      <c r="B39" s="94" t="s">
        <v>1290</v>
      </c>
      <c r="C39" s="94" t="s">
        <v>1291</v>
      </c>
      <c r="D39" s="95">
        <v>438545</v>
      </c>
      <c r="E39" s="95">
        <v>4545</v>
      </c>
      <c r="F39" s="95">
        <v>4545</v>
      </c>
    </row>
    <row r="40" spans="1:6" x14ac:dyDescent="0.25">
      <c r="A40" s="99"/>
      <c r="B40" s="94" t="s">
        <v>1296</v>
      </c>
      <c r="C40" s="94" t="s">
        <v>1297</v>
      </c>
      <c r="D40" s="95">
        <v>4469833.16</v>
      </c>
      <c r="E40" s="95">
        <v>164533.79</v>
      </c>
      <c r="F40" s="95">
        <v>49296.3</v>
      </c>
    </row>
    <row r="41" spans="1:6" x14ac:dyDescent="0.25">
      <c r="A41" s="99"/>
      <c r="B41" s="94" t="s">
        <v>1299</v>
      </c>
      <c r="C41" s="94" t="s">
        <v>1300</v>
      </c>
      <c r="D41" s="95">
        <v>639556.12</v>
      </c>
      <c r="E41" s="95">
        <v>306230.3</v>
      </c>
      <c r="F41" s="95">
        <v>305924.56</v>
      </c>
    </row>
    <row r="42" spans="1:6" x14ac:dyDescent="0.25">
      <c r="A42" s="99"/>
      <c r="B42" s="94" t="s">
        <v>1302</v>
      </c>
      <c r="C42" s="94" t="s">
        <v>1303</v>
      </c>
      <c r="D42" s="95">
        <v>69221.600000000006</v>
      </c>
      <c r="E42" s="95">
        <v>69221.600000000006</v>
      </c>
      <c r="F42" s="95">
        <v>69221.600000000006</v>
      </c>
    </row>
    <row r="43" spans="1:6" x14ac:dyDescent="0.25">
      <c r="A43" s="99"/>
      <c r="B43" s="94" t="s">
        <v>1305</v>
      </c>
      <c r="C43" s="94" t="s">
        <v>1306</v>
      </c>
      <c r="D43" s="95">
        <v>14116.62</v>
      </c>
      <c r="E43" s="95">
        <v>14116.62</v>
      </c>
      <c r="F43" s="95">
        <v>14116.62</v>
      </c>
    </row>
    <row r="44" spans="1:6" x14ac:dyDescent="0.25">
      <c r="A44" s="99"/>
      <c r="B44" s="94" t="s">
        <v>1308</v>
      </c>
      <c r="C44" s="94" t="s">
        <v>1271</v>
      </c>
      <c r="D44" s="95">
        <v>19496.82</v>
      </c>
      <c r="E44" s="95">
        <v>19496.82</v>
      </c>
      <c r="F44" s="95">
        <v>19496.82</v>
      </c>
    </row>
    <row r="45" spans="1:6" x14ac:dyDescent="0.25">
      <c r="A45" s="99"/>
      <c r="B45" s="94" t="s">
        <v>1310</v>
      </c>
      <c r="C45" s="94" t="s">
        <v>1311</v>
      </c>
      <c r="D45" s="95">
        <v>27205.99</v>
      </c>
      <c r="E45" s="95">
        <v>27205.99</v>
      </c>
      <c r="F45" s="95">
        <v>27205.99</v>
      </c>
    </row>
    <row r="46" spans="1:6" x14ac:dyDescent="0.25">
      <c r="A46" s="99"/>
      <c r="B46" s="94" t="s">
        <v>1313</v>
      </c>
      <c r="C46" s="94" t="s">
        <v>1314</v>
      </c>
      <c r="D46" s="95">
        <v>14701</v>
      </c>
      <c r="E46" s="95">
        <v>14701</v>
      </c>
      <c r="F46" s="95">
        <v>14701</v>
      </c>
    </row>
    <row r="47" spans="1:6" x14ac:dyDescent="0.25">
      <c r="A47" s="99"/>
      <c r="B47" s="94" t="s">
        <v>1316</v>
      </c>
      <c r="C47" s="94" t="s">
        <v>1317</v>
      </c>
      <c r="D47" s="95">
        <v>6715.46</v>
      </c>
      <c r="E47" s="95">
        <v>6715.46</v>
      </c>
      <c r="F47" s="95">
        <v>6715.46</v>
      </c>
    </row>
    <row r="48" spans="1:6" ht="30" x14ac:dyDescent="0.25">
      <c r="A48" s="99"/>
      <c r="B48" s="94" t="s">
        <v>1327</v>
      </c>
      <c r="C48" s="94" t="s">
        <v>1328</v>
      </c>
      <c r="D48" s="95">
        <v>191400000</v>
      </c>
      <c r="E48" s="95">
        <v>8200452.1600000001</v>
      </c>
      <c r="F48" s="95">
        <v>3858940.38</v>
      </c>
    </row>
    <row r="49" spans="1:6" x14ac:dyDescent="0.25">
      <c r="A49" s="99"/>
      <c r="B49" s="94" t="s">
        <v>1330</v>
      </c>
      <c r="C49" s="94" t="s">
        <v>1331</v>
      </c>
      <c r="D49" s="95">
        <v>9735.26</v>
      </c>
      <c r="E49" s="95">
        <v>9735.26</v>
      </c>
      <c r="F49" s="95">
        <v>9735.26</v>
      </c>
    </row>
    <row r="50" spans="1:6" x14ac:dyDescent="0.25">
      <c r="A50" s="99"/>
      <c r="B50" s="94" t="s">
        <v>1333</v>
      </c>
      <c r="C50" s="94" t="s">
        <v>1334</v>
      </c>
      <c r="D50" s="95">
        <v>7249.85</v>
      </c>
      <c r="E50" s="95">
        <v>7249.85</v>
      </c>
      <c r="F50" s="95">
        <v>7249.85</v>
      </c>
    </row>
    <row r="51" spans="1:6" x14ac:dyDescent="0.25">
      <c r="A51" s="99"/>
      <c r="B51" s="94" t="s">
        <v>1336</v>
      </c>
      <c r="C51" s="94" t="s">
        <v>1337</v>
      </c>
      <c r="D51" s="95">
        <v>11200</v>
      </c>
      <c r="E51" s="95">
        <v>11200</v>
      </c>
      <c r="F51" s="95">
        <v>11200</v>
      </c>
    </row>
    <row r="52" spans="1:6" ht="45" x14ac:dyDescent="0.25">
      <c r="A52" s="94" t="s">
        <v>3347</v>
      </c>
      <c r="B52" s="94" t="s">
        <v>1381</v>
      </c>
      <c r="C52" s="94" t="s">
        <v>1382</v>
      </c>
      <c r="D52" s="95">
        <v>3199999.48</v>
      </c>
      <c r="E52" s="95">
        <v>3063860.59</v>
      </c>
      <c r="F52" s="95">
        <v>1635213.62</v>
      </c>
    </row>
    <row r="53" spans="1:6" ht="45" x14ac:dyDescent="0.25">
      <c r="A53" s="94" t="s">
        <v>3338</v>
      </c>
      <c r="B53" s="94" t="s">
        <v>1138</v>
      </c>
      <c r="C53" s="94" t="s">
        <v>1139</v>
      </c>
      <c r="D53" s="95">
        <v>219144550.11000001</v>
      </c>
      <c r="E53" s="95">
        <v>181600383.31999999</v>
      </c>
      <c r="F53" s="95">
        <v>19509317.920000002</v>
      </c>
    </row>
    <row r="54" spans="1:6" ht="30" x14ac:dyDescent="0.25">
      <c r="A54" s="98" t="s">
        <v>3396</v>
      </c>
      <c r="B54" s="94" t="s">
        <v>1474</v>
      </c>
      <c r="C54" s="94" t="s">
        <v>2664</v>
      </c>
      <c r="D54" s="95">
        <v>44100000</v>
      </c>
      <c r="E54" s="95">
        <v>15107551.539999999</v>
      </c>
      <c r="F54" s="95">
        <v>249966.13</v>
      </c>
    </row>
    <row r="55" spans="1:6" ht="45" x14ac:dyDescent="0.25">
      <c r="A55" s="99"/>
      <c r="B55" s="94" t="s">
        <v>1476</v>
      </c>
      <c r="C55" s="94" t="s">
        <v>2665</v>
      </c>
      <c r="D55" s="95">
        <v>127000000</v>
      </c>
      <c r="E55" s="95">
        <v>0</v>
      </c>
      <c r="F55" s="95">
        <v>0</v>
      </c>
    </row>
    <row r="56" spans="1:6" ht="30" x14ac:dyDescent="0.25">
      <c r="A56" s="98" t="s">
        <v>3343</v>
      </c>
      <c r="B56" s="94" t="s">
        <v>1287</v>
      </c>
      <c r="C56" s="94" t="s">
        <v>1288</v>
      </c>
      <c r="D56" s="95">
        <v>75000000</v>
      </c>
      <c r="E56" s="95">
        <v>35000000</v>
      </c>
      <c r="F56" s="95">
        <v>32226005.539999992</v>
      </c>
    </row>
    <row r="57" spans="1:6" ht="30" x14ac:dyDescent="0.25">
      <c r="A57" s="99"/>
      <c r="B57" s="94" t="s">
        <v>1319</v>
      </c>
      <c r="C57" s="94" t="s">
        <v>1322</v>
      </c>
      <c r="D57" s="95">
        <v>83000000</v>
      </c>
      <c r="E57" s="95">
        <v>24841413</v>
      </c>
      <c r="F57" s="95">
        <v>0</v>
      </c>
    </row>
    <row r="58" spans="1:6" x14ac:dyDescent="0.25">
      <c r="A58" s="98" t="s">
        <v>3331</v>
      </c>
      <c r="B58" s="94" t="s">
        <v>1115</v>
      </c>
      <c r="C58" s="94" t="s">
        <v>1116</v>
      </c>
      <c r="D58" s="95">
        <v>207500000</v>
      </c>
      <c r="E58" s="95">
        <v>207500000</v>
      </c>
      <c r="F58" s="95">
        <v>140575681.68000001</v>
      </c>
    </row>
    <row r="59" spans="1:6" x14ac:dyDescent="0.25">
      <c r="A59" s="99"/>
      <c r="B59" s="94" t="s">
        <v>1477</v>
      </c>
      <c r="C59" s="94" t="s">
        <v>2710</v>
      </c>
      <c r="D59" s="95">
        <v>385183.99</v>
      </c>
      <c r="E59" s="95">
        <v>385183.99</v>
      </c>
      <c r="F59" s="95">
        <v>385154</v>
      </c>
    </row>
    <row r="60" spans="1:6" ht="60" x14ac:dyDescent="0.25">
      <c r="A60" s="94" t="s">
        <v>3403</v>
      </c>
      <c r="B60" s="94" t="s">
        <v>1495</v>
      </c>
      <c r="C60" s="94" t="s">
        <v>2683</v>
      </c>
      <c r="D60" s="95">
        <v>20800000</v>
      </c>
      <c r="E60" s="95">
        <v>0</v>
      </c>
      <c r="F60" s="95">
        <v>0</v>
      </c>
    </row>
    <row r="61" spans="1:6" ht="30" x14ac:dyDescent="0.25">
      <c r="A61" s="98" t="s">
        <v>3354</v>
      </c>
      <c r="B61" s="94" t="s">
        <v>1443</v>
      </c>
      <c r="C61" s="94" t="s">
        <v>1444</v>
      </c>
      <c r="D61" s="95">
        <v>21000000</v>
      </c>
      <c r="E61" s="95">
        <v>21000000</v>
      </c>
      <c r="F61" s="95">
        <v>0</v>
      </c>
    </row>
    <row r="62" spans="1:6" ht="30" x14ac:dyDescent="0.25">
      <c r="A62" s="99"/>
      <c r="B62" s="94" t="s">
        <v>1449</v>
      </c>
      <c r="C62" s="94" t="s">
        <v>1450</v>
      </c>
      <c r="D62" s="95">
        <v>400000</v>
      </c>
      <c r="E62" s="95">
        <v>400000</v>
      </c>
      <c r="F62" s="95">
        <v>0</v>
      </c>
    </row>
    <row r="63" spans="1:6" ht="30" x14ac:dyDescent="0.25">
      <c r="A63" s="99"/>
      <c r="B63" s="94" t="s">
        <v>1452</v>
      </c>
      <c r="C63" s="94" t="s">
        <v>1453</v>
      </c>
      <c r="D63" s="95">
        <v>36600000</v>
      </c>
      <c r="E63" s="95">
        <v>36600000</v>
      </c>
      <c r="F63" s="95">
        <v>0</v>
      </c>
    </row>
    <row r="64" spans="1:6" ht="45" x14ac:dyDescent="0.25">
      <c r="A64" s="98" t="s">
        <v>3332</v>
      </c>
      <c r="B64" s="94" t="s">
        <v>1118</v>
      </c>
      <c r="C64" s="94" t="s">
        <v>1119</v>
      </c>
      <c r="D64" s="95">
        <v>6000000</v>
      </c>
      <c r="E64" s="95">
        <v>486491.04000000004</v>
      </c>
      <c r="F64" s="95">
        <v>404648.74</v>
      </c>
    </row>
    <row r="65" spans="1:6" ht="45" x14ac:dyDescent="0.25">
      <c r="A65" s="99"/>
      <c r="B65" s="94" t="s">
        <v>1437</v>
      </c>
      <c r="C65" s="94" t="s">
        <v>1438</v>
      </c>
      <c r="D65" s="95">
        <v>3000000</v>
      </c>
      <c r="E65" s="95">
        <v>2987477.24</v>
      </c>
      <c r="F65" s="95">
        <v>2202489.09</v>
      </c>
    </row>
    <row r="66" spans="1:6" ht="30" x14ac:dyDescent="0.25">
      <c r="A66" s="99"/>
      <c r="B66" s="94" t="s">
        <v>1461</v>
      </c>
      <c r="C66" s="94" t="s">
        <v>1462</v>
      </c>
      <c r="D66" s="95">
        <v>1000000</v>
      </c>
      <c r="E66" s="95">
        <v>918506.22000000009</v>
      </c>
      <c r="F66" s="95">
        <v>39661.58</v>
      </c>
    </row>
    <row r="67" spans="1:6" ht="30" x14ac:dyDescent="0.25">
      <c r="A67" s="98" t="s">
        <v>3337</v>
      </c>
      <c r="B67" s="94" t="s">
        <v>1125</v>
      </c>
      <c r="C67" s="94" t="s">
        <v>1126</v>
      </c>
      <c r="D67" s="95">
        <v>2800000</v>
      </c>
      <c r="E67" s="95">
        <v>2564770.19</v>
      </c>
      <c r="F67" s="95">
        <v>1078856.8799999999</v>
      </c>
    </row>
    <row r="68" spans="1:6" ht="30" x14ac:dyDescent="0.25">
      <c r="A68" s="99"/>
      <c r="B68" s="94" t="s">
        <v>1132</v>
      </c>
      <c r="C68" s="94" t="s">
        <v>1133</v>
      </c>
      <c r="D68" s="95">
        <v>200000</v>
      </c>
      <c r="E68" s="95">
        <v>0</v>
      </c>
      <c r="F68" s="95">
        <v>0</v>
      </c>
    </row>
    <row r="69" spans="1:6" x14ac:dyDescent="0.25">
      <c r="A69" s="99"/>
      <c r="B69" s="94" t="s">
        <v>1498</v>
      </c>
      <c r="C69" s="94" t="s">
        <v>2712</v>
      </c>
      <c r="D69" s="95">
        <v>12512450.449999999</v>
      </c>
      <c r="E69" s="95">
        <v>6786038.9199999999</v>
      </c>
      <c r="F69" s="95">
        <v>21417.72</v>
      </c>
    </row>
    <row r="70" spans="1:6" ht="30" x14ac:dyDescent="0.25">
      <c r="A70" s="99"/>
      <c r="B70" s="94" t="s">
        <v>1455</v>
      </c>
      <c r="C70" s="94" t="s">
        <v>1456</v>
      </c>
      <c r="D70" s="95">
        <v>700000</v>
      </c>
      <c r="E70" s="95">
        <v>0</v>
      </c>
      <c r="F70" s="95">
        <v>0</v>
      </c>
    </row>
    <row r="71" spans="1:6" ht="30" x14ac:dyDescent="0.25">
      <c r="A71" s="99"/>
      <c r="B71" s="94" t="s">
        <v>1458</v>
      </c>
      <c r="C71" s="94" t="s">
        <v>1459</v>
      </c>
      <c r="D71" s="95">
        <v>300000</v>
      </c>
      <c r="E71" s="95">
        <v>0</v>
      </c>
      <c r="F71" s="95">
        <v>0</v>
      </c>
    </row>
    <row r="72" spans="1:6" ht="30" x14ac:dyDescent="0.25">
      <c r="A72" s="98" t="s">
        <v>3358</v>
      </c>
      <c r="B72" s="94" t="s">
        <v>1473</v>
      </c>
      <c r="C72" s="94" t="s">
        <v>2709</v>
      </c>
      <c r="D72" s="95">
        <v>10000000</v>
      </c>
      <c r="E72" s="95">
        <v>9850000</v>
      </c>
      <c r="F72" s="95">
        <v>9850000</v>
      </c>
    </row>
    <row r="73" spans="1:6" ht="120" x14ac:dyDescent="0.25">
      <c r="A73" s="99"/>
      <c r="B73" s="94" t="s">
        <v>1500</v>
      </c>
      <c r="C73" s="94" t="s">
        <v>2713</v>
      </c>
      <c r="D73" s="95">
        <v>8800000</v>
      </c>
      <c r="E73" s="95">
        <v>8576188.0899999999</v>
      </c>
      <c r="F73" s="95">
        <v>0</v>
      </c>
    </row>
    <row r="74" spans="1:6" ht="105" x14ac:dyDescent="0.25">
      <c r="A74" s="99"/>
      <c r="B74" s="94" t="s">
        <v>1469</v>
      </c>
      <c r="C74" s="94" t="s">
        <v>1470</v>
      </c>
      <c r="D74" s="95">
        <v>2200448.44</v>
      </c>
      <c r="E74" s="95">
        <v>0</v>
      </c>
      <c r="F74" s="95">
        <v>0</v>
      </c>
    </row>
    <row r="75" spans="1:6" ht="75" x14ac:dyDescent="0.25">
      <c r="A75" s="98" t="s">
        <v>3351</v>
      </c>
      <c r="B75" s="94" t="s">
        <v>1422</v>
      </c>
      <c r="C75" s="94" t="s">
        <v>1423</v>
      </c>
      <c r="D75" s="95">
        <v>150000</v>
      </c>
      <c r="E75" s="95">
        <v>137328.97</v>
      </c>
      <c r="F75" s="95">
        <v>0</v>
      </c>
    </row>
    <row r="76" spans="1:6" ht="60" x14ac:dyDescent="0.25">
      <c r="A76" s="99"/>
      <c r="B76" s="94" t="s">
        <v>1425</v>
      </c>
      <c r="C76" s="94" t="s">
        <v>1426</v>
      </c>
      <c r="D76" s="95">
        <v>200000</v>
      </c>
      <c r="E76" s="95">
        <v>138966.29</v>
      </c>
      <c r="F76" s="95">
        <v>138966.29</v>
      </c>
    </row>
    <row r="77" spans="1:6" ht="90" x14ac:dyDescent="0.25">
      <c r="A77" s="99"/>
      <c r="B77" s="94" t="s">
        <v>1428</v>
      </c>
      <c r="C77" s="94" t="s">
        <v>1429</v>
      </c>
      <c r="D77" s="95">
        <v>100000</v>
      </c>
      <c r="E77" s="95">
        <v>89634.01</v>
      </c>
      <c r="F77" s="95">
        <v>0</v>
      </c>
    </row>
    <row r="78" spans="1:6" ht="90" x14ac:dyDescent="0.25">
      <c r="A78" s="99"/>
      <c r="B78" s="94" t="s">
        <v>1431</v>
      </c>
      <c r="C78" s="94" t="s">
        <v>1432</v>
      </c>
      <c r="D78" s="95">
        <v>100000</v>
      </c>
      <c r="E78" s="95">
        <v>97497.52</v>
      </c>
      <c r="F78" s="95">
        <v>97497.52</v>
      </c>
    </row>
    <row r="79" spans="1:6" ht="60" x14ac:dyDescent="0.25">
      <c r="A79" s="99"/>
      <c r="B79" s="94" t="s">
        <v>1434</v>
      </c>
      <c r="C79" s="94" t="s">
        <v>1435</v>
      </c>
      <c r="D79" s="95">
        <v>1650000</v>
      </c>
      <c r="E79" s="95">
        <v>277148.84999999998</v>
      </c>
      <c r="F79" s="95">
        <v>93110.62</v>
      </c>
    </row>
    <row r="80" spans="1:6" ht="45" x14ac:dyDescent="0.25">
      <c r="A80" s="98" t="s">
        <v>3394</v>
      </c>
      <c r="B80" s="94" t="s">
        <v>1471</v>
      </c>
      <c r="C80" s="94" t="s">
        <v>2662</v>
      </c>
      <c r="D80" s="95">
        <v>3700000</v>
      </c>
      <c r="E80" s="95">
        <v>575101.22</v>
      </c>
      <c r="F80" s="95">
        <v>0</v>
      </c>
    </row>
    <row r="81" spans="1:6" x14ac:dyDescent="0.25">
      <c r="A81" s="99"/>
      <c r="B81" s="94" t="s">
        <v>1472</v>
      </c>
      <c r="C81" s="94" t="s">
        <v>2663</v>
      </c>
      <c r="D81" s="95">
        <v>1100000</v>
      </c>
      <c r="E81" s="95">
        <v>967201.63</v>
      </c>
      <c r="F81" s="95">
        <v>13829.92</v>
      </c>
    </row>
    <row r="82" spans="1:6" ht="30" x14ac:dyDescent="0.25">
      <c r="A82" s="98" t="s">
        <v>3335</v>
      </c>
      <c r="B82" s="94" t="s">
        <v>1125</v>
      </c>
      <c r="C82" s="94" t="s">
        <v>1126</v>
      </c>
      <c r="D82" s="95">
        <v>2800000</v>
      </c>
      <c r="E82" s="95">
        <v>280000</v>
      </c>
      <c r="F82" s="95">
        <v>280000</v>
      </c>
    </row>
    <row r="83" spans="1:6" ht="60" x14ac:dyDescent="0.25">
      <c r="A83" s="99"/>
      <c r="B83" s="94" t="s">
        <v>1129</v>
      </c>
      <c r="C83" s="94" t="s">
        <v>1130</v>
      </c>
      <c r="D83" s="95">
        <v>800000</v>
      </c>
      <c r="E83" s="95">
        <v>720545.55</v>
      </c>
      <c r="F83" s="95">
        <v>560441.89</v>
      </c>
    </row>
    <row r="84" spans="1:6" ht="60" x14ac:dyDescent="0.25">
      <c r="A84" s="99"/>
      <c r="B84" s="94" t="s">
        <v>1135</v>
      </c>
      <c r="C84" s="94" t="s">
        <v>1136</v>
      </c>
      <c r="D84" s="95">
        <v>200000</v>
      </c>
      <c r="E84" s="95">
        <v>20000</v>
      </c>
      <c r="F84" s="95">
        <v>20000</v>
      </c>
    </row>
    <row r="85" spans="1:6" ht="30" x14ac:dyDescent="0.25">
      <c r="A85" s="98" t="s">
        <v>3355</v>
      </c>
      <c r="B85" s="94" t="s">
        <v>1446</v>
      </c>
      <c r="C85" s="94" t="s">
        <v>1447</v>
      </c>
      <c r="D85" s="95">
        <v>2200000</v>
      </c>
      <c r="E85" s="95">
        <v>99317.95</v>
      </c>
      <c r="F85" s="95">
        <v>0</v>
      </c>
    </row>
    <row r="86" spans="1:6" x14ac:dyDescent="0.25">
      <c r="A86" s="99"/>
      <c r="B86" s="94" t="s">
        <v>1492</v>
      </c>
      <c r="C86" s="94" t="s">
        <v>2689</v>
      </c>
      <c r="D86" s="95">
        <v>227000</v>
      </c>
      <c r="E86" s="95">
        <v>0</v>
      </c>
      <c r="F86" s="95">
        <v>0</v>
      </c>
    </row>
    <row r="87" spans="1:6" ht="30" x14ac:dyDescent="0.25">
      <c r="A87" s="99"/>
      <c r="B87" s="94" t="s">
        <v>1493</v>
      </c>
      <c r="C87" s="94" t="s">
        <v>2674</v>
      </c>
      <c r="D87" s="95">
        <v>1400000</v>
      </c>
      <c r="E87" s="95">
        <v>1400000</v>
      </c>
      <c r="F87" s="95">
        <v>1400000</v>
      </c>
    </row>
    <row r="88" spans="1:6" ht="30" x14ac:dyDescent="0.25">
      <c r="A88" s="99"/>
      <c r="B88" s="94" t="s">
        <v>3382</v>
      </c>
      <c r="C88" s="94" t="s">
        <v>1464</v>
      </c>
      <c r="D88" s="95">
        <v>1000000</v>
      </c>
      <c r="E88" s="95">
        <v>919417.0199999999</v>
      </c>
      <c r="F88" s="95">
        <v>607695.74</v>
      </c>
    </row>
    <row r="89" spans="1:6" x14ac:dyDescent="0.25">
      <c r="A89" s="98" t="s">
        <v>3346</v>
      </c>
      <c r="B89" s="98" t="s">
        <v>1342</v>
      </c>
      <c r="C89" s="94" t="s">
        <v>1343</v>
      </c>
      <c r="D89" s="95">
        <v>3359060.32</v>
      </c>
      <c r="E89" s="95">
        <v>3359060.32</v>
      </c>
      <c r="F89" s="95">
        <v>81202.060000000012</v>
      </c>
    </row>
    <row r="90" spans="1:6" x14ac:dyDescent="0.25">
      <c r="A90" s="99"/>
      <c r="B90" s="99"/>
      <c r="C90" s="94" t="s">
        <v>1345</v>
      </c>
      <c r="D90" s="95">
        <v>1640939.68</v>
      </c>
      <c r="E90" s="95">
        <v>1640939.68</v>
      </c>
      <c r="F90" s="95">
        <v>98655.35</v>
      </c>
    </row>
    <row r="91" spans="1:6" ht="30" x14ac:dyDescent="0.25">
      <c r="A91" s="99"/>
      <c r="B91" s="94" t="s">
        <v>1347</v>
      </c>
      <c r="C91" s="94" t="s">
        <v>1348</v>
      </c>
      <c r="D91" s="95">
        <v>10000000</v>
      </c>
      <c r="E91" s="95">
        <v>10000000</v>
      </c>
      <c r="F91" s="95">
        <v>44650.740000000013</v>
      </c>
    </row>
    <row r="92" spans="1:6" x14ac:dyDescent="0.25">
      <c r="A92" s="99"/>
      <c r="B92" s="94" t="s">
        <v>1478</v>
      </c>
      <c r="C92" s="94" t="s">
        <v>2647</v>
      </c>
      <c r="D92" s="95">
        <v>20000000</v>
      </c>
      <c r="E92" s="95">
        <v>815321.75</v>
      </c>
      <c r="F92" s="95">
        <v>755688.74</v>
      </c>
    </row>
    <row r="93" spans="1:6" ht="30" x14ac:dyDescent="0.25">
      <c r="A93" s="99"/>
      <c r="B93" s="94" t="s">
        <v>1377</v>
      </c>
      <c r="C93" s="94" t="s">
        <v>1378</v>
      </c>
      <c r="D93" s="95">
        <v>11400060.25</v>
      </c>
      <c r="E93" s="95">
        <v>11400060.25</v>
      </c>
      <c r="F93" s="95">
        <v>4142668.1</v>
      </c>
    </row>
    <row r="94" spans="1:6" ht="30" x14ac:dyDescent="0.25">
      <c r="A94" s="99"/>
      <c r="B94" s="94" t="s">
        <v>1479</v>
      </c>
      <c r="C94" s="94" t="s">
        <v>2682</v>
      </c>
      <c r="D94" s="95">
        <v>106240.3</v>
      </c>
      <c r="E94" s="95">
        <v>106240.3</v>
      </c>
      <c r="F94" s="95">
        <v>106240.3</v>
      </c>
    </row>
    <row r="95" spans="1:6" x14ac:dyDescent="0.25">
      <c r="A95" s="99"/>
      <c r="B95" s="98" t="s">
        <v>1384</v>
      </c>
      <c r="C95" s="94" t="s">
        <v>1385</v>
      </c>
      <c r="D95" s="95">
        <v>3120000</v>
      </c>
      <c r="E95" s="95">
        <v>3120000</v>
      </c>
      <c r="F95" s="95">
        <v>156000</v>
      </c>
    </row>
    <row r="96" spans="1:6" x14ac:dyDescent="0.25">
      <c r="A96" s="99"/>
      <c r="B96" s="99"/>
      <c r="C96" s="94" t="s">
        <v>1387</v>
      </c>
      <c r="D96" s="95">
        <v>3840000</v>
      </c>
      <c r="E96" s="95">
        <v>3840000</v>
      </c>
      <c r="F96" s="95">
        <v>192000</v>
      </c>
    </row>
    <row r="97" spans="1:6" x14ac:dyDescent="0.25">
      <c r="A97" s="99"/>
      <c r="B97" s="99"/>
      <c r="C97" s="94" t="s">
        <v>1389</v>
      </c>
      <c r="D97" s="95">
        <v>3840000</v>
      </c>
      <c r="E97" s="95">
        <v>3840000</v>
      </c>
      <c r="F97" s="95">
        <v>192000</v>
      </c>
    </row>
    <row r="98" spans="1:6" ht="45" x14ac:dyDescent="0.25">
      <c r="A98" s="99"/>
      <c r="B98" s="94" t="s">
        <v>1481</v>
      </c>
      <c r="C98" s="94" t="s">
        <v>2646</v>
      </c>
      <c r="D98" s="95">
        <v>1954054.47</v>
      </c>
      <c r="E98" s="95">
        <v>1954054.47</v>
      </c>
      <c r="F98" s="95">
        <v>1504035.81</v>
      </c>
    </row>
    <row r="99" spans="1:6" x14ac:dyDescent="0.25">
      <c r="A99" s="99"/>
      <c r="B99" s="94" t="s">
        <v>1482</v>
      </c>
      <c r="C99" s="94" t="s">
        <v>2645</v>
      </c>
      <c r="D99" s="95">
        <v>6850945.5999999996</v>
      </c>
      <c r="E99" s="95">
        <v>6850945.5999999996</v>
      </c>
      <c r="F99" s="95">
        <v>1328609.28</v>
      </c>
    </row>
    <row r="100" spans="1:6" ht="30" x14ac:dyDescent="0.25">
      <c r="A100" s="99"/>
      <c r="B100" s="94" t="s">
        <v>1483</v>
      </c>
      <c r="C100" s="94" t="s">
        <v>2666</v>
      </c>
      <c r="D100" s="95">
        <v>1657089</v>
      </c>
      <c r="E100" s="95">
        <v>1657089</v>
      </c>
      <c r="F100" s="95">
        <v>1657089</v>
      </c>
    </row>
    <row r="101" spans="1:6" ht="30" x14ac:dyDescent="0.25">
      <c r="A101" s="99"/>
      <c r="B101" s="94" t="s">
        <v>1484</v>
      </c>
      <c r="C101" s="94" t="s">
        <v>2667</v>
      </c>
      <c r="D101" s="95">
        <v>2251245.2000000002</v>
      </c>
      <c r="E101" s="95">
        <v>2251245.2000000002</v>
      </c>
      <c r="F101" s="95">
        <v>2251245.2000000002</v>
      </c>
    </row>
    <row r="102" spans="1:6" ht="30" x14ac:dyDescent="0.25">
      <c r="A102" s="99"/>
      <c r="B102" s="94" t="s">
        <v>1485</v>
      </c>
      <c r="C102" s="94" t="s">
        <v>2668</v>
      </c>
      <c r="D102" s="95">
        <v>875745.2</v>
      </c>
      <c r="E102" s="95">
        <v>875745.2</v>
      </c>
      <c r="F102" s="95">
        <v>875745.2</v>
      </c>
    </row>
    <row r="103" spans="1:6" ht="30" x14ac:dyDescent="0.25">
      <c r="A103" s="99"/>
      <c r="B103" s="94" t="s">
        <v>1486</v>
      </c>
      <c r="C103" s="94" t="s">
        <v>2669</v>
      </c>
      <c r="D103" s="95">
        <v>1309745.2</v>
      </c>
      <c r="E103" s="95">
        <v>1309745.2</v>
      </c>
      <c r="F103" s="95">
        <v>1309745.2</v>
      </c>
    </row>
    <row r="104" spans="1:6" ht="30" x14ac:dyDescent="0.25">
      <c r="A104" s="99"/>
      <c r="B104" s="94" t="s">
        <v>1487</v>
      </c>
      <c r="C104" s="94" t="s">
        <v>2670</v>
      </c>
      <c r="D104" s="95">
        <v>2073289.75</v>
      </c>
      <c r="E104" s="95">
        <v>2073289.75</v>
      </c>
      <c r="F104" s="95">
        <v>2073289.75</v>
      </c>
    </row>
    <row r="105" spans="1:6" x14ac:dyDescent="0.25">
      <c r="A105" s="99"/>
      <c r="B105" s="98" t="s">
        <v>1397</v>
      </c>
      <c r="C105" s="94" t="s">
        <v>2708</v>
      </c>
      <c r="D105" s="95">
        <v>720000</v>
      </c>
      <c r="E105" s="95">
        <v>0</v>
      </c>
      <c r="F105" s="95">
        <v>0</v>
      </c>
    </row>
    <row r="106" spans="1:6" x14ac:dyDescent="0.25">
      <c r="A106" s="99"/>
      <c r="B106" s="99"/>
      <c r="C106" s="94" t="s">
        <v>1399</v>
      </c>
      <c r="D106" s="95">
        <v>480000</v>
      </c>
      <c r="E106" s="95">
        <v>0</v>
      </c>
      <c r="F106" s="95">
        <v>0</v>
      </c>
    </row>
    <row r="107" spans="1:6" ht="30" x14ac:dyDescent="0.25">
      <c r="A107" s="99"/>
      <c r="B107" s="94" t="s">
        <v>1488</v>
      </c>
      <c r="C107" s="94" t="s">
        <v>2711</v>
      </c>
      <c r="D107" s="95">
        <v>6000000</v>
      </c>
      <c r="E107" s="95">
        <v>6000000</v>
      </c>
      <c r="F107" s="95">
        <v>3750000</v>
      </c>
    </row>
    <row r="108" spans="1:6" ht="30" x14ac:dyDescent="0.25">
      <c r="A108" s="99"/>
      <c r="B108" s="94" t="s">
        <v>1490</v>
      </c>
      <c r="C108" s="94" t="s">
        <v>2672</v>
      </c>
      <c r="D108" s="95">
        <v>1173835.6200000001</v>
      </c>
      <c r="E108" s="95">
        <v>1173835.6200000001</v>
      </c>
      <c r="F108" s="95">
        <v>1173835.6200000001</v>
      </c>
    </row>
    <row r="109" spans="1:6" ht="105" x14ac:dyDescent="0.25">
      <c r="A109" s="98" t="s">
        <v>3345</v>
      </c>
      <c r="B109" s="94" t="s">
        <v>1339</v>
      </c>
      <c r="C109" s="94" t="s">
        <v>1340</v>
      </c>
      <c r="D109" s="95">
        <v>7098056.9199999999</v>
      </c>
      <c r="E109" s="95">
        <v>5687981.0499999998</v>
      </c>
      <c r="F109" s="95">
        <v>717483.39</v>
      </c>
    </row>
    <row r="110" spans="1:6" ht="30" x14ac:dyDescent="0.25">
      <c r="A110" s="99"/>
      <c r="B110" s="94" t="s">
        <v>1350</v>
      </c>
      <c r="C110" s="94" t="s">
        <v>1351</v>
      </c>
      <c r="D110" s="95">
        <v>2800000</v>
      </c>
      <c r="E110" s="95">
        <v>320937.71000000002</v>
      </c>
      <c r="F110" s="95">
        <v>185995.75</v>
      </c>
    </row>
    <row r="111" spans="1:6" ht="45" x14ac:dyDescent="0.25">
      <c r="A111" s="99"/>
      <c r="B111" s="94" t="s">
        <v>1353</v>
      </c>
      <c r="C111" s="94" t="s">
        <v>1354</v>
      </c>
      <c r="D111" s="95">
        <v>7200000</v>
      </c>
      <c r="E111" s="95">
        <v>653780.81999999995</v>
      </c>
      <c r="F111" s="95">
        <v>523111.91999999993</v>
      </c>
    </row>
    <row r="112" spans="1:6" ht="60" x14ac:dyDescent="0.25">
      <c r="A112" s="99"/>
      <c r="B112" s="94" t="s">
        <v>1356</v>
      </c>
      <c r="C112" s="94" t="s">
        <v>1357</v>
      </c>
      <c r="D112" s="95">
        <v>6000000</v>
      </c>
      <c r="E112" s="95">
        <v>124065.22</v>
      </c>
      <c r="F112" s="95">
        <v>124065.22</v>
      </c>
    </row>
    <row r="113" spans="1:6" ht="90" x14ac:dyDescent="0.25">
      <c r="A113" s="99"/>
      <c r="B113" s="94" t="s">
        <v>1359</v>
      </c>
      <c r="C113" s="94" t="s">
        <v>1360</v>
      </c>
      <c r="D113" s="95">
        <v>2000000</v>
      </c>
      <c r="E113" s="95">
        <v>88034.06</v>
      </c>
      <c r="F113" s="95">
        <v>88034.060000000027</v>
      </c>
    </row>
    <row r="114" spans="1:6" ht="60" x14ac:dyDescent="0.25">
      <c r="A114" s="99"/>
      <c r="B114" s="94" t="s">
        <v>1362</v>
      </c>
      <c r="C114" s="94" t="s">
        <v>1363</v>
      </c>
      <c r="D114" s="95">
        <v>3000000</v>
      </c>
      <c r="E114" s="95">
        <v>128750.65</v>
      </c>
      <c r="F114" s="95">
        <v>128750.65</v>
      </c>
    </row>
    <row r="115" spans="1:6" ht="75" x14ac:dyDescent="0.25">
      <c r="A115" s="99"/>
      <c r="B115" s="94" t="s">
        <v>1365</v>
      </c>
      <c r="C115" s="94" t="s">
        <v>1366</v>
      </c>
      <c r="D115" s="95">
        <v>9000000</v>
      </c>
      <c r="E115" s="95">
        <v>1094764.83</v>
      </c>
      <c r="F115" s="95">
        <v>0</v>
      </c>
    </row>
    <row r="116" spans="1:6" ht="90" x14ac:dyDescent="0.25">
      <c r="A116" s="99"/>
      <c r="B116" s="94" t="s">
        <v>1368</v>
      </c>
      <c r="C116" s="94" t="s">
        <v>1369</v>
      </c>
      <c r="D116" s="95">
        <v>2000000</v>
      </c>
      <c r="E116" s="95">
        <v>223641.85</v>
      </c>
      <c r="F116" s="95">
        <v>214869.98</v>
      </c>
    </row>
    <row r="117" spans="1:6" ht="75" x14ac:dyDescent="0.25">
      <c r="A117" s="99"/>
      <c r="B117" s="94" t="s">
        <v>1371</v>
      </c>
      <c r="C117" s="94" t="s">
        <v>1372</v>
      </c>
      <c r="D117" s="95">
        <v>1000000</v>
      </c>
      <c r="E117" s="95">
        <v>108408.9</v>
      </c>
      <c r="F117" s="95">
        <v>81615.48</v>
      </c>
    </row>
    <row r="118" spans="1:6" ht="90" x14ac:dyDescent="0.25">
      <c r="A118" s="99"/>
      <c r="B118" s="94" t="s">
        <v>1374</v>
      </c>
      <c r="C118" s="94" t="s">
        <v>1375</v>
      </c>
      <c r="D118" s="95">
        <v>7000000</v>
      </c>
      <c r="E118" s="95">
        <v>526296.80999999994</v>
      </c>
      <c r="F118" s="95">
        <v>288083.21999999997</v>
      </c>
    </row>
    <row r="119" spans="1:6" ht="60" x14ac:dyDescent="0.25">
      <c r="A119" s="99"/>
      <c r="B119" s="94" t="s">
        <v>1391</v>
      </c>
      <c r="C119" s="94" t="s">
        <v>1392</v>
      </c>
      <c r="D119" s="95">
        <v>20000000</v>
      </c>
      <c r="E119" s="95">
        <v>1230022.5</v>
      </c>
      <c r="F119" s="95">
        <v>283545.44</v>
      </c>
    </row>
    <row r="120" spans="1:6" ht="60" x14ac:dyDescent="0.25">
      <c r="A120" s="99"/>
      <c r="B120" s="94" t="s">
        <v>1394</v>
      </c>
      <c r="C120" s="94" t="s">
        <v>1395</v>
      </c>
      <c r="D120" s="95">
        <v>8000000</v>
      </c>
      <c r="E120" s="95">
        <v>6353270.9499999993</v>
      </c>
      <c r="F120" s="95">
        <v>1324084.3999999999</v>
      </c>
    </row>
    <row r="121" spans="1:6" ht="75" x14ac:dyDescent="0.25">
      <c r="A121" s="99"/>
      <c r="B121" s="94" t="s">
        <v>1401</v>
      </c>
      <c r="C121" s="94" t="s">
        <v>1402</v>
      </c>
      <c r="D121" s="95">
        <v>5228726.96</v>
      </c>
      <c r="E121" s="95">
        <v>4264937.1900000004</v>
      </c>
      <c r="F121" s="95">
        <v>2714281.98</v>
      </c>
    </row>
    <row r="122" spans="1:6" ht="105" x14ac:dyDescent="0.25">
      <c r="A122" s="99"/>
      <c r="B122" s="94" t="s">
        <v>1404</v>
      </c>
      <c r="C122" s="94" t="s">
        <v>1405</v>
      </c>
      <c r="D122" s="95">
        <v>2673216.64</v>
      </c>
      <c r="E122" s="95">
        <v>2056374.95</v>
      </c>
      <c r="F122" s="95">
        <v>1256018.94</v>
      </c>
    </row>
    <row r="123" spans="1:6" x14ac:dyDescent="0.25">
      <c r="A123" s="99"/>
      <c r="B123" s="94" t="s">
        <v>1407</v>
      </c>
      <c r="C123" s="94" t="s">
        <v>1408</v>
      </c>
      <c r="D123" s="95">
        <v>8079241.7199999997</v>
      </c>
      <c r="E123" s="95">
        <v>280300.58</v>
      </c>
      <c r="F123" s="95">
        <v>150544.68</v>
      </c>
    </row>
    <row r="124" spans="1:6" x14ac:dyDescent="0.25">
      <c r="A124" s="98" t="s">
        <v>3350</v>
      </c>
      <c r="B124" s="94" t="s">
        <v>1416</v>
      </c>
      <c r="C124" s="94" t="s">
        <v>1417</v>
      </c>
      <c r="D124" s="95">
        <v>2500000</v>
      </c>
      <c r="E124" s="95">
        <v>2500000</v>
      </c>
      <c r="F124" s="95">
        <v>1770261.84</v>
      </c>
    </row>
    <row r="125" spans="1:6" x14ac:dyDescent="0.25">
      <c r="A125" s="99"/>
      <c r="B125" s="94" t="s">
        <v>1419</v>
      </c>
      <c r="C125" s="94" t="s">
        <v>1420</v>
      </c>
      <c r="D125" s="95">
        <v>7150000</v>
      </c>
      <c r="E125" s="95">
        <v>7150000</v>
      </c>
      <c r="F125" s="95">
        <v>3267192.51</v>
      </c>
    </row>
    <row r="126" spans="1:6" x14ac:dyDescent="0.25">
      <c r="A126" s="98" t="s">
        <v>3341</v>
      </c>
      <c r="B126" s="94" t="s">
        <v>1144</v>
      </c>
      <c r="C126" s="94" t="s">
        <v>1145</v>
      </c>
      <c r="D126" s="95">
        <v>372422.32</v>
      </c>
      <c r="E126" s="95">
        <v>372422.31999999989</v>
      </c>
      <c r="F126" s="95">
        <v>372422.32</v>
      </c>
    </row>
    <row r="127" spans="1:6" x14ac:dyDescent="0.25">
      <c r="A127" s="99"/>
      <c r="B127" s="94" t="s">
        <v>1147</v>
      </c>
      <c r="C127" s="94" t="s">
        <v>1148</v>
      </c>
      <c r="D127" s="95">
        <v>136359.71</v>
      </c>
      <c r="E127" s="95">
        <v>136359.71</v>
      </c>
      <c r="F127" s="95">
        <v>136359.71</v>
      </c>
    </row>
    <row r="128" spans="1:6" x14ac:dyDescent="0.25">
      <c r="A128" s="99"/>
      <c r="B128" s="94" t="s">
        <v>1153</v>
      </c>
      <c r="C128" s="94" t="s">
        <v>1154</v>
      </c>
      <c r="D128" s="95">
        <v>1872.12</v>
      </c>
      <c r="E128" s="95">
        <v>1872.12</v>
      </c>
      <c r="F128" s="95">
        <v>1872.12</v>
      </c>
    </row>
    <row r="129" spans="1:6" x14ac:dyDescent="0.25">
      <c r="A129" s="99"/>
      <c r="B129" s="98" t="s">
        <v>1162</v>
      </c>
      <c r="C129" s="94" t="s">
        <v>1163</v>
      </c>
      <c r="D129" s="95">
        <v>4396942.18</v>
      </c>
      <c r="E129" s="95">
        <v>4396942.18</v>
      </c>
      <c r="F129" s="95">
        <v>4396942.18</v>
      </c>
    </row>
    <row r="130" spans="1:6" x14ac:dyDescent="0.25">
      <c r="A130" s="99"/>
      <c r="B130" s="99"/>
      <c r="C130" s="94" t="s">
        <v>1165</v>
      </c>
      <c r="D130" s="95">
        <v>2079.88</v>
      </c>
      <c r="E130" s="95">
        <v>2079.88</v>
      </c>
      <c r="F130" s="95">
        <v>2079.88</v>
      </c>
    </row>
    <row r="131" spans="1:6" x14ac:dyDescent="0.25">
      <c r="A131" s="99"/>
      <c r="B131" s="94" t="s">
        <v>1192</v>
      </c>
      <c r="C131" s="94" t="s">
        <v>1193</v>
      </c>
      <c r="D131" s="95">
        <v>4559301.3899999997</v>
      </c>
      <c r="E131" s="95">
        <v>4559301.3899999997</v>
      </c>
      <c r="F131" s="95">
        <v>4559301.3900000006</v>
      </c>
    </row>
    <row r="132" spans="1:6" x14ac:dyDescent="0.25">
      <c r="A132" s="99"/>
      <c r="B132" s="94" t="s">
        <v>1195</v>
      </c>
      <c r="C132" s="94" t="s">
        <v>1196</v>
      </c>
      <c r="D132" s="95">
        <v>0.01</v>
      </c>
      <c r="E132" s="95">
        <v>0</v>
      </c>
      <c r="F132" s="95">
        <v>0</v>
      </c>
    </row>
    <row r="133" spans="1:6" x14ac:dyDescent="0.25">
      <c r="A133" s="99"/>
      <c r="B133" s="94" t="s">
        <v>1201</v>
      </c>
      <c r="C133" s="94" t="s">
        <v>1202</v>
      </c>
      <c r="D133" s="95">
        <v>69487.23</v>
      </c>
      <c r="E133" s="95">
        <v>69487.23</v>
      </c>
      <c r="F133" s="95">
        <v>69487.23</v>
      </c>
    </row>
    <row r="134" spans="1:6" x14ac:dyDescent="0.25">
      <c r="A134" s="99"/>
      <c r="B134" s="94" t="s">
        <v>1204</v>
      </c>
      <c r="C134" s="94" t="s">
        <v>1205</v>
      </c>
      <c r="D134" s="95">
        <v>15342.59</v>
      </c>
      <c r="E134" s="95">
        <v>15342.59</v>
      </c>
      <c r="F134" s="95">
        <v>15342.59</v>
      </c>
    </row>
    <row r="135" spans="1:6" x14ac:dyDescent="0.25">
      <c r="A135" s="99"/>
      <c r="B135" s="94" t="s">
        <v>1207</v>
      </c>
      <c r="C135" s="94" t="s">
        <v>1208</v>
      </c>
      <c r="D135" s="95">
        <v>15426.05</v>
      </c>
      <c r="E135" s="95">
        <v>15426.05</v>
      </c>
      <c r="F135" s="95">
        <v>0</v>
      </c>
    </row>
    <row r="136" spans="1:6" x14ac:dyDescent="0.25">
      <c r="A136" s="99"/>
      <c r="B136" s="94" t="s">
        <v>1210</v>
      </c>
      <c r="C136" s="94" t="s">
        <v>1211</v>
      </c>
      <c r="D136" s="95">
        <v>60277.45</v>
      </c>
      <c r="E136" s="95">
        <v>60277.45</v>
      </c>
      <c r="F136" s="95">
        <v>60277.45</v>
      </c>
    </row>
    <row r="137" spans="1:6" x14ac:dyDescent="0.25">
      <c r="A137" s="99"/>
      <c r="B137" s="94" t="s">
        <v>1213</v>
      </c>
      <c r="C137" s="94" t="s">
        <v>1214</v>
      </c>
      <c r="D137" s="95">
        <v>12480</v>
      </c>
      <c r="E137" s="95">
        <v>12480</v>
      </c>
      <c r="F137" s="95">
        <v>12480</v>
      </c>
    </row>
    <row r="138" spans="1:6" x14ac:dyDescent="0.25">
      <c r="A138" s="99"/>
      <c r="B138" s="94" t="s">
        <v>1281</v>
      </c>
      <c r="C138" s="94" t="s">
        <v>1282</v>
      </c>
      <c r="D138" s="95">
        <v>1934253.37</v>
      </c>
      <c r="E138" s="95">
        <v>0</v>
      </c>
      <c r="F138" s="95">
        <v>0</v>
      </c>
    </row>
    <row r="139" spans="1:6" x14ac:dyDescent="0.25">
      <c r="A139" s="99"/>
      <c r="B139" s="94" t="s">
        <v>1284</v>
      </c>
      <c r="C139" s="94" t="s">
        <v>1285</v>
      </c>
      <c r="D139" s="95">
        <v>12274333.68</v>
      </c>
      <c r="E139" s="95">
        <v>9860050.5099999998</v>
      </c>
      <c r="F139" s="95">
        <v>9390462.1500000022</v>
      </c>
    </row>
    <row r="140" spans="1:6" x14ac:dyDescent="0.25">
      <c r="A140" s="99"/>
      <c r="B140" s="94" t="s">
        <v>1293</v>
      </c>
      <c r="C140" s="94" t="s">
        <v>1294</v>
      </c>
      <c r="D140" s="95">
        <v>3228164.62</v>
      </c>
      <c r="E140" s="95">
        <v>3228164.62</v>
      </c>
      <c r="F140" s="95">
        <v>2410460.310000001</v>
      </c>
    </row>
    <row r="141" spans="1:6" ht="90" x14ac:dyDescent="0.25">
      <c r="A141" s="94" t="s">
        <v>3334</v>
      </c>
      <c r="B141" s="94" t="s">
        <v>1122</v>
      </c>
      <c r="C141" s="94" t="s">
        <v>1123</v>
      </c>
      <c r="D141" s="95">
        <v>2000000</v>
      </c>
      <c r="E141" s="95">
        <v>2000000</v>
      </c>
      <c r="F141" s="95">
        <v>1840089.33</v>
      </c>
    </row>
    <row r="142" spans="1:6" ht="45" x14ac:dyDescent="0.25">
      <c r="A142" s="94" t="s">
        <v>3349</v>
      </c>
      <c r="B142" s="94" t="s">
        <v>1413</v>
      </c>
      <c r="C142" s="94" t="s">
        <v>1414</v>
      </c>
      <c r="D142" s="95">
        <v>3685501.14</v>
      </c>
      <c r="E142" s="95">
        <v>3685501.14</v>
      </c>
      <c r="F142" s="95">
        <v>3615181.03</v>
      </c>
    </row>
    <row r="143" spans="1:6" ht="45" x14ac:dyDescent="0.25">
      <c r="A143" s="94" t="s">
        <v>3348</v>
      </c>
      <c r="B143" s="94" t="s">
        <v>1410</v>
      </c>
      <c r="C143" s="94" t="s">
        <v>1411</v>
      </c>
      <c r="D143" s="95">
        <v>1500000</v>
      </c>
      <c r="E143" s="95">
        <v>1500000</v>
      </c>
      <c r="F143" s="95">
        <v>0</v>
      </c>
    </row>
    <row r="144" spans="1:6" ht="30" x14ac:dyDescent="0.25">
      <c r="A144" s="98" t="s">
        <v>3198</v>
      </c>
      <c r="B144" s="94" t="s">
        <v>1167</v>
      </c>
      <c r="C144" s="94" t="s">
        <v>1168</v>
      </c>
      <c r="D144" s="95">
        <v>6900000</v>
      </c>
      <c r="E144" s="95">
        <v>267051.31</v>
      </c>
      <c r="F144" s="95">
        <v>128473.77</v>
      </c>
    </row>
    <row r="145" spans="1:6" ht="45" x14ac:dyDescent="0.25">
      <c r="A145" s="99"/>
      <c r="B145" s="94" t="s">
        <v>1198</v>
      </c>
      <c r="C145" s="94" t="s">
        <v>1199</v>
      </c>
      <c r="D145" s="95">
        <v>60000</v>
      </c>
      <c r="E145" s="95">
        <v>60000</v>
      </c>
      <c r="F145" s="95">
        <v>0</v>
      </c>
    </row>
    <row r="146" spans="1:6" ht="45" x14ac:dyDescent="0.25">
      <c r="A146" s="99"/>
      <c r="B146" s="94" t="s">
        <v>1324</v>
      </c>
      <c r="C146" s="94" t="s">
        <v>1325</v>
      </c>
      <c r="D146" s="95">
        <v>1840000</v>
      </c>
      <c r="E146" s="95">
        <v>217604.15</v>
      </c>
      <c r="F146" s="95">
        <v>0</v>
      </c>
    </row>
    <row r="147" spans="1:6" x14ac:dyDescent="0.25">
      <c r="A147" s="94" t="s">
        <v>3405</v>
      </c>
      <c r="B147" s="94" t="s">
        <v>1499</v>
      </c>
      <c r="C147" s="94" t="s">
        <v>1499</v>
      </c>
      <c r="D147" s="95">
        <v>14222448</v>
      </c>
      <c r="E147" s="95">
        <v>0</v>
      </c>
      <c r="F147" s="95">
        <v>0</v>
      </c>
    </row>
    <row r="148" spans="1:6" ht="30" x14ac:dyDescent="0.25">
      <c r="A148" s="94" t="s">
        <v>3340</v>
      </c>
      <c r="B148" s="94" t="s">
        <v>1141</v>
      </c>
      <c r="C148" s="94" t="s">
        <v>1142</v>
      </c>
      <c r="D148" s="95">
        <v>7000000</v>
      </c>
      <c r="E148" s="95">
        <v>0</v>
      </c>
      <c r="F148" s="95">
        <v>0</v>
      </c>
    </row>
    <row r="149" spans="1:6" ht="45" x14ac:dyDescent="0.25">
      <c r="A149" s="94" t="s">
        <v>3357</v>
      </c>
      <c r="B149" s="94" t="s">
        <v>1466</v>
      </c>
      <c r="C149" s="94" t="s">
        <v>1467</v>
      </c>
      <c r="D149" s="95">
        <v>920278</v>
      </c>
      <c r="E149" s="95">
        <v>884104</v>
      </c>
      <c r="F149" s="95">
        <v>704374.17999999993</v>
      </c>
    </row>
    <row r="150" spans="1:6" ht="30" x14ac:dyDescent="0.25">
      <c r="A150" s="94" t="s">
        <v>3353</v>
      </c>
      <c r="B150" s="94" t="s">
        <v>1440</v>
      </c>
      <c r="C150" s="94" t="s">
        <v>1441</v>
      </c>
      <c r="D150" s="95">
        <v>15000000</v>
      </c>
      <c r="E150" s="95">
        <v>0</v>
      </c>
      <c r="F150" s="95">
        <v>0</v>
      </c>
    </row>
    <row r="151" spans="1:6" ht="30" x14ac:dyDescent="0.25">
      <c r="A151" s="94" t="s">
        <v>3400</v>
      </c>
      <c r="B151" s="94" t="s">
        <v>1491</v>
      </c>
      <c r="C151" s="94" t="s">
        <v>2673</v>
      </c>
      <c r="D151" s="95">
        <v>37500000</v>
      </c>
      <c r="E151" s="95">
        <v>0</v>
      </c>
      <c r="F151" s="95">
        <v>0</v>
      </c>
    </row>
    <row r="152" spans="1:6" ht="30" x14ac:dyDescent="0.25">
      <c r="A152" s="94" t="s">
        <v>3399</v>
      </c>
      <c r="B152" s="94" t="s">
        <v>1489</v>
      </c>
      <c r="C152" s="94" t="s">
        <v>2671</v>
      </c>
      <c r="D152" s="95">
        <v>2700000</v>
      </c>
      <c r="E152" s="95">
        <v>1831195.88</v>
      </c>
      <c r="F152" s="95">
        <v>1831195.87</v>
      </c>
    </row>
    <row r="153" spans="1:6" x14ac:dyDescent="0.25">
      <c r="A153" s="98" t="s">
        <v>3446</v>
      </c>
      <c r="B153" s="99"/>
      <c r="C153" s="99"/>
      <c r="D153" s="95">
        <v>1506637327.7800004</v>
      </c>
      <c r="E153" s="95">
        <v>789575242.20000029</v>
      </c>
      <c r="F153" s="95">
        <v>345741085.38999999</v>
      </c>
    </row>
    <row r="154" spans="1:6" x14ac:dyDescent="0.25">
      <c r="D154"/>
    </row>
    <row r="155" spans="1:6" x14ac:dyDescent="0.25">
      <c r="D155"/>
    </row>
    <row r="156" spans="1:6" x14ac:dyDescent="0.25">
      <c r="D156"/>
    </row>
    <row r="157" spans="1:6" x14ac:dyDescent="0.25">
      <c r="D157"/>
    </row>
    <row r="158" spans="1:6" x14ac:dyDescent="0.25">
      <c r="D158"/>
    </row>
    <row r="159" spans="1:6" x14ac:dyDescent="0.25">
      <c r="D159"/>
    </row>
    <row r="160" spans="1:6" x14ac:dyDescent="0.25">
      <c r="D160"/>
    </row>
    <row r="161" spans="4:4" x14ac:dyDescent="0.25">
      <c r="D161"/>
    </row>
    <row r="162" spans="4:4" x14ac:dyDescent="0.25">
      <c r="D162"/>
    </row>
    <row r="163" spans="4:4" x14ac:dyDescent="0.25">
      <c r="D163"/>
    </row>
    <row r="164" spans="4:4" x14ac:dyDescent="0.25">
      <c r="D164"/>
    </row>
    <row r="165" spans="4:4" x14ac:dyDescent="0.25">
      <c r="D165"/>
    </row>
    <row r="166" spans="4:4" x14ac:dyDescent="0.25">
      <c r="D166"/>
    </row>
    <row r="167" spans="4:4" x14ac:dyDescent="0.25">
      <c r="D167"/>
    </row>
    <row r="168" spans="4:4" x14ac:dyDescent="0.25">
      <c r="D168"/>
    </row>
    <row r="169" spans="4:4" x14ac:dyDescent="0.25">
      <c r="D169"/>
    </row>
    <row r="170" spans="4:4" x14ac:dyDescent="0.25">
      <c r="D170"/>
    </row>
    <row r="171" spans="4:4" x14ac:dyDescent="0.25">
      <c r="D171"/>
    </row>
    <row r="172" spans="4:4" x14ac:dyDescent="0.25">
      <c r="D172"/>
    </row>
    <row r="173" spans="4:4" x14ac:dyDescent="0.25">
      <c r="D173"/>
    </row>
    <row r="174" spans="4:4" x14ac:dyDescent="0.25">
      <c r="D174"/>
    </row>
    <row r="175" spans="4:4" x14ac:dyDescent="0.25">
      <c r="D175"/>
    </row>
    <row r="176" spans="4:4" x14ac:dyDescent="0.25">
      <c r="D176"/>
    </row>
    <row r="177" spans="4:4" x14ac:dyDescent="0.25">
      <c r="D177"/>
    </row>
    <row r="178" spans="4:4" x14ac:dyDescent="0.25">
      <c r="D178"/>
    </row>
    <row r="179" spans="4:4" x14ac:dyDescent="0.25">
      <c r="D179"/>
    </row>
    <row r="180" spans="4:4" x14ac:dyDescent="0.25">
      <c r="D180"/>
    </row>
    <row r="181" spans="4:4" x14ac:dyDescent="0.25">
      <c r="D181"/>
    </row>
    <row r="182" spans="4:4" x14ac:dyDescent="0.25">
      <c r="D182"/>
    </row>
    <row r="183" spans="4:4" x14ac:dyDescent="0.25">
      <c r="D183"/>
    </row>
    <row r="184" spans="4:4" x14ac:dyDescent="0.25">
      <c r="D184"/>
    </row>
    <row r="185" spans="4:4" x14ac:dyDescent="0.25">
      <c r="D185"/>
    </row>
    <row r="186" spans="4:4" x14ac:dyDescent="0.25">
      <c r="D186"/>
    </row>
    <row r="187" spans="4:4" x14ac:dyDescent="0.25">
      <c r="D187"/>
    </row>
    <row r="188" spans="4:4" x14ac:dyDescent="0.25">
      <c r="D188"/>
    </row>
    <row r="189" spans="4:4" x14ac:dyDescent="0.25">
      <c r="D189"/>
    </row>
    <row r="190" spans="4:4" x14ac:dyDescent="0.25">
      <c r="D190"/>
    </row>
    <row r="191" spans="4:4" x14ac:dyDescent="0.25">
      <c r="D191"/>
    </row>
    <row r="192" spans="4:4" x14ac:dyDescent="0.25">
      <c r="D192"/>
    </row>
    <row r="193" spans="4:4" x14ac:dyDescent="0.25">
      <c r="D193"/>
    </row>
    <row r="194" spans="4:4" x14ac:dyDescent="0.25">
      <c r="D194"/>
    </row>
    <row r="195" spans="4:4" x14ac:dyDescent="0.25">
      <c r="D195"/>
    </row>
    <row r="196" spans="4:4" x14ac:dyDescent="0.25">
      <c r="D196"/>
    </row>
    <row r="197" spans="4:4" x14ac:dyDescent="0.25">
      <c r="D197"/>
    </row>
    <row r="198" spans="4:4" x14ac:dyDescent="0.25">
      <c r="D198"/>
    </row>
    <row r="199" spans="4:4" x14ac:dyDescent="0.25">
      <c r="D199"/>
    </row>
    <row r="200" spans="4:4" x14ac:dyDescent="0.25">
      <c r="D200"/>
    </row>
    <row r="201" spans="4:4" x14ac:dyDescent="0.25">
      <c r="D201"/>
    </row>
    <row r="202" spans="4:4" x14ac:dyDescent="0.25">
      <c r="D202"/>
    </row>
    <row r="203" spans="4:4" x14ac:dyDescent="0.25">
      <c r="D203"/>
    </row>
    <row r="204" spans="4:4" x14ac:dyDescent="0.25">
      <c r="D204"/>
    </row>
    <row r="205" spans="4:4" x14ac:dyDescent="0.25">
      <c r="D205"/>
    </row>
    <row r="206" spans="4:4" x14ac:dyDescent="0.25">
      <c r="D206"/>
    </row>
    <row r="207" spans="4:4" x14ac:dyDescent="0.25">
      <c r="D207"/>
    </row>
    <row r="208" spans="4:4" x14ac:dyDescent="0.25">
      <c r="D208"/>
    </row>
    <row r="209" spans="4:4" x14ac:dyDescent="0.25">
      <c r="D209"/>
    </row>
    <row r="210" spans="4:4" x14ac:dyDescent="0.25">
      <c r="D210"/>
    </row>
    <row r="211" spans="4:4" x14ac:dyDescent="0.25">
      <c r="D211"/>
    </row>
    <row r="212" spans="4:4" x14ac:dyDescent="0.25">
      <c r="D212"/>
    </row>
    <row r="213" spans="4:4" x14ac:dyDescent="0.25">
      <c r="D213"/>
    </row>
    <row r="214" spans="4:4" x14ac:dyDescent="0.25">
      <c r="D214"/>
    </row>
    <row r="215" spans="4:4" x14ac:dyDescent="0.25">
      <c r="D215"/>
    </row>
    <row r="216" spans="4:4" x14ac:dyDescent="0.25">
      <c r="D216"/>
    </row>
    <row r="217" spans="4:4" x14ac:dyDescent="0.25">
      <c r="D217"/>
    </row>
    <row r="218" spans="4:4" x14ac:dyDescent="0.25">
      <c r="D218"/>
    </row>
    <row r="219" spans="4:4" x14ac:dyDescent="0.25">
      <c r="D219"/>
    </row>
    <row r="220" spans="4:4" x14ac:dyDescent="0.25">
      <c r="D220"/>
    </row>
    <row r="221" spans="4:4" x14ac:dyDescent="0.25">
      <c r="D221"/>
    </row>
    <row r="222" spans="4:4" x14ac:dyDescent="0.25">
      <c r="D222"/>
    </row>
    <row r="223" spans="4:4" x14ac:dyDescent="0.25">
      <c r="D223"/>
    </row>
    <row r="224" spans="4:4" x14ac:dyDescent="0.25">
      <c r="D224"/>
    </row>
    <row r="225" spans="4:4" x14ac:dyDescent="0.25">
      <c r="D225"/>
    </row>
    <row r="226" spans="4:4" x14ac:dyDescent="0.25">
      <c r="D226"/>
    </row>
    <row r="227" spans="4:4" x14ac:dyDescent="0.25">
      <c r="D227"/>
    </row>
    <row r="228" spans="4:4" x14ac:dyDescent="0.25">
      <c r="D228"/>
    </row>
    <row r="229" spans="4:4" x14ac:dyDescent="0.25">
      <c r="D229"/>
    </row>
    <row r="230" spans="4:4" x14ac:dyDescent="0.25">
      <c r="D230"/>
    </row>
    <row r="231" spans="4:4" x14ac:dyDescent="0.25">
      <c r="D231"/>
    </row>
    <row r="232" spans="4:4" x14ac:dyDescent="0.25">
      <c r="D232"/>
    </row>
    <row r="233" spans="4:4" x14ac:dyDescent="0.25">
      <c r="D233"/>
    </row>
    <row r="234" spans="4:4" x14ac:dyDescent="0.25">
      <c r="D234"/>
    </row>
    <row r="235" spans="4:4" x14ac:dyDescent="0.25">
      <c r="D235"/>
    </row>
    <row r="236" spans="4:4" x14ac:dyDescent="0.25">
      <c r="D236"/>
    </row>
    <row r="237" spans="4:4" x14ac:dyDescent="0.25">
      <c r="D237"/>
    </row>
    <row r="238" spans="4:4" x14ac:dyDescent="0.25">
      <c r="D238"/>
    </row>
    <row r="239" spans="4:4" x14ac:dyDescent="0.25">
      <c r="D239"/>
    </row>
    <row r="240" spans="4:4" x14ac:dyDescent="0.25">
      <c r="D240"/>
    </row>
    <row r="241" spans="4:4" x14ac:dyDescent="0.25">
      <c r="D241"/>
    </row>
    <row r="242" spans="4:4" x14ac:dyDescent="0.25">
      <c r="D242"/>
    </row>
    <row r="243" spans="4:4" x14ac:dyDescent="0.25">
      <c r="D243"/>
    </row>
    <row r="244" spans="4:4" x14ac:dyDescent="0.25">
      <c r="D244"/>
    </row>
    <row r="245" spans="4:4" x14ac:dyDescent="0.25">
      <c r="D245"/>
    </row>
    <row r="246" spans="4:4" x14ac:dyDescent="0.25">
      <c r="D246"/>
    </row>
    <row r="247" spans="4:4" x14ac:dyDescent="0.25">
      <c r="D247"/>
    </row>
    <row r="248" spans="4:4" x14ac:dyDescent="0.25">
      <c r="D248"/>
    </row>
    <row r="249" spans="4:4" x14ac:dyDescent="0.25">
      <c r="D249"/>
    </row>
    <row r="250" spans="4:4" x14ac:dyDescent="0.25">
      <c r="D250"/>
    </row>
    <row r="251" spans="4:4" x14ac:dyDescent="0.25">
      <c r="D251"/>
    </row>
    <row r="252" spans="4:4" x14ac:dyDescent="0.25">
      <c r="D252"/>
    </row>
    <row r="253" spans="4:4" x14ac:dyDescent="0.25">
      <c r="D253"/>
    </row>
    <row r="254" spans="4:4" x14ac:dyDescent="0.25">
      <c r="D254"/>
    </row>
    <row r="255" spans="4:4" x14ac:dyDescent="0.25">
      <c r="D255"/>
    </row>
    <row r="256" spans="4:4" x14ac:dyDescent="0.25">
      <c r="D256"/>
    </row>
    <row r="257" spans="4:4" x14ac:dyDescent="0.25">
      <c r="D257"/>
    </row>
    <row r="258" spans="4:4" x14ac:dyDescent="0.25">
      <c r="D258"/>
    </row>
    <row r="259" spans="4:4" x14ac:dyDescent="0.25">
      <c r="D259"/>
    </row>
    <row r="260" spans="4:4" x14ac:dyDescent="0.25">
      <c r="D260"/>
    </row>
    <row r="261" spans="4:4" x14ac:dyDescent="0.25">
      <c r="D261"/>
    </row>
    <row r="262" spans="4:4" x14ac:dyDescent="0.25">
      <c r="D262"/>
    </row>
    <row r="263" spans="4:4" x14ac:dyDescent="0.25">
      <c r="D263"/>
    </row>
    <row r="264" spans="4:4" x14ac:dyDescent="0.25">
      <c r="D264"/>
    </row>
    <row r="265" spans="4:4" x14ac:dyDescent="0.25">
      <c r="D265"/>
    </row>
    <row r="266" spans="4:4" x14ac:dyDescent="0.25">
      <c r="D266"/>
    </row>
    <row r="267" spans="4:4" x14ac:dyDescent="0.25">
      <c r="D267"/>
    </row>
    <row r="268" spans="4:4" x14ac:dyDescent="0.25">
      <c r="D268"/>
    </row>
    <row r="269" spans="4:4" x14ac:dyDescent="0.25">
      <c r="D269"/>
    </row>
    <row r="270" spans="4:4" x14ac:dyDescent="0.25">
      <c r="D270"/>
    </row>
    <row r="271" spans="4:4" x14ac:dyDescent="0.25">
      <c r="D271"/>
    </row>
    <row r="272" spans="4:4" x14ac:dyDescent="0.25">
      <c r="D272"/>
    </row>
    <row r="273" spans="4:4" x14ac:dyDescent="0.25">
      <c r="D273"/>
    </row>
    <row r="274" spans="4:4" x14ac:dyDescent="0.25">
      <c r="D274"/>
    </row>
    <row r="275" spans="4:4" x14ac:dyDescent="0.25">
      <c r="D275"/>
    </row>
    <row r="276" spans="4:4" x14ac:dyDescent="0.25">
      <c r="D276"/>
    </row>
    <row r="277" spans="4:4" x14ac:dyDescent="0.25">
      <c r="D277"/>
    </row>
    <row r="278" spans="4:4" x14ac:dyDescent="0.25">
      <c r="D278"/>
    </row>
    <row r="279" spans="4:4" x14ac:dyDescent="0.25">
      <c r="D279"/>
    </row>
    <row r="280" spans="4:4" x14ac:dyDescent="0.25">
      <c r="D280"/>
    </row>
    <row r="281" spans="4:4" x14ac:dyDescent="0.25">
      <c r="D281"/>
    </row>
    <row r="282" spans="4:4" x14ac:dyDescent="0.25">
      <c r="D282"/>
    </row>
    <row r="283" spans="4:4" x14ac:dyDescent="0.25">
      <c r="D283"/>
    </row>
    <row r="284" spans="4:4" x14ac:dyDescent="0.25">
      <c r="D284"/>
    </row>
    <row r="285" spans="4:4" x14ac:dyDescent="0.25">
      <c r="D285"/>
    </row>
    <row r="286" spans="4:4" x14ac:dyDescent="0.25">
      <c r="D286"/>
    </row>
    <row r="287" spans="4:4" x14ac:dyDescent="0.25">
      <c r="D287"/>
    </row>
    <row r="288" spans="4:4" x14ac:dyDescent="0.25">
      <c r="D288"/>
    </row>
    <row r="289" spans="4:4" x14ac:dyDescent="0.25">
      <c r="D289"/>
    </row>
    <row r="290" spans="4:4" x14ac:dyDescent="0.25">
      <c r="D290"/>
    </row>
    <row r="291" spans="4:4" x14ac:dyDescent="0.25">
      <c r="D291"/>
    </row>
    <row r="292" spans="4:4" x14ac:dyDescent="0.25">
      <c r="D292"/>
    </row>
    <row r="293" spans="4:4" x14ac:dyDescent="0.25">
      <c r="D293"/>
    </row>
    <row r="294" spans="4:4" x14ac:dyDescent="0.25">
      <c r="D294"/>
    </row>
    <row r="295" spans="4:4" x14ac:dyDescent="0.25">
      <c r="D295"/>
    </row>
    <row r="296" spans="4:4" x14ac:dyDescent="0.25">
      <c r="D296"/>
    </row>
    <row r="297" spans="4:4" x14ac:dyDescent="0.25">
      <c r="D297"/>
    </row>
    <row r="298" spans="4:4" x14ac:dyDescent="0.25">
      <c r="D298"/>
    </row>
    <row r="299" spans="4:4" x14ac:dyDescent="0.25">
      <c r="D299"/>
    </row>
    <row r="300" spans="4:4" x14ac:dyDescent="0.25">
      <c r="D300"/>
    </row>
    <row r="301" spans="4:4" x14ac:dyDescent="0.25">
      <c r="D301"/>
    </row>
    <row r="302" spans="4:4" x14ac:dyDescent="0.25">
      <c r="D302"/>
    </row>
    <row r="303" spans="4:4" x14ac:dyDescent="0.25">
      <c r="D303"/>
    </row>
    <row r="304" spans="4:4" x14ac:dyDescent="0.25">
      <c r="D304"/>
    </row>
    <row r="305" spans="4:4" x14ac:dyDescent="0.25">
      <c r="D305"/>
    </row>
    <row r="306" spans="4:4" x14ac:dyDescent="0.25">
      <c r="D306"/>
    </row>
    <row r="307" spans="4:4" x14ac:dyDescent="0.25">
      <c r="D307"/>
    </row>
    <row r="308" spans="4:4" x14ac:dyDescent="0.25">
      <c r="D308"/>
    </row>
    <row r="309" spans="4:4" x14ac:dyDescent="0.25">
      <c r="D309"/>
    </row>
    <row r="310" spans="4:4" x14ac:dyDescent="0.25">
      <c r="D310"/>
    </row>
    <row r="311" spans="4:4" x14ac:dyDescent="0.25">
      <c r="D311"/>
    </row>
    <row r="312" spans="4:4" x14ac:dyDescent="0.25">
      <c r="D312"/>
    </row>
    <row r="313" spans="4:4" x14ac:dyDescent="0.25">
      <c r="D313"/>
    </row>
    <row r="314" spans="4:4" x14ac:dyDescent="0.25">
      <c r="D314"/>
    </row>
    <row r="315" spans="4:4" x14ac:dyDescent="0.25">
      <c r="D315"/>
    </row>
    <row r="316" spans="4:4" x14ac:dyDescent="0.25">
      <c r="D316"/>
    </row>
    <row r="317" spans="4:4" x14ac:dyDescent="0.25">
      <c r="D317"/>
    </row>
    <row r="318" spans="4:4" x14ac:dyDescent="0.25">
      <c r="D318"/>
    </row>
    <row r="319" spans="4:4" x14ac:dyDescent="0.25">
      <c r="D319"/>
    </row>
    <row r="320" spans="4:4" x14ac:dyDescent="0.25">
      <c r="D320"/>
    </row>
    <row r="321" spans="4:4" x14ac:dyDescent="0.25">
      <c r="D321"/>
    </row>
    <row r="322" spans="4:4" x14ac:dyDescent="0.25">
      <c r="D322"/>
    </row>
    <row r="323" spans="4:4" x14ac:dyDescent="0.25">
      <c r="D323"/>
    </row>
    <row r="324" spans="4:4" x14ac:dyDescent="0.25">
      <c r="D324"/>
    </row>
    <row r="325" spans="4:4" x14ac:dyDescent="0.25">
      <c r="D325"/>
    </row>
    <row r="326" spans="4:4" x14ac:dyDescent="0.25">
      <c r="D326"/>
    </row>
    <row r="327" spans="4:4" x14ac:dyDescent="0.25">
      <c r="D327"/>
    </row>
    <row r="328" spans="4:4" x14ac:dyDescent="0.25">
      <c r="D328"/>
    </row>
    <row r="329" spans="4:4" x14ac:dyDescent="0.25">
      <c r="D329"/>
    </row>
    <row r="330" spans="4:4" x14ac:dyDescent="0.25">
      <c r="D330"/>
    </row>
    <row r="331" spans="4:4" x14ac:dyDescent="0.25">
      <c r="D331"/>
    </row>
    <row r="332" spans="4:4" x14ac:dyDescent="0.25">
      <c r="D332"/>
    </row>
    <row r="333" spans="4:4" x14ac:dyDescent="0.25">
      <c r="D333"/>
    </row>
    <row r="334" spans="4:4" x14ac:dyDescent="0.25">
      <c r="D334"/>
    </row>
    <row r="335" spans="4:4" x14ac:dyDescent="0.25">
      <c r="D335"/>
    </row>
    <row r="336" spans="4:4" x14ac:dyDescent="0.25">
      <c r="D336"/>
    </row>
    <row r="337" spans="4:4" x14ac:dyDescent="0.25">
      <c r="D337"/>
    </row>
    <row r="338" spans="4:4" x14ac:dyDescent="0.25">
      <c r="D338"/>
    </row>
    <row r="339" spans="4:4" x14ac:dyDescent="0.25">
      <c r="D339"/>
    </row>
    <row r="340" spans="4:4" x14ac:dyDescent="0.25">
      <c r="D340"/>
    </row>
    <row r="341" spans="4:4" x14ac:dyDescent="0.25">
      <c r="D341"/>
    </row>
    <row r="342" spans="4:4" x14ac:dyDescent="0.25">
      <c r="D342"/>
    </row>
    <row r="343" spans="4:4" x14ac:dyDescent="0.25">
      <c r="D343"/>
    </row>
    <row r="344" spans="4:4" x14ac:dyDescent="0.25">
      <c r="D344"/>
    </row>
    <row r="345" spans="4:4" x14ac:dyDescent="0.25">
      <c r="D345"/>
    </row>
    <row r="346" spans="4:4" x14ac:dyDescent="0.25">
      <c r="D346"/>
    </row>
    <row r="347" spans="4:4" x14ac:dyDescent="0.25">
      <c r="D347"/>
    </row>
    <row r="348" spans="4:4" x14ac:dyDescent="0.25">
      <c r="D348"/>
    </row>
    <row r="349" spans="4:4" x14ac:dyDescent="0.25">
      <c r="D349"/>
    </row>
    <row r="350" spans="4:4" x14ac:dyDescent="0.25">
      <c r="D350"/>
    </row>
    <row r="351" spans="4:4" x14ac:dyDescent="0.25">
      <c r="D351"/>
    </row>
    <row r="352" spans="4:4" x14ac:dyDescent="0.25">
      <c r="D352"/>
    </row>
    <row r="353" spans="4:4" x14ac:dyDescent="0.25">
      <c r="D353"/>
    </row>
    <row r="354" spans="4:4" x14ac:dyDescent="0.25">
      <c r="D354"/>
    </row>
    <row r="355" spans="4:4" x14ac:dyDescent="0.25">
      <c r="D355"/>
    </row>
    <row r="356" spans="4:4" x14ac:dyDescent="0.25">
      <c r="D356"/>
    </row>
    <row r="357" spans="4:4" x14ac:dyDescent="0.25">
      <c r="D357"/>
    </row>
    <row r="358" spans="4:4" x14ac:dyDescent="0.25">
      <c r="D358"/>
    </row>
    <row r="359" spans="4:4" x14ac:dyDescent="0.25">
      <c r="D359"/>
    </row>
    <row r="360" spans="4:4" x14ac:dyDescent="0.25">
      <c r="D360"/>
    </row>
    <row r="361" spans="4:4" x14ac:dyDescent="0.25">
      <c r="D361"/>
    </row>
    <row r="362" spans="4:4" x14ac:dyDescent="0.25">
      <c r="D362"/>
    </row>
    <row r="363" spans="4:4" x14ac:dyDescent="0.25">
      <c r="D363"/>
    </row>
    <row r="364" spans="4:4" x14ac:dyDescent="0.25">
      <c r="D364"/>
    </row>
    <row r="365" spans="4:4" x14ac:dyDescent="0.25">
      <c r="D365"/>
    </row>
    <row r="366" spans="4:4" x14ac:dyDescent="0.25">
      <c r="D366"/>
    </row>
    <row r="367" spans="4:4" x14ac:dyDescent="0.25">
      <c r="D367"/>
    </row>
    <row r="368" spans="4:4" x14ac:dyDescent="0.25">
      <c r="D368"/>
    </row>
    <row r="369" spans="4:4" x14ac:dyDescent="0.25">
      <c r="D369"/>
    </row>
    <row r="370" spans="4:4" x14ac:dyDescent="0.25">
      <c r="D370"/>
    </row>
    <row r="371" spans="4:4" x14ac:dyDescent="0.25">
      <c r="D371"/>
    </row>
    <row r="372" spans="4:4" x14ac:dyDescent="0.25">
      <c r="D372"/>
    </row>
    <row r="373" spans="4:4" x14ac:dyDescent="0.25">
      <c r="D373"/>
    </row>
    <row r="374" spans="4:4" x14ac:dyDescent="0.25">
      <c r="D374"/>
    </row>
    <row r="375" spans="4:4" x14ac:dyDescent="0.25">
      <c r="D375"/>
    </row>
    <row r="376" spans="4:4" x14ac:dyDescent="0.25">
      <c r="D376"/>
    </row>
    <row r="377" spans="4:4" x14ac:dyDescent="0.25">
      <c r="D377"/>
    </row>
    <row r="378" spans="4:4" x14ac:dyDescent="0.25">
      <c r="D378"/>
    </row>
    <row r="379" spans="4:4" x14ac:dyDescent="0.25">
      <c r="D379"/>
    </row>
    <row r="380" spans="4:4" x14ac:dyDescent="0.25">
      <c r="D380"/>
    </row>
    <row r="381" spans="4:4" x14ac:dyDescent="0.25">
      <c r="D381"/>
    </row>
    <row r="382" spans="4:4" x14ac:dyDescent="0.25">
      <c r="D382"/>
    </row>
    <row r="383" spans="4:4" x14ac:dyDescent="0.25">
      <c r="D383"/>
    </row>
    <row r="384" spans="4:4" x14ac:dyDescent="0.25">
      <c r="D384"/>
    </row>
    <row r="385" spans="4:4" x14ac:dyDescent="0.25">
      <c r="D385"/>
    </row>
    <row r="386" spans="4:4" x14ac:dyDescent="0.25">
      <c r="D386"/>
    </row>
    <row r="387" spans="4:4" x14ac:dyDescent="0.25">
      <c r="D387"/>
    </row>
    <row r="388" spans="4:4" x14ac:dyDescent="0.25">
      <c r="D388"/>
    </row>
    <row r="389" spans="4:4" x14ac:dyDescent="0.25">
      <c r="D389"/>
    </row>
    <row r="390" spans="4:4" x14ac:dyDescent="0.25">
      <c r="D390"/>
    </row>
    <row r="391" spans="4:4" x14ac:dyDescent="0.25">
      <c r="D391"/>
    </row>
    <row r="392" spans="4:4" x14ac:dyDescent="0.25">
      <c r="D392"/>
    </row>
    <row r="393" spans="4:4" x14ac:dyDescent="0.25">
      <c r="D393"/>
    </row>
    <row r="394" spans="4:4" x14ac:dyDescent="0.25">
      <c r="D394"/>
    </row>
    <row r="395" spans="4:4" x14ac:dyDescent="0.25">
      <c r="D395"/>
    </row>
    <row r="396" spans="4:4" x14ac:dyDescent="0.25">
      <c r="D396"/>
    </row>
    <row r="397" spans="4:4" x14ac:dyDescent="0.25">
      <c r="D397"/>
    </row>
    <row r="398" spans="4:4" x14ac:dyDescent="0.25">
      <c r="D398"/>
    </row>
    <row r="399" spans="4:4" x14ac:dyDescent="0.25">
      <c r="D399"/>
    </row>
    <row r="400" spans="4:4" x14ac:dyDescent="0.25">
      <c r="D400"/>
    </row>
    <row r="401" spans="4:4" x14ac:dyDescent="0.25">
      <c r="D401"/>
    </row>
    <row r="402" spans="4:4" x14ac:dyDescent="0.25">
      <c r="D402"/>
    </row>
    <row r="403" spans="4:4" x14ac:dyDescent="0.25">
      <c r="D403"/>
    </row>
    <row r="404" spans="4:4" x14ac:dyDescent="0.25">
      <c r="D404"/>
    </row>
    <row r="405" spans="4:4" x14ac:dyDescent="0.25">
      <c r="D405"/>
    </row>
    <row r="406" spans="4:4" x14ac:dyDescent="0.25">
      <c r="D406"/>
    </row>
    <row r="407" spans="4:4" x14ac:dyDescent="0.25">
      <c r="D407"/>
    </row>
    <row r="408" spans="4:4" x14ac:dyDescent="0.25">
      <c r="D408"/>
    </row>
    <row r="409" spans="4:4" x14ac:dyDescent="0.25">
      <c r="D409"/>
    </row>
    <row r="410" spans="4:4" x14ac:dyDescent="0.25">
      <c r="D410"/>
    </row>
    <row r="411" spans="4:4" x14ac:dyDescent="0.25">
      <c r="D411"/>
    </row>
    <row r="412" spans="4:4" x14ac:dyDescent="0.25">
      <c r="D412"/>
    </row>
    <row r="413" spans="4:4" x14ac:dyDescent="0.25">
      <c r="D413"/>
    </row>
    <row r="414" spans="4:4" x14ac:dyDescent="0.25">
      <c r="D414"/>
    </row>
    <row r="415" spans="4:4" x14ac:dyDescent="0.25">
      <c r="D415"/>
    </row>
    <row r="416" spans="4:4" x14ac:dyDescent="0.25">
      <c r="D416"/>
    </row>
    <row r="417" spans="4:4" x14ac:dyDescent="0.25">
      <c r="D417"/>
    </row>
    <row r="418" spans="4:4" x14ac:dyDescent="0.25">
      <c r="D418"/>
    </row>
    <row r="419" spans="4:4" x14ac:dyDescent="0.25">
      <c r="D419"/>
    </row>
    <row r="420" spans="4:4" x14ac:dyDescent="0.25">
      <c r="D420"/>
    </row>
    <row r="421" spans="4:4" x14ac:dyDescent="0.25">
      <c r="D421"/>
    </row>
    <row r="422" spans="4:4" x14ac:dyDescent="0.25">
      <c r="D422"/>
    </row>
    <row r="423" spans="4:4" x14ac:dyDescent="0.25">
      <c r="D423"/>
    </row>
    <row r="424" spans="4:4" x14ac:dyDescent="0.25">
      <c r="D424"/>
    </row>
    <row r="425" spans="4:4" x14ac:dyDescent="0.25">
      <c r="D425"/>
    </row>
    <row r="426" spans="4:4" x14ac:dyDescent="0.25">
      <c r="D426"/>
    </row>
    <row r="427" spans="4:4" x14ac:dyDescent="0.25">
      <c r="D427"/>
    </row>
    <row r="428" spans="4:4" x14ac:dyDescent="0.25">
      <c r="D428"/>
    </row>
    <row r="429" spans="4:4" x14ac:dyDescent="0.25">
      <c r="D429"/>
    </row>
    <row r="430" spans="4:4" x14ac:dyDescent="0.25">
      <c r="D430"/>
    </row>
    <row r="431" spans="4:4" x14ac:dyDescent="0.25">
      <c r="D431"/>
    </row>
    <row r="432" spans="4:4" x14ac:dyDescent="0.25">
      <c r="D432"/>
    </row>
    <row r="433" spans="4:4" x14ac:dyDescent="0.25">
      <c r="D433"/>
    </row>
    <row r="434" spans="4:4" x14ac:dyDescent="0.25">
      <c r="D434"/>
    </row>
    <row r="435" spans="4:4" x14ac:dyDescent="0.25">
      <c r="D435"/>
    </row>
    <row r="436" spans="4:4" x14ac:dyDescent="0.25">
      <c r="D436"/>
    </row>
    <row r="437" spans="4:4" x14ac:dyDescent="0.25">
      <c r="D437"/>
    </row>
    <row r="438" spans="4:4" x14ac:dyDescent="0.25">
      <c r="D438"/>
    </row>
    <row r="439" spans="4:4" x14ac:dyDescent="0.25">
      <c r="D439"/>
    </row>
    <row r="440" spans="4:4" x14ac:dyDescent="0.25">
      <c r="D440"/>
    </row>
    <row r="441" spans="4:4" x14ac:dyDescent="0.25">
      <c r="D441"/>
    </row>
    <row r="442" spans="4:4" x14ac:dyDescent="0.25">
      <c r="D442"/>
    </row>
    <row r="443" spans="4:4" x14ac:dyDescent="0.25">
      <c r="D443"/>
    </row>
    <row r="444" spans="4:4" x14ac:dyDescent="0.25">
      <c r="D444"/>
    </row>
    <row r="445" spans="4:4" x14ac:dyDescent="0.25">
      <c r="D445"/>
    </row>
    <row r="446" spans="4:4" x14ac:dyDescent="0.25">
      <c r="D446"/>
    </row>
    <row r="447" spans="4:4" x14ac:dyDescent="0.25">
      <c r="D447"/>
    </row>
    <row r="448" spans="4:4" x14ac:dyDescent="0.25">
      <c r="D448"/>
    </row>
    <row r="449" spans="4:4" x14ac:dyDescent="0.25">
      <c r="D449"/>
    </row>
    <row r="450" spans="4:4" x14ac:dyDescent="0.25">
      <c r="D450"/>
    </row>
    <row r="451" spans="4:4" x14ac:dyDescent="0.25">
      <c r="D451"/>
    </row>
    <row r="452" spans="4:4" x14ac:dyDescent="0.25">
      <c r="D452"/>
    </row>
    <row r="453" spans="4:4" x14ac:dyDescent="0.25">
      <c r="D453"/>
    </row>
    <row r="454" spans="4:4" x14ac:dyDescent="0.25">
      <c r="D454"/>
    </row>
    <row r="455" spans="4:4" x14ac:dyDescent="0.25">
      <c r="D455"/>
    </row>
    <row r="456" spans="4:4" x14ac:dyDescent="0.25">
      <c r="D456"/>
    </row>
    <row r="457" spans="4:4" x14ac:dyDescent="0.25">
      <c r="D457"/>
    </row>
    <row r="458" spans="4:4" x14ac:dyDescent="0.25">
      <c r="D458"/>
    </row>
    <row r="459" spans="4:4" x14ac:dyDescent="0.25">
      <c r="D459"/>
    </row>
    <row r="460" spans="4:4" x14ac:dyDescent="0.25">
      <c r="D460"/>
    </row>
    <row r="461" spans="4:4" x14ac:dyDescent="0.25">
      <c r="D461"/>
    </row>
    <row r="462" spans="4:4" x14ac:dyDescent="0.25">
      <c r="D462"/>
    </row>
    <row r="463" spans="4:4" x14ac:dyDescent="0.25">
      <c r="D463"/>
    </row>
    <row r="464" spans="4:4" x14ac:dyDescent="0.25">
      <c r="D464"/>
    </row>
    <row r="465" spans="4:4" x14ac:dyDescent="0.25">
      <c r="D465"/>
    </row>
    <row r="466" spans="4:4" x14ac:dyDescent="0.25">
      <c r="D466"/>
    </row>
    <row r="467" spans="4:4" x14ac:dyDescent="0.25">
      <c r="D467"/>
    </row>
    <row r="468" spans="4:4" x14ac:dyDescent="0.25">
      <c r="D468"/>
    </row>
    <row r="469" spans="4:4" x14ac:dyDescent="0.25">
      <c r="D469"/>
    </row>
    <row r="470" spans="4:4" x14ac:dyDescent="0.25">
      <c r="D470"/>
    </row>
    <row r="471" spans="4:4" x14ac:dyDescent="0.25">
      <c r="D471"/>
    </row>
    <row r="472" spans="4:4" x14ac:dyDescent="0.25">
      <c r="D472"/>
    </row>
    <row r="473" spans="4:4" x14ac:dyDescent="0.25">
      <c r="D473"/>
    </row>
    <row r="474" spans="4:4" x14ac:dyDescent="0.25">
      <c r="D474"/>
    </row>
    <row r="475" spans="4:4" x14ac:dyDescent="0.25">
      <c r="D475"/>
    </row>
    <row r="476" spans="4:4" x14ac:dyDescent="0.25">
      <c r="D476"/>
    </row>
    <row r="477" spans="4:4" x14ac:dyDescent="0.25">
      <c r="D477"/>
    </row>
    <row r="478" spans="4:4" x14ac:dyDescent="0.25">
      <c r="D478"/>
    </row>
    <row r="479" spans="4:4" x14ac:dyDescent="0.25">
      <c r="D479"/>
    </row>
    <row r="480" spans="4:4" x14ac:dyDescent="0.25">
      <c r="D480"/>
    </row>
    <row r="481" spans="4:4" x14ac:dyDescent="0.25">
      <c r="D481"/>
    </row>
    <row r="482" spans="4:4" x14ac:dyDescent="0.25">
      <c r="D482"/>
    </row>
    <row r="483" spans="4:4" x14ac:dyDescent="0.25">
      <c r="D483"/>
    </row>
    <row r="484" spans="4:4" x14ac:dyDescent="0.25">
      <c r="D484"/>
    </row>
    <row r="485" spans="4:4" x14ac:dyDescent="0.25">
      <c r="D485"/>
    </row>
    <row r="486" spans="4:4" x14ac:dyDescent="0.25">
      <c r="D486"/>
    </row>
    <row r="487" spans="4:4" x14ac:dyDescent="0.25">
      <c r="D487"/>
    </row>
    <row r="488" spans="4:4" x14ac:dyDescent="0.25">
      <c r="D488"/>
    </row>
    <row r="489" spans="4:4" x14ac:dyDescent="0.25">
      <c r="D489"/>
    </row>
    <row r="490" spans="4:4" x14ac:dyDescent="0.25">
      <c r="D490"/>
    </row>
    <row r="491" spans="4:4" x14ac:dyDescent="0.25">
      <c r="D491"/>
    </row>
    <row r="492" spans="4:4" x14ac:dyDescent="0.25">
      <c r="D492"/>
    </row>
    <row r="493" spans="4:4" x14ac:dyDescent="0.25">
      <c r="D493"/>
    </row>
    <row r="494" spans="4:4" x14ac:dyDescent="0.25">
      <c r="D494"/>
    </row>
    <row r="495" spans="4:4" x14ac:dyDescent="0.25">
      <c r="D495"/>
    </row>
    <row r="496" spans="4:4" x14ac:dyDescent="0.25">
      <c r="D496"/>
    </row>
    <row r="497" spans="4:4" x14ac:dyDescent="0.25">
      <c r="D497"/>
    </row>
    <row r="498" spans="4:4" x14ac:dyDescent="0.25">
      <c r="D498"/>
    </row>
    <row r="499" spans="4:4" x14ac:dyDescent="0.25">
      <c r="D499"/>
    </row>
    <row r="500" spans="4:4" x14ac:dyDescent="0.25">
      <c r="D500"/>
    </row>
    <row r="501" spans="4:4" x14ac:dyDescent="0.25">
      <c r="D501"/>
    </row>
    <row r="502" spans="4:4" x14ac:dyDescent="0.25">
      <c r="D502"/>
    </row>
    <row r="503" spans="4:4" x14ac:dyDescent="0.25">
      <c r="D503"/>
    </row>
    <row r="504" spans="4:4" x14ac:dyDescent="0.25">
      <c r="D504"/>
    </row>
    <row r="505" spans="4:4" x14ac:dyDescent="0.25">
      <c r="D505"/>
    </row>
    <row r="506" spans="4:4" x14ac:dyDescent="0.25">
      <c r="D506"/>
    </row>
    <row r="507" spans="4:4" x14ac:dyDescent="0.25">
      <c r="D507"/>
    </row>
    <row r="508" spans="4:4" x14ac:dyDescent="0.25">
      <c r="D508"/>
    </row>
    <row r="509" spans="4:4" x14ac:dyDescent="0.25">
      <c r="D509"/>
    </row>
    <row r="510" spans="4:4" x14ac:dyDescent="0.25">
      <c r="D510"/>
    </row>
    <row r="511" spans="4:4" x14ac:dyDescent="0.25">
      <c r="D511"/>
    </row>
    <row r="512" spans="4:4" x14ac:dyDescent="0.25">
      <c r="D512"/>
    </row>
    <row r="513" spans="4:4" x14ac:dyDescent="0.25">
      <c r="D513"/>
    </row>
    <row r="514" spans="4:4" x14ac:dyDescent="0.25">
      <c r="D514"/>
    </row>
    <row r="515" spans="4:4" x14ac:dyDescent="0.25">
      <c r="D515"/>
    </row>
    <row r="516" spans="4:4" x14ac:dyDescent="0.25">
      <c r="D516"/>
    </row>
    <row r="517" spans="4:4" x14ac:dyDescent="0.25">
      <c r="D517"/>
    </row>
    <row r="518" spans="4:4" x14ac:dyDescent="0.25">
      <c r="D518"/>
    </row>
    <row r="519" spans="4:4" x14ac:dyDescent="0.25">
      <c r="D519"/>
    </row>
    <row r="520" spans="4:4" x14ac:dyDescent="0.25">
      <c r="D520"/>
    </row>
    <row r="521" spans="4:4" x14ac:dyDescent="0.25">
      <c r="D521"/>
    </row>
    <row r="522" spans="4:4" x14ac:dyDescent="0.25">
      <c r="D522"/>
    </row>
    <row r="523" spans="4:4" x14ac:dyDescent="0.25">
      <c r="D523"/>
    </row>
    <row r="524" spans="4:4" x14ac:dyDescent="0.25">
      <c r="D524"/>
    </row>
    <row r="525" spans="4:4" x14ac:dyDescent="0.25">
      <c r="D525"/>
    </row>
    <row r="526" spans="4:4" x14ac:dyDescent="0.25">
      <c r="D526"/>
    </row>
    <row r="527" spans="4:4" x14ac:dyDescent="0.25">
      <c r="D527"/>
    </row>
    <row r="528" spans="4:4" x14ac:dyDescent="0.25">
      <c r="D528"/>
    </row>
    <row r="529" spans="4:4" x14ac:dyDescent="0.25">
      <c r="D529"/>
    </row>
    <row r="530" spans="4:4" x14ac:dyDescent="0.25">
      <c r="D530"/>
    </row>
    <row r="531" spans="4:4" x14ac:dyDescent="0.25">
      <c r="D531"/>
    </row>
    <row r="532" spans="4:4" x14ac:dyDescent="0.25">
      <c r="D532"/>
    </row>
    <row r="533" spans="4:4" x14ac:dyDescent="0.25">
      <c r="D533"/>
    </row>
    <row r="534" spans="4:4" x14ac:dyDescent="0.25">
      <c r="D534"/>
    </row>
    <row r="535" spans="4:4" x14ac:dyDescent="0.25">
      <c r="D535"/>
    </row>
    <row r="536" spans="4:4" x14ac:dyDescent="0.25">
      <c r="D536"/>
    </row>
    <row r="537" spans="4:4" x14ac:dyDescent="0.25">
      <c r="D537"/>
    </row>
    <row r="538" spans="4:4" x14ac:dyDescent="0.25">
      <c r="D538"/>
    </row>
    <row r="539" spans="4:4" x14ac:dyDescent="0.25">
      <c r="D539"/>
    </row>
    <row r="540" spans="4:4" x14ac:dyDescent="0.25">
      <c r="D540"/>
    </row>
    <row r="541" spans="4:4" x14ac:dyDescent="0.25">
      <c r="D541"/>
    </row>
    <row r="542" spans="4:4" x14ac:dyDescent="0.25">
      <c r="D542"/>
    </row>
    <row r="543" spans="4:4" x14ac:dyDescent="0.25">
      <c r="D543"/>
    </row>
    <row r="544" spans="4:4" x14ac:dyDescent="0.25">
      <c r="D544"/>
    </row>
    <row r="545" spans="4:4" x14ac:dyDescent="0.25">
      <c r="D545"/>
    </row>
    <row r="546" spans="4:4" x14ac:dyDescent="0.25">
      <c r="D546"/>
    </row>
    <row r="547" spans="4:4" x14ac:dyDescent="0.25">
      <c r="D547"/>
    </row>
    <row r="548" spans="4:4" x14ac:dyDescent="0.25">
      <c r="D548"/>
    </row>
    <row r="549" spans="4:4" x14ac:dyDescent="0.25">
      <c r="D549"/>
    </row>
    <row r="550" spans="4:4" x14ac:dyDescent="0.25">
      <c r="D550"/>
    </row>
    <row r="551" spans="4:4" x14ac:dyDescent="0.25">
      <c r="D551"/>
    </row>
    <row r="552" spans="4:4" x14ac:dyDescent="0.25">
      <c r="D552"/>
    </row>
    <row r="553" spans="4:4" x14ac:dyDescent="0.25">
      <c r="D553"/>
    </row>
    <row r="554" spans="4:4" x14ac:dyDescent="0.25">
      <c r="D554"/>
    </row>
    <row r="555" spans="4:4" x14ac:dyDescent="0.25">
      <c r="D555"/>
    </row>
    <row r="556" spans="4:4" x14ac:dyDescent="0.25">
      <c r="D556"/>
    </row>
    <row r="557" spans="4:4" x14ac:dyDescent="0.25">
      <c r="D557"/>
    </row>
    <row r="558" spans="4:4" x14ac:dyDescent="0.25">
      <c r="D558"/>
    </row>
    <row r="559" spans="4:4" x14ac:dyDescent="0.25">
      <c r="D559"/>
    </row>
    <row r="560" spans="4:4" x14ac:dyDescent="0.25">
      <c r="D560"/>
    </row>
    <row r="561" spans="4:4" x14ac:dyDescent="0.25">
      <c r="D561"/>
    </row>
    <row r="562" spans="4:4" x14ac:dyDescent="0.25">
      <c r="D562"/>
    </row>
    <row r="563" spans="4:4" x14ac:dyDescent="0.25">
      <c r="D563"/>
    </row>
    <row r="564" spans="4:4" x14ac:dyDescent="0.25">
      <c r="D564"/>
    </row>
    <row r="565" spans="4:4" x14ac:dyDescent="0.25">
      <c r="D565"/>
    </row>
    <row r="566" spans="4:4" x14ac:dyDescent="0.25">
      <c r="D566"/>
    </row>
    <row r="567" spans="4:4" x14ac:dyDescent="0.25">
      <c r="D567"/>
    </row>
    <row r="568" spans="4:4" x14ac:dyDescent="0.25">
      <c r="D568"/>
    </row>
    <row r="569" spans="4:4" x14ac:dyDescent="0.25">
      <c r="D569"/>
    </row>
    <row r="570" spans="4:4" x14ac:dyDescent="0.25">
      <c r="D570"/>
    </row>
    <row r="571" spans="4:4" x14ac:dyDescent="0.25">
      <c r="D571"/>
    </row>
    <row r="572" spans="4:4" x14ac:dyDescent="0.25">
      <c r="D572"/>
    </row>
    <row r="573" spans="4:4" x14ac:dyDescent="0.25">
      <c r="D573"/>
    </row>
    <row r="574" spans="4:4" x14ac:dyDescent="0.25">
      <c r="D574"/>
    </row>
    <row r="575" spans="4:4" x14ac:dyDescent="0.25">
      <c r="D575"/>
    </row>
    <row r="576" spans="4:4" x14ac:dyDescent="0.25">
      <c r="D576"/>
    </row>
    <row r="577" spans="4:4" x14ac:dyDescent="0.25">
      <c r="D577"/>
    </row>
    <row r="578" spans="4:4" x14ac:dyDescent="0.25">
      <c r="D578"/>
    </row>
    <row r="579" spans="4:4" x14ac:dyDescent="0.25">
      <c r="D579"/>
    </row>
    <row r="580" spans="4:4" x14ac:dyDescent="0.25">
      <c r="D580"/>
    </row>
    <row r="581" spans="4:4" x14ac:dyDescent="0.25">
      <c r="D581"/>
    </row>
    <row r="582" spans="4:4" x14ac:dyDescent="0.25">
      <c r="D582"/>
    </row>
    <row r="583" spans="4:4" x14ac:dyDescent="0.25">
      <c r="D583"/>
    </row>
    <row r="584" spans="4:4" x14ac:dyDescent="0.25">
      <c r="D584"/>
    </row>
    <row r="585" spans="4:4" x14ac:dyDescent="0.25">
      <c r="D585"/>
    </row>
    <row r="586" spans="4:4" x14ac:dyDescent="0.25">
      <c r="D586"/>
    </row>
    <row r="587" spans="4:4" x14ac:dyDescent="0.25">
      <c r="D587"/>
    </row>
    <row r="588" spans="4:4" x14ac:dyDescent="0.25">
      <c r="D588"/>
    </row>
    <row r="589" spans="4:4" x14ac:dyDescent="0.25">
      <c r="D589"/>
    </row>
    <row r="590" spans="4:4" x14ac:dyDescent="0.25">
      <c r="D590"/>
    </row>
    <row r="591" spans="4:4" x14ac:dyDescent="0.25">
      <c r="D591"/>
    </row>
    <row r="592" spans="4:4" x14ac:dyDescent="0.25">
      <c r="D592"/>
    </row>
    <row r="593" spans="4:4" x14ac:dyDescent="0.25">
      <c r="D593"/>
    </row>
    <row r="594" spans="4:4" x14ac:dyDescent="0.25">
      <c r="D594"/>
    </row>
    <row r="595" spans="4:4" x14ac:dyDescent="0.25">
      <c r="D595"/>
    </row>
    <row r="596" spans="4:4" x14ac:dyDescent="0.25">
      <c r="D596"/>
    </row>
    <row r="597" spans="4:4" x14ac:dyDescent="0.25">
      <c r="D597"/>
    </row>
    <row r="598" spans="4:4" x14ac:dyDescent="0.25">
      <c r="D598"/>
    </row>
    <row r="599" spans="4:4" x14ac:dyDescent="0.25">
      <c r="D599"/>
    </row>
    <row r="600" spans="4:4" x14ac:dyDescent="0.25">
      <c r="D600"/>
    </row>
    <row r="601" spans="4:4" x14ac:dyDescent="0.25">
      <c r="D601"/>
    </row>
    <row r="602" spans="4:4" x14ac:dyDescent="0.25">
      <c r="D602"/>
    </row>
    <row r="603" spans="4:4" x14ac:dyDescent="0.25">
      <c r="D603"/>
    </row>
    <row r="604" spans="4:4" x14ac:dyDescent="0.25">
      <c r="D604"/>
    </row>
    <row r="605" spans="4:4" x14ac:dyDescent="0.25">
      <c r="D605"/>
    </row>
    <row r="606" spans="4:4" x14ac:dyDescent="0.25">
      <c r="D606"/>
    </row>
    <row r="607" spans="4:4" x14ac:dyDescent="0.25">
      <c r="D607"/>
    </row>
    <row r="608" spans="4:4" x14ac:dyDescent="0.25">
      <c r="D608"/>
    </row>
    <row r="609" spans="4:4" x14ac:dyDescent="0.25">
      <c r="D609"/>
    </row>
    <row r="610" spans="4:4" x14ac:dyDescent="0.25">
      <c r="D610"/>
    </row>
    <row r="611" spans="4:4" x14ac:dyDescent="0.25">
      <c r="D611"/>
    </row>
    <row r="612" spans="4:4" x14ac:dyDescent="0.25">
      <c r="D612"/>
    </row>
    <row r="613" spans="4:4" x14ac:dyDescent="0.25">
      <c r="D613"/>
    </row>
    <row r="614" spans="4:4" x14ac:dyDescent="0.25">
      <c r="D614"/>
    </row>
    <row r="615" spans="4:4" x14ac:dyDescent="0.25">
      <c r="D615"/>
    </row>
    <row r="616" spans="4:4" x14ac:dyDescent="0.25">
      <c r="D616"/>
    </row>
    <row r="617" spans="4:4" x14ac:dyDescent="0.25">
      <c r="D617"/>
    </row>
    <row r="618" spans="4:4" x14ac:dyDescent="0.25">
      <c r="D618"/>
    </row>
    <row r="619" spans="4:4" x14ac:dyDescent="0.25">
      <c r="D619"/>
    </row>
    <row r="620" spans="4:4" x14ac:dyDescent="0.25">
      <c r="D620"/>
    </row>
    <row r="621" spans="4:4" x14ac:dyDescent="0.25">
      <c r="D621"/>
    </row>
    <row r="622" spans="4:4" x14ac:dyDescent="0.25">
      <c r="D622"/>
    </row>
    <row r="623" spans="4:4" x14ac:dyDescent="0.25">
      <c r="D623"/>
    </row>
    <row r="624" spans="4:4" x14ac:dyDescent="0.25">
      <c r="D624"/>
    </row>
    <row r="625" spans="4:4" x14ac:dyDescent="0.25">
      <c r="D625"/>
    </row>
    <row r="626" spans="4:4" x14ac:dyDescent="0.25">
      <c r="D626"/>
    </row>
    <row r="627" spans="4:4" x14ac:dyDescent="0.25">
      <c r="D627"/>
    </row>
    <row r="628" spans="4:4" x14ac:dyDescent="0.25">
      <c r="D628"/>
    </row>
    <row r="629" spans="4:4" x14ac:dyDescent="0.25">
      <c r="D629"/>
    </row>
    <row r="630" spans="4:4" x14ac:dyDescent="0.25">
      <c r="D630"/>
    </row>
    <row r="631" spans="4:4" x14ac:dyDescent="0.25">
      <c r="D631"/>
    </row>
    <row r="632" spans="4:4" x14ac:dyDescent="0.25">
      <c r="D632"/>
    </row>
    <row r="633" spans="4:4" x14ac:dyDescent="0.25">
      <c r="D633"/>
    </row>
    <row r="634" spans="4:4" x14ac:dyDescent="0.25">
      <c r="D634"/>
    </row>
    <row r="635" spans="4:4" x14ac:dyDescent="0.25">
      <c r="D635"/>
    </row>
    <row r="636" spans="4:4" x14ac:dyDescent="0.25">
      <c r="D636"/>
    </row>
    <row r="637" spans="4:4" x14ac:dyDescent="0.25">
      <c r="D637"/>
    </row>
    <row r="638" spans="4:4" x14ac:dyDescent="0.25">
      <c r="D638"/>
    </row>
    <row r="639" spans="4:4" x14ac:dyDescent="0.25">
      <c r="D639"/>
    </row>
    <row r="640" spans="4:4" x14ac:dyDescent="0.25">
      <c r="D640"/>
    </row>
    <row r="641" spans="4:4" x14ac:dyDescent="0.25">
      <c r="D641"/>
    </row>
    <row r="642" spans="4:4" x14ac:dyDescent="0.25">
      <c r="D642"/>
    </row>
    <row r="643" spans="4:4" x14ac:dyDescent="0.25">
      <c r="D643"/>
    </row>
    <row r="644" spans="4:4" x14ac:dyDescent="0.25">
      <c r="D644"/>
    </row>
    <row r="645" spans="4:4" x14ac:dyDescent="0.25">
      <c r="D645"/>
    </row>
    <row r="646" spans="4:4" x14ac:dyDescent="0.25">
      <c r="D646"/>
    </row>
    <row r="647" spans="4:4" x14ac:dyDescent="0.25">
      <c r="D647"/>
    </row>
    <row r="648" spans="4:4" x14ac:dyDescent="0.25">
      <c r="D648"/>
    </row>
    <row r="649" spans="4:4" x14ac:dyDescent="0.25">
      <c r="D649"/>
    </row>
    <row r="650" spans="4:4" x14ac:dyDescent="0.25">
      <c r="D650"/>
    </row>
    <row r="651" spans="4:4" x14ac:dyDescent="0.25">
      <c r="D651"/>
    </row>
    <row r="652" spans="4:4" x14ac:dyDescent="0.25">
      <c r="D652"/>
    </row>
    <row r="653" spans="4:4" x14ac:dyDescent="0.25">
      <c r="D653"/>
    </row>
    <row r="654" spans="4:4" x14ac:dyDescent="0.25">
      <c r="D654"/>
    </row>
    <row r="655" spans="4:4" x14ac:dyDescent="0.25">
      <c r="D655"/>
    </row>
    <row r="656" spans="4:4" x14ac:dyDescent="0.25">
      <c r="D656"/>
    </row>
    <row r="657" spans="4:4" x14ac:dyDescent="0.25">
      <c r="D657"/>
    </row>
    <row r="658" spans="4:4" x14ac:dyDescent="0.25">
      <c r="D658"/>
    </row>
    <row r="659" spans="4:4" x14ac:dyDescent="0.25">
      <c r="D659"/>
    </row>
    <row r="660" spans="4:4" x14ac:dyDescent="0.25">
      <c r="D660"/>
    </row>
    <row r="661" spans="4:4" x14ac:dyDescent="0.25">
      <c r="D661"/>
    </row>
    <row r="662" spans="4:4" x14ac:dyDescent="0.25">
      <c r="D662"/>
    </row>
    <row r="663" spans="4:4" x14ac:dyDescent="0.25">
      <c r="D663"/>
    </row>
    <row r="664" spans="4:4" x14ac:dyDescent="0.25">
      <c r="D664"/>
    </row>
    <row r="665" spans="4:4" x14ac:dyDescent="0.25">
      <c r="D665"/>
    </row>
    <row r="666" spans="4:4" x14ac:dyDescent="0.25">
      <c r="D666"/>
    </row>
    <row r="667" spans="4:4" x14ac:dyDescent="0.25">
      <c r="D667"/>
    </row>
    <row r="668" spans="4:4" x14ac:dyDescent="0.25">
      <c r="D668"/>
    </row>
    <row r="669" spans="4:4" x14ac:dyDescent="0.25">
      <c r="D669"/>
    </row>
    <row r="670" spans="4:4" x14ac:dyDescent="0.25">
      <c r="D670"/>
    </row>
    <row r="671" spans="4:4" x14ac:dyDescent="0.25">
      <c r="D671"/>
    </row>
    <row r="672" spans="4:4" x14ac:dyDescent="0.25">
      <c r="D672"/>
    </row>
    <row r="673" spans="4:4" x14ac:dyDescent="0.25">
      <c r="D673"/>
    </row>
    <row r="674" spans="4:4" x14ac:dyDescent="0.25">
      <c r="D674"/>
    </row>
    <row r="675" spans="4:4" x14ac:dyDescent="0.25">
      <c r="D675"/>
    </row>
    <row r="676" spans="4:4" x14ac:dyDescent="0.25">
      <c r="D676"/>
    </row>
    <row r="677" spans="4:4" x14ac:dyDescent="0.25">
      <c r="D677"/>
    </row>
    <row r="678" spans="4:4" x14ac:dyDescent="0.25">
      <c r="D678"/>
    </row>
    <row r="679" spans="4:4" x14ac:dyDescent="0.25">
      <c r="D679"/>
    </row>
    <row r="680" spans="4:4" x14ac:dyDescent="0.25">
      <c r="D680"/>
    </row>
    <row r="681" spans="4:4" x14ac:dyDescent="0.25">
      <c r="D681"/>
    </row>
    <row r="682" spans="4:4" x14ac:dyDescent="0.25">
      <c r="D682"/>
    </row>
    <row r="683" spans="4:4" x14ac:dyDescent="0.25">
      <c r="D683"/>
    </row>
    <row r="684" spans="4:4" x14ac:dyDescent="0.25">
      <c r="D684"/>
    </row>
    <row r="685" spans="4:4" x14ac:dyDescent="0.25">
      <c r="D685"/>
    </row>
    <row r="686" spans="4:4" x14ac:dyDescent="0.25">
      <c r="D686"/>
    </row>
    <row r="687" spans="4:4" x14ac:dyDescent="0.25">
      <c r="D687"/>
    </row>
    <row r="688" spans="4:4" x14ac:dyDescent="0.25">
      <c r="D688"/>
    </row>
    <row r="689" spans="4:4" x14ac:dyDescent="0.25">
      <c r="D689"/>
    </row>
    <row r="690" spans="4:4" x14ac:dyDescent="0.25">
      <c r="D690"/>
    </row>
    <row r="691" spans="4:4" x14ac:dyDescent="0.25">
      <c r="D691"/>
    </row>
  </sheetData>
  <mergeCells count="23">
    <mergeCell ref="A64:A66"/>
    <mergeCell ref="A67:A71"/>
    <mergeCell ref="A72:A74"/>
    <mergeCell ref="A75:A79"/>
    <mergeCell ref="A7:A51"/>
    <mergeCell ref="A54:A55"/>
    <mergeCell ref="A56:A57"/>
    <mergeCell ref="A126:A140"/>
    <mergeCell ref="A144:A146"/>
    <mergeCell ref="A153:C153"/>
    <mergeCell ref="B36:B37"/>
    <mergeCell ref="B89:B90"/>
    <mergeCell ref="B95:B97"/>
    <mergeCell ref="B105:B106"/>
    <mergeCell ref="B129:B130"/>
    <mergeCell ref="A80:A81"/>
    <mergeCell ref="A82:A84"/>
    <mergeCell ref="A85:A88"/>
    <mergeCell ref="A89:A108"/>
    <mergeCell ref="A109:A123"/>
    <mergeCell ref="A124:A125"/>
    <mergeCell ref="A58:A59"/>
    <mergeCell ref="A61:A63"/>
  </mergeCells>
  <pageMargins left="0.43307086614173229" right="0.43307086614173229" top="0.55118110236220474" bottom="0.56999999999999995" header="0.31496062992125984" footer="0.26"/>
  <pageSetup paperSize="9" scale="60" fitToHeight="0" orientation="portrait" horizontalDpi="4294967294" verticalDpi="4294967294" r:id="rId2"/>
  <headerFooter>
    <oddFooter>&amp;R&amp;N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B726C-E87C-43E2-AD69-274074C1D276}">
  <sheetPr>
    <pageSetUpPr fitToPage="1"/>
  </sheetPr>
  <dimension ref="A1:F691"/>
  <sheetViews>
    <sheetView workbookViewId="0">
      <selection activeCell="A4" sqref="A4"/>
    </sheetView>
  </sheetViews>
  <sheetFormatPr defaultRowHeight="15" x14ac:dyDescent="0.25"/>
  <cols>
    <col min="1" max="1" width="24.85546875" customWidth="1"/>
    <col min="2" max="2" width="23.42578125" customWidth="1"/>
    <col min="3" max="3" width="58" customWidth="1"/>
    <col min="4" max="4" width="17.85546875" style="92" customWidth="1"/>
    <col min="5" max="5" width="16.28515625" customWidth="1"/>
    <col min="6" max="6" width="16.140625" customWidth="1"/>
  </cols>
  <sheetData>
    <row r="1" spans="1:6" ht="21" customHeight="1" x14ac:dyDescent="0.25">
      <c r="A1" s="91" t="s">
        <v>160</v>
      </c>
      <c r="B1" t="s">
        <v>2643</v>
      </c>
    </row>
    <row r="3" spans="1:6" x14ac:dyDescent="0.25">
      <c r="A3" s="1"/>
      <c r="B3" s="1"/>
      <c r="C3" s="1"/>
      <c r="D3" s="93" t="s">
        <v>3447</v>
      </c>
      <c r="E3" s="1"/>
      <c r="F3" s="1"/>
    </row>
    <row r="4" spans="1:6" ht="30" x14ac:dyDescent="0.25">
      <c r="A4" s="93" t="s">
        <v>2690</v>
      </c>
      <c r="B4" s="93" t="s">
        <v>1</v>
      </c>
      <c r="C4" s="93" t="s">
        <v>2</v>
      </c>
      <c r="D4" s="94" t="s">
        <v>3450</v>
      </c>
      <c r="E4" s="94" t="s">
        <v>3448</v>
      </c>
      <c r="F4" s="94" t="s">
        <v>3449</v>
      </c>
    </row>
    <row r="5" spans="1:6" ht="30" x14ac:dyDescent="0.25">
      <c r="A5" s="94" t="s">
        <v>3041</v>
      </c>
      <c r="B5" s="94" t="s">
        <v>1022</v>
      </c>
      <c r="C5" s="94" t="s">
        <v>1023</v>
      </c>
      <c r="D5" s="95">
        <v>1510000</v>
      </c>
      <c r="E5" s="95">
        <v>1365619.93</v>
      </c>
      <c r="F5" s="95">
        <v>1214738.1399999999</v>
      </c>
    </row>
    <row r="6" spans="1:6" ht="30" x14ac:dyDescent="0.25">
      <c r="A6" s="94" t="s">
        <v>3083</v>
      </c>
      <c r="B6" s="94" t="s">
        <v>1091</v>
      </c>
      <c r="C6" s="94" t="s">
        <v>1092</v>
      </c>
      <c r="D6" s="95">
        <v>1200000</v>
      </c>
      <c r="E6" s="95">
        <v>0</v>
      </c>
      <c r="F6" s="95">
        <v>0</v>
      </c>
    </row>
    <row r="7" spans="1:6" ht="30" x14ac:dyDescent="0.25">
      <c r="A7" s="94" t="s">
        <v>3078</v>
      </c>
      <c r="B7" s="94" t="s">
        <v>1082</v>
      </c>
      <c r="C7" s="94" t="s">
        <v>1083</v>
      </c>
      <c r="D7" s="95">
        <v>1418000</v>
      </c>
      <c r="E7" s="95">
        <v>137470.60999999999</v>
      </c>
      <c r="F7" s="95">
        <v>0</v>
      </c>
    </row>
    <row r="8" spans="1:6" ht="30" x14ac:dyDescent="0.25">
      <c r="A8" s="94" t="s">
        <v>3006</v>
      </c>
      <c r="B8" s="94" t="s">
        <v>968</v>
      </c>
      <c r="C8" s="94" t="s">
        <v>969</v>
      </c>
      <c r="D8" s="95">
        <v>2117000</v>
      </c>
      <c r="E8" s="95">
        <v>501941.36</v>
      </c>
      <c r="F8" s="95">
        <v>0</v>
      </c>
    </row>
    <row r="9" spans="1:6" ht="45" x14ac:dyDescent="0.25">
      <c r="A9" s="94" t="s">
        <v>3012</v>
      </c>
      <c r="B9" s="94" t="s">
        <v>977</v>
      </c>
      <c r="C9" s="94" t="s">
        <v>978</v>
      </c>
      <c r="D9" s="95">
        <v>1148429.72</v>
      </c>
      <c r="E9" s="95">
        <v>72097.66</v>
      </c>
      <c r="F9" s="95">
        <v>0</v>
      </c>
    </row>
    <row r="10" spans="1:6" ht="75" x14ac:dyDescent="0.25">
      <c r="A10" s="94" t="s">
        <v>2954</v>
      </c>
      <c r="B10" s="94" t="s">
        <v>888</v>
      </c>
      <c r="C10" s="94" t="s">
        <v>889</v>
      </c>
      <c r="D10" s="95">
        <v>1200000</v>
      </c>
      <c r="E10" s="95">
        <v>149277.23000000001</v>
      </c>
      <c r="F10" s="95">
        <v>0</v>
      </c>
    </row>
    <row r="11" spans="1:6" ht="30" x14ac:dyDescent="0.25">
      <c r="A11" s="94" t="s">
        <v>3074</v>
      </c>
      <c r="B11" s="94" t="s">
        <v>1076</v>
      </c>
      <c r="C11" s="94" t="s">
        <v>1077</v>
      </c>
      <c r="D11" s="95">
        <v>2000000</v>
      </c>
      <c r="E11" s="95">
        <v>32989.83</v>
      </c>
      <c r="F11" s="95">
        <v>0</v>
      </c>
    </row>
    <row r="12" spans="1:6" ht="60" x14ac:dyDescent="0.25">
      <c r="A12" s="94" t="s">
        <v>2906</v>
      </c>
      <c r="B12" s="94" t="s">
        <v>816</v>
      </c>
      <c r="C12" s="94" t="s">
        <v>817</v>
      </c>
      <c r="D12" s="95">
        <v>1000000</v>
      </c>
      <c r="E12" s="95">
        <v>790693.5</v>
      </c>
      <c r="F12" s="95">
        <v>357146.37000000011</v>
      </c>
    </row>
    <row r="13" spans="1:6" ht="30" x14ac:dyDescent="0.25">
      <c r="A13" s="94" t="s">
        <v>3070</v>
      </c>
      <c r="B13" s="94" t="s">
        <v>1070</v>
      </c>
      <c r="C13" s="94" t="s">
        <v>1071</v>
      </c>
      <c r="D13" s="95">
        <v>1200000</v>
      </c>
      <c r="E13" s="95">
        <v>1110216.56</v>
      </c>
      <c r="F13" s="95">
        <v>0</v>
      </c>
    </row>
    <row r="14" spans="1:6" x14ac:dyDescent="0.25">
      <c r="A14" s="94" t="s">
        <v>3087</v>
      </c>
      <c r="B14" s="94" t="s">
        <v>1097</v>
      </c>
      <c r="C14" s="94" t="s">
        <v>1098</v>
      </c>
      <c r="D14" s="95">
        <v>3000000</v>
      </c>
      <c r="E14" s="95">
        <v>2880154.36</v>
      </c>
      <c r="F14" s="95">
        <v>299913.2</v>
      </c>
    </row>
    <row r="15" spans="1:6" ht="45" x14ac:dyDescent="0.25">
      <c r="A15" s="94" t="s">
        <v>3043</v>
      </c>
      <c r="B15" s="94" t="s">
        <v>1025</v>
      </c>
      <c r="C15" s="94" t="s">
        <v>1026</v>
      </c>
      <c r="D15" s="95">
        <v>2000000</v>
      </c>
      <c r="E15" s="95">
        <v>137800.26</v>
      </c>
      <c r="F15" s="95">
        <v>0</v>
      </c>
    </row>
    <row r="16" spans="1:6" ht="30" x14ac:dyDescent="0.25">
      <c r="A16" s="94" t="s">
        <v>2894</v>
      </c>
      <c r="B16" s="94" t="s">
        <v>798</v>
      </c>
      <c r="C16" s="94" t="s">
        <v>799</v>
      </c>
      <c r="D16" s="95">
        <v>1480000</v>
      </c>
      <c r="E16" s="95">
        <v>1455450</v>
      </c>
      <c r="F16" s="95">
        <v>36778.51</v>
      </c>
    </row>
    <row r="17" spans="1:6" ht="30" x14ac:dyDescent="0.25">
      <c r="A17" s="94" t="s">
        <v>2942</v>
      </c>
      <c r="B17" s="94" t="s">
        <v>870</v>
      </c>
      <c r="C17" s="94" t="s">
        <v>871</v>
      </c>
      <c r="D17" s="95">
        <v>1439448.88</v>
      </c>
      <c r="E17" s="95">
        <v>1245889.43</v>
      </c>
      <c r="F17" s="95">
        <v>349530.06</v>
      </c>
    </row>
    <row r="18" spans="1:6" ht="30" x14ac:dyDescent="0.25">
      <c r="A18" s="94" t="s">
        <v>2934</v>
      </c>
      <c r="B18" s="94" t="s">
        <v>858</v>
      </c>
      <c r="C18" s="94" t="s">
        <v>859</v>
      </c>
      <c r="D18" s="95">
        <v>2800000</v>
      </c>
      <c r="E18" s="95">
        <v>248231.17</v>
      </c>
      <c r="F18" s="95">
        <v>0</v>
      </c>
    </row>
    <row r="19" spans="1:6" ht="60" x14ac:dyDescent="0.25">
      <c r="A19" s="94" t="s">
        <v>2973</v>
      </c>
      <c r="B19" s="94" t="s">
        <v>918</v>
      </c>
      <c r="C19" s="94" t="s">
        <v>919</v>
      </c>
      <c r="D19" s="95">
        <v>2800000</v>
      </c>
      <c r="E19" s="95">
        <v>221149.94</v>
      </c>
      <c r="F19" s="95">
        <v>36755.199999999997</v>
      </c>
    </row>
    <row r="20" spans="1:6" ht="30" x14ac:dyDescent="0.25">
      <c r="A20" s="94" t="s">
        <v>2987</v>
      </c>
      <c r="B20" s="94" t="s">
        <v>939</v>
      </c>
      <c r="C20" s="94" t="s">
        <v>940</v>
      </c>
      <c r="D20" s="95">
        <v>1800000</v>
      </c>
      <c r="E20" s="95">
        <v>227525.56</v>
      </c>
      <c r="F20" s="95">
        <v>0</v>
      </c>
    </row>
    <row r="21" spans="1:6" ht="60" x14ac:dyDescent="0.25">
      <c r="A21" s="94" t="s">
        <v>2988</v>
      </c>
      <c r="B21" s="94" t="s">
        <v>942</v>
      </c>
      <c r="C21" s="94" t="s">
        <v>943</v>
      </c>
      <c r="D21" s="95">
        <v>1785000</v>
      </c>
      <c r="E21" s="95">
        <v>1629900.66</v>
      </c>
      <c r="F21" s="95">
        <v>76817.03</v>
      </c>
    </row>
    <row r="22" spans="1:6" ht="30" x14ac:dyDescent="0.25">
      <c r="A22" s="94" t="s">
        <v>2979</v>
      </c>
      <c r="B22" s="94" t="s">
        <v>927</v>
      </c>
      <c r="C22" s="94" t="s">
        <v>928</v>
      </c>
      <c r="D22" s="95">
        <v>1715800</v>
      </c>
      <c r="E22" s="95">
        <v>86094.5</v>
      </c>
      <c r="F22" s="95">
        <v>0</v>
      </c>
    </row>
    <row r="23" spans="1:6" ht="75" x14ac:dyDescent="0.25">
      <c r="A23" s="94" t="s">
        <v>2960</v>
      </c>
      <c r="B23" s="94" t="s">
        <v>897</v>
      </c>
      <c r="C23" s="94" t="s">
        <v>898</v>
      </c>
      <c r="D23" s="95">
        <v>7000000</v>
      </c>
      <c r="E23" s="95">
        <v>34762.050000000003</v>
      </c>
      <c r="F23" s="95">
        <v>34762.050000000003</v>
      </c>
    </row>
    <row r="24" spans="1:6" x14ac:dyDescent="0.25">
      <c r="A24" s="94" t="s">
        <v>3022</v>
      </c>
      <c r="B24" s="94" t="s">
        <v>992</v>
      </c>
      <c r="C24" s="94" t="s">
        <v>993</v>
      </c>
      <c r="D24" s="95">
        <v>1000000</v>
      </c>
      <c r="E24" s="95">
        <v>619668.54</v>
      </c>
      <c r="F24" s="95">
        <v>124783.27</v>
      </c>
    </row>
    <row r="25" spans="1:6" ht="60" x14ac:dyDescent="0.25">
      <c r="A25" s="94" t="s">
        <v>3076</v>
      </c>
      <c r="B25" s="94" t="s">
        <v>1079</v>
      </c>
      <c r="C25" s="94" t="s">
        <v>1080</v>
      </c>
      <c r="D25" s="95">
        <v>2050000</v>
      </c>
      <c r="E25" s="95">
        <v>271400.31</v>
      </c>
      <c r="F25" s="95">
        <v>0</v>
      </c>
    </row>
    <row r="26" spans="1:6" ht="45" x14ac:dyDescent="0.25">
      <c r="A26" s="94" t="s">
        <v>3024</v>
      </c>
      <c r="B26" s="94" t="s">
        <v>995</v>
      </c>
      <c r="C26" s="94" t="s">
        <v>996</v>
      </c>
      <c r="D26" s="95">
        <v>1030000</v>
      </c>
      <c r="E26" s="95">
        <v>0</v>
      </c>
      <c r="F26" s="95">
        <v>0</v>
      </c>
    </row>
    <row r="27" spans="1:6" ht="30" x14ac:dyDescent="0.25">
      <c r="A27" s="94" t="s">
        <v>3096</v>
      </c>
      <c r="B27" s="94" t="s">
        <v>1112</v>
      </c>
      <c r="C27" s="94" t="s">
        <v>1113</v>
      </c>
      <c r="D27" s="95">
        <v>1300000</v>
      </c>
      <c r="E27" s="95">
        <v>124477.4</v>
      </c>
      <c r="F27" s="95">
        <v>65026</v>
      </c>
    </row>
    <row r="28" spans="1:6" ht="45" x14ac:dyDescent="0.25">
      <c r="A28" s="94" t="s">
        <v>2912</v>
      </c>
      <c r="B28" s="94" t="s">
        <v>825</v>
      </c>
      <c r="C28" s="94" t="s">
        <v>826</v>
      </c>
      <c r="D28" s="95">
        <v>1000000</v>
      </c>
      <c r="E28" s="95">
        <v>107848</v>
      </c>
      <c r="F28" s="95">
        <v>0</v>
      </c>
    </row>
    <row r="29" spans="1:6" ht="30" x14ac:dyDescent="0.25">
      <c r="A29" s="94" t="s">
        <v>3000</v>
      </c>
      <c r="B29" s="94" t="s">
        <v>959</v>
      </c>
      <c r="C29" s="94" t="s">
        <v>960</v>
      </c>
      <c r="D29" s="95">
        <v>1450000</v>
      </c>
      <c r="E29" s="95">
        <v>1423181.36</v>
      </c>
      <c r="F29" s="95">
        <v>61041.299999999988</v>
      </c>
    </row>
    <row r="30" spans="1:6" ht="30" x14ac:dyDescent="0.25">
      <c r="A30" s="94" t="s">
        <v>3010</v>
      </c>
      <c r="B30" s="94" t="s">
        <v>974</v>
      </c>
      <c r="C30" s="94" t="s">
        <v>975</v>
      </c>
      <c r="D30" s="95">
        <v>2000000</v>
      </c>
      <c r="E30" s="95">
        <v>649913.59999999998</v>
      </c>
      <c r="F30" s="95">
        <v>622000</v>
      </c>
    </row>
    <row r="31" spans="1:6" ht="75" x14ac:dyDescent="0.25">
      <c r="A31" s="94" t="s">
        <v>2922</v>
      </c>
      <c r="B31" s="94" t="s">
        <v>840</v>
      </c>
      <c r="C31" s="94" t="s">
        <v>841</v>
      </c>
      <c r="D31" s="95">
        <v>2300000</v>
      </c>
      <c r="E31" s="95">
        <v>2298640.09</v>
      </c>
      <c r="F31" s="95">
        <v>35903.379999999997</v>
      </c>
    </row>
    <row r="32" spans="1:6" ht="30" x14ac:dyDescent="0.25">
      <c r="A32" s="94" t="s">
        <v>3094</v>
      </c>
      <c r="B32" s="94" t="s">
        <v>1109</v>
      </c>
      <c r="C32" s="94" t="s">
        <v>1110</v>
      </c>
      <c r="D32" s="95">
        <v>1884385</v>
      </c>
      <c r="E32" s="95">
        <v>0</v>
      </c>
      <c r="F32" s="95">
        <v>0</v>
      </c>
    </row>
    <row r="33" spans="1:6" ht="45" x14ac:dyDescent="0.25">
      <c r="A33" s="94" t="s">
        <v>3016</v>
      </c>
      <c r="B33" s="94" t="s">
        <v>983</v>
      </c>
      <c r="C33" s="94" t="s">
        <v>984</v>
      </c>
      <c r="D33" s="95">
        <v>1930000</v>
      </c>
      <c r="E33" s="95">
        <v>930445.43</v>
      </c>
      <c r="F33" s="95">
        <v>0</v>
      </c>
    </row>
    <row r="34" spans="1:6" ht="30" x14ac:dyDescent="0.25">
      <c r="A34" s="94" t="s">
        <v>3050</v>
      </c>
      <c r="B34" s="94" t="s">
        <v>1037</v>
      </c>
      <c r="C34" s="94" t="s">
        <v>1038</v>
      </c>
      <c r="D34" s="95">
        <v>2500000</v>
      </c>
      <c r="E34" s="95">
        <v>179281.44</v>
      </c>
      <c r="F34" s="95">
        <v>0</v>
      </c>
    </row>
    <row r="35" spans="1:6" ht="30" x14ac:dyDescent="0.25">
      <c r="A35" s="94" t="s">
        <v>2918</v>
      </c>
      <c r="B35" s="94" t="s">
        <v>834</v>
      </c>
      <c r="C35" s="94" t="s">
        <v>835</v>
      </c>
      <c r="D35" s="95">
        <v>2000000</v>
      </c>
      <c r="E35" s="95">
        <v>104524.67</v>
      </c>
      <c r="F35" s="95">
        <v>0</v>
      </c>
    </row>
    <row r="36" spans="1:6" ht="30" x14ac:dyDescent="0.25">
      <c r="A36" s="94" t="s">
        <v>3032</v>
      </c>
      <c r="B36" s="94" t="s">
        <v>1007</v>
      </c>
      <c r="C36" s="94" t="s">
        <v>1008</v>
      </c>
      <c r="D36" s="95">
        <v>1080000</v>
      </c>
      <c r="E36" s="95">
        <v>881460.27</v>
      </c>
      <c r="F36" s="95">
        <v>177352.31</v>
      </c>
    </row>
    <row r="37" spans="1:6" ht="45" x14ac:dyDescent="0.25">
      <c r="A37" s="94" t="s">
        <v>2990</v>
      </c>
      <c r="B37" s="94" t="s">
        <v>945</v>
      </c>
      <c r="C37" s="94" t="s">
        <v>946</v>
      </c>
      <c r="D37" s="95">
        <v>6200000</v>
      </c>
      <c r="E37" s="95">
        <v>2348350.9300000002</v>
      </c>
      <c r="F37" s="95">
        <v>922725.71000000008</v>
      </c>
    </row>
    <row r="38" spans="1:6" ht="30" x14ac:dyDescent="0.25">
      <c r="A38" s="94" t="s">
        <v>2985</v>
      </c>
      <c r="B38" s="94" t="s">
        <v>936</v>
      </c>
      <c r="C38" s="94" t="s">
        <v>937</v>
      </c>
      <c r="D38" s="95">
        <v>2000000</v>
      </c>
      <c r="E38" s="95">
        <v>1009798.45</v>
      </c>
      <c r="F38" s="95">
        <v>456662.48</v>
      </c>
    </row>
    <row r="39" spans="1:6" ht="45" x14ac:dyDescent="0.25">
      <c r="A39" s="94" t="s">
        <v>2967</v>
      </c>
      <c r="B39" s="94" t="s">
        <v>909</v>
      </c>
      <c r="C39" s="94" t="s">
        <v>910</v>
      </c>
      <c r="D39" s="95">
        <v>1400000</v>
      </c>
      <c r="E39" s="95">
        <v>1202772.67</v>
      </c>
      <c r="F39" s="95">
        <v>412301.74</v>
      </c>
    </row>
    <row r="40" spans="1:6" ht="30" x14ac:dyDescent="0.25">
      <c r="A40" s="94" t="s">
        <v>2910</v>
      </c>
      <c r="B40" s="94" t="s">
        <v>822</v>
      </c>
      <c r="C40" s="94" t="s">
        <v>823</v>
      </c>
      <c r="D40" s="95">
        <v>2282568.5699999998</v>
      </c>
      <c r="E40" s="95">
        <v>1531624.97</v>
      </c>
      <c r="F40" s="95">
        <v>296518.59000000003</v>
      </c>
    </row>
    <row r="41" spans="1:6" ht="30" x14ac:dyDescent="0.25">
      <c r="A41" s="94" t="s">
        <v>2963</v>
      </c>
      <c r="B41" s="94" t="s">
        <v>903</v>
      </c>
      <c r="C41" s="94" t="s">
        <v>904</v>
      </c>
      <c r="D41" s="95">
        <v>2850000</v>
      </c>
      <c r="E41" s="95">
        <v>388744.29</v>
      </c>
      <c r="F41" s="95">
        <v>21994.560000000001</v>
      </c>
    </row>
    <row r="42" spans="1:6" ht="30" x14ac:dyDescent="0.25">
      <c r="A42" s="94" t="s">
        <v>2914</v>
      </c>
      <c r="B42" s="94" t="s">
        <v>828</v>
      </c>
      <c r="C42" s="94" t="s">
        <v>829</v>
      </c>
      <c r="D42" s="95">
        <v>1497673</v>
      </c>
      <c r="E42" s="95">
        <v>1467673</v>
      </c>
      <c r="F42" s="95">
        <v>0</v>
      </c>
    </row>
    <row r="43" spans="1:6" ht="60" x14ac:dyDescent="0.25">
      <c r="A43" s="94" t="s">
        <v>3065</v>
      </c>
      <c r="B43" s="94" t="s">
        <v>1061</v>
      </c>
      <c r="C43" s="94" t="s">
        <v>1062</v>
      </c>
      <c r="D43" s="95">
        <v>2550000</v>
      </c>
      <c r="E43" s="95">
        <v>2136947.6</v>
      </c>
      <c r="F43" s="95">
        <v>0</v>
      </c>
    </row>
    <row r="44" spans="1:6" ht="30" x14ac:dyDescent="0.25">
      <c r="A44" s="94" t="s">
        <v>2994</v>
      </c>
      <c r="B44" s="94" t="s">
        <v>951</v>
      </c>
      <c r="C44" s="94" t="s">
        <v>952</v>
      </c>
      <c r="D44" s="95">
        <v>2900000</v>
      </c>
      <c r="E44" s="95">
        <v>796303.67</v>
      </c>
      <c r="F44" s="95">
        <v>0</v>
      </c>
    </row>
    <row r="45" spans="1:6" ht="30" x14ac:dyDescent="0.25">
      <c r="A45" s="94" t="s">
        <v>2977</v>
      </c>
      <c r="B45" s="94" t="s">
        <v>924</v>
      </c>
      <c r="C45" s="94" t="s">
        <v>925</v>
      </c>
      <c r="D45" s="95">
        <v>1000000</v>
      </c>
      <c r="E45" s="95">
        <v>54584.39</v>
      </c>
      <c r="F45" s="95">
        <v>0</v>
      </c>
    </row>
    <row r="46" spans="1:6" ht="30" x14ac:dyDescent="0.25">
      <c r="A46" s="94" t="s">
        <v>2926</v>
      </c>
      <c r="B46" s="94" t="s">
        <v>846</v>
      </c>
      <c r="C46" s="94" t="s">
        <v>847</v>
      </c>
      <c r="D46" s="95">
        <v>4350000</v>
      </c>
      <c r="E46" s="95">
        <v>3556651.18</v>
      </c>
      <c r="F46" s="95">
        <v>182707.93</v>
      </c>
    </row>
    <row r="47" spans="1:6" ht="30" x14ac:dyDescent="0.25">
      <c r="A47" s="94" t="s">
        <v>3020</v>
      </c>
      <c r="B47" s="94" t="s">
        <v>989</v>
      </c>
      <c r="C47" s="94" t="s">
        <v>990</v>
      </c>
      <c r="D47" s="95">
        <v>2500000</v>
      </c>
      <c r="E47" s="95">
        <v>216203.53</v>
      </c>
      <c r="F47" s="95">
        <v>0</v>
      </c>
    </row>
    <row r="48" spans="1:6" ht="60" x14ac:dyDescent="0.25">
      <c r="A48" s="94" t="s">
        <v>3039</v>
      </c>
      <c r="B48" s="94" t="s">
        <v>1019</v>
      </c>
      <c r="C48" s="94" t="s">
        <v>1020</v>
      </c>
      <c r="D48" s="95">
        <v>2389374.56</v>
      </c>
      <c r="E48" s="95">
        <v>279404.34999999998</v>
      </c>
      <c r="F48" s="95">
        <v>0</v>
      </c>
    </row>
    <row r="49" spans="1:6" ht="30" x14ac:dyDescent="0.25">
      <c r="A49" s="94" t="s">
        <v>2938</v>
      </c>
      <c r="B49" s="94" t="s">
        <v>864</v>
      </c>
      <c r="C49" s="94" t="s">
        <v>865</v>
      </c>
      <c r="D49" s="95">
        <v>1960000</v>
      </c>
      <c r="E49" s="95">
        <v>135359.47</v>
      </c>
      <c r="F49" s="95">
        <v>0</v>
      </c>
    </row>
    <row r="50" spans="1:6" ht="45" x14ac:dyDescent="0.25">
      <c r="A50" s="94" t="s">
        <v>3028</v>
      </c>
      <c r="B50" s="94" t="s">
        <v>1001</v>
      </c>
      <c r="C50" s="94" t="s">
        <v>1002</v>
      </c>
      <c r="D50" s="95">
        <v>2500000</v>
      </c>
      <c r="E50" s="95">
        <v>85390.02</v>
      </c>
      <c r="F50" s="95">
        <v>0</v>
      </c>
    </row>
    <row r="51" spans="1:6" ht="30" x14ac:dyDescent="0.25">
      <c r="A51" s="94" t="s">
        <v>2902</v>
      </c>
      <c r="B51" s="94" t="s">
        <v>810</v>
      </c>
      <c r="C51" s="94" t="s">
        <v>811</v>
      </c>
      <c r="D51" s="95">
        <v>2207131.2400000002</v>
      </c>
      <c r="E51" s="95">
        <v>426238.04</v>
      </c>
      <c r="F51" s="95">
        <v>138456.88</v>
      </c>
    </row>
    <row r="52" spans="1:6" ht="30" x14ac:dyDescent="0.25">
      <c r="A52" s="94" t="s">
        <v>3052</v>
      </c>
      <c r="B52" s="94" t="s">
        <v>1040</v>
      </c>
      <c r="C52" s="94" t="s">
        <v>1041</v>
      </c>
      <c r="D52" s="95">
        <v>1980000</v>
      </c>
      <c r="E52" s="95">
        <v>384781.41</v>
      </c>
      <c r="F52" s="95">
        <v>1592.35</v>
      </c>
    </row>
    <row r="53" spans="1:6" ht="45" x14ac:dyDescent="0.25">
      <c r="A53" s="94" t="s">
        <v>2998</v>
      </c>
      <c r="B53" s="94" t="s">
        <v>957</v>
      </c>
      <c r="C53" s="94" t="s">
        <v>2705</v>
      </c>
      <c r="D53" s="95">
        <v>1060000</v>
      </c>
      <c r="E53" s="95">
        <v>882868.07000000007</v>
      </c>
      <c r="F53" s="95">
        <v>163553.32999999999</v>
      </c>
    </row>
    <row r="54" spans="1:6" ht="45" x14ac:dyDescent="0.25">
      <c r="A54" s="94" t="s">
        <v>3018</v>
      </c>
      <c r="B54" s="94" t="s">
        <v>986</v>
      </c>
      <c r="C54" s="94" t="s">
        <v>987</v>
      </c>
      <c r="D54" s="95">
        <v>1200000</v>
      </c>
      <c r="E54" s="95">
        <v>0</v>
      </c>
      <c r="F54" s="95">
        <v>0</v>
      </c>
    </row>
    <row r="55" spans="1:6" ht="30" x14ac:dyDescent="0.25">
      <c r="A55" s="94" t="s">
        <v>2965</v>
      </c>
      <c r="B55" s="94" t="s">
        <v>906</v>
      </c>
      <c r="C55" s="94" t="s">
        <v>907</v>
      </c>
      <c r="D55" s="95">
        <v>1234198.3999999999</v>
      </c>
      <c r="E55" s="95">
        <v>96098.73000000001</v>
      </c>
      <c r="F55" s="95">
        <v>0</v>
      </c>
    </row>
    <row r="56" spans="1:6" ht="60" x14ac:dyDescent="0.25">
      <c r="A56" s="94" t="s">
        <v>2930</v>
      </c>
      <c r="B56" s="94" t="s">
        <v>852</v>
      </c>
      <c r="C56" s="94" t="s">
        <v>853</v>
      </c>
      <c r="D56" s="95">
        <v>1600000</v>
      </c>
      <c r="E56" s="95">
        <v>182955.65</v>
      </c>
      <c r="F56" s="95">
        <v>0</v>
      </c>
    </row>
    <row r="57" spans="1:6" ht="30" x14ac:dyDescent="0.25">
      <c r="A57" s="94" t="s">
        <v>2890</v>
      </c>
      <c r="B57" s="94" t="s">
        <v>792</v>
      </c>
      <c r="C57" s="94" t="s">
        <v>793</v>
      </c>
      <c r="D57" s="95">
        <v>1550000</v>
      </c>
      <c r="E57" s="95">
        <v>155117.14000000001</v>
      </c>
      <c r="F57" s="95">
        <v>0</v>
      </c>
    </row>
    <row r="58" spans="1:6" ht="30" x14ac:dyDescent="0.25">
      <c r="A58" s="94" t="s">
        <v>2983</v>
      </c>
      <c r="B58" s="94" t="s">
        <v>933</v>
      </c>
      <c r="C58" s="94" t="s">
        <v>934</v>
      </c>
      <c r="D58" s="95">
        <v>1600000</v>
      </c>
      <c r="E58" s="95">
        <v>0</v>
      </c>
      <c r="F58" s="95">
        <v>0</v>
      </c>
    </row>
    <row r="59" spans="1:6" ht="30" x14ac:dyDescent="0.25">
      <c r="A59" s="94" t="s">
        <v>3056</v>
      </c>
      <c r="B59" s="94" t="s">
        <v>1046</v>
      </c>
      <c r="C59" s="94" t="s">
        <v>1047</v>
      </c>
      <c r="D59" s="95">
        <v>1250000</v>
      </c>
      <c r="E59" s="95">
        <v>38342.550000000003</v>
      </c>
      <c r="F59" s="95">
        <v>38342.550000000003</v>
      </c>
    </row>
    <row r="60" spans="1:6" ht="75" x14ac:dyDescent="0.25">
      <c r="A60" s="94" t="s">
        <v>2969</v>
      </c>
      <c r="B60" s="94" t="s">
        <v>912</v>
      </c>
      <c r="C60" s="94" t="s">
        <v>913</v>
      </c>
      <c r="D60" s="95">
        <v>1900000</v>
      </c>
      <c r="E60" s="95">
        <v>280864.83</v>
      </c>
      <c r="F60" s="95">
        <v>31844</v>
      </c>
    </row>
    <row r="61" spans="1:6" ht="60" x14ac:dyDescent="0.25">
      <c r="A61" s="94" t="s">
        <v>3062</v>
      </c>
      <c r="B61" s="94" t="s">
        <v>1055</v>
      </c>
      <c r="C61" s="94" t="s">
        <v>1056</v>
      </c>
      <c r="D61" s="95">
        <v>2075000</v>
      </c>
      <c r="E61" s="95">
        <v>727867.88</v>
      </c>
      <c r="F61" s="95">
        <v>301866.06</v>
      </c>
    </row>
    <row r="62" spans="1:6" ht="30" x14ac:dyDescent="0.25">
      <c r="A62" s="94" t="s">
        <v>2888</v>
      </c>
      <c r="B62" s="94" t="s">
        <v>789</v>
      </c>
      <c r="C62" s="94" t="s">
        <v>790</v>
      </c>
      <c r="D62" s="95">
        <v>1000000</v>
      </c>
      <c r="E62" s="95">
        <v>27886.79</v>
      </c>
      <c r="F62" s="95">
        <v>27886.79</v>
      </c>
    </row>
    <row r="63" spans="1:6" ht="30" x14ac:dyDescent="0.25">
      <c r="A63" s="94" t="s">
        <v>2904</v>
      </c>
      <c r="B63" s="94" t="s">
        <v>813</v>
      </c>
      <c r="C63" s="94" t="s">
        <v>814</v>
      </c>
      <c r="D63" s="95">
        <v>2000000</v>
      </c>
      <c r="E63" s="95">
        <v>280422.49</v>
      </c>
      <c r="F63" s="95">
        <v>0</v>
      </c>
    </row>
    <row r="64" spans="1:6" ht="30" x14ac:dyDescent="0.25">
      <c r="A64" s="94" t="s">
        <v>2928</v>
      </c>
      <c r="B64" s="94" t="s">
        <v>849</v>
      </c>
      <c r="C64" s="94" t="s">
        <v>850</v>
      </c>
      <c r="D64" s="95">
        <v>1400000</v>
      </c>
      <c r="E64" s="95">
        <v>0</v>
      </c>
      <c r="F64" s="95">
        <v>0</v>
      </c>
    </row>
    <row r="65" spans="1:6" ht="30" x14ac:dyDescent="0.25">
      <c r="A65" s="94" t="s">
        <v>3072</v>
      </c>
      <c r="B65" s="94" t="s">
        <v>1073</v>
      </c>
      <c r="C65" s="94" t="s">
        <v>1074</v>
      </c>
      <c r="D65" s="95">
        <v>2500000</v>
      </c>
      <c r="E65" s="95">
        <v>88880.11</v>
      </c>
      <c r="F65" s="95">
        <v>23940.26</v>
      </c>
    </row>
    <row r="66" spans="1:6" ht="75" x14ac:dyDescent="0.25">
      <c r="A66" s="94" t="s">
        <v>3089</v>
      </c>
      <c r="B66" s="94" t="s">
        <v>1100</v>
      </c>
      <c r="C66" s="94" t="s">
        <v>1101</v>
      </c>
      <c r="D66" s="95">
        <v>2000000</v>
      </c>
      <c r="E66" s="95">
        <v>26097.62</v>
      </c>
      <c r="F66" s="95">
        <v>0</v>
      </c>
    </row>
    <row r="67" spans="1:6" ht="45" x14ac:dyDescent="0.25">
      <c r="A67" s="94" t="s">
        <v>2944</v>
      </c>
      <c r="B67" s="94" t="s">
        <v>873</v>
      </c>
      <c r="C67" s="94" t="s">
        <v>874</v>
      </c>
      <c r="D67" s="95">
        <v>2686410</v>
      </c>
      <c r="E67" s="95">
        <v>567204.78999999992</v>
      </c>
      <c r="F67" s="95">
        <v>429373.64</v>
      </c>
    </row>
    <row r="68" spans="1:6" ht="30" x14ac:dyDescent="0.25">
      <c r="A68" s="94" t="s">
        <v>2996</v>
      </c>
      <c r="B68" s="94" t="s">
        <v>954</v>
      </c>
      <c r="C68" s="94" t="s">
        <v>955</v>
      </c>
      <c r="D68" s="95">
        <v>2326176</v>
      </c>
      <c r="E68" s="95">
        <v>114192</v>
      </c>
      <c r="F68" s="95">
        <v>0</v>
      </c>
    </row>
    <row r="69" spans="1:6" ht="75" x14ac:dyDescent="0.25">
      <c r="A69" s="94" t="s">
        <v>3030</v>
      </c>
      <c r="B69" s="94" t="s">
        <v>1004</v>
      </c>
      <c r="C69" s="94" t="s">
        <v>1005</v>
      </c>
      <c r="D69" s="95">
        <v>3150000</v>
      </c>
      <c r="E69" s="95">
        <v>183293.99</v>
      </c>
      <c r="F69" s="95">
        <v>24741.599999999999</v>
      </c>
    </row>
    <row r="70" spans="1:6" ht="30" x14ac:dyDescent="0.25">
      <c r="A70" s="94" t="s">
        <v>3034</v>
      </c>
      <c r="B70" s="94" t="s">
        <v>1010</v>
      </c>
      <c r="C70" s="94" t="s">
        <v>1011</v>
      </c>
      <c r="D70" s="95">
        <v>2443497.41</v>
      </c>
      <c r="E70" s="95">
        <v>229529.76</v>
      </c>
      <c r="F70" s="95">
        <v>0</v>
      </c>
    </row>
    <row r="71" spans="1:6" ht="45" x14ac:dyDescent="0.25">
      <c r="A71" s="94" t="s">
        <v>3049</v>
      </c>
      <c r="B71" s="94" t="s">
        <v>1034</v>
      </c>
      <c r="C71" s="94" t="s">
        <v>1035</v>
      </c>
      <c r="D71" s="95">
        <v>2145000</v>
      </c>
      <c r="E71" s="95">
        <v>108437.36</v>
      </c>
      <c r="F71" s="95">
        <v>108437.36</v>
      </c>
    </row>
    <row r="72" spans="1:6" ht="30" x14ac:dyDescent="0.25">
      <c r="A72" s="94" t="s">
        <v>2886</v>
      </c>
      <c r="B72" s="94" t="s">
        <v>786</v>
      </c>
      <c r="C72" s="94" t="s">
        <v>787</v>
      </c>
      <c r="D72" s="95">
        <v>3100000</v>
      </c>
      <c r="E72" s="95">
        <v>31192.3</v>
      </c>
      <c r="F72" s="95">
        <v>0</v>
      </c>
    </row>
    <row r="73" spans="1:6" ht="30" x14ac:dyDescent="0.25">
      <c r="A73" s="94" t="s">
        <v>2961</v>
      </c>
      <c r="B73" s="94" t="s">
        <v>900</v>
      </c>
      <c r="C73" s="94" t="s">
        <v>901</v>
      </c>
      <c r="D73" s="95">
        <v>2200000</v>
      </c>
      <c r="E73" s="95">
        <v>0</v>
      </c>
      <c r="F73" s="95">
        <v>0</v>
      </c>
    </row>
    <row r="74" spans="1:6" ht="45" x14ac:dyDescent="0.25">
      <c r="A74" s="94" t="s">
        <v>2920</v>
      </c>
      <c r="B74" s="94" t="s">
        <v>837</v>
      </c>
      <c r="C74" s="94" t="s">
        <v>838</v>
      </c>
      <c r="D74" s="95">
        <v>1500000</v>
      </c>
      <c r="E74" s="95">
        <v>62805.599999999999</v>
      </c>
      <c r="F74" s="95">
        <v>12561.12</v>
      </c>
    </row>
    <row r="75" spans="1:6" ht="45" x14ac:dyDescent="0.25">
      <c r="A75" s="94" t="s">
        <v>2892</v>
      </c>
      <c r="B75" s="94" t="s">
        <v>795</v>
      </c>
      <c r="C75" s="94" t="s">
        <v>796</v>
      </c>
      <c r="D75" s="95">
        <v>2000000</v>
      </c>
      <c r="E75" s="95">
        <v>172281</v>
      </c>
      <c r="F75" s="95">
        <v>0</v>
      </c>
    </row>
    <row r="76" spans="1:6" ht="30" x14ac:dyDescent="0.25">
      <c r="A76" s="94" t="s">
        <v>2900</v>
      </c>
      <c r="B76" s="94" t="s">
        <v>807</v>
      </c>
      <c r="C76" s="94" t="s">
        <v>808</v>
      </c>
      <c r="D76" s="95">
        <v>1430000</v>
      </c>
      <c r="E76" s="95">
        <v>120916.64</v>
      </c>
      <c r="F76" s="95">
        <v>28112</v>
      </c>
    </row>
    <row r="77" spans="1:6" ht="60" x14ac:dyDescent="0.25">
      <c r="A77" s="94" t="s">
        <v>3045</v>
      </c>
      <c r="B77" s="94" t="s">
        <v>1028</v>
      </c>
      <c r="C77" s="94" t="s">
        <v>1029</v>
      </c>
      <c r="D77" s="95">
        <v>2000000</v>
      </c>
      <c r="E77" s="95">
        <v>288810.17</v>
      </c>
      <c r="F77" s="95">
        <v>0</v>
      </c>
    </row>
    <row r="78" spans="1:6" ht="30" x14ac:dyDescent="0.25">
      <c r="A78" s="94" t="s">
        <v>3060</v>
      </c>
      <c r="B78" s="94" t="s">
        <v>1052</v>
      </c>
      <c r="C78" s="94" t="s">
        <v>1053</v>
      </c>
      <c r="D78" s="95">
        <v>1700000</v>
      </c>
      <c r="E78" s="95">
        <v>1511265.19</v>
      </c>
      <c r="F78" s="95">
        <v>0</v>
      </c>
    </row>
    <row r="79" spans="1:6" ht="30" x14ac:dyDescent="0.25">
      <c r="A79" s="94" t="s">
        <v>2916</v>
      </c>
      <c r="B79" s="94" t="s">
        <v>831</v>
      </c>
      <c r="C79" s="94" t="s">
        <v>832</v>
      </c>
      <c r="D79" s="95">
        <v>2500000</v>
      </c>
      <c r="E79" s="95">
        <v>2500000</v>
      </c>
      <c r="F79" s="95">
        <v>464394.66</v>
      </c>
    </row>
    <row r="80" spans="1:6" ht="45" x14ac:dyDescent="0.25">
      <c r="A80" s="94" t="s">
        <v>3008</v>
      </c>
      <c r="B80" s="94" t="s">
        <v>971</v>
      </c>
      <c r="C80" s="94" t="s">
        <v>972</v>
      </c>
      <c r="D80" s="95">
        <v>1100000</v>
      </c>
      <c r="E80" s="95">
        <v>101912.9</v>
      </c>
      <c r="F80" s="95">
        <v>0</v>
      </c>
    </row>
    <row r="81" spans="1:6" ht="30" x14ac:dyDescent="0.25">
      <c r="A81" s="94" t="s">
        <v>3080</v>
      </c>
      <c r="B81" s="94" t="s">
        <v>1085</v>
      </c>
      <c r="C81" s="94" t="s">
        <v>1086</v>
      </c>
      <c r="D81" s="95">
        <v>1550000</v>
      </c>
      <c r="E81" s="95">
        <v>1490932.75</v>
      </c>
      <c r="F81" s="95">
        <v>358241.38</v>
      </c>
    </row>
    <row r="82" spans="1:6" ht="30" x14ac:dyDescent="0.25">
      <c r="A82" s="94" t="s">
        <v>2956</v>
      </c>
      <c r="B82" s="94" t="s">
        <v>891</v>
      </c>
      <c r="C82" s="94" t="s">
        <v>892</v>
      </c>
      <c r="D82" s="95">
        <v>3000000</v>
      </c>
      <c r="E82" s="95">
        <v>298521.01</v>
      </c>
      <c r="F82" s="95">
        <v>0</v>
      </c>
    </row>
    <row r="83" spans="1:6" ht="30" x14ac:dyDescent="0.25">
      <c r="A83" s="94" t="s">
        <v>2952</v>
      </c>
      <c r="B83" s="94" t="s">
        <v>885</v>
      </c>
      <c r="C83" s="94" t="s">
        <v>886</v>
      </c>
      <c r="D83" s="95">
        <v>1800000</v>
      </c>
      <c r="E83" s="95">
        <v>214299.82</v>
      </c>
      <c r="F83" s="95">
        <v>0</v>
      </c>
    </row>
    <row r="84" spans="1:6" ht="30" x14ac:dyDescent="0.25">
      <c r="A84" s="94" t="s">
        <v>3014</v>
      </c>
      <c r="B84" s="94" t="s">
        <v>980</v>
      </c>
      <c r="C84" s="94" t="s">
        <v>981</v>
      </c>
      <c r="D84" s="95">
        <v>1485383.6</v>
      </c>
      <c r="E84" s="95">
        <v>1463710</v>
      </c>
      <c r="F84" s="95">
        <v>151781.44</v>
      </c>
    </row>
    <row r="85" spans="1:6" ht="45" x14ac:dyDescent="0.25">
      <c r="A85" s="94" t="s">
        <v>3026</v>
      </c>
      <c r="B85" s="94" t="s">
        <v>998</v>
      </c>
      <c r="C85" s="94" t="s">
        <v>999</v>
      </c>
      <c r="D85" s="95">
        <v>1000000</v>
      </c>
      <c r="E85" s="95">
        <v>69799.399999999994</v>
      </c>
      <c r="F85" s="95">
        <v>0</v>
      </c>
    </row>
    <row r="86" spans="1:6" ht="60" x14ac:dyDescent="0.25">
      <c r="A86" s="94" t="s">
        <v>3092</v>
      </c>
      <c r="B86" s="94" t="s">
        <v>1106</v>
      </c>
      <c r="C86" s="94" t="s">
        <v>1107</v>
      </c>
      <c r="D86" s="95">
        <v>2683119.14</v>
      </c>
      <c r="E86" s="95">
        <v>0</v>
      </c>
      <c r="F86" s="95">
        <v>0</v>
      </c>
    </row>
    <row r="87" spans="1:6" ht="45" x14ac:dyDescent="0.25">
      <c r="A87" s="94" t="s">
        <v>3037</v>
      </c>
      <c r="B87" s="94" t="s">
        <v>1016</v>
      </c>
      <c r="C87" s="94" t="s">
        <v>1017</v>
      </c>
      <c r="D87" s="95">
        <v>2400000</v>
      </c>
      <c r="E87" s="95">
        <v>103071.02</v>
      </c>
      <c r="F87" s="95">
        <v>103071.02</v>
      </c>
    </row>
    <row r="88" spans="1:6" ht="30" x14ac:dyDescent="0.25">
      <c r="A88" s="94" t="s">
        <v>3085</v>
      </c>
      <c r="B88" s="94" t="s">
        <v>1094</v>
      </c>
      <c r="C88" s="94" t="s">
        <v>1095</v>
      </c>
      <c r="D88" s="95">
        <v>1500000</v>
      </c>
      <c r="E88" s="95">
        <v>136081.25</v>
      </c>
      <c r="F88" s="95">
        <v>0</v>
      </c>
    </row>
    <row r="89" spans="1:6" ht="45" x14ac:dyDescent="0.25">
      <c r="A89" s="94" t="s">
        <v>2924</v>
      </c>
      <c r="B89" s="94" t="s">
        <v>843</v>
      </c>
      <c r="C89" s="94" t="s">
        <v>844</v>
      </c>
      <c r="D89" s="95">
        <v>1100000</v>
      </c>
      <c r="E89" s="95">
        <v>153830.20000000001</v>
      </c>
      <c r="F89" s="95">
        <v>0</v>
      </c>
    </row>
    <row r="90" spans="1:6" ht="30" x14ac:dyDescent="0.25">
      <c r="A90" s="94" t="s">
        <v>3090</v>
      </c>
      <c r="B90" s="94" t="s">
        <v>1103</v>
      </c>
      <c r="C90" s="94" t="s">
        <v>1104</v>
      </c>
      <c r="D90" s="95">
        <v>1267286.3500000001</v>
      </c>
      <c r="E90" s="95">
        <v>959819.85000000009</v>
      </c>
      <c r="F90" s="95">
        <v>464287.11</v>
      </c>
    </row>
    <row r="91" spans="1:6" ht="60" x14ac:dyDescent="0.25">
      <c r="A91" s="94" t="s">
        <v>2908</v>
      </c>
      <c r="B91" s="94" t="s">
        <v>819</v>
      </c>
      <c r="C91" s="94" t="s">
        <v>820</v>
      </c>
      <c r="D91" s="95">
        <v>1337500</v>
      </c>
      <c r="E91" s="95">
        <v>132432.91</v>
      </c>
      <c r="F91" s="95">
        <v>0</v>
      </c>
    </row>
    <row r="92" spans="1:6" ht="60" x14ac:dyDescent="0.25">
      <c r="A92" s="94" t="s">
        <v>2950</v>
      </c>
      <c r="B92" s="94" t="s">
        <v>882</v>
      </c>
      <c r="C92" s="94" t="s">
        <v>883</v>
      </c>
      <c r="D92" s="95">
        <v>2000000</v>
      </c>
      <c r="E92" s="95">
        <v>123708.6</v>
      </c>
      <c r="F92" s="95">
        <v>635</v>
      </c>
    </row>
    <row r="93" spans="1:6" ht="30" x14ac:dyDescent="0.25">
      <c r="A93" s="94" t="s">
        <v>3066</v>
      </c>
      <c r="B93" s="94" t="s">
        <v>1064</v>
      </c>
      <c r="C93" s="94" t="s">
        <v>1065</v>
      </c>
      <c r="D93" s="95">
        <v>2000000</v>
      </c>
      <c r="E93" s="95">
        <v>0</v>
      </c>
      <c r="F93" s="95">
        <v>0</v>
      </c>
    </row>
    <row r="94" spans="1:6" ht="30" x14ac:dyDescent="0.25">
      <c r="A94" s="94" t="s">
        <v>3058</v>
      </c>
      <c r="B94" s="94" t="s">
        <v>1049</v>
      </c>
      <c r="C94" s="94" t="s">
        <v>1050</v>
      </c>
      <c r="D94" s="95">
        <v>1400000</v>
      </c>
      <c r="E94" s="95">
        <v>0</v>
      </c>
      <c r="F94" s="95">
        <v>0</v>
      </c>
    </row>
    <row r="95" spans="1:6" ht="45" x14ac:dyDescent="0.25">
      <c r="A95" s="94" t="s">
        <v>2896</v>
      </c>
      <c r="B95" s="94" t="s">
        <v>801</v>
      </c>
      <c r="C95" s="94" t="s">
        <v>802</v>
      </c>
      <c r="D95" s="95">
        <v>1500000</v>
      </c>
      <c r="E95" s="95">
        <v>1500000</v>
      </c>
      <c r="F95" s="95">
        <v>43821.02</v>
      </c>
    </row>
    <row r="96" spans="1:6" ht="45" x14ac:dyDescent="0.25">
      <c r="A96" s="94" t="s">
        <v>3068</v>
      </c>
      <c r="B96" s="94" t="s">
        <v>1067</v>
      </c>
      <c r="C96" s="94" t="s">
        <v>1068</v>
      </c>
      <c r="D96" s="95">
        <v>1600000</v>
      </c>
      <c r="E96" s="95">
        <v>155565.47</v>
      </c>
      <c r="F96" s="95">
        <v>69680</v>
      </c>
    </row>
    <row r="97" spans="1:6" ht="30" x14ac:dyDescent="0.25">
      <c r="A97" s="94" t="s">
        <v>2932</v>
      </c>
      <c r="B97" s="94" t="s">
        <v>855</v>
      </c>
      <c r="C97" s="94" t="s">
        <v>856</v>
      </c>
      <c r="D97" s="95">
        <v>1473600</v>
      </c>
      <c r="E97" s="95">
        <v>103370</v>
      </c>
      <c r="F97" s="95">
        <v>0</v>
      </c>
    </row>
    <row r="98" spans="1:6" ht="30" x14ac:dyDescent="0.25">
      <c r="A98" s="94" t="s">
        <v>2936</v>
      </c>
      <c r="B98" s="94" t="s">
        <v>861</v>
      </c>
      <c r="C98" s="94" t="s">
        <v>862</v>
      </c>
      <c r="D98" s="95">
        <v>1270000</v>
      </c>
      <c r="E98" s="95">
        <v>114230</v>
      </c>
      <c r="F98" s="95">
        <v>0</v>
      </c>
    </row>
    <row r="99" spans="1:6" ht="45" x14ac:dyDescent="0.25">
      <c r="A99" s="94" t="s">
        <v>2898</v>
      </c>
      <c r="B99" s="94" t="s">
        <v>804</v>
      </c>
      <c r="C99" s="94" t="s">
        <v>805</v>
      </c>
      <c r="D99" s="95">
        <v>2583943.75</v>
      </c>
      <c r="E99" s="95">
        <v>285446.65999999997</v>
      </c>
      <c r="F99" s="95">
        <v>9338.34</v>
      </c>
    </row>
    <row r="100" spans="1:6" ht="60" x14ac:dyDescent="0.25">
      <c r="A100" s="94" t="s">
        <v>2981</v>
      </c>
      <c r="B100" s="94" t="s">
        <v>930</v>
      </c>
      <c r="C100" s="94" t="s">
        <v>931</v>
      </c>
      <c r="D100" s="95">
        <v>4115707.5</v>
      </c>
      <c r="E100" s="95">
        <v>0</v>
      </c>
      <c r="F100" s="95">
        <v>0</v>
      </c>
    </row>
    <row r="101" spans="1:6" ht="30" x14ac:dyDescent="0.25">
      <c r="A101" s="94" t="s">
        <v>2971</v>
      </c>
      <c r="B101" s="94" t="s">
        <v>915</v>
      </c>
      <c r="C101" s="94" t="s">
        <v>916</v>
      </c>
      <c r="D101" s="95">
        <v>2000000</v>
      </c>
      <c r="E101" s="95">
        <v>0</v>
      </c>
      <c r="F101" s="95">
        <v>0</v>
      </c>
    </row>
    <row r="102" spans="1:6" ht="30" x14ac:dyDescent="0.25">
      <c r="A102" s="94" t="s">
        <v>2946</v>
      </c>
      <c r="B102" s="94" t="s">
        <v>876</v>
      </c>
      <c r="C102" s="94" t="s">
        <v>877</v>
      </c>
      <c r="D102" s="95">
        <v>1500000</v>
      </c>
      <c r="E102" s="95">
        <v>154793.60000000001</v>
      </c>
      <c r="F102" s="95">
        <v>0</v>
      </c>
    </row>
    <row r="103" spans="1:6" x14ac:dyDescent="0.25">
      <c r="A103" s="94" t="s">
        <v>3004</v>
      </c>
      <c r="B103" s="94" t="s">
        <v>965</v>
      </c>
      <c r="C103" s="94" t="s">
        <v>966</v>
      </c>
      <c r="D103" s="95">
        <v>3000000</v>
      </c>
      <c r="E103" s="95">
        <v>278778.15000000002</v>
      </c>
      <c r="F103" s="95">
        <v>0</v>
      </c>
    </row>
    <row r="104" spans="1:6" ht="30" x14ac:dyDescent="0.25">
      <c r="A104" s="94" t="s">
        <v>3002</v>
      </c>
      <c r="B104" s="94" t="s">
        <v>962</v>
      </c>
      <c r="C104" s="94" t="s">
        <v>963</v>
      </c>
      <c r="D104" s="95">
        <v>1212000</v>
      </c>
      <c r="E104" s="95">
        <v>132842.70000000001</v>
      </c>
      <c r="F104" s="95">
        <v>17025.7</v>
      </c>
    </row>
    <row r="105" spans="1:6" ht="30" x14ac:dyDescent="0.25">
      <c r="A105" s="94" t="s">
        <v>2992</v>
      </c>
      <c r="B105" s="94" t="s">
        <v>948</v>
      </c>
      <c r="C105" s="94" t="s">
        <v>949</v>
      </c>
      <c r="D105" s="95">
        <v>5000000</v>
      </c>
      <c r="E105" s="95">
        <v>276545.68</v>
      </c>
      <c r="F105" s="95">
        <v>175760.31</v>
      </c>
    </row>
    <row r="106" spans="1:6" ht="30" x14ac:dyDescent="0.25">
      <c r="A106" s="94" t="s">
        <v>2940</v>
      </c>
      <c r="B106" s="94" t="s">
        <v>867</v>
      </c>
      <c r="C106" s="94" t="s">
        <v>868</v>
      </c>
      <c r="D106" s="95">
        <v>1000000</v>
      </c>
      <c r="E106" s="95">
        <v>134280.4</v>
      </c>
      <c r="F106" s="95">
        <v>0</v>
      </c>
    </row>
    <row r="107" spans="1:6" ht="30" x14ac:dyDescent="0.25">
      <c r="A107" s="94" t="s">
        <v>3063</v>
      </c>
      <c r="B107" s="94" t="s">
        <v>1058</v>
      </c>
      <c r="C107" s="94" t="s">
        <v>1059</v>
      </c>
      <c r="D107" s="95">
        <v>2000000</v>
      </c>
      <c r="E107" s="95">
        <v>1900376.57</v>
      </c>
      <c r="F107" s="95">
        <v>636085.42999999993</v>
      </c>
    </row>
    <row r="108" spans="1:6" ht="30" x14ac:dyDescent="0.25">
      <c r="A108" s="94" t="s">
        <v>2975</v>
      </c>
      <c r="B108" s="94" t="s">
        <v>921</v>
      </c>
      <c r="C108" s="94" t="s">
        <v>922</v>
      </c>
      <c r="D108" s="95">
        <v>7980520</v>
      </c>
      <c r="E108" s="95">
        <v>0</v>
      </c>
      <c r="F108" s="95">
        <v>0</v>
      </c>
    </row>
    <row r="109" spans="1:6" ht="75" x14ac:dyDescent="0.25">
      <c r="A109" s="94" t="s">
        <v>2948</v>
      </c>
      <c r="B109" s="94" t="s">
        <v>879</v>
      </c>
      <c r="C109" s="94" t="s">
        <v>880</v>
      </c>
      <c r="D109" s="95">
        <v>2980000</v>
      </c>
      <c r="E109" s="95">
        <v>0</v>
      </c>
      <c r="F109" s="95">
        <v>0</v>
      </c>
    </row>
    <row r="110" spans="1:6" ht="60" x14ac:dyDescent="0.25">
      <c r="A110" s="94" t="s">
        <v>3036</v>
      </c>
      <c r="B110" s="94" t="s">
        <v>1013</v>
      </c>
      <c r="C110" s="94" t="s">
        <v>1014</v>
      </c>
      <c r="D110" s="95">
        <v>1050000</v>
      </c>
      <c r="E110" s="95">
        <v>0</v>
      </c>
      <c r="F110" s="95">
        <v>0</v>
      </c>
    </row>
    <row r="111" spans="1:6" ht="30" x14ac:dyDescent="0.25">
      <c r="A111" s="94" t="s">
        <v>3082</v>
      </c>
      <c r="B111" s="94" t="s">
        <v>1088</v>
      </c>
      <c r="C111" s="94" t="s">
        <v>1089</v>
      </c>
      <c r="D111" s="95">
        <v>2045970</v>
      </c>
      <c r="E111" s="95">
        <v>81201.929999999993</v>
      </c>
      <c r="F111" s="95">
        <v>0</v>
      </c>
    </row>
    <row r="112" spans="1:6" x14ac:dyDescent="0.25">
      <c r="A112" s="94" t="s">
        <v>2958</v>
      </c>
      <c r="B112" s="94" t="s">
        <v>894</v>
      </c>
      <c r="C112" s="94" t="s">
        <v>895</v>
      </c>
      <c r="D112" s="95">
        <v>2390000</v>
      </c>
      <c r="E112" s="95">
        <v>156720.44</v>
      </c>
      <c r="F112" s="95">
        <v>0</v>
      </c>
    </row>
    <row r="113" spans="1:6" ht="60" x14ac:dyDescent="0.25">
      <c r="A113" s="94" t="s">
        <v>3047</v>
      </c>
      <c r="B113" s="94" t="s">
        <v>1031</v>
      </c>
      <c r="C113" s="94" t="s">
        <v>1032</v>
      </c>
      <c r="D113" s="95">
        <v>2890000</v>
      </c>
      <c r="E113" s="95">
        <v>172221.9</v>
      </c>
      <c r="F113" s="95">
        <v>0</v>
      </c>
    </row>
    <row r="114" spans="1:6" x14ac:dyDescent="0.25">
      <c r="A114" s="94" t="s">
        <v>3054</v>
      </c>
      <c r="B114" s="94" t="s">
        <v>1043</v>
      </c>
      <c r="C114" s="94" t="s">
        <v>1044</v>
      </c>
      <c r="D114" s="95">
        <v>1500000</v>
      </c>
      <c r="E114" s="95">
        <v>1500000</v>
      </c>
      <c r="F114" s="95">
        <v>71916.52</v>
      </c>
    </row>
    <row r="115" spans="1:6" x14ac:dyDescent="0.25">
      <c r="A115" s="98" t="s">
        <v>3446</v>
      </c>
      <c r="B115" s="99"/>
      <c r="C115" s="99"/>
      <c r="D115" s="95">
        <v>226970123.11999995</v>
      </c>
      <c r="E115" s="95">
        <v>56810757.559999987</v>
      </c>
      <c r="F115" s="95">
        <v>9682203.6999999955</v>
      </c>
    </row>
    <row r="116" spans="1:6" x14ac:dyDescent="0.25">
      <c r="D116"/>
    </row>
    <row r="117" spans="1:6" x14ac:dyDescent="0.25">
      <c r="D117"/>
    </row>
    <row r="118" spans="1:6" x14ac:dyDescent="0.25">
      <c r="D118"/>
    </row>
    <row r="119" spans="1:6" x14ac:dyDescent="0.25">
      <c r="D119"/>
    </row>
    <row r="120" spans="1:6" x14ac:dyDescent="0.25">
      <c r="D120"/>
    </row>
    <row r="121" spans="1:6" x14ac:dyDescent="0.25">
      <c r="D121"/>
    </row>
    <row r="122" spans="1:6" x14ac:dyDescent="0.25">
      <c r="D122"/>
    </row>
    <row r="123" spans="1:6" x14ac:dyDescent="0.25">
      <c r="D123"/>
    </row>
    <row r="124" spans="1:6" x14ac:dyDescent="0.25">
      <c r="D124"/>
    </row>
    <row r="125" spans="1:6" x14ac:dyDescent="0.25">
      <c r="D125"/>
    </row>
    <row r="126" spans="1:6" x14ac:dyDescent="0.25">
      <c r="D126"/>
    </row>
    <row r="127" spans="1:6" x14ac:dyDescent="0.25">
      <c r="D127"/>
    </row>
    <row r="128" spans="1:6" x14ac:dyDescent="0.25">
      <c r="D128"/>
    </row>
    <row r="129" spans="4:4" x14ac:dyDescent="0.25">
      <c r="D129"/>
    </row>
    <row r="130" spans="4:4" x14ac:dyDescent="0.25">
      <c r="D130"/>
    </row>
    <row r="131" spans="4:4" x14ac:dyDescent="0.25">
      <c r="D131"/>
    </row>
    <row r="132" spans="4:4" x14ac:dyDescent="0.25">
      <c r="D132"/>
    </row>
    <row r="133" spans="4:4" x14ac:dyDescent="0.25">
      <c r="D133"/>
    </row>
    <row r="134" spans="4:4" x14ac:dyDescent="0.25">
      <c r="D134"/>
    </row>
    <row r="135" spans="4:4" x14ac:dyDescent="0.25">
      <c r="D135"/>
    </row>
    <row r="136" spans="4:4" x14ac:dyDescent="0.25">
      <c r="D136"/>
    </row>
    <row r="137" spans="4:4" x14ac:dyDescent="0.25">
      <c r="D137"/>
    </row>
    <row r="138" spans="4:4" x14ac:dyDescent="0.25">
      <c r="D138"/>
    </row>
    <row r="139" spans="4:4" x14ac:dyDescent="0.25">
      <c r="D139"/>
    </row>
    <row r="140" spans="4:4" x14ac:dyDescent="0.25">
      <c r="D140"/>
    </row>
    <row r="141" spans="4:4" x14ac:dyDescent="0.25">
      <c r="D141"/>
    </row>
    <row r="142" spans="4:4" x14ac:dyDescent="0.25">
      <c r="D142"/>
    </row>
    <row r="143" spans="4:4" x14ac:dyDescent="0.25">
      <c r="D143"/>
    </row>
    <row r="144" spans="4:4" x14ac:dyDescent="0.25">
      <c r="D144"/>
    </row>
    <row r="145" spans="4:4" x14ac:dyDescent="0.25">
      <c r="D145"/>
    </row>
    <row r="146" spans="4:4" x14ac:dyDescent="0.25">
      <c r="D146"/>
    </row>
    <row r="147" spans="4:4" x14ac:dyDescent="0.25">
      <c r="D147"/>
    </row>
    <row r="148" spans="4:4" x14ac:dyDescent="0.25">
      <c r="D148"/>
    </row>
    <row r="149" spans="4:4" x14ac:dyDescent="0.25">
      <c r="D149"/>
    </row>
    <row r="150" spans="4:4" x14ac:dyDescent="0.25">
      <c r="D150"/>
    </row>
    <row r="151" spans="4:4" x14ac:dyDescent="0.25">
      <c r="D151"/>
    </row>
    <row r="152" spans="4:4" x14ac:dyDescent="0.25">
      <c r="D152"/>
    </row>
    <row r="153" spans="4:4" x14ac:dyDescent="0.25">
      <c r="D153"/>
    </row>
    <row r="154" spans="4:4" x14ac:dyDescent="0.25">
      <c r="D154"/>
    </row>
    <row r="155" spans="4:4" x14ac:dyDescent="0.25">
      <c r="D155"/>
    </row>
    <row r="156" spans="4:4" x14ac:dyDescent="0.25">
      <c r="D156"/>
    </row>
    <row r="157" spans="4:4" x14ac:dyDescent="0.25">
      <c r="D157"/>
    </row>
    <row r="158" spans="4:4" x14ac:dyDescent="0.25">
      <c r="D158"/>
    </row>
    <row r="159" spans="4:4" x14ac:dyDescent="0.25">
      <c r="D159"/>
    </row>
    <row r="160" spans="4:4" x14ac:dyDescent="0.25">
      <c r="D160"/>
    </row>
    <row r="161" spans="4:4" x14ac:dyDescent="0.25">
      <c r="D161"/>
    </row>
    <row r="162" spans="4:4" x14ac:dyDescent="0.25">
      <c r="D162"/>
    </row>
    <row r="163" spans="4:4" x14ac:dyDescent="0.25">
      <c r="D163"/>
    </row>
    <row r="164" spans="4:4" x14ac:dyDescent="0.25">
      <c r="D164"/>
    </row>
    <row r="165" spans="4:4" x14ac:dyDescent="0.25">
      <c r="D165"/>
    </row>
    <row r="166" spans="4:4" x14ac:dyDescent="0.25">
      <c r="D166"/>
    </row>
    <row r="167" spans="4:4" x14ac:dyDescent="0.25">
      <c r="D167"/>
    </row>
    <row r="168" spans="4:4" x14ac:dyDescent="0.25">
      <c r="D168"/>
    </row>
    <row r="169" spans="4:4" x14ac:dyDescent="0.25">
      <c r="D169"/>
    </row>
    <row r="170" spans="4:4" x14ac:dyDescent="0.25">
      <c r="D170"/>
    </row>
    <row r="171" spans="4:4" x14ac:dyDescent="0.25">
      <c r="D171"/>
    </row>
    <row r="172" spans="4:4" x14ac:dyDescent="0.25">
      <c r="D172"/>
    </row>
    <row r="173" spans="4:4" x14ac:dyDescent="0.25">
      <c r="D173"/>
    </row>
    <row r="174" spans="4:4" x14ac:dyDescent="0.25">
      <c r="D174"/>
    </row>
    <row r="175" spans="4:4" x14ac:dyDescent="0.25">
      <c r="D175"/>
    </row>
    <row r="176" spans="4:4" x14ac:dyDescent="0.25">
      <c r="D176"/>
    </row>
    <row r="177" spans="4:4" x14ac:dyDescent="0.25">
      <c r="D177"/>
    </row>
    <row r="178" spans="4:4" x14ac:dyDescent="0.25">
      <c r="D178"/>
    </row>
    <row r="179" spans="4:4" x14ac:dyDescent="0.25">
      <c r="D179"/>
    </row>
    <row r="180" spans="4:4" x14ac:dyDescent="0.25">
      <c r="D180"/>
    </row>
    <row r="181" spans="4:4" x14ac:dyDescent="0.25">
      <c r="D181"/>
    </row>
    <row r="182" spans="4:4" x14ac:dyDescent="0.25">
      <c r="D182"/>
    </row>
    <row r="183" spans="4:4" x14ac:dyDescent="0.25">
      <c r="D183"/>
    </row>
    <row r="184" spans="4:4" x14ac:dyDescent="0.25">
      <c r="D184"/>
    </row>
    <row r="185" spans="4:4" x14ac:dyDescent="0.25">
      <c r="D185"/>
    </row>
    <row r="186" spans="4:4" x14ac:dyDescent="0.25">
      <c r="D186"/>
    </row>
    <row r="187" spans="4:4" x14ac:dyDescent="0.25">
      <c r="D187"/>
    </row>
    <row r="188" spans="4:4" x14ac:dyDescent="0.25">
      <c r="D188"/>
    </row>
    <row r="189" spans="4:4" x14ac:dyDescent="0.25">
      <c r="D189"/>
    </row>
    <row r="190" spans="4:4" x14ac:dyDescent="0.25">
      <c r="D190"/>
    </row>
    <row r="191" spans="4:4" x14ac:dyDescent="0.25">
      <c r="D191"/>
    </row>
    <row r="192" spans="4:4" x14ac:dyDescent="0.25">
      <c r="D192"/>
    </row>
    <row r="193" spans="4:4" x14ac:dyDescent="0.25">
      <c r="D193"/>
    </row>
    <row r="194" spans="4:4" x14ac:dyDescent="0.25">
      <c r="D194"/>
    </row>
    <row r="195" spans="4:4" x14ac:dyDescent="0.25">
      <c r="D195"/>
    </row>
    <row r="196" spans="4:4" x14ac:dyDescent="0.25">
      <c r="D196"/>
    </row>
    <row r="197" spans="4:4" x14ac:dyDescent="0.25">
      <c r="D197"/>
    </row>
    <row r="198" spans="4:4" x14ac:dyDescent="0.25">
      <c r="D198"/>
    </row>
    <row r="199" spans="4:4" x14ac:dyDescent="0.25">
      <c r="D199"/>
    </row>
    <row r="200" spans="4:4" x14ac:dyDescent="0.25">
      <c r="D200"/>
    </row>
    <row r="201" spans="4:4" x14ac:dyDescent="0.25">
      <c r="D201"/>
    </row>
    <row r="202" spans="4:4" x14ac:dyDescent="0.25">
      <c r="D202"/>
    </row>
    <row r="203" spans="4:4" x14ac:dyDescent="0.25">
      <c r="D203"/>
    </row>
    <row r="204" spans="4:4" x14ac:dyDescent="0.25">
      <c r="D204"/>
    </row>
    <row r="205" spans="4:4" x14ac:dyDescent="0.25">
      <c r="D205"/>
    </row>
    <row r="206" spans="4:4" x14ac:dyDescent="0.25">
      <c r="D206"/>
    </row>
    <row r="207" spans="4:4" x14ac:dyDescent="0.25">
      <c r="D207"/>
    </row>
    <row r="208" spans="4:4" x14ac:dyDescent="0.25">
      <c r="D208"/>
    </row>
    <row r="209" spans="4:4" x14ac:dyDescent="0.25">
      <c r="D209"/>
    </row>
    <row r="210" spans="4:4" x14ac:dyDescent="0.25">
      <c r="D210"/>
    </row>
    <row r="211" spans="4:4" x14ac:dyDescent="0.25">
      <c r="D211"/>
    </row>
    <row r="212" spans="4:4" x14ac:dyDescent="0.25">
      <c r="D212"/>
    </row>
    <row r="213" spans="4:4" x14ac:dyDescent="0.25">
      <c r="D213"/>
    </row>
    <row r="214" spans="4:4" x14ac:dyDescent="0.25">
      <c r="D214"/>
    </row>
    <row r="215" spans="4:4" x14ac:dyDescent="0.25">
      <c r="D215"/>
    </row>
    <row r="216" spans="4:4" x14ac:dyDescent="0.25">
      <c r="D216"/>
    </row>
    <row r="217" spans="4:4" x14ac:dyDescent="0.25">
      <c r="D217"/>
    </row>
    <row r="218" spans="4:4" x14ac:dyDescent="0.25">
      <c r="D218"/>
    </row>
    <row r="219" spans="4:4" x14ac:dyDescent="0.25">
      <c r="D219"/>
    </row>
    <row r="220" spans="4:4" x14ac:dyDescent="0.25">
      <c r="D220"/>
    </row>
    <row r="221" spans="4:4" x14ac:dyDescent="0.25">
      <c r="D221"/>
    </row>
    <row r="222" spans="4:4" x14ac:dyDescent="0.25">
      <c r="D222"/>
    </row>
    <row r="223" spans="4:4" x14ac:dyDescent="0.25">
      <c r="D223"/>
    </row>
    <row r="224" spans="4:4" x14ac:dyDescent="0.25">
      <c r="D224"/>
    </row>
    <row r="225" spans="4:4" x14ac:dyDescent="0.25">
      <c r="D225"/>
    </row>
    <row r="226" spans="4:4" x14ac:dyDescent="0.25">
      <c r="D226"/>
    </row>
    <row r="227" spans="4:4" x14ac:dyDescent="0.25">
      <c r="D227"/>
    </row>
    <row r="228" spans="4:4" x14ac:dyDescent="0.25">
      <c r="D228"/>
    </row>
    <row r="229" spans="4:4" x14ac:dyDescent="0.25">
      <c r="D229"/>
    </row>
    <row r="230" spans="4:4" x14ac:dyDescent="0.25">
      <c r="D230"/>
    </row>
    <row r="231" spans="4:4" x14ac:dyDescent="0.25">
      <c r="D231"/>
    </row>
    <row r="232" spans="4:4" x14ac:dyDescent="0.25">
      <c r="D232"/>
    </row>
    <row r="233" spans="4:4" x14ac:dyDescent="0.25">
      <c r="D233"/>
    </row>
    <row r="234" spans="4:4" x14ac:dyDescent="0.25">
      <c r="D234"/>
    </row>
    <row r="235" spans="4:4" x14ac:dyDescent="0.25">
      <c r="D235"/>
    </row>
    <row r="236" spans="4:4" x14ac:dyDescent="0.25">
      <c r="D236"/>
    </row>
    <row r="237" spans="4:4" x14ac:dyDescent="0.25">
      <c r="D237"/>
    </row>
    <row r="238" spans="4:4" x14ac:dyDescent="0.25">
      <c r="D238"/>
    </row>
    <row r="239" spans="4:4" x14ac:dyDescent="0.25">
      <c r="D239"/>
    </row>
    <row r="240" spans="4:4" x14ac:dyDescent="0.25">
      <c r="D240"/>
    </row>
    <row r="241" spans="4:4" x14ac:dyDescent="0.25">
      <c r="D241"/>
    </row>
    <row r="242" spans="4:4" x14ac:dyDescent="0.25">
      <c r="D242"/>
    </row>
    <row r="243" spans="4:4" x14ac:dyDescent="0.25">
      <c r="D243"/>
    </row>
    <row r="244" spans="4:4" x14ac:dyDescent="0.25">
      <c r="D244"/>
    </row>
    <row r="245" spans="4:4" x14ac:dyDescent="0.25">
      <c r="D245"/>
    </row>
    <row r="246" spans="4:4" x14ac:dyDescent="0.25">
      <c r="D246"/>
    </row>
    <row r="247" spans="4:4" x14ac:dyDescent="0.25">
      <c r="D247"/>
    </row>
    <row r="248" spans="4:4" x14ac:dyDescent="0.25">
      <c r="D248"/>
    </row>
    <row r="249" spans="4:4" x14ac:dyDescent="0.25">
      <c r="D249"/>
    </row>
    <row r="250" spans="4:4" x14ac:dyDescent="0.25">
      <c r="D250"/>
    </row>
    <row r="251" spans="4:4" x14ac:dyDescent="0.25">
      <c r="D251"/>
    </row>
    <row r="252" spans="4:4" x14ac:dyDescent="0.25">
      <c r="D252"/>
    </row>
    <row r="253" spans="4:4" x14ac:dyDescent="0.25">
      <c r="D253"/>
    </row>
    <row r="254" spans="4:4" x14ac:dyDescent="0.25">
      <c r="D254"/>
    </row>
    <row r="255" spans="4:4" x14ac:dyDescent="0.25">
      <c r="D255"/>
    </row>
    <row r="256" spans="4:4" x14ac:dyDescent="0.25">
      <c r="D256"/>
    </row>
    <row r="257" spans="4:4" x14ac:dyDescent="0.25">
      <c r="D257"/>
    </row>
    <row r="258" spans="4:4" x14ac:dyDescent="0.25">
      <c r="D258"/>
    </row>
    <row r="259" spans="4:4" x14ac:dyDescent="0.25">
      <c r="D259"/>
    </row>
    <row r="260" spans="4:4" x14ac:dyDescent="0.25">
      <c r="D260"/>
    </row>
    <row r="261" spans="4:4" x14ac:dyDescent="0.25">
      <c r="D261"/>
    </row>
    <row r="262" spans="4:4" x14ac:dyDescent="0.25">
      <c r="D262"/>
    </row>
    <row r="263" spans="4:4" x14ac:dyDescent="0.25">
      <c r="D263"/>
    </row>
    <row r="264" spans="4:4" x14ac:dyDescent="0.25">
      <c r="D264"/>
    </row>
    <row r="265" spans="4:4" x14ac:dyDescent="0.25">
      <c r="D265"/>
    </row>
    <row r="266" spans="4:4" x14ac:dyDescent="0.25">
      <c r="D266"/>
    </row>
    <row r="267" spans="4:4" x14ac:dyDescent="0.25">
      <c r="D267"/>
    </row>
    <row r="268" spans="4:4" x14ac:dyDescent="0.25">
      <c r="D268"/>
    </row>
    <row r="269" spans="4:4" x14ac:dyDescent="0.25">
      <c r="D269"/>
    </row>
    <row r="270" spans="4:4" x14ac:dyDescent="0.25">
      <c r="D270"/>
    </row>
    <row r="271" spans="4:4" x14ac:dyDescent="0.25">
      <c r="D271"/>
    </row>
    <row r="272" spans="4:4" x14ac:dyDescent="0.25">
      <c r="D272"/>
    </row>
    <row r="273" spans="4:4" x14ac:dyDescent="0.25">
      <c r="D273"/>
    </row>
    <row r="274" spans="4:4" x14ac:dyDescent="0.25">
      <c r="D274"/>
    </row>
    <row r="275" spans="4:4" x14ac:dyDescent="0.25">
      <c r="D275"/>
    </row>
    <row r="276" spans="4:4" x14ac:dyDescent="0.25">
      <c r="D276"/>
    </row>
    <row r="277" spans="4:4" x14ac:dyDescent="0.25">
      <c r="D277"/>
    </row>
    <row r="278" spans="4:4" x14ac:dyDescent="0.25">
      <c r="D278"/>
    </row>
    <row r="279" spans="4:4" x14ac:dyDescent="0.25">
      <c r="D279"/>
    </row>
    <row r="280" spans="4:4" x14ac:dyDescent="0.25">
      <c r="D280"/>
    </row>
    <row r="281" spans="4:4" x14ac:dyDescent="0.25">
      <c r="D281"/>
    </row>
    <row r="282" spans="4:4" x14ac:dyDescent="0.25">
      <c r="D282"/>
    </row>
    <row r="283" spans="4:4" x14ac:dyDescent="0.25">
      <c r="D283"/>
    </row>
    <row r="284" spans="4:4" x14ac:dyDescent="0.25">
      <c r="D284"/>
    </row>
    <row r="285" spans="4:4" x14ac:dyDescent="0.25">
      <c r="D285"/>
    </row>
    <row r="286" spans="4:4" x14ac:dyDescent="0.25">
      <c r="D286"/>
    </row>
    <row r="287" spans="4:4" x14ac:dyDescent="0.25">
      <c r="D287"/>
    </row>
    <row r="288" spans="4:4" x14ac:dyDescent="0.25">
      <c r="D288"/>
    </row>
    <row r="289" spans="4:4" x14ac:dyDescent="0.25">
      <c r="D289"/>
    </row>
    <row r="290" spans="4:4" x14ac:dyDescent="0.25">
      <c r="D290"/>
    </row>
    <row r="291" spans="4:4" x14ac:dyDescent="0.25">
      <c r="D291"/>
    </row>
    <row r="292" spans="4:4" x14ac:dyDescent="0.25">
      <c r="D292"/>
    </row>
    <row r="293" spans="4:4" x14ac:dyDescent="0.25">
      <c r="D293"/>
    </row>
    <row r="294" spans="4:4" x14ac:dyDescent="0.25">
      <c r="D294"/>
    </row>
    <row r="295" spans="4:4" x14ac:dyDescent="0.25">
      <c r="D295"/>
    </row>
    <row r="296" spans="4:4" x14ac:dyDescent="0.25">
      <c r="D296"/>
    </row>
    <row r="297" spans="4:4" x14ac:dyDescent="0.25">
      <c r="D297"/>
    </row>
    <row r="298" spans="4:4" x14ac:dyDescent="0.25">
      <c r="D298"/>
    </row>
    <row r="299" spans="4:4" x14ac:dyDescent="0.25">
      <c r="D299"/>
    </row>
    <row r="300" spans="4:4" x14ac:dyDescent="0.25">
      <c r="D300"/>
    </row>
    <row r="301" spans="4:4" x14ac:dyDescent="0.25">
      <c r="D301"/>
    </row>
    <row r="302" spans="4:4" x14ac:dyDescent="0.25">
      <c r="D302"/>
    </row>
    <row r="303" spans="4:4" x14ac:dyDescent="0.25">
      <c r="D303"/>
    </row>
    <row r="304" spans="4:4" x14ac:dyDescent="0.25">
      <c r="D304"/>
    </row>
    <row r="305" spans="4:4" x14ac:dyDescent="0.25">
      <c r="D305"/>
    </row>
    <row r="306" spans="4:4" x14ac:dyDescent="0.25">
      <c r="D306"/>
    </row>
    <row r="307" spans="4:4" x14ac:dyDescent="0.25">
      <c r="D307"/>
    </row>
    <row r="308" spans="4:4" x14ac:dyDescent="0.25">
      <c r="D308"/>
    </row>
    <row r="309" spans="4:4" x14ac:dyDescent="0.25">
      <c r="D309"/>
    </row>
    <row r="310" spans="4:4" x14ac:dyDescent="0.25">
      <c r="D310"/>
    </row>
    <row r="311" spans="4:4" x14ac:dyDescent="0.25">
      <c r="D311"/>
    </row>
    <row r="312" spans="4:4" x14ac:dyDescent="0.25">
      <c r="D312"/>
    </row>
    <row r="313" spans="4:4" x14ac:dyDescent="0.25">
      <c r="D313"/>
    </row>
    <row r="314" spans="4:4" x14ac:dyDescent="0.25">
      <c r="D314"/>
    </row>
    <row r="315" spans="4:4" x14ac:dyDescent="0.25">
      <c r="D315"/>
    </row>
    <row r="316" spans="4:4" x14ac:dyDescent="0.25">
      <c r="D316"/>
    </row>
    <row r="317" spans="4:4" x14ac:dyDescent="0.25">
      <c r="D317"/>
    </row>
    <row r="318" spans="4:4" x14ac:dyDescent="0.25">
      <c r="D318"/>
    </row>
    <row r="319" spans="4:4" x14ac:dyDescent="0.25">
      <c r="D319"/>
    </row>
    <row r="320" spans="4:4" x14ac:dyDescent="0.25">
      <c r="D320"/>
    </row>
    <row r="321" spans="4:4" x14ac:dyDescent="0.25">
      <c r="D321"/>
    </row>
    <row r="322" spans="4:4" x14ac:dyDescent="0.25">
      <c r="D322"/>
    </row>
    <row r="323" spans="4:4" x14ac:dyDescent="0.25">
      <c r="D323"/>
    </row>
    <row r="324" spans="4:4" x14ac:dyDescent="0.25">
      <c r="D324"/>
    </row>
    <row r="325" spans="4:4" x14ac:dyDescent="0.25">
      <c r="D325"/>
    </row>
    <row r="326" spans="4:4" x14ac:dyDescent="0.25">
      <c r="D326"/>
    </row>
    <row r="327" spans="4:4" x14ac:dyDescent="0.25">
      <c r="D327"/>
    </row>
    <row r="328" spans="4:4" x14ac:dyDescent="0.25">
      <c r="D328"/>
    </row>
    <row r="329" spans="4:4" x14ac:dyDescent="0.25">
      <c r="D329"/>
    </row>
    <row r="330" spans="4:4" x14ac:dyDescent="0.25">
      <c r="D330"/>
    </row>
    <row r="331" spans="4:4" x14ac:dyDescent="0.25">
      <c r="D331"/>
    </row>
    <row r="332" spans="4:4" x14ac:dyDescent="0.25">
      <c r="D332"/>
    </row>
    <row r="333" spans="4:4" x14ac:dyDescent="0.25">
      <c r="D333"/>
    </row>
    <row r="334" spans="4:4" x14ac:dyDescent="0.25">
      <c r="D334"/>
    </row>
    <row r="335" spans="4:4" x14ac:dyDescent="0.25">
      <c r="D335"/>
    </row>
    <row r="336" spans="4:4" x14ac:dyDescent="0.25">
      <c r="D336"/>
    </row>
    <row r="337" spans="4:4" x14ac:dyDescent="0.25">
      <c r="D337"/>
    </row>
    <row r="338" spans="4:4" x14ac:dyDescent="0.25">
      <c r="D338"/>
    </row>
    <row r="339" spans="4:4" x14ac:dyDescent="0.25">
      <c r="D339"/>
    </row>
    <row r="340" spans="4:4" x14ac:dyDescent="0.25">
      <c r="D340"/>
    </row>
    <row r="341" spans="4:4" x14ac:dyDescent="0.25">
      <c r="D341"/>
    </row>
    <row r="342" spans="4:4" x14ac:dyDescent="0.25">
      <c r="D342"/>
    </row>
    <row r="343" spans="4:4" x14ac:dyDescent="0.25">
      <c r="D343"/>
    </row>
    <row r="344" spans="4:4" x14ac:dyDescent="0.25">
      <c r="D344"/>
    </row>
    <row r="345" spans="4:4" x14ac:dyDescent="0.25">
      <c r="D345"/>
    </row>
    <row r="346" spans="4:4" x14ac:dyDescent="0.25">
      <c r="D346"/>
    </row>
    <row r="347" spans="4:4" x14ac:dyDescent="0.25">
      <c r="D347"/>
    </row>
    <row r="348" spans="4:4" x14ac:dyDescent="0.25">
      <c r="D348"/>
    </row>
    <row r="349" spans="4:4" x14ac:dyDescent="0.25">
      <c r="D349"/>
    </row>
    <row r="350" spans="4:4" x14ac:dyDescent="0.25">
      <c r="D350"/>
    </row>
    <row r="351" spans="4:4" x14ac:dyDescent="0.25">
      <c r="D351"/>
    </row>
    <row r="352" spans="4:4" x14ac:dyDescent="0.25">
      <c r="D352"/>
    </row>
    <row r="353" spans="4:4" x14ac:dyDescent="0.25">
      <c r="D353"/>
    </row>
    <row r="354" spans="4:4" x14ac:dyDescent="0.25">
      <c r="D354"/>
    </row>
    <row r="355" spans="4:4" x14ac:dyDescent="0.25">
      <c r="D355"/>
    </row>
    <row r="356" spans="4:4" x14ac:dyDescent="0.25">
      <c r="D356"/>
    </row>
    <row r="357" spans="4:4" x14ac:dyDescent="0.25">
      <c r="D357"/>
    </row>
    <row r="358" spans="4:4" x14ac:dyDescent="0.25">
      <c r="D358"/>
    </row>
    <row r="359" spans="4:4" x14ac:dyDescent="0.25">
      <c r="D359"/>
    </row>
    <row r="360" spans="4:4" x14ac:dyDescent="0.25">
      <c r="D360"/>
    </row>
    <row r="361" spans="4:4" x14ac:dyDescent="0.25">
      <c r="D361"/>
    </row>
    <row r="362" spans="4:4" x14ac:dyDescent="0.25">
      <c r="D362"/>
    </row>
    <row r="363" spans="4:4" x14ac:dyDescent="0.25">
      <c r="D363"/>
    </row>
    <row r="364" spans="4:4" x14ac:dyDescent="0.25">
      <c r="D364"/>
    </row>
    <row r="365" spans="4:4" x14ac:dyDescent="0.25">
      <c r="D365"/>
    </row>
    <row r="366" spans="4:4" x14ac:dyDescent="0.25">
      <c r="D366"/>
    </row>
    <row r="367" spans="4:4" x14ac:dyDescent="0.25">
      <c r="D367"/>
    </row>
    <row r="368" spans="4:4" x14ac:dyDescent="0.25">
      <c r="D368"/>
    </row>
    <row r="369" spans="4:4" x14ac:dyDescent="0.25">
      <c r="D369"/>
    </row>
    <row r="370" spans="4:4" x14ac:dyDescent="0.25">
      <c r="D370"/>
    </row>
    <row r="371" spans="4:4" x14ac:dyDescent="0.25">
      <c r="D371"/>
    </row>
    <row r="372" spans="4:4" x14ac:dyDescent="0.25">
      <c r="D372"/>
    </row>
    <row r="373" spans="4:4" x14ac:dyDescent="0.25">
      <c r="D373"/>
    </row>
    <row r="374" spans="4:4" x14ac:dyDescent="0.25">
      <c r="D374"/>
    </row>
    <row r="375" spans="4:4" x14ac:dyDescent="0.25">
      <c r="D375"/>
    </row>
    <row r="376" spans="4:4" x14ac:dyDescent="0.25">
      <c r="D376"/>
    </row>
    <row r="377" spans="4:4" x14ac:dyDescent="0.25">
      <c r="D377"/>
    </row>
    <row r="378" spans="4:4" x14ac:dyDescent="0.25">
      <c r="D378"/>
    </row>
    <row r="379" spans="4:4" x14ac:dyDescent="0.25">
      <c r="D379"/>
    </row>
    <row r="380" spans="4:4" x14ac:dyDescent="0.25">
      <c r="D380"/>
    </row>
    <row r="381" spans="4:4" x14ac:dyDescent="0.25">
      <c r="D381"/>
    </row>
    <row r="382" spans="4:4" x14ac:dyDescent="0.25">
      <c r="D382"/>
    </row>
    <row r="383" spans="4:4" x14ac:dyDescent="0.25">
      <c r="D383"/>
    </row>
    <row r="384" spans="4:4" x14ac:dyDescent="0.25">
      <c r="D384"/>
    </row>
    <row r="385" spans="4:4" x14ac:dyDescent="0.25">
      <c r="D385"/>
    </row>
    <row r="386" spans="4:4" x14ac:dyDescent="0.25">
      <c r="D386"/>
    </row>
    <row r="387" spans="4:4" x14ac:dyDescent="0.25">
      <c r="D387"/>
    </row>
    <row r="388" spans="4:4" x14ac:dyDescent="0.25">
      <c r="D388"/>
    </row>
    <row r="389" spans="4:4" x14ac:dyDescent="0.25">
      <c r="D389"/>
    </row>
    <row r="390" spans="4:4" x14ac:dyDescent="0.25">
      <c r="D390"/>
    </row>
    <row r="391" spans="4:4" x14ac:dyDescent="0.25">
      <c r="D391"/>
    </row>
    <row r="392" spans="4:4" x14ac:dyDescent="0.25">
      <c r="D392"/>
    </row>
    <row r="393" spans="4:4" x14ac:dyDescent="0.25">
      <c r="D393"/>
    </row>
    <row r="394" spans="4:4" x14ac:dyDescent="0.25">
      <c r="D394"/>
    </row>
    <row r="395" spans="4:4" x14ac:dyDescent="0.25">
      <c r="D395"/>
    </row>
    <row r="396" spans="4:4" x14ac:dyDescent="0.25">
      <c r="D396"/>
    </row>
    <row r="397" spans="4:4" x14ac:dyDescent="0.25">
      <c r="D397"/>
    </row>
    <row r="398" spans="4:4" x14ac:dyDescent="0.25">
      <c r="D398"/>
    </row>
    <row r="399" spans="4:4" x14ac:dyDescent="0.25">
      <c r="D399"/>
    </row>
    <row r="400" spans="4:4" x14ac:dyDescent="0.25">
      <c r="D400"/>
    </row>
    <row r="401" spans="4:4" x14ac:dyDescent="0.25">
      <c r="D401"/>
    </row>
    <row r="402" spans="4:4" x14ac:dyDescent="0.25">
      <c r="D402"/>
    </row>
    <row r="403" spans="4:4" x14ac:dyDescent="0.25">
      <c r="D403"/>
    </row>
    <row r="404" spans="4:4" x14ac:dyDescent="0.25">
      <c r="D404"/>
    </row>
    <row r="405" spans="4:4" x14ac:dyDescent="0.25">
      <c r="D405"/>
    </row>
    <row r="406" spans="4:4" x14ac:dyDescent="0.25">
      <c r="D406"/>
    </row>
    <row r="407" spans="4:4" x14ac:dyDescent="0.25">
      <c r="D407"/>
    </row>
    <row r="408" spans="4:4" x14ac:dyDescent="0.25">
      <c r="D408"/>
    </row>
    <row r="409" spans="4:4" x14ac:dyDescent="0.25">
      <c r="D409"/>
    </row>
    <row r="410" spans="4:4" x14ac:dyDescent="0.25">
      <c r="D410"/>
    </row>
    <row r="411" spans="4:4" x14ac:dyDescent="0.25">
      <c r="D411"/>
    </row>
    <row r="412" spans="4:4" x14ac:dyDescent="0.25">
      <c r="D412"/>
    </row>
    <row r="413" spans="4:4" x14ac:dyDescent="0.25">
      <c r="D413"/>
    </row>
    <row r="414" spans="4:4" x14ac:dyDescent="0.25">
      <c r="D414"/>
    </row>
    <row r="415" spans="4:4" x14ac:dyDescent="0.25">
      <c r="D415"/>
    </row>
    <row r="416" spans="4:4" x14ac:dyDescent="0.25">
      <c r="D416"/>
    </row>
    <row r="417" spans="4:4" x14ac:dyDescent="0.25">
      <c r="D417"/>
    </row>
    <row r="418" spans="4:4" x14ac:dyDescent="0.25">
      <c r="D418"/>
    </row>
    <row r="419" spans="4:4" x14ac:dyDescent="0.25">
      <c r="D419"/>
    </row>
    <row r="420" spans="4:4" x14ac:dyDescent="0.25">
      <c r="D420"/>
    </row>
    <row r="421" spans="4:4" x14ac:dyDescent="0.25">
      <c r="D421"/>
    </row>
    <row r="422" spans="4:4" x14ac:dyDescent="0.25">
      <c r="D422"/>
    </row>
    <row r="423" spans="4:4" x14ac:dyDescent="0.25">
      <c r="D423"/>
    </row>
    <row r="424" spans="4:4" x14ac:dyDescent="0.25">
      <c r="D424"/>
    </row>
    <row r="425" spans="4:4" x14ac:dyDescent="0.25">
      <c r="D425"/>
    </row>
    <row r="426" spans="4:4" x14ac:dyDescent="0.25">
      <c r="D426"/>
    </row>
    <row r="427" spans="4:4" x14ac:dyDescent="0.25">
      <c r="D427"/>
    </row>
    <row r="428" spans="4:4" x14ac:dyDescent="0.25">
      <c r="D428"/>
    </row>
    <row r="429" spans="4:4" x14ac:dyDescent="0.25">
      <c r="D429"/>
    </row>
    <row r="430" spans="4:4" x14ac:dyDescent="0.25">
      <c r="D430"/>
    </row>
    <row r="431" spans="4:4" x14ac:dyDescent="0.25">
      <c r="D431"/>
    </row>
    <row r="432" spans="4:4" x14ac:dyDescent="0.25">
      <c r="D432"/>
    </row>
    <row r="433" spans="4:4" x14ac:dyDescent="0.25">
      <c r="D433"/>
    </row>
    <row r="434" spans="4:4" x14ac:dyDescent="0.25">
      <c r="D434"/>
    </row>
    <row r="435" spans="4:4" x14ac:dyDescent="0.25">
      <c r="D435"/>
    </row>
    <row r="436" spans="4:4" x14ac:dyDescent="0.25">
      <c r="D436"/>
    </row>
    <row r="437" spans="4:4" x14ac:dyDescent="0.25">
      <c r="D437"/>
    </row>
    <row r="438" spans="4:4" x14ac:dyDescent="0.25">
      <c r="D438"/>
    </row>
    <row r="439" spans="4:4" x14ac:dyDescent="0.25">
      <c r="D439"/>
    </row>
    <row r="440" spans="4:4" x14ac:dyDescent="0.25">
      <c r="D440"/>
    </row>
    <row r="441" spans="4:4" x14ac:dyDescent="0.25">
      <c r="D441"/>
    </row>
    <row r="442" spans="4:4" x14ac:dyDescent="0.25">
      <c r="D442"/>
    </row>
    <row r="443" spans="4:4" x14ac:dyDescent="0.25">
      <c r="D443"/>
    </row>
    <row r="444" spans="4:4" x14ac:dyDescent="0.25">
      <c r="D444"/>
    </row>
    <row r="445" spans="4:4" x14ac:dyDescent="0.25">
      <c r="D445"/>
    </row>
    <row r="446" spans="4:4" x14ac:dyDescent="0.25">
      <c r="D446"/>
    </row>
    <row r="447" spans="4:4" x14ac:dyDescent="0.25">
      <c r="D447"/>
    </row>
    <row r="448" spans="4:4" x14ac:dyDescent="0.25">
      <c r="D448"/>
    </row>
    <row r="449" spans="4:4" x14ac:dyDescent="0.25">
      <c r="D449"/>
    </row>
    <row r="450" spans="4:4" x14ac:dyDescent="0.25">
      <c r="D450"/>
    </row>
    <row r="451" spans="4:4" x14ac:dyDescent="0.25">
      <c r="D451"/>
    </row>
    <row r="452" spans="4:4" x14ac:dyDescent="0.25">
      <c r="D452"/>
    </row>
    <row r="453" spans="4:4" x14ac:dyDescent="0.25">
      <c r="D453"/>
    </row>
    <row r="454" spans="4:4" x14ac:dyDescent="0.25">
      <c r="D454"/>
    </row>
    <row r="455" spans="4:4" x14ac:dyDescent="0.25">
      <c r="D455"/>
    </row>
    <row r="456" spans="4:4" x14ac:dyDescent="0.25">
      <c r="D456"/>
    </row>
    <row r="457" spans="4:4" x14ac:dyDescent="0.25">
      <c r="D457"/>
    </row>
    <row r="458" spans="4:4" x14ac:dyDescent="0.25">
      <c r="D458"/>
    </row>
    <row r="459" spans="4:4" x14ac:dyDescent="0.25">
      <c r="D459"/>
    </row>
    <row r="460" spans="4:4" x14ac:dyDescent="0.25">
      <c r="D460"/>
    </row>
    <row r="461" spans="4:4" x14ac:dyDescent="0.25">
      <c r="D461"/>
    </row>
    <row r="462" spans="4:4" x14ac:dyDescent="0.25">
      <c r="D462"/>
    </row>
    <row r="463" spans="4:4" x14ac:dyDescent="0.25">
      <c r="D463"/>
    </row>
    <row r="464" spans="4:4" x14ac:dyDescent="0.25">
      <c r="D464"/>
    </row>
    <row r="465" spans="4:4" x14ac:dyDescent="0.25">
      <c r="D465"/>
    </row>
    <row r="466" spans="4:4" x14ac:dyDescent="0.25">
      <c r="D466"/>
    </row>
    <row r="467" spans="4:4" x14ac:dyDescent="0.25">
      <c r="D467"/>
    </row>
    <row r="468" spans="4:4" x14ac:dyDescent="0.25">
      <c r="D468"/>
    </row>
    <row r="469" spans="4:4" x14ac:dyDescent="0.25">
      <c r="D469"/>
    </row>
    <row r="470" spans="4:4" x14ac:dyDescent="0.25">
      <c r="D470"/>
    </row>
    <row r="471" spans="4:4" x14ac:dyDescent="0.25">
      <c r="D471"/>
    </row>
    <row r="472" spans="4:4" x14ac:dyDescent="0.25">
      <c r="D472"/>
    </row>
    <row r="473" spans="4:4" x14ac:dyDescent="0.25">
      <c r="D473"/>
    </row>
    <row r="474" spans="4:4" x14ac:dyDescent="0.25">
      <c r="D474"/>
    </row>
    <row r="475" spans="4:4" x14ac:dyDescent="0.25">
      <c r="D475"/>
    </row>
    <row r="476" spans="4:4" x14ac:dyDescent="0.25">
      <c r="D476"/>
    </row>
    <row r="477" spans="4:4" x14ac:dyDescent="0.25">
      <c r="D477"/>
    </row>
    <row r="478" spans="4:4" x14ac:dyDescent="0.25">
      <c r="D478"/>
    </row>
    <row r="479" spans="4:4" x14ac:dyDescent="0.25">
      <c r="D479"/>
    </row>
    <row r="480" spans="4:4" x14ac:dyDescent="0.25">
      <c r="D480"/>
    </row>
    <row r="481" spans="4:4" x14ac:dyDescent="0.25">
      <c r="D481"/>
    </row>
    <row r="482" spans="4:4" x14ac:dyDescent="0.25">
      <c r="D482"/>
    </row>
    <row r="483" spans="4:4" x14ac:dyDescent="0.25">
      <c r="D483"/>
    </row>
    <row r="484" spans="4:4" x14ac:dyDescent="0.25">
      <c r="D484"/>
    </row>
    <row r="485" spans="4:4" x14ac:dyDescent="0.25">
      <c r="D485"/>
    </row>
    <row r="486" spans="4:4" x14ac:dyDescent="0.25">
      <c r="D486"/>
    </row>
    <row r="487" spans="4:4" x14ac:dyDescent="0.25">
      <c r="D487"/>
    </row>
    <row r="488" spans="4:4" x14ac:dyDescent="0.25">
      <c r="D488"/>
    </row>
    <row r="489" spans="4:4" x14ac:dyDescent="0.25">
      <c r="D489"/>
    </row>
    <row r="490" spans="4:4" x14ac:dyDescent="0.25">
      <c r="D490"/>
    </row>
    <row r="491" spans="4:4" x14ac:dyDescent="0.25">
      <c r="D491"/>
    </row>
    <row r="492" spans="4:4" x14ac:dyDescent="0.25">
      <c r="D492"/>
    </row>
    <row r="493" spans="4:4" x14ac:dyDescent="0.25">
      <c r="D493"/>
    </row>
    <row r="494" spans="4:4" x14ac:dyDescent="0.25">
      <c r="D494"/>
    </row>
    <row r="495" spans="4:4" x14ac:dyDescent="0.25">
      <c r="D495"/>
    </row>
    <row r="496" spans="4:4" x14ac:dyDescent="0.25">
      <c r="D496"/>
    </row>
    <row r="497" spans="4:4" x14ac:dyDescent="0.25">
      <c r="D497"/>
    </row>
    <row r="498" spans="4:4" x14ac:dyDescent="0.25">
      <c r="D498"/>
    </row>
    <row r="499" spans="4:4" x14ac:dyDescent="0.25">
      <c r="D499"/>
    </row>
    <row r="500" spans="4:4" x14ac:dyDescent="0.25">
      <c r="D500"/>
    </row>
    <row r="501" spans="4:4" x14ac:dyDescent="0.25">
      <c r="D501"/>
    </row>
    <row r="502" spans="4:4" x14ac:dyDescent="0.25">
      <c r="D502"/>
    </row>
    <row r="503" spans="4:4" x14ac:dyDescent="0.25">
      <c r="D503"/>
    </row>
    <row r="504" spans="4:4" x14ac:dyDescent="0.25">
      <c r="D504"/>
    </row>
    <row r="505" spans="4:4" x14ac:dyDescent="0.25">
      <c r="D505"/>
    </row>
    <row r="506" spans="4:4" x14ac:dyDescent="0.25">
      <c r="D506"/>
    </row>
    <row r="507" spans="4:4" x14ac:dyDescent="0.25">
      <c r="D507"/>
    </row>
    <row r="508" spans="4:4" x14ac:dyDescent="0.25">
      <c r="D508"/>
    </row>
    <row r="509" spans="4:4" x14ac:dyDescent="0.25">
      <c r="D509"/>
    </row>
    <row r="510" spans="4:4" x14ac:dyDescent="0.25">
      <c r="D510"/>
    </row>
    <row r="511" spans="4:4" x14ac:dyDescent="0.25">
      <c r="D511"/>
    </row>
    <row r="512" spans="4:4" x14ac:dyDescent="0.25">
      <c r="D512"/>
    </row>
    <row r="513" spans="4:4" x14ac:dyDescent="0.25">
      <c r="D513"/>
    </row>
    <row r="514" spans="4:4" x14ac:dyDescent="0.25">
      <c r="D514"/>
    </row>
    <row r="515" spans="4:4" x14ac:dyDescent="0.25">
      <c r="D515"/>
    </row>
    <row r="516" spans="4:4" x14ac:dyDescent="0.25">
      <c r="D516"/>
    </row>
    <row r="517" spans="4:4" x14ac:dyDescent="0.25">
      <c r="D517"/>
    </row>
    <row r="518" spans="4:4" x14ac:dyDescent="0.25">
      <c r="D518"/>
    </row>
    <row r="519" spans="4:4" x14ac:dyDescent="0.25">
      <c r="D519"/>
    </row>
    <row r="520" spans="4:4" x14ac:dyDescent="0.25">
      <c r="D520"/>
    </row>
    <row r="521" spans="4:4" x14ac:dyDescent="0.25">
      <c r="D521"/>
    </row>
    <row r="522" spans="4:4" x14ac:dyDescent="0.25">
      <c r="D522"/>
    </row>
    <row r="523" spans="4:4" x14ac:dyDescent="0.25">
      <c r="D523"/>
    </row>
    <row r="524" spans="4:4" x14ac:dyDescent="0.25">
      <c r="D524"/>
    </row>
    <row r="525" spans="4:4" x14ac:dyDescent="0.25">
      <c r="D525"/>
    </row>
    <row r="526" spans="4:4" x14ac:dyDescent="0.25">
      <c r="D526"/>
    </row>
    <row r="527" spans="4:4" x14ac:dyDescent="0.25">
      <c r="D527"/>
    </row>
    <row r="528" spans="4:4" x14ac:dyDescent="0.25">
      <c r="D528"/>
    </row>
    <row r="529" spans="4:4" x14ac:dyDescent="0.25">
      <c r="D529"/>
    </row>
    <row r="530" spans="4:4" x14ac:dyDescent="0.25">
      <c r="D530"/>
    </row>
    <row r="531" spans="4:4" x14ac:dyDescent="0.25">
      <c r="D531"/>
    </row>
    <row r="532" spans="4:4" x14ac:dyDescent="0.25">
      <c r="D532"/>
    </row>
    <row r="533" spans="4:4" x14ac:dyDescent="0.25">
      <c r="D533"/>
    </row>
    <row r="534" spans="4:4" x14ac:dyDescent="0.25">
      <c r="D534"/>
    </row>
    <row r="535" spans="4:4" x14ac:dyDescent="0.25">
      <c r="D535"/>
    </row>
    <row r="536" spans="4:4" x14ac:dyDescent="0.25">
      <c r="D536"/>
    </row>
    <row r="537" spans="4:4" x14ac:dyDescent="0.25">
      <c r="D537"/>
    </row>
    <row r="538" spans="4:4" x14ac:dyDescent="0.25">
      <c r="D538"/>
    </row>
    <row r="539" spans="4:4" x14ac:dyDescent="0.25">
      <c r="D539"/>
    </row>
    <row r="540" spans="4:4" x14ac:dyDescent="0.25">
      <c r="D540"/>
    </row>
    <row r="541" spans="4:4" x14ac:dyDescent="0.25">
      <c r="D541"/>
    </row>
    <row r="542" spans="4:4" x14ac:dyDescent="0.25">
      <c r="D542"/>
    </row>
    <row r="543" spans="4:4" x14ac:dyDescent="0.25">
      <c r="D543"/>
    </row>
    <row r="544" spans="4:4" x14ac:dyDescent="0.25">
      <c r="D544"/>
    </row>
    <row r="545" spans="4:4" x14ac:dyDescent="0.25">
      <c r="D545"/>
    </row>
    <row r="546" spans="4:4" x14ac:dyDescent="0.25">
      <c r="D546"/>
    </row>
    <row r="547" spans="4:4" x14ac:dyDescent="0.25">
      <c r="D547"/>
    </row>
    <row r="548" spans="4:4" x14ac:dyDescent="0.25">
      <c r="D548"/>
    </row>
    <row r="549" spans="4:4" x14ac:dyDescent="0.25">
      <c r="D549"/>
    </row>
    <row r="550" spans="4:4" x14ac:dyDescent="0.25">
      <c r="D550"/>
    </row>
    <row r="551" spans="4:4" x14ac:dyDescent="0.25">
      <c r="D551"/>
    </row>
    <row r="552" spans="4:4" x14ac:dyDescent="0.25">
      <c r="D552"/>
    </row>
    <row r="553" spans="4:4" x14ac:dyDescent="0.25">
      <c r="D553"/>
    </row>
    <row r="554" spans="4:4" x14ac:dyDescent="0.25">
      <c r="D554"/>
    </row>
    <row r="555" spans="4:4" x14ac:dyDescent="0.25">
      <c r="D555"/>
    </row>
    <row r="556" spans="4:4" x14ac:dyDescent="0.25">
      <c r="D556"/>
    </row>
    <row r="557" spans="4:4" x14ac:dyDescent="0.25">
      <c r="D557"/>
    </row>
    <row r="558" spans="4:4" x14ac:dyDescent="0.25">
      <c r="D558"/>
    </row>
    <row r="559" spans="4:4" x14ac:dyDescent="0.25">
      <c r="D559"/>
    </row>
    <row r="560" spans="4:4" x14ac:dyDescent="0.25">
      <c r="D560"/>
    </row>
    <row r="561" spans="4:4" x14ac:dyDescent="0.25">
      <c r="D561"/>
    </row>
    <row r="562" spans="4:4" x14ac:dyDescent="0.25">
      <c r="D562"/>
    </row>
    <row r="563" spans="4:4" x14ac:dyDescent="0.25">
      <c r="D563"/>
    </row>
    <row r="564" spans="4:4" x14ac:dyDescent="0.25">
      <c r="D564"/>
    </row>
    <row r="565" spans="4:4" x14ac:dyDescent="0.25">
      <c r="D565"/>
    </row>
    <row r="566" spans="4:4" x14ac:dyDescent="0.25">
      <c r="D566"/>
    </row>
    <row r="567" spans="4:4" x14ac:dyDescent="0.25">
      <c r="D567"/>
    </row>
    <row r="568" spans="4:4" x14ac:dyDescent="0.25">
      <c r="D568"/>
    </row>
    <row r="569" spans="4:4" x14ac:dyDescent="0.25">
      <c r="D569"/>
    </row>
    <row r="570" spans="4:4" x14ac:dyDescent="0.25">
      <c r="D570"/>
    </row>
    <row r="571" spans="4:4" x14ac:dyDescent="0.25">
      <c r="D571"/>
    </row>
    <row r="572" spans="4:4" x14ac:dyDescent="0.25">
      <c r="D572"/>
    </row>
    <row r="573" spans="4:4" x14ac:dyDescent="0.25">
      <c r="D573"/>
    </row>
    <row r="574" spans="4:4" x14ac:dyDescent="0.25">
      <c r="D574"/>
    </row>
    <row r="575" spans="4:4" x14ac:dyDescent="0.25">
      <c r="D575"/>
    </row>
    <row r="576" spans="4:4" x14ac:dyDescent="0.25">
      <c r="D576"/>
    </row>
    <row r="577" spans="4:4" x14ac:dyDescent="0.25">
      <c r="D577"/>
    </row>
    <row r="578" spans="4:4" x14ac:dyDescent="0.25">
      <c r="D578"/>
    </row>
    <row r="579" spans="4:4" x14ac:dyDescent="0.25">
      <c r="D579"/>
    </row>
    <row r="580" spans="4:4" x14ac:dyDescent="0.25">
      <c r="D580"/>
    </row>
    <row r="581" spans="4:4" x14ac:dyDescent="0.25">
      <c r="D581"/>
    </row>
    <row r="582" spans="4:4" x14ac:dyDescent="0.25">
      <c r="D582"/>
    </row>
    <row r="583" spans="4:4" x14ac:dyDescent="0.25">
      <c r="D583"/>
    </row>
    <row r="584" spans="4:4" x14ac:dyDescent="0.25">
      <c r="D584"/>
    </row>
    <row r="585" spans="4:4" x14ac:dyDescent="0.25">
      <c r="D585"/>
    </row>
    <row r="586" spans="4:4" x14ac:dyDescent="0.25">
      <c r="D586"/>
    </row>
    <row r="587" spans="4:4" x14ac:dyDescent="0.25">
      <c r="D587"/>
    </row>
    <row r="588" spans="4:4" x14ac:dyDescent="0.25">
      <c r="D588"/>
    </row>
    <row r="589" spans="4:4" x14ac:dyDescent="0.25">
      <c r="D589"/>
    </row>
    <row r="590" spans="4:4" x14ac:dyDescent="0.25">
      <c r="D590"/>
    </row>
    <row r="591" spans="4:4" x14ac:dyDescent="0.25">
      <c r="D591"/>
    </row>
    <row r="592" spans="4:4" x14ac:dyDescent="0.25">
      <c r="D592"/>
    </row>
    <row r="593" spans="4:4" x14ac:dyDescent="0.25">
      <c r="D593"/>
    </row>
    <row r="594" spans="4:4" x14ac:dyDescent="0.25">
      <c r="D594"/>
    </row>
    <row r="595" spans="4:4" x14ac:dyDescent="0.25">
      <c r="D595"/>
    </row>
    <row r="596" spans="4:4" x14ac:dyDescent="0.25">
      <c r="D596"/>
    </row>
    <row r="597" spans="4:4" x14ac:dyDescent="0.25">
      <c r="D597"/>
    </row>
    <row r="598" spans="4:4" x14ac:dyDescent="0.25">
      <c r="D598"/>
    </row>
    <row r="599" spans="4:4" x14ac:dyDescent="0.25">
      <c r="D599"/>
    </row>
    <row r="600" spans="4:4" x14ac:dyDescent="0.25">
      <c r="D600"/>
    </row>
    <row r="601" spans="4:4" x14ac:dyDescent="0.25">
      <c r="D601"/>
    </row>
    <row r="602" spans="4:4" x14ac:dyDescent="0.25">
      <c r="D602"/>
    </row>
    <row r="603" spans="4:4" x14ac:dyDescent="0.25">
      <c r="D603"/>
    </row>
    <row r="604" spans="4:4" x14ac:dyDescent="0.25">
      <c r="D604"/>
    </row>
    <row r="605" spans="4:4" x14ac:dyDescent="0.25">
      <c r="D605"/>
    </row>
    <row r="606" spans="4:4" x14ac:dyDescent="0.25">
      <c r="D606"/>
    </row>
    <row r="607" spans="4:4" x14ac:dyDescent="0.25">
      <c r="D607"/>
    </row>
    <row r="608" spans="4:4" x14ac:dyDescent="0.25">
      <c r="D608"/>
    </row>
    <row r="609" spans="4:4" x14ac:dyDescent="0.25">
      <c r="D609"/>
    </row>
    <row r="610" spans="4:4" x14ac:dyDescent="0.25">
      <c r="D610"/>
    </row>
    <row r="611" spans="4:4" x14ac:dyDescent="0.25">
      <c r="D611"/>
    </row>
    <row r="612" spans="4:4" x14ac:dyDescent="0.25">
      <c r="D612"/>
    </row>
    <row r="613" spans="4:4" x14ac:dyDescent="0.25">
      <c r="D613"/>
    </row>
    <row r="614" spans="4:4" x14ac:dyDescent="0.25">
      <c r="D614"/>
    </row>
    <row r="615" spans="4:4" x14ac:dyDescent="0.25">
      <c r="D615"/>
    </row>
    <row r="616" spans="4:4" x14ac:dyDescent="0.25">
      <c r="D616"/>
    </row>
    <row r="617" spans="4:4" x14ac:dyDescent="0.25">
      <c r="D617"/>
    </row>
    <row r="618" spans="4:4" x14ac:dyDescent="0.25">
      <c r="D618"/>
    </row>
    <row r="619" spans="4:4" x14ac:dyDescent="0.25">
      <c r="D619"/>
    </row>
    <row r="620" spans="4:4" x14ac:dyDescent="0.25">
      <c r="D620"/>
    </row>
    <row r="621" spans="4:4" x14ac:dyDescent="0.25">
      <c r="D621"/>
    </row>
    <row r="622" spans="4:4" x14ac:dyDescent="0.25">
      <c r="D622"/>
    </row>
    <row r="623" spans="4:4" x14ac:dyDescent="0.25">
      <c r="D623"/>
    </row>
    <row r="624" spans="4:4" x14ac:dyDescent="0.25">
      <c r="D624"/>
    </row>
    <row r="625" spans="4:4" x14ac:dyDescent="0.25">
      <c r="D625"/>
    </row>
    <row r="626" spans="4:4" x14ac:dyDescent="0.25">
      <c r="D626"/>
    </row>
    <row r="627" spans="4:4" x14ac:dyDescent="0.25">
      <c r="D627"/>
    </row>
    <row r="628" spans="4:4" x14ac:dyDescent="0.25">
      <c r="D628"/>
    </row>
    <row r="629" spans="4:4" x14ac:dyDescent="0.25">
      <c r="D629"/>
    </row>
    <row r="630" spans="4:4" x14ac:dyDescent="0.25">
      <c r="D630"/>
    </row>
    <row r="631" spans="4:4" x14ac:dyDescent="0.25">
      <c r="D631"/>
    </row>
    <row r="632" spans="4:4" x14ac:dyDescent="0.25">
      <c r="D632"/>
    </row>
    <row r="633" spans="4:4" x14ac:dyDescent="0.25">
      <c r="D633"/>
    </row>
    <row r="634" spans="4:4" x14ac:dyDescent="0.25">
      <c r="D634"/>
    </row>
    <row r="635" spans="4:4" x14ac:dyDescent="0.25">
      <c r="D635"/>
    </row>
    <row r="636" spans="4:4" x14ac:dyDescent="0.25">
      <c r="D636"/>
    </row>
    <row r="637" spans="4:4" x14ac:dyDescent="0.25">
      <c r="D637"/>
    </row>
    <row r="638" spans="4:4" x14ac:dyDescent="0.25">
      <c r="D638"/>
    </row>
    <row r="639" spans="4:4" x14ac:dyDescent="0.25">
      <c r="D639"/>
    </row>
    <row r="640" spans="4:4" x14ac:dyDescent="0.25">
      <c r="D640"/>
    </row>
    <row r="641" spans="4:4" x14ac:dyDescent="0.25">
      <c r="D641"/>
    </row>
    <row r="642" spans="4:4" x14ac:dyDescent="0.25">
      <c r="D642"/>
    </row>
    <row r="643" spans="4:4" x14ac:dyDescent="0.25">
      <c r="D643"/>
    </row>
    <row r="644" spans="4:4" x14ac:dyDescent="0.25">
      <c r="D644"/>
    </row>
    <row r="645" spans="4:4" x14ac:dyDescent="0.25">
      <c r="D645"/>
    </row>
    <row r="646" spans="4:4" x14ac:dyDescent="0.25">
      <c r="D646"/>
    </row>
    <row r="647" spans="4:4" x14ac:dyDescent="0.25">
      <c r="D647"/>
    </row>
    <row r="648" spans="4:4" x14ac:dyDescent="0.25">
      <c r="D648"/>
    </row>
    <row r="649" spans="4:4" x14ac:dyDescent="0.25">
      <c r="D649"/>
    </row>
    <row r="650" spans="4:4" x14ac:dyDescent="0.25">
      <c r="D650"/>
    </row>
    <row r="651" spans="4:4" x14ac:dyDescent="0.25">
      <c r="D651"/>
    </row>
    <row r="652" spans="4:4" x14ac:dyDescent="0.25">
      <c r="D652"/>
    </row>
    <row r="653" spans="4:4" x14ac:dyDescent="0.25">
      <c r="D653"/>
    </row>
    <row r="654" spans="4:4" x14ac:dyDescent="0.25">
      <c r="D654"/>
    </row>
    <row r="655" spans="4:4" x14ac:dyDescent="0.25">
      <c r="D655"/>
    </row>
    <row r="656" spans="4:4" x14ac:dyDescent="0.25">
      <c r="D656"/>
    </row>
    <row r="657" spans="4:4" x14ac:dyDescent="0.25">
      <c r="D657"/>
    </row>
    <row r="658" spans="4:4" x14ac:dyDescent="0.25">
      <c r="D658"/>
    </row>
    <row r="659" spans="4:4" x14ac:dyDescent="0.25">
      <c r="D659"/>
    </row>
    <row r="660" spans="4:4" x14ac:dyDescent="0.25">
      <c r="D660"/>
    </row>
    <row r="661" spans="4:4" x14ac:dyDescent="0.25">
      <c r="D661"/>
    </row>
    <row r="662" spans="4:4" x14ac:dyDescent="0.25">
      <c r="D662"/>
    </row>
    <row r="663" spans="4:4" x14ac:dyDescent="0.25">
      <c r="D663"/>
    </row>
    <row r="664" spans="4:4" x14ac:dyDescent="0.25">
      <c r="D664"/>
    </row>
    <row r="665" spans="4:4" x14ac:dyDescent="0.25">
      <c r="D665"/>
    </row>
    <row r="666" spans="4:4" x14ac:dyDescent="0.25">
      <c r="D666"/>
    </row>
    <row r="667" spans="4:4" x14ac:dyDescent="0.25">
      <c r="D667"/>
    </row>
    <row r="668" spans="4:4" x14ac:dyDescent="0.25">
      <c r="D668"/>
    </row>
    <row r="669" spans="4:4" x14ac:dyDescent="0.25">
      <c r="D669"/>
    </row>
    <row r="670" spans="4:4" x14ac:dyDescent="0.25">
      <c r="D670"/>
    </row>
    <row r="671" spans="4:4" x14ac:dyDescent="0.25">
      <c r="D671"/>
    </row>
    <row r="672" spans="4:4" x14ac:dyDescent="0.25">
      <c r="D672"/>
    </row>
    <row r="673" spans="4:4" x14ac:dyDescent="0.25">
      <c r="D673"/>
    </row>
    <row r="674" spans="4:4" x14ac:dyDescent="0.25">
      <c r="D674"/>
    </row>
    <row r="675" spans="4:4" x14ac:dyDescent="0.25">
      <c r="D675"/>
    </row>
    <row r="676" spans="4:4" x14ac:dyDescent="0.25">
      <c r="D676"/>
    </row>
    <row r="677" spans="4:4" x14ac:dyDescent="0.25">
      <c r="D677"/>
    </row>
    <row r="678" spans="4:4" x14ac:dyDescent="0.25">
      <c r="D678"/>
    </row>
    <row r="679" spans="4:4" x14ac:dyDescent="0.25">
      <c r="D679"/>
    </row>
    <row r="680" spans="4:4" x14ac:dyDescent="0.25">
      <c r="D680"/>
    </row>
    <row r="681" spans="4:4" x14ac:dyDescent="0.25">
      <c r="D681"/>
    </row>
    <row r="682" spans="4:4" x14ac:dyDescent="0.25">
      <c r="D682"/>
    </row>
    <row r="683" spans="4:4" x14ac:dyDescent="0.25">
      <c r="D683"/>
    </row>
    <row r="684" spans="4:4" x14ac:dyDescent="0.25">
      <c r="D684"/>
    </row>
    <row r="685" spans="4:4" x14ac:dyDescent="0.25">
      <c r="D685"/>
    </row>
    <row r="686" spans="4:4" x14ac:dyDescent="0.25">
      <c r="D686"/>
    </row>
    <row r="687" spans="4:4" x14ac:dyDescent="0.25">
      <c r="D687"/>
    </row>
    <row r="688" spans="4:4" x14ac:dyDescent="0.25">
      <c r="D688"/>
    </row>
    <row r="689" spans="4:4" x14ac:dyDescent="0.25">
      <c r="D689"/>
    </row>
    <row r="690" spans="4:4" x14ac:dyDescent="0.25">
      <c r="D690"/>
    </row>
    <row r="691" spans="4:4" x14ac:dyDescent="0.25">
      <c r="D691"/>
    </row>
  </sheetData>
  <mergeCells count="1">
    <mergeCell ref="A115:C115"/>
  </mergeCells>
  <pageMargins left="0.43307086614173229" right="0.43307086614173229" top="0.55118110236220474" bottom="0.56999999999999995" header="0.31496062992125984" footer="0.26"/>
  <pageSetup paperSize="9" scale="60" fitToHeight="0" orientation="portrait" horizontalDpi="4294967294" verticalDpi="4294967294" r:id="rId2"/>
  <headerFooter>
    <oddFooter>&amp;R&amp;N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D8DB7-7256-4BE3-BA11-20AE6ACE95D4}">
  <sheetPr>
    <pageSetUpPr fitToPage="1"/>
  </sheetPr>
  <dimension ref="A1:F691"/>
  <sheetViews>
    <sheetView workbookViewId="0">
      <selection activeCell="A4" sqref="A4"/>
    </sheetView>
  </sheetViews>
  <sheetFormatPr defaultRowHeight="15" x14ac:dyDescent="0.25"/>
  <cols>
    <col min="1" max="1" width="24.85546875" customWidth="1"/>
    <col min="2" max="2" width="23.42578125" customWidth="1"/>
    <col min="3" max="3" width="58" customWidth="1"/>
    <col min="4" max="4" width="17.85546875" style="92" customWidth="1"/>
    <col min="5" max="5" width="16.28515625" customWidth="1"/>
    <col min="6" max="6" width="16.140625" customWidth="1"/>
  </cols>
  <sheetData>
    <row r="1" spans="1:6" ht="21" customHeight="1" x14ac:dyDescent="0.25">
      <c r="A1" s="91" t="s">
        <v>160</v>
      </c>
      <c r="B1" t="s">
        <v>2642</v>
      </c>
    </row>
    <row r="3" spans="1:6" x14ac:dyDescent="0.25">
      <c r="A3" s="1"/>
      <c r="B3" s="1"/>
      <c r="C3" s="1"/>
      <c r="D3" s="93" t="s">
        <v>3447</v>
      </c>
      <c r="E3" s="1"/>
      <c r="F3" s="1"/>
    </row>
    <row r="4" spans="1:6" ht="30" x14ac:dyDescent="0.25">
      <c r="A4" s="93" t="s">
        <v>2690</v>
      </c>
      <c r="B4" s="93" t="s">
        <v>1</v>
      </c>
      <c r="C4" s="93" t="s">
        <v>2</v>
      </c>
      <c r="D4" s="94" t="s">
        <v>3450</v>
      </c>
      <c r="E4" s="94" t="s">
        <v>3448</v>
      </c>
      <c r="F4" s="94" t="s">
        <v>3449</v>
      </c>
    </row>
    <row r="5" spans="1:6" ht="75" x14ac:dyDescent="0.25">
      <c r="A5" s="98" t="s">
        <v>2885</v>
      </c>
      <c r="B5" s="94" t="s">
        <v>741</v>
      </c>
      <c r="C5" s="94" t="s">
        <v>742</v>
      </c>
      <c r="D5" s="95">
        <v>13109606.050000001</v>
      </c>
      <c r="E5" s="95">
        <v>1575536.34</v>
      </c>
      <c r="F5" s="95">
        <v>228998.58</v>
      </c>
    </row>
    <row r="6" spans="1:6" ht="75" x14ac:dyDescent="0.25">
      <c r="A6" s="99"/>
      <c r="B6" s="94" t="s">
        <v>744</v>
      </c>
      <c r="C6" s="94" t="s">
        <v>745</v>
      </c>
      <c r="D6" s="95">
        <v>13417913.77</v>
      </c>
      <c r="E6" s="95">
        <v>1442357.91</v>
      </c>
      <c r="F6" s="95">
        <v>214785.03</v>
      </c>
    </row>
    <row r="7" spans="1:6" ht="75" x14ac:dyDescent="0.25">
      <c r="A7" s="99"/>
      <c r="B7" s="94" t="s">
        <v>747</v>
      </c>
      <c r="C7" s="94" t="s">
        <v>748</v>
      </c>
      <c r="D7" s="95">
        <v>13553332.18</v>
      </c>
      <c r="E7" s="95">
        <v>1218412.6100000001</v>
      </c>
      <c r="F7" s="95">
        <v>171623.54</v>
      </c>
    </row>
    <row r="8" spans="1:6" ht="75" x14ac:dyDescent="0.25">
      <c r="A8" s="99"/>
      <c r="B8" s="94" t="s">
        <v>750</v>
      </c>
      <c r="C8" s="94" t="s">
        <v>751</v>
      </c>
      <c r="D8" s="95">
        <v>13388761.49</v>
      </c>
      <c r="E8" s="95">
        <v>3104178.09</v>
      </c>
      <c r="F8" s="95">
        <v>283277.65000000002</v>
      </c>
    </row>
    <row r="9" spans="1:6" ht="75" x14ac:dyDescent="0.25">
      <c r="A9" s="99"/>
      <c r="B9" s="94" t="s">
        <v>753</v>
      </c>
      <c r="C9" s="94" t="s">
        <v>754</v>
      </c>
      <c r="D9" s="95">
        <v>13367215.68</v>
      </c>
      <c r="E9" s="95">
        <v>1258367.07</v>
      </c>
      <c r="F9" s="95">
        <v>46796.73</v>
      </c>
    </row>
    <row r="10" spans="1:6" ht="75" x14ac:dyDescent="0.25">
      <c r="A10" s="99"/>
      <c r="B10" s="94" t="s">
        <v>756</v>
      </c>
      <c r="C10" s="94" t="s">
        <v>757</v>
      </c>
      <c r="D10" s="95">
        <v>13702072.189999999</v>
      </c>
      <c r="E10" s="95">
        <v>1230851.3700000001</v>
      </c>
      <c r="F10" s="95">
        <v>100038.85</v>
      </c>
    </row>
    <row r="11" spans="1:6" ht="75" x14ac:dyDescent="0.25">
      <c r="A11" s="99"/>
      <c r="B11" s="94" t="s">
        <v>759</v>
      </c>
      <c r="C11" s="94" t="s">
        <v>760</v>
      </c>
      <c r="D11" s="95">
        <v>13433072.26</v>
      </c>
      <c r="E11" s="95">
        <v>1278402.06</v>
      </c>
      <c r="F11" s="95">
        <v>46796.73</v>
      </c>
    </row>
    <row r="12" spans="1:6" ht="75" x14ac:dyDescent="0.25">
      <c r="A12" s="99"/>
      <c r="B12" s="94" t="s">
        <v>762</v>
      </c>
      <c r="C12" s="94" t="s">
        <v>763</v>
      </c>
      <c r="D12" s="95">
        <v>11805633.51</v>
      </c>
      <c r="E12" s="95">
        <v>860502.01000000013</v>
      </c>
      <c r="F12" s="95">
        <v>165657.24</v>
      </c>
    </row>
    <row r="13" spans="1:6" ht="75" x14ac:dyDescent="0.25">
      <c r="A13" s="99"/>
      <c r="B13" s="94" t="s">
        <v>765</v>
      </c>
      <c r="C13" s="94" t="s">
        <v>766</v>
      </c>
      <c r="D13" s="95">
        <v>13342300.619999999</v>
      </c>
      <c r="E13" s="95">
        <v>1386802.2</v>
      </c>
      <c r="F13" s="95">
        <v>46796.73</v>
      </c>
    </row>
    <row r="14" spans="1:6" ht="75" x14ac:dyDescent="0.25">
      <c r="A14" s="99"/>
      <c r="B14" s="94" t="s">
        <v>768</v>
      </c>
      <c r="C14" s="94" t="s">
        <v>769</v>
      </c>
      <c r="D14" s="95">
        <v>13776920.74</v>
      </c>
      <c r="E14" s="95">
        <v>3109167.53</v>
      </c>
      <c r="F14" s="95">
        <v>181495.36</v>
      </c>
    </row>
    <row r="15" spans="1:6" ht="75" x14ac:dyDescent="0.25">
      <c r="A15" s="99"/>
      <c r="B15" s="94" t="s">
        <v>771</v>
      </c>
      <c r="C15" s="94" t="s">
        <v>772</v>
      </c>
      <c r="D15" s="95">
        <v>13119196.85</v>
      </c>
      <c r="E15" s="95">
        <v>1251331.69</v>
      </c>
      <c r="F15" s="95">
        <v>46796.73</v>
      </c>
    </row>
    <row r="16" spans="1:6" ht="75" x14ac:dyDescent="0.25">
      <c r="A16" s="99"/>
      <c r="B16" s="94" t="s">
        <v>774</v>
      </c>
      <c r="C16" s="94" t="s">
        <v>775</v>
      </c>
      <c r="D16" s="95">
        <v>13355650.619999999</v>
      </c>
      <c r="E16" s="95">
        <v>1009259.69</v>
      </c>
      <c r="F16" s="95">
        <v>46796.73</v>
      </c>
    </row>
    <row r="17" spans="1:6" ht="75" x14ac:dyDescent="0.25">
      <c r="A17" s="99"/>
      <c r="B17" s="94" t="s">
        <v>777</v>
      </c>
      <c r="C17" s="94" t="s">
        <v>778</v>
      </c>
      <c r="D17" s="95">
        <v>13695231.189999999</v>
      </c>
      <c r="E17" s="95">
        <v>1424622.77</v>
      </c>
      <c r="F17" s="95">
        <v>106000.92</v>
      </c>
    </row>
    <row r="18" spans="1:6" ht="75" x14ac:dyDescent="0.25">
      <c r="A18" s="99"/>
      <c r="B18" s="94" t="s">
        <v>780</v>
      </c>
      <c r="C18" s="94" t="s">
        <v>781</v>
      </c>
      <c r="D18" s="95">
        <v>13252464.75</v>
      </c>
      <c r="E18" s="95">
        <v>1476042.89</v>
      </c>
      <c r="F18" s="95">
        <v>245825.66</v>
      </c>
    </row>
    <row r="19" spans="1:6" ht="75" x14ac:dyDescent="0.25">
      <c r="A19" s="99"/>
      <c r="B19" s="94" t="s">
        <v>783</v>
      </c>
      <c r="C19" s="94" t="s">
        <v>784</v>
      </c>
      <c r="D19" s="95">
        <v>13680628.09</v>
      </c>
      <c r="E19" s="95">
        <v>1488437.7</v>
      </c>
      <c r="F19" s="95">
        <v>104447.78</v>
      </c>
    </row>
    <row r="20" spans="1:6" x14ac:dyDescent="0.25">
      <c r="A20" s="98" t="s">
        <v>3446</v>
      </c>
      <c r="B20" s="99"/>
      <c r="C20" s="99"/>
      <c r="D20" s="95">
        <v>199999999.99000001</v>
      </c>
      <c r="E20" s="95">
        <v>23114271.93</v>
      </c>
      <c r="F20" s="95">
        <v>2036134.2599999998</v>
      </c>
    </row>
    <row r="21" spans="1:6" x14ac:dyDescent="0.25">
      <c r="D21"/>
    </row>
    <row r="22" spans="1:6" x14ac:dyDescent="0.25">
      <c r="D22"/>
    </row>
    <row r="23" spans="1:6" x14ac:dyDescent="0.25">
      <c r="D23"/>
    </row>
    <row r="24" spans="1:6" x14ac:dyDescent="0.25">
      <c r="D24"/>
    </row>
    <row r="25" spans="1:6" x14ac:dyDescent="0.25">
      <c r="D25"/>
    </row>
    <row r="26" spans="1:6" x14ac:dyDescent="0.25">
      <c r="D26"/>
    </row>
    <row r="27" spans="1:6" x14ac:dyDescent="0.25">
      <c r="D27"/>
    </row>
    <row r="28" spans="1:6" x14ac:dyDescent="0.25">
      <c r="D28"/>
    </row>
    <row r="29" spans="1:6" x14ac:dyDescent="0.25">
      <c r="D29"/>
    </row>
    <row r="30" spans="1:6" x14ac:dyDescent="0.25">
      <c r="D30"/>
    </row>
    <row r="31" spans="1:6" x14ac:dyDescent="0.25">
      <c r="D31"/>
    </row>
    <row r="32" spans="1:6" x14ac:dyDescent="0.25">
      <c r="D32"/>
    </row>
    <row r="33" spans="4:4" x14ac:dyDescent="0.25">
      <c r="D33"/>
    </row>
    <row r="34" spans="4:4" x14ac:dyDescent="0.25">
      <c r="D34"/>
    </row>
    <row r="35" spans="4:4" x14ac:dyDescent="0.25">
      <c r="D35"/>
    </row>
    <row r="36" spans="4:4" x14ac:dyDescent="0.25">
      <c r="D36"/>
    </row>
    <row r="37" spans="4:4" x14ac:dyDescent="0.25">
      <c r="D37"/>
    </row>
    <row r="38" spans="4:4" x14ac:dyDescent="0.25">
      <c r="D38"/>
    </row>
    <row r="39" spans="4:4" x14ac:dyDescent="0.25">
      <c r="D39"/>
    </row>
    <row r="40" spans="4:4" x14ac:dyDescent="0.25">
      <c r="D40"/>
    </row>
    <row r="41" spans="4:4" x14ac:dyDescent="0.25">
      <c r="D41"/>
    </row>
    <row r="42" spans="4:4" x14ac:dyDescent="0.25">
      <c r="D42"/>
    </row>
    <row r="43" spans="4:4" x14ac:dyDescent="0.25">
      <c r="D43"/>
    </row>
    <row r="44" spans="4:4" x14ac:dyDescent="0.25">
      <c r="D44"/>
    </row>
    <row r="45" spans="4:4" x14ac:dyDescent="0.25">
      <c r="D45"/>
    </row>
    <row r="46" spans="4:4" x14ac:dyDescent="0.25">
      <c r="D46"/>
    </row>
    <row r="47" spans="4:4" x14ac:dyDescent="0.25">
      <c r="D47"/>
    </row>
    <row r="48" spans="4:4" x14ac:dyDescent="0.25">
      <c r="D48"/>
    </row>
    <row r="49" spans="4:4" x14ac:dyDescent="0.25">
      <c r="D49"/>
    </row>
    <row r="50" spans="4:4" x14ac:dyDescent="0.25">
      <c r="D50"/>
    </row>
    <row r="51" spans="4:4" x14ac:dyDescent="0.25">
      <c r="D51"/>
    </row>
    <row r="52" spans="4:4" x14ac:dyDescent="0.25">
      <c r="D52"/>
    </row>
    <row r="53" spans="4:4" x14ac:dyDescent="0.25">
      <c r="D53"/>
    </row>
    <row r="54" spans="4:4" x14ac:dyDescent="0.25">
      <c r="D54"/>
    </row>
    <row r="55" spans="4:4" x14ac:dyDescent="0.25">
      <c r="D55"/>
    </row>
    <row r="56" spans="4:4" x14ac:dyDescent="0.25">
      <c r="D56"/>
    </row>
    <row r="57" spans="4:4" x14ac:dyDescent="0.25">
      <c r="D57"/>
    </row>
    <row r="58" spans="4:4" x14ac:dyDescent="0.25">
      <c r="D58"/>
    </row>
    <row r="59" spans="4:4" x14ac:dyDescent="0.25">
      <c r="D59"/>
    </row>
    <row r="60" spans="4:4" x14ac:dyDescent="0.25">
      <c r="D60"/>
    </row>
    <row r="61" spans="4:4" x14ac:dyDescent="0.25">
      <c r="D61"/>
    </row>
    <row r="62" spans="4:4" x14ac:dyDescent="0.25">
      <c r="D62"/>
    </row>
    <row r="63" spans="4:4" x14ac:dyDescent="0.25">
      <c r="D63"/>
    </row>
    <row r="64" spans="4:4" x14ac:dyDescent="0.25">
      <c r="D64"/>
    </row>
    <row r="65" spans="4:4" x14ac:dyDescent="0.25">
      <c r="D65"/>
    </row>
    <row r="66" spans="4:4" x14ac:dyDescent="0.25">
      <c r="D66"/>
    </row>
    <row r="67" spans="4:4" x14ac:dyDescent="0.25">
      <c r="D67"/>
    </row>
    <row r="68" spans="4:4" x14ac:dyDescent="0.25">
      <c r="D68"/>
    </row>
    <row r="69" spans="4:4" x14ac:dyDescent="0.25">
      <c r="D69"/>
    </row>
    <row r="70" spans="4:4" x14ac:dyDescent="0.25">
      <c r="D70"/>
    </row>
    <row r="71" spans="4:4" x14ac:dyDescent="0.25">
      <c r="D71"/>
    </row>
    <row r="72" spans="4:4" x14ac:dyDescent="0.25">
      <c r="D72"/>
    </row>
    <row r="73" spans="4:4" x14ac:dyDescent="0.25">
      <c r="D73"/>
    </row>
    <row r="74" spans="4:4" x14ac:dyDescent="0.25">
      <c r="D74"/>
    </row>
    <row r="75" spans="4:4" x14ac:dyDescent="0.25">
      <c r="D75"/>
    </row>
    <row r="76" spans="4:4" x14ac:dyDescent="0.25">
      <c r="D76"/>
    </row>
    <row r="77" spans="4:4" x14ac:dyDescent="0.25">
      <c r="D77"/>
    </row>
    <row r="78" spans="4:4" x14ac:dyDescent="0.25">
      <c r="D78"/>
    </row>
    <row r="79" spans="4:4" x14ac:dyDescent="0.25">
      <c r="D79"/>
    </row>
    <row r="80" spans="4:4" x14ac:dyDescent="0.25">
      <c r="D80"/>
    </row>
    <row r="81" spans="4:4" x14ac:dyDescent="0.25">
      <c r="D81"/>
    </row>
    <row r="82" spans="4:4" x14ac:dyDescent="0.25">
      <c r="D82"/>
    </row>
    <row r="83" spans="4:4" x14ac:dyDescent="0.25">
      <c r="D83"/>
    </row>
    <row r="84" spans="4:4" x14ac:dyDescent="0.25">
      <c r="D84"/>
    </row>
    <row r="85" spans="4:4" x14ac:dyDescent="0.25">
      <c r="D85"/>
    </row>
    <row r="86" spans="4:4" x14ac:dyDescent="0.25">
      <c r="D86"/>
    </row>
    <row r="87" spans="4:4" x14ac:dyDescent="0.25">
      <c r="D87"/>
    </row>
    <row r="88" spans="4:4" x14ac:dyDescent="0.25">
      <c r="D88"/>
    </row>
    <row r="89" spans="4:4" x14ac:dyDescent="0.25">
      <c r="D89"/>
    </row>
    <row r="90" spans="4:4" x14ac:dyDescent="0.25">
      <c r="D90"/>
    </row>
    <row r="91" spans="4:4" x14ac:dyDescent="0.25">
      <c r="D91"/>
    </row>
    <row r="92" spans="4:4" x14ac:dyDescent="0.25">
      <c r="D92"/>
    </row>
    <row r="93" spans="4:4" x14ac:dyDescent="0.25">
      <c r="D93"/>
    </row>
    <row r="94" spans="4:4" x14ac:dyDescent="0.25">
      <c r="D94"/>
    </row>
    <row r="95" spans="4:4" x14ac:dyDescent="0.25">
      <c r="D95"/>
    </row>
    <row r="96" spans="4:4" x14ac:dyDescent="0.25">
      <c r="D96"/>
    </row>
    <row r="97" spans="4:4" x14ac:dyDescent="0.25">
      <c r="D97"/>
    </row>
    <row r="98" spans="4:4" x14ac:dyDescent="0.25">
      <c r="D98"/>
    </row>
    <row r="99" spans="4:4" x14ac:dyDescent="0.25">
      <c r="D99"/>
    </row>
    <row r="100" spans="4:4" x14ac:dyDescent="0.25">
      <c r="D100"/>
    </row>
    <row r="101" spans="4:4" x14ac:dyDescent="0.25">
      <c r="D101"/>
    </row>
    <row r="102" spans="4:4" x14ac:dyDescent="0.25">
      <c r="D102"/>
    </row>
    <row r="103" spans="4:4" x14ac:dyDescent="0.25">
      <c r="D103"/>
    </row>
    <row r="104" spans="4:4" x14ac:dyDescent="0.25">
      <c r="D104"/>
    </row>
    <row r="105" spans="4:4" x14ac:dyDescent="0.25">
      <c r="D105"/>
    </row>
    <row r="106" spans="4:4" x14ac:dyDescent="0.25">
      <c r="D106"/>
    </row>
    <row r="107" spans="4:4" x14ac:dyDescent="0.25">
      <c r="D107"/>
    </row>
    <row r="108" spans="4:4" x14ac:dyDescent="0.25">
      <c r="D108"/>
    </row>
    <row r="109" spans="4:4" x14ac:dyDescent="0.25">
      <c r="D109"/>
    </row>
    <row r="110" spans="4:4" x14ac:dyDescent="0.25">
      <c r="D110"/>
    </row>
    <row r="111" spans="4:4" x14ac:dyDescent="0.25">
      <c r="D111"/>
    </row>
    <row r="112" spans="4:4" x14ac:dyDescent="0.25">
      <c r="D112"/>
    </row>
    <row r="113" spans="4:4" x14ac:dyDescent="0.25">
      <c r="D113"/>
    </row>
    <row r="114" spans="4:4" x14ac:dyDescent="0.25">
      <c r="D114"/>
    </row>
    <row r="115" spans="4:4" x14ac:dyDescent="0.25">
      <c r="D115"/>
    </row>
    <row r="116" spans="4:4" x14ac:dyDescent="0.25">
      <c r="D116"/>
    </row>
    <row r="117" spans="4:4" x14ac:dyDescent="0.25">
      <c r="D117"/>
    </row>
    <row r="118" spans="4:4" x14ac:dyDescent="0.25">
      <c r="D118"/>
    </row>
    <row r="119" spans="4:4" x14ac:dyDescent="0.25">
      <c r="D119"/>
    </row>
    <row r="120" spans="4:4" x14ac:dyDescent="0.25">
      <c r="D120"/>
    </row>
    <row r="121" spans="4:4" x14ac:dyDescent="0.25">
      <c r="D121"/>
    </row>
    <row r="122" spans="4:4" x14ac:dyDescent="0.25">
      <c r="D122"/>
    </row>
    <row r="123" spans="4:4" x14ac:dyDescent="0.25">
      <c r="D123"/>
    </row>
    <row r="124" spans="4:4" x14ac:dyDescent="0.25">
      <c r="D124"/>
    </row>
    <row r="125" spans="4:4" x14ac:dyDescent="0.25">
      <c r="D125"/>
    </row>
    <row r="126" spans="4:4" x14ac:dyDescent="0.25">
      <c r="D126"/>
    </row>
    <row r="127" spans="4:4" x14ac:dyDescent="0.25">
      <c r="D127"/>
    </row>
    <row r="128" spans="4:4" x14ac:dyDescent="0.25">
      <c r="D128"/>
    </row>
    <row r="129" spans="4:4" x14ac:dyDescent="0.25">
      <c r="D129"/>
    </row>
    <row r="130" spans="4:4" x14ac:dyDescent="0.25">
      <c r="D130"/>
    </row>
    <row r="131" spans="4:4" x14ac:dyDescent="0.25">
      <c r="D131"/>
    </row>
    <row r="132" spans="4:4" x14ac:dyDescent="0.25">
      <c r="D132"/>
    </row>
    <row r="133" spans="4:4" x14ac:dyDescent="0.25">
      <c r="D133"/>
    </row>
    <row r="134" spans="4:4" x14ac:dyDescent="0.25">
      <c r="D134"/>
    </row>
    <row r="135" spans="4:4" x14ac:dyDescent="0.25">
      <c r="D135"/>
    </row>
    <row r="136" spans="4:4" x14ac:dyDescent="0.25">
      <c r="D136"/>
    </row>
    <row r="137" spans="4:4" x14ac:dyDescent="0.25">
      <c r="D137"/>
    </row>
    <row r="138" spans="4:4" x14ac:dyDescent="0.25">
      <c r="D138"/>
    </row>
    <row r="139" spans="4:4" x14ac:dyDescent="0.25">
      <c r="D139"/>
    </row>
    <row r="140" spans="4:4" x14ac:dyDescent="0.25">
      <c r="D140"/>
    </row>
    <row r="141" spans="4:4" x14ac:dyDescent="0.25">
      <c r="D141"/>
    </row>
    <row r="142" spans="4:4" x14ac:dyDescent="0.25">
      <c r="D142"/>
    </row>
    <row r="143" spans="4:4" x14ac:dyDescent="0.25">
      <c r="D143"/>
    </row>
    <row r="144" spans="4:4" x14ac:dyDescent="0.25">
      <c r="D144"/>
    </row>
    <row r="145" spans="4:4" x14ac:dyDescent="0.25">
      <c r="D145"/>
    </row>
    <row r="146" spans="4:4" x14ac:dyDescent="0.25">
      <c r="D146"/>
    </row>
    <row r="147" spans="4:4" x14ac:dyDescent="0.25">
      <c r="D147"/>
    </row>
    <row r="148" spans="4:4" x14ac:dyDescent="0.25">
      <c r="D148"/>
    </row>
    <row r="149" spans="4:4" x14ac:dyDescent="0.25">
      <c r="D149"/>
    </row>
    <row r="150" spans="4:4" x14ac:dyDescent="0.25">
      <c r="D150"/>
    </row>
    <row r="151" spans="4:4" x14ac:dyDescent="0.25">
      <c r="D151"/>
    </row>
    <row r="152" spans="4:4" x14ac:dyDescent="0.25">
      <c r="D152"/>
    </row>
    <row r="153" spans="4:4" x14ac:dyDescent="0.25">
      <c r="D153"/>
    </row>
    <row r="154" spans="4:4" x14ac:dyDescent="0.25">
      <c r="D154"/>
    </row>
    <row r="155" spans="4:4" x14ac:dyDescent="0.25">
      <c r="D155"/>
    </row>
    <row r="156" spans="4:4" x14ac:dyDescent="0.25">
      <c r="D156"/>
    </row>
    <row r="157" spans="4:4" x14ac:dyDescent="0.25">
      <c r="D157"/>
    </row>
    <row r="158" spans="4:4" x14ac:dyDescent="0.25">
      <c r="D158"/>
    </row>
    <row r="159" spans="4:4" x14ac:dyDescent="0.25">
      <c r="D159"/>
    </row>
    <row r="160" spans="4:4" x14ac:dyDescent="0.25">
      <c r="D160"/>
    </row>
    <row r="161" spans="4:4" x14ac:dyDescent="0.25">
      <c r="D161"/>
    </row>
    <row r="162" spans="4:4" x14ac:dyDescent="0.25">
      <c r="D162"/>
    </row>
    <row r="163" spans="4:4" x14ac:dyDescent="0.25">
      <c r="D163"/>
    </row>
    <row r="164" spans="4:4" x14ac:dyDescent="0.25">
      <c r="D164"/>
    </row>
    <row r="165" spans="4:4" x14ac:dyDescent="0.25">
      <c r="D165"/>
    </row>
    <row r="166" spans="4:4" x14ac:dyDescent="0.25">
      <c r="D166"/>
    </row>
    <row r="167" spans="4:4" x14ac:dyDescent="0.25">
      <c r="D167"/>
    </row>
    <row r="168" spans="4:4" x14ac:dyDescent="0.25">
      <c r="D168"/>
    </row>
    <row r="169" spans="4:4" x14ac:dyDescent="0.25">
      <c r="D169"/>
    </row>
    <row r="170" spans="4:4" x14ac:dyDescent="0.25">
      <c r="D170"/>
    </row>
    <row r="171" spans="4:4" x14ac:dyDescent="0.25">
      <c r="D171"/>
    </row>
    <row r="172" spans="4:4" x14ac:dyDescent="0.25">
      <c r="D172"/>
    </row>
    <row r="173" spans="4:4" x14ac:dyDescent="0.25">
      <c r="D173"/>
    </row>
    <row r="174" spans="4:4" x14ac:dyDescent="0.25">
      <c r="D174"/>
    </row>
    <row r="175" spans="4:4" x14ac:dyDescent="0.25">
      <c r="D175"/>
    </row>
    <row r="176" spans="4:4" x14ac:dyDescent="0.25">
      <c r="D176"/>
    </row>
    <row r="177" spans="4:4" x14ac:dyDescent="0.25">
      <c r="D177"/>
    </row>
    <row r="178" spans="4:4" x14ac:dyDescent="0.25">
      <c r="D178"/>
    </row>
    <row r="179" spans="4:4" x14ac:dyDescent="0.25">
      <c r="D179"/>
    </row>
    <row r="180" spans="4:4" x14ac:dyDescent="0.25">
      <c r="D180"/>
    </row>
    <row r="181" spans="4:4" x14ac:dyDescent="0.25">
      <c r="D181"/>
    </row>
    <row r="182" spans="4:4" x14ac:dyDescent="0.25">
      <c r="D182"/>
    </row>
    <row r="183" spans="4:4" x14ac:dyDescent="0.25">
      <c r="D183"/>
    </row>
    <row r="184" spans="4:4" x14ac:dyDescent="0.25">
      <c r="D184"/>
    </row>
    <row r="185" spans="4:4" x14ac:dyDescent="0.25">
      <c r="D185"/>
    </row>
    <row r="186" spans="4:4" x14ac:dyDescent="0.25">
      <c r="D186"/>
    </row>
    <row r="187" spans="4:4" x14ac:dyDescent="0.25">
      <c r="D187"/>
    </row>
    <row r="188" spans="4:4" x14ac:dyDescent="0.25">
      <c r="D188"/>
    </row>
    <row r="189" spans="4:4" x14ac:dyDescent="0.25">
      <c r="D189"/>
    </row>
    <row r="190" spans="4:4" x14ac:dyDescent="0.25">
      <c r="D190"/>
    </row>
    <row r="191" spans="4:4" x14ac:dyDescent="0.25">
      <c r="D191"/>
    </row>
    <row r="192" spans="4:4" x14ac:dyDescent="0.25">
      <c r="D192"/>
    </row>
    <row r="193" spans="4:4" x14ac:dyDescent="0.25">
      <c r="D193"/>
    </row>
    <row r="194" spans="4:4" x14ac:dyDescent="0.25">
      <c r="D194"/>
    </row>
    <row r="195" spans="4:4" x14ac:dyDescent="0.25">
      <c r="D195"/>
    </row>
    <row r="196" spans="4:4" x14ac:dyDescent="0.25">
      <c r="D196"/>
    </row>
    <row r="197" spans="4:4" x14ac:dyDescent="0.25">
      <c r="D197"/>
    </row>
    <row r="198" spans="4:4" x14ac:dyDescent="0.25">
      <c r="D198"/>
    </row>
    <row r="199" spans="4:4" x14ac:dyDescent="0.25">
      <c r="D199"/>
    </row>
    <row r="200" spans="4:4" x14ac:dyDescent="0.25">
      <c r="D200"/>
    </row>
    <row r="201" spans="4:4" x14ac:dyDescent="0.25">
      <c r="D201"/>
    </row>
    <row r="202" spans="4:4" x14ac:dyDescent="0.25">
      <c r="D202"/>
    </row>
    <row r="203" spans="4:4" x14ac:dyDescent="0.25">
      <c r="D203"/>
    </row>
    <row r="204" spans="4:4" x14ac:dyDescent="0.25">
      <c r="D204"/>
    </row>
    <row r="205" spans="4:4" x14ac:dyDescent="0.25">
      <c r="D205"/>
    </row>
    <row r="206" spans="4:4" x14ac:dyDescent="0.25">
      <c r="D206"/>
    </row>
    <row r="207" spans="4:4" x14ac:dyDescent="0.25">
      <c r="D207"/>
    </row>
    <row r="208" spans="4:4" x14ac:dyDescent="0.25">
      <c r="D208"/>
    </row>
    <row r="209" spans="4:4" x14ac:dyDescent="0.25">
      <c r="D209"/>
    </row>
    <row r="210" spans="4:4" x14ac:dyDescent="0.25">
      <c r="D210"/>
    </row>
    <row r="211" spans="4:4" x14ac:dyDescent="0.25">
      <c r="D211"/>
    </row>
    <row r="212" spans="4:4" x14ac:dyDescent="0.25">
      <c r="D212"/>
    </row>
    <row r="213" spans="4:4" x14ac:dyDescent="0.25">
      <c r="D213"/>
    </row>
    <row r="214" spans="4:4" x14ac:dyDescent="0.25">
      <c r="D214"/>
    </row>
    <row r="215" spans="4:4" x14ac:dyDescent="0.25">
      <c r="D215"/>
    </row>
    <row r="216" spans="4:4" x14ac:dyDescent="0.25">
      <c r="D216"/>
    </row>
    <row r="217" spans="4:4" x14ac:dyDescent="0.25">
      <c r="D217"/>
    </row>
    <row r="218" spans="4:4" x14ac:dyDescent="0.25">
      <c r="D218"/>
    </row>
    <row r="219" spans="4:4" x14ac:dyDescent="0.25">
      <c r="D219"/>
    </row>
    <row r="220" spans="4:4" x14ac:dyDescent="0.25">
      <c r="D220"/>
    </row>
    <row r="221" spans="4:4" x14ac:dyDescent="0.25">
      <c r="D221"/>
    </row>
    <row r="222" spans="4:4" x14ac:dyDescent="0.25">
      <c r="D222"/>
    </row>
    <row r="223" spans="4:4" x14ac:dyDescent="0.25">
      <c r="D223"/>
    </row>
    <row r="224" spans="4:4" x14ac:dyDescent="0.25">
      <c r="D224"/>
    </row>
    <row r="225" spans="4:4" x14ac:dyDescent="0.25">
      <c r="D225"/>
    </row>
    <row r="226" spans="4:4" x14ac:dyDescent="0.25">
      <c r="D226"/>
    </row>
    <row r="227" spans="4:4" x14ac:dyDescent="0.25">
      <c r="D227"/>
    </row>
    <row r="228" spans="4:4" x14ac:dyDescent="0.25">
      <c r="D228"/>
    </row>
    <row r="229" spans="4:4" x14ac:dyDescent="0.25">
      <c r="D229"/>
    </row>
    <row r="230" spans="4:4" x14ac:dyDescent="0.25">
      <c r="D230"/>
    </row>
    <row r="231" spans="4:4" x14ac:dyDescent="0.25">
      <c r="D231"/>
    </row>
    <row r="232" spans="4:4" x14ac:dyDescent="0.25">
      <c r="D232"/>
    </row>
    <row r="233" spans="4:4" x14ac:dyDescent="0.25">
      <c r="D233"/>
    </row>
    <row r="234" spans="4:4" x14ac:dyDescent="0.25">
      <c r="D234"/>
    </row>
    <row r="235" spans="4:4" x14ac:dyDescent="0.25">
      <c r="D235"/>
    </row>
    <row r="236" spans="4:4" x14ac:dyDescent="0.25">
      <c r="D236"/>
    </row>
    <row r="237" spans="4:4" x14ac:dyDescent="0.25">
      <c r="D237"/>
    </row>
    <row r="238" spans="4:4" x14ac:dyDescent="0.25">
      <c r="D238"/>
    </row>
    <row r="239" spans="4:4" x14ac:dyDescent="0.25">
      <c r="D239"/>
    </row>
    <row r="240" spans="4:4" x14ac:dyDescent="0.25">
      <c r="D240"/>
    </row>
    <row r="241" spans="4:4" x14ac:dyDescent="0.25">
      <c r="D241"/>
    </row>
    <row r="242" spans="4:4" x14ac:dyDescent="0.25">
      <c r="D242"/>
    </row>
    <row r="243" spans="4:4" x14ac:dyDescent="0.25">
      <c r="D243"/>
    </row>
    <row r="244" spans="4:4" x14ac:dyDescent="0.25">
      <c r="D244"/>
    </row>
    <row r="245" spans="4:4" x14ac:dyDescent="0.25">
      <c r="D245"/>
    </row>
    <row r="246" spans="4:4" x14ac:dyDescent="0.25">
      <c r="D246"/>
    </row>
    <row r="247" spans="4:4" x14ac:dyDescent="0.25">
      <c r="D247"/>
    </row>
    <row r="248" spans="4:4" x14ac:dyDescent="0.25">
      <c r="D248"/>
    </row>
    <row r="249" spans="4:4" x14ac:dyDescent="0.25">
      <c r="D249"/>
    </row>
    <row r="250" spans="4:4" x14ac:dyDescent="0.25">
      <c r="D250"/>
    </row>
    <row r="251" spans="4:4" x14ac:dyDescent="0.25">
      <c r="D251"/>
    </row>
    <row r="252" spans="4:4" x14ac:dyDescent="0.25">
      <c r="D252"/>
    </row>
    <row r="253" spans="4:4" x14ac:dyDescent="0.25">
      <c r="D253"/>
    </row>
    <row r="254" spans="4:4" x14ac:dyDescent="0.25">
      <c r="D254"/>
    </row>
    <row r="255" spans="4:4" x14ac:dyDescent="0.25">
      <c r="D255"/>
    </row>
    <row r="256" spans="4:4" x14ac:dyDescent="0.25">
      <c r="D256"/>
    </row>
    <row r="257" spans="4:4" x14ac:dyDescent="0.25">
      <c r="D257"/>
    </row>
    <row r="258" spans="4:4" x14ac:dyDescent="0.25">
      <c r="D258"/>
    </row>
    <row r="259" spans="4:4" x14ac:dyDescent="0.25">
      <c r="D259"/>
    </row>
    <row r="260" spans="4:4" x14ac:dyDescent="0.25">
      <c r="D260"/>
    </row>
    <row r="261" spans="4:4" x14ac:dyDescent="0.25">
      <c r="D261"/>
    </row>
    <row r="262" spans="4:4" x14ac:dyDescent="0.25">
      <c r="D262"/>
    </row>
    <row r="263" spans="4:4" x14ac:dyDescent="0.25">
      <c r="D263"/>
    </row>
    <row r="264" spans="4:4" x14ac:dyDescent="0.25">
      <c r="D264"/>
    </row>
    <row r="265" spans="4:4" x14ac:dyDescent="0.25">
      <c r="D265"/>
    </row>
    <row r="266" spans="4:4" x14ac:dyDescent="0.25">
      <c r="D266"/>
    </row>
    <row r="267" spans="4:4" x14ac:dyDescent="0.25">
      <c r="D267"/>
    </row>
    <row r="268" spans="4:4" x14ac:dyDescent="0.25">
      <c r="D268"/>
    </row>
    <row r="269" spans="4:4" x14ac:dyDescent="0.25">
      <c r="D269"/>
    </row>
    <row r="270" spans="4:4" x14ac:dyDescent="0.25">
      <c r="D270"/>
    </row>
    <row r="271" spans="4:4" x14ac:dyDescent="0.25">
      <c r="D271"/>
    </row>
    <row r="272" spans="4:4" x14ac:dyDescent="0.25">
      <c r="D272"/>
    </row>
    <row r="273" spans="4:4" x14ac:dyDescent="0.25">
      <c r="D273"/>
    </row>
    <row r="274" spans="4:4" x14ac:dyDescent="0.25">
      <c r="D274"/>
    </row>
    <row r="275" spans="4:4" x14ac:dyDescent="0.25">
      <c r="D275"/>
    </row>
    <row r="276" spans="4:4" x14ac:dyDescent="0.25">
      <c r="D276"/>
    </row>
    <row r="277" spans="4:4" x14ac:dyDescent="0.25">
      <c r="D277"/>
    </row>
    <row r="278" spans="4:4" x14ac:dyDescent="0.25">
      <c r="D278"/>
    </row>
    <row r="279" spans="4:4" x14ac:dyDescent="0.25">
      <c r="D279"/>
    </row>
    <row r="280" spans="4:4" x14ac:dyDescent="0.25">
      <c r="D280"/>
    </row>
    <row r="281" spans="4:4" x14ac:dyDescent="0.25">
      <c r="D281"/>
    </row>
    <row r="282" spans="4:4" x14ac:dyDescent="0.25">
      <c r="D282"/>
    </row>
    <row r="283" spans="4:4" x14ac:dyDescent="0.25">
      <c r="D283"/>
    </row>
    <row r="284" spans="4:4" x14ac:dyDescent="0.25">
      <c r="D284"/>
    </row>
    <row r="285" spans="4:4" x14ac:dyDescent="0.25">
      <c r="D285"/>
    </row>
    <row r="286" spans="4:4" x14ac:dyDescent="0.25">
      <c r="D286"/>
    </row>
    <row r="287" spans="4:4" x14ac:dyDescent="0.25">
      <c r="D287"/>
    </row>
    <row r="288" spans="4:4" x14ac:dyDescent="0.25">
      <c r="D288"/>
    </row>
    <row r="289" spans="4:4" x14ac:dyDescent="0.25">
      <c r="D289"/>
    </row>
    <row r="290" spans="4:4" x14ac:dyDescent="0.25">
      <c r="D290"/>
    </row>
    <row r="291" spans="4:4" x14ac:dyDescent="0.25">
      <c r="D291"/>
    </row>
    <row r="292" spans="4:4" x14ac:dyDescent="0.25">
      <c r="D292"/>
    </row>
    <row r="293" spans="4:4" x14ac:dyDescent="0.25">
      <c r="D293"/>
    </row>
    <row r="294" spans="4:4" x14ac:dyDescent="0.25">
      <c r="D294"/>
    </row>
    <row r="295" spans="4:4" x14ac:dyDescent="0.25">
      <c r="D295"/>
    </row>
    <row r="296" spans="4:4" x14ac:dyDescent="0.25">
      <c r="D296"/>
    </row>
    <row r="297" spans="4:4" x14ac:dyDescent="0.25">
      <c r="D297"/>
    </row>
    <row r="298" spans="4:4" x14ac:dyDescent="0.25">
      <c r="D298"/>
    </row>
    <row r="299" spans="4:4" x14ac:dyDescent="0.25">
      <c r="D299"/>
    </row>
    <row r="300" spans="4:4" x14ac:dyDescent="0.25">
      <c r="D300"/>
    </row>
    <row r="301" spans="4:4" x14ac:dyDescent="0.25">
      <c r="D301"/>
    </row>
    <row r="302" spans="4:4" x14ac:dyDescent="0.25">
      <c r="D302"/>
    </row>
    <row r="303" spans="4:4" x14ac:dyDescent="0.25">
      <c r="D303"/>
    </row>
    <row r="304" spans="4:4" x14ac:dyDescent="0.25">
      <c r="D304"/>
    </row>
    <row r="305" spans="4:4" x14ac:dyDescent="0.25">
      <c r="D305"/>
    </row>
    <row r="306" spans="4:4" x14ac:dyDescent="0.25">
      <c r="D306"/>
    </row>
    <row r="307" spans="4:4" x14ac:dyDescent="0.25">
      <c r="D307"/>
    </row>
    <row r="308" spans="4:4" x14ac:dyDescent="0.25">
      <c r="D308"/>
    </row>
    <row r="309" spans="4:4" x14ac:dyDescent="0.25">
      <c r="D309"/>
    </row>
    <row r="310" spans="4:4" x14ac:dyDescent="0.25">
      <c r="D310"/>
    </row>
    <row r="311" spans="4:4" x14ac:dyDescent="0.25">
      <c r="D311"/>
    </row>
    <row r="312" spans="4:4" x14ac:dyDescent="0.25">
      <c r="D312"/>
    </row>
    <row r="313" spans="4:4" x14ac:dyDescent="0.25">
      <c r="D313"/>
    </row>
    <row r="314" spans="4:4" x14ac:dyDescent="0.25">
      <c r="D314"/>
    </row>
    <row r="315" spans="4:4" x14ac:dyDescent="0.25">
      <c r="D315"/>
    </row>
    <row r="316" spans="4:4" x14ac:dyDescent="0.25">
      <c r="D316"/>
    </row>
    <row r="317" spans="4:4" x14ac:dyDescent="0.25">
      <c r="D317"/>
    </row>
    <row r="318" spans="4:4" x14ac:dyDescent="0.25">
      <c r="D318"/>
    </row>
    <row r="319" spans="4:4" x14ac:dyDescent="0.25">
      <c r="D319"/>
    </row>
    <row r="320" spans="4:4" x14ac:dyDescent="0.25">
      <c r="D320"/>
    </row>
    <row r="321" spans="4:4" x14ac:dyDescent="0.25">
      <c r="D321"/>
    </row>
    <row r="322" spans="4:4" x14ac:dyDescent="0.25">
      <c r="D322"/>
    </row>
    <row r="323" spans="4:4" x14ac:dyDescent="0.25">
      <c r="D323"/>
    </row>
    <row r="324" spans="4:4" x14ac:dyDescent="0.25">
      <c r="D324"/>
    </row>
    <row r="325" spans="4:4" x14ac:dyDescent="0.25">
      <c r="D325"/>
    </row>
    <row r="326" spans="4:4" x14ac:dyDescent="0.25">
      <c r="D326"/>
    </row>
    <row r="327" spans="4:4" x14ac:dyDescent="0.25">
      <c r="D327"/>
    </row>
    <row r="328" spans="4:4" x14ac:dyDescent="0.25">
      <c r="D328"/>
    </row>
    <row r="329" spans="4:4" x14ac:dyDescent="0.25">
      <c r="D329"/>
    </row>
    <row r="330" spans="4:4" x14ac:dyDescent="0.25">
      <c r="D330"/>
    </row>
    <row r="331" spans="4:4" x14ac:dyDescent="0.25">
      <c r="D331"/>
    </row>
    <row r="332" spans="4:4" x14ac:dyDescent="0.25">
      <c r="D332"/>
    </row>
    <row r="333" spans="4:4" x14ac:dyDescent="0.25">
      <c r="D333"/>
    </row>
    <row r="334" spans="4:4" x14ac:dyDescent="0.25">
      <c r="D334"/>
    </row>
    <row r="335" spans="4:4" x14ac:dyDescent="0.25">
      <c r="D335"/>
    </row>
    <row r="336" spans="4:4" x14ac:dyDescent="0.25">
      <c r="D336"/>
    </row>
    <row r="337" spans="4:4" x14ac:dyDescent="0.25">
      <c r="D337"/>
    </row>
    <row r="338" spans="4:4" x14ac:dyDescent="0.25">
      <c r="D338"/>
    </row>
    <row r="339" spans="4:4" x14ac:dyDescent="0.25">
      <c r="D339"/>
    </row>
    <row r="340" spans="4:4" x14ac:dyDescent="0.25">
      <c r="D340"/>
    </row>
    <row r="341" spans="4:4" x14ac:dyDescent="0.25">
      <c r="D341"/>
    </row>
    <row r="342" spans="4:4" x14ac:dyDescent="0.25">
      <c r="D342"/>
    </row>
    <row r="343" spans="4:4" x14ac:dyDescent="0.25">
      <c r="D343"/>
    </row>
    <row r="344" spans="4:4" x14ac:dyDescent="0.25">
      <c r="D344"/>
    </row>
    <row r="345" spans="4:4" x14ac:dyDescent="0.25">
      <c r="D345"/>
    </row>
    <row r="346" spans="4:4" x14ac:dyDescent="0.25">
      <c r="D346"/>
    </row>
    <row r="347" spans="4:4" x14ac:dyDescent="0.25">
      <c r="D347"/>
    </row>
    <row r="348" spans="4:4" x14ac:dyDescent="0.25">
      <c r="D348"/>
    </row>
    <row r="349" spans="4:4" x14ac:dyDescent="0.25">
      <c r="D349"/>
    </row>
    <row r="350" spans="4:4" x14ac:dyDescent="0.25">
      <c r="D350"/>
    </row>
    <row r="351" spans="4:4" x14ac:dyDescent="0.25">
      <c r="D351"/>
    </row>
    <row r="352" spans="4:4" x14ac:dyDescent="0.25">
      <c r="D352"/>
    </row>
    <row r="353" spans="4:4" x14ac:dyDescent="0.25">
      <c r="D353"/>
    </row>
    <row r="354" spans="4:4" x14ac:dyDescent="0.25">
      <c r="D354"/>
    </row>
    <row r="355" spans="4:4" x14ac:dyDescent="0.25">
      <c r="D355"/>
    </row>
    <row r="356" spans="4:4" x14ac:dyDescent="0.25">
      <c r="D356"/>
    </row>
    <row r="357" spans="4:4" x14ac:dyDescent="0.25">
      <c r="D357"/>
    </row>
    <row r="358" spans="4:4" x14ac:dyDescent="0.25">
      <c r="D358"/>
    </row>
    <row r="359" spans="4:4" x14ac:dyDescent="0.25">
      <c r="D359"/>
    </row>
    <row r="360" spans="4:4" x14ac:dyDescent="0.25">
      <c r="D360"/>
    </row>
    <row r="361" spans="4:4" x14ac:dyDescent="0.25">
      <c r="D361"/>
    </row>
    <row r="362" spans="4:4" x14ac:dyDescent="0.25">
      <c r="D362"/>
    </row>
    <row r="363" spans="4:4" x14ac:dyDescent="0.25">
      <c r="D363"/>
    </row>
    <row r="364" spans="4:4" x14ac:dyDescent="0.25">
      <c r="D364"/>
    </row>
    <row r="365" spans="4:4" x14ac:dyDescent="0.25">
      <c r="D365"/>
    </row>
    <row r="366" spans="4:4" x14ac:dyDescent="0.25">
      <c r="D366"/>
    </row>
    <row r="367" spans="4:4" x14ac:dyDescent="0.25">
      <c r="D367"/>
    </row>
    <row r="368" spans="4:4" x14ac:dyDescent="0.25">
      <c r="D368"/>
    </row>
    <row r="369" spans="4:4" x14ac:dyDescent="0.25">
      <c r="D369"/>
    </row>
    <row r="370" spans="4:4" x14ac:dyDescent="0.25">
      <c r="D370"/>
    </row>
    <row r="371" spans="4:4" x14ac:dyDescent="0.25">
      <c r="D371"/>
    </row>
    <row r="372" spans="4:4" x14ac:dyDescent="0.25">
      <c r="D372"/>
    </row>
    <row r="373" spans="4:4" x14ac:dyDescent="0.25">
      <c r="D373"/>
    </row>
    <row r="374" spans="4:4" x14ac:dyDescent="0.25">
      <c r="D374"/>
    </row>
    <row r="375" spans="4:4" x14ac:dyDescent="0.25">
      <c r="D375"/>
    </row>
    <row r="376" spans="4:4" x14ac:dyDescent="0.25">
      <c r="D376"/>
    </row>
    <row r="377" spans="4:4" x14ac:dyDescent="0.25">
      <c r="D377"/>
    </row>
    <row r="378" spans="4:4" x14ac:dyDescent="0.25">
      <c r="D378"/>
    </row>
    <row r="379" spans="4:4" x14ac:dyDescent="0.25">
      <c r="D379"/>
    </row>
    <row r="380" spans="4:4" x14ac:dyDescent="0.25">
      <c r="D380"/>
    </row>
    <row r="381" spans="4:4" x14ac:dyDescent="0.25">
      <c r="D381"/>
    </row>
    <row r="382" spans="4:4" x14ac:dyDescent="0.25">
      <c r="D382"/>
    </row>
    <row r="383" spans="4:4" x14ac:dyDescent="0.25">
      <c r="D383"/>
    </row>
    <row r="384" spans="4:4" x14ac:dyDescent="0.25">
      <c r="D384"/>
    </row>
    <row r="385" spans="4:4" x14ac:dyDescent="0.25">
      <c r="D385"/>
    </row>
    <row r="386" spans="4:4" x14ac:dyDescent="0.25">
      <c r="D386"/>
    </row>
    <row r="387" spans="4:4" x14ac:dyDescent="0.25">
      <c r="D387"/>
    </row>
    <row r="388" spans="4:4" x14ac:dyDescent="0.25">
      <c r="D388"/>
    </row>
    <row r="389" spans="4:4" x14ac:dyDescent="0.25">
      <c r="D389"/>
    </row>
    <row r="390" spans="4:4" x14ac:dyDescent="0.25">
      <c r="D390"/>
    </row>
    <row r="391" spans="4:4" x14ac:dyDescent="0.25">
      <c r="D391"/>
    </row>
    <row r="392" spans="4:4" x14ac:dyDescent="0.25">
      <c r="D392"/>
    </row>
    <row r="393" spans="4:4" x14ac:dyDescent="0.25">
      <c r="D393"/>
    </row>
    <row r="394" spans="4:4" x14ac:dyDescent="0.25">
      <c r="D394"/>
    </row>
    <row r="395" spans="4:4" x14ac:dyDescent="0.25">
      <c r="D395"/>
    </row>
    <row r="396" spans="4:4" x14ac:dyDescent="0.25">
      <c r="D396"/>
    </row>
    <row r="397" spans="4:4" x14ac:dyDescent="0.25">
      <c r="D397"/>
    </row>
    <row r="398" spans="4:4" x14ac:dyDescent="0.25">
      <c r="D398"/>
    </row>
    <row r="399" spans="4:4" x14ac:dyDescent="0.25">
      <c r="D399"/>
    </row>
    <row r="400" spans="4:4" x14ac:dyDescent="0.25">
      <c r="D400"/>
    </row>
    <row r="401" spans="4:4" x14ac:dyDescent="0.25">
      <c r="D401"/>
    </row>
    <row r="402" spans="4:4" x14ac:dyDescent="0.25">
      <c r="D402"/>
    </row>
    <row r="403" spans="4:4" x14ac:dyDescent="0.25">
      <c r="D403"/>
    </row>
    <row r="404" spans="4:4" x14ac:dyDescent="0.25">
      <c r="D404"/>
    </row>
    <row r="405" spans="4:4" x14ac:dyDescent="0.25">
      <c r="D405"/>
    </row>
    <row r="406" spans="4:4" x14ac:dyDescent="0.25">
      <c r="D406"/>
    </row>
    <row r="407" spans="4:4" x14ac:dyDescent="0.25">
      <c r="D407"/>
    </row>
    <row r="408" spans="4:4" x14ac:dyDescent="0.25">
      <c r="D408"/>
    </row>
    <row r="409" spans="4:4" x14ac:dyDescent="0.25">
      <c r="D409"/>
    </row>
    <row r="410" spans="4:4" x14ac:dyDescent="0.25">
      <c r="D410"/>
    </row>
    <row r="411" spans="4:4" x14ac:dyDescent="0.25">
      <c r="D411"/>
    </row>
    <row r="412" spans="4:4" x14ac:dyDescent="0.25">
      <c r="D412"/>
    </row>
    <row r="413" spans="4:4" x14ac:dyDescent="0.25">
      <c r="D413"/>
    </row>
    <row r="414" spans="4:4" x14ac:dyDescent="0.25">
      <c r="D414"/>
    </row>
    <row r="415" spans="4:4" x14ac:dyDescent="0.25">
      <c r="D415"/>
    </row>
    <row r="416" spans="4:4" x14ac:dyDescent="0.25">
      <c r="D416"/>
    </row>
    <row r="417" spans="4:4" x14ac:dyDescent="0.25">
      <c r="D417"/>
    </row>
    <row r="418" spans="4:4" x14ac:dyDescent="0.25">
      <c r="D418"/>
    </row>
    <row r="419" spans="4:4" x14ac:dyDescent="0.25">
      <c r="D419"/>
    </row>
    <row r="420" spans="4:4" x14ac:dyDescent="0.25">
      <c r="D420"/>
    </row>
    <row r="421" spans="4:4" x14ac:dyDescent="0.25">
      <c r="D421"/>
    </row>
    <row r="422" spans="4:4" x14ac:dyDescent="0.25">
      <c r="D422"/>
    </row>
    <row r="423" spans="4:4" x14ac:dyDescent="0.25">
      <c r="D423"/>
    </row>
    <row r="424" spans="4:4" x14ac:dyDescent="0.25">
      <c r="D424"/>
    </row>
    <row r="425" spans="4:4" x14ac:dyDescent="0.25">
      <c r="D425"/>
    </row>
    <row r="426" spans="4:4" x14ac:dyDescent="0.25">
      <c r="D426"/>
    </row>
    <row r="427" spans="4:4" x14ac:dyDescent="0.25">
      <c r="D427"/>
    </row>
    <row r="428" spans="4:4" x14ac:dyDescent="0.25">
      <c r="D428"/>
    </row>
    <row r="429" spans="4:4" x14ac:dyDescent="0.25">
      <c r="D429"/>
    </row>
    <row r="430" spans="4:4" x14ac:dyDescent="0.25">
      <c r="D430"/>
    </row>
    <row r="431" spans="4:4" x14ac:dyDescent="0.25">
      <c r="D431"/>
    </row>
    <row r="432" spans="4:4" x14ac:dyDescent="0.25">
      <c r="D432"/>
    </row>
    <row r="433" spans="4:4" x14ac:dyDescent="0.25">
      <c r="D433"/>
    </row>
    <row r="434" spans="4:4" x14ac:dyDescent="0.25">
      <c r="D434"/>
    </row>
    <row r="435" spans="4:4" x14ac:dyDescent="0.25">
      <c r="D435"/>
    </row>
    <row r="436" spans="4:4" x14ac:dyDescent="0.25">
      <c r="D436"/>
    </row>
    <row r="437" spans="4:4" x14ac:dyDescent="0.25">
      <c r="D437"/>
    </row>
    <row r="438" spans="4:4" x14ac:dyDescent="0.25">
      <c r="D438"/>
    </row>
    <row r="439" spans="4:4" x14ac:dyDescent="0.25">
      <c r="D439"/>
    </row>
    <row r="440" spans="4:4" x14ac:dyDescent="0.25">
      <c r="D440"/>
    </row>
    <row r="441" spans="4:4" x14ac:dyDescent="0.25">
      <c r="D441"/>
    </row>
    <row r="442" spans="4:4" x14ac:dyDescent="0.25">
      <c r="D442"/>
    </row>
    <row r="443" spans="4:4" x14ac:dyDescent="0.25">
      <c r="D443"/>
    </row>
    <row r="444" spans="4:4" x14ac:dyDescent="0.25">
      <c r="D444"/>
    </row>
    <row r="445" spans="4:4" x14ac:dyDescent="0.25">
      <c r="D445"/>
    </row>
    <row r="446" spans="4:4" x14ac:dyDescent="0.25">
      <c r="D446"/>
    </row>
    <row r="447" spans="4:4" x14ac:dyDescent="0.25">
      <c r="D447"/>
    </row>
    <row r="448" spans="4:4" x14ac:dyDescent="0.25">
      <c r="D448"/>
    </row>
    <row r="449" spans="4:4" x14ac:dyDescent="0.25">
      <c r="D449"/>
    </row>
    <row r="450" spans="4:4" x14ac:dyDescent="0.25">
      <c r="D450"/>
    </row>
    <row r="451" spans="4:4" x14ac:dyDescent="0.25">
      <c r="D451"/>
    </row>
    <row r="452" spans="4:4" x14ac:dyDescent="0.25">
      <c r="D452"/>
    </row>
    <row r="453" spans="4:4" x14ac:dyDescent="0.25">
      <c r="D453"/>
    </row>
    <row r="454" spans="4:4" x14ac:dyDescent="0.25">
      <c r="D454"/>
    </row>
    <row r="455" spans="4:4" x14ac:dyDescent="0.25">
      <c r="D455"/>
    </row>
    <row r="456" spans="4:4" x14ac:dyDescent="0.25">
      <c r="D456"/>
    </row>
    <row r="457" spans="4:4" x14ac:dyDescent="0.25">
      <c r="D457"/>
    </row>
    <row r="458" spans="4:4" x14ac:dyDescent="0.25">
      <c r="D458"/>
    </row>
    <row r="459" spans="4:4" x14ac:dyDescent="0.25">
      <c r="D459"/>
    </row>
    <row r="460" spans="4:4" x14ac:dyDescent="0.25">
      <c r="D460"/>
    </row>
    <row r="461" spans="4:4" x14ac:dyDescent="0.25">
      <c r="D461"/>
    </row>
    <row r="462" spans="4:4" x14ac:dyDescent="0.25">
      <c r="D462"/>
    </row>
    <row r="463" spans="4:4" x14ac:dyDescent="0.25">
      <c r="D463"/>
    </row>
    <row r="464" spans="4:4" x14ac:dyDescent="0.25">
      <c r="D464"/>
    </row>
    <row r="465" spans="4:4" x14ac:dyDescent="0.25">
      <c r="D465"/>
    </row>
    <row r="466" spans="4:4" x14ac:dyDescent="0.25">
      <c r="D466"/>
    </row>
    <row r="467" spans="4:4" x14ac:dyDescent="0.25">
      <c r="D467"/>
    </row>
    <row r="468" spans="4:4" x14ac:dyDescent="0.25">
      <c r="D468"/>
    </row>
    <row r="469" spans="4:4" x14ac:dyDescent="0.25">
      <c r="D469"/>
    </row>
    <row r="470" spans="4:4" x14ac:dyDescent="0.25">
      <c r="D470"/>
    </row>
    <row r="471" spans="4:4" x14ac:dyDescent="0.25">
      <c r="D471"/>
    </row>
    <row r="472" spans="4:4" x14ac:dyDescent="0.25">
      <c r="D472"/>
    </row>
    <row r="473" spans="4:4" x14ac:dyDescent="0.25">
      <c r="D473"/>
    </row>
    <row r="474" spans="4:4" x14ac:dyDescent="0.25">
      <c r="D474"/>
    </row>
    <row r="475" spans="4:4" x14ac:dyDescent="0.25">
      <c r="D475"/>
    </row>
    <row r="476" spans="4:4" x14ac:dyDescent="0.25">
      <c r="D476"/>
    </row>
    <row r="477" spans="4:4" x14ac:dyDescent="0.25">
      <c r="D477"/>
    </row>
    <row r="478" spans="4:4" x14ac:dyDescent="0.25">
      <c r="D478"/>
    </row>
    <row r="479" spans="4:4" x14ac:dyDescent="0.25">
      <c r="D479"/>
    </row>
    <row r="480" spans="4:4" x14ac:dyDescent="0.25">
      <c r="D480"/>
    </row>
    <row r="481" spans="4:4" x14ac:dyDescent="0.25">
      <c r="D481"/>
    </row>
    <row r="482" spans="4:4" x14ac:dyDescent="0.25">
      <c r="D482"/>
    </row>
    <row r="483" spans="4:4" x14ac:dyDescent="0.25">
      <c r="D483"/>
    </row>
    <row r="484" spans="4:4" x14ac:dyDescent="0.25">
      <c r="D484"/>
    </row>
    <row r="485" spans="4:4" x14ac:dyDescent="0.25">
      <c r="D485"/>
    </row>
    <row r="486" spans="4:4" x14ac:dyDescent="0.25">
      <c r="D486"/>
    </row>
    <row r="487" spans="4:4" x14ac:dyDescent="0.25">
      <c r="D487"/>
    </row>
    <row r="488" spans="4:4" x14ac:dyDescent="0.25">
      <c r="D488"/>
    </row>
    <row r="489" spans="4:4" x14ac:dyDescent="0.25">
      <c r="D489"/>
    </row>
    <row r="490" spans="4:4" x14ac:dyDescent="0.25">
      <c r="D490"/>
    </row>
    <row r="491" spans="4:4" x14ac:dyDescent="0.25">
      <c r="D491"/>
    </row>
    <row r="492" spans="4:4" x14ac:dyDescent="0.25">
      <c r="D492"/>
    </row>
    <row r="493" spans="4:4" x14ac:dyDescent="0.25">
      <c r="D493"/>
    </row>
    <row r="494" spans="4:4" x14ac:dyDescent="0.25">
      <c r="D494"/>
    </row>
    <row r="495" spans="4:4" x14ac:dyDescent="0.25">
      <c r="D495"/>
    </row>
    <row r="496" spans="4:4" x14ac:dyDescent="0.25">
      <c r="D496"/>
    </row>
    <row r="497" spans="4:4" x14ac:dyDescent="0.25">
      <c r="D497"/>
    </row>
    <row r="498" spans="4:4" x14ac:dyDescent="0.25">
      <c r="D498"/>
    </row>
    <row r="499" spans="4:4" x14ac:dyDescent="0.25">
      <c r="D499"/>
    </row>
    <row r="500" spans="4:4" x14ac:dyDescent="0.25">
      <c r="D500"/>
    </row>
    <row r="501" spans="4:4" x14ac:dyDescent="0.25">
      <c r="D501"/>
    </row>
    <row r="502" spans="4:4" x14ac:dyDescent="0.25">
      <c r="D502"/>
    </row>
    <row r="503" spans="4:4" x14ac:dyDescent="0.25">
      <c r="D503"/>
    </row>
    <row r="504" spans="4:4" x14ac:dyDescent="0.25">
      <c r="D504"/>
    </row>
    <row r="505" spans="4:4" x14ac:dyDescent="0.25">
      <c r="D505"/>
    </row>
    <row r="506" spans="4:4" x14ac:dyDescent="0.25">
      <c r="D506"/>
    </row>
    <row r="507" spans="4:4" x14ac:dyDescent="0.25">
      <c r="D507"/>
    </row>
    <row r="508" spans="4:4" x14ac:dyDescent="0.25">
      <c r="D508"/>
    </row>
    <row r="509" spans="4:4" x14ac:dyDescent="0.25">
      <c r="D509"/>
    </row>
    <row r="510" spans="4:4" x14ac:dyDescent="0.25">
      <c r="D510"/>
    </row>
    <row r="511" spans="4:4" x14ac:dyDescent="0.25">
      <c r="D511"/>
    </row>
    <row r="512" spans="4:4" x14ac:dyDescent="0.25">
      <c r="D512"/>
    </row>
    <row r="513" spans="4:4" x14ac:dyDescent="0.25">
      <c r="D513"/>
    </row>
    <row r="514" spans="4:4" x14ac:dyDescent="0.25">
      <c r="D514"/>
    </row>
    <row r="515" spans="4:4" x14ac:dyDescent="0.25">
      <c r="D515"/>
    </row>
    <row r="516" spans="4:4" x14ac:dyDescent="0.25">
      <c r="D516"/>
    </row>
    <row r="517" spans="4:4" x14ac:dyDescent="0.25">
      <c r="D517"/>
    </row>
    <row r="518" spans="4:4" x14ac:dyDescent="0.25">
      <c r="D518"/>
    </row>
    <row r="519" spans="4:4" x14ac:dyDescent="0.25">
      <c r="D519"/>
    </row>
    <row r="520" spans="4:4" x14ac:dyDescent="0.25">
      <c r="D520"/>
    </row>
    <row r="521" spans="4:4" x14ac:dyDescent="0.25">
      <c r="D521"/>
    </row>
    <row r="522" spans="4:4" x14ac:dyDescent="0.25">
      <c r="D522"/>
    </row>
    <row r="523" spans="4:4" x14ac:dyDescent="0.25">
      <c r="D523"/>
    </row>
    <row r="524" spans="4:4" x14ac:dyDescent="0.25">
      <c r="D524"/>
    </row>
    <row r="525" spans="4:4" x14ac:dyDescent="0.25">
      <c r="D525"/>
    </row>
    <row r="526" spans="4:4" x14ac:dyDescent="0.25">
      <c r="D526"/>
    </row>
    <row r="527" spans="4:4" x14ac:dyDescent="0.25">
      <c r="D527"/>
    </row>
    <row r="528" spans="4:4" x14ac:dyDescent="0.25">
      <c r="D528"/>
    </row>
    <row r="529" spans="4:4" x14ac:dyDescent="0.25">
      <c r="D529"/>
    </row>
    <row r="530" spans="4:4" x14ac:dyDescent="0.25">
      <c r="D530"/>
    </row>
    <row r="531" spans="4:4" x14ac:dyDescent="0.25">
      <c r="D531"/>
    </row>
    <row r="532" spans="4:4" x14ac:dyDescent="0.25">
      <c r="D532"/>
    </row>
    <row r="533" spans="4:4" x14ac:dyDescent="0.25">
      <c r="D533"/>
    </row>
    <row r="534" spans="4:4" x14ac:dyDescent="0.25">
      <c r="D534"/>
    </row>
    <row r="535" spans="4:4" x14ac:dyDescent="0.25">
      <c r="D535"/>
    </row>
    <row r="536" spans="4:4" x14ac:dyDescent="0.25">
      <c r="D536"/>
    </row>
    <row r="537" spans="4:4" x14ac:dyDescent="0.25">
      <c r="D537"/>
    </row>
    <row r="538" spans="4:4" x14ac:dyDescent="0.25">
      <c r="D538"/>
    </row>
    <row r="539" spans="4:4" x14ac:dyDescent="0.25">
      <c r="D539"/>
    </row>
    <row r="540" spans="4:4" x14ac:dyDescent="0.25">
      <c r="D540"/>
    </row>
    <row r="541" spans="4:4" x14ac:dyDescent="0.25">
      <c r="D541"/>
    </row>
    <row r="542" spans="4:4" x14ac:dyDescent="0.25">
      <c r="D542"/>
    </row>
    <row r="543" spans="4:4" x14ac:dyDescent="0.25">
      <c r="D543"/>
    </row>
    <row r="544" spans="4:4" x14ac:dyDescent="0.25">
      <c r="D544"/>
    </row>
    <row r="545" spans="4:4" x14ac:dyDescent="0.25">
      <c r="D545"/>
    </row>
    <row r="546" spans="4:4" x14ac:dyDescent="0.25">
      <c r="D546"/>
    </row>
    <row r="547" spans="4:4" x14ac:dyDescent="0.25">
      <c r="D547"/>
    </row>
    <row r="548" spans="4:4" x14ac:dyDescent="0.25">
      <c r="D548"/>
    </row>
    <row r="549" spans="4:4" x14ac:dyDescent="0.25">
      <c r="D549"/>
    </row>
    <row r="550" spans="4:4" x14ac:dyDescent="0.25">
      <c r="D550"/>
    </row>
    <row r="551" spans="4:4" x14ac:dyDescent="0.25">
      <c r="D551"/>
    </row>
    <row r="552" spans="4:4" x14ac:dyDescent="0.25">
      <c r="D552"/>
    </row>
    <row r="553" spans="4:4" x14ac:dyDescent="0.25">
      <c r="D553"/>
    </row>
    <row r="554" spans="4:4" x14ac:dyDescent="0.25">
      <c r="D554"/>
    </row>
    <row r="555" spans="4:4" x14ac:dyDescent="0.25">
      <c r="D555"/>
    </row>
    <row r="556" spans="4:4" x14ac:dyDescent="0.25">
      <c r="D556"/>
    </row>
    <row r="557" spans="4:4" x14ac:dyDescent="0.25">
      <c r="D557"/>
    </row>
    <row r="558" spans="4:4" x14ac:dyDescent="0.25">
      <c r="D558"/>
    </row>
    <row r="559" spans="4:4" x14ac:dyDescent="0.25">
      <c r="D559"/>
    </row>
    <row r="560" spans="4:4" x14ac:dyDescent="0.25">
      <c r="D560"/>
    </row>
    <row r="561" spans="4:4" x14ac:dyDescent="0.25">
      <c r="D561"/>
    </row>
    <row r="562" spans="4:4" x14ac:dyDescent="0.25">
      <c r="D562"/>
    </row>
    <row r="563" spans="4:4" x14ac:dyDescent="0.25">
      <c r="D563"/>
    </row>
    <row r="564" spans="4:4" x14ac:dyDescent="0.25">
      <c r="D564"/>
    </row>
    <row r="565" spans="4:4" x14ac:dyDescent="0.25">
      <c r="D565"/>
    </row>
    <row r="566" spans="4:4" x14ac:dyDescent="0.25">
      <c r="D566"/>
    </row>
    <row r="567" spans="4:4" x14ac:dyDescent="0.25">
      <c r="D567"/>
    </row>
    <row r="568" spans="4:4" x14ac:dyDescent="0.25">
      <c r="D568"/>
    </row>
    <row r="569" spans="4:4" x14ac:dyDescent="0.25">
      <c r="D569"/>
    </row>
    <row r="570" spans="4:4" x14ac:dyDescent="0.25">
      <c r="D570"/>
    </row>
    <row r="571" spans="4:4" x14ac:dyDescent="0.25">
      <c r="D571"/>
    </row>
    <row r="572" spans="4:4" x14ac:dyDescent="0.25">
      <c r="D572"/>
    </row>
    <row r="573" spans="4:4" x14ac:dyDescent="0.25">
      <c r="D573"/>
    </row>
    <row r="574" spans="4:4" x14ac:dyDescent="0.25">
      <c r="D574"/>
    </row>
    <row r="575" spans="4:4" x14ac:dyDescent="0.25">
      <c r="D575"/>
    </row>
    <row r="576" spans="4:4" x14ac:dyDescent="0.25">
      <c r="D576"/>
    </row>
    <row r="577" spans="4:4" x14ac:dyDescent="0.25">
      <c r="D577"/>
    </row>
    <row r="578" spans="4:4" x14ac:dyDescent="0.25">
      <c r="D578"/>
    </row>
    <row r="579" spans="4:4" x14ac:dyDescent="0.25">
      <c r="D579"/>
    </row>
    <row r="580" spans="4:4" x14ac:dyDescent="0.25">
      <c r="D580"/>
    </row>
    <row r="581" spans="4:4" x14ac:dyDescent="0.25">
      <c r="D581"/>
    </row>
    <row r="582" spans="4:4" x14ac:dyDescent="0.25">
      <c r="D582"/>
    </row>
    <row r="583" spans="4:4" x14ac:dyDescent="0.25">
      <c r="D583"/>
    </row>
    <row r="584" spans="4:4" x14ac:dyDescent="0.25">
      <c r="D584"/>
    </row>
    <row r="585" spans="4:4" x14ac:dyDescent="0.25">
      <c r="D585"/>
    </row>
    <row r="586" spans="4:4" x14ac:dyDescent="0.25">
      <c r="D586"/>
    </row>
    <row r="587" spans="4:4" x14ac:dyDescent="0.25">
      <c r="D587"/>
    </row>
    <row r="588" spans="4:4" x14ac:dyDescent="0.25">
      <c r="D588"/>
    </row>
    <row r="589" spans="4:4" x14ac:dyDescent="0.25">
      <c r="D589"/>
    </row>
    <row r="590" spans="4:4" x14ac:dyDescent="0.25">
      <c r="D590"/>
    </row>
    <row r="591" spans="4:4" x14ac:dyDescent="0.25">
      <c r="D591"/>
    </row>
    <row r="592" spans="4:4" x14ac:dyDescent="0.25">
      <c r="D592"/>
    </row>
    <row r="593" spans="4:4" x14ac:dyDescent="0.25">
      <c r="D593"/>
    </row>
    <row r="594" spans="4:4" x14ac:dyDescent="0.25">
      <c r="D594"/>
    </row>
    <row r="595" spans="4:4" x14ac:dyDescent="0.25">
      <c r="D595"/>
    </row>
    <row r="596" spans="4:4" x14ac:dyDescent="0.25">
      <c r="D596"/>
    </row>
    <row r="597" spans="4:4" x14ac:dyDescent="0.25">
      <c r="D597"/>
    </row>
    <row r="598" spans="4:4" x14ac:dyDescent="0.25">
      <c r="D598"/>
    </row>
    <row r="599" spans="4:4" x14ac:dyDescent="0.25">
      <c r="D599"/>
    </row>
    <row r="600" spans="4:4" x14ac:dyDescent="0.25">
      <c r="D600"/>
    </row>
    <row r="601" spans="4:4" x14ac:dyDescent="0.25">
      <c r="D601"/>
    </row>
    <row r="602" spans="4:4" x14ac:dyDescent="0.25">
      <c r="D602"/>
    </row>
    <row r="603" spans="4:4" x14ac:dyDescent="0.25">
      <c r="D603"/>
    </row>
    <row r="604" spans="4:4" x14ac:dyDescent="0.25">
      <c r="D604"/>
    </row>
    <row r="605" spans="4:4" x14ac:dyDescent="0.25">
      <c r="D605"/>
    </row>
    <row r="606" spans="4:4" x14ac:dyDescent="0.25">
      <c r="D606"/>
    </row>
    <row r="607" spans="4:4" x14ac:dyDescent="0.25">
      <c r="D607"/>
    </row>
    <row r="608" spans="4:4" x14ac:dyDescent="0.25">
      <c r="D608"/>
    </row>
    <row r="609" spans="4:4" x14ac:dyDescent="0.25">
      <c r="D609"/>
    </row>
    <row r="610" spans="4:4" x14ac:dyDescent="0.25">
      <c r="D610"/>
    </row>
    <row r="611" spans="4:4" x14ac:dyDescent="0.25">
      <c r="D611"/>
    </row>
    <row r="612" spans="4:4" x14ac:dyDescent="0.25">
      <c r="D612"/>
    </row>
    <row r="613" spans="4:4" x14ac:dyDescent="0.25">
      <c r="D613"/>
    </row>
    <row r="614" spans="4:4" x14ac:dyDescent="0.25">
      <c r="D614"/>
    </row>
    <row r="615" spans="4:4" x14ac:dyDescent="0.25">
      <c r="D615"/>
    </row>
    <row r="616" spans="4:4" x14ac:dyDescent="0.25">
      <c r="D616"/>
    </row>
    <row r="617" spans="4:4" x14ac:dyDescent="0.25">
      <c r="D617"/>
    </row>
    <row r="618" spans="4:4" x14ac:dyDescent="0.25">
      <c r="D618"/>
    </row>
    <row r="619" spans="4:4" x14ac:dyDescent="0.25">
      <c r="D619"/>
    </row>
    <row r="620" spans="4:4" x14ac:dyDescent="0.25">
      <c r="D620"/>
    </row>
    <row r="621" spans="4:4" x14ac:dyDescent="0.25">
      <c r="D621"/>
    </row>
    <row r="622" spans="4:4" x14ac:dyDescent="0.25">
      <c r="D622"/>
    </row>
    <row r="623" spans="4:4" x14ac:dyDescent="0.25">
      <c r="D623"/>
    </row>
    <row r="624" spans="4:4" x14ac:dyDescent="0.25">
      <c r="D624"/>
    </row>
    <row r="625" spans="4:4" x14ac:dyDescent="0.25">
      <c r="D625"/>
    </row>
    <row r="626" spans="4:4" x14ac:dyDescent="0.25">
      <c r="D626"/>
    </row>
    <row r="627" spans="4:4" x14ac:dyDescent="0.25">
      <c r="D627"/>
    </row>
    <row r="628" spans="4:4" x14ac:dyDescent="0.25">
      <c r="D628"/>
    </row>
    <row r="629" spans="4:4" x14ac:dyDescent="0.25">
      <c r="D629"/>
    </row>
    <row r="630" spans="4:4" x14ac:dyDescent="0.25">
      <c r="D630"/>
    </row>
    <row r="631" spans="4:4" x14ac:dyDescent="0.25">
      <c r="D631"/>
    </row>
    <row r="632" spans="4:4" x14ac:dyDescent="0.25">
      <c r="D632"/>
    </row>
    <row r="633" spans="4:4" x14ac:dyDescent="0.25">
      <c r="D633"/>
    </row>
    <row r="634" spans="4:4" x14ac:dyDescent="0.25">
      <c r="D634"/>
    </row>
    <row r="635" spans="4:4" x14ac:dyDescent="0.25">
      <c r="D635"/>
    </row>
    <row r="636" spans="4:4" x14ac:dyDescent="0.25">
      <c r="D636"/>
    </row>
    <row r="637" spans="4:4" x14ac:dyDescent="0.25">
      <c r="D637"/>
    </row>
    <row r="638" spans="4:4" x14ac:dyDescent="0.25">
      <c r="D638"/>
    </row>
    <row r="639" spans="4:4" x14ac:dyDescent="0.25">
      <c r="D639"/>
    </row>
    <row r="640" spans="4:4" x14ac:dyDescent="0.25">
      <c r="D640"/>
    </row>
    <row r="641" spans="4:4" x14ac:dyDescent="0.25">
      <c r="D641"/>
    </row>
    <row r="642" spans="4:4" x14ac:dyDescent="0.25">
      <c r="D642"/>
    </row>
    <row r="643" spans="4:4" x14ac:dyDescent="0.25">
      <c r="D643"/>
    </row>
    <row r="644" spans="4:4" x14ac:dyDescent="0.25">
      <c r="D644"/>
    </row>
    <row r="645" spans="4:4" x14ac:dyDescent="0.25">
      <c r="D645"/>
    </row>
    <row r="646" spans="4:4" x14ac:dyDescent="0.25">
      <c r="D646"/>
    </row>
    <row r="647" spans="4:4" x14ac:dyDescent="0.25">
      <c r="D647"/>
    </row>
    <row r="648" spans="4:4" x14ac:dyDescent="0.25">
      <c r="D648"/>
    </row>
    <row r="649" spans="4:4" x14ac:dyDescent="0.25">
      <c r="D649"/>
    </row>
    <row r="650" spans="4:4" x14ac:dyDescent="0.25">
      <c r="D650"/>
    </row>
    <row r="651" spans="4:4" x14ac:dyDescent="0.25">
      <c r="D651"/>
    </row>
    <row r="652" spans="4:4" x14ac:dyDescent="0.25">
      <c r="D652"/>
    </row>
    <row r="653" spans="4:4" x14ac:dyDescent="0.25">
      <c r="D653"/>
    </row>
    <row r="654" spans="4:4" x14ac:dyDescent="0.25">
      <c r="D654"/>
    </row>
    <row r="655" spans="4:4" x14ac:dyDescent="0.25">
      <c r="D655"/>
    </row>
    <row r="656" spans="4:4" x14ac:dyDescent="0.25">
      <c r="D656"/>
    </row>
    <row r="657" spans="4:4" x14ac:dyDescent="0.25">
      <c r="D657"/>
    </row>
    <row r="658" spans="4:4" x14ac:dyDescent="0.25">
      <c r="D658"/>
    </row>
    <row r="659" spans="4:4" x14ac:dyDescent="0.25">
      <c r="D659"/>
    </row>
    <row r="660" spans="4:4" x14ac:dyDescent="0.25">
      <c r="D660"/>
    </row>
    <row r="661" spans="4:4" x14ac:dyDescent="0.25">
      <c r="D661"/>
    </row>
    <row r="662" spans="4:4" x14ac:dyDescent="0.25">
      <c r="D662"/>
    </row>
    <row r="663" spans="4:4" x14ac:dyDescent="0.25">
      <c r="D663"/>
    </row>
    <row r="664" spans="4:4" x14ac:dyDescent="0.25">
      <c r="D664"/>
    </row>
    <row r="665" spans="4:4" x14ac:dyDescent="0.25">
      <c r="D665"/>
    </row>
    <row r="666" spans="4:4" x14ac:dyDescent="0.25">
      <c r="D666"/>
    </row>
    <row r="667" spans="4:4" x14ac:dyDescent="0.25">
      <c r="D667"/>
    </row>
    <row r="668" spans="4:4" x14ac:dyDescent="0.25">
      <c r="D668"/>
    </row>
    <row r="669" spans="4:4" x14ac:dyDescent="0.25">
      <c r="D669"/>
    </row>
    <row r="670" spans="4:4" x14ac:dyDescent="0.25">
      <c r="D670"/>
    </row>
    <row r="671" spans="4:4" x14ac:dyDescent="0.25">
      <c r="D671"/>
    </row>
    <row r="672" spans="4:4" x14ac:dyDescent="0.25">
      <c r="D672"/>
    </row>
    <row r="673" spans="4:4" x14ac:dyDescent="0.25">
      <c r="D673"/>
    </row>
    <row r="674" spans="4:4" x14ac:dyDescent="0.25">
      <c r="D674"/>
    </row>
    <row r="675" spans="4:4" x14ac:dyDescent="0.25">
      <c r="D675"/>
    </row>
    <row r="676" spans="4:4" x14ac:dyDescent="0.25">
      <c r="D676"/>
    </row>
    <row r="677" spans="4:4" x14ac:dyDescent="0.25">
      <c r="D677"/>
    </row>
    <row r="678" spans="4:4" x14ac:dyDescent="0.25">
      <c r="D678"/>
    </row>
    <row r="679" spans="4:4" x14ac:dyDescent="0.25">
      <c r="D679"/>
    </row>
    <row r="680" spans="4:4" x14ac:dyDescent="0.25">
      <c r="D680"/>
    </row>
    <row r="681" spans="4:4" x14ac:dyDescent="0.25">
      <c r="D681"/>
    </row>
    <row r="682" spans="4:4" x14ac:dyDescent="0.25">
      <c r="D682"/>
    </row>
    <row r="683" spans="4:4" x14ac:dyDescent="0.25">
      <c r="D683"/>
    </row>
    <row r="684" spans="4:4" x14ac:dyDescent="0.25">
      <c r="D684"/>
    </row>
    <row r="685" spans="4:4" x14ac:dyDescent="0.25">
      <c r="D685"/>
    </row>
    <row r="686" spans="4:4" x14ac:dyDescent="0.25">
      <c r="D686"/>
    </row>
    <row r="687" spans="4:4" x14ac:dyDescent="0.25">
      <c r="D687"/>
    </row>
    <row r="688" spans="4:4" x14ac:dyDescent="0.25">
      <c r="D688"/>
    </row>
    <row r="689" spans="4:4" x14ac:dyDescent="0.25">
      <c r="D689"/>
    </row>
    <row r="690" spans="4:4" x14ac:dyDescent="0.25">
      <c r="D690"/>
    </row>
    <row r="691" spans="4:4" x14ac:dyDescent="0.25">
      <c r="D691"/>
    </row>
  </sheetData>
  <mergeCells count="2">
    <mergeCell ref="A5:A19"/>
    <mergeCell ref="A20:C20"/>
  </mergeCells>
  <pageMargins left="0.43307086614173229" right="0.43307086614173229" top="0.55118110236220474" bottom="0.56999999999999995" header="0.31496062992125984" footer="0.26"/>
  <pageSetup paperSize="9" scale="60" fitToHeight="0" orientation="portrait" horizontalDpi="4294967294" verticalDpi="4294967294" r:id="rId2"/>
  <headerFooter>
    <oddFooter>&amp;R&amp;N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61A55-EB35-486D-B452-5028A9432FCE}">
  <sheetPr>
    <pageSetUpPr fitToPage="1"/>
  </sheetPr>
  <dimension ref="A1:F691"/>
  <sheetViews>
    <sheetView workbookViewId="0">
      <selection activeCell="A4" sqref="A4"/>
    </sheetView>
  </sheetViews>
  <sheetFormatPr defaultRowHeight="15" x14ac:dyDescent="0.25"/>
  <cols>
    <col min="1" max="1" width="24.85546875" customWidth="1"/>
    <col min="2" max="2" width="23.42578125" customWidth="1"/>
    <col min="3" max="3" width="58" customWidth="1"/>
    <col min="4" max="4" width="17.85546875" style="92" customWidth="1"/>
    <col min="5" max="5" width="16.28515625" customWidth="1"/>
    <col min="6" max="6" width="16.140625" customWidth="1"/>
  </cols>
  <sheetData>
    <row r="1" spans="1:6" ht="21" customHeight="1" x14ac:dyDescent="0.25">
      <c r="A1" s="91" t="s">
        <v>160</v>
      </c>
      <c r="B1" t="s">
        <v>739</v>
      </c>
    </row>
    <row r="3" spans="1:6" x14ac:dyDescent="0.25">
      <c r="A3" s="1"/>
      <c r="B3" s="1"/>
      <c r="C3" s="1"/>
      <c r="D3" s="93" t="s">
        <v>3447</v>
      </c>
      <c r="E3" s="1"/>
      <c r="F3" s="1"/>
    </row>
    <row r="4" spans="1:6" ht="30" x14ac:dyDescent="0.25">
      <c r="A4" s="93" t="s">
        <v>2690</v>
      </c>
      <c r="B4" s="93" t="s">
        <v>1</v>
      </c>
      <c r="C4" s="93" t="s">
        <v>2</v>
      </c>
      <c r="D4" s="94" t="s">
        <v>3450</v>
      </c>
      <c r="E4" s="94" t="s">
        <v>3448</v>
      </c>
      <c r="F4" s="94" t="s">
        <v>3449</v>
      </c>
    </row>
    <row r="5" spans="1:6" ht="45" x14ac:dyDescent="0.25">
      <c r="A5" s="94" t="s">
        <v>2882</v>
      </c>
      <c r="B5" s="94" t="s">
        <v>704</v>
      </c>
      <c r="C5" s="94" t="s">
        <v>705</v>
      </c>
      <c r="D5" s="95">
        <v>2000000</v>
      </c>
      <c r="E5" s="95">
        <v>429472.95</v>
      </c>
      <c r="F5" s="95">
        <v>1532.15</v>
      </c>
    </row>
    <row r="6" spans="1:6" ht="75" x14ac:dyDescent="0.25">
      <c r="A6" s="98" t="s">
        <v>2879</v>
      </c>
      <c r="B6" s="94" t="s">
        <v>689</v>
      </c>
      <c r="C6" s="94" t="s">
        <v>690</v>
      </c>
      <c r="D6" s="95">
        <v>2000000</v>
      </c>
      <c r="E6" s="95">
        <v>307768.84999999992</v>
      </c>
      <c r="F6" s="95">
        <v>107685.4</v>
      </c>
    </row>
    <row r="7" spans="1:6" ht="60" x14ac:dyDescent="0.25">
      <c r="A7" s="99"/>
      <c r="B7" s="94" t="s">
        <v>692</v>
      </c>
      <c r="C7" s="94" t="s">
        <v>693</v>
      </c>
      <c r="D7" s="95">
        <v>25260000</v>
      </c>
      <c r="E7" s="95">
        <v>25260000</v>
      </c>
      <c r="F7" s="95">
        <v>8924</v>
      </c>
    </row>
    <row r="8" spans="1:6" ht="90" x14ac:dyDescent="0.25">
      <c r="A8" s="99"/>
      <c r="B8" s="94" t="s">
        <v>695</v>
      </c>
      <c r="C8" s="94" t="s">
        <v>696</v>
      </c>
      <c r="D8" s="95">
        <v>1500000</v>
      </c>
      <c r="E8" s="95">
        <v>167227.84</v>
      </c>
      <c r="F8" s="95">
        <v>0</v>
      </c>
    </row>
    <row r="9" spans="1:6" ht="75" x14ac:dyDescent="0.25">
      <c r="A9" s="99"/>
      <c r="B9" s="94" t="s">
        <v>701</v>
      </c>
      <c r="C9" s="94" t="s">
        <v>702</v>
      </c>
      <c r="D9" s="95">
        <v>7000000</v>
      </c>
      <c r="E9" s="95">
        <v>653130.43000000005</v>
      </c>
      <c r="F9" s="95">
        <v>1532.15</v>
      </c>
    </row>
    <row r="10" spans="1:6" ht="45" x14ac:dyDescent="0.25">
      <c r="A10" s="99"/>
      <c r="B10" s="94" t="s">
        <v>707</v>
      </c>
      <c r="C10" s="94" t="s">
        <v>708</v>
      </c>
      <c r="D10" s="95">
        <v>5000000</v>
      </c>
      <c r="E10" s="95">
        <v>2950.05</v>
      </c>
      <c r="F10" s="95">
        <v>1532.14</v>
      </c>
    </row>
    <row r="11" spans="1:6" ht="45" x14ac:dyDescent="0.25">
      <c r="A11" s="99"/>
      <c r="B11" s="94" t="s">
        <v>710</v>
      </c>
      <c r="C11" s="94" t="s">
        <v>711</v>
      </c>
      <c r="D11" s="95">
        <v>4500000</v>
      </c>
      <c r="E11" s="95">
        <v>703548.89</v>
      </c>
      <c r="F11" s="95">
        <v>1532.14</v>
      </c>
    </row>
    <row r="12" spans="1:6" ht="30" x14ac:dyDescent="0.25">
      <c r="A12" s="99"/>
      <c r="B12" s="94" t="s">
        <v>713</v>
      </c>
      <c r="C12" s="94" t="s">
        <v>714</v>
      </c>
      <c r="D12" s="95">
        <v>2200000</v>
      </c>
      <c r="E12" s="95">
        <v>2950.05</v>
      </c>
      <c r="F12" s="95">
        <v>1532.14</v>
      </c>
    </row>
    <row r="13" spans="1:6" ht="30" x14ac:dyDescent="0.25">
      <c r="A13" s="99"/>
      <c r="B13" s="94" t="s">
        <v>716</v>
      </c>
      <c r="C13" s="94" t="s">
        <v>717</v>
      </c>
      <c r="D13" s="95">
        <v>6000000</v>
      </c>
      <c r="E13" s="95">
        <v>384016.09</v>
      </c>
      <c r="F13" s="95">
        <v>40799.320000000007</v>
      </c>
    </row>
    <row r="14" spans="1:6" ht="30" x14ac:dyDescent="0.25">
      <c r="A14" s="99"/>
      <c r="B14" s="94" t="s">
        <v>719</v>
      </c>
      <c r="C14" s="94" t="s">
        <v>720</v>
      </c>
      <c r="D14" s="95">
        <v>12500000</v>
      </c>
      <c r="E14" s="95">
        <v>2950.05</v>
      </c>
      <c r="F14" s="95">
        <v>801.52</v>
      </c>
    </row>
    <row r="15" spans="1:6" ht="30" x14ac:dyDescent="0.25">
      <c r="A15" s="99"/>
      <c r="B15" s="94" t="s">
        <v>725</v>
      </c>
      <c r="C15" s="94" t="s">
        <v>726</v>
      </c>
      <c r="D15" s="95">
        <v>6000000</v>
      </c>
      <c r="E15" s="95">
        <v>1327234.6000000001</v>
      </c>
      <c r="F15" s="95">
        <v>1532.14</v>
      </c>
    </row>
    <row r="16" spans="1:6" ht="60" x14ac:dyDescent="0.25">
      <c r="A16" s="94" t="s">
        <v>2883</v>
      </c>
      <c r="B16" s="94" t="s">
        <v>728</v>
      </c>
      <c r="C16" s="94" t="s">
        <v>729</v>
      </c>
      <c r="D16" s="95">
        <v>5000000</v>
      </c>
      <c r="E16" s="95">
        <v>671629.39</v>
      </c>
      <c r="F16" s="95">
        <v>215823.62</v>
      </c>
    </row>
    <row r="17" spans="1:6" x14ac:dyDescent="0.25">
      <c r="A17" s="94" t="s">
        <v>2884</v>
      </c>
      <c r="B17" s="94" t="s">
        <v>737</v>
      </c>
      <c r="C17" s="94" t="s">
        <v>738</v>
      </c>
      <c r="D17" s="95">
        <v>2500000</v>
      </c>
      <c r="E17" s="95">
        <v>0</v>
      </c>
      <c r="F17" s="95">
        <v>0</v>
      </c>
    </row>
    <row r="18" spans="1:6" ht="30" x14ac:dyDescent="0.25">
      <c r="A18" s="98" t="s">
        <v>2881</v>
      </c>
      <c r="B18" s="94" t="s">
        <v>698</v>
      </c>
      <c r="C18" s="94" t="s">
        <v>699</v>
      </c>
      <c r="D18" s="95">
        <v>499590</v>
      </c>
      <c r="E18" s="95">
        <v>496283.52</v>
      </c>
      <c r="F18" s="95">
        <v>0</v>
      </c>
    </row>
    <row r="19" spans="1:6" ht="30" x14ac:dyDescent="0.25">
      <c r="A19" s="99"/>
      <c r="B19" s="94" t="s">
        <v>722</v>
      </c>
      <c r="C19" s="94" t="s">
        <v>723</v>
      </c>
      <c r="D19" s="95">
        <v>522064</v>
      </c>
      <c r="E19" s="95">
        <v>513242.11</v>
      </c>
      <c r="F19" s="95">
        <v>0</v>
      </c>
    </row>
    <row r="20" spans="1:6" ht="30" x14ac:dyDescent="0.25">
      <c r="A20" s="99"/>
      <c r="B20" s="94" t="s">
        <v>731</v>
      </c>
      <c r="C20" s="94" t="s">
        <v>732</v>
      </c>
      <c r="D20" s="95">
        <v>999710</v>
      </c>
      <c r="E20" s="95">
        <v>963346.54</v>
      </c>
      <c r="F20" s="95">
        <v>226686.98</v>
      </c>
    </row>
    <row r="21" spans="1:6" ht="30" x14ac:dyDescent="0.25">
      <c r="A21" s="99"/>
      <c r="B21" s="94" t="s">
        <v>734</v>
      </c>
      <c r="C21" s="94" t="s">
        <v>735</v>
      </c>
      <c r="D21" s="95">
        <v>6518636</v>
      </c>
      <c r="E21" s="95">
        <v>3814111.65</v>
      </c>
      <c r="F21" s="95">
        <v>175967.98</v>
      </c>
    </row>
    <row r="22" spans="1:6" x14ac:dyDescent="0.25">
      <c r="A22" s="98" t="s">
        <v>3446</v>
      </c>
      <c r="B22" s="99"/>
      <c r="C22" s="99"/>
      <c r="D22" s="95">
        <v>90000000</v>
      </c>
      <c r="E22" s="95">
        <v>35699863.010000005</v>
      </c>
      <c r="F22" s="95">
        <v>785881.67999999993</v>
      </c>
    </row>
    <row r="23" spans="1:6" x14ac:dyDescent="0.25">
      <c r="D23"/>
    </row>
    <row r="24" spans="1:6" x14ac:dyDescent="0.25">
      <c r="D24"/>
    </row>
    <row r="25" spans="1:6" x14ac:dyDescent="0.25">
      <c r="D25"/>
    </row>
    <row r="26" spans="1:6" x14ac:dyDescent="0.25">
      <c r="D26"/>
    </row>
    <row r="27" spans="1:6" x14ac:dyDescent="0.25">
      <c r="D27"/>
    </row>
    <row r="28" spans="1:6" x14ac:dyDescent="0.25">
      <c r="D28"/>
    </row>
    <row r="29" spans="1:6" x14ac:dyDescent="0.25">
      <c r="D29"/>
    </row>
    <row r="30" spans="1:6" x14ac:dyDescent="0.25">
      <c r="D30"/>
    </row>
    <row r="31" spans="1:6" x14ac:dyDescent="0.25">
      <c r="D31"/>
    </row>
    <row r="32" spans="1:6" x14ac:dyDescent="0.25">
      <c r="D32"/>
    </row>
    <row r="33" spans="4:4" x14ac:dyDescent="0.25">
      <c r="D33"/>
    </row>
    <row r="34" spans="4:4" x14ac:dyDescent="0.25">
      <c r="D34"/>
    </row>
    <row r="35" spans="4:4" x14ac:dyDescent="0.25">
      <c r="D35"/>
    </row>
    <row r="36" spans="4:4" x14ac:dyDescent="0.25">
      <c r="D36"/>
    </row>
    <row r="37" spans="4:4" x14ac:dyDescent="0.25">
      <c r="D37"/>
    </row>
    <row r="38" spans="4:4" x14ac:dyDescent="0.25">
      <c r="D38"/>
    </row>
    <row r="39" spans="4:4" x14ac:dyDescent="0.25">
      <c r="D39"/>
    </row>
    <row r="40" spans="4:4" x14ac:dyDescent="0.25">
      <c r="D40"/>
    </row>
    <row r="41" spans="4:4" x14ac:dyDescent="0.25">
      <c r="D41"/>
    </row>
    <row r="42" spans="4:4" x14ac:dyDescent="0.25">
      <c r="D42"/>
    </row>
    <row r="43" spans="4:4" x14ac:dyDescent="0.25">
      <c r="D43"/>
    </row>
    <row r="44" spans="4:4" x14ac:dyDescent="0.25">
      <c r="D44"/>
    </row>
    <row r="45" spans="4:4" x14ac:dyDescent="0.25">
      <c r="D45"/>
    </row>
    <row r="46" spans="4:4" x14ac:dyDescent="0.25">
      <c r="D46"/>
    </row>
    <row r="47" spans="4:4" x14ac:dyDescent="0.25">
      <c r="D47"/>
    </row>
    <row r="48" spans="4:4" x14ac:dyDescent="0.25">
      <c r="D48"/>
    </row>
    <row r="49" spans="4:4" x14ac:dyDescent="0.25">
      <c r="D49"/>
    </row>
    <row r="50" spans="4:4" x14ac:dyDescent="0.25">
      <c r="D50"/>
    </row>
    <row r="51" spans="4:4" x14ac:dyDescent="0.25">
      <c r="D51"/>
    </row>
    <row r="52" spans="4:4" x14ac:dyDescent="0.25">
      <c r="D52"/>
    </row>
    <row r="53" spans="4:4" x14ac:dyDescent="0.25">
      <c r="D53"/>
    </row>
    <row r="54" spans="4:4" x14ac:dyDescent="0.25">
      <c r="D54"/>
    </row>
    <row r="55" spans="4:4" x14ac:dyDescent="0.25">
      <c r="D55"/>
    </row>
    <row r="56" spans="4:4" x14ac:dyDescent="0.25">
      <c r="D56"/>
    </row>
    <row r="57" spans="4:4" x14ac:dyDescent="0.25">
      <c r="D57"/>
    </row>
    <row r="58" spans="4:4" x14ac:dyDescent="0.25">
      <c r="D58"/>
    </row>
    <row r="59" spans="4:4" x14ac:dyDescent="0.25">
      <c r="D59"/>
    </row>
    <row r="60" spans="4:4" x14ac:dyDescent="0.25">
      <c r="D60"/>
    </row>
    <row r="61" spans="4:4" x14ac:dyDescent="0.25">
      <c r="D61"/>
    </row>
    <row r="62" spans="4:4" x14ac:dyDescent="0.25">
      <c r="D62"/>
    </row>
    <row r="63" spans="4:4" x14ac:dyDescent="0.25">
      <c r="D63"/>
    </row>
    <row r="64" spans="4:4" x14ac:dyDescent="0.25">
      <c r="D64"/>
    </row>
    <row r="65" spans="4:4" x14ac:dyDescent="0.25">
      <c r="D65"/>
    </row>
    <row r="66" spans="4:4" x14ac:dyDescent="0.25">
      <c r="D66"/>
    </row>
    <row r="67" spans="4:4" x14ac:dyDescent="0.25">
      <c r="D67"/>
    </row>
    <row r="68" spans="4:4" x14ac:dyDescent="0.25">
      <c r="D68"/>
    </row>
    <row r="69" spans="4:4" x14ac:dyDescent="0.25">
      <c r="D69"/>
    </row>
    <row r="70" spans="4:4" x14ac:dyDescent="0.25">
      <c r="D70"/>
    </row>
    <row r="71" spans="4:4" x14ac:dyDescent="0.25">
      <c r="D71"/>
    </row>
    <row r="72" spans="4:4" x14ac:dyDescent="0.25">
      <c r="D72"/>
    </row>
    <row r="73" spans="4:4" x14ac:dyDescent="0.25">
      <c r="D73"/>
    </row>
    <row r="74" spans="4:4" x14ac:dyDescent="0.25">
      <c r="D74"/>
    </row>
    <row r="75" spans="4:4" x14ac:dyDescent="0.25">
      <c r="D75"/>
    </row>
    <row r="76" spans="4:4" x14ac:dyDescent="0.25">
      <c r="D76"/>
    </row>
    <row r="77" spans="4:4" x14ac:dyDescent="0.25">
      <c r="D77"/>
    </row>
    <row r="78" spans="4:4" x14ac:dyDescent="0.25">
      <c r="D78"/>
    </row>
    <row r="79" spans="4:4" x14ac:dyDescent="0.25">
      <c r="D79"/>
    </row>
    <row r="80" spans="4:4" x14ac:dyDescent="0.25">
      <c r="D80"/>
    </row>
    <row r="81" spans="4:4" x14ac:dyDescent="0.25">
      <c r="D81"/>
    </row>
    <row r="82" spans="4:4" x14ac:dyDescent="0.25">
      <c r="D82"/>
    </row>
    <row r="83" spans="4:4" x14ac:dyDescent="0.25">
      <c r="D83"/>
    </row>
    <row r="84" spans="4:4" x14ac:dyDescent="0.25">
      <c r="D84"/>
    </row>
    <row r="85" spans="4:4" x14ac:dyDescent="0.25">
      <c r="D85"/>
    </row>
    <row r="86" spans="4:4" x14ac:dyDescent="0.25">
      <c r="D86"/>
    </row>
    <row r="87" spans="4:4" x14ac:dyDescent="0.25">
      <c r="D87"/>
    </row>
    <row r="88" spans="4:4" x14ac:dyDescent="0.25">
      <c r="D88"/>
    </row>
    <row r="89" spans="4:4" x14ac:dyDescent="0.25">
      <c r="D89"/>
    </row>
    <row r="90" spans="4:4" x14ac:dyDescent="0.25">
      <c r="D90"/>
    </row>
    <row r="91" spans="4:4" x14ac:dyDescent="0.25">
      <c r="D91"/>
    </row>
    <row r="92" spans="4:4" x14ac:dyDescent="0.25">
      <c r="D92"/>
    </row>
    <row r="93" spans="4:4" x14ac:dyDescent="0.25">
      <c r="D93"/>
    </row>
    <row r="94" spans="4:4" x14ac:dyDescent="0.25">
      <c r="D94"/>
    </row>
    <row r="95" spans="4:4" x14ac:dyDescent="0.25">
      <c r="D95"/>
    </row>
    <row r="96" spans="4:4" x14ac:dyDescent="0.25">
      <c r="D96"/>
    </row>
    <row r="97" spans="4:4" x14ac:dyDescent="0.25">
      <c r="D97"/>
    </row>
    <row r="98" spans="4:4" x14ac:dyDescent="0.25">
      <c r="D98"/>
    </row>
    <row r="99" spans="4:4" x14ac:dyDescent="0.25">
      <c r="D99"/>
    </row>
    <row r="100" spans="4:4" x14ac:dyDescent="0.25">
      <c r="D100"/>
    </row>
    <row r="101" spans="4:4" x14ac:dyDescent="0.25">
      <c r="D101"/>
    </row>
    <row r="102" spans="4:4" x14ac:dyDescent="0.25">
      <c r="D102"/>
    </row>
    <row r="103" spans="4:4" x14ac:dyDescent="0.25">
      <c r="D103"/>
    </row>
    <row r="104" spans="4:4" x14ac:dyDescent="0.25">
      <c r="D104"/>
    </row>
    <row r="105" spans="4:4" x14ac:dyDescent="0.25">
      <c r="D105"/>
    </row>
    <row r="106" spans="4:4" x14ac:dyDescent="0.25">
      <c r="D106"/>
    </row>
    <row r="107" spans="4:4" x14ac:dyDescent="0.25">
      <c r="D107"/>
    </row>
    <row r="108" spans="4:4" x14ac:dyDescent="0.25">
      <c r="D108"/>
    </row>
    <row r="109" spans="4:4" x14ac:dyDescent="0.25">
      <c r="D109"/>
    </row>
    <row r="110" spans="4:4" x14ac:dyDescent="0.25">
      <c r="D110"/>
    </row>
    <row r="111" spans="4:4" x14ac:dyDescent="0.25">
      <c r="D111"/>
    </row>
    <row r="112" spans="4:4" x14ac:dyDescent="0.25">
      <c r="D112"/>
    </row>
    <row r="113" spans="4:4" x14ac:dyDescent="0.25">
      <c r="D113"/>
    </row>
    <row r="114" spans="4:4" x14ac:dyDescent="0.25">
      <c r="D114"/>
    </row>
    <row r="115" spans="4:4" x14ac:dyDescent="0.25">
      <c r="D115"/>
    </row>
    <row r="116" spans="4:4" x14ac:dyDescent="0.25">
      <c r="D116"/>
    </row>
    <row r="117" spans="4:4" x14ac:dyDescent="0.25">
      <c r="D117"/>
    </row>
    <row r="118" spans="4:4" x14ac:dyDescent="0.25">
      <c r="D118"/>
    </row>
    <row r="119" spans="4:4" x14ac:dyDescent="0.25">
      <c r="D119"/>
    </row>
    <row r="120" spans="4:4" x14ac:dyDescent="0.25">
      <c r="D120"/>
    </row>
    <row r="121" spans="4:4" x14ac:dyDescent="0.25">
      <c r="D121"/>
    </row>
    <row r="122" spans="4:4" x14ac:dyDescent="0.25">
      <c r="D122"/>
    </row>
    <row r="123" spans="4:4" x14ac:dyDescent="0.25">
      <c r="D123"/>
    </row>
    <row r="124" spans="4:4" x14ac:dyDescent="0.25">
      <c r="D124"/>
    </row>
    <row r="125" spans="4:4" x14ac:dyDescent="0.25">
      <c r="D125"/>
    </row>
    <row r="126" spans="4:4" x14ac:dyDescent="0.25">
      <c r="D126"/>
    </row>
    <row r="127" spans="4:4" x14ac:dyDescent="0.25">
      <c r="D127"/>
    </row>
    <row r="128" spans="4:4" x14ac:dyDescent="0.25">
      <c r="D128"/>
    </row>
    <row r="129" spans="4:4" x14ac:dyDescent="0.25">
      <c r="D129"/>
    </row>
    <row r="130" spans="4:4" x14ac:dyDescent="0.25">
      <c r="D130"/>
    </row>
    <row r="131" spans="4:4" x14ac:dyDescent="0.25">
      <c r="D131"/>
    </row>
    <row r="132" spans="4:4" x14ac:dyDescent="0.25">
      <c r="D132"/>
    </row>
    <row r="133" spans="4:4" x14ac:dyDescent="0.25">
      <c r="D133"/>
    </row>
    <row r="134" spans="4:4" x14ac:dyDescent="0.25">
      <c r="D134"/>
    </row>
    <row r="135" spans="4:4" x14ac:dyDescent="0.25">
      <c r="D135"/>
    </row>
    <row r="136" spans="4:4" x14ac:dyDescent="0.25">
      <c r="D136"/>
    </row>
    <row r="137" spans="4:4" x14ac:dyDescent="0.25">
      <c r="D137"/>
    </row>
    <row r="138" spans="4:4" x14ac:dyDescent="0.25">
      <c r="D138"/>
    </row>
    <row r="139" spans="4:4" x14ac:dyDescent="0.25">
      <c r="D139"/>
    </row>
    <row r="140" spans="4:4" x14ac:dyDescent="0.25">
      <c r="D140"/>
    </row>
    <row r="141" spans="4:4" x14ac:dyDescent="0.25">
      <c r="D141"/>
    </row>
    <row r="142" spans="4:4" x14ac:dyDescent="0.25">
      <c r="D142"/>
    </row>
    <row r="143" spans="4:4" x14ac:dyDescent="0.25">
      <c r="D143"/>
    </row>
    <row r="144" spans="4:4" x14ac:dyDescent="0.25">
      <c r="D144"/>
    </row>
    <row r="145" spans="4:4" x14ac:dyDescent="0.25">
      <c r="D145"/>
    </row>
    <row r="146" spans="4:4" x14ac:dyDescent="0.25">
      <c r="D146"/>
    </row>
    <row r="147" spans="4:4" x14ac:dyDescent="0.25">
      <c r="D147"/>
    </row>
    <row r="148" spans="4:4" x14ac:dyDescent="0.25">
      <c r="D148"/>
    </row>
    <row r="149" spans="4:4" x14ac:dyDescent="0.25">
      <c r="D149"/>
    </row>
    <row r="150" spans="4:4" x14ac:dyDescent="0.25">
      <c r="D150"/>
    </row>
    <row r="151" spans="4:4" x14ac:dyDescent="0.25">
      <c r="D151"/>
    </row>
    <row r="152" spans="4:4" x14ac:dyDescent="0.25">
      <c r="D152"/>
    </row>
    <row r="153" spans="4:4" x14ac:dyDescent="0.25">
      <c r="D153"/>
    </row>
    <row r="154" spans="4:4" x14ac:dyDescent="0.25">
      <c r="D154"/>
    </row>
    <row r="155" spans="4:4" x14ac:dyDescent="0.25">
      <c r="D155"/>
    </row>
    <row r="156" spans="4:4" x14ac:dyDescent="0.25">
      <c r="D156"/>
    </row>
    <row r="157" spans="4:4" x14ac:dyDescent="0.25">
      <c r="D157"/>
    </row>
    <row r="158" spans="4:4" x14ac:dyDescent="0.25">
      <c r="D158"/>
    </row>
    <row r="159" spans="4:4" x14ac:dyDescent="0.25">
      <c r="D159"/>
    </row>
    <row r="160" spans="4:4" x14ac:dyDescent="0.25">
      <c r="D160"/>
    </row>
    <row r="161" spans="4:4" x14ac:dyDescent="0.25">
      <c r="D161"/>
    </row>
    <row r="162" spans="4:4" x14ac:dyDescent="0.25">
      <c r="D162"/>
    </row>
    <row r="163" spans="4:4" x14ac:dyDescent="0.25">
      <c r="D163"/>
    </row>
    <row r="164" spans="4:4" x14ac:dyDescent="0.25">
      <c r="D164"/>
    </row>
    <row r="165" spans="4:4" x14ac:dyDescent="0.25">
      <c r="D165"/>
    </row>
    <row r="166" spans="4:4" x14ac:dyDescent="0.25">
      <c r="D166"/>
    </row>
    <row r="167" spans="4:4" x14ac:dyDescent="0.25">
      <c r="D167"/>
    </row>
    <row r="168" spans="4:4" x14ac:dyDescent="0.25">
      <c r="D168"/>
    </row>
    <row r="169" spans="4:4" x14ac:dyDescent="0.25">
      <c r="D169"/>
    </row>
    <row r="170" spans="4:4" x14ac:dyDescent="0.25">
      <c r="D170"/>
    </row>
    <row r="171" spans="4:4" x14ac:dyDescent="0.25">
      <c r="D171"/>
    </row>
    <row r="172" spans="4:4" x14ac:dyDescent="0.25">
      <c r="D172"/>
    </row>
    <row r="173" spans="4:4" x14ac:dyDescent="0.25">
      <c r="D173"/>
    </row>
    <row r="174" spans="4:4" x14ac:dyDescent="0.25">
      <c r="D174"/>
    </row>
    <row r="175" spans="4:4" x14ac:dyDescent="0.25">
      <c r="D175"/>
    </row>
    <row r="176" spans="4:4" x14ac:dyDescent="0.25">
      <c r="D176"/>
    </row>
    <row r="177" spans="4:4" x14ac:dyDescent="0.25">
      <c r="D177"/>
    </row>
    <row r="178" spans="4:4" x14ac:dyDescent="0.25">
      <c r="D178"/>
    </row>
    <row r="179" spans="4:4" x14ac:dyDescent="0.25">
      <c r="D179"/>
    </row>
    <row r="180" spans="4:4" x14ac:dyDescent="0.25">
      <c r="D180"/>
    </row>
    <row r="181" spans="4:4" x14ac:dyDescent="0.25">
      <c r="D181"/>
    </row>
    <row r="182" spans="4:4" x14ac:dyDescent="0.25">
      <c r="D182"/>
    </row>
    <row r="183" spans="4:4" x14ac:dyDescent="0.25">
      <c r="D183"/>
    </row>
    <row r="184" spans="4:4" x14ac:dyDescent="0.25">
      <c r="D184"/>
    </row>
    <row r="185" spans="4:4" x14ac:dyDescent="0.25">
      <c r="D185"/>
    </row>
    <row r="186" spans="4:4" x14ac:dyDescent="0.25">
      <c r="D186"/>
    </row>
    <row r="187" spans="4:4" x14ac:dyDescent="0.25">
      <c r="D187"/>
    </row>
    <row r="188" spans="4:4" x14ac:dyDescent="0.25">
      <c r="D188"/>
    </row>
    <row r="189" spans="4:4" x14ac:dyDescent="0.25">
      <c r="D189"/>
    </row>
    <row r="190" spans="4:4" x14ac:dyDescent="0.25">
      <c r="D190"/>
    </row>
    <row r="191" spans="4:4" x14ac:dyDescent="0.25">
      <c r="D191"/>
    </row>
    <row r="192" spans="4:4" x14ac:dyDescent="0.25">
      <c r="D192"/>
    </row>
    <row r="193" spans="4:4" x14ac:dyDescent="0.25">
      <c r="D193"/>
    </row>
    <row r="194" spans="4:4" x14ac:dyDescent="0.25">
      <c r="D194"/>
    </row>
    <row r="195" spans="4:4" x14ac:dyDescent="0.25">
      <c r="D195"/>
    </row>
    <row r="196" spans="4:4" x14ac:dyDescent="0.25">
      <c r="D196"/>
    </row>
    <row r="197" spans="4:4" x14ac:dyDescent="0.25">
      <c r="D197"/>
    </row>
    <row r="198" spans="4:4" x14ac:dyDescent="0.25">
      <c r="D198"/>
    </row>
    <row r="199" spans="4:4" x14ac:dyDescent="0.25">
      <c r="D199"/>
    </row>
    <row r="200" spans="4:4" x14ac:dyDescent="0.25">
      <c r="D200"/>
    </row>
    <row r="201" spans="4:4" x14ac:dyDescent="0.25">
      <c r="D201"/>
    </row>
    <row r="202" spans="4:4" x14ac:dyDescent="0.25">
      <c r="D202"/>
    </row>
    <row r="203" spans="4:4" x14ac:dyDescent="0.25">
      <c r="D203"/>
    </row>
    <row r="204" spans="4:4" x14ac:dyDescent="0.25">
      <c r="D204"/>
    </row>
    <row r="205" spans="4:4" x14ac:dyDescent="0.25">
      <c r="D205"/>
    </row>
    <row r="206" spans="4:4" x14ac:dyDescent="0.25">
      <c r="D206"/>
    </row>
    <row r="207" spans="4:4" x14ac:dyDescent="0.25">
      <c r="D207"/>
    </row>
    <row r="208" spans="4:4" x14ac:dyDescent="0.25">
      <c r="D208"/>
    </row>
    <row r="209" spans="4:4" x14ac:dyDescent="0.25">
      <c r="D209"/>
    </row>
    <row r="210" spans="4:4" x14ac:dyDescent="0.25">
      <c r="D210"/>
    </row>
    <row r="211" spans="4:4" x14ac:dyDescent="0.25">
      <c r="D211"/>
    </row>
    <row r="212" spans="4:4" x14ac:dyDescent="0.25">
      <c r="D212"/>
    </row>
    <row r="213" spans="4:4" x14ac:dyDescent="0.25">
      <c r="D213"/>
    </row>
    <row r="214" spans="4:4" x14ac:dyDescent="0.25">
      <c r="D214"/>
    </row>
    <row r="215" spans="4:4" x14ac:dyDescent="0.25">
      <c r="D215"/>
    </row>
    <row r="216" spans="4:4" x14ac:dyDescent="0.25">
      <c r="D216"/>
    </row>
    <row r="217" spans="4:4" x14ac:dyDescent="0.25">
      <c r="D217"/>
    </row>
    <row r="218" spans="4:4" x14ac:dyDescent="0.25">
      <c r="D218"/>
    </row>
    <row r="219" spans="4:4" x14ac:dyDescent="0.25">
      <c r="D219"/>
    </row>
    <row r="220" spans="4:4" x14ac:dyDescent="0.25">
      <c r="D220"/>
    </row>
    <row r="221" spans="4:4" x14ac:dyDescent="0.25">
      <c r="D221"/>
    </row>
    <row r="222" spans="4:4" x14ac:dyDescent="0.25">
      <c r="D222"/>
    </row>
    <row r="223" spans="4:4" x14ac:dyDescent="0.25">
      <c r="D223"/>
    </row>
    <row r="224" spans="4:4" x14ac:dyDescent="0.25">
      <c r="D224"/>
    </row>
    <row r="225" spans="4:4" x14ac:dyDescent="0.25">
      <c r="D225"/>
    </row>
    <row r="226" spans="4:4" x14ac:dyDescent="0.25">
      <c r="D226"/>
    </row>
    <row r="227" spans="4:4" x14ac:dyDescent="0.25">
      <c r="D227"/>
    </row>
    <row r="228" spans="4:4" x14ac:dyDescent="0.25">
      <c r="D228"/>
    </row>
    <row r="229" spans="4:4" x14ac:dyDescent="0.25">
      <c r="D229"/>
    </row>
    <row r="230" spans="4:4" x14ac:dyDescent="0.25">
      <c r="D230"/>
    </row>
    <row r="231" spans="4:4" x14ac:dyDescent="0.25">
      <c r="D231"/>
    </row>
    <row r="232" spans="4:4" x14ac:dyDescent="0.25">
      <c r="D232"/>
    </row>
    <row r="233" spans="4:4" x14ac:dyDescent="0.25">
      <c r="D233"/>
    </row>
    <row r="234" spans="4:4" x14ac:dyDescent="0.25">
      <c r="D234"/>
    </row>
    <row r="235" spans="4:4" x14ac:dyDescent="0.25">
      <c r="D235"/>
    </row>
    <row r="236" spans="4:4" x14ac:dyDescent="0.25">
      <c r="D236"/>
    </row>
    <row r="237" spans="4:4" x14ac:dyDescent="0.25">
      <c r="D237"/>
    </row>
    <row r="238" spans="4:4" x14ac:dyDescent="0.25">
      <c r="D238"/>
    </row>
    <row r="239" spans="4:4" x14ac:dyDescent="0.25">
      <c r="D239"/>
    </row>
    <row r="240" spans="4:4" x14ac:dyDescent="0.25">
      <c r="D240"/>
    </row>
    <row r="241" spans="4:4" x14ac:dyDescent="0.25">
      <c r="D241"/>
    </row>
    <row r="242" spans="4:4" x14ac:dyDescent="0.25">
      <c r="D242"/>
    </row>
    <row r="243" spans="4:4" x14ac:dyDescent="0.25">
      <c r="D243"/>
    </row>
    <row r="244" spans="4:4" x14ac:dyDescent="0.25">
      <c r="D244"/>
    </row>
    <row r="245" spans="4:4" x14ac:dyDescent="0.25">
      <c r="D245"/>
    </row>
    <row r="246" spans="4:4" x14ac:dyDescent="0.25">
      <c r="D246"/>
    </row>
    <row r="247" spans="4:4" x14ac:dyDescent="0.25">
      <c r="D247"/>
    </row>
    <row r="248" spans="4:4" x14ac:dyDescent="0.25">
      <c r="D248"/>
    </row>
    <row r="249" spans="4:4" x14ac:dyDescent="0.25">
      <c r="D249"/>
    </row>
    <row r="250" spans="4:4" x14ac:dyDescent="0.25">
      <c r="D250"/>
    </row>
    <row r="251" spans="4:4" x14ac:dyDescent="0.25">
      <c r="D251"/>
    </row>
    <row r="252" spans="4:4" x14ac:dyDescent="0.25">
      <c r="D252"/>
    </row>
    <row r="253" spans="4:4" x14ac:dyDescent="0.25">
      <c r="D253"/>
    </row>
    <row r="254" spans="4:4" x14ac:dyDescent="0.25">
      <c r="D254"/>
    </row>
    <row r="255" spans="4:4" x14ac:dyDescent="0.25">
      <c r="D255"/>
    </row>
    <row r="256" spans="4:4" x14ac:dyDescent="0.25">
      <c r="D256"/>
    </row>
    <row r="257" spans="4:4" x14ac:dyDescent="0.25">
      <c r="D257"/>
    </row>
    <row r="258" spans="4:4" x14ac:dyDescent="0.25">
      <c r="D258"/>
    </row>
    <row r="259" spans="4:4" x14ac:dyDescent="0.25">
      <c r="D259"/>
    </row>
    <row r="260" spans="4:4" x14ac:dyDescent="0.25">
      <c r="D260"/>
    </row>
    <row r="261" spans="4:4" x14ac:dyDescent="0.25">
      <c r="D261"/>
    </row>
    <row r="262" spans="4:4" x14ac:dyDescent="0.25">
      <c r="D262"/>
    </row>
    <row r="263" spans="4:4" x14ac:dyDescent="0.25">
      <c r="D263"/>
    </row>
    <row r="264" spans="4:4" x14ac:dyDescent="0.25">
      <c r="D264"/>
    </row>
    <row r="265" spans="4:4" x14ac:dyDescent="0.25">
      <c r="D265"/>
    </row>
    <row r="266" spans="4:4" x14ac:dyDescent="0.25">
      <c r="D266"/>
    </row>
    <row r="267" spans="4:4" x14ac:dyDescent="0.25">
      <c r="D267"/>
    </row>
    <row r="268" spans="4:4" x14ac:dyDescent="0.25">
      <c r="D268"/>
    </row>
    <row r="269" spans="4:4" x14ac:dyDescent="0.25">
      <c r="D269"/>
    </row>
    <row r="270" spans="4:4" x14ac:dyDescent="0.25">
      <c r="D270"/>
    </row>
    <row r="271" spans="4:4" x14ac:dyDescent="0.25">
      <c r="D271"/>
    </row>
    <row r="272" spans="4:4" x14ac:dyDescent="0.25">
      <c r="D272"/>
    </row>
    <row r="273" spans="4:4" x14ac:dyDescent="0.25">
      <c r="D273"/>
    </row>
    <row r="274" spans="4:4" x14ac:dyDescent="0.25">
      <c r="D274"/>
    </row>
    <row r="275" spans="4:4" x14ac:dyDescent="0.25">
      <c r="D275"/>
    </row>
    <row r="276" spans="4:4" x14ac:dyDescent="0.25">
      <c r="D276"/>
    </row>
    <row r="277" spans="4:4" x14ac:dyDescent="0.25">
      <c r="D277"/>
    </row>
    <row r="278" spans="4:4" x14ac:dyDescent="0.25">
      <c r="D278"/>
    </row>
    <row r="279" spans="4:4" x14ac:dyDescent="0.25">
      <c r="D279"/>
    </row>
    <row r="280" spans="4:4" x14ac:dyDescent="0.25">
      <c r="D280"/>
    </row>
    <row r="281" spans="4:4" x14ac:dyDescent="0.25">
      <c r="D281"/>
    </row>
    <row r="282" spans="4:4" x14ac:dyDescent="0.25">
      <c r="D282"/>
    </row>
    <row r="283" spans="4:4" x14ac:dyDescent="0.25">
      <c r="D283"/>
    </row>
    <row r="284" spans="4:4" x14ac:dyDescent="0.25">
      <c r="D284"/>
    </row>
    <row r="285" spans="4:4" x14ac:dyDescent="0.25">
      <c r="D285"/>
    </row>
    <row r="286" spans="4:4" x14ac:dyDescent="0.25">
      <c r="D286"/>
    </row>
    <row r="287" spans="4:4" x14ac:dyDescent="0.25">
      <c r="D287"/>
    </row>
    <row r="288" spans="4:4" x14ac:dyDescent="0.25">
      <c r="D288"/>
    </row>
    <row r="289" spans="4:4" x14ac:dyDescent="0.25">
      <c r="D289"/>
    </row>
    <row r="290" spans="4:4" x14ac:dyDescent="0.25">
      <c r="D290"/>
    </row>
    <row r="291" spans="4:4" x14ac:dyDescent="0.25">
      <c r="D291"/>
    </row>
    <row r="292" spans="4:4" x14ac:dyDescent="0.25">
      <c r="D292"/>
    </row>
    <row r="293" spans="4:4" x14ac:dyDescent="0.25">
      <c r="D293"/>
    </row>
    <row r="294" spans="4:4" x14ac:dyDescent="0.25">
      <c r="D294"/>
    </row>
    <row r="295" spans="4:4" x14ac:dyDescent="0.25">
      <c r="D295"/>
    </row>
    <row r="296" spans="4:4" x14ac:dyDescent="0.25">
      <c r="D296"/>
    </row>
    <row r="297" spans="4:4" x14ac:dyDescent="0.25">
      <c r="D297"/>
    </row>
    <row r="298" spans="4:4" x14ac:dyDescent="0.25">
      <c r="D298"/>
    </row>
    <row r="299" spans="4:4" x14ac:dyDescent="0.25">
      <c r="D299"/>
    </row>
    <row r="300" spans="4:4" x14ac:dyDescent="0.25">
      <c r="D300"/>
    </row>
    <row r="301" spans="4:4" x14ac:dyDescent="0.25">
      <c r="D301"/>
    </row>
    <row r="302" spans="4:4" x14ac:dyDescent="0.25">
      <c r="D302"/>
    </row>
    <row r="303" spans="4:4" x14ac:dyDescent="0.25">
      <c r="D303"/>
    </row>
    <row r="304" spans="4:4" x14ac:dyDescent="0.25">
      <c r="D304"/>
    </row>
    <row r="305" spans="4:4" x14ac:dyDescent="0.25">
      <c r="D305"/>
    </row>
    <row r="306" spans="4:4" x14ac:dyDescent="0.25">
      <c r="D306"/>
    </row>
    <row r="307" spans="4:4" x14ac:dyDescent="0.25">
      <c r="D307"/>
    </row>
    <row r="308" spans="4:4" x14ac:dyDescent="0.25">
      <c r="D308"/>
    </row>
    <row r="309" spans="4:4" x14ac:dyDescent="0.25">
      <c r="D309"/>
    </row>
    <row r="310" spans="4:4" x14ac:dyDescent="0.25">
      <c r="D310"/>
    </row>
    <row r="311" spans="4:4" x14ac:dyDescent="0.25">
      <c r="D311"/>
    </row>
    <row r="312" spans="4:4" x14ac:dyDescent="0.25">
      <c r="D312"/>
    </row>
    <row r="313" spans="4:4" x14ac:dyDescent="0.25">
      <c r="D313"/>
    </row>
    <row r="314" spans="4:4" x14ac:dyDescent="0.25">
      <c r="D314"/>
    </row>
    <row r="315" spans="4:4" x14ac:dyDescent="0.25">
      <c r="D315"/>
    </row>
    <row r="316" spans="4:4" x14ac:dyDescent="0.25">
      <c r="D316"/>
    </row>
    <row r="317" spans="4:4" x14ac:dyDescent="0.25">
      <c r="D317"/>
    </row>
    <row r="318" spans="4:4" x14ac:dyDescent="0.25">
      <c r="D318"/>
    </row>
    <row r="319" spans="4:4" x14ac:dyDescent="0.25">
      <c r="D319"/>
    </row>
    <row r="320" spans="4:4" x14ac:dyDescent="0.25">
      <c r="D320"/>
    </row>
    <row r="321" spans="4:4" x14ac:dyDescent="0.25">
      <c r="D321"/>
    </row>
    <row r="322" spans="4:4" x14ac:dyDescent="0.25">
      <c r="D322"/>
    </row>
    <row r="323" spans="4:4" x14ac:dyDescent="0.25">
      <c r="D323"/>
    </row>
    <row r="324" spans="4:4" x14ac:dyDescent="0.25">
      <c r="D324"/>
    </row>
    <row r="325" spans="4:4" x14ac:dyDescent="0.25">
      <c r="D325"/>
    </row>
    <row r="326" spans="4:4" x14ac:dyDescent="0.25">
      <c r="D326"/>
    </row>
    <row r="327" spans="4:4" x14ac:dyDescent="0.25">
      <c r="D327"/>
    </row>
    <row r="328" spans="4:4" x14ac:dyDescent="0.25">
      <c r="D328"/>
    </row>
    <row r="329" spans="4:4" x14ac:dyDescent="0.25">
      <c r="D329"/>
    </row>
    <row r="330" spans="4:4" x14ac:dyDescent="0.25">
      <c r="D330"/>
    </row>
    <row r="331" spans="4:4" x14ac:dyDescent="0.25">
      <c r="D331"/>
    </row>
    <row r="332" spans="4:4" x14ac:dyDescent="0.25">
      <c r="D332"/>
    </row>
    <row r="333" spans="4:4" x14ac:dyDescent="0.25">
      <c r="D333"/>
    </row>
    <row r="334" spans="4:4" x14ac:dyDescent="0.25">
      <c r="D334"/>
    </row>
    <row r="335" spans="4:4" x14ac:dyDescent="0.25">
      <c r="D335"/>
    </row>
    <row r="336" spans="4:4" x14ac:dyDescent="0.25">
      <c r="D336"/>
    </row>
    <row r="337" spans="4:4" x14ac:dyDescent="0.25">
      <c r="D337"/>
    </row>
    <row r="338" spans="4:4" x14ac:dyDescent="0.25">
      <c r="D338"/>
    </row>
    <row r="339" spans="4:4" x14ac:dyDescent="0.25">
      <c r="D339"/>
    </row>
    <row r="340" spans="4:4" x14ac:dyDescent="0.25">
      <c r="D340"/>
    </row>
    <row r="341" spans="4:4" x14ac:dyDescent="0.25">
      <c r="D341"/>
    </row>
    <row r="342" spans="4:4" x14ac:dyDescent="0.25">
      <c r="D342"/>
    </row>
    <row r="343" spans="4:4" x14ac:dyDescent="0.25">
      <c r="D343"/>
    </row>
    <row r="344" spans="4:4" x14ac:dyDescent="0.25">
      <c r="D344"/>
    </row>
    <row r="345" spans="4:4" x14ac:dyDescent="0.25">
      <c r="D345"/>
    </row>
    <row r="346" spans="4:4" x14ac:dyDescent="0.25">
      <c r="D346"/>
    </row>
    <row r="347" spans="4:4" x14ac:dyDescent="0.25">
      <c r="D347"/>
    </row>
    <row r="348" spans="4:4" x14ac:dyDescent="0.25">
      <c r="D348"/>
    </row>
    <row r="349" spans="4:4" x14ac:dyDescent="0.25">
      <c r="D349"/>
    </row>
    <row r="350" spans="4:4" x14ac:dyDescent="0.25">
      <c r="D350"/>
    </row>
    <row r="351" spans="4:4" x14ac:dyDescent="0.25">
      <c r="D351"/>
    </row>
    <row r="352" spans="4:4" x14ac:dyDescent="0.25">
      <c r="D352"/>
    </row>
    <row r="353" spans="4:4" x14ac:dyDescent="0.25">
      <c r="D353"/>
    </row>
    <row r="354" spans="4:4" x14ac:dyDescent="0.25">
      <c r="D354"/>
    </row>
    <row r="355" spans="4:4" x14ac:dyDescent="0.25">
      <c r="D355"/>
    </row>
    <row r="356" spans="4:4" x14ac:dyDescent="0.25">
      <c r="D356"/>
    </row>
    <row r="357" spans="4:4" x14ac:dyDescent="0.25">
      <c r="D357"/>
    </row>
    <row r="358" spans="4:4" x14ac:dyDescent="0.25">
      <c r="D358"/>
    </row>
    <row r="359" spans="4:4" x14ac:dyDescent="0.25">
      <c r="D359"/>
    </row>
    <row r="360" spans="4:4" x14ac:dyDescent="0.25">
      <c r="D360"/>
    </row>
    <row r="361" spans="4:4" x14ac:dyDescent="0.25">
      <c r="D361"/>
    </row>
    <row r="362" spans="4:4" x14ac:dyDescent="0.25">
      <c r="D362"/>
    </row>
    <row r="363" spans="4:4" x14ac:dyDescent="0.25">
      <c r="D363"/>
    </row>
    <row r="364" spans="4:4" x14ac:dyDescent="0.25">
      <c r="D364"/>
    </row>
    <row r="365" spans="4:4" x14ac:dyDescent="0.25">
      <c r="D365"/>
    </row>
    <row r="366" spans="4:4" x14ac:dyDescent="0.25">
      <c r="D366"/>
    </row>
    <row r="367" spans="4:4" x14ac:dyDescent="0.25">
      <c r="D367"/>
    </row>
    <row r="368" spans="4:4" x14ac:dyDescent="0.25">
      <c r="D368"/>
    </row>
    <row r="369" spans="4:4" x14ac:dyDescent="0.25">
      <c r="D369"/>
    </row>
    <row r="370" spans="4:4" x14ac:dyDescent="0.25">
      <c r="D370"/>
    </row>
    <row r="371" spans="4:4" x14ac:dyDescent="0.25">
      <c r="D371"/>
    </row>
    <row r="372" spans="4:4" x14ac:dyDescent="0.25">
      <c r="D372"/>
    </row>
    <row r="373" spans="4:4" x14ac:dyDescent="0.25">
      <c r="D373"/>
    </row>
    <row r="374" spans="4:4" x14ac:dyDescent="0.25">
      <c r="D374"/>
    </row>
    <row r="375" spans="4:4" x14ac:dyDescent="0.25">
      <c r="D375"/>
    </row>
    <row r="376" spans="4:4" x14ac:dyDescent="0.25">
      <c r="D376"/>
    </row>
    <row r="377" spans="4:4" x14ac:dyDescent="0.25">
      <c r="D377"/>
    </row>
    <row r="378" spans="4:4" x14ac:dyDescent="0.25">
      <c r="D378"/>
    </row>
    <row r="379" spans="4:4" x14ac:dyDescent="0.25">
      <c r="D379"/>
    </row>
    <row r="380" spans="4:4" x14ac:dyDescent="0.25">
      <c r="D380"/>
    </row>
    <row r="381" spans="4:4" x14ac:dyDescent="0.25">
      <c r="D381"/>
    </row>
    <row r="382" spans="4:4" x14ac:dyDescent="0.25">
      <c r="D382"/>
    </row>
    <row r="383" spans="4:4" x14ac:dyDescent="0.25">
      <c r="D383"/>
    </row>
    <row r="384" spans="4:4" x14ac:dyDescent="0.25">
      <c r="D384"/>
    </row>
    <row r="385" spans="4:4" x14ac:dyDescent="0.25">
      <c r="D385"/>
    </row>
    <row r="386" spans="4:4" x14ac:dyDescent="0.25">
      <c r="D386"/>
    </row>
    <row r="387" spans="4:4" x14ac:dyDescent="0.25">
      <c r="D387"/>
    </row>
    <row r="388" spans="4:4" x14ac:dyDescent="0.25">
      <c r="D388"/>
    </row>
    <row r="389" spans="4:4" x14ac:dyDescent="0.25">
      <c r="D389"/>
    </row>
    <row r="390" spans="4:4" x14ac:dyDescent="0.25">
      <c r="D390"/>
    </row>
    <row r="391" spans="4:4" x14ac:dyDescent="0.25">
      <c r="D391"/>
    </row>
    <row r="392" spans="4:4" x14ac:dyDescent="0.25">
      <c r="D392"/>
    </row>
    <row r="393" spans="4:4" x14ac:dyDescent="0.25">
      <c r="D393"/>
    </row>
    <row r="394" spans="4:4" x14ac:dyDescent="0.25">
      <c r="D394"/>
    </row>
    <row r="395" spans="4:4" x14ac:dyDescent="0.25">
      <c r="D395"/>
    </row>
    <row r="396" spans="4:4" x14ac:dyDescent="0.25">
      <c r="D396"/>
    </row>
    <row r="397" spans="4:4" x14ac:dyDescent="0.25">
      <c r="D397"/>
    </row>
    <row r="398" spans="4:4" x14ac:dyDescent="0.25">
      <c r="D398"/>
    </row>
    <row r="399" spans="4:4" x14ac:dyDescent="0.25">
      <c r="D399"/>
    </row>
    <row r="400" spans="4:4" x14ac:dyDescent="0.25">
      <c r="D400"/>
    </row>
    <row r="401" spans="4:4" x14ac:dyDescent="0.25">
      <c r="D401"/>
    </row>
    <row r="402" spans="4:4" x14ac:dyDescent="0.25">
      <c r="D402"/>
    </row>
    <row r="403" spans="4:4" x14ac:dyDescent="0.25">
      <c r="D403"/>
    </row>
    <row r="404" spans="4:4" x14ac:dyDescent="0.25">
      <c r="D404"/>
    </row>
    <row r="405" spans="4:4" x14ac:dyDescent="0.25">
      <c r="D405"/>
    </row>
    <row r="406" spans="4:4" x14ac:dyDescent="0.25">
      <c r="D406"/>
    </row>
    <row r="407" spans="4:4" x14ac:dyDescent="0.25">
      <c r="D407"/>
    </row>
    <row r="408" spans="4:4" x14ac:dyDescent="0.25">
      <c r="D408"/>
    </row>
    <row r="409" spans="4:4" x14ac:dyDescent="0.25">
      <c r="D409"/>
    </row>
    <row r="410" spans="4:4" x14ac:dyDescent="0.25">
      <c r="D410"/>
    </row>
    <row r="411" spans="4:4" x14ac:dyDescent="0.25">
      <c r="D411"/>
    </row>
    <row r="412" spans="4:4" x14ac:dyDescent="0.25">
      <c r="D412"/>
    </row>
    <row r="413" spans="4:4" x14ac:dyDescent="0.25">
      <c r="D413"/>
    </row>
    <row r="414" spans="4:4" x14ac:dyDescent="0.25">
      <c r="D414"/>
    </row>
    <row r="415" spans="4:4" x14ac:dyDescent="0.25">
      <c r="D415"/>
    </row>
    <row r="416" spans="4:4" x14ac:dyDescent="0.25">
      <c r="D416"/>
    </row>
    <row r="417" spans="4:4" x14ac:dyDescent="0.25">
      <c r="D417"/>
    </row>
    <row r="418" spans="4:4" x14ac:dyDescent="0.25">
      <c r="D418"/>
    </row>
    <row r="419" spans="4:4" x14ac:dyDescent="0.25">
      <c r="D419"/>
    </row>
    <row r="420" spans="4:4" x14ac:dyDescent="0.25">
      <c r="D420"/>
    </row>
    <row r="421" spans="4:4" x14ac:dyDescent="0.25">
      <c r="D421"/>
    </row>
    <row r="422" spans="4:4" x14ac:dyDescent="0.25">
      <c r="D422"/>
    </row>
    <row r="423" spans="4:4" x14ac:dyDescent="0.25">
      <c r="D423"/>
    </row>
    <row r="424" spans="4:4" x14ac:dyDescent="0.25">
      <c r="D424"/>
    </row>
    <row r="425" spans="4:4" x14ac:dyDescent="0.25">
      <c r="D425"/>
    </row>
    <row r="426" spans="4:4" x14ac:dyDescent="0.25">
      <c r="D426"/>
    </row>
    <row r="427" spans="4:4" x14ac:dyDescent="0.25">
      <c r="D427"/>
    </row>
    <row r="428" spans="4:4" x14ac:dyDescent="0.25">
      <c r="D428"/>
    </row>
    <row r="429" spans="4:4" x14ac:dyDescent="0.25">
      <c r="D429"/>
    </row>
    <row r="430" spans="4:4" x14ac:dyDescent="0.25">
      <c r="D430"/>
    </row>
    <row r="431" spans="4:4" x14ac:dyDescent="0.25">
      <c r="D431"/>
    </row>
    <row r="432" spans="4:4" x14ac:dyDescent="0.25">
      <c r="D432"/>
    </row>
    <row r="433" spans="4:4" x14ac:dyDescent="0.25">
      <c r="D433"/>
    </row>
    <row r="434" spans="4:4" x14ac:dyDescent="0.25">
      <c r="D434"/>
    </row>
    <row r="435" spans="4:4" x14ac:dyDescent="0.25">
      <c r="D435"/>
    </row>
    <row r="436" spans="4:4" x14ac:dyDescent="0.25">
      <c r="D436"/>
    </row>
    <row r="437" spans="4:4" x14ac:dyDescent="0.25">
      <c r="D437"/>
    </row>
    <row r="438" spans="4:4" x14ac:dyDescent="0.25">
      <c r="D438"/>
    </row>
    <row r="439" spans="4:4" x14ac:dyDescent="0.25">
      <c r="D439"/>
    </row>
    <row r="440" spans="4:4" x14ac:dyDescent="0.25">
      <c r="D440"/>
    </row>
    <row r="441" spans="4:4" x14ac:dyDescent="0.25">
      <c r="D441"/>
    </row>
    <row r="442" spans="4:4" x14ac:dyDescent="0.25">
      <c r="D442"/>
    </row>
    <row r="443" spans="4:4" x14ac:dyDescent="0.25">
      <c r="D443"/>
    </row>
    <row r="444" spans="4:4" x14ac:dyDescent="0.25">
      <c r="D444"/>
    </row>
    <row r="445" spans="4:4" x14ac:dyDescent="0.25">
      <c r="D445"/>
    </row>
    <row r="446" spans="4:4" x14ac:dyDescent="0.25">
      <c r="D446"/>
    </row>
    <row r="447" spans="4:4" x14ac:dyDescent="0.25">
      <c r="D447"/>
    </row>
    <row r="448" spans="4:4" x14ac:dyDescent="0.25">
      <c r="D448"/>
    </row>
    <row r="449" spans="4:4" x14ac:dyDescent="0.25">
      <c r="D449"/>
    </row>
    <row r="450" spans="4:4" x14ac:dyDescent="0.25">
      <c r="D450"/>
    </row>
    <row r="451" spans="4:4" x14ac:dyDescent="0.25">
      <c r="D451"/>
    </row>
    <row r="452" spans="4:4" x14ac:dyDescent="0.25">
      <c r="D452"/>
    </row>
    <row r="453" spans="4:4" x14ac:dyDescent="0.25">
      <c r="D453"/>
    </row>
    <row r="454" spans="4:4" x14ac:dyDescent="0.25">
      <c r="D454"/>
    </row>
    <row r="455" spans="4:4" x14ac:dyDescent="0.25">
      <c r="D455"/>
    </row>
    <row r="456" spans="4:4" x14ac:dyDescent="0.25">
      <c r="D456"/>
    </row>
    <row r="457" spans="4:4" x14ac:dyDescent="0.25">
      <c r="D457"/>
    </row>
    <row r="458" spans="4:4" x14ac:dyDescent="0.25">
      <c r="D458"/>
    </row>
    <row r="459" spans="4:4" x14ac:dyDescent="0.25">
      <c r="D459"/>
    </row>
    <row r="460" spans="4:4" x14ac:dyDescent="0.25">
      <c r="D460"/>
    </row>
    <row r="461" spans="4:4" x14ac:dyDescent="0.25">
      <c r="D461"/>
    </row>
    <row r="462" spans="4:4" x14ac:dyDescent="0.25">
      <c r="D462"/>
    </row>
    <row r="463" spans="4:4" x14ac:dyDescent="0.25">
      <c r="D463"/>
    </row>
    <row r="464" spans="4:4" x14ac:dyDescent="0.25">
      <c r="D464"/>
    </row>
    <row r="465" spans="4:4" x14ac:dyDescent="0.25">
      <c r="D465"/>
    </row>
    <row r="466" spans="4:4" x14ac:dyDescent="0.25">
      <c r="D466"/>
    </row>
    <row r="467" spans="4:4" x14ac:dyDescent="0.25">
      <c r="D467"/>
    </row>
    <row r="468" spans="4:4" x14ac:dyDescent="0.25">
      <c r="D468"/>
    </row>
    <row r="469" spans="4:4" x14ac:dyDescent="0.25">
      <c r="D469"/>
    </row>
    <row r="470" spans="4:4" x14ac:dyDescent="0.25">
      <c r="D470"/>
    </row>
    <row r="471" spans="4:4" x14ac:dyDescent="0.25">
      <c r="D471"/>
    </row>
    <row r="472" spans="4:4" x14ac:dyDescent="0.25">
      <c r="D472"/>
    </row>
    <row r="473" spans="4:4" x14ac:dyDescent="0.25">
      <c r="D473"/>
    </row>
    <row r="474" spans="4:4" x14ac:dyDescent="0.25">
      <c r="D474"/>
    </row>
    <row r="475" spans="4:4" x14ac:dyDescent="0.25">
      <c r="D475"/>
    </row>
    <row r="476" spans="4:4" x14ac:dyDescent="0.25">
      <c r="D476"/>
    </row>
    <row r="477" spans="4:4" x14ac:dyDescent="0.25">
      <c r="D477"/>
    </row>
    <row r="478" spans="4:4" x14ac:dyDescent="0.25">
      <c r="D478"/>
    </row>
    <row r="479" spans="4:4" x14ac:dyDescent="0.25">
      <c r="D479"/>
    </row>
    <row r="480" spans="4:4" x14ac:dyDescent="0.25">
      <c r="D480"/>
    </row>
    <row r="481" spans="4:4" x14ac:dyDescent="0.25">
      <c r="D481"/>
    </row>
    <row r="482" spans="4:4" x14ac:dyDescent="0.25">
      <c r="D482"/>
    </row>
    <row r="483" spans="4:4" x14ac:dyDescent="0.25">
      <c r="D483"/>
    </row>
    <row r="484" spans="4:4" x14ac:dyDescent="0.25">
      <c r="D484"/>
    </row>
    <row r="485" spans="4:4" x14ac:dyDescent="0.25">
      <c r="D485"/>
    </row>
    <row r="486" spans="4:4" x14ac:dyDescent="0.25">
      <c r="D486"/>
    </row>
    <row r="487" spans="4:4" x14ac:dyDescent="0.25">
      <c r="D487"/>
    </row>
    <row r="488" spans="4:4" x14ac:dyDescent="0.25">
      <c r="D488"/>
    </row>
    <row r="489" spans="4:4" x14ac:dyDescent="0.25">
      <c r="D489"/>
    </row>
    <row r="490" spans="4:4" x14ac:dyDescent="0.25">
      <c r="D490"/>
    </row>
    <row r="491" spans="4:4" x14ac:dyDescent="0.25">
      <c r="D491"/>
    </row>
    <row r="492" spans="4:4" x14ac:dyDescent="0.25">
      <c r="D492"/>
    </row>
    <row r="493" spans="4:4" x14ac:dyDescent="0.25">
      <c r="D493"/>
    </row>
    <row r="494" spans="4:4" x14ac:dyDescent="0.25">
      <c r="D494"/>
    </row>
    <row r="495" spans="4:4" x14ac:dyDescent="0.25">
      <c r="D495"/>
    </row>
    <row r="496" spans="4:4" x14ac:dyDescent="0.25">
      <c r="D496"/>
    </row>
    <row r="497" spans="4:4" x14ac:dyDescent="0.25">
      <c r="D497"/>
    </row>
    <row r="498" spans="4:4" x14ac:dyDescent="0.25">
      <c r="D498"/>
    </row>
    <row r="499" spans="4:4" x14ac:dyDescent="0.25">
      <c r="D499"/>
    </row>
    <row r="500" spans="4:4" x14ac:dyDescent="0.25">
      <c r="D500"/>
    </row>
    <row r="501" spans="4:4" x14ac:dyDescent="0.25">
      <c r="D501"/>
    </row>
    <row r="502" spans="4:4" x14ac:dyDescent="0.25">
      <c r="D502"/>
    </row>
    <row r="503" spans="4:4" x14ac:dyDescent="0.25">
      <c r="D503"/>
    </row>
    <row r="504" spans="4:4" x14ac:dyDescent="0.25">
      <c r="D504"/>
    </row>
    <row r="505" spans="4:4" x14ac:dyDescent="0.25">
      <c r="D505"/>
    </row>
    <row r="506" spans="4:4" x14ac:dyDescent="0.25">
      <c r="D506"/>
    </row>
    <row r="507" spans="4:4" x14ac:dyDescent="0.25">
      <c r="D507"/>
    </row>
    <row r="508" spans="4:4" x14ac:dyDescent="0.25">
      <c r="D508"/>
    </row>
    <row r="509" spans="4:4" x14ac:dyDescent="0.25">
      <c r="D509"/>
    </row>
    <row r="510" spans="4:4" x14ac:dyDescent="0.25">
      <c r="D510"/>
    </row>
    <row r="511" spans="4:4" x14ac:dyDescent="0.25">
      <c r="D511"/>
    </row>
    <row r="512" spans="4:4" x14ac:dyDescent="0.25">
      <c r="D512"/>
    </row>
    <row r="513" spans="4:4" x14ac:dyDescent="0.25">
      <c r="D513"/>
    </row>
    <row r="514" spans="4:4" x14ac:dyDescent="0.25">
      <c r="D514"/>
    </row>
    <row r="515" spans="4:4" x14ac:dyDescent="0.25">
      <c r="D515"/>
    </row>
    <row r="516" spans="4:4" x14ac:dyDescent="0.25">
      <c r="D516"/>
    </row>
    <row r="517" spans="4:4" x14ac:dyDescent="0.25">
      <c r="D517"/>
    </row>
    <row r="518" spans="4:4" x14ac:dyDescent="0.25">
      <c r="D518"/>
    </row>
    <row r="519" spans="4:4" x14ac:dyDescent="0.25">
      <c r="D519"/>
    </row>
    <row r="520" spans="4:4" x14ac:dyDescent="0.25">
      <c r="D520"/>
    </row>
    <row r="521" spans="4:4" x14ac:dyDescent="0.25">
      <c r="D521"/>
    </row>
    <row r="522" spans="4:4" x14ac:dyDescent="0.25">
      <c r="D522"/>
    </row>
    <row r="523" spans="4:4" x14ac:dyDescent="0.25">
      <c r="D523"/>
    </row>
    <row r="524" spans="4:4" x14ac:dyDescent="0.25">
      <c r="D524"/>
    </row>
    <row r="525" spans="4:4" x14ac:dyDescent="0.25">
      <c r="D525"/>
    </row>
    <row r="526" spans="4:4" x14ac:dyDescent="0.25">
      <c r="D526"/>
    </row>
    <row r="527" spans="4:4" x14ac:dyDescent="0.25">
      <c r="D527"/>
    </row>
    <row r="528" spans="4:4" x14ac:dyDescent="0.25">
      <c r="D528"/>
    </row>
    <row r="529" spans="4:4" x14ac:dyDescent="0.25">
      <c r="D529"/>
    </row>
    <row r="530" spans="4:4" x14ac:dyDescent="0.25">
      <c r="D530"/>
    </row>
    <row r="531" spans="4:4" x14ac:dyDescent="0.25">
      <c r="D531"/>
    </row>
    <row r="532" spans="4:4" x14ac:dyDescent="0.25">
      <c r="D532"/>
    </row>
    <row r="533" spans="4:4" x14ac:dyDescent="0.25">
      <c r="D533"/>
    </row>
    <row r="534" spans="4:4" x14ac:dyDescent="0.25">
      <c r="D534"/>
    </row>
    <row r="535" spans="4:4" x14ac:dyDescent="0.25">
      <c r="D535"/>
    </row>
    <row r="536" spans="4:4" x14ac:dyDescent="0.25">
      <c r="D536"/>
    </row>
    <row r="537" spans="4:4" x14ac:dyDescent="0.25">
      <c r="D537"/>
    </row>
    <row r="538" spans="4:4" x14ac:dyDescent="0.25">
      <c r="D538"/>
    </row>
    <row r="539" spans="4:4" x14ac:dyDescent="0.25">
      <c r="D539"/>
    </row>
    <row r="540" spans="4:4" x14ac:dyDescent="0.25">
      <c r="D540"/>
    </row>
    <row r="541" spans="4:4" x14ac:dyDescent="0.25">
      <c r="D541"/>
    </row>
    <row r="542" spans="4:4" x14ac:dyDescent="0.25">
      <c r="D542"/>
    </row>
    <row r="543" spans="4:4" x14ac:dyDescent="0.25">
      <c r="D543"/>
    </row>
    <row r="544" spans="4:4" x14ac:dyDescent="0.25">
      <c r="D544"/>
    </row>
    <row r="545" spans="4:4" x14ac:dyDescent="0.25">
      <c r="D545"/>
    </row>
    <row r="546" spans="4:4" x14ac:dyDescent="0.25">
      <c r="D546"/>
    </row>
    <row r="547" spans="4:4" x14ac:dyDescent="0.25">
      <c r="D547"/>
    </row>
    <row r="548" spans="4:4" x14ac:dyDescent="0.25">
      <c r="D548"/>
    </row>
    <row r="549" spans="4:4" x14ac:dyDescent="0.25">
      <c r="D549"/>
    </row>
    <row r="550" spans="4:4" x14ac:dyDescent="0.25">
      <c r="D550"/>
    </row>
    <row r="551" spans="4:4" x14ac:dyDescent="0.25">
      <c r="D551"/>
    </row>
    <row r="552" spans="4:4" x14ac:dyDescent="0.25">
      <c r="D552"/>
    </row>
    <row r="553" spans="4:4" x14ac:dyDescent="0.25">
      <c r="D553"/>
    </row>
    <row r="554" spans="4:4" x14ac:dyDescent="0.25">
      <c r="D554"/>
    </row>
    <row r="555" spans="4:4" x14ac:dyDescent="0.25">
      <c r="D555"/>
    </row>
    <row r="556" spans="4:4" x14ac:dyDescent="0.25">
      <c r="D556"/>
    </row>
    <row r="557" spans="4:4" x14ac:dyDescent="0.25">
      <c r="D557"/>
    </row>
    <row r="558" spans="4:4" x14ac:dyDescent="0.25">
      <c r="D558"/>
    </row>
    <row r="559" spans="4:4" x14ac:dyDescent="0.25">
      <c r="D559"/>
    </row>
    <row r="560" spans="4:4" x14ac:dyDescent="0.25">
      <c r="D560"/>
    </row>
    <row r="561" spans="4:4" x14ac:dyDescent="0.25">
      <c r="D561"/>
    </row>
    <row r="562" spans="4:4" x14ac:dyDescent="0.25">
      <c r="D562"/>
    </row>
    <row r="563" spans="4:4" x14ac:dyDescent="0.25">
      <c r="D563"/>
    </row>
    <row r="564" spans="4:4" x14ac:dyDescent="0.25">
      <c r="D564"/>
    </row>
    <row r="565" spans="4:4" x14ac:dyDescent="0.25">
      <c r="D565"/>
    </row>
    <row r="566" spans="4:4" x14ac:dyDescent="0.25">
      <c r="D566"/>
    </row>
    <row r="567" spans="4:4" x14ac:dyDescent="0.25">
      <c r="D567"/>
    </row>
    <row r="568" spans="4:4" x14ac:dyDescent="0.25">
      <c r="D568"/>
    </row>
    <row r="569" spans="4:4" x14ac:dyDescent="0.25">
      <c r="D569"/>
    </row>
    <row r="570" spans="4:4" x14ac:dyDescent="0.25">
      <c r="D570"/>
    </row>
    <row r="571" spans="4:4" x14ac:dyDescent="0.25">
      <c r="D571"/>
    </row>
    <row r="572" spans="4:4" x14ac:dyDescent="0.25">
      <c r="D572"/>
    </row>
    <row r="573" spans="4:4" x14ac:dyDescent="0.25">
      <c r="D573"/>
    </row>
    <row r="574" spans="4:4" x14ac:dyDescent="0.25">
      <c r="D574"/>
    </row>
    <row r="575" spans="4:4" x14ac:dyDescent="0.25">
      <c r="D575"/>
    </row>
    <row r="576" spans="4:4" x14ac:dyDescent="0.25">
      <c r="D576"/>
    </row>
    <row r="577" spans="4:4" x14ac:dyDescent="0.25">
      <c r="D577"/>
    </row>
    <row r="578" spans="4:4" x14ac:dyDescent="0.25">
      <c r="D578"/>
    </row>
    <row r="579" spans="4:4" x14ac:dyDescent="0.25">
      <c r="D579"/>
    </row>
    <row r="580" spans="4:4" x14ac:dyDescent="0.25">
      <c r="D580"/>
    </row>
    <row r="581" spans="4:4" x14ac:dyDescent="0.25">
      <c r="D581"/>
    </row>
    <row r="582" spans="4:4" x14ac:dyDescent="0.25">
      <c r="D582"/>
    </row>
    <row r="583" spans="4:4" x14ac:dyDescent="0.25">
      <c r="D583"/>
    </row>
    <row r="584" spans="4:4" x14ac:dyDescent="0.25">
      <c r="D584"/>
    </row>
    <row r="585" spans="4:4" x14ac:dyDescent="0.25">
      <c r="D585"/>
    </row>
    <row r="586" spans="4:4" x14ac:dyDescent="0.25">
      <c r="D586"/>
    </row>
    <row r="587" spans="4:4" x14ac:dyDescent="0.25">
      <c r="D587"/>
    </row>
    <row r="588" spans="4:4" x14ac:dyDescent="0.25">
      <c r="D588"/>
    </row>
    <row r="589" spans="4:4" x14ac:dyDescent="0.25">
      <c r="D589"/>
    </row>
    <row r="590" spans="4:4" x14ac:dyDescent="0.25">
      <c r="D590"/>
    </row>
    <row r="591" spans="4:4" x14ac:dyDescent="0.25">
      <c r="D591"/>
    </row>
    <row r="592" spans="4:4" x14ac:dyDescent="0.25">
      <c r="D592"/>
    </row>
    <row r="593" spans="4:4" x14ac:dyDescent="0.25">
      <c r="D593"/>
    </row>
    <row r="594" spans="4:4" x14ac:dyDescent="0.25">
      <c r="D594"/>
    </row>
    <row r="595" spans="4:4" x14ac:dyDescent="0.25">
      <c r="D595"/>
    </row>
    <row r="596" spans="4:4" x14ac:dyDescent="0.25">
      <c r="D596"/>
    </row>
    <row r="597" spans="4:4" x14ac:dyDescent="0.25">
      <c r="D597"/>
    </row>
    <row r="598" spans="4:4" x14ac:dyDescent="0.25">
      <c r="D598"/>
    </row>
    <row r="599" spans="4:4" x14ac:dyDescent="0.25">
      <c r="D599"/>
    </row>
    <row r="600" spans="4:4" x14ac:dyDescent="0.25">
      <c r="D600"/>
    </row>
    <row r="601" spans="4:4" x14ac:dyDescent="0.25">
      <c r="D601"/>
    </row>
    <row r="602" spans="4:4" x14ac:dyDescent="0.25">
      <c r="D602"/>
    </row>
    <row r="603" spans="4:4" x14ac:dyDescent="0.25">
      <c r="D603"/>
    </row>
    <row r="604" spans="4:4" x14ac:dyDescent="0.25">
      <c r="D604"/>
    </row>
    <row r="605" spans="4:4" x14ac:dyDescent="0.25">
      <c r="D605"/>
    </row>
    <row r="606" spans="4:4" x14ac:dyDescent="0.25">
      <c r="D606"/>
    </row>
    <row r="607" spans="4:4" x14ac:dyDescent="0.25">
      <c r="D607"/>
    </row>
    <row r="608" spans="4:4" x14ac:dyDescent="0.25">
      <c r="D608"/>
    </row>
    <row r="609" spans="4:4" x14ac:dyDescent="0.25">
      <c r="D609"/>
    </row>
    <row r="610" spans="4:4" x14ac:dyDescent="0.25">
      <c r="D610"/>
    </row>
    <row r="611" spans="4:4" x14ac:dyDescent="0.25">
      <c r="D611"/>
    </row>
    <row r="612" spans="4:4" x14ac:dyDescent="0.25">
      <c r="D612"/>
    </row>
    <row r="613" spans="4:4" x14ac:dyDescent="0.25">
      <c r="D613"/>
    </row>
    <row r="614" spans="4:4" x14ac:dyDescent="0.25">
      <c r="D614"/>
    </row>
    <row r="615" spans="4:4" x14ac:dyDescent="0.25">
      <c r="D615"/>
    </row>
    <row r="616" spans="4:4" x14ac:dyDescent="0.25">
      <c r="D616"/>
    </row>
    <row r="617" spans="4:4" x14ac:dyDescent="0.25">
      <c r="D617"/>
    </row>
    <row r="618" spans="4:4" x14ac:dyDescent="0.25">
      <c r="D618"/>
    </row>
    <row r="619" spans="4:4" x14ac:dyDescent="0.25">
      <c r="D619"/>
    </row>
    <row r="620" spans="4:4" x14ac:dyDescent="0.25">
      <c r="D620"/>
    </row>
    <row r="621" spans="4:4" x14ac:dyDescent="0.25">
      <c r="D621"/>
    </row>
    <row r="622" spans="4:4" x14ac:dyDescent="0.25">
      <c r="D622"/>
    </row>
    <row r="623" spans="4:4" x14ac:dyDescent="0.25">
      <c r="D623"/>
    </row>
    <row r="624" spans="4:4" x14ac:dyDescent="0.25">
      <c r="D624"/>
    </row>
    <row r="625" spans="4:4" x14ac:dyDescent="0.25">
      <c r="D625"/>
    </row>
    <row r="626" spans="4:4" x14ac:dyDescent="0.25">
      <c r="D626"/>
    </row>
    <row r="627" spans="4:4" x14ac:dyDescent="0.25">
      <c r="D627"/>
    </row>
    <row r="628" spans="4:4" x14ac:dyDescent="0.25">
      <c r="D628"/>
    </row>
    <row r="629" spans="4:4" x14ac:dyDescent="0.25">
      <c r="D629"/>
    </row>
    <row r="630" spans="4:4" x14ac:dyDescent="0.25">
      <c r="D630"/>
    </row>
    <row r="631" spans="4:4" x14ac:dyDescent="0.25">
      <c r="D631"/>
    </row>
    <row r="632" spans="4:4" x14ac:dyDescent="0.25">
      <c r="D632"/>
    </row>
    <row r="633" spans="4:4" x14ac:dyDescent="0.25">
      <c r="D633"/>
    </row>
    <row r="634" spans="4:4" x14ac:dyDescent="0.25">
      <c r="D634"/>
    </row>
    <row r="635" spans="4:4" x14ac:dyDescent="0.25">
      <c r="D635"/>
    </row>
    <row r="636" spans="4:4" x14ac:dyDescent="0.25">
      <c r="D636"/>
    </row>
    <row r="637" spans="4:4" x14ac:dyDescent="0.25">
      <c r="D637"/>
    </row>
    <row r="638" spans="4:4" x14ac:dyDescent="0.25">
      <c r="D638"/>
    </row>
    <row r="639" spans="4:4" x14ac:dyDescent="0.25">
      <c r="D639"/>
    </row>
    <row r="640" spans="4:4" x14ac:dyDescent="0.25">
      <c r="D640"/>
    </row>
    <row r="641" spans="4:4" x14ac:dyDescent="0.25">
      <c r="D641"/>
    </row>
    <row r="642" spans="4:4" x14ac:dyDescent="0.25">
      <c r="D642"/>
    </row>
    <row r="643" spans="4:4" x14ac:dyDescent="0.25">
      <c r="D643"/>
    </row>
    <row r="644" spans="4:4" x14ac:dyDescent="0.25">
      <c r="D644"/>
    </row>
    <row r="645" spans="4:4" x14ac:dyDescent="0.25">
      <c r="D645"/>
    </row>
    <row r="646" spans="4:4" x14ac:dyDescent="0.25">
      <c r="D646"/>
    </row>
    <row r="647" spans="4:4" x14ac:dyDescent="0.25">
      <c r="D647"/>
    </row>
    <row r="648" spans="4:4" x14ac:dyDescent="0.25">
      <c r="D648"/>
    </row>
    <row r="649" spans="4:4" x14ac:dyDescent="0.25">
      <c r="D649"/>
    </row>
    <row r="650" spans="4:4" x14ac:dyDescent="0.25">
      <c r="D650"/>
    </row>
    <row r="651" spans="4:4" x14ac:dyDescent="0.25">
      <c r="D651"/>
    </row>
    <row r="652" spans="4:4" x14ac:dyDescent="0.25">
      <c r="D652"/>
    </row>
    <row r="653" spans="4:4" x14ac:dyDescent="0.25">
      <c r="D653"/>
    </row>
    <row r="654" spans="4:4" x14ac:dyDescent="0.25">
      <c r="D654"/>
    </row>
    <row r="655" spans="4:4" x14ac:dyDescent="0.25">
      <c r="D655"/>
    </row>
    <row r="656" spans="4:4" x14ac:dyDescent="0.25">
      <c r="D656"/>
    </row>
    <row r="657" spans="4:4" x14ac:dyDescent="0.25">
      <c r="D657"/>
    </row>
    <row r="658" spans="4:4" x14ac:dyDescent="0.25">
      <c r="D658"/>
    </row>
    <row r="659" spans="4:4" x14ac:dyDescent="0.25">
      <c r="D659"/>
    </row>
    <row r="660" spans="4:4" x14ac:dyDescent="0.25">
      <c r="D660"/>
    </row>
    <row r="661" spans="4:4" x14ac:dyDescent="0.25">
      <c r="D661"/>
    </row>
    <row r="662" spans="4:4" x14ac:dyDescent="0.25">
      <c r="D662"/>
    </row>
    <row r="663" spans="4:4" x14ac:dyDescent="0.25">
      <c r="D663"/>
    </row>
    <row r="664" spans="4:4" x14ac:dyDescent="0.25">
      <c r="D664"/>
    </row>
    <row r="665" spans="4:4" x14ac:dyDescent="0.25">
      <c r="D665"/>
    </row>
    <row r="666" spans="4:4" x14ac:dyDescent="0.25">
      <c r="D666"/>
    </row>
    <row r="667" spans="4:4" x14ac:dyDescent="0.25">
      <c r="D667"/>
    </row>
    <row r="668" spans="4:4" x14ac:dyDescent="0.25">
      <c r="D668"/>
    </row>
    <row r="669" spans="4:4" x14ac:dyDescent="0.25">
      <c r="D669"/>
    </row>
    <row r="670" spans="4:4" x14ac:dyDescent="0.25">
      <c r="D670"/>
    </row>
    <row r="671" spans="4:4" x14ac:dyDescent="0.25">
      <c r="D671"/>
    </row>
    <row r="672" spans="4:4" x14ac:dyDescent="0.25">
      <c r="D672"/>
    </row>
    <row r="673" spans="4:4" x14ac:dyDescent="0.25">
      <c r="D673"/>
    </row>
    <row r="674" spans="4:4" x14ac:dyDescent="0.25">
      <c r="D674"/>
    </row>
    <row r="675" spans="4:4" x14ac:dyDescent="0.25">
      <c r="D675"/>
    </row>
    <row r="676" spans="4:4" x14ac:dyDescent="0.25">
      <c r="D676"/>
    </row>
    <row r="677" spans="4:4" x14ac:dyDescent="0.25">
      <c r="D677"/>
    </row>
    <row r="678" spans="4:4" x14ac:dyDescent="0.25">
      <c r="D678"/>
    </row>
    <row r="679" spans="4:4" x14ac:dyDescent="0.25">
      <c r="D679"/>
    </row>
    <row r="680" spans="4:4" x14ac:dyDescent="0.25">
      <c r="D680"/>
    </row>
    <row r="681" spans="4:4" x14ac:dyDescent="0.25">
      <c r="D681"/>
    </row>
    <row r="682" spans="4:4" x14ac:dyDescent="0.25">
      <c r="D682"/>
    </row>
    <row r="683" spans="4:4" x14ac:dyDescent="0.25">
      <c r="D683"/>
    </row>
    <row r="684" spans="4:4" x14ac:dyDescent="0.25">
      <c r="D684"/>
    </row>
    <row r="685" spans="4:4" x14ac:dyDescent="0.25">
      <c r="D685"/>
    </row>
    <row r="686" spans="4:4" x14ac:dyDescent="0.25">
      <c r="D686"/>
    </row>
    <row r="687" spans="4:4" x14ac:dyDescent="0.25">
      <c r="D687"/>
    </row>
    <row r="688" spans="4:4" x14ac:dyDescent="0.25">
      <c r="D688"/>
    </row>
    <row r="689" spans="4:4" x14ac:dyDescent="0.25">
      <c r="D689"/>
    </row>
    <row r="690" spans="4:4" x14ac:dyDescent="0.25">
      <c r="D690"/>
    </row>
    <row r="691" spans="4:4" x14ac:dyDescent="0.25">
      <c r="D691"/>
    </row>
  </sheetData>
  <mergeCells count="3">
    <mergeCell ref="A6:A15"/>
    <mergeCell ref="A18:A21"/>
    <mergeCell ref="A22:C22"/>
  </mergeCells>
  <pageMargins left="0.43307086614173229" right="0.43307086614173229" top="0.55118110236220474" bottom="0.56999999999999995" header="0.31496062992125984" footer="0.26"/>
  <pageSetup paperSize="9" scale="60" fitToHeight="0" orientation="portrait" horizontalDpi="4294967294" verticalDpi="4294967294" r:id="rId2"/>
  <headerFooter>
    <oddFooter>&amp;R&amp;N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9C622-3DB3-4B4B-A500-B402AF9FBDC6}">
  <sheetPr>
    <pageSetUpPr fitToPage="1"/>
  </sheetPr>
  <dimension ref="A1:F691"/>
  <sheetViews>
    <sheetView workbookViewId="0">
      <selection activeCell="A21" sqref="A21"/>
    </sheetView>
  </sheetViews>
  <sheetFormatPr defaultRowHeight="15" x14ac:dyDescent="0.25"/>
  <cols>
    <col min="1" max="1" width="24.85546875" customWidth="1"/>
    <col min="2" max="2" width="23.42578125" customWidth="1"/>
    <col min="3" max="3" width="58" customWidth="1"/>
    <col min="4" max="4" width="17.85546875" style="92" customWidth="1"/>
    <col min="5" max="5" width="16.28515625" customWidth="1"/>
    <col min="6" max="6" width="16.140625" customWidth="1"/>
  </cols>
  <sheetData>
    <row r="1" spans="1:6" ht="21" customHeight="1" x14ac:dyDescent="0.25">
      <c r="A1" s="91" t="s">
        <v>160</v>
      </c>
      <c r="B1" t="s">
        <v>687</v>
      </c>
    </row>
    <row r="3" spans="1:6" x14ac:dyDescent="0.25">
      <c r="A3" s="1"/>
      <c r="B3" s="1"/>
      <c r="C3" s="1"/>
      <c r="D3" s="93" t="s">
        <v>3447</v>
      </c>
      <c r="E3" s="1"/>
      <c r="F3" s="1"/>
    </row>
    <row r="4" spans="1:6" ht="30" x14ac:dyDescent="0.25">
      <c r="A4" s="93" t="s">
        <v>2690</v>
      </c>
      <c r="B4" s="93" t="s">
        <v>1</v>
      </c>
      <c r="C4" s="93" t="s">
        <v>2</v>
      </c>
      <c r="D4" s="94" t="s">
        <v>3450</v>
      </c>
      <c r="E4" s="94" t="s">
        <v>3448</v>
      </c>
      <c r="F4" s="94" t="s">
        <v>3449</v>
      </c>
    </row>
    <row r="5" spans="1:6" ht="60" x14ac:dyDescent="0.25">
      <c r="A5" s="98" t="s">
        <v>2878</v>
      </c>
      <c r="B5" s="94" t="s">
        <v>658</v>
      </c>
      <c r="C5" s="94" t="s">
        <v>659</v>
      </c>
      <c r="D5" s="95">
        <v>3628842.72</v>
      </c>
      <c r="E5" s="95">
        <v>258148.69</v>
      </c>
      <c r="F5" s="95">
        <v>6706.09</v>
      </c>
    </row>
    <row r="6" spans="1:6" ht="45" x14ac:dyDescent="0.25">
      <c r="A6" s="99"/>
      <c r="B6" s="94" t="s">
        <v>661</v>
      </c>
      <c r="C6" s="94" t="s">
        <v>662</v>
      </c>
      <c r="D6" s="95">
        <v>12200000</v>
      </c>
      <c r="E6" s="95">
        <v>0</v>
      </c>
      <c r="F6" s="95">
        <v>0</v>
      </c>
    </row>
    <row r="7" spans="1:6" ht="90" x14ac:dyDescent="0.25">
      <c r="A7" s="99"/>
      <c r="B7" s="94" t="s">
        <v>664</v>
      </c>
      <c r="C7" s="94" t="s">
        <v>665</v>
      </c>
      <c r="D7" s="95">
        <v>21000000</v>
      </c>
      <c r="E7" s="95">
        <v>642286.33000000007</v>
      </c>
      <c r="F7" s="95">
        <v>41000.26</v>
      </c>
    </row>
    <row r="8" spans="1:6" ht="30" x14ac:dyDescent="0.25">
      <c r="A8" s="99"/>
      <c r="B8" s="94" t="s">
        <v>667</v>
      </c>
      <c r="C8" s="94" t="s">
        <v>668</v>
      </c>
      <c r="D8" s="95">
        <v>6000000</v>
      </c>
      <c r="E8" s="95">
        <v>371017.39</v>
      </c>
      <c r="F8" s="95">
        <v>24160.79</v>
      </c>
    </row>
    <row r="9" spans="1:6" ht="60" x14ac:dyDescent="0.25">
      <c r="A9" s="99"/>
      <c r="B9" s="94" t="s">
        <v>670</v>
      </c>
      <c r="C9" s="94" t="s">
        <v>671</v>
      </c>
      <c r="D9" s="95">
        <v>10000000</v>
      </c>
      <c r="E9" s="95">
        <v>1455635.26</v>
      </c>
      <c r="F9" s="95">
        <v>165488.26</v>
      </c>
    </row>
    <row r="10" spans="1:6" ht="45" x14ac:dyDescent="0.25">
      <c r="A10" s="99"/>
      <c r="B10" s="94" t="s">
        <v>673</v>
      </c>
      <c r="C10" s="94" t="s">
        <v>674</v>
      </c>
      <c r="D10" s="95">
        <v>7500000</v>
      </c>
      <c r="E10" s="95">
        <v>745334.96</v>
      </c>
      <c r="F10" s="95">
        <v>165403.85</v>
      </c>
    </row>
    <row r="11" spans="1:6" ht="45" x14ac:dyDescent="0.25">
      <c r="A11" s="99"/>
      <c r="B11" s="94" t="s">
        <v>676</v>
      </c>
      <c r="C11" s="94" t="s">
        <v>677</v>
      </c>
      <c r="D11" s="95">
        <v>8000000</v>
      </c>
      <c r="E11" s="95">
        <v>6529778.7400000002</v>
      </c>
      <c r="F11" s="95">
        <v>1961284.57</v>
      </c>
    </row>
    <row r="12" spans="1:6" ht="45" x14ac:dyDescent="0.25">
      <c r="A12" s="99"/>
      <c r="B12" s="94" t="s">
        <v>679</v>
      </c>
      <c r="C12" s="94" t="s">
        <v>680</v>
      </c>
      <c r="D12" s="95">
        <v>2307547.84</v>
      </c>
      <c r="E12" s="95">
        <v>79300</v>
      </c>
      <c r="F12" s="95">
        <v>0</v>
      </c>
    </row>
    <row r="13" spans="1:6" ht="30" x14ac:dyDescent="0.25">
      <c r="A13" s="99"/>
      <c r="B13" s="94" t="s">
        <v>682</v>
      </c>
      <c r="C13" s="94" t="s">
        <v>683</v>
      </c>
      <c r="D13" s="95">
        <v>3183300</v>
      </c>
      <c r="E13" s="95">
        <v>143984.92000000001</v>
      </c>
      <c r="F13" s="95">
        <v>12192.53</v>
      </c>
    </row>
    <row r="14" spans="1:6" ht="30" x14ac:dyDescent="0.25">
      <c r="A14" s="99"/>
      <c r="B14" s="94" t="s">
        <v>685</v>
      </c>
      <c r="C14" s="94" t="s">
        <v>686</v>
      </c>
      <c r="D14" s="95">
        <v>5680309.4400000004</v>
      </c>
      <c r="E14" s="95">
        <v>801391.53999999992</v>
      </c>
      <c r="F14" s="95">
        <v>65009.02</v>
      </c>
    </row>
    <row r="15" spans="1:6" ht="30" x14ac:dyDescent="0.25">
      <c r="A15" s="94" t="s">
        <v>2877</v>
      </c>
      <c r="B15" s="94" t="s">
        <v>655</v>
      </c>
      <c r="C15" s="94" t="s">
        <v>656</v>
      </c>
      <c r="D15" s="95">
        <v>15400000</v>
      </c>
      <c r="E15" s="95">
        <v>8046419.2400000002</v>
      </c>
      <c r="F15" s="95">
        <v>1700254.06</v>
      </c>
    </row>
    <row r="16" spans="1:6" x14ac:dyDescent="0.25">
      <c r="A16" s="98" t="s">
        <v>3446</v>
      </c>
      <c r="B16" s="99"/>
      <c r="C16" s="99"/>
      <c r="D16" s="95">
        <v>94900000</v>
      </c>
      <c r="E16" s="95">
        <v>19073297.07</v>
      </c>
      <c r="F16" s="95">
        <v>4141499.43</v>
      </c>
    </row>
    <row r="17" spans="4:4" x14ac:dyDescent="0.25">
      <c r="D17"/>
    </row>
    <row r="18" spans="4:4" x14ac:dyDescent="0.25">
      <c r="D18"/>
    </row>
    <row r="19" spans="4:4" x14ac:dyDescent="0.25">
      <c r="D19"/>
    </row>
    <row r="20" spans="4:4" x14ac:dyDescent="0.25">
      <c r="D20"/>
    </row>
    <row r="21" spans="4:4" x14ac:dyDescent="0.25">
      <c r="D21"/>
    </row>
    <row r="22" spans="4:4" x14ac:dyDescent="0.25">
      <c r="D22"/>
    </row>
    <row r="23" spans="4:4" x14ac:dyDescent="0.25">
      <c r="D23"/>
    </row>
    <row r="24" spans="4:4" x14ac:dyDescent="0.25">
      <c r="D24"/>
    </row>
    <row r="25" spans="4:4" x14ac:dyDescent="0.25">
      <c r="D25"/>
    </row>
    <row r="26" spans="4:4" x14ac:dyDescent="0.25">
      <c r="D26"/>
    </row>
    <row r="27" spans="4:4" x14ac:dyDescent="0.25">
      <c r="D27"/>
    </row>
    <row r="28" spans="4:4" x14ac:dyDescent="0.25">
      <c r="D28"/>
    </row>
    <row r="29" spans="4:4" x14ac:dyDescent="0.25">
      <c r="D29"/>
    </row>
    <row r="30" spans="4:4" x14ac:dyDescent="0.25">
      <c r="D30"/>
    </row>
    <row r="31" spans="4:4" x14ac:dyDescent="0.25">
      <c r="D31"/>
    </row>
    <row r="32" spans="4:4" x14ac:dyDescent="0.25">
      <c r="D32"/>
    </row>
    <row r="33" spans="4:4" x14ac:dyDescent="0.25">
      <c r="D33"/>
    </row>
    <row r="34" spans="4:4" x14ac:dyDescent="0.25">
      <c r="D34"/>
    </row>
    <row r="35" spans="4:4" x14ac:dyDescent="0.25">
      <c r="D35"/>
    </row>
    <row r="36" spans="4:4" x14ac:dyDescent="0.25">
      <c r="D36"/>
    </row>
    <row r="37" spans="4:4" x14ac:dyDescent="0.25">
      <c r="D37"/>
    </row>
    <row r="38" spans="4:4" x14ac:dyDescent="0.25">
      <c r="D38"/>
    </row>
    <row r="39" spans="4:4" x14ac:dyDescent="0.25">
      <c r="D39"/>
    </row>
    <row r="40" spans="4:4" x14ac:dyDescent="0.25">
      <c r="D40"/>
    </row>
    <row r="41" spans="4:4" x14ac:dyDescent="0.25">
      <c r="D41"/>
    </row>
    <row r="42" spans="4:4" x14ac:dyDescent="0.25">
      <c r="D42"/>
    </row>
    <row r="43" spans="4:4" x14ac:dyDescent="0.25">
      <c r="D43"/>
    </row>
    <row r="44" spans="4:4" x14ac:dyDescent="0.25">
      <c r="D44"/>
    </row>
    <row r="45" spans="4:4" x14ac:dyDescent="0.25">
      <c r="D45"/>
    </row>
    <row r="46" spans="4:4" x14ac:dyDescent="0.25">
      <c r="D46"/>
    </row>
    <row r="47" spans="4:4" x14ac:dyDescent="0.25">
      <c r="D47"/>
    </row>
    <row r="48" spans="4:4" x14ac:dyDescent="0.25">
      <c r="D48"/>
    </row>
    <row r="49" spans="4:4" x14ac:dyDescent="0.25">
      <c r="D49"/>
    </row>
    <row r="50" spans="4:4" x14ac:dyDescent="0.25">
      <c r="D50"/>
    </row>
    <row r="51" spans="4:4" x14ac:dyDescent="0.25">
      <c r="D51"/>
    </row>
    <row r="52" spans="4:4" x14ac:dyDescent="0.25">
      <c r="D52"/>
    </row>
    <row r="53" spans="4:4" x14ac:dyDescent="0.25">
      <c r="D53"/>
    </row>
    <row r="54" spans="4:4" x14ac:dyDescent="0.25">
      <c r="D54"/>
    </row>
    <row r="55" spans="4:4" x14ac:dyDescent="0.25">
      <c r="D55"/>
    </row>
    <row r="56" spans="4:4" x14ac:dyDescent="0.25">
      <c r="D56"/>
    </row>
    <row r="57" spans="4:4" x14ac:dyDescent="0.25">
      <c r="D57"/>
    </row>
    <row r="58" spans="4:4" x14ac:dyDescent="0.25">
      <c r="D58"/>
    </row>
    <row r="59" spans="4:4" x14ac:dyDescent="0.25">
      <c r="D59"/>
    </row>
    <row r="60" spans="4:4" x14ac:dyDescent="0.25">
      <c r="D60"/>
    </row>
    <row r="61" spans="4:4" x14ac:dyDescent="0.25">
      <c r="D61"/>
    </row>
    <row r="62" spans="4:4" x14ac:dyDescent="0.25">
      <c r="D62"/>
    </row>
    <row r="63" spans="4:4" x14ac:dyDescent="0.25">
      <c r="D63"/>
    </row>
    <row r="64" spans="4:4" x14ac:dyDescent="0.25">
      <c r="D64"/>
    </row>
    <row r="65" spans="4:4" x14ac:dyDescent="0.25">
      <c r="D65"/>
    </row>
    <row r="66" spans="4:4" x14ac:dyDescent="0.25">
      <c r="D66"/>
    </row>
    <row r="67" spans="4:4" x14ac:dyDescent="0.25">
      <c r="D67"/>
    </row>
    <row r="68" spans="4:4" x14ac:dyDescent="0.25">
      <c r="D68"/>
    </row>
    <row r="69" spans="4:4" x14ac:dyDescent="0.25">
      <c r="D69"/>
    </row>
    <row r="70" spans="4:4" x14ac:dyDescent="0.25">
      <c r="D70"/>
    </row>
    <row r="71" spans="4:4" x14ac:dyDescent="0.25">
      <c r="D71"/>
    </row>
    <row r="72" spans="4:4" x14ac:dyDescent="0.25">
      <c r="D72"/>
    </row>
    <row r="73" spans="4:4" x14ac:dyDescent="0.25">
      <c r="D73"/>
    </row>
    <row r="74" spans="4:4" x14ac:dyDescent="0.25">
      <c r="D74"/>
    </row>
    <row r="75" spans="4:4" x14ac:dyDescent="0.25">
      <c r="D75"/>
    </row>
    <row r="76" spans="4:4" x14ac:dyDescent="0.25">
      <c r="D76"/>
    </row>
    <row r="77" spans="4:4" x14ac:dyDescent="0.25">
      <c r="D77"/>
    </row>
    <row r="78" spans="4:4" x14ac:dyDescent="0.25">
      <c r="D78"/>
    </row>
    <row r="79" spans="4:4" x14ac:dyDescent="0.25">
      <c r="D79"/>
    </row>
    <row r="80" spans="4:4" x14ac:dyDescent="0.25">
      <c r="D80"/>
    </row>
    <row r="81" spans="4:4" x14ac:dyDescent="0.25">
      <c r="D81"/>
    </row>
    <row r="82" spans="4:4" x14ac:dyDescent="0.25">
      <c r="D82"/>
    </row>
    <row r="83" spans="4:4" x14ac:dyDescent="0.25">
      <c r="D83"/>
    </row>
    <row r="84" spans="4:4" x14ac:dyDescent="0.25">
      <c r="D84"/>
    </row>
    <row r="85" spans="4:4" x14ac:dyDescent="0.25">
      <c r="D85"/>
    </row>
    <row r="86" spans="4:4" x14ac:dyDescent="0.25">
      <c r="D86"/>
    </row>
    <row r="87" spans="4:4" x14ac:dyDescent="0.25">
      <c r="D87"/>
    </row>
    <row r="88" spans="4:4" x14ac:dyDescent="0.25">
      <c r="D88"/>
    </row>
    <row r="89" spans="4:4" x14ac:dyDescent="0.25">
      <c r="D89"/>
    </row>
    <row r="90" spans="4:4" x14ac:dyDescent="0.25">
      <c r="D90"/>
    </row>
    <row r="91" spans="4:4" x14ac:dyDescent="0.25">
      <c r="D91"/>
    </row>
    <row r="92" spans="4:4" x14ac:dyDescent="0.25">
      <c r="D92"/>
    </row>
    <row r="93" spans="4:4" x14ac:dyDescent="0.25">
      <c r="D93"/>
    </row>
    <row r="94" spans="4:4" x14ac:dyDescent="0.25">
      <c r="D94"/>
    </row>
    <row r="95" spans="4:4" x14ac:dyDescent="0.25">
      <c r="D95"/>
    </row>
    <row r="96" spans="4:4" x14ac:dyDescent="0.25">
      <c r="D96"/>
    </row>
    <row r="97" spans="4:4" x14ac:dyDescent="0.25">
      <c r="D97"/>
    </row>
    <row r="98" spans="4:4" x14ac:dyDescent="0.25">
      <c r="D98"/>
    </row>
    <row r="99" spans="4:4" x14ac:dyDescent="0.25">
      <c r="D99"/>
    </row>
    <row r="100" spans="4:4" x14ac:dyDescent="0.25">
      <c r="D100"/>
    </row>
    <row r="101" spans="4:4" x14ac:dyDescent="0.25">
      <c r="D101"/>
    </row>
    <row r="102" spans="4:4" x14ac:dyDescent="0.25">
      <c r="D102"/>
    </row>
    <row r="103" spans="4:4" x14ac:dyDescent="0.25">
      <c r="D103"/>
    </row>
    <row r="104" spans="4:4" x14ac:dyDescent="0.25">
      <c r="D104"/>
    </row>
    <row r="105" spans="4:4" x14ac:dyDescent="0.25">
      <c r="D105"/>
    </row>
    <row r="106" spans="4:4" x14ac:dyDescent="0.25">
      <c r="D106"/>
    </row>
    <row r="107" spans="4:4" x14ac:dyDescent="0.25">
      <c r="D107"/>
    </row>
    <row r="108" spans="4:4" x14ac:dyDescent="0.25">
      <c r="D108"/>
    </row>
    <row r="109" spans="4:4" x14ac:dyDescent="0.25">
      <c r="D109"/>
    </row>
    <row r="110" spans="4:4" x14ac:dyDescent="0.25">
      <c r="D110"/>
    </row>
    <row r="111" spans="4:4" x14ac:dyDescent="0.25">
      <c r="D111"/>
    </row>
    <row r="112" spans="4:4" x14ac:dyDescent="0.25">
      <c r="D112"/>
    </row>
    <row r="113" spans="4:4" x14ac:dyDescent="0.25">
      <c r="D113"/>
    </row>
    <row r="114" spans="4:4" x14ac:dyDescent="0.25">
      <c r="D114"/>
    </row>
    <row r="115" spans="4:4" x14ac:dyDescent="0.25">
      <c r="D115"/>
    </row>
    <row r="116" spans="4:4" x14ac:dyDescent="0.25">
      <c r="D116"/>
    </row>
    <row r="117" spans="4:4" x14ac:dyDescent="0.25">
      <c r="D117"/>
    </row>
    <row r="118" spans="4:4" x14ac:dyDescent="0.25">
      <c r="D118"/>
    </row>
    <row r="119" spans="4:4" x14ac:dyDescent="0.25">
      <c r="D119"/>
    </row>
    <row r="120" spans="4:4" x14ac:dyDescent="0.25">
      <c r="D120"/>
    </row>
    <row r="121" spans="4:4" x14ac:dyDescent="0.25">
      <c r="D121"/>
    </row>
    <row r="122" spans="4:4" x14ac:dyDescent="0.25">
      <c r="D122"/>
    </row>
    <row r="123" spans="4:4" x14ac:dyDescent="0.25">
      <c r="D123"/>
    </row>
    <row r="124" spans="4:4" x14ac:dyDescent="0.25">
      <c r="D124"/>
    </row>
    <row r="125" spans="4:4" x14ac:dyDescent="0.25">
      <c r="D125"/>
    </row>
    <row r="126" spans="4:4" x14ac:dyDescent="0.25">
      <c r="D126"/>
    </row>
    <row r="127" spans="4:4" x14ac:dyDescent="0.25">
      <c r="D127"/>
    </row>
    <row r="128" spans="4:4" x14ac:dyDescent="0.25">
      <c r="D128"/>
    </row>
    <row r="129" spans="4:4" x14ac:dyDescent="0.25">
      <c r="D129"/>
    </row>
    <row r="130" spans="4:4" x14ac:dyDescent="0.25">
      <c r="D130"/>
    </row>
    <row r="131" spans="4:4" x14ac:dyDescent="0.25">
      <c r="D131"/>
    </row>
    <row r="132" spans="4:4" x14ac:dyDescent="0.25">
      <c r="D132"/>
    </row>
    <row r="133" spans="4:4" x14ac:dyDescent="0.25">
      <c r="D133"/>
    </row>
    <row r="134" spans="4:4" x14ac:dyDescent="0.25">
      <c r="D134"/>
    </row>
    <row r="135" spans="4:4" x14ac:dyDescent="0.25">
      <c r="D135"/>
    </row>
    <row r="136" spans="4:4" x14ac:dyDescent="0.25">
      <c r="D136"/>
    </row>
    <row r="137" spans="4:4" x14ac:dyDescent="0.25">
      <c r="D137"/>
    </row>
    <row r="138" spans="4:4" x14ac:dyDescent="0.25">
      <c r="D138"/>
    </row>
    <row r="139" spans="4:4" x14ac:dyDescent="0.25">
      <c r="D139"/>
    </row>
    <row r="140" spans="4:4" x14ac:dyDescent="0.25">
      <c r="D140"/>
    </row>
    <row r="141" spans="4:4" x14ac:dyDescent="0.25">
      <c r="D141"/>
    </row>
    <row r="142" spans="4:4" x14ac:dyDescent="0.25">
      <c r="D142"/>
    </row>
    <row r="143" spans="4:4" x14ac:dyDescent="0.25">
      <c r="D143"/>
    </row>
    <row r="144" spans="4:4" x14ac:dyDescent="0.25">
      <c r="D144"/>
    </row>
    <row r="145" spans="4:4" x14ac:dyDescent="0.25">
      <c r="D145"/>
    </row>
    <row r="146" spans="4:4" x14ac:dyDescent="0.25">
      <c r="D146"/>
    </row>
    <row r="147" spans="4:4" x14ac:dyDescent="0.25">
      <c r="D147"/>
    </row>
    <row r="148" spans="4:4" x14ac:dyDescent="0.25">
      <c r="D148"/>
    </row>
    <row r="149" spans="4:4" x14ac:dyDescent="0.25">
      <c r="D149"/>
    </row>
    <row r="150" spans="4:4" x14ac:dyDescent="0.25">
      <c r="D150"/>
    </row>
    <row r="151" spans="4:4" x14ac:dyDescent="0.25">
      <c r="D151"/>
    </row>
    <row r="152" spans="4:4" x14ac:dyDescent="0.25">
      <c r="D152"/>
    </row>
    <row r="153" spans="4:4" x14ac:dyDescent="0.25">
      <c r="D153"/>
    </row>
    <row r="154" spans="4:4" x14ac:dyDescent="0.25">
      <c r="D154"/>
    </row>
    <row r="155" spans="4:4" x14ac:dyDescent="0.25">
      <c r="D155"/>
    </row>
    <row r="156" spans="4:4" x14ac:dyDescent="0.25">
      <c r="D156"/>
    </row>
    <row r="157" spans="4:4" x14ac:dyDescent="0.25">
      <c r="D157"/>
    </row>
    <row r="158" spans="4:4" x14ac:dyDescent="0.25">
      <c r="D158"/>
    </row>
    <row r="159" spans="4:4" x14ac:dyDescent="0.25">
      <c r="D159"/>
    </row>
    <row r="160" spans="4:4" x14ac:dyDescent="0.25">
      <c r="D160"/>
    </row>
    <row r="161" spans="4:4" x14ac:dyDescent="0.25">
      <c r="D161"/>
    </row>
    <row r="162" spans="4:4" x14ac:dyDescent="0.25">
      <c r="D162"/>
    </row>
    <row r="163" spans="4:4" x14ac:dyDescent="0.25">
      <c r="D163"/>
    </row>
    <row r="164" spans="4:4" x14ac:dyDescent="0.25">
      <c r="D164"/>
    </row>
    <row r="165" spans="4:4" x14ac:dyDescent="0.25">
      <c r="D165"/>
    </row>
    <row r="166" spans="4:4" x14ac:dyDescent="0.25">
      <c r="D166"/>
    </row>
    <row r="167" spans="4:4" x14ac:dyDescent="0.25">
      <c r="D167"/>
    </row>
    <row r="168" spans="4:4" x14ac:dyDescent="0.25">
      <c r="D168"/>
    </row>
    <row r="169" spans="4:4" x14ac:dyDescent="0.25">
      <c r="D169"/>
    </row>
    <row r="170" spans="4:4" x14ac:dyDescent="0.25">
      <c r="D170"/>
    </row>
    <row r="171" spans="4:4" x14ac:dyDescent="0.25">
      <c r="D171"/>
    </row>
    <row r="172" spans="4:4" x14ac:dyDescent="0.25">
      <c r="D172"/>
    </row>
    <row r="173" spans="4:4" x14ac:dyDescent="0.25">
      <c r="D173"/>
    </row>
    <row r="174" spans="4:4" x14ac:dyDescent="0.25">
      <c r="D174"/>
    </row>
    <row r="175" spans="4:4" x14ac:dyDescent="0.25">
      <c r="D175"/>
    </row>
    <row r="176" spans="4:4" x14ac:dyDescent="0.25">
      <c r="D176"/>
    </row>
    <row r="177" spans="4:4" x14ac:dyDescent="0.25">
      <c r="D177"/>
    </row>
    <row r="178" spans="4:4" x14ac:dyDescent="0.25">
      <c r="D178"/>
    </row>
    <row r="179" spans="4:4" x14ac:dyDescent="0.25">
      <c r="D179"/>
    </row>
    <row r="180" spans="4:4" x14ac:dyDescent="0.25">
      <c r="D180"/>
    </row>
    <row r="181" spans="4:4" x14ac:dyDescent="0.25">
      <c r="D181"/>
    </row>
    <row r="182" spans="4:4" x14ac:dyDescent="0.25">
      <c r="D182"/>
    </row>
    <row r="183" spans="4:4" x14ac:dyDescent="0.25">
      <c r="D183"/>
    </row>
    <row r="184" spans="4:4" x14ac:dyDescent="0.25">
      <c r="D184"/>
    </row>
    <row r="185" spans="4:4" x14ac:dyDescent="0.25">
      <c r="D185"/>
    </row>
    <row r="186" spans="4:4" x14ac:dyDescent="0.25">
      <c r="D186"/>
    </row>
    <row r="187" spans="4:4" x14ac:dyDescent="0.25">
      <c r="D187"/>
    </row>
    <row r="188" spans="4:4" x14ac:dyDescent="0.25">
      <c r="D188"/>
    </row>
    <row r="189" spans="4:4" x14ac:dyDescent="0.25">
      <c r="D189"/>
    </row>
    <row r="190" spans="4:4" x14ac:dyDescent="0.25">
      <c r="D190"/>
    </row>
    <row r="191" spans="4:4" x14ac:dyDescent="0.25">
      <c r="D191"/>
    </row>
    <row r="192" spans="4:4" x14ac:dyDescent="0.25">
      <c r="D192"/>
    </row>
    <row r="193" spans="4:4" x14ac:dyDescent="0.25">
      <c r="D193"/>
    </row>
    <row r="194" spans="4:4" x14ac:dyDescent="0.25">
      <c r="D194"/>
    </row>
    <row r="195" spans="4:4" x14ac:dyDescent="0.25">
      <c r="D195"/>
    </row>
    <row r="196" spans="4:4" x14ac:dyDescent="0.25">
      <c r="D196"/>
    </row>
    <row r="197" spans="4:4" x14ac:dyDescent="0.25">
      <c r="D197"/>
    </row>
    <row r="198" spans="4:4" x14ac:dyDescent="0.25">
      <c r="D198"/>
    </row>
    <row r="199" spans="4:4" x14ac:dyDescent="0.25">
      <c r="D199"/>
    </row>
    <row r="200" spans="4:4" x14ac:dyDescent="0.25">
      <c r="D200"/>
    </row>
    <row r="201" spans="4:4" x14ac:dyDescent="0.25">
      <c r="D201"/>
    </row>
    <row r="202" spans="4:4" x14ac:dyDescent="0.25">
      <c r="D202"/>
    </row>
    <row r="203" spans="4:4" x14ac:dyDescent="0.25">
      <c r="D203"/>
    </row>
    <row r="204" spans="4:4" x14ac:dyDescent="0.25">
      <c r="D204"/>
    </row>
    <row r="205" spans="4:4" x14ac:dyDescent="0.25">
      <c r="D205"/>
    </row>
    <row r="206" spans="4:4" x14ac:dyDescent="0.25">
      <c r="D206"/>
    </row>
    <row r="207" spans="4:4" x14ac:dyDescent="0.25">
      <c r="D207"/>
    </row>
    <row r="208" spans="4:4" x14ac:dyDescent="0.25">
      <c r="D208"/>
    </row>
    <row r="209" spans="4:4" x14ac:dyDescent="0.25">
      <c r="D209"/>
    </row>
    <row r="210" spans="4:4" x14ac:dyDescent="0.25">
      <c r="D210"/>
    </row>
    <row r="211" spans="4:4" x14ac:dyDescent="0.25">
      <c r="D211"/>
    </row>
    <row r="212" spans="4:4" x14ac:dyDescent="0.25">
      <c r="D212"/>
    </row>
    <row r="213" spans="4:4" x14ac:dyDescent="0.25">
      <c r="D213"/>
    </row>
    <row r="214" spans="4:4" x14ac:dyDescent="0.25">
      <c r="D214"/>
    </row>
    <row r="215" spans="4:4" x14ac:dyDescent="0.25">
      <c r="D215"/>
    </row>
    <row r="216" spans="4:4" x14ac:dyDescent="0.25">
      <c r="D216"/>
    </row>
    <row r="217" spans="4:4" x14ac:dyDescent="0.25">
      <c r="D217"/>
    </row>
    <row r="218" spans="4:4" x14ac:dyDescent="0.25">
      <c r="D218"/>
    </row>
    <row r="219" spans="4:4" x14ac:dyDescent="0.25">
      <c r="D219"/>
    </row>
    <row r="220" spans="4:4" x14ac:dyDescent="0.25">
      <c r="D220"/>
    </row>
    <row r="221" spans="4:4" x14ac:dyDescent="0.25">
      <c r="D221"/>
    </row>
    <row r="222" spans="4:4" x14ac:dyDescent="0.25">
      <c r="D222"/>
    </row>
    <row r="223" spans="4:4" x14ac:dyDescent="0.25">
      <c r="D223"/>
    </row>
    <row r="224" spans="4:4" x14ac:dyDescent="0.25">
      <c r="D224"/>
    </row>
    <row r="225" spans="4:4" x14ac:dyDescent="0.25">
      <c r="D225"/>
    </row>
    <row r="226" spans="4:4" x14ac:dyDescent="0.25">
      <c r="D226"/>
    </row>
    <row r="227" spans="4:4" x14ac:dyDescent="0.25">
      <c r="D227"/>
    </row>
    <row r="228" spans="4:4" x14ac:dyDescent="0.25">
      <c r="D228"/>
    </row>
    <row r="229" spans="4:4" x14ac:dyDescent="0.25">
      <c r="D229"/>
    </row>
    <row r="230" spans="4:4" x14ac:dyDescent="0.25">
      <c r="D230"/>
    </row>
    <row r="231" spans="4:4" x14ac:dyDescent="0.25">
      <c r="D231"/>
    </row>
    <row r="232" spans="4:4" x14ac:dyDescent="0.25">
      <c r="D232"/>
    </row>
    <row r="233" spans="4:4" x14ac:dyDescent="0.25">
      <c r="D233"/>
    </row>
    <row r="234" spans="4:4" x14ac:dyDescent="0.25">
      <c r="D234"/>
    </row>
    <row r="235" spans="4:4" x14ac:dyDescent="0.25">
      <c r="D235"/>
    </row>
    <row r="236" spans="4:4" x14ac:dyDescent="0.25">
      <c r="D236"/>
    </row>
    <row r="237" spans="4:4" x14ac:dyDescent="0.25">
      <c r="D237"/>
    </row>
    <row r="238" spans="4:4" x14ac:dyDescent="0.25">
      <c r="D238"/>
    </row>
    <row r="239" spans="4:4" x14ac:dyDescent="0.25">
      <c r="D239"/>
    </row>
    <row r="240" spans="4:4" x14ac:dyDescent="0.25">
      <c r="D240"/>
    </row>
    <row r="241" spans="4:4" x14ac:dyDescent="0.25">
      <c r="D241"/>
    </row>
    <row r="242" spans="4:4" x14ac:dyDescent="0.25">
      <c r="D242"/>
    </row>
    <row r="243" spans="4:4" x14ac:dyDescent="0.25">
      <c r="D243"/>
    </row>
    <row r="244" spans="4:4" x14ac:dyDescent="0.25">
      <c r="D244"/>
    </row>
    <row r="245" spans="4:4" x14ac:dyDescent="0.25">
      <c r="D245"/>
    </row>
    <row r="246" spans="4:4" x14ac:dyDescent="0.25">
      <c r="D246"/>
    </row>
    <row r="247" spans="4:4" x14ac:dyDescent="0.25">
      <c r="D247"/>
    </row>
    <row r="248" spans="4:4" x14ac:dyDescent="0.25">
      <c r="D248"/>
    </row>
    <row r="249" spans="4:4" x14ac:dyDescent="0.25">
      <c r="D249"/>
    </row>
    <row r="250" spans="4:4" x14ac:dyDescent="0.25">
      <c r="D250"/>
    </row>
    <row r="251" spans="4:4" x14ac:dyDescent="0.25">
      <c r="D251"/>
    </row>
    <row r="252" spans="4:4" x14ac:dyDescent="0.25">
      <c r="D252"/>
    </row>
    <row r="253" spans="4:4" x14ac:dyDescent="0.25">
      <c r="D253"/>
    </row>
    <row r="254" spans="4:4" x14ac:dyDescent="0.25">
      <c r="D254"/>
    </row>
    <row r="255" spans="4:4" x14ac:dyDescent="0.25">
      <c r="D255"/>
    </row>
    <row r="256" spans="4:4" x14ac:dyDescent="0.25">
      <c r="D256"/>
    </row>
    <row r="257" spans="4:4" x14ac:dyDescent="0.25">
      <c r="D257"/>
    </row>
    <row r="258" spans="4:4" x14ac:dyDescent="0.25">
      <c r="D258"/>
    </row>
    <row r="259" spans="4:4" x14ac:dyDescent="0.25">
      <c r="D259"/>
    </row>
    <row r="260" spans="4:4" x14ac:dyDescent="0.25">
      <c r="D260"/>
    </row>
    <row r="261" spans="4:4" x14ac:dyDescent="0.25">
      <c r="D261"/>
    </row>
    <row r="262" spans="4:4" x14ac:dyDescent="0.25">
      <c r="D262"/>
    </row>
    <row r="263" spans="4:4" x14ac:dyDescent="0.25">
      <c r="D263"/>
    </row>
    <row r="264" spans="4:4" x14ac:dyDescent="0.25">
      <c r="D264"/>
    </row>
    <row r="265" spans="4:4" x14ac:dyDescent="0.25">
      <c r="D265"/>
    </row>
    <row r="266" spans="4:4" x14ac:dyDescent="0.25">
      <c r="D266"/>
    </row>
    <row r="267" spans="4:4" x14ac:dyDescent="0.25">
      <c r="D267"/>
    </row>
    <row r="268" spans="4:4" x14ac:dyDescent="0.25">
      <c r="D268"/>
    </row>
    <row r="269" spans="4:4" x14ac:dyDescent="0.25">
      <c r="D269"/>
    </row>
    <row r="270" spans="4:4" x14ac:dyDescent="0.25">
      <c r="D270"/>
    </row>
    <row r="271" spans="4:4" x14ac:dyDescent="0.25">
      <c r="D271"/>
    </row>
    <row r="272" spans="4:4" x14ac:dyDescent="0.25">
      <c r="D272"/>
    </row>
    <row r="273" spans="4:4" x14ac:dyDescent="0.25">
      <c r="D273"/>
    </row>
    <row r="274" spans="4:4" x14ac:dyDescent="0.25">
      <c r="D274"/>
    </row>
    <row r="275" spans="4:4" x14ac:dyDescent="0.25">
      <c r="D275"/>
    </row>
    <row r="276" spans="4:4" x14ac:dyDescent="0.25">
      <c r="D276"/>
    </row>
    <row r="277" spans="4:4" x14ac:dyDescent="0.25">
      <c r="D277"/>
    </row>
    <row r="278" spans="4:4" x14ac:dyDescent="0.25">
      <c r="D278"/>
    </row>
    <row r="279" spans="4:4" x14ac:dyDescent="0.25">
      <c r="D279"/>
    </row>
    <row r="280" spans="4:4" x14ac:dyDescent="0.25">
      <c r="D280"/>
    </row>
    <row r="281" spans="4:4" x14ac:dyDescent="0.25">
      <c r="D281"/>
    </row>
    <row r="282" spans="4:4" x14ac:dyDescent="0.25">
      <c r="D282"/>
    </row>
    <row r="283" spans="4:4" x14ac:dyDescent="0.25">
      <c r="D283"/>
    </row>
    <row r="284" spans="4:4" x14ac:dyDescent="0.25">
      <c r="D284"/>
    </row>
    <row r="285" spans="4:4" x14ac:dyDescent="0.25">
      <c r="D285"/>
    </row>
    <row r="286" spans="4:4" x14ac:dyDescent="0.25">
      <c r="D286"/>
    </row>
    <row r="287" spans="4:4" x14ac:dyDescent="0.25">
      <c r="D287"/>
    </row>
    <row r="288" spans="4:4" x14ac:dyDescent="0.25">
      <c r="D288"/>
    </row>
    <row r="289" spans="4:4" x14ac:dyDescent="0.25">
      <c r="D289"/>
    </row>
    <row r="290" spans="4:4" x14ac:dyDescent="0.25">
      <c r="D290"/>
    </row>
    <row r="291" spans="4:4" x14ac:dyDescent="0.25">
      <c r="D291"/>
    </row>
    <row r="292" spans="4:4" x14ac:dyDescent="0.25">
      <c r="D292"/>
    </row>
    <row r="293" spans="4:4" x14ac:dyDescent="0.25">
      <c r="D293"/>
    </row>
    <row r="294" spans="4:4" x14ac:dyDescent="0.25">
      <c r="D294"/>
    </row>
    <row r="295" spans="4:4" x14ac:dyDescent="0.25">
      <c r="D295"/>
    </row>
    <row r="296" spans="4:4" x14ac:dyDescent="0.25">
      <c r="D296"/>
    </row>
    <row r="297" spans="4:4" x14ac:dyDescent="0.25">
      <c r="D297"/>
    </row>
    <row r="298" spans="4:4" x14ac:dyDescent="0.25">
      <c r="D298"/>
    </row>
    <row r="299" spans="4:4" x14ac:dyDescent="0.25">
      <c r="D299"/>
    </row>
    <row r="300" spans="4:4" x14ac:dyDescent="0.25">
      <c r="D300"/>
    </row>
    <row r="301" spans="4:4" x14ac:dyDescent="0.25">
      <c r="D301"/>
    </row>
    <row r="302" spans="4:4" x14ac:dyDescent="0.25">
      <c r="D302"/>
    </row>
    <row r="303" spans="4:4" x14ac:dyDescent="0.25">
      <c r="D303"/>
    </row>
    <row r="304" spans="4:4" x14ac:dyDescent="0.25">
      <c r="D304"/>
    </row>
    <row r="305" spans="4:4" x14ac:dyDescent="0.25">
      <c r="D305"/>
    </row>
    <row r="306" spans="4:4" x14ac:dyDescent="0.25">
      <c r="D306"/>
    </row>
    <row r="307" spans="4:4" x14ac:dyDescent="0.25">
      <c r="D307"/>
    </row>
    <row r="308" spans="4:4" x14ac:dyDescent="0.25">
      <c r="D308"/>
    </row>
    <row r="309" spans="4:4" x14ac:dyDescent="0.25">
      <c r="D309"/>
    </row>
    <row r="310" spans="4:4" x14ac:dyDescent="0.25">
      <c r="D310"/>
    </row>
    <row r="311" spans="4:4" x14ac:dyDescent="0.25">
      <c r="D311"/>
    </row>
    <row r="312" spans="4:4" x14ac:dyDescent="0.25">
      <c r="D312"/>
    </row>
    <row r="313" spans="4:4" x14ac:dyDescent="0.25">
      <c r="D313"/>
    </row>
    <row r="314" spans="4:4" x14ac:dyDescent="0.25">
      <c r="D314"/>
    </row>
    <row r="315" spans="4:4" x14ac:dyDescent="0.25">
      <c r="D315"/>
    </row>
    <row r="316" spans="4:4" x14ac:dyDescent="0.25">
      <c r="D316"/>
    </row>
    <row r="317" spans="4:4" x14ac:dyDescent="0.25">
      <c r="D317"/>
    </row>
    <row r="318" spans="4:4" x14ac:dyDescent="0.25">
      <c r="D318"/>
    </row>
    <row r="319" spans="4:4" x14ac:dyDescent="0.25">
      <c r="D319"/>
    </row>
    <row r="320" spans="4:4" x14ac:dyDescent="0.25">
      <c r="D320"/>
    </row>
    <row r="321" spans="4:4" x14ac:dyDescent="0.25">
      <c r="D321"/>
    </row>
    <row r="322" spans="4:4" x14ac:dyDescent="0.25">
      <c r="D322"/>
    </row>
    <row r="323" spans="4:4" x14ac:dyDescent="0.25">
      <c r="D323"/>
    </row>
    <row r="324" spans="4:4" x14ac:dyDescent="0.25">
      <c r="D324"/>
    </row>
    <row r="325" spans="4:4" x14ac:dyDescent="0.25">
      <c r="D325"/>
    </row>
    <row r="326" spans="4:4" x14ac:dyDescent="0.25">
      <c r="D326"/>
    </row>
    <row r="327" spans="4:4" x14ac:dyDescent="0.25">
      <c r="D327"/>
    </row>
    <row r="328" spans="4:4" x14ac:dyDescent="0.25">
      <c r="D328"/>
    </row>
    <row r="329" spans="4:4" x14ac:dyDescent="0.25">
      <c r="D329"/>
    </row>
    <row r="330" spans="4:4" x14ac:dyDescent="0.25">
      <c r="D330"/>
    </row>
    <row r="331" spans="4:4" x14ac:dyDescent="0.25">
      <c r="D331"/>
    </row>
    <row r="332" spans="4:4" x14ac:dyDescent="0.25">
      <c r="D332"/>
    </row>
    <row r="333" spans="4:4" x14ac:dyDescent="0.25">
      <c r="D333"/>
    </row>
    <row r="334" spans="4:4" x14ac:dyDescent="0.25">
      <c r="D334"/>
    </row>
    <row r="335" spans="4:4" x14ac:dyDescent="0.25">
      <c r="D335"/>
    </row>
    <row r="336" spans="4:4" x14ac:dyDescent="0.25">
      <c r="D336"/>
    </row>
    <row r="337" spans="4:4" x14ac:dyDescent="0.25">
      <c r="D337"/>
    </row>
    <row r="338" spans="4:4" x14ac:dyDescent="0.25">
      <c r="D338"/>
    </row>
    <row r="339" spans="4:4" x14ac:dyDescent="0.25">
      <c r="D339"/>
    </row>
    <row r="340" spans="4:4" x14ac:dyDescent="0.25">
      <c r="D340"/>
    </row>
    <row r="341" spans="4:4" x14ac:dyDescent="0.25">
      <c r="D341"/>
    </row>
    <row r="342" spans="4:4" x14ac:dyDescent="0.25">
      <c r="D342"/>
    </row>
    <row r="343" spans="4:4" x14ac:dyDescent="0.25">
      <c r="D343"/>
    </row>
    <row r="344" spans="4:4" x14ac:dyDescent="0.25">
      <c r="D344"/>
    </row>
    <row r="345" spans="4:4" x14ac:dyDescent="0.25">
      <c r="D345"/>
    </row>
    <row r="346" spans="4:4" x14ac:dyDescent="0.25">
      <c r="D346"/>
    </row>
    <row r="347" spans="4:4" x14ac:dyDescent="0.25">
      <c r="D347"/>
    </row>
    <row r="348" spans="4:4" x14ac:dyDescent="0.25">
      <c r="D348"/>
    </row>
    <row r="349" spans="4:4" x14ac:dyDescent="0.25">
      <c r="D349"/>
    </row>
    <row r="350" spans="4:4" x14ac:dyDescent="0.25">
      <c r="D350"/>
    </row>
    <row r="351" spans="4:4" x14ac:dyDescent="0.25">
      <c r="D351"/>
    </row>
    <row r="352" spans="4:4" x14ac:dyDescent="0.25">
      <c r="D352"/>
    </row>
    <row r="353" spans="4:4" x14ac:dyDescent="0.25">
      <c r="D353"/>
    </row>
    <row r="354" spans="4:4" x14ac:dyDescent="0.25">
      <c r="D354"/>
    </row>
    <row r="355" spans="4:4" x14ac:dyDescent="0.25">
      <c r="D355"/>
    </row>
    <row r="356" spans="4:4" x14ac:dyDescent="0.25">
      <c r="D356"/>
    </row>
    <row r="357" spans="4:4" x14ac:dyDescent="0.25">
      <c r="D357"/>
    </row>
    <row r="358" spans="4:4" x14ac:dyDescent="0.25">
      <c r="D358"/>
    </row>
    <row r="359" spans="4:4" x14ac:dyDescent="0.25">
      <c r="D359"/>
    </row>
    <row r="360" spans="4:4" x14ac:dyDescent="0.25">
      <c r="D360"/>
    </row>
    <row r="361" spans="4:4" x14ac:dyDescent="0.25">
      <c r="D361"/>
    </row>
    <row r="362" spans="4:4" x14ac:dyDescent="0.25">
      <c r="D362"/>
    </row>
    <row r="363" spans="4:4" x14ac:dyDescent="0.25">
      <c r="D363"/>
    </row>
    <row r="364" spans="4:4" x14ac:dyDescent="0.25">
      <c r="D364"/>
    </row>
    <row r="365" spans="4:4" x14ac:dyDescent="0.25">
      <c r="D365"/>
    </row>
    <row r="366" spans="4:4" x14ac:dyDescent="0.25">
      <c r="D366"/>
    </row>
    <row r="367" spans="4:4" x14ac:dyDescent="0.25">
      <c r="D367"/>
    </row>
    <row r="368" spans="4:4" x14ac:dyDescent="0.25">
      <c r="D368"/>
    </row>
    <row r="369" spans="4:4" x14ac:dyDescent="0.25">
      <c r="D369"/>
    </row>
    <row r="370" spans="4:4" x14ac:dyDescent="0.25">
      <c r="D370"/>
    </row>
    <row r="371" spans="4:4" x14ac:dyDescent="0.25">
      <c r="D371"/>
    </row>
    <row r="372" spans="4:4" x14ac:dyDescent="0.25">
      <c r="D372"/>
    </row>
    <row r="373" spans="4:4" x14ac:dyDescent="0.25">
      <c r="D373"/>
    </row>
    <row r="374" spans="4:4" x14ac:dyDescent="0.25">
      <c r="D374"/>
    </row>
    <row r="375" spans="4:4" x14ac:dyDescent="0.25">
      <c r="D375"/>
    </row>
    <row r="376" spans="4:4" x14ac:dyDescent="0.25">
      <c r="D376"/>
    </row>
    <row r="377" spans="4:4" x14ac:dyDescent="0.25">
      <c r="D377"/>
    </row>
    <row r="378" spans="4:4" x14ac:dyDescent="0.25">
      <c r="D378"/>
    </row>
    <row r="379" spans="4:4" x14ac:dyDescent="0.25">
      <c r="D379"/>
    </row>
    <row r="380" spans="4:4" x14ac:dyDescent="0.25">
      <c r="D380"/>
    </row>
    <row r="381" spans="4:4" x14ac:dyDescent="0.25">
      <c r="D381"/>
    </row>
    <row r="382" spans="4:4" x14ac:dyDescent="0.25">
      <c r="D382"/>
    </row>
    <row r="383" spans="4:4" x14ac:dyDescent="0.25">
      <c r="D383"/>
    </row>
    <row r="384" spans="4:4" x14ac:dyDescent="0.25">
      <c r="D384"/>
    </row>
    <row r="385" spans="4:4" x14ac:dyDescent="0.25">
      <c r="D385"/>
    </row>
    <row r="386" spans="4:4" x14ac:dyDescent="0.25">
      <c r="D386"/>
    </row>
    <row r="387" spans="4:4" x14ac:dyDescent="0.25">
      <c r="D387"/>
    </row>
    <row r="388" spans="4:4" x14ac:dyDescent="0.25">
      <c r="D388"/>
    </row>
    <row r="389" spans="4:4" x14ac:dyDescent="0.25">
      <c r="D389"/>
    </row>
    <row r="390" spans="4:4" x14ac:dyDescent="0.25">
      <c r="D390"/>
    </row>
    <row r="391" spans="4:4" x14ac:dyDescent="0.25">
      <c r="D391"/>
    </row>
    <row r="392" spans="4:4" x14ac:dyDescent="0.25">
      <c r="D392"/>
    </row>
    <row r="393" spans="4:4" x14ac:dyDescent="0.25">
      <c r="D393"/>
    </row>
    <row r="394" spans="4:4" x14ac:dyDescent="0.25">
      <c r="D394"/>
    </row>
    <row r="395" spans="4:4" x14ac:dyDescent="0.25">
      <c r="D395"/>
    </row>
    <row r="396" spans="4:4" x14ac:dyDescent="0.25">
      <c r="D396"/>
    </row>
    <row r="397" spans="4:4" x14ac:dyDescent="0.25">
      <c r="D397"/>
    </row>
    <row r="398" spans="4:4" x14ac:dyDescent="0.25">
      <c r="D398"/>
    </row>
    <row r="399" spans="4:4" x14ac:dyDescent="0.25">
      <c r="D399"/>
    </row>
    <row r="400" spans="4:4" x14ac:dyDescent="0.25">
      <c r="D400"/>
    </row>
    <row r="401" spans="4:4" x14ac:dyDescent="0.25">
      <c r="D401"/>
    </row>
    <row r="402" spans="4:4" x14ac:dyDescent="0.25">
      <c r="D402"/>
    </row>
    <row r="403" spans="4:4" x14ac:dyDescent="0.25">
      <c r="D403"/>
    </row>
    <row r="404" spans="4:4" x14ac:dyDescent="0.25">
      <c r="D404"/>
    </row>
    <row r="405" spans="4:4" x14ac:dyDescent="0.25">
      <c r="D405"/>
    </row>
    <row r="406" spans="4:4" x14ac:dyDescent="0.25">
      <c r="D406"/>
    </row>
    <row r="407" spans="4:4" x14ac:dyDescent="0.25">
      <c r="D407"/>
    </row>
    <row r="408" spans="4:4" x14ac:dyDescent="0.25">
      <c r="D408"/>
    </row>
    <row r="409" spans="4:4" x14ac:dyDescent="0.25">
      <c r="D409"/>
    </row>
    <row r="410" spans="4:4" x14ac:dyDescent="0.25">
      <c r="D410"/>
    </row>
    <row r="411" spans="4:4" x14ac:dyDescent="0.25">
      <c r="D411"/>
    </row>
    <row r="412" spans="4:4" x14ac:dyDescent="0.25">
      <c r="D412"/>
    </row>
    <row r="413" spans="4:4" x14ac:dyDescent="0.25">
      <c r="D413"/>
    </row>
    <row r="414" spans="4:4" x14ac:dyDescent="0.25">
      <c r="D414"/>
    </row>
    <row r="415" spans="4:4" x14ac:dyDescent="0.25">
      <c r="D415"/>
    </row>
    <row r="416" spans="4:4" x14ac:dyDescent="0.25">
      <c r="D416"/>
    </row>
    <row r="417" spans="4:4" x14ac:dyDescent="0.25">
      <c r="D417"/>
    </row>
    <row r="418" spans="4:4" x14ac:dyDescent="0.25">
      <c r="D418"/>
    </row>
    <row r="419" spans="4:4" x14ac:dyDescent="0.25">
      <c r="D419"/>
    </row>
    <row r="420" spans="4:4" x14ac:dyDescent="0.25">
      <c r="D420"/>
    </row>
    <row r="421" spans="4:4" x14ac:dyDescent="0.25">
      <c r="D421"/>
    </row>
    <row r="422" spans="4:4" x14ac:dyDescent="0.25">
      <c r="D422"/>
    </row>
    <row r="423" spans="4:4" x14ac:dyDescent="0.25">
      <c r="D423"/>
    </row>
    <row r="424" spans="4:4" x14ac:dyDescent="0.25">
      <c r="D424"/>
    </row>
    <row r="425" spans="4:4" x14ac:dyDescent="0.25">
      <c r="D425"/>
    </row>
    <row r="426" spans="4:4" x14ac:dyDescent="0.25">
      <c r="D426"/>
    </row>
    <row r="427" spans="4:4" x14ac:dyDescent="0.25">
      <c r="D427"/>
    </row>
    <row r="428" spans="4:4" x14ac:dyDescent="0.25">
      <c r="D428"/>
    </row>
    <row r="429" spans="4:4" x14ac:dyDescent="0.25">
      <c r="D429"/>
    </row>
    <row r="430" spans="4:4" x14ac:dyDescent="0.25">
      <c r="D430"/>
    </row>
    <row r="431" spans="4:4" x14ac:dyDescent="0.25">
      <c r="D431"/>
    </row>
    <row r="432" spans="4:4" x14ac:dyDescent="0.25">
      <c r="D432"/>
    </row>
    <row r="433" spans="4:4" x14ac:dyDescent="0.25">
      <c r="D433"/>
    </row>
    <row r="434" spans="4:4" x14ac:dyDescent="0.25">
      <c r="D434"/>
    </row>
    <row r="435" spans="4:4" x14ac:dyDescent="0.25">
      <c r="D435"/>
    </row>
    <row r="436" spans="4:4" x14ac:dyDescent="0.25">
      <c r="D436"/>
    </row>
    <row r="437" spans="4:4" x14ac:dyDescent="0.25">
      <c r="D437"/>
    </row>
    <row r="438" spans="4:4" x14ac:dyDescent="0.25">
      <c r="D438"/>
    </row>
    <row r="439" spans="4:4" x14ac:dyDescent="0.25">
      <c r="D439"/>
    </row>
    <row r="440" spans="4:4" x14ac:dyDescent="0.25">
      <c r="D440"/>
    </row>
    <row r="441" spans="4:4" x14ac:dyDescent="0.25">
      <c r="D441"/>
    </row>
    <row r="442" spans="4:4" x14ac:dyDescent="0.25">
      <c r="D442"/>
    </row>
    <row r="443" spans="4:4" x14ac:dyDescent="0.25">
      <c r="D443"/>
    </row>
    <row r="444" spans="4:4" x14ac:dyDescent="0.25">
      <c r="D444"/>
    </row>
    <row r="445" spans="4:4" x14ac:dyDescent="0.25">
      <c r="D445"/>
    </row>
    <row r="446" spans="4:4" x14ac:dyDescent="0.25">
      <c r="D446"/>
    </row>
    <row r="447" spans="4:4" x14ac:dyDescent="0.25">
      <c r="D447"/>
    </row>
    <row r="448" spans="4:4" x14ac:dyDescent="0.25">
      <c r="D448"/>
    </row>
    <row r="449" spans="4:4" x14ac:dyDescent="0.25">
      <c r="D449"/>
    </row>
    <row r="450" spans="4:4" x14ac:dyDescent="0.25">
      <c r="D450"/>
    </row>
    <row r="451" spans="4:4" x14ac:dyDescent="0.25">
      <c r="D451"/>
    </row>
    <row r="452" spans="4:4" x14ac:dyDescent="0.25">
      <c r="D452"/>
    </row>
    <row r="453" spans="4:4" x14ac:dyDescent="0.25">
      <c r="D453"/>
    </row>
    <row r="454" spans="4:4" x14ac:dyDescent="0.25">
      <c r="D454"/>
    </row>
    <row r="455" spans="4:4" x14ac:dyDescent="0.25">
      <c r="D455"/>
    </row>
    <row r="456" spans="4:4" x14ac:dyDescent="0.25">
      <c r="D456"/>
    </row>
    <row r="457" spans="4:4" x14ac:dyDescent="0.25">
      <c r="D457"/>
    </row>
    <row r="458" spans="4:4" x14ac:dyDescent="0.25">
      <c r="D458"/>
    </row>
    <row r="459" spans="4:4" x14ac:dyDescent="0.25">
      <c r="D459"/>
    </row>
    <row r="460" spans="4:4" x14ac:dyDescent="0.25">
      <c r="D460"/>
    </row>
    <row r="461" spans="4:4" x14ac:dyDescent="0.25">
      <c r="D461"/>
    </row>
    <row r="462" spans="4:4" x14ac:dyDescent="0.25">
      <c r="D462"/>
    </row>
    <row r="463" spans="4:4" x14ac:dyDescent="0.25">
      <c r="D463"/>
    </row>
    <row r="464" spans="4:4" x14ac:dyDescent="0.25">
      <c r="D464"/>
    </row>
    <row r="465" spans="4:4" x14ac:dyDescent="0.25">
      <c r="D465"/>
    </row>
    <row r="466" spans="4:4" x14ac:dyDescent="0.25">
      <c r="D466"/>
    </row>
    <row r="467" spans="4:4" x14ac:dyDescent="0.25">
      <c r="D467"/>
    </row>
    <row r="468" spans="4:4" x14ac:dyDescent="0.25">
      <c r="D468"/>
    </row>
    <row r="469" spans="4:4" x14ac:dyDescent="0.25">
      <c r="D469"/>
    </row>
    <row r="470" spans="4:4" x14ac:dyDescent="0.25">
      <c r="D470"/>
    </row>
    <row r="471" spans="4:4" x14ac:dyDescent="0.25">
      <c r="D471"/>
    </row>
    <row r="472" spans="4:4" x14ac:dyDescent="0.25">
      <c r="D472"/>
    </row>
    <row r="473" spans="4:4" x14ac:dyDescent="0.25">
      <c r="D473"/>
    </row>
    <row r="474" spans="4:4" x14ac:dyDescent="0.25">
      <c r="D474"/>
    </row>
    <row r="475" spans="4:4" x14ac:dyDescent="0.25">
      <c r="D475"/>
    </row>
    <row r="476" spans="4:4" x14ac:dyDescent="0.25">
      <c r="D476"/>
    </row>
    <row r="477" spans="4:4" x14ac:dyDescent="0.25">
      <c r="D477"/>
    </row>
    <row r="478" spans="4:4" x14ac:dyDescent="0.25">
      <c r="D478"/>
    </row>
    <row r="479" spans="4:4" x14ac:dyDescent="0.25">
      <c r="D479"/>
    </row>
    <row r="480" spans="4:4" x14ac:dyDescent="0.25">
      <c r="D480"/>
    </row>
    <row r="481" spans="4:4" x14ac:dyDescent="0.25">
      <c r="D481"/>
    </row>
    <row r="482" spans="4:4" x14ac:dyDescent="0.25">
      <c r="D482"/>
    </row>
    <row r="483" spans="4:4" x14ac:dyDescent="0.25">
      <c r="D483"/>
    </row>
    <row r="484" spans="4:4" x14ac:dyDescent="0.25">
      <c r="D484"/>
    </row>
    <row r="485" spans="4:4" x14ac:dyDescent="0.25">
      <c r="D485"/>
    </row>
    <row r="486" spans="4:4" x14ac:dyDescent="0.25">
      <c r="D486"/>
    </row>
    <row r="487" spans="4:4" x14ac:dyDescent="0.25">
      <c r="D487"/>
    </row>
    <row r="488" spans="4:4" x14ac:dyDescent="0.25">
      <c r="D488"/>
    </row>
    <row r="489" spans="4:4" x14ac:dyDescent="0.25">
      <c r="D489"/>
    </row>
    <row r="490" spans="4:4" x14ac:dyDescent="0.25">
      <c r="D490"/>
    </row>
    <row r="491" spans="4:4" x14ac:dyDescent="0.25">
      <c r="D491"/>
    </row>
    <row r="492" spans="4:4" x14ac:dyDescent="0.25">
      <c r="D492"/>
    </row>
    <row r="493" spans="4:4" x14ac:dyDescent="0.25">
      <c r="D493"/>
    </row>
    <row r="494" spans="4:4" x14ac:dyDescent="0.25">
      <c r="D494"/>
    </row>
    <row r="495" spans="4:4" x14ac:dyDescent="0.25">
      <c r="D495"/>
    </row>
    <row r="496" spans="4:4" x14ac:dyDescent="0.25">
      <c r="D496"/>
    </row>
    <row r="497" spans="4:4" x14ac:dyDescent="0.25">
      <c r="D497"/>
    </row>
    <row r="498" spans="4:4" x14ac:dyDescent="0.25">
      <c r="D498"/>
    </row>
    <row r="499" spans="4:4" x14ac:dyDescent="0.25">
      <c r="D499"/>
    </row>
    <row r="500" spans="4:4" x14ac:dyDescent="0.25">
      <c r="D500"/>
    </row>
    <row r="501" spans="4:4" x14ac:dyDescent="0.25">
      <c r="D501"/>
    </row>
    <row r="502" spans="4:4" x14ac:dyDescent="0.25">
      <c r="D502"/>
    </row>
    <row r="503" spans="4:4" x14ac:dyDescent="0.25">
      <c r="D503"/>
    </row>
    <row r="504" spans="4:4" x14ac:dyDescent="0.25">
      <c r="D504"/>
    </row>
    <row r="505" spans="4:4" x14ac:dyDescent="0.25">
      <c r="D505"/>
    </row>
    <row r="506" spans="4:4" x14ac:dyDescent="0.25">
      <c r="D506"/>
    </row>
    <row r="507" spans="4:4" x14ac:dyDescent="0.25">
      <c r="D507"/>
    </row>
    <row r="508" spans="4:4" x14ac:dyDescent="0.25">
      <c r="D508"/>
    </row>
    <row r="509" spans="4:4" x14ac:dyDescent="0.25">
      <c r="D509"/>
    </row>
    <row r="510" spans="4:4" x14ac:dyDescent="0.25">
      <c r="D510"/>
    </row>
    <row r="511" spans="4:4" x14ac:dyDescent="0.25">
      <c r="D511"/>
    </row>
    <row r="512" spans="4:4" x14ac:dyDescent="0.25">
      <c r="D512"/>
    </row>
    <row r="513" spans="4:4" x14ac:dyDescent="0.25">
      <c r="D513"/>
    </row>
    <row r="514" spans="4:4" x14ac:dyDescent="0.25">
      <c r="D514"/>
    </row>
    <row r="515" spans="4:4" x14ac:dyDescent="0.25">
      <c r="D515"/>
    </row>
    <row r="516" spans="4:4" x14ac:dyDescent="0.25">
      <c r="D516"/>
    </row>
    <row r="517" spans="4:4" x14ac:dyDescent="0.25">
      <c r="D517"/>
    </row>
    <row r="518" spans="4:4" x14ac:dyDescent="0.25">
      <c r="D518"/>
    </row>
    <row r="519" spans="4:4" x14ac:dyDescent="0.25">
      <c r="D519"/>
    </row>
    <row r="520" spans="4:4" x14ac:dyDescent="0.25">
      <c r="D520"/>
    </row>
    <row r="521" spans="4:4" x14ac:dyDescent="0.25">
      <c r="D521"/>
    </row>
    <row r="522" spans="4:4" x14ac:dyDescent="0.25">
      <c r="D522"/>
    </row>
    <row r="523" spans="4:4" x14ac:dyDescent="0.25">
      <c r="D523"/>
    </row>
    <row r="524" spans="4:4" x14ac:dyDescent="0.25">
      <c r="D524"/>
    </row>
    <row r="525" spans="4:4" x14ac:dyDescent="0.25">
      <c r="D525"/>
    </row>
    <row r="526" spans="4:4" x14ac:dyDescent="0.25">
      <c r="D526"/>
    </row>
    <row r="527" spans="4:4" x14ac:dyDescent="0.25">
      <c r="D527"/>
    </row>
    <row r="528" spans="4:4" x14ac:dyDescent="0.25">
      <c r="D528"/>
    </row>
    <row r="529" spans="4:4" x14ac:dyDescent="0.25">
      <c r="D529"/>
    </row>
    <row r="530" spans="4:4" x14ac:dyDescent="0.25">
      <c r="D530"/>
    </row>
    <row r="531" spans="4:4" x14ac:dyDescent="0.25">
      <c r="D531"/>
    </row>
    <row r="532" spans="4:4" x14ac:dyDescent="0.25">
      <c r="D532"/>
    </row>
    <row r="533" spans="4:4" x14ac:dyDescent="0.25">
      <c r="D533"/>
    </row>
    <row r="534" spans="4:4" x14ac:dyDescent="0.25">
      <c r="D534"/>
    </row>
    <row r="535" spans="4:4" x14ac:dyDescent="0.25">
      <c r="D535"/>
    </row>
    <row r="536" spans="4:4" x14ac:dyDescent="0.25">
      <c r="D536"/>
    </row>
    <row r="537" spans="4:4" x14ac:dyDescent="0.25">
      <c r="D537"/>
    </row>
    <row r="538" spans="4:4" x14ac:dyDescent="0.25">
      <c r="D538"/>
    </row>
    <row r="539" spans="4:4" x14ac:dyDescent="0.25">
      <c r="D539"/>
    </row>
    <row r="540" spans="4:4" x14ac:dyDescent="0.25">
      <c r="D540"/>
    </row>
    <row r="541" spans="4:4" x14ac:dyDescent="0.25">
      <c r="D541"/>
    </row>
    <row r="542" spans="4:4" x14ac:dyDescent="0.25">
      <c r="D542"/>
    </row>
    <row r="543" spans="4:4" x14ac:dyDescent="0.25">
      <c r="D543"/>
    </row>
    <row r="544" spans="4:4" x14ac:dyDescent="0.25">
      <c r="D544"/>
    </row>
    <row r="545" spans="4:4" x14ac:dyDescent="0.25">
      <c r="D545"/>
    </row>
    <row r="546" spans="4:4" x14ac:dyDescent="0.25">
      <c r="D546"/>
    </row>
    <row r="547" spans="4:4" x14ac:dyDescent="0.25">
      <c r="D547"/>
    </row>
    <row r="548" spans="4:4" x14ac:dyDescent="0.25">
      <c r="D548"/>
    </row>
    <row r="549" spans="4:4" x14ac:dyDescent="0.25">
      <c r="D549"/>
    </row>
    <row r="550" spans="4:4" x14ac:dyDescent="0.25">
      <c r="D550"/>
    </row>
    <row r="551" spans="4:4" x14ac:dyDescent="0.25">
      <c r="D551"/>
    </row>
    <row r="552" spans="4:4" x14ac:dyDescent="0.25">
      <c r="D552"/>
    </row>
    <row r="553" spans="4:4" x14ac:dyDescent="0.25">
      <c r="D553"/>
    </row>
    <row r="554" spans="4:4" x14ac:dyDescent="0.25">
      <c r="D554"/>
    </row>
    <row r="555" spans="4:4" x14ac:dyDescent="0.25">
      <c r="D555"/>
    </row>
    <row r="556" spans="4:4" x14ac:dyDescent="0.25">
      <c r="D556"/>
    </row>
    <row r="557" spans="4:4" x14ac:dyDescent="0.25">
      <c r="D557"/>
    </row>
    <row r="558" spans="4:4" x14ac:dyDescent="0.25">
      <c r="D558"/>
    </row>
    <row r="559" spans="4:4" x14ac:dyDescent="0.25">
      <c r="D559"/>
    </row>
    <row r="560" spans="4:4" x14ac:dyDescent="0.25">
      <c r="D560"/>
    </row>
    <row r="561" spans="4:4" x14ac:dyDescent="0.25">
      <c r="D561"/>
    </row>
    <row r="562" spans="4:4" x14ac:dyDescent="0.25">
      <c r="D562"/>
    </row>
    <row r="563" spans="4:4" x14ac:dyDescent="0.25">
      <c r="D563"/>
    </row>
    <row r="564" spans="4:4" x14ac:dyDescent="0.25">
      <c r="D564"/>
    </row>
    <row r="565" spans="4:4" x14ac:dyDescent="0.25">
      <c r="D565"/>
    </row>
    <row r="566" spans="4:4" x14ac:dyDescent="0.25">
      <c r="D566"/>
    </row>
    <row r="567" spans="4:4" x14ac:dyDescent="0.25">
      <c r="D567"/>
    </row>
    <row r="568" spans="4:4" x14ac:dyDescent="0.25">
      <c r="D568"/>
    </row>
    <row r="569" spans="4:4" x14ac:dyDescent="0.25">
      <c r="D569"/>
    </row>
    <row r="570" spans="4:4" x14ac:dyDescent="0.25">
      <c r="D570"/>
    </row>
    <row r="571" spans="4:4" x14ac:dyDescent="0.25">
      <c r="D571"/>
    </row>
    <row r="572" spans="4:4" x14ac:dyDescent="0.25">
      <c r="D572"/>
    </row>
    <row r="573" spans="4:4" x14ac:dyDescent="0.25">
      <c r="D573"/>
    </row>
    <row r="574" spans="4:4" x14ac:dyDescent="0.25">
      <c r="D574"/>
    </row>
    <row r="575" spans="4:4" x14ac:dyDescent="0.25">
      <c r="D575"/>
    </row>
    <row r="576" spans="4:4" x14ac:dyDescent="0.25">
      <c r="D576"/>
    </row>
    <row r="577" spans="4:4" x14ac:dyDescent="0.25">
      <c r="D577"/>
    </row>
    <row r="578" spans="4:4" x14ac:dyDescent="0.25">
      <c r="D578"/>
    </row>
    <row r="579" spans="4:4" x14ac:dyDescent="0.25">
      <c r="D579"/>
    </row>
    <row r="580" spans="4:4" x14ac:dyDescent="0.25">
      <c r="D580"/>
    </row>
    <row r="581" spans="4:4" x14ac:dyDescent="0.25">
      <c r="D581"/>
    </row>
    <row r="582" spans="4:4" x14ac:dyDescent="0.25">
      <c r="D582"/>
    </row>
    <row r="583" spans="4:4" x14ac:dyDescent="0.25">
      <c r="D583"/>
    </row>
    <row r="584" spans="4:4" x14ac:dyDescent="0.25">
      <c r="D584"/>
    </row>
    <row r="585" spans="4:4" x14ac:dyDescent="0.25">
      <c r="D585"/>
    </row>
    <row r="586" spans="4:4" x14ac:dyDescent="0.25">
      <c r="D586"/>
    </row>
    <row r="587" spans="4:4" x14ac:dyDescent="0.25">
      <c r="D587"/>
    </row>
    <row r="588" spans="4:4" x14ac:dyDescent="0.25">
      <c r="D588"/>
    </row>
    <row r="589" spans="4:4" x14ac:dyDescent="0.25">
      <c r="D589"/>
    </row>
    <row r="590" spans="4:4" x14ac:dyDescent="0.25">
      <c r="D590"/>
    </row>
    <row r="591" spans="4:4" x14ac:dyDescent="0.25">
      <c r="D591"/>
    </row>
    <row r="592" spans="4:4" x14ac:dyDescent="0.25">
      <c r="D592"/>
    </row>
    <row r="593" spans="4:4" x14ac:dyDescent="0.25">
      <c r="D593"/>
    </row>
    <row r="594" spans="4:4" x14ac:dyDescent="0.25">
      <c r="D594"/>
    </row>
    <row r="595" spans="4:4" x14ac:dyDescent="0.25">
      <c r="D595"/>
    </row>
    <row r="596" spans="4:4" x14ac:dyDescent="0.25">
      <c r="D596"/>
    </row>
    <row r="597" spans="4:4" x14ac:dyDescent="0.25">
      <c r="D597"/>
    </row>
    <row r="598" spans="4:4" x14ac:dyDescent="0.25">
      <c r="D598"/>
    </row>
    <row r="599" spans="4:4" x14ac:dyDescent="0.25">
      <c r="D599"/>
    </row>
    <row r="600" spans="4:4" x14ac:dyDescent="0.25">
      <c r="D600"/>
    </row>
    <row r="601" spans="4:4" x14ac:dyDescent="0.25">
      <c r="D601"/>
    </row>
    <row r="602" spans="4:4" x14ac:dyDescent="0.25">
      <c r="D602"/>
    </row>
    <row r="603" spans="4:4" x14ac:dyDescent="0.25">
      <c r="D603"/>
    </row>
    <row r="604" spans="4:4" x14ac:dyDescent="0.25">
      <c r="D604"/>
    </row>
    <row r="605" spans="4:4" x14ac:dyDescent="0.25">
      <c r="D605"/>
    </row>
    <row r="606" spans="4:4" x14ac:dyDescent="0.25">
      <c r="D606"/>
    </row>
    <row r="607" spans="4:4" x14ac:dyDescent="0.25">
      <c r="D607"/>
    </row>
    <row r="608" spans="4:4" x14ac:dyDescent="0.25">
      <c r="D608"/>
    </row>
    <row r="609" spans="4:4" x14ac:dyDescent="0.25">
      <c r="D609"/>
    </row>
    <row r="610" spans="4:4" x14ac:dyDescent="0.25">
      <c r="D610"/>
    </row>
    <row r="611" spans="4:4" x14ac:dyDescent="0.25">
      <c r="D611"/>
    </row>
    <row r="612" spans="4:4" x14ac:dyDescent="0.25">
      <c r="D612"/>
    </row>
    <row r="613" spans="4:4" x14ac:dyDescent="0.25">
      <c r="D613"/>
    </row>
    <row r="614" spans="4:4" x14ac:dyDescent="0.25">
      <c r="D614"/>
    </row>
    <row r="615" spans="4:4" x14ac:dyDescent="0.25">
      <c r="D615"/>
    </row>
    <row r="616" spans="4:4" x14ac:dyDescent="0.25">
      <c r="D616"/>
    </row>
    <row r="617" spans="4:4" x14ac:dyDescent="0.25">
      <c r="D617"/>
    </row>
    <row r="618" spans="4:4" x14ac:dyDescent="0.25">
      <c r="D618"/>
    </row>
    <row r="619" spans="4:4" x14ac:dyDescent="0.25">
      <c r="D619"/>
    </row>
    <row r="620" spans="4:4" x14ac:dyDescent="0.25">
      <c r="D620"/>
    </row>
    <row r="621" spans="4:4" x14ac:dyDescent="0.25">
      <c r="D621"/>
    </row>
    <row r="622" spans="4:4" x14ac:dyDescent="0.25">
      <c r="D622"/>
    </row>
    <row r="623" spans="4:4" x14ac:dyDescent="0.25">
      <c r="D623"/>
    </row>
    <row r="624" spans="4:4" x14ac:dyDescent="0.25">
      <c r="D624"/>
    </row>
    <row r="625" spans="4:4" x14ac:dyDescent="0.25">
      <c r="D625"/>
    </row>
    <row r="626" spans="4:4" x14ac:dyDescent="0.25">
      <c r="D626"/>
    </row>
    <row r="627" spans="4:4" x14ac:dyDescent="0.25">
      <c r="D627"/>
    </row>
    <row r="628" spans="4:4" x14ac:dyDescent="0.25">
      <c r="D628"/>
    </row>
    <row r="629" spans="4:4" x14ac:dyDescent="0.25">
      <c r="D629"/>
    </row>
    <row r="630" spans="4:4" x14ac:dyDescent="0.25">
      <c r="D630"/>
    </row>
    <row r="631" spans="4:4" x14ac:dyDescent="0.25">
      <c r="D631"/>
    </row>
    <row r="632" spans="4:4" x14ac:dyDescent="0.25">
      <c r="D632"/>
    </row>
    <row r="633" spans="4:4" x14ac:dyDescent="0.25">
      <c r="D633"/>
    </row>
    <row r="634" spans="4:4" x14ac:dyDescent="0.25">
      <c r="D634"/>
    </row>
    <row r="635" spans="4:4" x14ac:dyDescent="0.25">
      <c r="D635"/>
    </row>
    <row r="636" spans="4:4" x14ac:dyDescent="0.25">
      <c r="D636"/>
    </row>
    <row r="637" spans="4:4" x14ac:dyDescent="0.25">
      <c r="D637"/>
    </row>
    <row r="638" spans="4:4" x14ac:dyDescent="0.25">
      <c r="D638"/>
    </row>
    <row r="639" spans="4:4" x14ac:dyDescent="0.25">
      <c r="D639"/>
    </row>
    <row r="640" spans="4:4" x14ac:dyDescent="0.25">
      <c r="D640"/>
    </row>
    <row r="641" spans="4:4" x14ac:dyDescent="0.25">
      <c r="D641"/>
    </row>
    <row r="642" spans="4:4" x14ac:dyDescent="0.25">
      <c r="D642"/>
    </row>
    <row r="643" spans="4:4" x14ac:dyDescent="0.25">
      <c r="D643"/>
    </row>
    <row r="644" spans="4:4" x14ac:dyDescent="0.25">
      <c r="D644"/>
    </row>
    <row r="645" spans="4:4" x14ac:dyDescent="0.25">
      <c r="D645"/>
    </row>
    <row r="646" spans="4:4" x14ac:dyDescent="0.25">
      <c r="D646"/>
    </row>
    <row r="647" spans="4:4" x14ac:dyDescent="0.25">
      <c r="D647"/>
    </row>
    <row r="648" spans="4:4" x14ac:dyDescent="0.25">
      <c r="D648"/>
    </row>
    <row r="649" spans="4:4" x14ac:dyDescent="0.25">
      <c r="D649"/>
    </row>
    <row r="650" spans="4:4" x14ac:dyDescent="0.25">
      <c r="D650"/>
    </row>
    <row r="651" spans="4:4" x14ac:dyDescent="0.25">
      <c r="D651"/>
    </row>
    <row r="652" spans="4:4" x14ac:dyDescent="0.25">
      <c r="D652"/>
    </row>
    <row r="653" spans="4:4" x14ac:dyDescent="0.25">
      <c r="D653"/>
    </row>
    <row r="654" spans="4:4" x14ac:dyDescent="0.25">
      <c r="D654"/>
    </row>
    <row r="655" spans="4:4" x14ac:dyDescent="0.25">
      <c r="D655"/>
    </row>
    <row r="656" spans="4:4" x14ac:dyDescent="0.25">
      <c r="D656"/>
    </row>
    <row r="657" spans="4:4" x14ac:dyDescent="0.25">
      <c r="D657"/>
    </row>
    <row r="658" spans="4:4" x14ac:dyDescent="0.25">
      <c r="D658"/>
    </row>
    <row r="659" spans="4:4" x14ac:dyDescent="0.25">
      <c r="D659"/>
    </row>
    <row r="660" spans="4:4" x14ac:dyDescent="0.25">
      <c r="D660"/>
    </row>
    <row r="661" spans="4:4" x14ac:dyDescent="0.25">
      <c r="D661"/>
    </row>
    <row r="662" spans="4:4" x14ac:dyDescent="0.25">
      <c r="D662"/>
    </row>
    <row r="663" spans="4:4" x14ac:dyDescent="0.25">
      <c r="D663"/>
    </row>
    <row r="664" spans="4:4" x14ac:dyDescent="0.25">
      <c r="D664"/>
    </row>
    <row r="665" spans="4:4" x14ac:dyDescent="0.25">
      <c r="D665"/>
    </row>
    <row r="666" spans="4:4" x14ac:dyDescent="0.25">
      <c r="D666"/>
    </row>
    <row r="667" spans="4:4" x14ac:dyDescent="0.25">
      <c r="D667"/>
    </row>
    <row r="668" spans="4:4" x14ac:dyDescent="0.25">
      <c r="D668"/>
    </row>
    <row r="669" spans="4:4" x14ac:dyDescent="0.25">
      <c r="D669"/>
    </row>
    <row r="670" spans="4:4" x14ac:dyDescent="0.25">
      <c r="D670"/>
    </row>
    <row r="671" spans="4:4" x14ac:dyDescent="0.25">
      <c r="D671"/>
    </row>
    <row r="672" spans="4:4" x14ac:dyDescent="0.25">
      <c r="D672"/>
    </row>
    <row r="673" spans="4:4" x14ac:dyDescent="0.25">
      <c r="D673"/>
    </row>
    <row r="674" spans="4:4" x14ac:dyDescent="0.25">
      <c r="D674"/>
    </row>
    <row r="675" spans="4:4" x14ac:dyDescent="0.25">
      <c r="D675"/>
    </row>
    <row r="676" spans="4:4" x14ac:dyDescent="0.25">
      <c r="D676"/>
    </row>
    <row r="677" spans="4:4" x14ac:dyDescent="0.25">
      <c r="D677"/>
    </row>
    <row r="678" spans="4:4" x14ac:dyDescent="0.25">
      <c r="D678"/>
    </row>
    <row r="679" spans="4:4" x14ac:dyDescent="0.25">
      <c r="D679"/>
    </row>
    <row r="680" spans="4:4" x14ac:dyDescent="0.25">
      <c r="D680"/>
    </row>
    <row r="681" spans="4:4" x14ac:dyDescent="0.25">
      <c r="D681"/>
    </row>
    <row r="682" spans="4:4" x14ac:dyDescent="0.25">
      <c r="D682"/>
    </row>
    <row r="683" spans="4:4" x14ac:dyDescent="0.25">
      <c r="D683"/>
    </row>
    <row r="684" spans="4:4" x14ac:dyDescent="0.25">
      <c r="D684"/>
    </row>
    <row r="685" spans="4:4" x14ac:dyDescent="0.25">
      <c r="D685"/>
    </row>
    <row r="686" spans="4:4" x14ac:dyDescent="0.25">
      <c r="D686"/>
    </row>
    <row r="687" spans="4:4" x14ac:dyDescent="0.25">
      <c r="D687"/>
    </row>
    <row r="688" spans="4:4" x14ac:dyDescent="0.25">
      <c r="D688"/>
    </row>
    <row r="689" spans="4:4" x14ac:dyDescent="0.25">
      <c r="D689"/>
    </row>
    <row r="690" spans="4:4" x14ac:dyDescent="0.25">
      <c r="D690"/>
    </row>
    <row r="691" spans="4:4" x14ac:dyDescent="0.25">
      <c r="D691"/>
    </row>
  </sheetData>
  <mergeCells count="2">
    <mergeCell ref="A5:A14"/>
    <mergeCell ref="A16:C16"/>
  </mergeCells>
  <pageMargins left="0.43307086614173229" right="0.43307086614173229" top="0.55118110236220474" bottom="0.56999999999999995" header="0.31496062992125984" footer="0.26"/>
  <pageSetup paperSize="9" scale="60" fitToHeight="0" orientation="portrait" horizontalDpi="4294967294" verticalDpi="4294967294" r:id="rId2"/>
  <headerFooter>
    <oddFooter>&amp;R&amp;N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8FDA7-D86A-4AD1-A5AA-AED7D0DA24D0}">
  <sheetPr>
    <pageSetUpPr fitToPage="1"/>
  </sheetPr>
  <dimension ref="A1:F691"/>
  <sheetViews>
    <sheetView workbookViewId="0">
      <selection activeCell="A9" sqref="A9:A15"/>
    </sheetView>
  </sheetViews>
  <sheetFormatPr defaultRowHeight="15" x14ac:dyDescent="0.25"/>
  <cols>
    <col min="1" max="1" width="24.85546875" customWidth="1"/>
    <col min="2" max="2" width="23.42578125" customWidth="1"/>
    <col min="3" max="3" width="58" customWidth="1"/>
    <col min="4" max="4" width="17.85546875" style="92" customWidth="1"/>
    <col min="5" max="5" width="16.28515625" customWidth="1"/>
    <col min="6" max="6" width="16.140625" customWidth="1"/>
  </cols>
  <sheetData>
    <row r="1" spans="1:6" ht="21" customHeight="1" x14ac:dyDescent="0.25">
      <c r="A1" s="91" t="s">
        <v>160</v>
      </c>
      <c r="B1" t="s">
        <v>2641</v>
      </c>
    </row>
    <row r="3" spans="1:6" x14ac:dyDescent="0.25">
      <c r="A3" s="1"/>
      <c r="B3" s="1"/>
      <c r="C3" s="1"/>
      <c r="D3" s="93" t="s">
        <v>3447</v>
      </c>
      <c r="E3" s="1"/>
      <c r="F3" s="1"/>
    </row>
    <row r="4" spans="1:6" ht="30" x14ac:dyDescent="0.25">
      <c r="A4" s="93" t="s">
        <v>2690</v>
      </c>
      <c r="B4" s="93" t="s">
        <v>1</v>
      </c>
      <c r="C4" s="93" t="s">
        <v>2</v>
      </c>
      <c r="D4" s="94" t="s">
        <v>3450</v>
      </c>
      <c r="E4" s="94" t="s">
        <v>3448</v>
      </c>
      <c r="F4" s="94" t="s">
        <v>3449</v>
      </c>
    </row>
    <row r="5" spans="1:6" ht="30" x14ac:dyDescent="0.25">
      <c r="A5" s="94" t="s">
        <v>2855</v>
      </c>
      <c r="B5" s="94" t="s">
        <v>612</v>
      </c>
      <c r="C5" s="94" t="s">
        <v>613</v>
      </c>
      <c r="D5" s="95">
        <v>550000</v>
      </c>
      <c r="E5" s="95">
        <v>390229.2</v>
      </c>
      <c r="F5" s="95">
        <v>78045.84</v>
      </c>
    </row>
    <row r="6" spans="1:6" ht="30" x14ac:dyDescent="0.25">
      <c r="A6" s="98" t="s">
        <v>2812</v>
      </c>
      <c r="B6" s="94" t="s">
        <v>522</v>
      </c>
      <c r="C6" s="94" t="s">
        <v>523</v>
      </c>
      <c r="D6" s="95">
        <v>1120000</v>
      </c>
      <c r="E6" s="95">
        <v>921478.64999999991</v>
      </c>
      <c r="F6" s="95">
        <v>432245.42</v>
      </c>
    </row>
    <row r="7" spans="1:6" x14ac:dyDescent="0.25">
      <c r="A7" s="99"/>
      <c r="B7" s="94" t="s">
        <v>525</v>
      </c>
      <c r="C7" s="94" t="s">
        <v>526</v>
      </c>
      <c r="D7" s="95">
        <v>4000000</v>
      </c>
      <c r="E7" s="95">
        <v>2174628.04</v>
      </c>
      <c r="F7" s="95">
        <v>0</v>
      </c>
    </row>
    <row r="8" spans="1:6" ht="30" x14ac:dyDescent="0.25">
      <c r="A8" s="94" t="s">
        <v>2839</v>
      </c>
      <c r="B8" s="94" t="s">
        <v>585</v>
      </c>
      <c r="C8" s="94" t="s">
        <v>586</v>
      </c>
      <c r="D8" s="95">
        <v>300000</v>
      </c>
      <c r="E8" s="95">
        <v>207582.77</v>
      </c>
      <c r="F8" s="95">
        <v>79306.350000000006</v>
      </c>
    </row>
    <row r="9" spans="1:6" ht="30" x14ac:dyDescent="0.25">
      <c r="A9" s="98" t="s">
        <v>2817</v>
      </c>
      <c r="B9" s="94" t="s">
        <v>531</v>
      </c>
      <c r="C9" s="94" t="s">
        <v>532</v>
      </c>
      <c r="D9" s="95">
        <v>7000000</v>
      </c>
      <c r="E9" s="95">
        <v>0</v>
      </c>
      <c r="F9" s="95">
        <v>0</v>
      </c>
    </row>
    <row r="10" spans="1:6" ht="30" x14ac:dyDescent="0.25">
      <c r="A10" s="99"/>
      <c r="B10" s="94" t="s">
        <v>534</v>
      </c>
      <c r="C10" s="94" t="s">
        <v>535</v>
      </c>
      <c r="D10" s="95">
        <v>11395355</v>
      </c>
      <c r="E10" s="95">
        <v>3028183.17</v>
      </c>
      <c r="F10" s="95">
        <v>0</v>
      </c>
    </row>
    <row r="11" spans="1:6" x14ac:dyDescent="0.25">
      <c r="A11" s="99"/>
      <c r="B11" s="94" t="s">
        <v>652</v>
      </c>
      <c r="C11" s="94" t="s">
        <v>2660</v>
      </c>
      <c r="D11" s="95">
        <v>12290647.779999999</v>
      </c>
      <c r="E11" s="95">
        <v>653200.53</v>
      </c>
      <c r="F11" s="95">
        <v>653200.53</v>
      </c>
    </row>
    <row r="12" spans="1:6" ht="30" x14ac:dyDescent="0.25">
      <c r="A12" s="99"/>
      <c r="B12" s="94" t="s">
        <v>653</v>
      </c>
      <c r="C12" s="94" t="s">
        <v>2661</v>
      </c>
      <c r="D12" s="95">
        <v>2477075.71</v>
      </c>
      <c r="E12" s="95">
        <v>583857.5</v>
      </c>
      <c r="F12" s="95">
        <v>124139.26</v>
      </c>
    </row>
    <row r="13" spans="1:6" ht="30" x14ac:dyDescent="0.25">
      <c r="A13" s="99"/>
      <c r="B13" s="94" t="s">
        <v>651</v>
      </c>
      <c r="C13" s="94" t="s">
        <v>2659</v>
      </c>
      <c r="D13" s="95">
        <v>2586980.98</v>
      </c>
      <c r="E13" s="95">
        <v>2050213.95</v>
      </c>
      <c r="F13" s="95">
        <v>569541.68999999994</v>
      </c>
    </row>
    <row r="14" spans="1:6" ht="30" x14ac:dyDescent="0.25">
      <c r="A14" s="99"/>
      <c r="B14" s="94" t="s">
        <v>558</v>
      </c>
      <c r="C14" s="94" t="s">
        <v>559</v>
      </c>
      <c r="D14" s="95">
        <v>415000</v>
      </c>
      <c r="E14" s="95">
        <v>366090.28000000009</v>
      </c>
      <c r="F14" s="95">
        <v>340380.9</v>
      </c>
    </row>
    <row r="15" spans="1:6" ht="75" x14ac:dyDescent="0.25">
      <c r="A15" s="99"/>
      <c r="B15" s="94" t="s">
        <v>650</v>
      </c>
      <c r="C15" s="94" t="s">
        <v>2658</v>
      </c>
      <c r="D15" s="95">
        <v>10000234</v>
      </c>
      <c r="E15" s="95">
        <v>6942002.1100000003</v>
      </c>
      <c r="F15" s="95">
        <v>217946.31</v>
      </c>
    </row>
    <row r="16" spans="1:6" x14ac:dyDescent="0.25">
      <c r="A16" s="98" t="s">
        <v>2823</v>
      </c>
      <c r="B16" s="94" t="s">
        <v>543</v>
      </c>
      <c r="C16" s="94" t="s">
        <v>544</v>
      </c>
      <c r="D16" s="95">
        <v>1634873.44</v>
      </c>
      <c r="E16" s="95">
        <v>78992.03</v>
      </c>
      <c r="F16" s="95">
        <v>77317.88</v>
      </c>
    </row>
    <row r="17" spans="1:6" x14ac:dyDescent="0.25">
      <c r="A17" s="99"/>
      <c r="B17" s="94" t="s">
        <v>546</v>
      </c>
      <c r="C17" s="94" t="s">
        <v>547</v>
      </c>
      <c r="D17" s="95">
        <v>5028751.75</v>
      </c>
      <c r="E17" s="95">
        <v>3966443.66</v>
      </c>
      <c r="F17" s="95">
        <v>1788029.1</v>
      </c>
    </row>
    <row r="18" spans="1:6" x14ac:dyDescent="0.25">
      <c r="A18" s="99"/>
      <c r="B18" s="94" t="s">
        <v>549</v>
      </c>
      <c r="C18" s="94" t="s">
        <v>550</v>
      </c>
      <c r="D18" s="95">
        <v>3340000</v>
      </c>
      <c r="E18" s="95">
        <v>466942.4</v>
      </c>
      <c r="F18" s="95">
        <v>432436.93000000011</v>
      </c>
    </row>
    <row r="19" spans="1:6" ht="30" x14ac:dyDescent="0.25">
      <c r="A19" s="99"/>
      <c r="B19" s="94" t="s">
        <v>555</v>
      </c>
      <c r="C19" s="94" t="s">
        <v>556</v>
      </c>
      <c r="D19" s="95">
        <v>12684976.6</v>
      </c>
      <c r="E19" s="95">
        <v>9325761.6099999994</v>
      </c>
      <c r="F19" s="95">
        <v>2949659.83</v>
      </c>
    </row>
    <row r="20" spans="1:6" ht="45" x14ac:dyDescent="0.25">
      <c r="A20" s="94" t="s">
        <v>2830</v>
      </c>
      <c r="B20" s="94" t="s">
        <v>570</v>
      </c>
      <c r="C20" s="94" t="s">
        <v>571</v>
      </c>
      <c r="D20" s="95">
        <v>129391270.5</v>
      </c>
      <c r="E20" s="95">
        <v>6879905.1700000009</v>
      </c>
      <c r="F20" s="95">
        <v>1124407.98</v>
      </c>
    </row>
    <row r="21" spans="1:6" ht="60" x14ac:dyDescent="0.25">
      <c r="A21" s="94" t="s">
        <v>2810</v>
      </c>
      <c r="B21" s="94" t="s">
        <v>517</v>
      </c>
      <c r="C21" s="94" t="s">
        <v>518</v>
      </c>
      <c r="D21" s="95">
        <v>2263000</v>
      </c>
      <c r="E21" s="95">
        <v>1820025.41</v>
      </c>
      <c r="F21" s="95">
        <v>327540.99</v>
      </c>
    </row>
    <row r="22" spans="1:6" ht="30" x14ac:dyDescent="0.25">
      <c r="A22" s="94" t="s">
        <v>2824</v>
      </c>
      <c r="B22" s="94" t="s">
        <v>552</v>
      </c>
      <c r="C22" s="94" t="s">
        <v>553</v>
      </c>
      <c r="D22" s="95">
        <v>400000</v>
      </c>
      <c r="E22" s="95">
        <v>35498.06</v>
      </c>
      <c r="F22" s="95">
        <v>17780.349999999999</v>
      </c>
    </row>
    <row r="23" spans="1:6" ht="30" x14ac:dyDescent="0.25">
      <c r="A23" s="94" t="s">
        <v>2865</v>
      </c>
      <c r="B23" s="94" t="s">
        <v>630</v>
      </c>
      <c r="C23" s="94" t="s">
        <v>631</v>
      </c>
      <c r="D23" s="95">
        <v>3700000</v>
      </c>
      <c r="E23" s="95">
        <v>2401145.2799999998</v>
      </c>
      <c r="F23" s="95">
        <v>592727.24000000011</v>
      </c>
    </row>
    <row r="24" spans="1:6" x14ac:dyDescent="0.25">
      <c r="A24" s="98" t="s">
        <v>2841</v>
      </c>
      <c r="B24" s="94" t="s">
        <v>588</v>
      </c>
      <c r="C24" s="94" t="s">
        <v>589</v>
      </c>
      <c r="D24" s="95">
        <v>400000</v>
      </c>
      <c r="E24" s="95">
        <v>58493.49</v>
      </c>
      <c r="F24" s="95">
        <v>0</v>
      </c>
    </row>
    <row r="25" spans="1:6" x14ac:dyDescent="0.25">
      <c r="A25" s="99"/>
      <c r="B25" s="94" t="s">
        <v>594</v>
      </c>
      <c r="C25" s="94" t="s">
        <v>595</v>
      </c>
      <c r="D25" s="95">
        <v>2582284</v>
      </c>
      <c r="E25" s="95">
        <v>0</v>
      </c>
      <c r="F25" s="95">
        <v>0</v>
      </c>
    </row>
    <row r="26" spans="1:6" x14ac:dyDescent="0.25">
      <c r="A26" s="94" t="s">
        <v>2821</v>
      </c>
      <c r="B26" s="94" t="s">
        <v>540</v>
      </c>
      <c r="C26" s="94" t="s">
        <v>541</v>
      </c>
      <c r="D26" s="95">
        <v>625897.19999999995</v>
      </c>
      <c r="E26" s="95">
        <v>589851.31000000006</v>
      </c>
      <c r="F26" s="95">
        <v>112826.97</v>
      </c>
    </row>
    <row r="27" spans="1:6" x14ac:dyDescent="0.25">
      <c r="A27" s="94" t="s">
        <v>2853</v>
      </c>
      <c r="B27" s="94" t="s">
        <v>609</v>
      </c>
      <c r="C27" s="94" t="s">
        <v>610</v>
      </c>
      <c r="D27" s="95">
        <v>60000</v>
      </c>
      <c r="E27" s="95">
        <v>38164.93</v>
      </c>
      <c r="F27" s="95">
        <v>0</v>
      </c>
    </row>
    <row r="28" spans="1:6" x14ac:dyDescent="0.25">
      <c r="A28" s="94" t="s">
        <v>2806</v>
      </c>
      <c r="B28" s="94" t="s">
        <v>511</v>
      </c>
      <c r="C28" s="94" t="s">
        <v>512</v>
      </c>
      <c r="D28" s="95">
        <v>600000</v>
      </c>
      <c r="E28" s="95">
        <v>453433.21</v>
      </c>
      <c r="F28" s="95">
        <v>212323.26</v>
      </c>
    </row>
    <row r="29" spans="1:6" x14ac:dyDescent="0.25">
      <c r="A29" s="94" t="s">
        <v>2874</v>
      </c>
      <c r="B29" s="94" t="s">
        <v>645</v>
      </c>
      <c r="C29" s="94" t="s">
        <v>646</v>
      </c>
      <c r="D29" s="95">
        <v>10500000</v>
      </c>
      <c r="E29" s="95">
        <v>585109.39</v>
      </c>
      <c r="F29" s="95">
        <v>0</v>
      </c>
    </row>
    <row r="30" spans="1:6" x14ac:dyDescent="0.25">
      <c r="A30" s="94" t="s">
        <v>2815</v>
      </c>
      <c r="B30" s="94" t="s">
        <v>528</v>
      </c>
      <c r="C30" s="94" t="s">
        <v>529</v>
      </c>
      <c r="D30" s="95">
        <v>460000</v>
      </c>
      <c r="E30" s="95">
        <v>345424.9</v>
      </c>
      <c r="F30" s="95">
        <v>155481.03</v>
      </c>
    </row>
    <row r="31" spans="1:6" x14ac:dyDescent="0.25">
      <c r="A31" s="94" t="s">
        <v>2845</v>
      </c>
      <c r="B31" s="94" t="s">
        <v>597</v>
      </c>
      <c r="C31" s="94" t="s">
        <v>598</v>
      </c>
      <c r="D31" s="95">
        <v>250000</v>
      </c>
      <c r="E31" s="95">
        <v>49033.120000000003</v>
      </c>
      <c r="F31" s="95">
        <v>25153.040000000001</v>
      </c>
    </row>
    <row r="32" spans="1:6" ht="30" x14ac:dyDescent="0.25">
      <c r="A32" s="98" t="s">
        <v>2826</v>
      </c>
      <c r="B32" s="94" t="s">
        <v>561</v>
      </c>
      <c r="C32" s="94" t="s">
        <v>562</v>
      </c>
      <c r="D32" s="95">
        <v>310000</v>
      </c>
      <c r="E32" s="95">
        <v>210306.2</v>
      </c>
      <c r="F32" s="95">
        <v>25409.84</v>
      </c>
    </row>
    <row r="33" spans="1:6" x14ac:dyDescent="0.25">
      <c r="A33" s="99"/>
      <c r="B33" s="94" t="s">
        <v>564</v>
      </c>
      <c r="C33" s="94" t="s">
        <v>565</v>
      </c>
      <c r="D33" s="95">
        <v>1000000</v>
      </c>
      <c r="E33" s="95">
        <v>716655.31</v>
      </c>
      <c r="F33" s="95">
        <v>308698.61999999988</v>
      </c>
    </row>
    <row r="34" spans="1:6" ht="30" x14ac:dyDescent="0.25">
      <c r="A34" s="94" t="s">
        <v>2831</v>
      </c>
      <c r="B34" s="94" t="s">
        <v>573</v>
      </c>
      <c r="C34" s="94" t="s">
        <v>574</v>
      </c>
      <c r="D34" s="95">
        <v>132000</v>
      </c>
      <c r="E34" s="95">
        <v>79209.98000000001</v>
      </c>
      <c r="F34" s="95">
        <v>0</v>
      </c>
    </row>
    <row r="35" spans="1:6" ht="30" x14ac:dyDescent="0.25">
      <c r="A35" s="94" t="s">
        <v>2847</v>
      </c>
      <c r="B35" s="94" t="s">
        <v>600</v>
      </c>
      <c r="C35" s="94" t="s">
        <v>601</v>
      </c>
      <c r="D35" s="95">
        <v>1900000</v>
      </c>
      <c r="E35" s="95">
        <v>1271809.1399999999</v>
      </c>
      <c r="F35" s="95">
        <v>0</v>
      </c>
    </row>
    <row r="36" spans="1:6" ht="30" x14ac:dyDescent="0.25">
      <c r="A36" s="94" t="s">
        <v>2870</v>
      </c>
      <c r="B36" s="94" t="s">
        <v>639</v>
      </c>
      <c r="C36" s="94" t="s">
        <v>640</v>
      </c>
      <c r="D36" s="95">
        <v>326000</v>
      </c>
      <c r="E36" s="95">
        <v>231954.97</v>
      </c>
      <c r="F36" s="95">
        <v>59374.42</v>
      </c>
    </row>
    <row r="37" spans="1:6" ht="30" x14ac:dyDescent="0.25">
      <c r="A37" s="94" t="s">
        <v>2856</v>
      </c>
      <c r="B37" s="94" t="s">
        <v>615</v>
      </c>
      <c r="C37" s="94" t="s">
        <v>616</v>
      </c>
      <c r="D37" s="95">
        <v>989777.08</v>
      </c>
      <c r="E37" s="95">
        <v>824289.37</v>
      </c>
      <c r="F37" s="95">
        <v>589085.01</v>
      </c>
    </row>
    <row r="38" spans="1:6" ht="30" x14ac:dyDescent="0.25">
      <c r="A38" s="94" t="s">
        <v>2867</v>
      </c>
      <c r="B38" s="94" t="s">
        <v>633</v>
      </c>
      <c r="C38" s="94" t="s">
        <v>634</v>
      </c>
      <c r="D38" s="95">
        <v>1162179.67</v>
      </c>
      <c r="E38" s="95">
        <v>114940.55</v>
      </c>
      <c r="F38" s="95">
        <v>0</v>
      </c>
    </row>
    <row r="39" spans="1:6" ht="30" x14ac:dyDescent="0.25">
      <c r="A39" s="94" t="s">
        <v>2872</v>
      </c>
      <c r="B39" s="94" t="s">
        <v>642</v>
      </c>
      <c r="C39" s="94" t="s">
        <v>643</v>
      </c>
      <c r="D39" s="95">
        <v>615000</v>
      </c>
      <c r="E39" s="95">
        <v>85215.58</v>
      </c>
      <c r="F39" s="95">
        <v>0</v>
      </c>
    </row>
    <row r="40" spans="1:6" ht="30" x14ac:dyDescent="0.25">
      <c r="A40" s="94" t="s">
        <v>2808</v>
      </c>
      <c r="B40" s="94" t="s">
        <v>514</v>
      </c>
      <c r="C40" s="94" t="s">
        <v>515</v>
      </c>
      <c r="D40" s="95">
        <v>1500000</v>
      </c>
      <c r="E40" s="95">
        <v>866306.64999999991</v>
      </c>
      <c r="F40" s="95">
        <v>263635.73</v>
      </c>
    </row>
    <row r="41" spans="1:6" ht="30" x14ac:dyDescent="0.25">
      <c r="A41" s="94" t="s">
        <v>2828</v>
      </c>
      <c r="B41" s="94" t="s">
        <v>567</v>
      </c>
      <c r="C41" s="94" t="s">
        <v>568</v>
      </c>
      <c r="D41" s="95">
        <v>16000</v>
      </c>
      <c r="E41" s="95">
        <v>0</v>
      </c>
      <c r="F41" s="95">
        <v>0</v>
      </c>
    </row>
    <row r="42" spans="1:6" ht="30" x14ac:dyDescent="0.25">
      <c r="A42" s="94" t="s">
        <v>2835</v>
      </c>
      <c r="B42" s="94" t="s">
        <v>579</v>
      </c>
      <c r="C42" s="94" t="s">
        <v>580</v>
      </c>
      <c r="D42" s="95">
        <v>700000</v>
      </c>
      <c r="E42" s="95">
        <v>487195.38</v>
      </c>
      <c r="F42" s="95">
        <v>10923.54</v>
      </c>
    </row>
    <row r="43" spans="1:6" x14ac:dyDescent="0.25">
      <c r="A43" s="94" t="s">
        <v>2843</v>
      </c>
      <c r="B43" s="94" t="s">
        <v>591</v>
      </c>
      <c r="C43" s="94" t="s">
        <v>592</v>
      </c>
      <c r="D43" s="95">
        <v>2250000</v>
      </c>
      <c r="E43" s="95">
        <v>1866133.91</v>
      </c>
      <c r="F43" s="95">
        <v>755445.54999999993</v>
      </c>
    </row>
    <row r="44" spans="1:6" ht="30" x14ac:dyDescent="0.25">
      <c r="A44" s="94" t="s">
        <v>2875</v>
      </c>
      <c r="B44" s="94" t="s">
        <v>648</v>
      </c>
      <c r="C44" s="94" t="s">
        <v>649</v>
      </c>
      <c r="D44" s="95">
        <v>1020000</v>
      </c>
      <c r="E44" s="95">
        <v>636872.38</v>
      </c>
      <c r="F44" s="95">
        <v>0</v>
      </c>
    </row>
    <row r="45" spans="1:6" ht="30" x14ac:dyDescent="0.25">
      <c r="A45" s="94" t="s">
        <v>2804</v>
      </c>
      <c r="B45" s="94" t="s">
        <v>508</v>
      </c>
      <c r="C45" s="94" t="s">
        <v>509</v>
      </c>
      <c r="D45" s="95">
        <v>512000</v>
      </c>
      <c r="E45" s="95">
        <v>0</v>
      </c>
      <c r="F45" s="95">
        <v>0</v>
      </c>
    </row>
    <row r="46" spans="1:6" ht="30" x14ac:dyDescent="0.25">
      <c r="A46" s="94" t="s">
        <v>2837</v>
      </c>
      <c r="B46" s="94" t="s">
        <v>582</v>
      </c>
      <c r="C46" s="94" t="s">
        <v>583</v>
      </c>
      <c r="D46" s="95">
        <v>5000000</v>
      </c>
      <c r="E46" s="95">
        <v>0</v>
      </c>
      <c r="F46" s="95">
        <v>0</v>
      </c>
    </row>
    <row r="47" spans="1:6" ht="30" x14ac:dyDescent="0.25">
      <c r="A47" s="94" t="s">
        <v>2849</v>
      </c>
      <c r="B47" s="94" t="s">
        <v>603</v>
      </c>
      <c r="C47" s="94" t="s">
        <v>604</v>
      </c>
      <c r="D47" s="95">
        <v>800000</v>
      </c>
      <c r="E47" s="95">
        <v>0</v>
      </c>
      <c r="F47" s="95">
        <v>0</v>
      </c>
    </row>
    <row r="48" spans="1:6" x14ac:dyDescent="0.25">
      <c r="A48" s="98" t="s">
        <v>2863</v>
      </c>
      <c r="B48" s="94" t="s">
        <v>627</v>
      </c>
      <c r="C48" s="94" t="s">
        <v>628</v>
      </c>
      <c r="D48" s="95">
        <v>2400000</v>
      </c>
      <c r="E48" s="95">
        <v>0</v>
      </c>
      <c r="F48" s="95">
        <v>0</v>
      </c>
    </row>
    <row r="49" spans="1:6" ht="30" x14ac:dyDescent="0.25">
      <c r="A49" s="99"/>
      <c r="B49" s="94" t="s">
        <v>636</v>
      </c>
      <c r="C49" s="94" t="s">
        <v>637</v>
      </c>
      <c r="D49" s="95">
        <v>460000</v>
      </c>
      <c r="E49" s="95">
        <v>0</v>
      </c>
      <c r="F49" s="95">
        <v>0</v>
      </c>
    </row>
    <row r="50" spans="1:6" x14ac:dyDescent="0.25">
      <c r="A50" s="94" t="s">
        <v>2861</v>
      </c>
      <c r="B50" s="94" t="s">
        <v>624</v>
      </c>
      <c r="C50" s="94" t="s">
        <v>625</v>
      </c>
      <c r="D50" s="95">
        <v>184453.12</v>
      </c>
      <c r="E50" s="95">
        <v>0</v>
      </c>
      <c r="F50" s="95">
        <v>0</v>
      </c>
    </row>
    <row r="51" spans="1:6" x14ac:dyDescent="0.25">
      <c r="A51" s="94" t="s">
        <v>2833</v>
      </c>
      <c r="B51" s="94" t="s">
        <v>576</v>
      </c>
      <c r="C51" s="94" t="s">
        <v>577</v>
      </c>
      <c r="D51" s="95">
        <v>550500</v>
      </c>
      <c r="E51" s="95">
        <v>394723.28</v>
      </c>
      <c r="F51" s="95">
        <v>0</v>
      </c>
    </row>
    <row r="52" spans="1:6" ht="30" x14ac:dyDescent="0.25">
      <c r="A52" s="94" t="s">
        <v>2851</v>
      </c>
      <c r="B52" s="94" t="s">
        <v>606</v>
      </c>
      <c r="C52" s="94" t="s">
        <v>607</v>
      </c>
      <c r="D52" s="95">
        <v>3000000</v>
      </c>
      <c r="E52" s="95">
        <v>2206224.0500000012</v>
      </c>
      <c r="F52" s="95">
        <v>434101.35</v>
      </c>
    </row>
    <row r="53" spans="1:6" ht="75" x14ac:dyDescent="0.25">
      <c r="A53" s="94" t="s">
        <v>2760</v>
      </c>
      <c r="B53" s="94" t="s">
        <v>520</v>
      </c>
      <c r="C53" s="94" t="s">
        <v>286</v>
      </c>
      <c r="D53" s="95">
        <v>2578425.7799999998</v>
      </c>
      <c r="E53" s="95">
        <v>2578425.7799999998</v>
      </c>
      <c r="F53" s="95">
        <v>1706428.08</v>
      </c>
    </row>
    <row r="54" spans="1:6" ht="45" x14ac:dyDescent="0.25">
      <c r="A54" s="94" t="s">
        <v>2858</v>
      </c>
      <c r="B54" s="94" t="s">
        <v>618</v>
      </c>
      <c r="C54" s="94" t="s">
        <v>619</v>
      </c>
      <c r="D54" s="95">
        <v>625650</v>
      </c>
      <c r="E54" s="95">
        <v>0</v>
      </c>
      <c r="F54" s="95">
        <v>0</v>
      </c>
    </row>
    <row r="55" spans="1:6" ht="30" x14ac:dyDescent="0.25">
      <c r="A55" s="94" t="s">
        <v>2819</v>
      </c>
      <c r="B55" s="94" t="s">
        <v>537</v>
      </c>
      <c r="C55" s="94" t="s">
        <v>538</v>
      </c>
      <c r="D55" s="95">
        <v>15300000</v>
      </c>
      <c r="E55" s="95">
        <v>0</v>
      </c>
      <c r="F55" s="95">
        <v>0</v>
      </c>
    </row>
    <row r="56" spans="1:6" ht="30" x14ac:dyDescent="0.25">
      <c r="A56" s="94" t="s">
        <v>2860</v>
      </c>
      <c r="B56" s="94" t="s">
        <v>621</v>
      </c>
      <c r="C56" s="94" t="s">
        <v>622</v>
      </c>
      <c r="D56" s="95">
        <v>650000</v>
      </c>
      <c r="E56" s="95">
        <v>578311.06000000006</v>
      </c>
      <c r="F56" s="95">
        <v>402921.63</v>
      </c>
    </row>
    <row r="57" spans="1:6" x14ac:dyDescent="0.25">
      <c r="A57" s="98" t="s">
        <v>3446</v>
      </c>
      <c r="B57" s="99"/>
      <c r="C57" s="99"/>
      <c r="D57" s="95">
        <v>270038332.61000001</v>
      </c>
      <c r="E57" s="95">
        <v>57560263.760000005</v>
      </c>
      <c r="F57" s="95">
        <v>14866514.669999998</v>
      </c>
    </row>
    <row r="58" spans="1:6" x14ac:dyDescent="0.25">
      <c r="D58"/>
    </row>
    <row r="59" spans="1:6" x14ac:dyDescent="0.25">
      <c r="D59"/>
    </row>
    <row r="60" spans="1:6" x14ac:dyDescent="0.25">
      <c r="D60"/>
    </row>
    <row r="61" spans="1:6" x14ac:dyDescent="0.25">
      <c r="D61"/>
    </row>
    <row r="62" spans="1:6" x14ac:dyDescent="0.25">
      <c r="D62"/>
    </row>
    <row r="63" spans="1:6" x14ac:dyDescent="0.25">
      <c r="D63"/>
    </row>
    <row r="64" spans="1:6" x14ac:dyDescent="0.25">
      <c r="D64"/>
    </row>
    <row r="65" spans="4:4" x14ac:dyDescent="0.25">
      <c r="D65"/>
    </row>
    <row r="66" spans="4:4" x14ac:dyDescent="0.25">
      <c r="D66"/>
    </row>
    <row r="67" spans="4:4" x14ac:dyDescent="0.25">
      <c r="D67"/>
    </row>
    <row r="68" spans="4:4" x14ac:dyDescent="0.25">
      <c r="D68"/>
    </row>
    <row r="69" spans="4:4" x14ac:dyDescent="0.25">
      <c r="D69"/>
    </row>
    <row r="70" spans="4:4" x14ac:dyDescent="0.25">
      <c r="D70"/>
    </row>
    <row r="71" spans="4:4" x14ac:dyDescent="0.25">
      <c r="D71"/>
    </row>
    <row r="72" spans="4:4" x14ac:dyDescent="0.25">
      <c r="D72"/>
    </row>
    <row r="73" spans="4:4" x14ac:dyDescent="0.25">
      <c r="D73"/>
    </row>
    <row r="74" spans="4:4" x14ac:dyDescent="0.25">
      <c r="D74"/>
    </row>
    <row r="75" spans="4:4" x14ac:dyDescent="0.25">
      <c r="D75"/>
    </row>
    <row r="76" spans="4:4" x14ac:dyDescent="0.25">
      <c r="D76"/>
    </row>
    <row r="77" spans="4:4" x14ac:dyDescent="0.25">
      <c r="D77"/>
    </row>
    <row r="78" spans="4:4" x14ac:dyDescent="0.25">
      <c r="D78"/>
    </row>
    <row r="79" spans="4:4" x14ac:dyDescent="0.25">
      <c r="D79"/>
    </row>
    <row r="80" spans="4:4" x14ac:dyDescent="0.25">
      <c r="D80"/>
    </row>
    <row r="81" spans="4:4" x14ac:dyDescent="0.25">
      <c r="D81"/>
    </row>
    <row r="82" spans="4:4" x14ac:dyDescent="0.25">
      <c r="D82"/>
    </row>
    <row r="83" spans="4:4" x14ac:dyDescent="0.25">
      <c r="D83"/>
    </row>
    <row r="84" spans="4:4" x14ac:dyDescent="0.25">
      <c r="D84"/>
    </row>
    <row r="85" spans="4:4" x14ac:dyDescent="0.25">
      <c r="D85"/>
    </row>
    <row r="86" spans="4:4" x14ac:dyDescent="0.25">
      <c r="D86"/>
    </row>
    <row r="87" spans="4:4" x14ac:dyDescent="0.25">
      <c r="D87"/>
    </row>
    <row r="88" spans="4:4" x14ac:dyDescent="0.25">
      <c r="D88"/>
    </row>
    <row r="89" spans="4:4" x14ac:dyDescent="0.25">
      <c r="D89"/>
    </row>
    <row r="90" spans="4:4" x14ac:dyDescent="0.25">
      <c r="D90"/>
    </row>
    <row r="91" spans="4:4" x14ac:dyDescent="0.25">
      <c r="D91"/>
    </row>
    <row r="92" spans="4:4" x14ac:dyDescent="0.25">
      <c r="D92"/>
    </row>
    <row r="93" spans="4:4" x14ac:dyDescent="0.25">
      <c r="D93"/>
    </row>
    <row r="94" spans="4:4" x14ac:dyDescent="0.25">
      <c r="D94"/>
    </row>
    <row r="95" spans="4:4" x14ac:dyDescent="0.25">
      <c r="D95"/>
    </row>
    <row r="96" spans="4:4" x14ac:dyDescent="0.25">
      <c r="D96"/>
    </row>
    <row r="97" spans="4:4" x14ac:dyDescent="0.25">
      <c r="D97"/>
    </row>
    <row r="98" spans="4:4" x14ac:dyDescent="0.25">
      <c r="D98"/>
    </row>
    <row r="99" spans="4:4" x14ac:dyDescent="0.25">
      <c r="D99"/>
    </row>
    <row r="100" spans="4:4" x14ac:dyDescent="0.25">
      <c r="D100"/>
    </row>
    <row r="101" spans="4:4" x14ac:dyDescent="0.25">
      <c r="D101"/>
    </row>
    <row r="102" spans="4:4" x14ac:dyDescent="0.25">
      <c r="D102"/>
    </row>
    <row r="103" spans="4:4" x14ac:dyDescent="0.25">
      <c r="D103"/>
    </row>
    <row r="104" spans="4:4" x14ac:dyDescent="0.25">
      <c r="D104"/>
    </row>
    <row r="105" spans="4:4" x14ac:dyDescent="0.25">
      <c r="D105"/>
    </row>
    <row r="106" spans="4:4" x14ac:dyDescent="0.25">
      <c r="D106"/>
    </row>
    <row r="107" spans="4:4" x14ac:dyDescent="0.25">
      <c r="D107"/>
    </row>
    <row r="108" spans="4:4" x14ac:dyDescent="0.25">
      <c r="D108"/>
    </row>
    <row r="109" spans="4:4" x14ac:dyDescent="0.25">
      <c r="D109"/>
    </row>
    <row r="110" spans="4:4" x14ac:dyDescent="0.25">
      <c r="D110"/>
    </row>
    <row r="111" spans="4:4" x14ac:dyDescent="0.25">
      <c r="D111"/>
    </row>
    <row r="112" spans="4:4" x14ac:dyDescent="0.25">
      <c r="D112"/>
    </row>
    <row r="113" spans="4:4" x14ac:dyDescent="0.25">
      <c r="D113"/>
    </row>
    <row r="114" spans="4:4" x14ac:dyDescent="0.25">
      <c r="D114"/>
    </row>
    <row r="115" spans="4:4" x14ac:dyDescent="0.25">
      <c r="D115"/>
    </row>
    <row r="116" spans="4:4" x14ac:dyDescent="0.25">
      <c r="D116"/>
    </row>
    <row r="117" spans="4:4" x14ac:dyDescent="0.25">
      <c r="D117"/>
    </row>
    <row r="118" spans="4:4" x14ac:dyDescent="0.25">
      <c r="D118"/>
    </row>
    <row r="119" spans="4:4" x14ac:dyDescent="0.25">
      <c r="D119"/>
    </row>
    <row r="120" spans="4:4" x14ac:dyDescent="0.25">
      <c r="D120"/>
    </row>
    <row r="121" spans="4:4" x14ac:dyDescent="0.25">
      <c r="D121"/>
    </row>
    <row r="122" spans="4:4" x14ac:dyDescent="0.25">
      <c r="D122"/>
    </row>
    <row r="123" spans="4:4" x14ac:dyDescent="0.25">
      <c r="D123"/>
    </row>
    <row r="124" spans="4:4" x14ac:dyDescent="0.25">
      <c r="D124"/>
    </row>
    <row r="125" spans="4:4" x14ac:dyDescent="0.25">
      <c r="D125"/>
    </row>
    <row r="126" spans="4:4" x14ac:dyDescent="0.25">
      <c r="D126"/>
    </row>
    <row r="127" spans="4:4" x14ac:dyDescent="0.25">
      <c r="D127"/>
    </row>
    <row r="128" spans="4:4" x14ac:dyDescent="0.25">
      <c r="D128"/>
    </row>
    <row r="129" spans="4:4" x14ac:dyDescent="0.25">
      <c r="D129"/>
    </row>
    <row r="130" spans="4:4" x14ac:dyDescent="0.25">
      <c r="D130"/>
    </row>
    <row r="131" spans="4:4" x14ac:dyDescent="0.25">
      <c r="D131"/>
    </row>
    <row r="132" spans="4:4" x14ac:dyDescent="0.25">
      <c r="D132"/>
    </row>
    <row r="133" spans="4:4" x14ac:dyDescent="0.25">
      <c r="D133"/>
    </row>
    <row r="134" spans="4:4" x14ac:dyDescent="0.25">
      <c r="D134"/>
    </row>
    <row r="135" spans="4:4" x14ac:dyDescent="0.25">
      <c r="D135"/>
    </row>
    <row r="136" spans="4:4" x14ac:dyDescent="0.25">
      <c r="D136"/>
    </row>
    <row r="137" spans="4:4" x14ac:dyDescent="0.25">
      <c r="D137"/>
    </row>
    <row r="138" spans="4:4" x14ac:dyDescent="0.25">
      <c r="D138"/>
    </row>
    <row r="139" spans="4:4" x14ac:dyDescent="0.25">
      <c r="D139"/>
    </row>
    <row r="140" spans="4:4" x14ac:dyDescent="0.25">
      <c r="D140"/>
    </row>
    <row r="141" spans="4:4" x14ac:dyDescent="0.25">
      <c r="D141"/>
    </row>
    <row r="142" spans="4:4" x14ac:dyDescent="0.25">
      <c r="D142"/>
    </row>
    <row r="143" spans="4:4" x14ac:dyDescent="0.25">
      <c r="D143"/>
    </row>
    <row r="144" spans="4:4" x14ac:dyDescent="0.25">
      <c r="D144"/>
    </row>
    <row r="145" spans="4:4" x14ac:dyDescent="0.25">
      <c r="D145"/>
    </row>
    <row r="146" spans="4:4" x14ac:dyDescent="0.25">
      <c r="D146"/>
    </row>
    <row r="147" spans="4:4" x14ac:dyDescent="0.25">
      <c r="D147"/>
    </row>
    <row r="148" spans="4:4" x14ac:dyDescent="0.25">
      <c r="D148"/>
    </row>
    <row r="149" spans="4:4" x14ac:dyDescent="0.25">
      <c r="D149"/>
    </row>
    <row r="150" spans="4:4" x14ac:dyDescent="0.25">
      <c r="D150"/>
    </row>
    <row r="151" spans="4:4" x14ac:dyDescent="0.25">
      <c r="D151"/>
    </row>
    <row r="152" spans="4:4" x14ac:dyDescent="0.25">
      <c r="D152"/>
    </row>
    <row r="153" spans="4:4" x14ac:dyDescent="0.25">
      <c r="D153"/>
    </row>
    <row r="154" spans="4:4" x14ac:dyDescent="0.25">
      <c r="D154"/>
    </row>
    <row r="155" spans="4:4" x14ac:dyDescent="0.25">
      <c r="D155"/>
    </row>
    <row r="156" spans="4:4" x14ac:dyDescent="0.25">
      <c r="D156"/>
    </row>
    <row r="157" spans="4:4" x14ac:dyDescent="0.25">
      <c r="D157"/>
    </row>
    <row r="158" spans="4:4" x14ac:dyDescent="0.25">
      <c r="D158"/>
    </row>
    <row r="159" spans="4:4" x14ac:dyDescent="0.25">
      <c r="D159"/>
    </row>
    <row r="160" spans="4:4" x14ac:dyDescent="0.25">
      <c r="D160"/>
    </row>
    <row r="161" spans="4:4" x14ac:dyDescent="0.25">
      <c r="D161"/>
    </row>
    <row r="162" spans="4:4" x14ac:dyDescent="0.25">
      <c r="D162"/>
    </row>
    <row r="163" spans="4:4" x14ac:dyDescent="0.25">
      <c r="D163"/>
    </row>
    <row r="164" spans="4:4" x14ac:dyDescent="0.25">
      <c r="D164"/>
    </row>
    <row r="165" spans="4:4" x14ac:dyDescent="0.25">
      <c r="D165"/>
    </row>
    <row r="166" spans="4:4" x14ac:dyDescent="0.25">
      <c r="D166"/>
    </row>
    <row r="167" spans="4:4" x14ac:dyDescent="0.25">
      <c r="D167"/>
    </row>
    <row r="168" spans="4:4" x14ac:dyDescent="0.25">
      <c r="D168"/>
    </row>
    <row r="169" spans="4:4" x14ac:dyDescent="0.25">
      <c r="D169"/>
    </row>
    <row r="170" spans="4:4" x14ac:dyDescent="0.25">
      <c r="D170"/>
    </row>
    <row r="171" spans="4:4" x14ac:dyDescent="0.25">
      <c r="D171"/>
    </row>
    <row r="172" spans="4:4" x14ac:dyDescent="0.25">
      <c r="D172"/>
    </row>
    <row r="173" spans="4:4" x14ac:dyDescent="0.25">
      <c r="D173"/>
    </row>
    <row r="174" spans="4:4" x14ac:dyDescent="0.25">
      <c r="D174"/>
    </row>
    <row r="175" spans="4:4" x14ac:dyDescent="0.25">
      <c r="D175"/>
    </row>
    <row r="176" spans="4:4" x14ac:dyDescent="0.25">
      <c r="D176"/>
    </row>
    <row r="177" spans="4:4" x14ac:dyDescent="0.25">
      <c r="D177"/>
    </row>
    <row r="178" spans="4:4" x14ac:dyDescent="0.25">
      <c r="D178"/>
    </row>
    <row r="179" spans="4:4" x14ac:dyDescent="0.25">
      <c r="D179"/>
    </row>
    <row r="180" spans="4:4" x14ac:dyDescent="0.25">
      <c r="D180"/>
    </row>
    <row r="181" spans="4:4" x14ac:dyDescent="0.25">
      <c r="D181"/>
    </row>
    <row r="182" spans="4:4" x14ac:dyDescent="0.25">
      <c r="D182"/>
    </row>
    <row r="183" spans="4:4" x14ac:dyDescent="0.25">
      <c r="D183"/>
    </row>
    <row r="184" spans="4:4" x14ac:dyDescent="0.25">
      <c r="D184"/>
    </row>
    <row r="185" spans="4:4" x14ac:dyDescent="0.25">
      <c r="D185"/>
    </row>
    <row r="186" spans="4:4" x14ac:dyDescent="0.25">
      <c r="D186"/>
    </row>
    <row r="187" spans="4:4" x14ac:dyDescent="0.25">
      <c r="D187"/>
    </row>
    <row r="188" spans="4:4" x14ac:dyDescent="0.25">
      <c r="D188"/>
    </row>
    <row r="189" spans="4:4" x14ac:dyDescent="0.25">
      <c r="D189"/>
    </row>
    <row r="190" spans="4:4" x14ac:dyDescent="0.25">
      <c r="D190"/>
    </row>
    <row r="191" spans="4:4" x14ac:dyDescent="0.25">
      <c r="D191"/>
    </row>
    <row r="192" spans="4:4" x14ac:dyDescent="0.25">
      <c r="D192"/>
    </row>
    <row r="193" spans="4:4" x14ac:dyDescent="0.25">
      <c r="D193"/>
    </row>
    <row r="194" spans="4:4" x14ac:dyDescent="0.25">
      <c r="D194"/>
    </row>
    <row r="195" spans="4:4" x14ac:dyDescent="0.25">
      <c r="D195"/>
    </row>
    <row r="196" spans="4:4" x14ac:dyDescent="0.25">
      <c r="D196"/>
    </row>
    <row r="197" spans="4:4" x14ac:dyDescent="0.25">
      <c r="D197"/>
    </row>
    <row r="198" spans="4:4" x14ac:dyDescent="0.25">
      <c r="D198"/>
    </row>
    <row r="199" spans="4:4" x14ac:dyDescent="0.25">
      <c r="D199"/>
    </row>
    <row r="200" spans="4:4" x14ac:dyDescent="0.25">
      <c r="D200"/>
    </row>
    <row r="201" spans="4:4" x14ac:dyDescent="0.25">
      <c r="D201"/>
    </row>
    <row r="202" spans="4:4" x14ac:dyDescent="0.25">
      <c r="D202"/>
    </row>
    <row r="203" spans="4:4" x14ac:dyDescent="0.25">
      <c r="D203"/>
    </row>
    <row r="204" spans="4:4" x14ac:dyDescent="0.25">
      <c r="D204"/>
    </row>
    <row r="205" spans="4:4" x14ac:dyDescent="0.25">
      <c r="D205"/>
    </row>
    <row r="206" spans="4:4" x14ac:dyDescent="0.25">
      <c r="D206"/>
    </row>
    <row r="207" spans="4:4" x14ac:dyDescent="0.25">
      <c r="D207"/>
    </row>
    <row r="208" spans="4:4" x14ac:dyDescent="0.25">
      <c r="D208"/>
    </row>
    <row r="209" spans="4:4" x14ac:dyDescent="0.25">
      <c r="D209"/>
    </row>
    <row r="210" spans="4:4" x14ac:dyDescent="0.25">
      <c r="D210"/>
    </row>
    <row r="211" spans="4:4" x14ac:dyDescent="0.25">
      <c r="D211"/>
    </row>
    <row r="212" spans="4:4" x14ac:dyDescent="0.25">
      <c r="D212"/>
    </row>
    <row r="213" spans="4:4" x14ac:dyDescent="0.25">
      <c r="D213"/>
    </row>
    <row r="214" spans="4:4" x14ac:dyDescent="0.25">
      <c r="D214"/>
    </row>
    <row r="215" spans="4:4" x14ac:dyDescent="0.25">
      <c r="D215"/>
    </row>
    <row r="216" spans="4:4" x14ac:dyDescent="0.25">
      <c r="D216"/>
    </row>
    <row r="217" spans="4:4" x14ac:dyDescent="0.25">
      <c r="D217"/>
    </row>
    <row r="218" spans="4:4" x14ac:dyDescent="0.25">
      <c r="D218"/>
    </row>
    <row r="219" spans="4:4" x14ac:dyDescent="0.25">
      <c r="D219"/>
    </row>
    <row r="220" spans="4:4" x14ac:dyDescent="0.25">
      <c r="D220"/>
    </row>
    <row r="221" spans="4:4" x14ac:dyDescent="0.25">
      <c r="D221"/>
    </row>
    <row r="222" spans="4:4" x14ac:dyDescent="0.25">
      <c r="D222"/>
    </row>
    <row r="223" spans="4:4" x14ac:dyDescent="0.25">
      <c r="D223"/>
    </row>
    <row r="224" spans="4:4" x14ac:dyDescent="0.25">
      <c r="D224"/>
    </row>
    <row r="225" spans="4:4" x14ac:dyDescent="0.25">
      <c r="D225"/>
    </row>
    <row r="226" spans="4:4" x14ac:dyDescent="0.25">
      <c r="D226"/>
    </row>
    <row r="227" spans="4:4" x14ac:dyDescent="0.25">
      <c r="D227"/>
    </row>
    <row r="228" spans="4:4" x14ac:dyDescent="0.25">
      <c r="D228"/>
    </row>
    <row r="229" spans="4:4" x14ac:dyDescent="0.25">
      <c r="D229"/>
    </row>
    <row r="230" spans="4:4" x14ac:dyDescent="0.25">
      <c r="D230"/>
    </row>
    <row r="231" spans="4:4" x14ac:dyDescent="0.25">
      <c r="D231"/>
    </row>
    <row r="232" spans="4:4" x14ac:dyDescent="0.25">
      <c r="D232"/>
    </row>
    <row r="233" spans="4:4" x14ac:dyDescent="0.25">
      <c r="D233"/>
    </row>
    <row r="234" spans="4:4" x14ac:dyDescent="0.25">
      <c r="D234"/>
    </row>
    <row r="235" spans="4:4" x14ac:dyDescent="0.25">
      <c r="D235"/>
    </row>
    <row r="236" spans="4:4" x14ac:dyDescent="0.25">
      <c r="D236"/>
    </row>
    <row r="237" spans="4:4" x14ac:dyDescent="0.25">
      <c r="D237"/>
    </row>
    <row r="238" spans="4:4" x14ac:dyDescent="0.25">
      <c r="D238"/>
    </row>
    <row r="239" spans="4:4" x14ac:dyDescent="0.25">
      <c r="D239"/>
    </row>
    <row r="240" spans="4:4" x14ac:dyDescent="0.25">
      <c r="D240"/>
    </row>
    <row r="241" spans="4:4" x14ac:dyDescent="0.25">
      <c r="D241"/>
    </row>
    <row r="242" spans="4:4" x14ac:dyDescent="0.25">
      <c r="D242"/>
    </row>
    <row r="243" spans="4:4" x14ac:dyDescent="0.25">
      <c r="D243"/>
    </row>
    <row r="244" spans="4:4" x14ac:dyDescent="0.25">
      <c r="D244"/>
    </row>
    <row r="245" spans="4:4" x14ac:dyDescent="0.25">
      <c r="D245"/>
    </row>
    <row r="246" spans="4:4" x14ac:dyDescent="0.25">
      <c r="D246"/>
    </row>
    <row r="247" spans="4:4" x14ac:dyDescent="0.25">
      <c r="D247"/>
    </row>
    <row r="248" spans="4:4" x14ac:dyDescent="0.25">
      <c r="D248"/>
    </row>
    <row r="249" spans="4:4" x14ac:dyDescent="0.25">
      <c r="D249"/>
    </row>
    <row r="250" spans="4:4" x14ac:dyDescent="0.25">
      <c r="D250"/>
    </row>
    <row r="251" spans="4:4" x14ac:dyDescent="0.25">
      <c r="D251"/>
    </row>
    <row r="252" spans="4:4" x14ac:dyDescent="0.25">
      <c r="D252"/>
    </row>
    <row r="253" spans="4:4" x14ac:dyDescent="0.25">
      <c r="D253"/>
    </row>
    <row r="254" spans="4:4" x14ac:dyDescent="0.25">
      <c r="D254"/>
    </row>
    <row r="255" spans="4:4" x14ac:dyDescent="0.25">
      <c r="D255"/>
    </row>
    <row r="256" spans="4:4" x14ac:dyDescent="0.25">
      <c r="D256"/>
    </row>
    <row r="257" spans="4:4" x14ac:dyDescent="0.25">
      <c r="D257"/>
    </row>
    <row r="258" spans="4:4" x14ac:dyDescent="0.25">
      <c r="D258"/>
    </row>
    <row r="259" spans="4:4" x14ac:dyDescent="0.25">
      <c r="D259"/>
    </row>
    <row r="260" spans="4:4" x14ac:dyDescent="0.25">
      <c r="D260"/>
    </row>
    <row r="261" spans="4:4" x14ac:dyDescent="0.25">
      <c r="D261"/>
    </row>
    <row r="262" spans="4:4" x14ac:dyDescent="0.25">
      <c r="D262"/>
    </row>
    <row r="263" spans="4:4" x14ac:dyDescent="0.25">
      <c r="D263"/>
    </row>
    <row r="264" spans="4:4" x14ac:dyDescent="0.25">
      <c r="D264"/>
    </row>
    <row r="265" spans="4:4" x14ac:dyDescent="0.25">
      <c r="D265"/>
    </row>
    <row r="266" spans="4:4" x14ac:dyDescent="0.25">
      <c r="D266"/>
    </row>
    <row r="267" spans="4:4" x14ac:dyDescent="0.25">
      <c r="D267"/>
    </row>
    <row r="268" spans="4:4" x14ac:dyDescent="0.25">
      <c r="D268"/>
    </row>
    <row r="269" spans="4:4" x14ac:dyDescent="0.25">
      <c r="D269"/>
    </row>
    <row r="270" spans="4:4" x14ac:dyDescent="0.25">
      <c r="D270"/>
    </row>
    <row r="271" spans="4:4" x14ac:dyDescent="0.25">
      <c r="D271"/>
    </row>
    <row r="272" spans="4:4" x14ac:dyDescent="0.25">
      <c r="D272"/>
    </row>
    <row r="273" spans="4:4" x14ac:dyDescent="0.25">
      <c r="D273"/>
    </row>
    <row r="274" spans="4:4" x14ac:dyDescent="0.25">
      <c r="D274"/>
    </row>
    <row r="275" spans="4:4" x14ac:dyDescent="0.25">
      <c r="D275"/>
    </row>
    <row r="276" spans="4:4" x14ac:dyDescent="0.25">
      <c r="D276"/>
    </row>
    <row r="277" spans="4:4" x14ac:dyDescent="0.25">
      <c r="D277"/>
    </row>
    <row r="278" spans="4:4" x14ac:dyDescent="0.25">
      <c r="D278"/>
    </row>
    <row r="279" spans="4:4" x14ac:dyDescent="0.25">
      <c r="D279"/>
    </row>
    <row r="280" spans="4:4" x14ac:dyDescent="0.25">
      <c r="D280"/>
    </row>
    <row r="281" spans="4:4" x14ac:dyDescent="0.25">
      <c r="D281"/>
    </row>
    <row r="282" spans="4:4" x14ac:dyDescent="0.25">
      <c r="D282"/>
    </row>
    <row r="283" spans="4:4" x14ac:dyDescent="0.25">
      <c r="D283"/>
    </row>
    <row r="284" spans="4:4" x14ac:dyDescent="0.25">
      <c r="D284"/>
    </row>
    <row r="285" spans="4:4" x14ac:dyDescent="0.25">
      <c r="D285"/>
    </row>
    <row r="286" spans="4:4" x14ac:dyDescent="0.25">
      <c r="D286"/>
    </row>
    <row r="287" spans="4:4" x14ac:dyDescent="0.25">
      <c r="D287"/>
    </row>
    <row r="288" spans="4:4" x14ac:dyDescent="0.25">
      <c r="D288"/>
    </row>
    <row r="289" spans="4:4" x14ac:dyDescent="0.25">
      <c r="D289"/>
    </row>
    <row r="290" spans="4:4" x14ac:dyDescent="0.25">
      <c r="D290"/>
    </row>
    <row r="291" spans="4:4" x14ac:dyDescent="0.25">
      <c r="D291"/>
    </row>
    <row r="292" spans="4:4" x14ac:dyDescent="0.25">
      <c r="D292"/>
    </row>
    <row r="293" spans="4:4" x14ac:dyDescent="0.25">
      <c r="D293"/>
    </row>
    <row r="294" spans="4:4" x14ac:dyDescent="0.25">
      <c r="D294"/>
    </row>
    <row r="295" spans="4:4" x14ac:dyDescent="0.25">
      <c r="D295"/>
    </row>
    <row r="296" spans="4:4" x14ac:dyDescent="0.25">
      <c r="D296"/>
    </row>
    <row r="297" spans="4:4" x14ac:dyDescent="0.25">
      <c r="D297"/>
    </row>
    <row r="298" spans="4:4" x14ac:dyDescent="0.25">
      <c r="D298"/>
    </row>
    <row r="299" spans="4:4" x14ac:dyDescent="0.25">
      <c r="D299"/>
    </row>
    <row r="300" spans="4:4" x14ac:dyDescent="0.25">
      <c r="D300"/>
    </row>
    <row r="301" spans="4:4" x14ac:dyDescent="0.25">
      <c r="D301"/>
    </row>
    <row r="302" spans="4:4" x14ac:dyDescent="0.25">
      <c r="D302"/>
    </row>
    <row r="303" spans="4:4" x14ac:dyDescent="0.25">
      <c r="D303"/>
    </row>
    <row r="304" spans="4:4" x14ac:dyDescent="0.25">
      <c r="D304"/>
    </row>
    <row r="305" spans="4:4" x14ac:dyDescent="0.25">
      <c r="D305"/>
    </row>
    <row r="306" spans="4:4" x14ac:dyDescent="0.25">
      <c r="D306"/>
    </row>
    <row r="307" spans="4:4" x14ac:dyDescent="0.25">
      <c r="D307"/>
    </row>
    <row r="308" spans="4:4" x14ac:dyDescent="0.25">
      <c r="D308"/>
    </row>
    <row r="309" spans="4:4" x14ac:dyDescent="0.25">
      <c r="D309"/>
    </row>
    <row r="310" spans="4:4" x14ac:dyDescent="0.25">
      <c r="D310"/>
    </row>
    <row r="311" spans="4:4" x14ac:dyDescent="0.25">
      <c r="D311"/>
    </row>
    <row r="312" spans="4:4" x14ac:dyDescent="0.25">
      <c r="D312"/>
    </row>
    <row r="313" spans="4:4" x14ac:dyDescent="0.25">
      <c r="D313"/>
    </row>
    <row r="314" spans="4:4" x14ac:dyDescent="0.25">
      <c r="D314"/>
    </row>
    <row r="315" spans="4:4" x14ac:dyDescent="0.25">
      <c r="D315"/>
    </row>
    <row r="316" spans="4:4" x14ac:dyDescent="0.25">
      <c r="D316"/>
    </row>
    <row r="317" spans="4:4" x14ac:dyDescent="0.25">
      <c r="D317"/>
    </row>
    <row r="318" spans="4:4" x14ac:dyDescent="0.25">
      <c r="D318"/>
    </row>
    <row r="319" spans="4:4" x14ac:dyDescent="0.25">
      <c r="D319"/>
    </row>
    <row r="320" spans="4:4" x14ac:dyDescent="0.25">
      <c r="D320"/>
    </row>
    <row r="321" spans="4:4" x14ac:dyDescent="0.25">
      <c r="D321"/>
    </row>
    <row r="322" spans="4:4" x14ac:dyDescent="0.25">
      <c r="D322"/>
    </row>
    <row r="323" spans="4:4" x14ac:dyDescent="0.25">
      <c r="D323"/>
    </row>
    <row r="324" spans="4:4" x14ac:dyDescent="0.25">
      <c r="D324"/>
    </row>
    <row r="325" spans="4:4" x14ac:dyDescent="0.25">
      <c r="D325"/>
    </row>
    <row r="326" spans="4:4" x14ac:dyDescent="0.25">
      <c r="D326"/>
    </row>
    <row r="327" spans="4:4" x14ac:dyDescent="0.25">
      <c r="D327"/>
    </row>
    <row r="328" spans="4:4" x14ac:dyDescent="0.25">
      <c r="D328"/>
    </row>
    <row r="329" spans="4:4" x14ac:dyDescent="0.25">
      <c r="D329"/>
    </row>
    <row r="330" spans="4:4" x14ac:dyDescent="0.25">
      <c r="D330"/>
    </row>
    <row r="331" spans="4:4" x14ac:dyDescent="0.25">
      <c r="D331"/>
    </row>
    <row r="332" spans="4:4" x14ac:dyDescent="0.25">
      <c r="D332"/>
    </row>
    <row r="333" spans="4:4" x14ac:dyDescent="0.25">
      <c r="D333"/>
    </row>
    <row r="334" spans="4:4" x14ac:dyDescent="0.25">
      <c r="D334"/>
    </row>
    <row r="335" spans="4:4" x14ac:dyDescent="0.25">
      <c r="D335"/>
    </row>
    <row r="336" spans="4:4" x14ac:dyDescent="0.25">
      <c r="D336"/>
    </row>
    <row r="337" spans="4:4" x14ac:dyDescent="0.25">
      <c r="D337"/>
    </row>
    <row r="338" spans="4:4" x14ac:dyDescent="0.25">
      <c r="D338"/>
    </row>
    <row r="339" spans="4:4" x14ac:dyDescent="0.25">
      <c r="D339"/>
    </row>
    <row r="340" spans="4:4" x14ac:dyDescent="0.25">
      <c r="D340"/>
    </row>
    <row r="341" spans="4:4" x14ac:dyDescent="0.25">
      <c r="D341"/>
    </row>
    <row r="342" spans="4:4" x14ac:dyDescent="0.25">
      <c r="D342"/>
    </row>
    <row r="343" spans="4:4" x14ac:dyDescent="0.25">
      <c r="D343"/>
    </row>
    <row r="344" spans="4:4" x14ac:dyDescent="0.25">
      <c r="D344"/>
    </row>
    <row r="345" spans="4:4" x14ac:dyDescent="0.25">
      <c r="D345"/>
    </row>
    <row r="346" spans="4:4" x14ac:dyDescent="0.25">
      <c r="D346"/>
    </row>
    <row r="347" spans="4:4" x14ac:dyDescent="0.25">
      <c r="D347"/>
    </row>
    <row r="348" spans="4:4" x14ac:dyDescent="0.25">
      <c r="D348"/>
    </row>
    <row r="349" spans="4:4" x14ac:dyDescent="0.25">
      <c r="D349"/>
    </row>
    <row r="350" spans="4:4" x14ac:dyDescent="0.25">
      <c r="D350"/>
    </row>
    <row r="351" spans="4:4" x14ac:dyDescent="0.25">
      <c r="D351"/>
    </row>
    <row r="352" spans="4:4" x14ac:dyDescent="0.25">
      <c r="D352"/>
    </row>
    <row r="353" spans="4:4" x14ac:dyDescent="0.25">
      <c r="D353"/>
    </row>
    <row r="354" spans="4:4" x14ac:dyDescent="0.25">
      <c r="D354"/>
    </row>
    <row r="355" spans="4:4" x14ac:dyDescent="0.25">
      <c r="D355"/>
    </row>
    <row r="356" spans="4:4" x14ac:dyDescent="0.25">
      <c r="D356"/>
    </row>
    <row r="357" spans="4:4" x14ac:dyDescent="0.25">
      <c r="D357"/>
    </row>
    <row r="358" spans="4:4" x14ac:dyDescent="0.25">
      <c r="D358"/>
    </row>
    <row r="359" spans="4:4" x14ac:dyDescent="0.25">
      <c r="D359"/>
    </row>
    <row r="360" spans="4:4" x14ac:dyDescent="0.25">
      <c r="D360"/>
    </row>
    <row r="361" spans="4:4" x14ac:dyDescent="0.25">
      <c r="D361"/>
    </row>
    <row r="362" spans="4:4" x14ac:dyDescent="0.25">
      <c r="D362"/>
    </row>
    <row r="363" spans="4:4" x14ac:dyDescent="0.25">
      <c r="D363"/>
    </row>
    <row r="364" spans="4:4" x14ac:dyDescent="0.25">
      <c r="D364"/>
    </row>
    <row r="365" spans="4:4" x14ac:dyDescent="0.25">
      <c r="D365"/>
    </row>
    <row r="366" spans="4:4" x14ac:dyDescent="0.25">
      <c r="D366"/>
    </row>
    <row r="367" spans="4:4" x14ac:dyDescent="0.25">
      <c r="D367"/>
    </row>
    <row r="368" spans="4:4" x14ac:dyDescent="0.25">
      <c r="D368"/>
    </row>
    <row r="369" spans="4:4" x14ac:dyDescent="0.25">
      <c r="D369"/>
    </row>
    <row r="370" spans="4:4" x14ac:dyDescent="0.25">
      <c r="D370"/>
    </row>
    <row r="371" spans="4:4" x14ac:dyDescent="0.25">
      <c r="D371"/>
    </row>
    <row r="372" spans="4:4" x14ac:dyDescent="0.25">
      <c r="D372"/>
    </row>
    <row r="373" spans="4:4" x14ac:dyDescent="0.25">
      <c r="D373"/>
    </row>
    <row r="374" spans="4:4" x14ac:dyDescent="0.25">
      <c r="D374"/>
    </row>
    <row r="375" spans="4:4" x14ac:dyDescent="0.25">
      <c r="D375"/>
    </row>
    <row r="376" spans="4:4" x14ac:dyDescent="0.25">
      <c r="D376"/>
    </row>
    <row r="377" spans="4:4" x14ac:dyDescent="0.25">
      <c r="D377"/>
    </row>
    <row r="378" spans="4:4" x14ac:dyDescent="0.25">
      <c r="D378"/>
    </row>
    <row r="379" spans="4:4" x14ac:dyDescent="0.25">
      <c r="D379"/>
    </row>
    <row r="380" spans="4:4" x14ac:dyDescent="0.25">
      <c r="D380"/>
    </row>
    <row r="381" spans="4:4" x14ac:dyDescent="0.25">
      <c r="D381"/>
    </row>
    <row r="382" spans="4:4" x14ac:dyDescent="0.25">
      <c r="D382"/>
    </row>
    <row r="383" spans="4:4" x14ac:dyDescent="0.25">
      <c r="D383"/>
    </row>
    <row r="384" spans="4:4" x14ac:dyDescent="0.25">
      <c r="D384"/>
    </row>
    <row r="385" spans="4:4" x14ac:dyDescent="0.25">
      <c r="D385"/>
    </row>
    <row r="386" spans="4:4" x14ac:dyDescent="0.25">
      <c r="D386"/>
    </row>
    <row r="387" spans="4:4" x14ac:dyDescent="0.25">
      <c r="D387"/>
    </row>
    <row r="388" spans="4:4" x14ac:dyDescent="0.25">
      <c r="D388"/>
    </row>
    <row r="389" spans="4:4" x14ac:dyDescent="0.25">
      <c r="D389"/>
    </row>
    <row r="390" spans="4:4" x14ac:dyDescent="0.25">
      <c r="D390"/>
    </row>
    <row r="391" spans="4:4" x14ac:dyDescent="0.25">
      <c r="D391"/>
    </row>
    <row r="392" spans="4:4" x14ac:dyDescent="0.25">
      <c r="D392"/>
    </row>
    <row r="393" spans="4:4" x14ac:dyDescent="0.25">
      <c r="D393"/>
    </row>
    <row r="394" spans="4:4" x14ac:dyDescent="0.25">
      <c r="D394"/>
    </row>
    <row r="395" spans="4:4" x14ac:dyDescent="0.25">
      <c r="D395"/>
    </row>
    <row r="396" spans="4:4" x14ac:dyDescent="0.25">
      <c r="D396"/>
    </row>
    <row r="397" spans="4:4" x14ac:dyDescent="0.25">
      <c r="D397"/>
    </row>
    <row r="398" spans="4:4" x14ac:dyDescent="0.25">
      <c r="D398"/>
    </row>
    <row r="399" spans="4:4" x14ac:dyDescent="0.25">
      <c r="D399"/>
    </row>
    <row r="400" spans="4:4" x14ac:dyDescent="0.25">
      <c r="D400"/>
    </row>
    <row r="401" spans="4:4" x14ac:dyDescent="0.25">
      <c r="D401"/>
    </row>
    <row r="402" spans="4:4" x14ac:dyDescent="0.25">
      <c r="D402"/>
    </row>
    <row r="403" spans="4:4" x14ac:dyDescent="0.25">
      <c r="D403"/>
    </row>
    <row r="404" spans="4:4" x14ac:dyDescent="0.25">
      <c r="D404"/>
    </row>
    <row r="405" spans="4:4" x14ac:dyDescent="0.25">
      <c r="D405"/>
    </row>
    <row r="406" spans="4:4" x14ac:dyDescent="0.25">
      <c r="D406"/>
    </row>
    <row r="407" spans="4:4" x14ac:dyDescent="0.25">
      <c r="D407"/>
    </row>
    <row r="408" spans="4:4" x14ac:dyDescent="0.25">
      <c r="D408"/>
    </row>
    <row r="409" spans="4:4" x14ac:dyDescent="0.25">
      <c r="D409"/>
    </row>
    <row r="410" spans="4:4" x14ac:dyDescent="0.25">
      <c r="D410"/>
    </row>
    <row r="411" spans="4:4" x14ac:dyDescent="0.25">
      <c r="D411"/>
    </row>
    <row r="412" spans="4:4" x14ac:dyDescent="0.25">
      <c r="D412"/>
    </row>
    <row r="413" spans="4:4" x14ac:dyDescent="0.25">
      <c r="D413"/>
    </row>
    <row r="414" spans="4:4" x14ac:dyDescent="0.25">
      <c r="D414"/>
    </row>
    <row r="415" spans="4:4" x14ac:dyDescent="0.25">
      <c r="D415"/>
    </row>
    <row r="416" spans="4:4" x14ac:dyDescent="0.25">
      <c r="D416"/>
    </row>
    <row r="417" spans="4:4" x14ac:dyDescent="0.25">
      <c r="D417"/>
    </row>
    <row r="418" spans="4:4" x14ac:dyDescent="0.25">
      <c r="D418"/>
    </row>
    <row r="419" spans="4:4" x14ac:dyDescent="0.25">
      <c r="D419"/>
    </row>
    <row r="420" spans="4:4" x14ac:dyDescent="0.25">
      <c r="D420"/>
    </row>
    <row r="421" spans="4:4" x14ac:dyDescent="0.25">
      <c r="D421"/>
    </row>
    <row r="422" spans="4:4" x14ac:dyDescent="0.25">
      <c r="D422"/>
    </row>
    <row r="423" spans="4:4" x14ac:dyDescent="0.25">
      <c r="D423"/>
    </row>
    <row r="424" spans="4:4" x14ac:dyDescent="0.25">
      <c r="D424"/>
    </row>
    <row r="425" spans="4:4" x14ac:dyDescent="0.25">
      <c r="D425"/>
    </row>
    <row r="426" spans="4:4" x14ac:dyDescent="0.25">
      <c r="D426"/>
    </row>
    <row r="427" spans="4:4" x14ac:dyDescent="0.25">
      <c r="D427"/>
    </row>
    <row r="428" spans="4:4" x14ac:dyDescent="0.25">
      <c r="D428"/>
    </row>
    <row r="429" spans="4:4" x14ac:dyDescent="0.25">
      <c r="D429"/>
    </row>
    <row r="430" spans="4:4" x14ac:dyDescent="0.25">
      <c r="D430"/>
    </row>
    <row r="431" spans="4:4" x14ac:dyDescent="0.25">
      <c r="D431"/>
    </row>
    <row r="432" spans="4:4" x14ac:dyDescent="0.25">
      <c r="D432"/>
    </row>
    <row r="433" spans="4:4" x14ac:dyDescent="0.25">
      <c r="D433"/>
    </row>
    <row r="434" spans="4:4" x14ac:dyDescent="0.25">
      <c r="D434"/>
    </row>
    <row r="435" spans="4:4" x14ac:dyDescent="0.25">
      <c r="D435"/>
    </row>
    <row r="436" spans="4:4" x14ac:dyDescent="0.25">
      <c r="D436"/>
    </row>
    <row r="437" spans="4:4" x14ac:dyDescent="0.25">
      <c r="D437"/>
    </row>
    <row r="438" spans="4:4" x14ac:dyDescent="0.25">
      <c r="D438"/>
    </row>
    <row r="439" spans="4:4" x14ac:dyDescent="0.25">
      <c r="D439"/>
    </row>
    <row r="440" spans="4:4" x14ac:dyDescent="0.25">
      <c r="D440"/>
    </row>
    <row r="441" spans="4:4" x14ac:dyDescent="0.25">
      <c r="D441"/>
    </row>
    <row r="442" spans="4:4" x14ac:dyDescent="0.25">
      <c r="D442"/>
    </row>
    <row r="443" spans="4:4" x14ac:dyDescent="0.25">
      <c r="D443"/>
    </row>
    <row r="444" spans="4:4" x14ac:dyDescent="0.25">
      <c r="D444"/>
    </row>
    <row r="445" spans="4:4" x14ac:dyDescent="0.25">
      <c r="D445"/>
    </row>
    <row r="446" spans="4:4" x14ac:dyDescent="0.25">
      <c r="D446"/>
    </row>
    <row r="447" spans="4:4" x14ac:dyDescent="0.25">
      <c r="D447"/>
    </row>
    <row r="448" spans="4:4" x14ac:dyDescent="0.25">
      <c r="D448"/>
    </row>
    <row r="449" spans="4:4" x14ac:dyDescent="0.25">
      <c r="D449"/>
    </row>
    <row r="450" spans="4:4" x14ac:dyDescent="0.25">
      <c r="D450"/>
    </row>
    <row r="451" spans="4:4" x14ac:dyDescent="0.25">
      <c r="D451"/>
    </row>
    <row r="452" spans="4:4" x14ac:dyDescent="0.25">
      <c r="D452"/>
    </row>
    <row r="453" spans="4:4" x14ac:dyDescent="0.25">
      <c r="D453"/>
    </row>
    <row r="454" spans="4:4" x14ac:dyDescent="0.25">
      <c r="D454"/>
    </row>
    <row r="455" spans="4:4" x14ac:dyDescent="0.25">
      <c r="D455"/>
    </row>
    <row r="456" spans="4:4" x14ac:dyDescent="0.25">
      <c r="D456"/>
    </row>
    <row r="457" spans="4:4" x14ac:dyDescent="0.25">
      <c r="D457"/>
    </row>
    <row r="458" spans="4:4" x14ac:dyDescent="0.25">
      <c r="D458"/>
    </row>
    <row r="459" spans="4:4" x14ac:dyDescent="0.25">
      <c r="D459"/>
    </row>
    <row r="460" spans="4:4" x14ac:dyDescent="0.25">
      <c r="D460"/>
    </row>
    <row r="461" spans="4:4" x14ac:dyDescent="0.25">
      <c r="D461"/>
    </row>
    <row r="462" spans="4:4" x14ac:dyDescent="0.25">
      <c r="D462"/>
    </row>
    <row r="463" spans="4:4" x14ac:dyDescent="0.25">
      <c r="D463"/>
    </row>
    <row r="464" spans="4:4" x14ac:dyDescent="0.25">
      <c r="D464"/>
    </row>
    <row r="465" spans="4:4" x14ac:dyDescent="0.25">
      <c r="D465"/>
    </row>
    <row r="466" spans="4:4" x14ac:dyDescent="0.25">
      <c r="D466"/>
    </row>
    <row r="467" spans="4:4" x14ac:dyDescent="0.25">
      <c r="D467"/>
    </row>
    <row r="468" spans="4:4" x14ac:dyDescent="0.25">
      <c r="D468"/>
    </row>
    <row r="469" spans="4:4" x14ac:dyDescent="0.25">
      <c r="D469"/>
    </row>
    <row r="470" spans="4:4" x14ac:dyDescent="0.25">
      <c r="D470"/>
    </row>
    <row r="471" spans="4:4" x14ac:dyDescent="0.25">
      <c r="D471"/>
    </row>
    <row r="472" spans="4:4" x14ac:dyDescent="0.25">
      <c r="D472"/>
    </row>
    <row r="473" spans="4:4" x14ac:dyDescent="0.25">
      <c r="D473"/>
    </row>
    <row r="474" spans="4:4" x14ac:dyDescent="0.25">
      <c r="D474"/>
    </row>
    <row r="475" spans="4:4" x14ac:dyDescent="0.25">
      <c r="D475"/>
    </row>
    <row r="476" spans="4:4" x14ac:dyDescent="0.25">
      <c r="D476"/>
    </row>
    <row r="477" spans="4:4" x14ac:dyDescent="0.25">
      <c r="D477"/>
    </row>
    <row r="478" spans="4:4" x14ac:dyDescent="0.25">
      <c r="D478"/>
    </row>
    <row r="479" spans="4:4" x14ac:dyDescent="0.25">
      <c r="D479"/>
    </row>
    <row r="480" spans="4:4" x14ac:dyDescent="0.25">
      <c r="D480"/>
    </row>
    <row r="481" spans="4:4" x14ac:dyDescent="0.25">
      <c r="D481"/>
    </row>
    <row r="482" spans="4:4" x14ac:dyDescent="0.25">
      <c r="D482"/>
    </row>
    <row r="483" spans="4:4" x14ac:dyDescent="0.25">
      <c r="D483"/>
    </row>
    <row r="484" spans="4:4" x14ac:dyDescent="0.25">
      <c r="D484"/>
    </row>
    <row r="485" spans="4:4" x14ac:dyDescent="0.25">
      <c r="D485"/>
    </row>
    <row r="486" spans="4:4" x14ac:dyDescent="0.25">
      <c r="D486"/>
    </row>
    <row r="487" spans="4:4" x14ac:dyDescent="0.25">
      <c r="D487"/>
    </row>
    <row r="488" spans="4:4" x14ac:dyDescent="0.25">
      <c r="D488"/>
    </row>
    <row r="489" spans="4:4" x14ac:dyDescent="0.25">
      <c r="D489"/>
    </row>
    <row r="490" spans="4:4" x14ac:dyDescent="0.25">
      <c r="D490"/>
    </row>
    <row r="491" spans="4:4" x14ac:dyDescent="0.25">
      <c r="D491"/>
    </row>
    <row r="492" spans="4:4" x14ac:dyDescent="0.25">
      <c r="D492"/>
    </row>
    <row r="493" spans="4:4" x14ac:dyDescent="0.25">
      <c r="D493"/>
    </row>
    <row r="494" spans="4:4" x14ac:dyDescent="0.25">
      <c r="D494"/>
    </row>
    <row r="495" spans="4:4" x14ac:dyDescent="0.25">
      <c r="D495"/>
    </row>
    <row r="496" spans="4:4" x14ac:dyDescent="0.25">
      <c r="D496"/>
    </row>
    <row r="497" spans="4:4" x14ac:dyDescent="0.25">
      <c r="D497"/>
    </row>
    <row r="498" spans="4:4" x14ac:dyDescent="0.25">
      <c r="D498"/>
    </row>
    <row r="499" spans="4:4" x14ac:dyDescent="0.25">
      <c r="D499"/>
    </row>
    <row r="500" spans="4:4" x14ac:dyDescent="0.25">
      <c r="D500"/>
    </row>
    <row r="501" spans="4:4" x14ac:dyDescent="0.25">
      <c r="D501"/>
    </row>
    <row r="502" spans="4:4" x14ac:dyDescent="0.25">
      <c r="D502"/>
    </row>
    <row r="503" spans="4:4" x14ac:dyDescent="0.25">
      <c r="D503"/>
    </row>
    <row r="504" spans="4:4" x14ac:dyDescent="0.25">
      <c r="D504"/>
    </row>
    <row r="505" spans="4:4" x14ac:dyDescent="0.25">
      <c r="D505"/>
    </row>
    <row r="506" spans="4:4" x14ac:dyDescent="0.25">
      <c r="D506"/>
    </row>
    <row r="507" spans="4:4" x14ac:dyDescent="0.25">
      <c r="D507"/>
    </row>
    <row r="508" spans="4:4" x14ac:dyDescent="0.25">
      <c r="D508"/>
    </row>
    <row r="509" spans="4:4" x14ac:dyDescent="0.25">
      <c r="D509"/>
    </row>
    <row r="510" spans="4:4" x14ac:dyDescent="0.25">
      <c r="D510"/>
    </row>
    <row r="511" spans="4:4" x14ac:dyDescent="0.25">
      <c r="D511"/>
    </row>
    <row r="512" spans="4:4" x14ac:dyDescent="0.25">
      <c r="D512"/>
    </row>
    <row r="513" spans="4:4" x14ac:dyDescent="0.25">
      <c r="D513"/>
    </row>
    <row r="514" spans="4:4" x14ac:dyDescent="0.25">
      <c r="D514"/>
    </row>
    <row r="515" spans="4:4" x14ac:dyDescent="0.25">
      <c r="D515"/>
    </row>
    <row r="516" spans="4:4" x14ac:dyDescent="0.25">
      <c r="D516"/>
    </row>
    <row r="517" spans="4:4" x14ac:dyDescent="0.25">
      <c r="D517"/>
    </row>
    <row r="518" spans="4:4" x14ac:dyDescent="0.25">
      <c r="D518"/>
    </row>
    <row r="519" spans="4:4" x14ac:dyDescent="0.25">
      <c r="D519"/>
    </row>
    <row r="520" spans="4:4" x14ac:dyDescent="0.25">
      <c r="D520"/>
    </row>
    <row r="521" spans="4:4" x14ac:dyDescent="0.25">
      <c r="D521"/>
    </row>
    <row r="522" spans="4:4" x14ac:dyDescent="0.25">
      <c r="D522"/>
    </row>
    <row r="523" spans="4:4" x14ac:dyDescent="0.25">
      <c r="D523"/>
    </row>
    <row r="524" spans="4:4" x14ac:dyDescent="0.25">
      <c r="D524"/>
    </row>
    <row r="525" spans="4:4" x14ac:dyDescent="0.25">
      <c r="D525"/>
    </row>
    <row r="526" spans="4:4" x14ac:dyDescent="0.25">
      <c r="D526"/>
    </row>
    <row r="527" spans="4:4" x14ac:dyDescent="0.25">
      <c r="D527"/>
    </row>
    <row r="528" spans="4:4" x14ac:dyDescent="0.25">
      <c r="D528"/>
    </row>
    <row r="529" spans="4:4" x14ac:dyDescent="0.25">
      <c r="D529"/>
    </row>
    <row r="530" spans="4:4" x14ac:dyDescent="0.25">
      <c r="D530"/>
    </row>
    <row r="531" spans="4:4" x14ac:dyDescent="0.25">
      <c r="D531"/>
    </row>
    <row r="532" spans="4:4" x14ac:dyDescent="0.25">
      <c r="D532"/>
    </row>
    <row r="533" spans="4:4" x14ac:dyDescent="0.25">
      <c r="D533"/>
    </row>
    <row r="534" spans="4:4" x14ac:dyDescent="0.25">
      <c r="D534"/>
    </row>
    <row r="535" spans="4:4" x14ac:dyDescent="0.25">
      <c r="D535"/>
    </row>
    <row r="536" spans="4:4" x14ac:dyDescent="0.25">
      <c r="D536"/>
    </row>
    <row r="537" spans="4:4" x14ac:dyDescent="0.25">
      <c r="D537"/>
    </row>
    <row r="538" spans="4:4" x14ac:dyDescent="0.25">
      <c r="D538"/>
    </row>
    <row r="539" spans="4:4" x14ac:dyDescent="0.25">
      <c r="D539"/>
    </row>
    <row r="540" spans="4:4" x14ac:dyDescent="0.25">
      <c r="D540"/>
    </row>
    <row r="541" spans="4:4" x14ac:dyDescent="0.25">
      <c r="D541"/>
    </row>
    <row r="542" spans="4:4" x14ac:dyDescent="0.25">
      <c r="D542"/>
    </row>
    <row r="543" spans="4:4" x14ac:dyDescent="0.25">
      <c r="D543"/>
    </row>
    <row r="544" spans="4:4" x14ac:dyDescent="0.25">
      <c r="D544"/>
    </row>
    <row r="545" spans="4:4" x14ac:dyDescent="0.25">
      <c r="D545"/>
    </row>
    <row r="546" spans="4:4" x14ac:dyDescent="0.25">
      <c r="D546"/>
    </row>
    <row r="547" spans="4:4" x14ac:dyDescent="0.25">
      <c r="D547"/>
    </row>
    <row r="548" spans="4:4" x14ac:dyDescent="0.25">
      <c r="D548"/>
    </row>
    <row r="549" spans="4:4" x14ac:dyDescent="0.25">
      <c r="D549"/>
    </row>
    <row r="550" spans="4:4" x14ac:dyDescent="0.25">
      <c r="D550"/>
    </row>
    <row r="551" spans="4:4" x14ac:dyDescent="0.25">
      <c r="D551"/>
    </row>
    <row r="552" spans="4:4" x14ac:dyDescent="0.25">
      <c r="D552"/>
    </row>
    <row r="553" spans="4:4" x14ac:dyDescent="0.25">
      <c r="D553"/>
    </row>
    <row r="554" spans="4:4" x14ac:dyDescent="0.25">
      <c r="D554"/>
    </row>
    <row r="555" spans="4:4" x14ac:dyDescent="0.25">
      <c r="D555"/>
    </row>
    <row r="556" spans="4:4" x14ac:dyDescent="0.25">
      <c r="D556"/>
    </row>
    <row r="557" spans="4:4" x14ac:dyDescent="0.25">
      <c r="D557"/>
    </row>
    <row r="558" spans="4:4" x14ac:dyDescent="0.25">
      <c r="D558"/>
    </row>
    <row r="559" spans="4:4" x14ac:dyDescent="0.25">
      <c r="D559"/>
    </row>
    <row r="560" spans="4:4" x14ac:dyDescent="0.25">
      <c r="D560"/>
    </row>
    <row r="561" spans="4:4" x14ac:dyDescent="0.25">
      <c r="D561"/>
    </row>
    <row r="562" spans="4:4" x14ac:dyDescent="0.25">
      <c r="D562"/>
    </row>
    <row r="563" spans="4:4" x14ac:dyDescent="0.25">
      <c r="D563"/>
    </row>
    <row r="564" spans="4:4" x14ac:dyDescent="0.25">
      <c r="D564"/>
    </row>
    <row r="565" spans="4:4" x14ac:dyDescent="0.25">
      <c r="D565"/>
    </row>
    <row r="566" spans="4:4" x14ac:dyDescent="0.25">
      <c r="D566"/>
    </row>
    <row r="567" spans="4:4" x14ac:dyDescent="0.25">
      <c r="D567"/>
    </row>
    <row r="568" spans="4:4" x14ac:dyDescent="0.25">
      <c r="D568"/>
    </row>
    <row r="569" spans="4:4" x14ac:dyDescent="0.25">
      <c r="D569"/>
    </row>
    <row r="570" spans="4:4" x14ac:dyDescent="0.25">
      <c r="D570"/>
    </row>
    <row r="571" spans="4:4" x14ac:dyDescent="0.25">
      <c r="D571"/>
    </row>
    <row r="572" spans="4:4" x14ac:dyDescent="0.25">
      <c r="D572"/>
    </row>
    <row r="573" spans="4:4" x14ac:dyDescent="0.25">
      <c r="D573"/>
    </row>
    <row r="574" spans="4:4" x14ac:dyDescent="0.25">
      <c r="D574"/>
    </row>
    <row r="575" spans="4:4" x14ac:dyDescent="0.25">
      <c r="D575"/>
    </row>
    <row r="576" spans="4:4" x14ac:dyDescent="0.25">
      <c r="D576"/>
    </row>
    <row r="577" spans="4:4" x14ac:dyDescent="0.25">
      <c r="D577"/>
    </row>
    <row r="578" spans="4:4" x14ac:dyDescent="0.25">
      <c r="D578"/>
    </row>
    <row r="579" spans="4:4" x14ac:dyDescent="0.25">
      <c r="D579"/>
    </row>
    <row r="580" spans="4:4" x14ac:dyDescent="0.25">
      <c r="D580"/>
    </row>
    <row r="581" spans="4:4" x14ac:dyDescent="0.25">
      <c r="D581"/>
    </row>
    <row r="582" spans="4:4" x14ac:dyDescent="0.25">
      <c r="D582"/>
    </row>
    <row r="583" spans="4:4" x14ac:dyDescent="0.25">
      <c r="D583"/>
    </row>
    <row r="584" spans="4:4" x14ac:dyDescent="0.25">
      <c r="D584"/>
    </row>
    <row r="585" spans="4:4" x14ac:dyDescent="0.25">
      <c r="D585"/>
    </row>
    <row r="586" spans="4:4" x14ac:dyDescent="0.25">
      <c r="D586"/>
    </row>
    <row r="587" spans="4:4" x14ac:dyDescent="0.25">
      <c r="D587"/>
    </row>
    <row r="588" spans="4:4" x14ac:dyDescent="0.25">
      <c r="D588"/>
    </row>
    <row r="589" spans="4:4" x14ac:dyDescent="0.25">
      <c r="D589"/>
    </row>
    <row r="590" spans="4:4" x14ac:dyDescent="0.25">
      <c r="D590"/>
    </row>
    <row r="591" spans="4:4" x14ac:dyDescent="0.25">
      <c r="D591"/>
    </row>
    <row r="592" spans="4:4" x14ac:dyDescent="0.25">
      <c r="D592"/>
    </row>
    <row r="593" spans="4:4" x14ac:dyDescent="0.25">
      <c r="D593"/>
    </row>
    <row r="594" spans="4:4" x14ac:dyDescent="0.25">
      <c r="D594"/>
    </row>
    <row r="595" spans="4:4" x14ac:dyDescent="0.25">
      <c r="D595"/>
    </row>
    <row r="596" spans="4:4" x14ac:dyDescent="0.25">
      <c r="D596"/>
    </row>
    <row r="597" spans="4:4" x14ac:dyDescent="0.25">
      <c r="D597"/>
    </row>
    <row r="598" spans="4:4" x14ac:dyDescent="0.25">
      <c r="D598"/>
    </row>
    <row r="599" spans="4:4" x14ac:dyDescent="0.25">
      <c r="D599"/>
    </row>
    <row r="600" spans="4:4" x14ac:dyDescent="0.25">
      <c r="D600"/>
    </row>
    <row r="601" spans="4:4" x14ac:dyDescent="0.25">
      <c r="D601"/>
    </row>
    <row r="602" spans="4:4" x14ac:dyDescent="0.25">
      <c r="D602"/>
    </row>
    <row r="603" spans="4:4" x14ac:dyDescent="0.25">
      <c r="D603"/>
    </row>
    <row r="604" spans="4:4" x14ac:dyDescent="0.25">
      <c r="D604"/>
    </row>
    <row r="605" spans="4:4" x14ac:dyDescent="0.25">
      <c r="D605"/>
    </row>
    <row r="606" spans="4:4" x14ac:dyDescent="0.25">
      <c r="D606"/>
    </row>
    <row r="607" spans="4:4" x14ac:dyDescent="0.25">
      <c r="D607"/>
    </row>
    <row r="608" spans="4:4" x14ac:dyDescent="0.25">
      <c r="D608"/>
    </row>
    <row r="609" spans="4:4" x14ac:dyDescent="0.25">
      <c r="D609"/>
    </row>
    <row r="610" spans="4:4" x14ac:dyDescent="0.25">
      <c r="D610"/>
    </row>
    <row r="611" spans="4:4" x14ac:dyDescent="0.25">
      <c r="D611"/>
    </row>
    <row r="612" spans="4:4" x14ac:dyDescent="0.25">
      <c r="D612"/>
    </row>
    <row r="613" spans="4:4" x14ac:dyDescent="0.25">
      <c r="D613"/>
    </row>
    <row r="614" spans="4:4" x14ac:dyDescent="0.25">
      <c r="D614"/>
    </row>
    <row r="615" spans="4:4" x14ac:dyDescent="0.25">
      <c r="D615"/>
    </row>
    <row r="616" spans="4:4" x14ac:dyDescent="0.25">
      <c r="D616"/>
    </row>
    <row r="617" spans="4:4" x14ac:dyDescent="0.25">
      <c r="D617"/>
    </row>
    <row r="618" spans="4:4" x14ac:dyDescent="0.25">
      <c r="D618"/>
    </row>
    <row r="619" spans="4:4" x14ac:dyDescent="0.25">
      <c r="D619"/>
    </row>
    <row r="620" spans="4:4" x14ac:dyDescent="0.25">
      <c r="D620"/>
    </row>
    <row r="621" spans="4:4" x14ac:dyDescent="0.25">
      <c r="D621"/>
    </row>
    <row r="622" spans="4:4" x14ac:dyDescent="0.25">
      <c r="D622"/>
    </row>
    <row r="623" spans="4:4" x14ac:dyDescent="0.25">
      <c r="D623"/>
    </row>
    <row r="624" spans="4:4" x14ac:dyDescent="0.25">
      <c r="D624"/>
    </row>
    <row r="625" spans="4:4" x14ac:dyDescent="0.25">
      <c r="D625"/>
    </row>
    <row r="626" spans="4:4" x14ac:dyDescent="0.25">
      <c r="D626"/>
    </row>
    <row r="627" spans="4:4" x14ac:dyDescent="0.25">
      <c r="D627"/>
    </row>
    <row r="628" spans="4:4" x14ac:dyDescent="0.25">
      <c r="D628"/>
    </row>
    <row r="629" spans="4:4" x14ac:dyDescent="0.25">
      <c r="D629"/>
    </row>
    <row r="630" spans="4:4" x14ac:dyDescent="0.25">
      <c r="D630"/>
    </row>
    <row r="631" spans="4:4" x14ac:dyDescent="0.25">
      <c r="D631"/>
    </row>
    <row r="632" spans="4:4" x14ac:dyDescent="0.25">
      <c r="D632"/>
    </row>
    <row r="633" spans="4:4" x14ac:dyDescent="0.25">
      <c r="D633"/>
    </row>
    <row r="634" spans="4:4" x14ac:dyDescent="0.25">
      <c r="D634"/>
    </row>
    <row r="635" spans="4:4" x14ac:dyDescent="0.25">
      <c r="D635"/>
    </row>
    <row r="636" spans="4:4" x14ac:dyDescent="0.25">
      <c r="D636"/>
    </row>
    <row r="637" spans="4:4" x14ac:dyDescent="0.25">
      <c r="D637"/>
    </row>
    <row r="638" spans="4:4" x14ac:dyDescent="0.25">
      <c r="D638"/>
    </row>
    <row r="639" spans="4:4" x14ac:dyDescent="0.25">
      <c r="D639"/>
    </row>
    <row r="640" spans="4:4" x14ac:dyDescent="0.25">
      <c r="D640"/>
    </row>
    <row r="641" spans="4:4" x14ac:dyDescent="0.25">
      <c r="D641"/>
    </row>
    <row r="642" spans="4:4" x14ac:dyDescent="0.25">
      <c r="D642"/>
    </row>
    <row r="643" spans="4:4" x14ac:dyDescent="0.25">
      <c r="D643"/>
    </row>
    <row r="644" spans="4:4" x14ac:dyDescent="0.25">
      <c r="D644"/>
    </row>
    <row r="645" spans="4:4" x14ac:dyDescent="0.25">
      <c r="D645"/>
    </row>
    <row r="646" spans="4:4" x14ac:dyDescent="0.25">
      <c r="D646"/>
    </row>
    <row r="647" spans="4:4" x14ac:dyDescent="0.25">
      <c r="D647"/>
    </row>
    <row r="648" spans="4:4" x14ac:dyDescent="0.25">
      <c r="D648"/>
    </row>
    <row r="649" spans="4:4" x14ac:dyDescent="0.25">
      <c r="D649"/>
    </row>
    <row r="650" spans="4:4" x14ac:dyDescent="0.25">
      <c r="D650"/>
    </row>
    <row r="651" spans="4:4" x14ac:dyDescent="0.25">
      <c r="D651"/>
    </row>
    <row r="652" spans="4:4" x14ac:dyDescent="0.25">
      <c r="D652"/>
    </row>
    <row r="653" spans="4:4" x14ac:dyDescent="0.25">
      <c r="D653"/>
    </row>
    <row r="654" spans="4:4" x14ac:dyDescent="0.25">
      <c r="D654"/>
    </row>
    <row r="655" spans="4:4" x14ac:dyDescent="0.25">
      <c r="D655"/>
    </row>
    <row r="656" spans="4:4" x14ac:dyDescent="0.25">
      <c r="D656"/>
    </row>
    <row r="657" spans="4:4" x14ac:dyDescent="0.25">
      <c r="D657"/>
    </row>
    <row r="658" spans="4:4" x14ac:dyDescent="0.25">
      <c r="D658"/>
    </row>
    <row r="659" spans="4:4" x14ac:dyDescent="0.25">
      <c r="D659"/>
    </row>
    <row r="660" spans="4:4" x14ac:dyDescent="0.25">
      <c r="D660"/>
    </row>
    <row r="661" spans="4:4" x14ac:dyDescent="0.25">
      <c r="D661"/>
    </row>
    <row r="662" spans="4:4" x14ac:dyDescent="0.25">
      <c r="D662"/>
    </row>
    <row r="663" spans="4:4" x14ac:dyDescent="0.25">
      <c r="D663"/>
    </row>
    <row r="664" spans="4:4" x14ac:dyDescent="0.25">
      <c r="D664"/>
    </row>
    <row r="665" spans="4:4" x14ac:dyDescent="0.25">
      <c r="D665"/>
    </row>
    <row r="666" spans="4:4" x14ac:dyDescent="0.25">
      <c r="D666"/>
    </row>
    <row r="667" spans="4:4" x14ac:dyDescent="0.25">
      <c r="D667"/>
    </row>
    <row r="668" spans="4:4" x14ac:dyDescent="0.25">
      <c r="D668"/>
    </row>
    <row r="669" spans="4:4" x14ac:dyDescent="0.25">
      <c r="D669"/>
    </row>
    <row r="670" spans="4:4" x14ac:dyDescent="0.25">
      <c r="D670"/>
    </row>
    <row r="671" spans="4:4" x14ac:dyDescent="0.25">
      <c r="D671"/>
    </row>
    <row r="672" spans="4:4" x14ac:dyDescent="0.25">
      <c r="D672"/>
    </row>
    <row r="673" spans="4:4" x14ac:dyDescent="0.25">
      <c r="D673"/>
    </row>
    <row r="674" spans="4:4" x14ac:dyDescent="0.25">
      <c r="D674"/>
    </row>
    <row r="675" spans="4:4" x14ac:dyDescent="0.25">
      <c r="D675"/>
    </row>
    <row r="676" spans="4:4" x14ac:dyDescent="0.25">
      <c r="D676"/>
    </row>
    <row r="677" spans="4:4" x14ac:dyDescent="0.25">
      <c r="D677"/>
    </row>
    <row r="678" spans="4:4" x14ac:dyDescent="0.25">
      <c r="D678"/>
    </row>
    <row r="679" spans="4:4" x14ac:dyDescent="0.25">
      <c r="D679"/>
    </row>
    <row r="680" spans="4:4" x14ac:dyDescent="0.25">
      <c r="D680"/>
    </row>
    <row r="681" spans="4:4" x14ac:dyDescent="0.25">
      <c r="D681"/>
    </row>
    <row r="682" spans="4:4" x14ac:dyDescent="0.25">
      <c r="D682"/>
    </row>
    <row r="683" spans="4:4" x14ac:dyDescent="0.25">
      <c r="D683"/>
    </row>
    <row r="684" spans="4:4" x14ac:dyDescent="0.25">
      <c r="D684"/>
    </row>
    <row r="685" spans="4:4" x14ac:dyDescent="0.25">
      <c r="D685"/>
    </row>
    <row r="686" spans="4:4" x14ac:dyDescent="0.25">
      <c r="D686"/>
    </row>
    <row r="687" spans="4:4" x14ac:dyDescent="0.25">
      <c r="D687"/>
    </row>
    <row r="688" spans="4:4" x14ac:dyDescent="0.25">
      <c r="D688"/>
    </row>
    <row r="689" spans="4:4" x14ac:dyDescent="0.25">
      <c r="D689"/>
    </row>
    <row r="690" spans="4:4" x14ac:dyDescent="0.25">
      <c r="D690"/>
    </row>
    <row r="691" spans="4:4" x14ac:dyDescent="0.25">
      <c r="D691"/>
    </row>
  </sheetData>
  <mergeCells count="7">
    <mergeCell ref="A24:A25"/>
    <mergeCell ref="A32:A33"/>
    <mergeCell ref="A48:A49"/>
    <mergeCell ref="A57:C57"/>
    <mergeCell ref="A6:A7"/>
    <mergeCell ref="A9:A15"/>
    <mergeCell ref="A16:A19"/>
  </mergeCells>
  <pageMargins left="0.43307086614173229" right="0.43307086614173229" top="0.55118110236220474" bottom="0.56999999999999995" header="0.31496062992125984" footer="0.26"/>
  <pageSetup paperSize="9" scale="60" fitToHeight="0" orientation="portrait" horizontalDpi="4294967294" verticalDpi="4294967294" r:id="rId2"/>
  <headerFooter>
    <oddFooter>&amp;R&amp;N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C904E-F4EB-4A1C-960D-ADE98C41BF36}">
  <sheetPr>
    <pageSetUpPr fitToPage="1"/>
  </sheetPr>
  <dimension ref="A1:F691"/>
  <sheetViews>
    <sheetView workbookViewId="0">
      <selection activeCell="D7" sqref="D7"/>
    </sheetView>
  </sheetViews>
  <sheetFormatPr defaultRowHeight="15" x14ac:dyDescent="0.25"/>
  <cols>
    <col min="1" max="1" width="24.85546875" customWidth="1"/>
    <col min="2" max="2" width="23.42578125" customWidth="1"/>
    <col min="3" max="3" width="58" customWidth="1"/>
    <col min="4" max="4" width="17.85546875" style="92" customWidth="1"/>
    <col min="5" max="5" width="16.28515625" customWidth="1"/>
    <col min="6" max="6" width="16.140625" customWidth="1"/>
  </cols>
  <sheetData>
    <row r="1" spans="1:6" ht="21" customHeight="1" x14ac:dyDescent="0.25">
      <c r="A1" s="91" t="s">
        <v>160</v>
      </c>
      <c r="B1" t="s">
        <v>506</v>
      </c>
    </row>
    <row r="3" spans="1:6" x14ac:dyDescent="0.25">
      <c r="A3" s="1"/>
      <c r="B3" s="1"/>
      <c r="C3" s="1"/>
      <c r="D3" s="93" t="s">
        <v>3447</v>
      </c>
      <c r="E3" s="1"/>
      <c r="F3" s="1"/>
    </row>
    <row r="4" spans="1:6" ht="30" x14ac:dyDescent="0.25">
      <c r="A4" s="93" t="s">
        <v>2690</v>
      </c>
      <c r="B4" s="93" t="s">
        <v>1</v>
      </c>
      <c r="C4" s="93" t="s">
        <v>2</v>
      </c>
      <c r="D4" s="94" t="s">
        <v>3450</v>
      </c>
      <c r="E4" s="94" t="s">
        <v>3448</v>
      </c>
      <c r="F4" s="94" t="s">
        <v>3449</v>
      </c>
    </row>
    <row r="5" spans="1:6" x14ac:dyDescent="0.25">
      <c r="A5" s="98" t="s">
        <v>2801</v>
      </c>
      <c r="B5" s="94" t="s">
        <v>500</v>
      </c>
      <c r="C5" s="94" t="s">
        <v>2686</v>
      </c>
      <c r="D5" s="95">
        <v>1500000</v>
      </c>
      <c r="E5" s="95">
        <v>1051560.6399999999</v>
      </c>
      <c r="F5" s="95">
        <v>1049134.0800000001</v>
      </c>
    </row>
    <row r="6" spans="1:6" x14ac:dyDescent="0.25">
      <c r="A6" s="99"/>
      <c r="B6" s="94" t="s">
        <v>502</v>
      </c>
      <c r="C6" s="94" t="s">
        <v>2688</v>
      </c>
      <c r="D6" s="95">
        <v>1000000</v>
      </c>
      <c r="E6" s="95">
        <v>630371.43999999994</v>
      </c>
      <c r="F6" s="95">
        <v>628301.38800000004</v>
      </c>
    </row>
    <row r="7" spans="1:6" x14ac:dyDescent="0.25">
      <c r="A7" s="99"/>
      <c r="B7" s="94" t="s">
        <v>501</v>
      </c>
      <c r="C7" s="94" t="s">
        <v>2687</v>
      </c>
      <c r="D7" s="95">
        <v>3500000</v>
      </c>
      <c r="E7" s="95">
        <v>2319999.02</v>
      </c>
      <c r="F7" s="95">
        <v>2317669.41</v>
      </c>
    </row>
    <row r="8" spans="1:6" ht="45" x14ac:dyDescent="0.25">
      <c r="A8" s="99"/>
      <c r="B8" s="94" t="s">
        <v>463</v>
      </c>
      <c r="C8" s="94" t="s">
        <v>464</v>
      </c>
      <c r="D8" s="95">
        <v>11500000</v>
      </c>
      <c r="E8" s="95">
        <v>11500000</v>
      </c>
      <c r="F8" s="95">
        <v>11246795.220000001</v>
      </c>
    </row>
    <row r="9" spans="1:6" x14ac:dyDescent="0.25">
      <c r="A9" s="99"/>
      <c r="B9" s="94" t="s">
        <v>498</v>
      </c>
      <c r="C9" s="94" t="s">
        <v>2685</v>
      </c>
      <c r="D9" s="95">
        <v>7000000</v>
      </c>
      <c r="E9" s="95">
        <v>6843632.4800000004</v>
      </c>
      <c r="F9" s="95">
        <v>6350116.9389999993</v>
      </c>
    </row>
    <row r="10" spans="1:6" x14ac:dyDescent="0.25">
      <c r="A10" s="98" t="s">
        <v>2760</v>
      </c>
      <c r="B10" s="94" t="s">
        <v>466</v>
      </c>
      <c r="C10" s="94" t="s">
        <v>467</v>
      </c>
      <c r="D10" s="95">
        <v>375000</v>
      </c>
      <c r="E10" s="95">
        <v>306255.65000000002</v>
      </c>
      <c r="F10" s="95">
        <v>306255.65000000002</v>
      </c>
    </row>
    <row r="11" spans="1:6" x14ac:dyDescent="0.25">
      <c r="A11" s="99"/>
      <c r="B11" s="94" t="s">
        <v>469</v>
      </c>
      <c r="C11" s="94" t="s">
        <v>470</v>
      </c>
      <c r="D11" s="95">
        <v>200000</v>
      </c>
      <c r="E11" s="95">
        <v>115152.85</v>
      </c>
      <c r="F11" s="95">
        <v>115152.85</v>
      </c>
    </row>
    <row r="12" spans="1:6" x14ac:dyDescent="0.25">
      <c r="A12" s="99"/>
      <c r="B12" s="94" t="s">
        <v>472</v>
      </c>
      <c r="C12" s="94" t="s">
        <v>473</v>
      </c>
      <c r="D12" s="95">
        <v>1000000</v>
      </c>
      <c r="E12" s="95">
        <v>704385.26</v>
      </c>
      <c r="F12" s="95">
        <v>704385.26000000013</v>
      </c>
    </row>
    <row r="13" spans="1:6" ht="30" x14ac:dyDescent="0.25">
      <c r="A13" s="99"/>
      <c r="B13" s="94" t="s">
        <v>475</v>
      </c>
      <c r="C13" s="94" t="s">
        <v>476</v>
      </c>
      <c r="D13" s="95">
        <v>330000</v>
      </c>
      <c r="E13" s="95">
        <v>204334.42</v>
      </c>
      <c r="F13" s="95">
        <v>204334.42</v>
      </c>
    </row>
    <row r="14" spans="1:6" x14ac:dyDescent="0.25">
      <c r="A14" s="99"/>
      <c r="B14" s="94" t="s">
        <v>478</v>
      </c>
      <c r="C14" s="94" t="s">
        <v>479</v>
      </c>
      <c r="D14" s="95">
        <v>350000</v>
      </c>
      <c r="E14" s="95">
        <v>243451.51</v>
      </c>
      <c r="F14" s="95">
        <v>243451.51</v>
      </c>
    </row>
    <row r="15" spans="1:6" ht="30" x14ac:dyDescent="0.25">
      <c r="A15" s="99"/>
      <c r="B15" s="94" t="s">
        <v>481</v>
      </c>
      <c r="C15" s="94" t="s">
        <v>482</v>
      </c>
      <c r="D15" s="95">
        <v>700000</v>
      </c>
      <c r="E15" s="95">
        <v>475741.17</v>
      </c>
      <c r="F15" s="95">
        <v>361331.42</v>
      </c>
    </row>
    <row r="16" spans="1:6" ht="30" x14ac:dyDescent="0.25">
      <c r="A16" s="99"/>
      <c r="B16" s="94" t="s">
        <v>484</v>
      </c>
      <c r="C16" s="94" t="s">
        <v>485</v>
      </c>
      <c r="D16" s="95">
        <v>150000</v>
      </c>
      <c r="E16" s="95">
        <v>95871.430000000008</v>
      </c>
      <c r="F16" s="95">
        <v>95871.43</v>
      </c>
    </row>
    <row r="17" spans="1:6" ht="30" x14ac:dyDescent="0.25">
      <c r="A17" s="99"/>
      <c r="B17" s="94" t="s">
        <v>487</v>
      </c>
      <c r="C17" s="94" t="s">
        <v>488</v>
      </c>
      <c r="D17" s="95">
        <v>600000</v>
      </c>
      <c r="E17" s="95">
        <v>466421.18</v>
      </c>
      <c r="F17" s="95">
        <v>466421.18000000011</v>
      </c>
    </row>
    <row r="18" spans="1:6" ht="30" x14ac:dyDescent="0.25">
      <c r="A18" s="99"/>
      <c r="B18" s="94" t="s">
        <v>490</v>
      </c>
      <c r="C18" s="94" t="s">
        <v>491</v>
      </c>
      <c r="D18" s="95">
        <v>700000</v>
      </c>
      <c r="E18" s="95">
        <v>613201.66</v>
      </c>
      <c r="F18" s="95">
        <v>610912.69000000029</v>
      </c>
    </row>
    <row r="19" spans="1:6" x14ac:dyDescent="0.25">
      <c r="A19" s="99"/>
      <c r="B19" s="94" t="s">
        <v>493</v>
      </c>
      <c r="C19" s="94" t="s">
        <v>494</v>
      </c>
      <c r="D19" s="95">
        <v>150000</v>
      </c>
      <c r="E19" s="95">
        <v>0</v>
      </c>
      <c r="F19" s="95">
        <v>0</v>
      </c>
    </row>
    <row r="20" spans="1:6" x14ac:dyDescent="0.25">
      <c r="A20" s="99"/>
      <c r="B20" s="94" t="s">
        <v>496</v>
      </c>
      <c r="C20" s="94" t="s">
        <v>497</v>
      </c>
      <c r="D20" s="95">
        <v>312000</v>
      </c>
      <c r="E20" s="95">
        <v>266429.8</v>
      </c>
      <c r="F20" s="95">
        <v>266429.8</v>
      </c>
    </row>
    <row r="21" spans="1:6" ht="45" x14ac:dyDescent="0.25">
      <c r="A21" s="94" t="s">
        <v>2803</v>
      </c>
      <c r="B21" s="94" t="s">
        <v>503</v>
      </c>
      <c r="C21" s="94" t="s">
        <v>2704</v>
      </c>
      <c r="D21" s="95">
        <v>1758408.26</v>
      </c>
      <c r="E21" s="95">
        <v>1260193.32</v>
      </c>
      <c r="F21" s="95">
        <v>1260193.32</v>
      </c>
    </row>
    <row r="22" spans="1:6" x14ac:dyDescent="0.25">
      <c r="A22" s="94" t="s">
        <v>3392</v>
      </c>
      <c r="B22" s="94" t="s">
        <v>504</v>
      </c>
      <c r="C22" s="94" t="s">
        <v>2657</v>
      </c>
      <c r="D22" s="95">
        <v>3500000</v>
      </c>
      <c r="E22" s="95">
        <v>0</v>
      </c>
      <c r="F22" s="95">
        <v>0</v>
      </c>
    </row>
    <row r="23" spans="1:6" x14ac:dyDescent="0.25">
      <c r="A23" s="98" t="s">
        <v>3446</v>
      </c>
      <c r="B23" s="99"/>
      <c r="C23" s="99"/>
      <c r="D23" s="95">
        <v>34625408.260000005</v>
      </c>
      <c r="E23" s="95">
        <v>27097001.830000006</v>
      </c>
      <c r="F23" s="95">
        <v>26226756.567000009</v>
      </c>
    </row>
    <row r="24" spans="1:6" x14ac:dyDescent="0.25">
      <c r="D24"/>
    </row>
    <row r="25" spans="1:6" x14ac:dyDescent="0.25">
      <c r="D25"/>
    </row>
    <row r="26" spans="1:6" x14ac:dyDescent="0.25">
      <c r="D26"/>
    </row>
    <row r="27" spans="1:6" x14ac:dyDescent="0.25">
      <c r="D27"/>
    </row>
    <row r="28" spans="1:6" x14ac:dyDescent="0.25">
      <c r="D28"/>
    </row>
    <row r="29" spans="1:6" x14ac:dyDescent="0.25">
      <c r="D29"/>
    </row>
    <row r="30" spans="1:6" x14ac:dyDescent="0.25">
      <c r="D30"/>
    </row>
    <row r="31" spans="1:6" x14ac:dyDescent="0.25">
      <c r="D31"/>
    </row>
    <row r="32" spans="1:6" x14ac:dyDescent="0.25">
      <c r="D32"/>
    </row>
    <row r="33" spans="4:4" x14ac:dyDescent="0.25">
      <c r="D33"/>
    </row>
    <row r="34" spans="4:4" x14ac:dyDescent="0.25">
      <c r="D34"/>
    </row>
    <row r="35" spans="4:4" x14ac:dyDescent="0.25">
      <c r="D35"/>
    </row>
    <row r="36" spans="4:4" x14ac:dyDescent="0.25">
      <c r="D36"/>
    </row>
    <row r="37" spans="4:4" x14ac:dyDescent="0.25">
      <c r="D37"/>
    </row>
    <row r="38" spans="4:4" x14ac:dyDescent="0.25">
      <c r="D38"/>
    </row>
    <row r="39" spans="4:4" x14ac:dyDescent="0.25">
      <c r="D39"/>
    </row>
    <row r="40" spans="4:4" x14ac:dyDescent="0.25">
      <c r="D40"/>
    </row>
    <row r="41" spans="4:4" x14ac:dyDescent="0.25">
      <c r="D41"/>
    </row>
    <row r="42" spans="4:4" x14ac:dyDescent="0.25">
      <c r="D42"/>
    </row>
    <row r="43" spans="4:4" x14ac:dyDescent="0.25">
      <c r="D43"/>
    </row>
    <row r="44" spans="4:4" x14ac:dyDescent="0.25">
      <c r="D44"/>
    </row>
    <row r="45" spans="4:4" x14ac:dyDescent="0.25">
      <c r="D45"/>
    </row>
    <row r="46" spans="4:4" x14ac:dyDescent="0.25">
      <c r="D46"/>
    </row>
    <row r="47" spans="4:4" x14ac:dyDescent="0.25">
      <c r="D47"/>
    </row>
    <row r="48" spans="4:4" x14ac:dyDescent="0.25">
      <c r="D48"/>
    </row>
    <row r="49" spans="4:4" x14ac:dyDescent="0.25">
      <c r="D49"/>
    </row>
    <row r="50" spans="4:4" x14ac:dyDescent="0.25">
      <c r="D50"/>
    </row>
    <row r="51" spans="4:4" x14ac:dyDescent="0.25">
      <c r="D51"/>
    </row>
    <row r="52" spans="4:4" x14ac:dyDescent="0.25">
      <c r="D52"/>
    </row>
    <row r="53" spans="4:4" x14ac:dyDescent="0.25">
      <c r="D53"/>
    </row>
    <row r="54" spans="4:4" x14ac:dyDescent="0.25">
      <c r="D54"/>
    </row>
    <row r="55" spans="4:4" x14ac:dyDescent="0.25">
      <c r="D55"/>
    </row>
    <row r="56" spans="4:4" x14ac:dyDescent="0.25">
      <c r="D56"/>
    </row>
    <row r="57" spans="4:4" x14ac:dyDescent="0.25">
      <c r="D57"/>
    </row>
    <row r="58" spans="4:4" x14ac:dyDescent="0.25">
      <c r="D58"/>
    </row>
    <row r="59" spans="4:4" x14ac:dyDescent="0.25">
      <c r="D59"/>
    </row>
    <row r="60" spans="4:4" x14ac:dyDescent="0.25">
      <c r="D60"/>
    </row>
    <row r="61" spans="4:4" x14ac:dyDescent="0.25">
      <c r="D61"/>
    </row>
    <row r="62" spans="4:4" x14ac:dyDescent="0.25">
      <c r="D62"/>
    </row>
    <row r="63" spans="4:4" x14ac:dyDescent="0.25">
      <c r="D63"/>
    </row>
    <row r="64" spans="4:4" x14ac:dyDescent="0.25">
      <c r="D64"/>
    </row>
    <row r="65" spans="4:4" x14ac:dyDescent="0.25">
      <c r="D65"/>
    </row>
    <row r="66" spans="4:4" x14ac:dyDescent="0.25">
      <c r="D66"/>
    </row>
    <row r="67" spans="4:4" x14ac:dyDescent="0.25">
      <c r="D67"/>
    </row>
    <row r="68" spans="4:4" x14ac:dyDescent="0.25">
      <c r="D68"/>
    </row>
    <row r="69" spans="4:4" x14ac:dyDescent="0.25">
      <c r="D69"/>
    </row>
    <row r="70" spans="4:4" x14ac:dyDescent="0.25">
      <c r="D70"/>
    </row>
    <row r="71" spans="4:4" x14ac:dyDescent="0.25">
      <c r="D71"/>
    </row>
    <row r="72" spans="4:4" x14ac:dyDescent="0.25">
      <c r="D72"/>
    </row>
    <row r="73" spans="4:4" x14ac:dyDescent="0.25">
      <c r="D73"/>
    </row>
    <row r="74" spans="4:4" x14ac:dyDescent="0.25">
      <c r="D74"/>
    </row>
    <row r="75" spans="4:4" x14ac:dyDescent="0.25">
      <c r="D75"/>
    </row>
    <row r="76" spans="4:4" x14ac:dyDescent="0.25">
      <c r="D76"/>
    </row>
    <row r="77" spans="4:4" x14ac:dyDescent="0.25">
      <c r="D77"/>
    </row>
    <row r="78" spans="4:4" x14ac:dyDescent="0.25">
      <c r="D78"/>
    </row>
    <row r="79" spans="4:4" x14ac:dyDescent="0.25">
      <c r="D79"/>
    </row>
    <row r="80" spans="4:4" x14ac:dyDescent="0.25">
      <c r="D80"/>
    </row>
    <row r="81" spans="4:4" x14ac:dyDescent="0.25">
      <c r="D81"/>
    </row>
    <row r="82" spans="4:4" x14ac:dyDescent="0.25">
      <c r="D82"/>
    </row>
    <row r="83" spans="4:4" x14ac:dyDescent="0.25">
      <c r="D83"/>
    </row>
    <row r="84" spans="4:4" x14ac:dyDescent="0.25">
      <c r="D84"/>
    </row>
    <row r="85" spans="4:4" x14ac:dyDescent="0.25">
      <c r="D85"/>
    </row>
    <row r="86" spans="4:4" x14ac:dyDescent="0.25">
      <c r="D86"/>
    </row>
    <row r="87" spans="4:4" x14ac:dyDescent="0.25">
      <c r="D87"/>
    </row>
    <row r="88" spans="4:4" x14ac:dyDescent="0.25">
      <c r="D88"/>
    </row>
    <row r="89" spans="4:4" x14ac:dyDescent="0.25">
      <c r="D89"/>
    </row>
    <row r="90" spans="4:4" x14ac:dyDescent="0.25">
      <c r="D90"/>
    </row>
    <row r="91" spans="4:4" x14ac:dyDescent="0.25">
      <c r="D91"/>
    </row>
    <row r="92" spans="4:4" x14ac:dyDescent="0.25">
      <c r="D92"/>
    </row>
    <row r="93" spans="4:4" x14ac:dyDescent="0.25">
      <c r="D93"/>
    </row>
    <row r="94" spans="4:4" x14ac:dyDescent="0.25">
      <c r="D94"/>
    </row>
    <row r="95" spans="4:4" x14ac:dyDescent="0.25">
      <c r="D95"/>
    </row>
    <row r="96" spans="4:4" x14ac:dyDescent="0.25">
      <c r="D96"/>
    </row>
    <row r="97" spans="4:4" x14ac:dyDescent="0.25">
      <c r="D97"/>
    </row>
    <row r="98" spans="4:4" x14ac:dyDescent="0.25">
      <c r="D98"/>
    </row>
    <row r="99" spans="4:4" x14ac:dyDescent="0.25">
      <c r="D99"/>
    </row>
    <row r="100" spans="4:4" x14ac:dyDescent="0.25">
      <c r="D100"/>
    </row>
    <row r="101" spans="4:4" x14ac:dyDescent="0.25">
      <c r="D101"/>
    </row>
    <row r="102" spans="4:4" x14ac:dyDescent="0.25">
      <c r="D102"/>
    </row>
    <row r="103" spans="4:4" x14ac:dyDescent="0.25">
      <c r="D103"/>
    </row>
    <row r="104" spans="4:4" x14ac:dyDescent="0.25">
      <c r="D104"/>
    </row>
    <row r="105" spans="4:4" x14ac:dyDescent="0.25">
      <c r="D105"/>
    </row>
    <row r="106" spans="4:4" x14ac:dyDescent="0.25">
      <c r="D106"/>
    </row>
    <row r="107" spans="4:4" x14ac:dyDescent="0.25">
      <c r="D107"/>
    </row>
    <row r="108" spans="4:4" x14ac:dyDescent="0.25">
      <c r="D108"/>
    </row>
    <row r="109" spans="4:4" x14ac:dyDescent="0.25">
      <c r="D109"/>
    </row>
    <row r="110" spans="4:4" x14ac:dyDescent="0.25">
      <c r="D110"/>
    </row>
    <row r="111" spans="4:4" x14ac:dyDescent="0.25">
      <c r="D111"/>
    </row>
    <row r="112" spans="4:4" x14ac:dyDescent="0.25">
      <c r="D112"/>
    </row>
    <row r="113" spans="4:4" x14ac:dyDescent="0.25">
      <c r="D113"/>
    </row>
    <row r="114" spans="4:4" x14ac:dyDescent="0.25">
      <c r="D114"/>
    </row>
    <row r="115" spans="4:4" x14ac:dyDescent="0.25">
      <c r="D115"/>
    </row>
    <row r="116" spans="4:4" x14ac:dyDescent="0.25">
      <c r="D116"/>
    </row>
    <row r="117" spans="4:4" x14ac:dyDescent="0.25">
      <c r="D117"/>
    </row>
    <row r="118" spans="4:4" x14ac:dyDescent="0.25">
      <c r="D118"/>
    </row>
    <row r="119" spans="4:4" x14ac:dyDescent="0.25">
      <c r="D119"/>
    </row>
    <row r="120" spans="4:4" x14ac:dyDescent="0.25">
      <c r="D120"/>
    </row>
    <row r="121" spans="4:4" x14ac:dyDescent="0.25">
      <c r="D121"/>
    </row>
    <row r="122" spans="4:4" x14ac:dyDescent="0.25">
      <c r="D122"/>
    </row>
    <row r="123" spans="4:4" x14ac:dyDescent="0.25">
      <c r="D123"/>
    </row>
    <row r="124" spans="4:4" x14ac:dyDescent="0.25">
      <c r="D124"/>
    </row>
    <row r="125" spans="4:4" x14ac:dyDescent="0.25">
      <c r="D125"/>
    </row>
    <row r="126" spans="4:4" x14ac:dyDescent="0.25">
      <c r="D126"/>
    </row>
    <row r="127" spans="4:4" x14ac:dyDescent="0.25">
      <c r="D127"/>
    </row>
    <row r="128" spans="4:4" x14ac:dyDescent="0.25">
      <c r="D128"/>
    </row>
    <row r="129" spans="4:4" x14ac:dyDescent="0.25">
      <c r="D129"/>
    </row>
    <row r="130" spans="4:4" x14ac:dyDescent="0.25">
      <c r="D130"/>
    </row>
    <row r="131" spans="4:4" x14ac:dyDescent="0.25">
      <c r="D131"/>
    </row>
    <row r="132" spans="4:4" x14ac:dyDescent="0.25">
      <c r="D132"/>
    </row>
    <row r="133" spans="4:4" x14ac:dyDescent="0.25">
      <c r="D133"/>
    </row>
    <row r="134" spans="4:4" x14ac:dyDescent="0.25">
      <c r="D134"/>
    </row>
    <row r="135" spans="4:4" x14ac:dyDescent="0.25">
      <c r="D135"/>
    </row>
    <row r="136" spans="4:4" x14ac:dyDescent="0.25">
      <c r="D136"/>
    </row>
    <row r="137" spans="4:4" x14ac:dyDescent="0.25">
      <c r="D137"/>
    </row>
    <row r="138" spans="4:4" x14ac:dyDescent="0.25">
      <c r="D138"/>
    </row>
    <row r="139" spans="4:4" x14ac:dyDescent="0.25">
      <c r="D139"/>
    </row>
    <row r="140" spans="4:4" x14ac:dyDescent="0.25">
      <c r="D140"/>
    </row>
    <row r="141" spans="4:4" x14ac:dyDescent="0.25">
      <c r="D141"/>
    </row>
    <row r="142" spans="4:4" x14ac:dyDescent="0.25">
      <c r="D142"/>
    </row>
    <row r="143" spans="4:4" x14ac:dyDescent="0.25">
      <c r="D143"/>
    </row>
    <row r="144" spans="4:4" x14ac:dyDescent="0.25">
      <c r="D144"/>
    </row>
    <row r="145" spans="4:4" x14ac:dyDescent="0.25">
      <c r="D145"/>
    </row>
    <row r="146" spans="4:4" x14ac:dyDescent="0.25">
      <c r="D146"/>
    </row>
    <row r="147" spans="4:4" x14ac:dyDescent="0.25">
      <c r="D147"/>
    </row>
    <row r="148" spans="4:4" x14ac:dyDescent="0.25">
      <c r="D148"/>
    </row>
    <row r="149" spans="4:4" x14ac:dyDescent="0.25">
      <c r="D149"/>
    </row>
    <row r="150" spans="4:4" x14ac:dyDescent="0.25">
      <c r="D150"/>
    </row>
    <row r="151" spans="4:4" x14ac:dyDescent="0.25">
      <c r="D151"/>
    </row>
    <row r="152" spans="4:4" x14ac:dyDescent="0.25">
      <c r="D152"/>
    </row>
    <row r="153" spans="4:4" x14ac:dyDescent="0.25">
      <c r="D153"/>
    </row>
    <row r="154" spans="4:4" x14ac:dyDescent="0.25">
      <c r="D154"/>
    </row>
    <row r="155" spans="4:4" x14ac:dyDescent="0.25">
      <c r="D155"/>
    </row>
    <row r="156" spans="4:4" x14ac:dyDescent="0.25">
      <c r="D156"/>
    </row>
    <row r="157" spans="4:4" x14ac:dyDescent="0.25">
      <c r="D157"/>
    </row>
    <row r="158" spans="4:4" x14ac:dyDescent="0.25">
      <c r="D158"/>
    </row>
    <row r="159" spans="4:4" x14ac:dyDescent="0.25">
      <c r="D159"/>
    </row>
    <row r="160" spans="4:4" x14ac:dyDescent="0.25">
      <c r="D160"/>
    </row>
    <row r="161" spans="4:4" x14ac:dyDescent="0.25">
      <c r="D161"/>
    </row>
    <row r="162" spans="4:4" x14ac:dyDescent="0.25">
      <c r="D162"/>
    </row>
    <row r="163" spans="4:4" x14ac:dyDescent="0.25">
      <c r="D163"/>
    </row>
    <row r="164" spans="4:4" x14ac:dyDescent="0.25">
      <c r="D164"/>
    </row>
    <row r="165" spans="4:4" x14ac:dyDescent="0.25">
      <c r="D165"/>
    </row>
    <row r="166" spans="4:4" x14ac:dyDescent="0.25">
      <c r="D166"/>
    </row>
    <row r="167" spans="4:4" x14ac:dyDescent="0.25">
      <c r="D167"/>
    </row>
    <row r="168" spans="4:4" x14ac:dyDescent="0.25">
      <c r="D168"/>
    </row>
    <row r="169" spans="4:4" x14ac:dyDescent="0.25">
      <c r="D169"/>
    </row>
    <row r="170" spans="4:4" x14ac:dyDescent="0.25">
      <c r="D170"/>
    </row>
    <row r="171" spans="4:4" x14ac:dyDescent="0.25">
      <c r="D171"/>
    </row>
    <row r="172" spans="4:4" x14ac:dyDescent="0.25">
      <c r="D172"/>
    </row>
    <row r="173" spans="4:4" x14ac:dyDescent="0.25">
      <c r="D173"/>
    </row>
    <row r="174" spans="4:4" x14ac:dyDescent="0.25">
      <c r="D174"/>
    </row>
    <row r="175" spans="4:4" x14ac:dyDescent="0.25">
      <c r="D175"/>
    </row>
    <row r="176" spans="4:4" x14ac:dyDescent="0.25">
      <c r="D176"/>
    </row>
    <row r="177" spans="4:4" x14ac:dyDescent="0.25">
      <c r="D177"/>
    </row>
    <row r="178" spans="4:4" x14ac:dyDescent="0.25">
      <c r="D178"/>
    </row>
    <row r="179" spans="4:4" x14ac:dyDescent="0.25">
      <c r="D179"/>
    </row>
    <row r="180" spans="4:4" x14ac:dyDescent="0.25">
      <c r="D180"/>
    </row>
    <row r="181" spans="4:4" x14ac:dyDescent="0.25">
      <c r="D181"/>
    </row>
    <row r="182" spans="4:4" x14ac:dyDescent="0.25">
      <c r="D182"/>
    </row>
    <row r="183" spans="4:4" x14ac:dyDescent="0.25">
      <c r="D183"/>
    </row>
    <row r="184" spans="4:4" x14ac:dyDescent="0.25">
      <c r="D184"/>
    </row>
    <row r="185" spans="4:4" x14ac:dyDescent="0.25">
      <c r="D185"/>
    </row>
    <row r="186" spans="4:4" x14ac:dyDescent="0.25">
      <c r="D186"/>
    </row>
    <row r="187" spans="4:4" x14ac:dyDescent="0.25">
      <c r="D187"/>
    </row>
    <row r="188" spans="4:4" x14ac:dyDescent="0.25">
      <c r="D188"/>
    </row>
    <row r="189" spans="4:4" x14ac:dyDescent="0.25">
      <c r="D189"/>
    </row>
    <row r="190" spans="4:4" x14ac:dyDescent="0.25">
      <c r="D190"/>
    </row>
    <row r="191" spans="4:4" x14ac:dyDescent="0.25">
      <c r="D191"/>
    </row>
    <row r="192" spans="4:4" x14ac:dyDescent="0.25">
      <c r="D192"/>
    </row>
    <row r="193" spans="4:4" x14ac:dyDescent="0.25">
      <c r="D193"/>
    </row>
    <row r="194" spans="4:4" x14ac:dyDescent="0.25">
      <c r="D194"/>
    </row>
    <row r="195" spans="4:4" x14ac:dyDescent="0.25">
      <c r="D195"/>
    </row>
    <row r="196" spans="4:4" x14ac:dyDescent="0.25">
      <c r="D196"/>
    </row>
    <row r="197" spans="4:4" x14ac:dyDescent="0.25">
      <c r="D197"/>
    </row>
    <row r="198" spans="4:4" x14ac:dyDescent="0.25">
      <c r="D198"/>
    </row>
    <row r="199" spans="4:4" x14ac:dyDescent="0.25">
      <c r="D199"/>
    </row>
    <row r="200" spans="4:4" x14ac:dyDescent="0.25">
      <c r="D200"/>
    </row>
    <row r="201" spans="4:4" x14ac:dyDescent="0.25">
      <c r="D201"/>
    </row>
    <row r="202" spans="4:4" x14ac:dyDescent="0.25">
      <c r="D202"/>
    </row>
    <row r="203" spans="4:4" x14ac:dyDescent="0.25">
      <c r="D203"/>
    </row>
    <row r="204" spans="4:4" x14ac:dyDescent="0.25">
      <c r="D204"/>
    </row>
    <row r="205" spans="4:4" x14ac:dyDescent="0.25">
      <c r="D205"/>
    </row>
    <row r="206" spans="4:4" x14ac:dyDescent="0.25">
      <c r="D206"/>
    </row>
    <row r="207" spans="4:4" x14ac:dyDescent="0.25">
      <c r="D207"/>
    </row>
    <row r="208" spans="4:4" x14ac:dyDescent="0.25">
      <c r="D208"/>
    </row>
    <row r="209" spans="4:4" x14ac:dyDescent="0.25">
      <c r="D209"/>
    </row>
    <row r="210" spans="4:4" x14ac:dyDescent="0.25">
      <c r="D210"/>
    </row>
    <row r="211" spans="4:4" x14ac:dyDescent="0.25">
      <c r="D211"/>
    </row>
    <row r="212" spans="4:4" x14ac:dyDescent="0.25">
      <c r="D212"/>
    </row>
    <row r="213" spans="4:4" x14ac:dyDescent="0.25">
      <c r="D213"/>
    </row>
    <row r="214" spans="4:4" x14ac:dyDescent="0.25">
      <c r="D214"/>
    </row>
    <row r="215" spans="4:4" x14ac:dyDescent="0.25">
      <c r="D215"/>
    </row>
    <row r="216" spans="4:4" x14ac:dyDescent="0.25">
      <c r="D216"/>
    </row>
    <row r="217" spans="4:4" x14ac:dyDescent="0.25">
      <c r="D217"/>
    </row>
    <row r="218" spans="4:4" x14ac:dyDescent="0.25">
      <c r="D218"/>
    </row>
    <row r="219" spans="4:4" x14ac:dyDescent="0.25">
      <c r="D219"/>
    </row>
    <row r="220" spans="4:4" x14ac:dyDescent="0.25">
      <c r="D220"/>
    </row>
    <row r="221" spans="4:4" x14ac:dyDescent="0.25">
      <c r="D221"/>
    </row>
    <row r="222" spans="4:4" x14ac:dyDescent="0.25">
      <c r="D222"/>
    </row>
    <row r="223" spans="4:4" x14ac:dyDescent="0.25">
      <c r="D223"/>
    </row>
    <row r="224" spans="4:4" x14ac:dyDescent="0.25">
      <c r="D224"/>
    </row>
    <row r="225" spans="4:4" x14ac:dyDescent="0.25">
      <c r="D225"/>
    </row>
    <row r="226" spans="4:4" x14ac:dyDescent="0.25">
      <c r="D226"/>
    </row>
    <row r="227" spans="4:4" x14ac:dyDescent="0.25">
      <c r="D227"/>
    </row>
    <row r="228" spans="4:4" x14ac:dyDescent="0.25">
      <c r="D228"/>
    </row>
    <row r="229" spans="4:4" x14ac:dyDescent="0.25">
      <c r="D229"/>
    </row>
    <row r="230" spans="4:4" x14ac:dyDescent="0.25">
      <c r="D230"/>
    </row>
    <row r="231" spans="4:4" x14ac:dyDescent="0.25">
      <c r="D231"/>
    </row>
    <row r="232" spans="4:4" x14ac:dyDescent="0.25">
      <c r="D232"/>
    </row>
    <row r="233" spans="4:4" x14ac:dyDescent="0.25">
      <c r="D233"/>
    </row>
    <row r="234" spans="4:4" x14ac:dyDescent="0.25">
      <c r="D234"/>
    </row>
    <row r="235" spans="4:4" x14ac:dyDescent="0.25">
      <c r="D235"/>
    </row>
    <row r="236" spans="4:4" x14ac:dyDescent="0.25">
      <c r="D236"/>
    </row>
    <row r="237" spans="4:4" x14ac:dyDescent="0.25">
      <c r="D237"/>
    </row>
    <row r="238" spans="4:4" x14ac:dyDescent="0.25">
      <c r="D238"/>
    </row>
    <row r="239" spans="4:4" x14ac:dyDescent="0.25">
      <c r="D239"/>
    </row>
    <row r="240" spans="4:4" x14ac:dyDescent="0.25">
      <c r="D240"/>
    </row>
    <row r="241" spans="4:4" x14ac:dyDescent="0.25">
      <c r="D241"/>
    </row>
    <row r="242" spans="4:4" x14ac:dyDescent="0.25">
      <c r="D242"/>
    </row>
    <row r="243" spans="4:4" x14ac:dyDescent="0.25">
      <c r="D243"/>
    </row>
    <row r="244" spans="4:4" x14ac:dyDescent="0.25">
      <c r="D244"/>
    </row>
    <row r="245" spans="4:4" x14ac:dyDescent="0.25">
      <c r="D245"/>
    </row>
    <row r="246" spans="4:4" x14ac:dyDescent="0.25">
      <c r="D246"/>
    </row>
    <row r="247" spans="4:4" x14ac:dyDescent="0.25">
      <c r="D247"/>
    </row>
    <row r="248" spans="4:4" x14ac:dyDescent="0.25">
      <c r="D248"/>
    </row>
    <row r="249" spans="4:4" x14ac:dyDescent="0.25">
      <c r="D249"/>
    </row>
    <row r="250" spans="4:4" x14ac:dyDescent="0.25">
      <c r="D250"/>
    </row>
    <row r="251" spans="4:4" x14ac:dyDescent="0.25">
      <c r="D251"/>
    </row>
    <row r="252" spans="4:4" x14ac:dyDescent="0.25">
      <c r="D252"/>
    </row>
    <row r="253" spans="4:4" x14ac:dyDescent="0.25">
      <c r="D253"/>
    </row>
    <row r="254" spans="4:4" x14ac:dyDescent="0.25">
      <c r="D254"/>
    </row>
    <row r="255" spans="4:4" x14ac:dyDescent="0.25">
      <c r="D255"/>
    </row>
    <row r="256" spans="4:4" x14ac:dyDescent="0.25">
      <c r="D256"/>
    </row>
    <row r="257" spans="4:4" x14ac:dyDescent="0.25">
      <c r="D257"/>
    </row>
    <row r="258" spans="4:4" x14ac:dyDescent="0.25">
      <c r="D258"/>
    </row>
    <row r="259" spans="4:4" x14ac:dyDescent="0.25">
      <c r="D259"/>
    </row>
    <row r="260" spans="4:4" x14ac:dyDescent="0.25">
      <c r="D260"/>
    </row>
    <row r="261" spans="4:4" x14ac:dyDescent="0.25">
      <c r="D261"/>
    </row>
    <row r="262" spans="4:4" x14ac:dyDescent="0.25">
      <c r="D262"/>
    </row>
    <row r="263" spans="4:4" x14ac:dyDescent="0.25">
      <c r="D263"/>
    </row>
    <row r="264" spans="4:4" x14ac:dyDescent="0.25">
      <c r="D264"/>
    </row>
    <row r="265" spans="4:4" x14ac:dyDescent="0.25">
      <c r="D265"/>
    </row>
    <row r="266" spans="4:4" x14ac:dyDescent="0.25">
      <c r="D266"/>
    </row>
    <row r="267" spans="4:4" x14ac:dyDescent="0.25">
      <c r="D267"/>
    </row>
    <row r="268" spans="4:4" x14ac:dyDescent="0.25">
      <c r="D268"/>
    </row>
    <row r="269" spans="4:4" x14ac:dyDescent="0.25">
      <c r="D269"/>
    </row>
    <row r="270" spans="4:4" x14ac:dyDescent="0.25">
      <c r="D270"/>
    </row>
    <row r="271" spans="4:4" x14ac:dyDescent="0.25">
      <c r="D271"/>
    </row>
    <row r="272" spans="4:4" x14ac:dyDescent="0.25">
      <c r="D272"/>
    </row>
    <row r="273" spans="4:4" x14ac:dyDescent="0.25">
      <c r="D273"/>
    </row>
    <row r="274" spans="4:4" x14ac:dyDescent="0.25">
      <c r="D274"/>
    </row>
    <row r="275" spans="4:4" x14ac:dyDescent="0.25">
      <c r="D275"/>
    </row>
    <row r="276" spans="4:4" x14ac:dyDescent="0.25">
      <c r="D276"/>
    </row>
    <row r="277" spans="4:4" x14ac:dyDescent="0.25">
      <c r="D277"/>
    </row>
    <row r="278" spans="4:4" x14ac:dyDescent="0.25">
      <c r="D278"/>
    </row>
    <row r="279" spans="4:4" x14ac:dyDescent="0.25">
      <c r="D279"/>
    </row>
    <row r="280" spans="4:4" x14ac:dyDescent="0.25">
      <c r="D280"/>
    </row>
    <row r="281" spans="4:4" x14ac:dyDescent="0.25">
      <c r="D281"/>
    </row>
    <row r="282" spans="4:4" x14ac:dyDescent="0.25">
      <c r="D282"/>
    </row>
    <row r="283" spans="4:4" x14ac:dyDescent="0.25">
      <c r="D283"/>
    </row>
    <row r="284" spans="4:4" x14ac:dyDescent="0.25">
      <c r="D284"/>
    </row>
    <row r="285" spans="4:4" x14ac:dyDescent="0.25">
      <c r="D285"/>
    </row>
    <row r="286" spans="4:4" x14ac:dyDescent="0.25">
      <c r="D286"/>
    </row>
    <row r="287" spans="4:4" x14ac:dyDescent="0.25">
      <c r="D287"/>
    </row>
    <row r="288" spans="4:4" x14ac:dyDescent="0.25">
      <c r="D288"/>
    </row>
    <row r="289" spans="4:4" x14ac:dyDescent="0.25">
      <c r="D289"/>
    </row>
    <row r="290" spans="4:4" x14ac:dyDescent="0.25">
      <c r="D290"/>
    </row>
    <row r="291" spans="4:4" x14ac:dyDescent="0.25">
      <c r="D291"/>
    </row>
    <row r="292" spans="4:4" x14ac:dyDescent="0.25">
      <c r="D292"/>
    </row>
    <row r="293" spans="4:4" x14ac:dyDescent="0.25">
      <c r="D293"/>
    </row>
    <row r="294" spans="4:4" x14ac:dyDescent="0.25">
      <c r="D294"/>
    </row>
    <row r="295" spans="4:4" x14ac:dyDescent="0.25">
      <c r="D295"/>
    </row>
    <row r="296" spans="4:4" x14ac:dyDescent="0.25">
      <c r="D296"/>
    </row>
    <row r="297" spans="4:4" x14ac:dyDescent="0.25">
      <c r="D297"/>
    </row>
    <row r="298" spans="4:4" x14ac:dyDescent="0.25">
      <c r="D298"/>
    </row>
    <row r="299" spans="4:4" x14ac:dyDescent="0.25">
      <c r="D299"/>
    </row>
    <row r="300" spans="4:4" x14ac:dyDescent="0.25">
      <c r="D300"/>
    </row>
    <row r="301" spans="4:4" x14ac:dyDescent="0.25">
      <c r="D301"/>
    </row>
    <row r="302" spans="4:4" x14ac:dyDescent="0.25">
      <c r="D302"/>
    </row>
    <row r="303" spans="4:4" x14ac:dyDescent="0.25">
      <c r="D303"/>
    </row>
    <row r="304" spans="4:4" x14ac:dyDescent="0.25">
      <c r="D304"/>
    </row>
    <row r="305" spans="4:4" x14ac:dyDescent="0.25">
      <c r="D305"/>
    </row>
    <row r="306" spans="4:4" x14ac:dyDescent="0.25">
      <c r="D306"/>
    </row>
    <row r="307" spans="4:4" x14ac:dyDescent="0.25">
      <c r="D307"/>
    </row>
    <row r="308" spans="4:4" x14ac:dyDescent="0.25">
      <c r="D308"/>
    </row>
    <row r="309" spans="4:4" x14ac:dyDescent="0.25">
      <c r="D309"/>
    </row>
    <row r="310" spans="4:4" x14ac:dyDescent="0.25">
      <c r="D310"/>
    </row>
    <row r="311" spans="4:4" x14ac:dyDescent="0.25">
      <c r="D311"/>
    </row>
    <row r="312" spans="4:4" x14ac:dyDescent="0.25">
      <c r="D312"/>
    </row>
    <row r="313" spans="4:4" x14ac:dyDescent="0.25">
      <c r="D313"/>
    </row>
    <row r="314" spans="4:4" x14ac:dyDescent="0.25">
      <c r="D314"/>
    </row>
    <row r="315" spans="4:4" x14ac:dyDescent="0.25">
      <c r="D315"/>
    </row>
    <row r="316" spans="4:4" x14ac:dyDescent="0.25">
      <c r="D316"/>
    </row>
    <row r="317" spans="4:4" x14ac:dyDescent="0.25">
      <c r="D317"/>
    </row>
    <row r="318" spans="4:4" x14ac:dyDescent="0.25">
      <c r="D318"/>
    </row>
    <row r="319" spans="4:4" x14ac:dyDescent="0.25">
      <c r="D319"/>
    </row>
    <row r="320" spans="4:4" x14ac:dyDescent="0.25">
      <c r="D320"/>
    </row>
    <row r="321" spans="4:4" x14ac:dyDescent="0.25">
      <c r="D321"/>
    </row>
    <row r="322" spans="4:4" x14ac:dyDescent="0.25">
      <c r="D322"/>
    </row>
    <row r="323" spans="4:4" x14ac:dyDescent="0.25">
      <c r="D323"/>
    </row>
    <row r="324" spans="4:4" x14ac:dyDescent="0.25">
      <c r="D324"/>
    </row>
    <row r="325" spans="4:4" x14ac:dyDescent="0.25">
      <c r="D325"/>
    </row>
    <row r="326" spans="4:4" x14ac:dyDescent="0.25">
      <c r="D326"/>
    </row>
    <row r="327" spans="4:4" x14ac:dyDescent="0.25">
      <c r="D327"/>
    </row>
    <row r="328" spans="4:4" x14ac:dyDescent="0.25">
      <c r="D328"/>
    </row>
    <row r="329" spans="4:4" x14ac:dyDescent="0.25">
      <c r="D329"/>
    </row>
    <row r="330" spans="4:4" x14ac:dyDescent="0.25">
      <c r="D330"/>
    </row>
    <row r="331" spans="4:4" x14ac:dyDescent="0.25">
      <c r="D331"/>
    </row>
    <row r="332" spans="4:4" x14ac:dyDescent="0.25">
      <c r="D332"/>
    </row>
    <row r="333" spans="4:4" x14ac:dyDescent="0.25">
      <c r="D333"/>
    </row>
    <row r="334" spans="4:4" x14ac:dyDescent="0.25">
      <c r="D334"/>
    </row>
    <row r="335" spans="4:4" x14ac:dyDescent="0.25">
      <c r="D335"/>
    </row>
    <row r="336" spans="4:4" x14ac:dyDescent="0.25">
      <c r="D336"/>
    </row>
    <row r="337" spans="4:4" x14ac:dyDescent="0.25">
      <c r="D337"/>
    </row>
    <row r="338" spans="4:4" x14ac:dyDescent="0.25">
      <c r="D338"/>
    </row>
    <row r="339" spans="4:4" x14ac:dyDescent="0.25">
      <c r="D339"/>
    </row>
    <row r="340" spans="4:4" x14ac:dyDescent="0.25">
      <c r="D340"/>
    </row>
    <row r="341" spans="4:4" x14ac:dyDescent="0.25">
      <c r="D341"/>
    </row>
    <row r="342" spans="4:4" x14ac:dyDescent="0.25">
      <c r="D342"/>
    </row>
    <row r="343" spans="4:4" x14ac:dyDescent="0.25">
      <c r="D343"/>
    </row>
    <row r="344" spans="4:4" x14ac:dyDescent="0.25">
      <c r="D344"/>
    </row>
    <row r="345" spans="4:4" x14ac:dyDescent="0.25">
      <c r="D345"/>
    </row>
    <row r="346" spans="4:4" x14ac:dyDescent="0.25">
      <c r="D346"/>
    </row>
    <row r="347" spans="4:4" x14ac:dyDescent="0.25">
      <c r="D347"/>
    </row>
    <row r="348" spans="4:4" x14ac:dyDescent="0.25">
      <c r="D348"/>
    </row>
    <row r="349" spans="4:4" x14ac:dyDescent="0.25">
      <c r="D349"/>
    </row>
    <row r="350" spans="4:4" x14ac:dyDescent="0.25">
      <c r="D350"/>
    </row>
    <row r="351" spans="4:4" x14ac:dyDescent="0.25">
      <c r="D351"/>
    </row>
    <row r="352" spans="4:4" x14ac:dyDescent="0.25">
      <c r="D352"/>
    </row>
    <row r="353" spans="4:4" x14ac:dyDescent="0.25">
      <c r="D353"/>
    </row>
    <row r="354" spans="4:4" x14ac:dyDescent="0.25">
      <c r="D354"/>
    </row>
    <row r="355" spans="4:4" x14ac:dyDescent="0.25">
      <c r="D355"/>
    </row>
    <row r="356" spans="4:4" x14ac:dyDescent="0.25">
      <c r="D356"/>
    </row>
    <row r="357" spans="4:4" x14ac:dyDescent="0.25">
      <c r="D357"/>
    </row>
    <row r="358" spans="4:4" x14ac:dyDescent="0.25">
      <c r="D358"/>
    </row>
    <row r="359" spans="4:4" x14ac:dyDescent="0.25">
      <c r="D359"/>
    </row>
    <row r="360" spans="4:4" x14ac:dyDescent="0.25">
      <c r="D360"/>
    </row>
    <row r="361" spans="4:4" x14ac:dyDescent="0.25">
      <c r="D361"/>
    </row>
    <row r="362" spans="4:4" x14ac:dyDescent="0.25">
      <c r="D362"/>
    </row>
    <row r="363" spans="4:4" x14ac:dyDescent="0.25">
      <c r="D363"/>
    </row>
    <row r="364" spans="4:4" x14ac:dyDescent="0.25">
      <c r="D364"/>
    </row>
    <row r="365" spans="4:4" x14ac:dyDescent="0.25">
      <c r="D365"/>
    </row>
    <row r="366" spans="4:4" x14ac:dyDescent="0.25">
      <c r="D366"/>
    </row>
    <row r="367" spans="4:4" x14ac:dyDescent="0.25">
      <c r="D367"/>
    </row>
    <row r="368" spans="4:4" x14ac:dyDescent="0.25">
      <c r="D368"/>
    </row>
    <row r="369" spans="4:4" x14ac:dyDescent="0.25">
      <c r="D369"/>
    </row>
    <row r="370" spans="4:4" x14ac:dyDescent="0.25">
      <c r="D370"/>
    </row>
    <row r="371" spans="4:4" x14ac:dyDescent="0.25">
      <c r="D371"/>
    </row>
    <row r="372" spans="4:4" x14ac:dyDescent="0.25">
      <c r="D372"/>
    </row>
    <row r="373" spans="4:4" x14ac:dyDescent="0.25">
      <c r="D373"/>
    </row>
    <row r="374" spans="4:4" x14ac:dyDescent="0.25">
      <c r="D374"/>
    </row>
    <row r="375" spans="4:4" x14ac:dyDescent="0.25">
      <c r="D375"/>
    </row>
    <row r="376" spans="4:4" x14ac:dyDescent="0.25">
      <c r="D376"/>
    </row>
    <row r="377" spans="4:4" x14ac:dyDescent="0.25">
      <c r="D377"/>
    </row>
    <row r="378" spans="4:4" x14ac:dyDescent="0.25">
      <c r="D378"/>
    </row>
    <row r="379" spans="4:4" x14ac:dyDescent="0.25">
      <c r="D379"/>
    </row>
    <row r="380" spans="4:4" x14ac:dyDescent="0.25">
      <c r="D380"/>
    </row>
    <row r="381" spans="4:4" x14ac:dyDescent="0.25">
      <c r="D381"/>
    </row>
    <row r="382" spans="4:4" x14ac:dyDescent="0.25">
      <c r="D382"/>
    </row>
    <row r="383" spans="4:4" x14ac:dyDescent="0.25">
      <c r="D383"/>
    </row>
    <row r="384" spans="4:4" x14ac:dyDescent="0.25">
      <c r="D384"/>
    </row>
    <row r="385" spans="4:4" x14ac:dyDescent="0.25">
      <c r="D385"/>
    </row>
    <row r="386" spans="4:4" x14ac:dyDescent="0.25">
      <c r="D386"/>
    </row>
    <row r="387" spans="4:4" x14ac:dyDescent="0.25">
      <c r="D387"/>
    </row>
    <row r="388" spans="4:4" x14ac:dyDescent="0.25">
      <c r="D388"/>
    </row>
    <row r="389" spans="4:4" x14ac:dyDescent="0.25">
      <c r="D389"/>
    </row>
    <row r="390" spans="4:4" x14ac:dyDescent="0.25">
      <c r="D390"/>
    </row>
    <row r="391" spans="4:4" x14ac:dyDescent="0.25">
      <c r="D391"/>
    </row>
    <row r="392" spans="4:4" x14ac:dyDescent="0.25">
      <c r="D392"/>
    </row>
    <row r="393" spans="4:4" x14ac:dyDescent="0.25">
      <c r="D393"/>
    </row>
    <row r="394" spans="4:4" x14ac:dyDescent="0.25">
      <c r="D394"/>
    </row>
    <row r="395" spans="4:4" x14ac:dyDescent="0.25">
      <c r="D395"/>
    </row>
    <row r="396" spans="4:4" x14ac:dyDescent="0.25">
      <c r="D396"/>
    </row>
    <row r="397" spans="4:4" x14ac:dyDescent="0.25">
      <c r="D397"/>
    </row>
    <row r="398" spans="4:4" x14ac:dyDescent="0.25">
      <c r="D398"/>
    </row>
    <row r="399" spans="4:4" x14ac:dyDescent="0.25">
      <c r="D399"/>
    </row>
    <row r="400" spans="4:4" x14ac:dyDescent="0.25">
      <c r="D400"/>
    </row>
    <row r="401" spans="4:4" x14ac:dyDescent="0.25">
      <c r="D401"/>
    </row>
    <row r="402" spans="4:4" x14ac:dyDescent="0.25">
      <c r="D402"/>
    </row>
    <row r="403" spans="4:4" x14ac:dyDescent="0.25">
      <c r="D403"/>
    </row>
    <row r="404" spans="4:4" x14ac:dyDescent="0.25">
      <c r="D404"/>
    </row>
    <row r="405" spans="4:4" x14ac:dyDescent="0.25">
      <c r="D405"/>
    </row>
    <row r="406" spans="4:4" x14ac:dyDescent="0.25">
      <c r="D406"/>
    </row>
    <row r="407" spans="4:4" x14ac:dyDescent="0.25">
      <c r="D407"/>
    </row>
    <row r="408" spans="4:4" x14ac:dyDescent="0.25">
      <c r="D408"/>
    </row>
    <row r="409" spans="4:4" x14ac:dyDescent="0.25">
      <c r="D409"/>
    </row>
    <row r="410" spans="4:4" x14ac:dyDescent="0.25">
      <c r="D410"/>
    </row>
    <row r="411" spans="4:4" x14ac:dyDescent="0.25">
      <c r="D411"/>
    </row>
    <row r="412" spans="4:4" x14ac:dyDescent="0.25">
      <c r="D412"/>
    </row>
    <row r="413" spans="4:4" x14ac:dyDescent="0.25">
      <c r="D413"/>
    </row>
    <row r="414" spans="4:4" x14ac:dyDescent="0.25">
      <c r="D414"/>
    </row>
    <row r="415" spans="4:4" x14ac:dyDescent="0.25">
      <c r="D415"/>
    </row>
    <row r="416" spans="4:4" x14ac:dyDescent="0.25">
      <c r="D416"/>
    </row>
    <row r="417" spans="4:4" x14ac:dyDescent="0.25">
      <c r="D417"/>
    </row>
    <row r="418" spans="4:4" x14ac:dyDescent="0.25">
      <c r="D418"/>
    </row>
    <row r="419" spans="4:4" x14ac:dyDescent="0.25">
      <c r="D419"/>
    </row>
    <row r="420" spans="4:4" x14ac:dyDescent="0.25">
      <c r="D420"/>
    </row>
    <row r="421" spans="4:4" x14ac:dyDescent="0.25">
      <c r="D421"/>
    </row>
    <row r="422" spans="4:4" x14ac:dyDescent="0.25">
      <c r="D422"/>
    </row>
    <row r="423" spans="4:4" x14ac:dyDescent="0.25">
      <c r="D423"/>
    </row>
    <row r="424" spans="4:4" x14ac:dyDescent="0.25">
      <c r="D424"/>
    </row>
    <row r="425" spans="4:4" x14ac:dyDescent="0.25">
      <c r="D425"/>
    </row>
    <row r="426" spans="4:4" x14ac:dyDescent="0.25">
      <c r="D426"/>
    </row>
    <row r="427" spans="4:4" x14ac:dyDescent="0.25">
      <c r="D427"/>
    </row>
    <row r="428" spans="4:4" x14ac:dyDescent="0.25">
      <c r="D428"/>
    </row>
    <row r="429" spans="4:4" x14ac:dyDescent="0.25">
      <c r="D429"/>
    </row>
    <row r="430" spans="4:4" x14ac:dyDescent="0.25">
      <c r="D430"/>
    </row>
    <row r="431" spans="4:4" x14ac:dyDescent="0.25">
      <c r="D431"/>
    </row>
    <row r="432" spans="4:4" x14ac:dyDescent="0.25">
      <c r="D432"/>
    </row>
    <row r="433" spans="4:4" x14ac:dyDescent="0.25">
      <c r="D433"/>
    </row>
    <row r="434" spans="4:4" x14ac:dyDescent="0.25">
      <c r="D434"/>
    </row>
    <row r="435" spans="4:4" x14ac:dyDescent="0.25">
      <c r="D435"/>
    </row>
    <row r="436" spans="4:4" x14ac:dyDescent="0.25">
      <c r="D436"/>
    </row>
    <row r="437" spans="4:4" x14ac:dyDescent="0.25">
      <c r="D437"/>
    </row>
    <row r="438" spans="4:4" x14ac:dyDescent="0.25">
      <c r="D438"/>
    </row>
    <row r="439" spans="4:4" x14ac:dyDescent="0.25">
      <c r="D439"/>
    </row>
    <row r="440" spans="4:4" x14ac:dyDescent="0.25">
      <c r="D440"/>
    </row>
    <row r="441" spans="4:4" x14ac:dyDescent="0.25">
      <c r="D441"/>
    </row>
    <row r="442" spans="4:4" x14ac:dyDescent="0.25">
      <c r="D442"/>
    </row>
    <row r="443" spans="4:4" x14ac:dyDescent="0.25">
      <c r="D443"/>
    </row>
    <row r="444" spans="4:4" x14ac:dyDescent="0.25">
      <c r="D444"/>
    </row>
    <row r="445" spans="4:4" x14ac:dyDescent="0.25">
      <c r="D445"/>
    </row>
    <row r="446" spans="4:4" x14ac:dyDescent="0.25">
      <c r="D446"/>
    </row>
    <row r="447" spans="4:4" x14ac:dyDescent="0.25">
      <c r="D447"/>
    </row>
    <row r="448" spans="4:4" x14ac:dyDescent="0.25">
      <c r="D448"/>
    </row>
    <row r="449" spans="4:4" x14ac:dyDescent="0.25">
      <c r="D449"/>
    </row>
    <row r="450" spans="4:4" x14ac:dyDescent="0.25">
      <c r="D450"/>
    </row>
    <row r="451" spans="4:4" x14ac:dyDescent="0.25">
      <c r="D451"/>
    </row>
    <row r="452" spans="4:4" x14ac:dyDescent="0.25">
      <c r="D452"/>
    </row>
    <row r="453" spans="4:4" x14ac:dyDescent="0.25">
      <c r="D453"/>
    </row>
    <row r="454" spans="4:4" x14ac:dyDescent="0.25">
      <c r="D454"/>
    </row>
    <row r="455" spans="4:4" x14ac:dyDescent="0.25">
      <c r="D455"/>
    </row>
    <row r="456" spans="4:4" x14ac:dyDescent="0.25">
      <c r="D456"/>
    </row>
    <row r="457" spans="4:4" x14ac:dyDescent="0.25">
      <c r="D457"/>
    </row>
    <row r="458" spans="4:4" x14ac:dyDescent="0.25">
      <c r="D458"/>
    </row>
    <row r="459" spans="4:4" x14ac:dyDescent="0.25">
      <c r="D459"/>
    </row>
    <row r="460" spans="4:4" x14ac:dyDescent="0.25">
      <c r="D460"/>
    </row>
    <row r="461" spans="4:4" x14ac:dyDescent="0.25">
      <c r="D461"/>
    </row>
    <row r="462" spans="4:4" x14ac:dyDescent="0.25">
      <c r="D462"/>
    </row>
    <row r="463" spans="4:4" x14ac:dyDescent="0.25">
      <c r="D463"/>
    </row>
    <row r="464" spans="4:4" x14ac:dyDescent="0.25">
      <c r="D464"/>
    </row>
    <row r="465" spans="4:4" x14ac:dyDescent="0.25">
      <c r="D465"/>
    </row>
    <row r="466" spans="4:4" x14ac:dyDescent="0.25">
      <c r="D466"/>
    </row>
    <row r="467" spans="4:4" x14ac:dyDescent="0.25">
      <c r="D467"/>
    </row>
    <row r="468" spans="4:4" x14ac:dyDescent="0.25">
      <c r="D468"/>
    </row>
    <row r="469" spans="4:4" x14ac:dyDescent="0.25">
      <c r="D469"/>
    </row>
    <row r="470" spans="4:4" x14ac:dyDescent="0.25">
      <c r="D470"/>
    </row>
    <row r="471" spans="4:4" x14ac:dyDescent="0.25">
      <c r="D471"/>
    </row>
    <row r="472" spans="4:4" x14ac:dyDescent="0.25">
      <c r="D472"/>
    </row>
    <row r="473" spans="4:4" x14ac:dyDescent="0.25">
      <c r="D473"/>
    </row>
    <row r="474" spans="4:4" x14ac:dyDescent="0.25">
      <c r="D474"/>
    </row>
    <row r="475" spans="4:4" x14ac:dyDescent="0.25">
      <c r="D475"/>
    </row>
    <row r="476" spans="4:4" x14ac:dyDescent="0.25">
      <c r="D476"/>
    </row>
    <row r="477" spans="4:4" x14ac:dyDescent="0.25">
      <c r="D477"/>
    </row>
    <row r="478" spans="4:4" x14ac:dyDescent="0.25">
      <c r="D478"/>
    </row>
    <row r="479" spans="4:4" x14ac:dyDescent="0.25">
      <c r="D479"/>
    </row>
    <row r="480" spans="4:4" x14ac:dyDescent="0.25">
      <c r="D480"/>
    </row>
    <row r="481" spans="4:4" x14ac:dyDescent="0.25">
      <c r="D481"/>
    </row>
    <row r="482" spans="4:4" x14ac:dyDescent="0.25">
      <c r="D482"/>
    </row>
    <row r="483" spans="4:4" x14ac:dyDescent="0.25">
      <c r="D483"/>
    </row>
    <row r="484" spans="4:4" x14ac:dyDescent="0.25">
      <c r="D484"/>
    </row>
    <row r="485" spans="4:4" x14ac:dyDescent="0.25">
      <c r="D485"/>
    </row>
    <row r="486" spans="4:4" x14ac:dyDescent="0.25">
      <c r="D486"/>
    </row>
    <row r="487" spans="4:4" x14ac:dyDescent="0.25">
      <c r="D487"/>
    </row>
    <row r="488" spans="4:4" x14ac:dyDescent="0.25">
      <c r="D488"/>
    </row>
    <row r="489" spans="4:4" x14ac:dyDescent="0.25">
      <c r="D489"/>
    </row>
    <row r="490" spans="4:4" x14ac:dyDescent="0.25">
      <c r="D490"/>
    </row>
    <row r="491" spans="4:4" x14ac:dyDescent="0.25">
      <c r="D491"/>
    </row>
    <row r="492" spans="4:4" x14ac:dyDescent="0.25">
      <c r="D492"/>
    </row>
    <row r="493" spans="4:4" x14ac:dyDescent="0.25">
      <c r="D493"/>
    </row>
    <row r="494" spans="4:4" x14ac:dyDescent="0.25">
      <c r="D494"/>
    </row>
    <row r="495" spans="4:4" x14ac:dyDescent="0.25">
      <c r="D495"/>
    </row>
    <row r="496" spans="4:4" x14ac:dyDescent="0.25">
      <c r="D496"/>
    </row>
    <row r="497" spans="4:4" x14ac:dyDescent="0.25">
      <c r="D497"/>
    </row>
    <row r="498" spans="4:4" x14ac:dyDescent="0.25">
      <c r="D498"/>
    </row>
    <row r="499" spans="4:4" x14ac:dyDescent="0.25">
      <c r="D499"/>
    </row>
    <row r="500" spans="4:4" x14ac:dyDescent="0.25">
      <c r="D500"/>
    </row>
    <row r="501" spans="4:4" x14ac:dyDescent="0.25">
      <c r="D501"/>
    </row>
    <row r="502" spans="4:4" x14ac:dyDescent="0.25">
      <c r="D502"/>
    </row>
    <row r="503" spans="4:4" x14ac:dyDescent="0.25">
      <c r="D503"/>
    </row>
    <row r="504" spans="4:4" x14ac:dyDescent="0.25">
      <c r="D504"/>
    </row>
    <row r="505" spans="4:4" x14ac:dyDescent="0.25">
      <c r="D505"/>
    </row>
    <row r="506" spans="4:4" x14ac:dyDescent="0.25">
      <c r="D506"/>
    </row>
    <row r="507" spans="4:4" x14ac:dyDescent="0.25">
      <c r="D507"/>
    </row>
    <row r="508" spans="4:4" x14ac:dyDescent="0.25">
      <c r="D508"/>
    </row>
    <row r="509" spans="4:4" x14ac:dyDescent="0.25">
      <c r="D509"/>
    </row>
    <row r="510" spans="4:4" x14ac:dyDescent="0.25">
      <c r="D510"/>
    </row>
    <row r="511" spans="4:4" x14ac:dyDescent="0.25">
      <c r="D511"/>
    </row>
    <row r="512" spans="4:4" x14ac:dyDescent="0.25">
      <c r="D512"/>
    </row>
    <row r="513" spans="4:4" x14ac:dyDescent="0.25">
      <c r="D513"/>
    </row>
    <row r="514" spans="4:4" x14ac:dyDescent="0.25">
      <c r="D514"/>
    </row>
    <row r="515" spans="4:4" x14ac:dyDescent="0.25">
      <c r="D515"/>
    </row>
    <row r="516" spans="4:4" x14ac:dyDescent="0.25">
      <c r="D516"/>
    </row>
    <row r="517" spans="4:4" x14ac:dyDescent="0.25">
      <c r="D517"/>
    </row>
    <row r="518" spans="4:4" x14ac:dyDescent="0.25">
      <c r="D518"/>
    </row>
    <row r="519" spans="4:4" x14ac:dyDescent="0.25">
      <c r="D519"/>
    </row>
    <row r="520" spans="4:4" x14ac:dyDescent="0.25">
      <c r="D520"/>
    </row>
    <row r="521" spans="4:4" x14ac:dyDescent="0.25">
      <c r="D521"/>
    </row>
    <row r="522" spans="4:4" x14ac:dyDescent="0.25">
      <c r="D522"/>
    </row>
    <row r="523" spans="4:4" x14ac:dyDescent="0.25">
      <c r="D523"/>
    </row>
    <row r="524" spans="4:4" x14ac:dyDescent="0.25">
      <c r="D524"/>
    </row>
    <row r="525" spans="4:4" x14ac:dyDescent="0.25">
      <c r="D525"/>
    </row>
    <row r="526" spans="4:4" x14ac:dyDescent="0.25">
      <c r="D526"/>
    </row>
    <row r="527" spans="4:4" x14ac:dyDescent="0.25">
      <c r="D527"/>
    </row>
    <row r="528" spans="4:4" x14ac:dyDescent="0.25">
      <c r="D528"/>
    </row>
    <row r="529" spans="4:4" x14ac:dyDescent="0.25">
      <c r="D529"/>
    </row>
    <row r="530" spans="4:4" x14ac:dyDescent="0.25">
      <c r="D530"/>
    </row>
    <row r="531" spans="4:4" x14ac:dyDescent="0.25">
      <c r="D531"/>
    </row>
    <row r="532" spans="4:4" x14ac:dyDescent="0.25">
      <c r="D532"/>
    </row>
    <row r="533" spans="4:4" x14ac:dyDescent="0.25">
      <c r="D533"/>
    </row>
    <row r="534" spans="4:4" x14ac:dyDescent="0.25">
      <c r="D534"/>
    </row>
    <row r="535" spans="4:4" x14ac:dyDescent="0.25">
      <c r="D535"/>
    </row>
    <row r="536" spans="4:4" x14ac:dyDescent="0.25">
      <c r="D536"/>
    </row>
    <row r="537" spans="4:4" x14ac:dyDescent="0.25">
      <c r="D537"/>
    </row>
    <row r="538" spans="4:4" x14ac:dyDescent="0.25">
      <c r="D538"/>
    </row>
    <row r="539" spans="4:4" x14ac:dyDescent="0.25">
      <c r="D539"/>
    </row>
    <row r="540" spans="4:4" x14ac:dyDescent="0.25">
      <c r="D540"/>
    </row>
    <row r="541" spans="4:4" x14ac:dyDescent="0.25">
      <c r="D541"/>
    </row>
    <row r="542" spans="4:4" x14ac:dyDescent="0.25">
      <c r="D542"/>
    </row>
    <row r="543" spans="4:4" x14ac:dyDescent="0.25">
      <c r="D543"/>
    </row>
    <row r="544" spans="4:4" x14ac:dyDescent="0.25">
      <c r="D544"/>
    </row>
    <row r="545" spans="4:4" x14ac:dyDescent="0.25">
      <c r="D545"/>
    </row>
    <row r="546" spans="4:4" x14ac:dyDescent="0.25">
      <c r="D546"/>
    </row>
    <row r="547" spans="4:4" x14ac:dyDescent="0.25">
      <c r="D547"/>
    </row>
    <row r="548" spans="4:4" x14ac:dyDescent="0.25">
      <c r="D548"/>
    </row>
    <row r="549" spans="4:4" x14ac:dyDescent="0.25">
      <c r="D549"/>
    </row>
    <row r="550" spans="4:4" x14ac:dyDescent="0.25">
      <c r="D550"/>
    </row>
    <row r="551" spans="4:4" x14ac:dyDescent="0.25">
      <c r="D551"/>
    </row>
    <row r="552" spans="4:4" x14ac:dyDescent="0.25">
      <c r="D552"/>
    </row>
    <row r="553" spans="4:4" x14ac:dyDescent="0.25">
      <c r="D553"/>
    </row>
    <row r="554" spans="4:4" x14ac:dyDescent="0.25">
      <c r="D554"/>
    </row>
    <row r="555" spans="4:4" x14ac:dyDescent="0.25">
      <c r="D555"/>
    </row>
    <row r="556" spans="4:4" x14ac:dyDescent="0.25">
      <c r="D556"/>
    </row>
    <row r="557" spans="4:4" x14ac:dyDescent="0.25">
      <c r="D557"/>
    </row>
    <row r="558" spans="4:4" x14ac:dyDescent="0.25">
      <c r="D558"/>
    </row>
    <row r="559" spans="4:4" x14ac:dyDescent="0.25">
      <c r="D559"/>
    </row>
    <row r="560" spans="4:4" x14ac:dyDescent="0.25">
      <c r="D560"/>
    </row>
    <row r="561" spans="4:4" x14ac:dyDescent="0.25">
      <c r="D561"/>
    </row>
    <row r="562" spans="4:4" x14ac:dyDescent="0.25">
      <c r="D562"/>
    </row>
    <row r="563" spans="4:4" x14ac:dyDescent="0.25">
      <c r="D563"/>
    </row>
    <row r="564" spans="4:4" x14ac:dyDescent="0.25">
      <c r="D564"/>
    </row>
    <row r="565" spans="4:4" x14ac:dyDescent="0.25">
      <c r="D565"/>
    </row>
    <row r="566" spans="4:4" x14ac:dyDescent="0.25">
      <c r="D566"/>
    </row>
    <row r="567" spans="4:4" x14ac:dyDescent="0.25">
      <c r="D567"/>
    </row>
    <row r="568" spans="4:4" x14ac:dyDescent="0.25">
      <c r="D568"/>
    </row>
    <row r="569" spans="4:4" x14ac:dyDescent="0.25">
      <c r="D569"/>
    </row>
    <row r="570" spans="4:4" x14ac:dyDescent="0.25">
      <c r="D570"/>
    </row>
    <row r="571" spans="4:4" x14ac:dyDescent="0.25">
      <c r="D571"/>
    </row>
    <row r="572" spans="4:4" x14ac:dyDescent="0.25">
      <c r="D572"/>
    </row>
    <row r="573" spans="4:4" x14ac:dyDescent="0.25">
      <c r="D573"/>
    </row>
    <row r="574" spans="4:4" x14ac:dyDescent="0.25">
      <c r="D574"/>
    </row>
    <row r="575" spans="4:4" x14ac:dyDescent="0.25">
      <c r="D575"/>
    </row>
    <row r="576" spans="4:4" x14ac:dyDescent="0.25">
      <c r="D576"/>
    </row>
    <row r="577" spans="4:4" x14ac:dyDescent="0.25">
      <c r="D577"/>
    </row>
    <row r="578" spans="4:4" x14ac:dyDescent="0.25">
      <c r="D578"/>
    </row>
    <row r="579" spans="4:4" x14ac:dyDescent="0.25">
      <c r="D579"/>
    </row>
    <row r="580" spans="4:4" x14ac:dyDescent="0.25">
      <c r="D580"/>
    </row>
    <row r="581" spans="4:4" x14ac:dyDescent="0.25">
      <c r="D581"/>
    </row>
    <row r="582" spans="4:4" x14ac:dyDescent="0.25">
      <c r="D582"/>
    </row>
    <row r="583" spans="4:4" x14ac:dyDescent="0.25">
      <c r="D583"/>
    </row>
    <row r="584" spans="4:4" x14ac:dyDescent="0.25">
      <c r="D584"/>
    </row>
    <row r="585" spans="4:4" x14ac:dyDescent="0.25">
      <c r="D585"/>
    </row>
    <row r="586" spans="4:4" x14ac:dyDescent="0.25">
      <c r="D586"/>
    </row>
    <row r="587" spans="4:4" x14ac:dyDescent="0.25">
      <c r="D587"/>
    </row>
    <row r="588" spans="4:4" x14ac:dyDescent="0.25">
      <c r="D588"/>
    </row>
    <row r="589" spans="4:4" x14ac:dyDescent="0.25">
      <c r="D589"/>
    </row>
    <row r="590" spans="4:4" x14ac:dyDescent="0.25">
      <c r="D590"/>
    </row>
    <row r="591" spans="4:4" x14ac:dyDescent="0.25">
      <c r="D591"/>
    </row>
    <row r="592" spans="4:4" x14ac:dyDescent="0.25">
      <c r="D592"/>
    </row>
    <row r="593" spans="4:4" x14ac:dyDescent="0.25">
      <c r="D593"/>
    </row>
    <row r="594" spans="4:4" x14ac:dyDescent="0.25">
      <c r="D594"/>
    </row>
    <row r="595" spans="4:4" x14ac:dyDescent="0.25">
      <c r="D595"/>
    </row>
    <row r="596" spans="4:4" x14ac:dyDescent="0.25">
      <c r="D596"/>
    </row>
    <row r="597" spans="4:4" x14ac:dyDescent="0.25">
      <c r="D597"/>
    </row>
    <row r="598" spans="4:4" x14ac:dyDescent="0.25">
      <c r="D598"/>
    </row>
    <row r="599" spans="4:4" x14ac:dyDescent="0.25">
      <c r="D599"/>
    </row>
    <row r="600" spans="4:4" x14ac:dyDescent="0.25">
      <c r="D600"/>
    </row>
    <row r="601" spans="4:4" x14ac:dyDescent="0.25">
      <c r="D601"/>
    </row>
    <row r="602" spans="4:4" x14ac:dyDescent="0.25">
      <c r="D602"/>
    </row>
    <row r="603" spans="4:4" x14ac:dyDescent="0.25">
      <c r="D603"/>
    </row>
    <row r="604" spans="4:4" x14ac:dyDescent="0.25">
      <c r="D604"/>
    </row>
    <row r="605" spans="4:4" x14ac:dyDescent="0.25">
      <c r="D605"/>
    </row>
    <row r="606" spans="4:4" x14ac:dyDescent="0.25">
      <c r="D606"/>
    </row>
    <row r="607" spans="4:4" x14ac:dyDescent="0.25">
      <c r="D607"/>
    </row>
    <row r="608" spans="4:4" x14ac:dyDescent="0.25">
      <c r="D608"/>
    </row>
    <row r="609" spans="4:4" x14ac:dyDescent="0.25">
      <c r="D609"/>
    </row>
    <row r="610" spans="4:4" x14ac:dyDescent="0.25">
      <c r="D610"/>
    </row>
    <row r="611" spans="4:4" x14ac:dyDescent="0.25">
      <c r="D611"/>
    </row>
    <row r="612" spans="4:4" x14ac:dyDescent="0.25">
      <c r="D612"/>
    </row>
    <row r="613" spans="4:4" x14ac:dyDescent="0.25">
      <c r="D613"/>
    </row>
    <row r="614" spans="4:4" x14ac:dyDescent="0.25">
      <c r="D614"/>
    </row>
    <row r="615" spans="4:4" x14ac:dyDescent="0.25">
      <c r="D615"/>
    </row>
    <row r="616" spans="4:4" x14ac:dyDescent="0.25">
      <c r="D616"/>
    </row>
    <row r="617" spans="4:4" x14ac:dyDescent="0.25">
      <c r="D617"/>
    </row>
    <row r="618" spans="4:4" x14ac:dyDescent="0.25">
      <c r="D618"/>
    </row>
    <row r="619" spans="4:4" x14ac:dyDescent="0.25">
      <c r="D619"/>
    </row>
    <row r="620" spans="4:4" x14ac:dyDescent="0.25">
      <c r="D620"/>
    </row>
    <row r="621" spans="4:4" x14ac:dyDescent="0.25">
      <c r="D621"/>
    </row>
    <row r="622" spans="4:4" x14ac:dyDescent="0.25">
      <c r="D622"/>
    </row>
    <row r="623" spans="4:4" x14ac:dyDescent="0.25">
      <c r="D623"/>
    </row>
    <row r="624" spans="4:4" x14ac:dyDescent="0.25">
      <c r="D624"/>
    </row>
    <row r="625" spans="4:4" x14ac:dyDescent="0.25">
      <c r="D625"/>
    </row>
    <row r="626" spans="4:4" x14ac:dyDescent="0.25">
      <c r="D626"/>
    </row>
    <row r="627" spans="4:4" x14ac:dyDescent="0.25">
      <c r="D627"/>
    </row>
    <row r="628" spans="4:4" x14ac:dyDescent="0.25">
      <c r="D628"/>
    </row>
    <row r="629" spans="4:4" x14ac:dyDescent="0.25">
      <c r="D629"/>
    </row>
    <row r="630" spans="4:4" x14ac:dyDescent="0.25">
      <c r="D630"/>
    </row>
    <row r="631" spans="4:4" x14ac:dyDescent="0.25">
      <c r="D631"/>
    </row>
    <row r="632" spans="4:4" x14ac:dyDescent="0.25">
      <c r="D632"/>
    </row>
    <row r="633" spans="4:4" x14ac:dyDescent="0.25">
      <c r="D633"/>
    </row>
    <row r="634" spans="4:4" x14ac:dyDescent="0.25">
      <c r="D634"/>
    </row>
    <row r="635" spans="4:4" x14ac:dyDescent="0.25">
      <c r="D635"/>
    </row>
    <row r="636" spans="4:4" x14ac:dyDescent="0.25">
      <c r="D636"/>
    </row>
    <row r="637" spans="4:4" x14ac:dyDescent="0.25">
      <c r="D637"/>
    </row>
    <row r="638" spans="4:4" x14ac:dyDescent="0.25">
      <c r="D638"/>
    </row>
    <row r="639" spans="4:4" x14ac:dyDescent="0.25">
      <c r="D639"/>
    </row>
    <row r="640" spans="4:4" x14ac:dyDescent="0.25">
      <c r="D640"/>
    </row>
    <row r="641" spans="4:4" x14ac:dyDescent="0.25">
      <c r="D641"/>
    </row>
    <row r="642" spans="4:4" x14ac:dyDescent="0.25">
      <c r="D642"/>
    </row>
    <row r="643" spans="4:4" x14ac:dyDescent="0.25">
      <c r="D643"/>
    </row>
    <row r="644" spans="4:4" x14ac:dyDescent="0.25">
      <c r="D644"/>
    </row>
    <row r="645" spans="4:4" x14ac:dyDescent="0.25">
      <c r="D645"/>
    </row>
    <row r="646" spans="4:4" x14ac:dyDescent="0.25">
      <c r="D646"/>
    </row>
    <row r="647" spans="4:4" x14ac:dyDescent="0.25">
      <c r="D647"/>
    </row>
    <row r="648" spans="4:4" x14ac:dyDescent="0.25">
      <c r="D648"/>
    </row>
    <row r="649" spans="4:4" x14ac:dyDescent="0.25">
      <c r="D649"/>
    </row>
    <row r="650" spans="4:4" x14ac:dyDescent="0.25">
      <c r="D650"/>
    </row>
    <row r="651" spans="4:4" x14ac:dyDescent="0.25">
      <c r="D651"/>
    </row>
    <row r="652" spans="4:4" x14ac:dyDescent="0.25">
      <c r="D652"/>
    </row>
    <row r="653" spans="4:4" x14ac:dyDescent="0.25">
      <c r="D653"/>
    </row>
    <row r="654" spans="4:4" x14ac:dyDescent="0.25">
      <c r="D654"/>
    </row>
    <row r="655" spans="4:4" x14ac:dyDescent="0.25">
      <c r="D655"/>
    </row>
    <row r="656" spans="4:4" x14ac:dyDescent="0.25">
      <c r="D656"/>
    </row>
    <row r="657" spans="4:4" x14ac:dyDescent="0.25">
      <c r="D657"/>
    </row>
    <row r="658" spans="4:4" x14ac:dyDescent="0.25">
      <c r="D658"/>
    </row>
    <row r="659" spans="4:4" x14ac:dyDescent="0.25">
      <c r="D659"/>
    </row>
    <row r="660" spans="4:4" x14ac:dyDescent="0.25">
      <c r="D660"/>
    </row>
    <row r="661" spans="4:4" x14ac:dyDescent="0.25">
      <c r="D661"/>
    </row>
    <row r="662" spans="4:4" x14ac:dyDescent="0.25">
      <c r="D662"/>
    </row>
    <row r="663" spans="4:4" x14ac:dyDescent="0.25">
      <c r="D663"/>
    </row>
    <row r="664" spans="4:4" x14ac:dyDescent="0.25">
      <c r="D664"/>
    </row>
    <row r="665" spans="4:4" x14ac:dyDescent="0.25">
      <c r="D665"/>
    </row>
    <row r="666" spans="4:4" x14ac:dyDescent="0.25">
      <c r="D666"/>
    </row>
    <row r="667" spans="4:4" x14ac:dyDescent="0.25">
      <c r="D667"/>
    </row>
    <row r="668" spans="4:4" x14ac:dyDescent="0.25">
      <c r="D668"/>
    </row>
    <row r="669" spans="4:4" x14ac:dyDescent="0.25">
      <c r="D669"/>
    </row>
    <row r="670" spans="4:4" x14ac:dyDescent="0.25">
      <c r="D670"/>
    </row>
    <row r="671" spans="4:4" x14ac:dyDescent="0.25">
      <c r="D671"/>
    </row>
    <row r="672" spans="4:4" x14ac:dyDescent="0.25">
      <c r="D672"/>
    </row>
    <row r="673" spans="4:4" x14ac:dyDescent="0.25">
      <c r="D673"/>
    </row>
    <row r="674" spans="4:4" x14ac:dyDescent="0.25">
      <c r="D674"/>
    </row>
    <row r="675" spans="4:4" x14ac:dyDescent="0.25">
      <c r="D675"/>
    </row>
    <row r="676" spans="4:4" x14ac:dyDescent="0.25">
      <c r="D676"/>
    </row>
    <row r="677" spans="4:4" x14ac:dyDescent="0.25">
      <c r="D677"/>
    </row>
    <row r="678" spans="4:4" x14ac:dyDescent="0.25">
      <c r="D678"/>
    </row>
    <row r="679" spans="4:4" x14ac:dyDescent="0.25">
      <c r="D679"/>
    </row>
    <row r="680" spans="4:4" x14ac:dyDescent="0.25">
      <c r="D680"/>
    </row>
    <row r="681" spans="4:4" x14ac:dyDescent="0.25">
      <c r="D681"/>
    </row>
    <row r="682" spans="4:4" x14ac:dyDescent="0.25">
      <c r="D682"/>
    </row>
    <row r="683" spans="4:4" x14ac:dyDescent="0.25">
      <c r="D683"/>
    </row>
    <row r="684" spans="4:4" x14ac:dyDescent="0.25">
      <c r="D684"/>
    </row>
    <row r="685" spans="4:4" x14ac:dyDescent="0.25">
      <c r="D685"/>
    </row>
    <row r="686" spans="4:4" x14ac:dyDescent="0.25">
      <c r="D686"/>
    </row>
    <row r="687" spans="4:4" x14ac:dyDescent="0.25">
      <c r="D687"/>
    </row>
    <row r="688" spans="4:4" x14ac:dyDescent="0.25">
      <c r="D688"/>
    </row>
    <row r="689" spans="4:4" x14ac:dyDescent="0.25">
      <c r="D689"/>
    </row>
    <row r="690" spans="4:4" x14ac:dyDescent="0.25">
      <c r="D690"/>
    </row>
    <row r="691" spans="4:4" x14ac:dyDescent="0.25">
      <c r="D691"/>
    </row>
  </sheetData>
  <mergeCells count="3">
    <mergeCell ref="A5:A9"/>
    <mergeCell ref="A10:A20"/>
    <mergeCell ref="A23:C23"/>
  </mergeCells>
  <pageMargins left="0.43307086614173229" right="0.43307086614173229" top="0.55118110236220474" bottom="0.56999999999999995" header="0.31496062992125984" footer="0.26"/>
  <pageSetup paperSize="9" scale="60" fitToHeight="0" orientation="portrait" horizontalDpi="4294967294" verticalDpi="4294967294" r:id="rId2"/>
  <headerFooter>
    <oddFooter>&amp;R&amp;N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8466E-4A3E-4CFD-A32C-4C790D11ED17}">
  <sheetPr>
    <pageSetUpPr fitToPage="1"/>
  </sheetPr>
  <dimension ref="A1:F691"/>
  <sheetViews>
    <sheetView workbookViewId="0">
      <selection activeCell="D7" sqref="D7"/>
    </sheetView>
  </sheetViews>
  <sheetFormatPr defaultRowHeight="15" x14ac:dyDescent="0.25"/>
  <cols>
    <col min="1" max="1" width="24.85546875" customWidth="1"/>
    <col min="2" max="2" width="23.42578125" customWidth="1"/>
    <col min="3" max="3" width="58" customWidth="1"/>
    <col min="4" max="4" width="17.85546875" style="92" customWidth="1"/>
    <col min="5" max="5" width="16.28515625" customWidth="1"/>
    <col min="6" max="6" width="16.140625" customWidth="1"/>
  </cols>
  <sheetData>
    <row r="1" spans="1:6" ht="21" customHeight="1" x14ac:dyDescent="0.25">
      <c r="A1" s="91" t="s">
        <v>160</v>
      </c>
      <c r="B1" t="s">
        <v>461</v>
      </c>
    </row>
    <row r="3" spans="1:6" x14ac:dyDescent="0.25">
      <c r="A3" s="1"/>
      <c r="B3" s="1"/>
      <c r="C3" s="1"/>
      <c r="D3" s="93" t="s">
        <v>3447</v>
      </c>
      <c r="E3" s="1"/>
      <c r="F3" s="1"/>
    </row>
    <row r="4" spans="1:6" ht="30" x14ac:dyDescent="0.25">
      <c r="A4" s="93" t="s">
        <v>2690</v>
      </c>
      <c r="B4" s="93" t="s">
        <v>1</v>
      </c>
      <c r="C4" s="93" t="s">
        <v>2</v>
      </c>
      <c r="D4" s="94" t="s">
        <v>3450</v>
      </c>
      <c r="E4" s="94" t="s">
        <v>3448</v>
      </c>
      <c r="F4" s="94" t="s">
        <v>3449</v>
      </c>
    </row>
    <row r="5" spans="1:6" ht="30" x14ac:dyDescent="0.25">
      <c r="A5" s="98" t="s">
        <v>2796</v>
      </c>
      <c r="B5" s="94" t="s">
        <v>402</v>
      </c>
      <c r="C5" s="94" t="s">
        <v>403</v>
      </c>
      <c r="D5" s="95">
        <v>1212924</v>
      </c>
      <c r="E5" s="95">
        <v>1014688.13</v>
      </c>
      <c r="F5" s="95">
        <v>66822.040000000008</v>
      </c>
    </row>
    <row r="6" spans="1:6" ht="30" x14ac:dyDescent="0.25">
      <c r="A6" s="99"/>
      <c r="B6" s="94" t="s">
        <v>408</v>
      </c>
      <c r="C6" s="94" t="s">
        <v>409</v>
      </c>
      <c r="D6" s="95">
        <v>798657.75</v>
      </c>
      <c r="E6" s="95">
        <v>702687.27999999991</v>
      </c>
      <c r="F6" s="95">
        <v>574002</v>
      </c>
    </row>
    <row r="7" spans="1:6" ht="75" x14ac:dyDescent="0.25">
      <c r="A7" s="99"/>
      <c r="B7" s="94" t="s">
        <v>411</v>
      </c>
      <c r="C7" s="94" t="s">
        <v>412</v>
      </c>
      <c r="D7" s="95">
        <v>5083207.5</v>
      </c>
      <c r="E7" s="95">
        <v>4599230.8899999997</v>
      </c>
      <c r="F7" s="95">
        <v>297259.46999999997</v>
      </c>
    </row>
    <row r="8" spans="1:6" ht="45" x14ac:dyDescent="0.25">
      <c r="A8" s="99"/>
      <c r="B8" s="94" t="s">
        <v>414</v>
      </c>
      <c r="C8" s="94" t="s">
        <v>415</v>
      </c>
      <c r="D8" s="95">
        <v>628649.93000000005</v>
      </c>
      <c r="E8" s="95">
        <v>505777.48</v>
      </c>
      <c r="F8" s="95">
        <v>500858.51</v>
      </c>
    </row>
    <row r="9" spans="1:6" ht="30" x14ac:dyDescent="0.25">
      <c r="A9" s="99"/>
      <c r="B9" s="94" t="s">
        <v>417</v>
      </c>
      <c r="C9" s="94" t="s">
        <v>418</v>
      </c>
      <c r="D9" s="95">
        <v>8766337.0500000007</v>
      </c>
      <c r="E9" s="95">
        <v>7247567.8199999994</v>
      </c>
      <c r="F9" s="95">
        <v>1879634.9</v>
      </c>
    </row>
    <row r="10" spans="1:6" ht="75" x14ac:dyDescent="0.25">
      <c r="A10" s="99"/>
      <c r="B10" s="94" t="s">
        <v>438</v>
      </c>
      <c r="C10" s="94" t="s">
        <v>439</v>
      </c>
      <c r="D10" s="95">
        <v>2000000</v>
      </c>
      <c r="E10" s="95">
        <v>1604135.72</v>
      </c>
      <c r="F10" s="95">
        <v>594727.90999999992</v>
      </c>
    </row>
    <row r="11" spans="1:6" ht="30" x14ac:dyDescent="0.25">
      <c r="A11" s="99"/>
      <c r="B11" s="94" t="s">
        <v>441</v>
      </c>
      <c r="C11" s="94" t="s">
        <v>442</v>
      </c>
      <c r="D11" s="95">
        <v>678135.78</v>
      </c>
      <c r="E11" s="95">
        <v>574304</v>
      </c>
      <c r="F11" s="95">
        <v>56160.54</v>
      </c>
    </row>
    <row r="12" spans="1:6" ht="30" x14ac:dyDescent="0.25">
      <c r="A12" s="99"/>
      <c r="B12" s="94" t="s">
        <v>444</v>
      </c>
      <c r="C12" s="94" t="s">
        <v>445</v>
      </c>
      <c r="D12" s="95">
        <v>5970451.75</v>
      </c>
      <c r="E12" s="95">
        <v>5425800.6600000001</v>
      </c>
      <c r="F12" s="95">
        <v>1688405.7</v>
      </c>
    </row>
    <row r="13" spans="1:6" ht="30" x14ac:dyDescent="0.25">
      <c r="A13" s="99"/>
      <c r="B13" s="94" t="s">
        <v>447</v>
      </c>
      <c r="C13" s="94" t="s">
        <v>448</v>
      </c>
      <c r="D13" s="95">
        <v>1161684</v>
      </c>
      <c r="E13" s="95">
        <v>857927.57000000007</v>
      </c>
      <c r="F13" s="95">
        <v>216860.61</v>
      </c>
    </row>
    <row r="14" spans="1:6" ht="30" x14ac:dyDescent="0.25">
      <c r="A14" s="99"/>
      <c r="B14" s="94" t="s">
        <v>450</v>
      </c>
      <c r="C14" s="94" t="s">
        <v>451</v>
      </c>
      <c r="D14" s="95">
        <v>11231700.74</v>
      </c>
      <c r="E14" s="95">
        <v>8822611.1799999997</v>
      </c>
      <c r="F14" s="95">
        <v>614975.43000000005</v>
      </c>
    </row>
    <row r="15" spans="1:6" ht="30" x14ac:dyDescent="0.25">
      <c r="A15" s="99"/>
      <c r="B15" s="94" t="s">
        <v>453</v>
      </c>
      <c r="C15" s="94" t="s">
        <v>454</v>
      </c>
      <c r="D15" s="95">
        <v>2731183.5</v>
      </c>
      <c r="E15" s="95">
        <v>2480657.0699999998</v>
      </c>
      <c r="F15" s="95">
        <v>1251186.48</v>
      </c>
    </row>
    <row r="16" spans="1:6" ht="45" x14ac:dyDescent="0.25">
      <c r="A16" s="98" t="s">
        <v>2799</v>
      </c>
      <c r="B16" s="94" t="s">
        <v>426</v>
      </c>
      <c r="C16" s="94" t="s">
        <v>427</v>
      </c>
      <c r="D16" s="95">
        <v>15000000</v>
      </c>
      <c r="E16" s="95">
        <v>10030987.689999999</v>
      </c>
      <c r="F16" s="95">
        <v>42303.929999999993</v>
      </c>
    </row>
    <row r="17" spans="1:6" ht="90" x14ac:dyDescent="0.25">
      <c r="A17" s="99"/>
      <c r="B17" s="94" t="s">
        <v>429</v>
      </c>
      <c r="C17" s="94" t="s">
        <v>430</v>
      </c>
      <c r="D17" s="95">
        <v>3660000</v>
      </c>
      <c r="E17" s="95">
        <v>2816132.65</v>
      </c>
      <c r="F17" s="95">
        <v>121700.87</v>
      </c>
    </row>
    <row r="18" spans="1:6" ht="60" x14ac:dyDescent="0.25">
      <c r="A18" s="99"/>
      <c r="B18" s="94" t="s">
        <v>432</v>
      </c>
      <c r="C18" s="94" t="s">
        <v>433</v>
      </c>
      <c r="D18" s="95">
        <v>4930000</v>
      </c>
      <c r="E18" s="95">
        <v>3414678.22</v>
      </c>
      <c r="F18" s="95">
        <v>119572.45</v>
      </c>
    </row>
    <row r="19" spans="1:6" ht="60" x14ac:dyDescent="0.25">
      <c r="A19" s="99"/>
      <c r="B19" s="94" t="s">
        <v>435</v>
      </c>
      <c r="C19" s="94" t="s">
        <v>436</v>
      </c>
      <c r="D19" s="95">
        <v>7700000</v>
      </c>
      <c r="E19" s="95">
        <v>5430873.9400000004</v>
      </c>
      <c r="F19" s="95">
        <v>55624.34</v>
      </c>
    </row>
    <row r="20" spans="1:6" ht="45" x14ac:dyDescent="0.25">
      <c r="A20" s="98" t="s">
        <v>2798</v>
      </c>
      <c r="B20" s="94" t="s">
        <v>405</v>
      </c>
      <c r="C20" s="94" t="s">
        <v>406</v>
      </c>
      <c r="D20" s="95">
        <v>5000000</v>
      </c>
      <c r="E20" s="95">
        <v>3278823.36</v>
      </c>
      <c r="F20" s="95">
        <v>9906.2000000000007</v>
      </c>
    </row>
    <row r="21" spans="1:6" ht="60" x14ac:dyDescent="0.25">
      <c r="A21" s="99"/>
      <c r="B21" s="94" t="s">
        <v>420</v>
      </c>
      <c r="C21" s="94" t="s">
        <v>421</v>
      </c>
      <c r="D21" s="95">
        <v>5000000</v>
      </c>
      <c r="E21" s="95">
        <v>3640125.7</v>
      </c>
      <c r="F21" s="95">
        <v>81604.36</v>
      </c>
    </row>
    <row r="22" spans="1:6" ht="45" x14ac:dyDescent="0.25">
      <c r="A22" s="99"/>
      <c r="B22" s="94" t="s">
        <v>423</v>
      </c>
      <c r="C22" s="94" t="s">
        <v>424</v>
      </c>
      <c r="D22" s="95">
        <v>3500000</v>
      </c>
      <c r="E22" s="95">
        <v>2420122.17</v>
      </c>
      <c r="F22" s="95">
        <v>12329.7</v>
      </c>
    </row>
    <row r="23" spans="1:6" ht="60" x14ac:dyDescent="0.25">
      <c r="A23" s="99"/>
      <c r="B23" s="94" t="s">
        <v>456</v>
      </c>
      <c r="C23" s="94" t="s">
        <v>457</v>
      </c>
      <c r="D23" s="95">
        <v>3621233</v>
      </c>
      <c r="E23" s="95">
        <v>1910296.95</v>
      </c>
      <c r="F23" s="95">
        <v>167781.7000000001</v>
      </c>
    </row>
    <row r="24" spans="1:6" ht="45" x14ac:dyDescent="0.25">
      <c r="A24" s="94" t="s">
        <v>2800</v>
      </c>
      <c r="B24" s="94" t="s">
        <v>459</v>
      </c>
      <c r="C24" s="94" t="s">
        <v>460</v>
      </c>
      <c r="D24" s="95">
        <v>1325835</v>
      </c>
      <c r="E24" s="95">
        <v>647000</v>
      </c>
      <c r="F24" s="95">
        <v>190240.9</v>
      </c>
    </row>
    <row r="25" spans="1:6" x14ac:dyDescent="0.25">
      <c r="A25" s="98" t="s">
        <v>3446</v>
      </c>
      <c r="B25" s="99"/>
      <c r="C25" s="99"/>
      <c r="D25" s="95">
        <v>90000000</v>
      </c>
      <c r="E25" s="95">
        <v>67424428.479999989</v>
      </c>
      <c r="F25" s="95">
        <v>8541958.040000001</v>
      </c>
    </row>
    <row r="26" spans="1:6" x14ac:dyDescent="0.25">
      <c r="D26"/>
    </row>
    <row r="27" spans="1:6" x14ac:dyDescent="0.25">
      <c r="D27"/>
    </row>
    <row r="28" spans="1:6" x14ac:dyDescent="0.25">
      <c r="D28"/>
    </row>
    <row r="29" spans="1:6" x14ac:dyDescent="0.25">
      <c r="D29"/>
    </row>
    <row r="30" spans="1:6" x14ac:dyDescent="0.25">
      <c r="D30"/>
    </row>
    <row r="31" spans="1:6" x14ac:dyDescent="0.25">
      <c r="D31"/>
    </row>
    <row r="32" spans="1:6" x14ac:dyDescent="0.25">
      <c r="D32"/>
    </row>
    <row r="33" spans="4:4" x14ac:dyDescent="0.25">
      <c r="D33"/>
    </row>
    <row r="34" spans="4:4" x14ac:dyDescent="0.25">
      <c r="D34"/>
    </row>
    <row r="35" spans="4:4" x14ac:dyDescent="0.25">
      <c r="D35"/>
    </row>
    <row r="36" spans="4:4" x14ac:dyDescent="0.25">
      <c r="D36"/>
    </row>
    <row r="37" spans="4:4" x14ac:dyDescent="0.25">
      <c r="D37"/>
    </row>
    <row r="38" spans="4:4" x14ac:dyDescent="0.25">
      <c r="D38"/>
    </row>
    <row r="39" spans="4:4" x14ac:dyDescent="0.25">
      <c r="D39"/>
    </row>
    <row r="40" spans="4:4" x14ac:dyDescent="0.25">
      <c r="D40"/>
    </row>
    <row r="41" spans="4:4" x14ac:dyDescent="0.25">
      <c r="D41"/>
    </row>
    <row r="42" spans="4:4" x14ac:dyDescent="0.25">
      <c r="D42"/>
    </row>
    <row r="43" spans="4:4" x14ac:dyDescent="0.25">
      <c r="D43"/>
    </row>
    <row r="44" spans="4:4" x14ac:dyDescent="0.25">
      <c r="D44"/>
    </row>
    <row r="45" spans="4:4" x14ac:dyDescent="0.25">
      <c r="D45"/>
    </row>
    <row r="46" spans="4:4" x14ac:dyDescent="0.25">
      <c r="D46"/>
    </row>
    <row r="47" spans="4:4" x14ac:dyDescent="0.25">
      <c r="D47"/>
    </row>
    <row r="48" spans="4:4" x14ac:dyDescent="0.25">
      <c r="D48"/>
    </row>
    <row r="49" spans="4:4" x14ac:dyDescent="0.25">
      <c r="D49"/>
    </row>
    <row r="50" spans="4:4" x14ac:dyDescent="0.25">
      <c r="D50"/>
    </row>
    <row r="51" spans="4:4" x14ac:dyDescent="0.25">
      <c r="D51"/>
    </row>
    <row r="52" spans="4:4" x14ac:dyDescent="0.25">
      <c r="D52"/>
    </row>
    <row r="53" spans="4:4" x14ac:dyDescent="0.25">
      <c r="D53"/>
    </row>
    <row r="54" spans="4:4" x14ac:dyDescent="0.25">
      <c r="D54"/>
    </row>
    <row r="55" spans="4:4" x14ac:dyDescent="0.25">
      <c r="D55"/>
    </row>
    <row r="56" spans="4:4" x14ac:dyDescent="0.25">
      <c r="D56"/>
    </row>
    <row r="57" spans="4:4" x14ac:dyDescent="0.25">
      <c r="D57"/>
    </row>
    <row r="58" spans="4:4" x14ac:dyDescent="0.25">
      <c r="D58"/>
    </row>
    <row r="59" spans="4:4" x14ac:dyDescent="0.25">
      <c r="D59"/>
    </row>
    <row r="60" spans="4:4" x14ac:dyDescent="0.25">
      <c r="D60"/>
    </row>
    <row r="61" spans="4:4" x14ac:dyDescent="0.25">
      <c r="D61"/>
    </row>
    <row r="62" spans="4:4" x14ac:dyDescent="0.25">
      <c r="D62"/>
    </row>
    <row r="63" spans="4:4" x14ac:dyDescent="0.25">
      <c r="D63"/>
    </row>
    <row r="64" spans="4:4" x14ac:dyDescent="0.25">
      <c r="D64"/>
    </row>
    <row r="65" spans="4:4" x14ac:dyDescent="0.25">
      <c r="D65"/>
    </row>
    <row r="66" spans="4:4" x14ac:dyDescent="0.25">
      <c r="D66"/>
    </row>
    <row r="67" spans="4:4" x14ac:dyDescent="0.25">
      <c r="D67"/>
    </row>
    <row r="68" spans="4:4" x14ac:dyDescent="0.25">
      <c r="D68"/>
    </row>
    <row r="69" spans="4:4" x14ac:dyDescent="0.25">
      <c r="D69"/>
    </row>
    <row r="70" spans="4:4" x14ac:dyDescent="0.25">
      <c r="D70"/>
    </row>
    <row r="71" spans="4:4" x14ac:dyDescent="0.25">
      <c r="D71"/>
    </row>
    <row r="72" spans="4:4" x14ac:dyDescent="0.25">
      <c r="D72"/>
    </row>
    <row r="73" spans="4:4" x14ac:dyDescent="0.25">
      <c r="D73"/>
    </row>
    <row r="74" spans="4:4" x14ac:dyDescent="0.25">
      <c r="D74"/>
    </row>
    <row r="75" spans="4:4" x14ac:dyDescent="0.25">
      <c r="D75"/>
    </row>
    <row r="76" spans="4:4" x14ac:dyDescent="0.25">
      <c r="D76"/>
    </row>
    <row r="77" spans="4:4" x14ac:dyDescent="0.25">
      <c r="D77"/>
    </row>
    <row r="78" spans="4:4" x14ac:dyDescent="0.25">
      <c r="D78"/>
    </row>
    <row r="79" spans="4:4" x14ac:dyDescent="0.25">
      <c r="D79"/>
    </row>
    <row r="80" spans="4:4" x14ac:dyDescent="0.25">
      <c r="D80"/>
    </row>
    <row r="81" spans="4:4" x14ac:dyDescent="0.25">
      <c r="D81"/>
    </row>
    <row r="82" spans="4:4" x14ac:dyDescent="0.25">
      <c r="D82"/>
    </row>
    <row r="83" spans="4:4" x14ac:dyDescent="0.25">
      <c r="D83"/>
    </row>
    <row r="84" spans="4:4" x14ac:dyDescent="0.25">
      <c r="D84"/>
    </row>
    <row r="85" spans="4:4" x14ac:dyDescent="0.25">
      <c r="D85"/>
    </row>
    <row r="86" spans="4:4" x14ac:dyDescent="0.25">
      <c r="D86"/>
    </row>
    <row r="87" spans="4:4" x14ac:dyDescent="0.25">
      <c r="D87"/>
    </row>
    <row r="88" spans="4:4" x14ac:dyDescent="0.25">
      <c r="D88"/>
    </row>
    <row r="89" spans="4:4" x14ac:dyDescent="0.25">
      <c r="D89"/>
    </row>
    <row r="90" spans="4:4" x14ac:dyDescent="0.25">
      <c r="D90"/>
    </row>
    <row r="91" spans="4:4" x14ac:dyDescent="0.25">
      <c r="D91"/>
    </row>
    <row r="92" spans="4:4" x14ac:dyDescent="0.25">
      <c r="D92"/>
    </row>
    <row r="93" spans="4:4" x14ac:dyDescent="0.25">
      <c r="D93"/>
    </row>
    <row r="94" spans="4:4" x14ac:dyDescent="0.25">
      <c r="D94"/>
    </row>
    <row r="95" spans="4:4" x14ac:dyDescent="0.25">
      <c r="D95"/>
    </row>
    <row r="96" spans="4:4" x14ac:dyDescent="0.25">
      <c r="D96"/>
    </row>
    <row r="97" spans="4:4" x14ac:dyDescent="0.25">
      <c r="D97"/>
    </row>
    <row r="98" spans="4:4" x14ac:dyDescent="0.25">
      <c r="D98"/>
    </row>
    <row r="99" spans="4:4" x14ac:dyDescent="0.25">
      <c r="D99"/>
    </row>
    <row r="100" spans="4:4" x14ac:dyDescent="0.25">
      <c r="D100"/>
    </row>
    <row r="101" spans="4:4" x14ac:dyDescent="0.25">
      <c r="D101"/>
    </row>
    <row r="102" spans="4:4" x14ac:dyDescent="0.25">
      <c r="D102"/>
    </row>
    <row r="103" spans="4:4" x14ac:dyDescent="0.25">
      <c r="D103"/>
    </row>
    <row r="104" spans="4:4" x14ac:dyDescent="0.25">
      <c r="D104"/>
    </row>
    <row r="105" spans="4:4" x14ac:dyDescent="0.25">
      <c r="D105"/>
    </row>
    <row r="106" spans="4:4" x14ac:dyDescent="0.25">
      <c r="D106"/>
    </row>
    <row r="107" spans="4:4" x14ac:dyDescent="0.25">
      <c r="D107"/>
    </row>
    <row r="108" spans="4:4" x14ac:dyDescent="0.25">
      <c r="D108"/>
    </row>
    <row r="109" spans="4:4" x14ac:dyDescent="0.25">
      <c r="D109"/>
    </row>
    <row r="110" spans="4:4" x14ac:dyDescent="0.25">
      <c r="D110"/>
    </row>
    <row r="111" spans="4:4" x14ac:dyDescent="0.25">
      <c r="D111"/>
    </row>
    <row r="112" spans="4:4" x14ac:dyDescent="0.25">
      <c r="D112"/>
    </row>
    <row r="113" spans="4:4" x14ac:dyDescent="0.25">
      <c r="D113"/>
    </row>
    <row r="114" spans="4:4" x14ac:dyDescent="0.25">
      <c r="D114"/>
    </row>
    <row r="115" spans="4:4" x14ac:dyDescent="0.25">
      <c r="D115"/>
    </row>
    <row r="116" spans="4:4" x14ac:dyDescent="0.25">
      <c r="D116"/>
    </row>
    <row r="117" spans="4:4" x14ac:dyDescent="0.25">
      <c r="D117"/>
    </row>
    <row r="118" spans="4:4" x14ac:dyDescent="0.25">
      <c r="D118"/>
    </row>
    <row r="119" spans="4:4" x14ac:dyDescent="0.25">
      <c r="D119"/>
    </row>
    <row r="120" spans="4:4" x14ac:dyDescent="0.25">
      <c r="D120"/>
    </row>
    <row r="121" spans="4:4" x14ac:dyDescent="0.25">
      <c r="D121"/>
    </row>
    <row r="122" spans="4:4" x14ac:dyDescent="0.25">
      <c r="D122"/>
    </row>
    <row r="123" spans="4:4" x14ac:dyDescent="0.25">
      <c r="D123"/>
    </row>
    <row r="124" spans="4:4" x14ac:dyDescent="0.25">
      <c r="D124"/>
    </row>
    <row r="125" spans="4:4" x14ac:dyDescent="0.25">
      <c r="D125"/>
    </row>
    <row r="126" spans="4:4" x14ac:dyDescent="0.25">
      <c r="D126"/>
    </row>
    <row r="127" spans="4:4" x14ac:dyDescent="0.25">
      <c r="D127"/>
    </row>
    <row r="128" spans="4:4" x14ac:dyDescent="0.25">
      <c r="D128"/>
    </row>
    <row r="129" spans="4:4" x14ac:dyDescent="0.25">
      <c r="D129"/>
    </row>
    <row r="130" spans="4:4" x14ac:dyDescent="0.25">
      <c r="D130"/>
    </row>
    <row r="131" spans="4:4" x14ac:dyDescent="0.25">
      <c r="D131"/>
    </row>
    <row r="132" spans="4:4" x14ac:dyDescent="0.25">
      <c r="D132"/>
    </row>
    <row r="133" spans="4:4" x14ac:dyDescent="0.25">
      <c r="D133"/>
    </row>
    <row r="134" spans="4:4" x14ac:dyDescent="0.25">
      <c r="D134"/>
    </row>
    <row r="135" spans="4:4" x14ac:dyDescent="0.25">
      <c r="D135"/>
    </row>
    <row r="136" spans="4:4" x14ac:dyDescent="0.25">
      <c r="D136"/>
    </row>
    <row r="137" spans="4:4" x14ac:dyDescent="0.25">
      <c r="D137"/>
    </row>
    <row r="138" spans="4:4" x14ac:dyDescent="0.25">
      <c r="D138"/>
    </row>
    <row r="139" spans="4:4" x14ac:dyDescent="0.25">
      <c r="D139"/>
    </row>
    <row r="140" spans="4:4" x14ac:dyDescent="0.25">
      <c r="D140"/>
    </row>
    <row r="141" spans="4:4" x14ac:dyDescent="0.25">
      <c r="D141"/>
    </row>
    <row r="142" spans="4:4" x14ac:dyDescent="0.25">
      <c r="D142"/>
    </row>
    <row r="143" spans="4:4" x14ac:dyDescent="0.25">
      <c r="D143"/>
    </row>
    <row r="144" spans="4:4" x14ac:dyDescent="0.25">
      <c r="D144"/>
    </row>
    <row r="145" spans="4:4" x14ac:dyDescent="0.25">
      <c r="D145"/>
    </row>
    <row r="146" spans="4:4" x14ac:dyDescent="0.25">
      <c r="D146"/>
    </row>
    <row r="147" spans="4:4" x14ac:dyDescent="0.25">
      <c r="D147"/>
    </row>
    <row r="148" spans="4:4" x14ac:dyDescent="0.25">
      <c r="D148"/>
    </row>
    <row r="149" spans="4:4" x14ac:dyDescent="0.25">
      <c r="D149"/>
    </row>
    <row r="150" spans="4:4" x14ac:dyDescent="0.25">
      <c r="D150"/>
    </row>
    <row r="151" spans="4:4" x14ac:dyDescent="0.25">
      <c r="D151"/>
    </row>
    <row r="152" spans="4:4" x14ac:dyDescent="0.25">
      <c r="D152"/>
    </row>
    <row r="153" spans="4:4" x14ac:dyDescent="0.25">
      <c r="D153"/>
    </row>
    <row r="154" spans="4:4" x14ac:dyDescent="0.25">
      <c r="D154"/>
    </row>
    <row r="155" spans="4:4" x14ac:dyDescent="0.25">
      <c r="D155"/>
    </row>
    <row r="156" spans="4:4" x14ac:dyDescent="0.25">
      <c r="D156"/>
    </row>
    <row r="157" spans="4:4" x14ac:dyDescent="0.25">
      <c r="D157"/>
    </row>
    <row r="158" spans="4:4" x14ac:dyDescent="0.25">
      <c r="D158"/>
    </row>
    <row r="159" spans="4:4" x14ac:dyDescent="0.25">
      <c r="D159"/>
    </row>
    <row r="160" spans="4:4" x14ac:dyDescent="0.25">
      <c r="D160"/>
    </row>
    <row r="161" spans="4:4" x14ac:dyDescent="0.25">
      <c r="D161"/>
    </row>
    <row r="162" spans="4:4" x14ac:dyDescent="0.25">
      <c r="D162"/>
    </row>
    <row r="163" spans="4:4" x14ac:dyDescent="0.25">
      <c r="D163"/>
    </row>
    <row r="164" spans="4:4" x14ac:dyDescent="0.25">
      <c r="D164"/>
    </row>
    <row r="165" spans="4:4" x14ac:dyDescent="0.25">
      <c r="D165"/>
    </row>
    <row r="166" spans="4:4" x14ac:dyDescent="0.25">
      <c r="D166"/>
    </row>
    <row r="167" spans="4:4" x14ac:dyDescent="0.25">
      <c r="D167"/>
    </row>
    <row r="168" spans="4:4" x14ac:dyDescent="0.25">
      <c r="D168"/>
    </row>
    <row r="169" spans="4:4" x14ac:dyDescent="0.25">
      <c r="D169"/>
    </row>
    <row r="170" spans="4:4" x14ac:dyDescent="0.25">
      <c r="D170"/>
    </row>
    <row r="171" spans="4:4" x14ac:dyDescent="0.25">
      <c r="D171"/>
    </row>
    <row r="172" spans="4:4" x14ac:dyDescent="0.25">
      <c r="D172"/>
    </row>
    <row r="173" spans="4:4" x14ac:dyDescent="0.25">
      <c r="D173"/>
    </row>
    <row r="174" spans="4:4" x14ac:dyDescent="0.25">
      <c r="D174"/>
    </row>
    <row r="175" spans="4:4" x14ac:dyDescent="0.25">
      <c r="D175"/>
    </row>
    <row r="176" spans="4:4" x14ac:dyDescent="0.25">
      <c r="D176"/>
    </row>
    <row r="177" spans="4:4" x14ac:dyDescent="0.25">
      <c r="D177"/>
    </row>
    <row r="178" spans="4:4" x14ac:dyDescent="0.25">
      <c r="D178"/>
    </row>
    <row r="179" spans="4:4" x14ac:dyDescent="0.25">
      <c r="D179"/>
    </row>
    <row r="180" spans="4:4" x14ac:dyDescent="0.25">
      <c r="D180"/>
    </row>
    <row r="181" spans="4:4" x14ac:dyDescent="0.25">
      <c r="D181"/>
    </row>
    <row r="182" spans="4:4" x14ac:dyDescent="0.25">
      <c r="D182"/>
    </row>
    <row r="183" spans="4:4" x14ac:dyDescent="0.25">
      <c r="D183"/>
    </row>
    <row r="184" spans="4:4" x14ac:dyDescent="0.25">
      <c r="D184"/>
    </row>
    <row r="185" spans="4:4" x14ac:dyDescent="0.25">
      <c r="D185"/>
    </row>
    <row r="186" spans="4:4" x14ac:dyDescent="0.25">
      <c r="D186"/>
    </row>
    <row r="187" spans="4:4" x14ac:dyDescent="0.25">
      <c r="D187"/>
    </row>
    <row r="188" spans="4:4" x14ac:dyDescent="0.25">
      <c r="D188"/>
    </row>
    <row r="189" spans="4:4" x14ac:dyDescent="0.25">
      <c r="D189"/>
    </row>
    <row r="190" spans="4:4" x14ac:dyDescent="0.25">
      <c r="D190"/>
    </row>
    <row r="191" spans="4:4" x14ac:dyDescent="0.25">
      <c r="D191"/>
    </row>
    <row r="192" spans="4:4" x14ac:dyDescent="0.25">
      <c r="D192"/>
    </row>
    <row r="193" spans="4:4" x14ac:dyDescent="0.25">
      <c r="D193"/>
    </row>
    <row r="194" spans="4:4" x14ac:dyDescent="0.25">
      <c r="D194"/>
    </row>
    <row r="195" spans="4:4" x14ac:dyDescent="0.25">
      <c r="D195"/>
    </row>
    <row r="196" spans="4:4" x14ac:dyDescent="0.25">
      <c r="D196"/>
    </row>
    <row r="197" spans="4:4" x14ac:dyDescent="0.25">
      <c r="D197"/>
    </row>
    <row r="198" spans="4:4" x14ac:dyDescent="0.25">
      <c r="D198"/>
    </row>
    <row r="199" spans="4:4" x14ac:dyDescent="0.25">
      <c r="D199"/>
    </row>
    <row r="200" spans="4:4" x14ac:dyDescent="0.25">
      <c r="D200"/>
    </row>
    <row r="201" spans="4:4" x14ac:dyDescent="0.25">
      <c r="D201"/>
    </row>
    <row r="202" spans="4:4" x14ac:dyDescent="0.25">
      <c r="D202"/>
    </row>
    <row r="203" spans="4:4" x14ac:dyDescent="0.25">
      <c r="D203"/>
    </row>
    <row r="204" spans="4:4" x14ac:dyDescent="0.25">
      <c r="D204"/>
    </row>
    <row r="205" spans="4:4" x14ac:dyDescent="0.25">
      <c r="D205"/>
    </row>
    <row r="206" spans="4:4" x14ac:dyDescent="0.25">
      <c r="D206"/>
    </row>
    <row r="207" spans="4:4" x14ac:dyDescent="0.25">
      <c r="D207"/>
    </row>
    <row r="208" spans="4:4" x14ac:dyDescent="0.25">
      <c r="D208"/>
    </row>
    <row r="209" spans="4:4" x14ac:dyDescent="0.25">
      <c r="D209"/>
    </row>
    <row r="210" spans="4:4" x14ac:dyDescent="0.25">
      <c r="D210"/>
    </row>
    <row r="211" spans="4:4" x14ac:dyDescent="0.25">
      <c r="D211"/>
    </row>
    <row r="212" spans="4:4" x14ac:dyDescent="0.25">
      <c r="D212"/>
    </row>
    <row r="213" spans="4:4" x14ac:dyDescent="0.25">
      <c r="D213"/>
    </row>
    <row r="214" spans="4:4" x14ac:dyDescent="0.25">
      <c r="D214"/>
    </row>
    <row r="215" spans="4:4" x14ac:dyDescent="0.25">
      <c r="D215"/>
    </row>
    <row r="216" spans="4:4" x14ac:dyDescent="0.25">
      <c r="D216"/>
    </row>
    <row r="217" spans="4:4" x14ac:dyDescent="0.25">
      <c r="D217"/>
    </row>
    <row r="218" spans="4:4" x14ac:dyDescent="0.25">
      <c r="D218"/>
    </row>
    <row r="219" spans="4:4" x14ac:dyDescent="0.25">
      <c r="D219"/>
    </row>
    <row r="220" spans="4:4" x14ac:dyDescent="0.25">
      <c r="D220"/>
    </row>
    <row r="221" spans="4:4" x14ac:dyDescent="0.25">
      <c r="D221"/>
    </row>
    <row r="222" spans="4:4" x14ac:dyDescent="0.25">
      <c r="D222"/>
    </row>
    <row r="223" spans="4:4" x14ac:dyDescent="0.25">
      <c r="D223"/>
    </row>
    <row r="224" spans="4:4" x14ac:dyDescent="0.25">
      <c r="D224"/>
    </row>
    <row r="225" spans="4:4" x14ac:dyDescent="0.25">
      <c r="D225"/>
    </row>
    <row r="226" spans="4:4" x14ac:dyDescent="0.25">
      <c r="D226"/>
    </row>
    <row r="227" spans="4:4" x14ac:dyDescent="0.25">
      <c r="D227"/>
    </row>
    <row r="228" spans="4:4" x14ac:dyDescent="0.25">
      <c r="D228"/>
    </row>
    <row r="229" spans="4:4" x14ac:dyDescent="0.25">
      <c r="D229"/>
    </row>
    <row r="230" spans="4:4" x14ac:dyDescent="0.25">
      <c r="D230"/>
    </row>
    <row r="231" spans="4:4" x14ac:dyDescent="0.25">
      <c r="D231"/>
    </row>
    <row r="232" spans="4:4" x14ac:dyDescent="0.25">
      <c r="D232"/>
    </row>
    <row r="233" spans="4:4" x14ac:dyDescent="0.25">
      <c r="D233"/>
    </row>
    <row r="234" spans="4:4" x14ac:dyDescent="0.25">
      <c r="D234"/>
    </row>
    <row r="235" spans="4:4" x14ac:dyDescent="0.25">
      <c r="D235"/>
    </row>
    <row r="236" spans="4:4" x14ac:dyDescent="0.25">
      <c r="D236"/>
    </row>
    <row r="237" spans="4:4" x14ac:dyDescent="0.25">
      <c r="D237"/>
    </row>
    <row r="238" spans="4:4" x14ac:dyDescent="0.25">
      <c r="D238"/>
    </row>
    <row r="239" spans="4:4" x14ac:dyDescent="0.25">
      <c r="D239"/>
    </row>
    <row r="240" spans="4:4" x14ac:dyDescent="0.25">
      <c r="D240"/>
    </row>
    <row r="241" spans="4:4" x14ac:dyDescent="0.25">
      <c r="D241"/>
    </row>
    <row r="242" spans="4:4" x14ac:dyDescent="0.25">
      <c r="D242"/>
    </row>
    <row r="243" spans="4:4" x14ac:dyDescent="0.25">
      <c r="D243"/>
    </row>
    <row r="244" spans="4:4" x14ac:dyDescent="0.25">
      <c r="D244"/>
    </row>
    <row r="245" spans="4:4" x14ac:dyDescent="0.25">
      <c r="D245"/>
    </row>
    <row r="246" spans="4:4" x14ac:dyDescent="0.25">
      <c r="D246"/>
    </row>
    <row r="247" spans="4:4" x14ac:dyDescent="0.25">
      <c r="D247"/>
    </row>
    <row r="248" spans="4:4" x14ac:dyDescent="0.25">
      <c r="D248"/>
    </row>
    <row r="249" spans="4:4" x14ac:dyDescent="0.25">
      <c r="D249"/>
    </row>
    <row r="250" spans="4:4" x14ac:dyDescent="0.25">
      <c r="D250"/>
    </row>
    <row r="251" spans="4:4" x14ac:dyDescent="0.25">
      <c r="D251"/>
    </row>
    <row r="252" spans="4:4" x14ac:dyDescent="0.25">
      <c r="D252"/>
    </row>
    <row r="253" spans="4:4" x14ac:dyDescent="0.25">
      <c r="D253"/>
    </row>
    <row r="254" spans="4:4" x14ac:dyDescent="0.25">
      <c r="D254"/>
    </row>
    <row r="255" spans="4:4" x14ac:dyDescent="0.25">
      <c r="D255"/>
    </row>
    <row r="256" spans="4:4" x14ac:dyDescent="0.25">
      <c r="D256"/>
    </row>
    <row r="257" spans="4:4" x14ac:dyDescent="0.25">
      <c r="D257"/>
    </row>
    <row r="258" spans="4:4" x14ac:dyDescent="0.25">
      <c r="D258"/>
    </row>
    <row r="259" spans="4:4" x14ac:dyDescent="0.25">
      <c r="D259"/>
    </row>
    <row r="260" spans="4:4" x14ac:dyDescent="0.25">
      <c r="D260"/>
    </row>
    <row r="261" spans="4:4" x14ac:dyDescent="0.25">
      <c r="D261"/>
    </row>
    <row r="262" spans="4:4" x14ac:dyDescent="0.25">
      <c r="D262"/>
    </row>
    <row r="263" spans="4:4" x14ac:dyDescent="0.25">
      <c r="D263"/>
    </row>
    <row r="264" spans="4:4" x14ac:dyDescent="0.25">
      <c r="D264"/>
    </row>
    <row r="265" spans="4:4" x14ac:dyDescent="0.25">
      <c r="D265"/>
    </row>
    <row r="266" spans="4:4" x14ac:dyDescent="0.25">
      <c r="D266"/>
    </row>
    <row r="267" spans="4:4" x14ac:dyDescent="0.25">
      <c r="D267"/>
    </row>
    <row r="268" spans="4:4" x14ac:dyDescent="0.25">
      <c r="D268"/>
    </row>
    <row r="269" spans="4:4" x14ac:dyDescent="0.25">
      <c r="D269"/>
    </row>
    <row r="270" spans="4:4" x14ac:dyDescent="0.25">
      <c r="D270"/>
    </row>
    <row r="271" spans="4:4" x14ac:dyDescent="0.25">
      <c r="D271"/>
    </row>
    <row r="272" spans="4:4" x14ac:dyDescent="0.25">
      <c r="D272"/>
    </row>
    <row r="273" spans="4:4" x14ac:dyDescent="0.25">
      <c r="D273"/>
    </row>
    <row r="274" spans="4:4" x14ac:dyDescent="0.25">
      <c r="D274"/>
    </row>
    <row r="275" spans="4:4" x14ac:dyDescent="0.25">
      <c r="D275"/>
    </row>
    <row r="276" spans="4:4" x14ac:dyDescent="0.25">
      <c r="D276"/>
    </row>
    <row r="277" spans="4:4" x14ac:dyDescent="0.25">
      <c r="D277"/>
    </row>
    <row r="278" spans="4:4" x14ac:dyDescent="0.25">
      <c r="D278"/>
    </row>
    <row r="279" spans="4:4" x14ac:dyDescent="0.25">
      <c r="D279"/>
    </row>
    <row r="280" spans="4:4" x14ac:dyDescent="0.25">
      <c r="D280"/>
    </row>
    <row r="281" spans="4:4" x14ac:dyDescent="0.25">
      <c r="D281"/>
    </row>
    <row r="282" spans="4:4" x14ac:dyDescent="0.25">
      <c r="D282"/>
    </row>
    <row r="283" spans="4:4" x14ac:dyDescent="0.25">
      <c r="D283"/>
    </row>
    <row r="284" spans="4:4" x14ac:dyDescent="0.25">
      <c r="D284"/>
    </row>
    <row r="285" spans="4:4" x14ac:dyDescent="0.25">
      <c r="D285"/>
    </row>
    <row r="286" spans="4:4" x14ac:dyDescent="0.25">
      <c r="D286"/>
    </row>
    <row r="287" spans="4:4" x14ac:dyDescent="0.25">
      <c r="D287"/>
    </row>
    <row r="288" spans="4:4" x14ac:dyDescent="0.25">
      <c r="D288"/>
    </row>
    <row r="289" spans="4:4" x14ac:dyDescent="0.25">
      <c r="D289"/>
    </row>
    <row r="290" spans="4:4" x14ac:dyDescent="0.25">
      <c r="D290"/>
    </row>
    <row r="291" spans="4:4" x14ac:dyDescent="0.25">
      <c r="D291"/>
    </row>
    <row r="292" spans="4:4" x14ac:dyDescent="0.25">
      <c r="D292"/>
    </row>
    <row r="293" spans="4:4" x14ac:dyDescent="0.25">
      <c r="D293"/>
    </row>
    <row r="294" spans="4:4" x14ac:dyDescent="0.25">
      <c r="D294"/>
    </row>
    <row r="295" spans="4:4" x14ac:dyDescent="0.25">
      <c r="D295"/>
    </row>
    <row r="296" spans="4:4" x14ac:dyDescent="0.25">
      <c r="D296"/>
    </row>
    <row r="297" spans="4:4" x14ac:dyDescent="0.25">
      <c r="D297"/>
    </row>
    <row r="298" spans="4:4" x14ac:dyDescent="0.25">
      <c r="D298"/>
    </row>
    <row r="299" spans="4:4" x14ac:dyDescent="0.25">
      <c r="D299"/>
    </row>
    <row r="300" spans="4:4" x14ac:dyDescent="0.25">
      <c r="D300"/>
    </row>
    <row r="301" spans="4:4" x14ac:dyDescent="0.25">
      <c r="D301"/>
    </row>
    <row r="302" spans="4:4" x14ac:dyDescent="0.25">
      <c r="D302"/>
    </row>
    <row r="303" spans="4:4" x14ac:dyDescent="0.25">
      <c r="D303"/>
    </row>
    <row r="304" spans="4:4" x14ac:dyDescent="0.25">
      <c r="D304"/>
    </row>
    <row r="305" spans="4:4" x14ac:dyDescent="0.25">
      <c r="D305"/>
    </row>
    <row r="306" spans="4:4" x14ac:dyDescent="0.25">
      <c r="D306"/>
    </row>
    <row r="307" spans="4:4" x14ac:dyDescent="0.25">
      <c r="D307"/>
    </row>
    <row r="308" spans="4:4" x14ac:dyDescent="0.25">
      <c r="D308"/>
    </row>
    <row r="309" spans="4:4" x14ac:dyDescent="0.25">
      <c r="D309"/>
    </row>
    <row r="310" spans="4:4" x14ac:dyDescent="0.25">
      <c r="D310"/>
    </row>
    <row r="311" spans="4:4" x14ac:dyDescent="0.25">
      <c r="D311"/>
    </row>
    <row r="312" spans="4:4" x14ac:dyDescent="0.25">
      <c r="D312"/>
    </row>
    <row r="313" spans="4:4" x14ac:dyDescent="0.25">
      <c r="D313"/>
    </row>
    <row r="314" spans="4:4" x14ac:dyDescent="0.25">
      <c r="D314"/>
    </row>
    <row r="315" spans="4:4" x14ac:dyDescent="0.25">
      <c r="D315"/>
    </row>
    <row r="316" spans="4:4" x14ac:dyDescent="0.25">
      <c r="D316"/>
    </row>
    <row r="317" spans="4:4" x14ac:dyDescent="0.25">
      <c r="D317"/>
    </row>
    <row r="318" spans="4:4" x14ac:dyDescent="0.25">
      <c r="D318"/>
    </row>
    <row r="319" spans="4:4" x14ac:dyDescent="0.25">
      <c r="D319"/>
    </row>
    <row r="320" spans="4:4" x14ac:dyDescent="0.25">
      <c r="D320"/>
    </row>
    <row r="321" spans="4:4" x14ac:dyDescent="0.25">
      <c r="D321"/>
    </row>
    <row r="322" spans="4:4" x14ac:dyDescent="0.25">
      <c r="D322"/>
    </row>
    <row r="323" spans="4:4" x14ac:dyDescent="0.25">
      <c r="D323"/>
    </row>
    <row r="324" spans="4:4" x14ac:dyDescent="0.25">
      <c r="D324"/>
    </row>
    <row r="325" spans="4:4" x14ac:dyDescent="0.25">
      <c r="D325"/>
    </row>
    <row r="326" spans="4:4" x14ac:dyDescent="0.25">
      <c r="D326"/>
    </row>
    <row r="327" spans="4:4" x14ac:dyDescent="0.25">
      <c r="D327"/>
    </row>
    <row r="328" spans="4:4" x14ac:dyDescent="0.25">
      <c r="D328"/>
    </row>
    <row r="329" spans="4:4" x14ac:dyDescent="0.25">
      <c r="D329"/>
    </row>
    <row r="330" spans="4:4" x14ac:dyDescent="0.25">
      <c r="D330"/>
    </row>
    <row r="331" spans="4:4" x14ac:dyDescent="0.25">
      <c r="D331"/>
    </row>
    <row r="332" spans="4:4" x14ac:dyDescent="0.25">
      <c r="D332"/>
    </row>
    <row r="333" spans="4:4" x14ac:dyDescent="0.25">
      <c r="D333"/>
    </row>
    <row r="334" spans="4:4" x14ac:dyDescent="0.25">
      <c r="D334"/>
    </row>
    <row r="335" spans="4:4" x14ac:dyDescent="0.25">
      <c r="D335"/>
    </row>
    <row r="336" spans="4:4" x14ac:dyDescent="0.25">
      <c r="D336"/>
    </row>
    <row r="337" spans="4:4" x14ac:dyDescent="0.25">
      <c r="D337"/>
    </row>
    <row r="338" spans="4:4" x14ac:dyDescent="0.25">
      <c r="D338"/>
    </row>
    <row r="339" spans="4:4" x14ac:dyDescent="0.25">
      <c r="D339"/>
    </row>
    <row r="340" spans="4:4" x14ac:dyDescent="0.25">
      <c r="D340"/>
    </row>
    <row r="341" spans="4:4" x14ac:dyDescent="0.25">
      <c r="D341"/>
    </row>
    <row r="342" spans="4:4" x14ac:dyDescent="0.25">
      <c r="D342"/>
    </row>
    <row r="343" spans="4:4" x14ac:dyDescent="0.25">
      <c r="D343"/>
    </row>
    <row r="344" spans="4:4" x14ac:dyDescent="0.25">
      <c r="D344"/>
    </row>
    <row r="345" spans="4:4" x14ac:dyDescent="0.25">
      <c r="D345"/>
    </row>
    <row r="346" spans="4:4" x14ac:dyDescent="0.25">
      <c r="D346"/>
    </row>
    <row r="347" spans="4:4" x14ac:dyDescent="0.25">
      <c r="D347"/>
    </row>
    <row r="348" spans="4:4" x14ac:dyDescent="0.25">
      <c r="D348"/>
    </row>
    <row r="349" spans="4:4" x14ac:dyDescent="0.25">
      <c r="D349"/>
    </row>
    <row r="350" spans="4:4" x14ac:dyDescent="0.25">
      <c r="D350"/>
    </row>
    <row r="351" spans="4:4" x14ac:dyDescent="0.25">
      <c r="D351"/>
    </row>
    <row r="352" spans="4:4" x14ac:dyDescent="0.25">
      <c r="D352"/>
    </row>
    <row r="353" spans="4:4" x14ac:dyDescent="0.25">
      <c r="D353"/>
    </row>
    <row r="354" spans="4:4" x14ac:dyDescent="0.25">
      <c r="D354"/>
    </row>
    <row r="355" spans="4:4" x14ac:dyDescent="0.25">
      <c r="D355"/>
    </row>
    <row r="356" spans="4:4" x14ac:dyDescent="0.25">
      <c r="D356"/>
    </row>
    <row r="357" spans="4:4" x14ac:dyDescent="0.25">
      <c r="D357"/>
    </row>
    <row r="358" spans="4:4" x14ac:dyDescent="0.25">
      <c r="D358"/>
    </row>
    <row r="359" spans="4:4" x14ac:dyDescent="0.25">
      <c r="D359"/>
    </row>
    <row r="360" spans="4:4" x14ac:dyDescent="0.25">
      <c r="D360"/>
    </row>
    <row r="361" spans="4:4" x14ac:dyDescent="0.25">
      <c r="D361"/>
    </row>
    <row r="362" spans="4:4" x14ac:dyDescent="0.25">
      <c r="D362"/>
    </row>
    <row r="363" spans="4:4" x14ac:dyDescent="0.25">
      <c r="D363"/>
    </row>
    <row r="364" spans="4:4" x14ac:dyDescent="0.25">
      <c r="D364"/>
    </row>
    <row r="365" spans="4:4" x14ac:dyDescent="0.25">
      <c r="D365"/>
    </row>
    <row r="366" spans="4:4" x14ac:dyDescent="0.25">
      <c r="D366"/>
    </row>
    <row r="367" spans="4:4" x14ac:dyDescent="0.25">
      <c r="D367"/>
    </row>
    <row r="368" spans="4:4" x14ac:dyDescent="0.25">
      <c r="D368"/>
    </row>
    <row r="369" spans="4:4" x14ac:dyDescent="0.25">
      <c r="D369"/>
    </row>
    <row r="370" spans="4:4" x14ac:dyDescent="0.25">
      <c r="D370"/>
    </row>
    <row r="371" spans="4:4" x14ac:dyDescent="0.25">
      <c r="D371"/>
    </row>
    <row r="372" spans="4:4" x14ac:dyDescent="0.25">
      <c r="D372"/>
    </row>
    <row r="373" spans="4:4" x14ac:dyDescent="0.25">
      <c r="D373"/>
    </row>
    <row r="374" spans="4:4" x14ac:dyDescent="0.25">
      <c r="D374"/>
    </row>
    <row r="375" spans="4:4" x14ac:dyDescent="0.25">
      <c r="D375"/>
    </row>
    <row r="376" spans="4:4" x14ac:dyDescent="0.25">
      <c r="D376"/>
    </row>
    <row r="377" spans="4:4" x14ac:dyDescent="0.25">
      <c r="D377"/>
    </row>
    <row r="378" spans="4:4" x14ac:dyDescent="0.25">
      <c r="D378"/>
    </row>
    <row r="379" spans="4:4" x14ac:dyDescent="0.25">
      <c r="D379"/>
    </row>
    <row r="380" spans="4:4" x14ac:dyDescent="0.25">
      <c r="D380"/>
    </row>
    <row r="381" spans="4:4" x14ac:dyDescent="0.25">
      <c r="D381"/>
    </row>
    <row r="382" spans="4:4" x14ac:dyDescent="0.25">
      <c r="D382"/>
    </row>
    <row r="383" spans="4:4" x14ac:dyDescent="0.25">
      <c r="D383"/>
    </row>
    <row r="384" spans="4:4" x14ac:dyDescent="0.25">
      <c r="D384"/>
    </row>
    <row r="385" spans="4:4" x14ac:dyDescent="0.25">
      <c r="D385"/>
    </row>
    <row r="386" spans="4:4" x14ac:dyDescent="0.25">
      <c r="D386"/>
    </row>
    <row r="387" spans="4:4" x14ac:dyDescent="0.25">
      <c r="D387"/>
    </row>
    <row r="388" spans="4:4" x14ac:dyDescent="0.25">
      <c r="D388"/>
    </row>
    <row r="389" spans="4:4" x14ac:dyDescent="0.25">
      <c r="D389"/>
    </row>
    <row r="390" spans="4:4" x14ac:dyDescent="0.25">
      <c r="D390"/>
    </row>
    <row r="391" spans="4:4" x14ac:dyDescent="0.25">
      <c r="D391"/>
    </row>
    <row r="392" spans="4:4" x14ac:dyDescent="0.25">
      <c r="D392"/>
    </row>
    <row r="393" spans="4:4" x14ac:dyDescent="0.25">
      <c r="D393"/>
    </row>
    <row r="394" spans="4:4" x14ac:dyDescent="0.25">
      <c r="D394"/>
    </row>
    <row r="395" spans="4:4" x14ac:dyDescent="0.25">
      <c r="D395"/>
    </row>
    <row r="396" spans="4:4" x14ac:dyDescent="0.25">
      <c r="D396"/>
    </row>
    <row r="397" spans="4:4" x14ac:dyDescent="0.25">
      <c r="D397"/>
    </row>
    <row r="398" spans="4:4" x14ac:dyDescent="0.25">
      <c r="D398"/>
    </row>
    <row r="399" spans="4:4" x14ac:dyDescent="0.25">
      <c r="D399"/>
    </row>
    <row r="400" spans="4:4" x14ac:dyDescent="0.25">
      <c r="D400"/>
    </row>
    <row r="401" spans="4:4" x14ac:dyDescent="0.25">
      <c r="D401"/>
    </row>
    <row r="402" spans="4:4" x14ac:dyDescent="0.25">
      <c r="D402"/>
    </row>
    <row r="403" spans="4:4" x14ac:dyDescent="0.25">
      <c r="D403"/>
    </row>
    <row r="404" spans="4:4" x14ac:dyDescent="0.25">
      <c r="D404"/>
    </row>
    <row r="405" spans="4:4" x14ac:dyDescent="0.25">
      <c r="D405"/>
    </row>
    <row r="406" spans="4:4" x14ac:dyDescent="0.25">
      <c r="D406"/>
    </row>
    <row r="407" spans="4:4" x14ac:dyDescent="0.25">
      <c r="D407"/>
    </row>
    <row r="408" spans="4:4" x14ac:dyDescent="0.25">
      <c r="D408"/>
    </row>
    <row r="409" spans="4:4" x14ac:dyDescent="0.25">
      <c r="D409"/>
    </row>
    <row r="410" spans="4:4" x14ac:dyDescent="0.25">
      <c r="D410"/>
    </row>
    <row r="411" spans="4:4" x14ac:dyDescent="0.25">
      <c r="D411"/>
    </row>
    <row r="412" spans="4:4" x14ac:dyDescent="0.25">
      <c r="D412"/>
    </row>
    <row r="413" spans="4:4" x14ac:dyDescent="0.25">
      <c r="D413"/>
    </row>
    <row r="414" spans="4:4" x14ac:dyDescent="0.25">
      <c r="D414"/>
    </row>
    <row r="415" spans="4:4" x14ac:dyDescent="0.25">
      <c r="D415"/>
    </row>
    <row r="416" spans="4:4" x14ac:dyDescent="0.25">
      <c r="D416"/>
    </row>
    <row r="417" spans="4:4" x14ac:dyDescent="0.25">
      <c r="D417"/>
    </row>
    <row r="418" spans="4:4" x14ac:dyDescent="0.25">
      <c r="D418"/>
    </row>
    <row r="419" spans="4:4" x14ac:dyDescent="0.25">
      <c r="D419"/>
    </row>
    <row r="420" spans="4:4" x14ac:dyDescent="0.25">
      <c r="D420"/>
    </row>
    <row r="421" spans="4:4" x14ac:dyDescent="0.25">
      <c r="D421"/>
    </row>
    <row r="422" spans="4:4" x14ac:dyDescent="0.25">
      <c r="D422"/>
    </row>
    <row r="423" spans="4:4" x14ac:dyDescent="0.25">
      <c r="D423"/>
    </row>
    <row r="424" spans="4:4" x14ac:dyDescent="0.25">
      <c r="D424"/>
    </row>
    <row r="425" spans="4:4" x14ac:dyDescent="0.25">
      <c r="D425"/>
    </row>
    <row r="426" spans="4:4" x14ac:dyDescent="0.25">
      <c r="D426"/>
    </row>
    <row r="427" spans="4:4" x14ac:dyDescent="0.25">
      <c r="D427"/>
    </row>
    <row r="428" spans="4:4" x14ac:dyDescent="0.25">
      <c r="D428"/>
    </row>
    <row r="429" spans="4:4" x14ac:dyDescent="0.25">
      <c r="D429"/>
    </row>
    <row r="430" spans="4:4" x14ac:dyDescent="0.25">
      <c r="D430"/>
    </row>
    <row r="431" spans="4:4" x14ac:dyDescent="0.25">
      <c r="D431"/>
    </row>
    <row r="432" spans="4:4" x14ac:dyDescent="0.25">
      <c r="D432"/>
    </row>
    <row r="433" spans="4:4" x14ac:dyDescent="0.25">
      <c r="D433"/>
    </row>
    <row r="434" spans="4:4" x14ac:dyDescent="0.25">
      <c r="D434"/>
    </row>
    <row r="435" spans="4:4" x14ac:dyDescent="0.25">
      <c r="D435"/>
    </row>
    <row r="436" spans="4:4" x14ac:dyDescent="0.25">
      <c r="D436"/>
    </row>
    <row r="437" spans="4:4" x14ac:dyDescent="0.25">
      <c r="D437"/>
    </row>
    <row r="438" spans="4:4" x14ac:dyDescent="0.25">
      <c r="D438"/>
    </row>
    <row r="439" spans="4:4" x14ac:dyDescent="0.25">
      <c r="D439"/>
    </row>
    <row r="440" spans="4:4" x14ac:dyDescent="0.25">
      <c r="D440"/>
    </row>
    <row r="441" spans="4:4" x14ac:dyDescent="0.25">
      <c r="D441"/>
    </row>
    <row r="442" spans="4:4" x14ac:dyDescent="0.25">
      <c r="D442"/>
    </row>
    <row r="443" spans="4:4" x14ac:dyDescent="0.25">
      <c r="D443"/>
    </row>
    <row r="444" spans="4:4" x14ac:dyDescent="0.25">
      <c r="D444"/>
    </row>
    <row r="445" spans="4:4" x14ac:dyDescent="0.25">
      <c r="D445"/>
    </row>
    <row r="446" spans="4:4" x14ac:dyDescent="0.25">
      <c r="D446"/>
    </row>
    <row r="447" spans="4:4" x14ac:dyDescent="0.25">
      <c r="D447"/>
    </row>
    <row r="448" spans="4:4" x14ac:dyDescent="0.25">
      <c r="D448"/>
    </row>
    <row r="449" spans="4:4" x14ac:dyDescent="0.25">
      <c r="D449"/>
    </row>
    <row r="450" spans="4:4" x14ac:dyDescent="0.25">
      <c r="D450"/>
    </row>
    <row r="451" spans="4:4" x14ac:dyDescent="0.25">
      <c r="D451"/>
    </row>
    <row r="452" spans="4:4" x14ac:dyDescent="0.25">
      <c r="D452"/>
    </row>
    <row r="453" spans="4:4" x14ac:dyDescent="0.25">
      <c r="D453"/>
    </row>
    <row r="454" spans="4:4" x14ac:dyDescent="0.25">
      <c r="D454"/>
    </row>
    <row r="455" spans="4:4" x14ac:dyDescent="0.25">
      <c r="D455"/>
    </row>
    <row r="456" spans="4:4" x14ac:dyDescent="0.25">
      <c r="D456"/>
    </row>
    <row r="457" spans="4:4" x14ac:dyDescent="0.25">
      <c r="D457"/>
    </row>
    <row r="458" spans="4:4" x14ac:dyDescent="0.25">
      <c r="D458"/>
    </row>
    <row r="459" spans="4:4" x14ac:dyDescent="0.25">
      <c r="D459"/>
    </row>
    <row r="460" spans="4:4" x14ac:dyDescent="0.25">
      <c r="D460"/>
    </row>
    <row r="461" spans="4:4" x14ac:dyDescent="0.25">
      <c r="D461"/>
    </row>
    <row r="462" spans="4:4" x14ac:dyDescent="0.25">
      <c r="D462"/>
    </row>
    <row r="463" spans="4:4" x14ac:dyDescent="0.25">
      <c r="D463"/>
    </row>
    <row r="464" spans="4:4" x14ac:dyDescent="0.25">
      <c r="D464"/>
    </row>
    <row r="465" spans="4:4" x14ac:dyDescent="0.25">
      <c r="D465"/>
    </row>
    <row r="466" spans="4:4" x14ac:dyDescent="0.25">
      <c r="D466"/>
    </row>
    <row r="467" spans="4:4" x14ac:dyDescent="0.25">
      <c r="D467"/>
    </row>
    <row r="468" spans="4:4" x14ac:dyDescent="0.25">
      <c r="D468"/>
    </row>
    <row r="469" spans="4:4" x14ac:dyDescent="0.25">
      <c r="D469"/>
    </row>
    <row r="470" spans="4:4" x14ac:dyDescent="0.25">
      <c r="D470"/>
    </row>
    <row r="471" spans="4:4" x14ac:dyDescent="0.25">
      <c r="D471"/>
    </row>
    <row r="472" spans="4:4" x14ac:dyDescent="0.25">
      <c r="D472"/>
    </row>
    <row r="473" spans="4:4" x14ac:dyDescent="0.25">
      <c r="D473"/>
    </row>
    <row r="474" spans="4:4" x14ac:dyDescent="0.25">
      <c r="D474"/>
    </row>
    <row r="475" spans="4:4" x14ac:dyDescent="0.25">
      <c r="D475"/>
    </row>
    <row r="476" spans="4:4" x14ac:dyDescent="0.25">
      <c r="D476"/>
    </row>
    <row r="477" spans="4:4" x14ac:dyDescent="0.25">
      <c r="D477"/>
    </row>
    <row r="478" spans="4:4" x14ac:dyDescent="0.25">
      <c r="D478"/>
    </row>
    <row r="479" spans="4:4" x14ac:dyDescent="0.25">
      <c r="D479"/>
    </row>
    <row r="480" spans="4:4" x14ac:dyDescent="0.25">
      <c r="D480"/>
    </row>
    <row r="481" spans="4:4" x14ac:dyDescent="0.25">
      <c r="D481"/>
    </row>
    <row r="482" spans="4:4" x14ac:dyDescent="0.25">
      <c r="D482"/>
    </row>
    <row r="483" spans="4:4" x14ac:dyDescent="0.25">
      <c r="D483"/>
    </row>
    <row r="484" spans="4:4" x14ac:dyDescent="0.25">
      <c r="D484"/>
    </row>
    <row r="485" spans="4:4" x14ac:dyDescent="0.25">
      <c r="D485"/>
    </row>
    <row r="486" spans="4:4" x14ac:dyDescent="0.25">
      <c r="D486"/>
    </row>
    <row r="487" spans="4:4" x14ac:dyDescent="0.25">
      <c r="D487"/>
    </row>
    <row r="488" spans="4:4" x14ac:dyDescent="0.25">
      <c r="D488"/>
    </row>
    <row r="489" spans="4:4" x14ac:dyDescent="0.25">
      <c r="D489"/>
    </row>
    <row r="490" spans="4:4" x14ac:dyDescent="0.25">
      <c r="D490"/>
    </row>
    <row r="491" spans="4:4" x14ac:dyDescent="0.25">
      <c r="D491"/>
    </row>
    <row r="492" spans="4:4" x14ac:dyDescent="0.25">
      <c r="D492"/>
    </row>
    <row r="493" spans="4:4" x14ac:dyDescent="0.25">
      <c r="D493"/>
    </row>
    <row r="494" spans="4:4" x14ac:dyDescent="0.25">
      <c r="D494"/>
    </row>
    <row r="495" spans="4:4" x14ac:dyDescent="0.25">
      <c r="D495"/>
    </row>
    <row r="496" spans="4:4" x14ac:dyDescent="0.25">
      <c r="D496"/>
    </row>
    <row r="497" spans="4:4" x14ac:dyDescent="0.25">
      <c r="D497"/>
    </row>
    <row r="498" spans="4:4" x14ac:dyDescent="0.25">
      <c r="D498"/>
    </row>
    <row r="499" spans="4:4" x14ac:dyDescent="0.25">
      <c r="D499"/>
    </row>
    <row r="500" spans="4:4" x14ac:dyDescent="0.25">
      <c r="D500"/>
    </row>
    <row r="501" spans="4:4" x14ac:dyDescent="0.25">
      <c r="D501"/>
    </row>
    <row r="502" spans="4:4" x14ac:dyDescent="0.25">
      <c r="D502"/>
    </row>
    <row r="503" spans="4:4" x14ac:dyDescent="0.25">
      <c r="D503"/>
    </row>
    <row r="504" spans="4:4" x14ac:dyDescent="0.25">
      <c r="D504"/>
    </row>
    <row r="505" spans="4:4" x14ac:dyDescent="0.25">
      <c r="D505"/>
    </row>
    <row r="506" spans="4:4" x14ac:dyDescent="0.25">
      <c r="D506"/>
    </row>
    <row r="507" spans="4:4" x14ac:dyDescent="0.25">
      <c r="D507"/>
    </row>
    <row r="508" spans="4:4" x14ac:dyDescent="0.25">
      <c r="D508"/>
    </row>
    <row r="509" spans="4:4" x14ac:dyDescent="0.25">
      <c r="D509"/>
    </row>
    <row r="510" spans="4:4" x14ac:dyDescent="0.25">
      <c r="D510"/>
    </row>
    <row r="511" spans="4:4" x14ac:dyDescent="0.25">
      <c r="D511"/>
    </row>
    <row r="512" spans="4:4" x14ac:dyDescent="0.25">
      <c r="D512"/>
    </row>
    <row r="513" spans="4:4" x14ac:dyDescent="0.25">
      <c r="D513"/>
    </row>
    <row r="514" spans="4:4" x14ac:dyDescent="0.25">
      <c r="D514"/>
    </row>
    <row r="515" spans="4:4" x14ac:dyDescent="0.25">
      <c r="D515"/>
    </row>
    <row r="516" spans="4:4" x14ac:dyDescent="0.25">
      <c r="D516"/>
    </row>
    <row r="517" spans="4:4" x14ac:dyDescent="0.25">
      <c r="D517"/>
    </row>
    <row r="518" spans="4:4" x14ac:dyDescent="0.25">
      <c r="D518"/>
    </row>
    <row r="519" spans="4:4" x14ac:dyDescent="0.25">
      <c r="D519"/>
    </row>
    <row r="520" spans="4:4" x14ac:dyDescent="0.25">
      <c r="D520"/>
    </row>
    <row r="521" spans="4:4" x14ac:dyDescent="0.25">
      <c r="D521"/>
    </row>
    <row r="522" spans="4:4" x14ac:dyDescent="0.25">
      <c r="D522"/>
    </row>
    <row r="523" spans="4:4" x14ac:dyDescent="0.25">
      <c r="D523"/>
    </row>
    <row r="524" spans="4:4" x14ac:dyDescent="0.25">
      <c r="D524"/>
    </row>
    <row r="525" spans="4:4" x14ac:dyDescent="0.25">
      <c r="D525"/>
    </row>
    <row r="526" spans="4:4" x14ac:dyDescent="0.25">
      <c r="D526"/>
    </row>
    <row r="527" spans="4:4" x14ac:dyDescent="0.25">
      <c r="D527"/>
    </row>
    <row r="528" spans="4:4" x14ac:dyDescent="0.25">
      <c r="D528"/>
    </row>
    <row r="529" spans="4:4" x14ac:dyDescent="0.25">
      <c r="D529"/>
    </row>
    <row r="530" spans="4:4" x14ac:dyDescent="0.25">
      <c r="D530"/>
    </row>
    <row r="531" spans="4:4" x14ac:dyDescent="0.25">
      <c r="D531"/>
    </row>
    <row r="532" spans="4:4" x14ac:dyDescent="0.25">
      <c r="D532"/>
    </row>
    <row r="533" spans="4:4" x14ac:dyDescent="0.25">
      <c r="D533"/>
    </row>
    <row r="534" spans="4:4" x14ac:dyDescent="0.25">
      <c r="D534"/>
    </row>
    <row r="535" spans="4:4" x14ac:dyDescent="0.25">
      <c r="D535"/>
    </row>
    <row r="536" spans="4:4" x14ac:dyDescent="0.25">
      <c r="D536"/>
    </row>
    <row r="537" spans="4:4" x14ac:dyDescent="0.25">
      <c r="D537"/>
    </row>
    <row r="538" spans="4:4" x14ac:dyDescent="0.25">
      <c r="D538"/>
    </row>
    <row r="539" spans="4:4" x14ac:dyDescent="0.25">
      <c r="D539"/>
    </row>
    <row r="540" spans="4:4" x14ac:dyDescent="0.25">
      <c r="D540"/>
    </row>
    <row r="541" spans="4:4" x14ac:dyDescent="0.25">
      <c r="D541"/>
    </row>
    <row r="542" spans="4:4" x14ac:dyDescent="0.25">
      <c r="D542"/>
    </row>
    <row r="543" spans="4:4" x14ac:dyDescent="0.25">
      <c r="D543"/>
    </row>
    <row r="544" spans="4:4" x14ac:dyDescent="0.25">
      <c r="D544"/>
    </row>
    <row r="545" spans="4:4" x14ac:dyDescent="0.25">
      <c r="D545"/>
    </row>
    <row r="546" spans="4:4" x14ac:dyDescent="0.25">
      <c r="D546"/>
    </row>
    <row r="547" spans="4:4" x14ac:dyDescent="0.25">
      <c r="D547"/>
    </row>
    <row r="548" spans="4:4" x14ac:dyDescent="0.25">
      <c r="D548"/>
    </row>
    <row r="549" spans="4:4" x14ac:dyDescent="0.25">
      <c r="D549"/>
    </row>
    <row r="550" spans="4:4" x14ac:dyDescent="0.25">
      <c r="D550"/>
    </row>
    <row r="551" spans="4:4" x14ac:dyDescent="0.25">
      <c r="D551"/>
    </row>
    <row r="552" spans="4:4" x14ac:dyDescent="0.25">
      <c r="D552"/>
    </row>
    <row r="553" spans="4:4" x14ac:dyDescent="0.25">
      <c r="D553"/>
    </row>
    <row r="554" spans="4:4" x14ac:dyDescent="0.25">
      <c r="D554"/>
    </row>
    <row r="555" spans="4:4" x14ac:dyDescent="0.25">
      <c r="D555"/>
    </row>
    <row r="556" spans="4:4" x14ac:dyDescent="0.25">
      <c r="D556"/>
    </row>
    <row r="557" spans="4:4" x14ac:dyDescent="0.25">
      <c r="D557"/>
    </row>
    <row r="558" spans="4:4" x14ac:dyDescent="0.25">
      <c r="D558"/>
    </row>
    <row r="559" spans="4:4" x14ac:dyDescent="0.25">
      <c r="D559"/>
    </row>
    <row r="560" spans="4:4" x14ac:dyDescent="0.25">
      <c r="D560"/>
    </row>
    <row r="561" spans="4:4" x14ac:dyDescent="0.25">
      <c r="D561"/>
    </row>
    <row r="562" spans="4:4" x14ac:dyDescent="0.25">
      <c r="D562"/>
    </row>
    <row r="563" spans="4:4" x14ac:dyDescent="0.25">
      <c r="D563"/>
    </row>
    <row r="564" spans="4:4" x14ac:dyDescent="0.25">
      <c r="D564"/>
    </row>
    <row r="565" spans="4:4" x14ac:dyDescent="0.25">
      <c r="D565"/>
    </row>
    <row r="566" spans="4:4" x14ac:dyDescent="0.25">
      <c r="D566"/>
    </row>
    <row r="567" spans="4:4" x14ac:dyDescent="0.25">
      <c r="D567"/>
    </row>
    <row r="568" spans="4:4" x14ac:dyDescent="0.25">
      <c r="D568"/>
    </row>
    <row r="569" spans="4:4" x14ac:dyDescent="0.25">
      <c r="D569"/>
    </row>
    <row r="570" spans="4:4" x14ac:dyDescent="0.25">
      <c r="D570"/>
    </row>
    <row r="571" spans="4:4" x14ac:dyDescent="0.25">
      <c r="D571"/>
    </row>
    <row r="572" spans="4:4" x14ac:dyDescent="0.25">
      <c r="D572"/>
    </row>
    <row r="573" spans="4:4" x14ac:dyDescent="0.25">
      <c r="D573"/>
    </row>
    <row r="574" spans="4:4" x14ac:dyDescent="0.25">
      <c r="D574"/>
    </row>
    <row r="575" spans="4:4" x14ac:dyDescent="0.25">
      <c r="D575"/>
    </row>
    <row r="576" spans="4:4" x14ac:dyDescent="0.25">
      <c r="D576"/>
    </row>
    <row r="577" spans="4:4" x14ac:dyDescent="0.25">
      <c r="D577"/>
    </row>
    <row r="578" spans="4:4" x14ac:dyDescent="0.25">
      <c r="D578"/>
    </row>
    <row r="579" spans="4:4" x14ac:dyDescent="0.25">
      <c r="D579"/>
    </row>
    <row r="580" spans="4:4" x14ac:dyDescent="0.25">
      <c r="D580"/>
    </row>
    <row r="581" spans="4:4" x14ac:dyDescent="0.25">
      <c r="D581"/>
    </row>
    <row r="582" spans="4:4" x14ac:dyDescent="0.25">
      <c r="D582"/>
    </row>
    <row r="583" spans="4:4" x14ac:dyDescent="0.25">
      <c r="D583"/>
    </row>
    <row r="584" spans="4:4" x14ac:dyDescent="0.25">
      <c r="D584"/>
    </row>
    <row r="585" spans="4:4" x14ac:dyDescent="0.25">
      <c r="D585"/>
    </row>
    <row r="586" spans="4:4" x14ac:dyDescent="0.25">
      <c r="D586"/>
    </row>
    <row r="587" spans="4:4" x14ac:dyDescent="0.25">
      <c r="D587"/>
    </row>
    <row r="588" spans="4:4" x14ac:dyDescent="0.25">
      <c r="D588"/>
    </row>
    <row r="589" spans="4:4" x14ac:dyDescent="0.25">
      <c r="D589"/>
    </row>
    <row r="590" spans="4:4" x14ac:dyDescent="0.25">
      <c r="D590"/>
    </row>
    <row r="591" spans="4:4" x14ac:dyDescent="0.25">
      <c r="D591"/>
    </row>
    <row r="592" spans="4:4" x14ac:dyDescent="0.25">
      <c r="D592"/>
    </row>
    <row r="593" spans="4:4" x14ac:dyDescent="0.25">
      <c r="D593"/>
    </row>
    <row r="594" spans="4:4" x14ac:dyDescent="0.25">
      <c r="D594"/>
    </row>
    <row r="595" spans="4:4" x14ac:dyDescent="0.25">
      <c r="D595"/>
    </row>
    <row r="596" spans="4:4" x14ac:dyDescent="0.25">
      <c r="D596"/>
    </row>
    <row r="597" spans="4:4" x14ac:dyDescent="0.25">
      <c r="D597"/>
    </row>
    <row r="598" spans="4:4" x14ac:dyDescent="0.25">
      <c r="D598"/>
    </row>
    <row r="599" spans="4:4" x14ac:dyDescent="0.25">
      <c r="D599"/>
    </row>
    <row r="600" spans="4:4" x14ac:dyDescent="0.25">
      <c r="D600"/>
    </row>
    <row r="601" spans="4:4" x14ac:dyDescent="0.25">
      <c r="D601"/>
    </row>
    <row r="602" spans="4:4" x14ac:dyDescent="0.25">
      <c r="D602"/>
    </row>
    <row r="603" spans="4:4" x14ac:dyDescent="0.25">
      <c r="D603"/>
    </row>
    <row r="604" spans="4:4" x14ac:dyDescent="0.25">
      <c r="D604"/>
    </row>
    <row r="605" spans="4:4" x14ac:dyDescent="0.25">
      <c r="D605"/>
    </row>
    <row r="606" spans="4:4" x14ac:dyDescent="0.25">
      <c r="D606"/>
    </row>
    <row r="607" spans="4:4" x14ac:dyDescent="0.25">
      <c r="D607"/>
    </row>
    <row r="608" spans="4:4" x14ac:dyDescent="0.25">
      <c r="D608"/>
    </row>
    <row r="609" spans="4:4" x14ac:dyDescent="0.25">
      <c r="D609"/>
    </row>
    <row r="610" spans="4:4" x14ac:dyDescent="0.25">
      <c r="D610"/>
    </row>
    <row r="611" spans="4:4" x14ac:dyDescent="0.25">
      <c r="D611"/>
    </row>
    <row r="612" spans="4:4" x14ac:dyDescent="0.25">
      <c r="D612"/>
    </row>
    <row r="613" spans="4:4" x14ac:dyDescent="0.25">
      <c r="D613"/>
    </row>
    <row r="614" spans="4:4" x14ac:dyDescent="0.25">
      <c r="D614"/>
    </row>
    <row r="615" spans="4:4" x14ac:dyDescent="0.25">
      <c r="D615"/>
    </row>
    <row r="616" spans="4:4" x14ac:dyDescent="0.25">
      <c r="D616"/>
    </row>
    <row r="617" spans="4:4" x14ac:dyDescent="0.25">
      <c r="D617"/>
    </row>
    <row r="618" spans="4:4" x14ac:dyDescent="0.25">
      <c r="D618"/>
    </row>
    <row r="619" spans="4:4" x14ac:dyDescent="0.25">
      <c r="D619"/>
    </row>
    <row r="620" spans="4:4" x14ac:dyDescent="0.25">
      <c r="D620"/>
    </row>
    <row r="621" spans="4:4" x14ac:dyDescent="0.25">
      <c r="D621"/>
    </row>
    <row r="622" spans="4:4" x14ac:dyDescent="0.25">
      <c r="D622"/>
    </row>
    <row r="623" spans="4:4" x14ac:dyDescent="0.25">
      <c r="D623"/>
    </row>
    <row r="624" spans="4:4" x14ac:dyDescent="0.25">
      <c r="D624"/>
    </row>
    <row r="625" spans="4:4" x14ac:dyDescent="0.25">
      <c r="D625"/>
    </row>
    <row r="626" spans="4:4" x14ac:dyDescent="0.25">
      <c r="D626"/>
    </row>
    <row r="627" spans="4:4" x14ac:dyDescent="0.25">
      <c r="D627"/>
    </row>
    <row r="628" spans="4:4" x14ac:dyDescent="0.25">
      <c r="D628"/>
    </row>
    <row r="629" spans="4:4" x14ac:dyDescent="0.25">
      <c r="D629"/>
    </row>
    <row r="630" spans="4:4" x14ac:dyDescent="0.25">
      <c r="D630"/>
    </row>
    <row r="631" spans="4:4" x14ac:dyDescent="0.25">
      <c r="D631"/>
    </row>
    <row r="632" spans="4:4" x14ac:dyDescent="0.25">
      <c r="D632"/>
    </row>
    <row r="633" spans="4:4" x14ac:dyDescent="0.25">
      <c r="D633"/>
    </row>
    <row r="634" spans="4:4" x14ac:dyDescent="0.25">
      <c r="D634"/>
    </row>
    <row r="635" spans="4:4" x14ac:dyDescent="0.25">
      <c r="D635"/>
    </row>
    <row r="636" spans="4:4" x14ac:dyDescent="0.25">
      <c r="D636"/>
    </row>
    <row r="637" spans="4:4" x14ac:dyDescent="0.25">
      <c r="D637"/>
    </row>
    <row r="638" spans="4:4" x14ac:dyDescent="0.25">
      <c r="D638"/>
    </row>
    <row r="639" spans="4:4" x14ac:dyDescent="0.25">
      <c r="D639"/>
    </row>
    <row r="640" spans="4:4" x14ac:dyDescent="0.25">
      <c r="D640"/>
    </row>
    <row r="641" spans="4:4" x14ac:dyDescent="0.25">
      <c r="D641"/>
    </row>
    <row r="642" spans="4:4" x14ac:dyDescent="0.25">
      <c r="D642"/>
    </row>
    <row r="643" spans="4:4" x14ac:dyDescent="0.25">
      <c r="D643"/>
    </row>
    <row r="644" spans="4:4" x14ac:dyDescent="0.25">
      <c r="D644"/>
    </row>
    <row r="645" spans="4:4" x14ac:dyDescent="0.25">
      <c r="D645"/>
    </row>
    <row r="646" spans="4:4" x14ac:dyDescent="0.25">
      <c r="D646"/>
    </row>
    <row r="647" spans="4:4" x14ac:dyDescent="0.25">
      <c r="D647"/>
    </row>
    <row r="648" spans="4:4" x14ac:dyDescent="0.25">
      <c r="D648"/>
    </row>
    <row r="649" spans="4:4" x14ac:dyDescent="0.25">
      <c r="D649"/>
    </row>
    <row r="650" spans="4:4" x14ac:dyDescent="0.25">
      <c r="D650"/>
    </row>
    <row r="651" spans="4:4" x14ac:dyDescent="0.25">
      <c r="D651"/>
    </row>
    <row r="652" spans="4:4" x14ac:dyDescent="0.25">
      <c r="D652"/>
    </row>
    <row r="653" spans="4:4" x14ac:dyDescent="0.25">
      <c r="D653"/>
    </row>
    <row r="654" spans="4:4" x14ac:dyDescent="0.25">
      <c r="D654"/>
    </row>
    <row r="655" spans="4:4" x14ac:dyDescent="0.25">
      <c r="D655"/>
    </row>
    <row r="656" spans="4:4" x14ac:dyDescent="0.25">
      <c r="D656"/>
    </row>
    <row r="657" spans="4:4" x14ac:dyDescent="0.25">
      <c r="D657"/>
    </row>
    <row r="658" spans="4:4" x14ac:dyDescent="0.25">
      <c r="D658"/>
    </row>
    <row r="659" spans="4:4" x14ac:dyDescent="0.25">
      <c r="D659"/>
    </row>
    <row r="660" spans="4:4" x14ac:dyDescent="0.25">
      <c r="D660"/>
    </row>
    <row r="661" spans="4:4" x14ac:dyDescent="0.25">
      <c r="D661"/>
    </row>
    <row r="662" spans="4:4" x14ac:dyDescent="0.25">
      <c r="D662"/>
    </row>
    <row r="663" spans="4:4" x14ac:dyDescent="0.25">
      <c r="D663"/>
    </row>
    <row r="664" spans="4:4" x14ac:dyDescent="0.25">
      <c r="D664"/>
    </row>
    <row r="665" spans="4:4" x14ac:dyDescent="0.25">
      <c r="D665"/>
    </row>
    <row r="666" spans="4:4" x14ac:dyDescent="0.25">
      <c r="D666"/>
    </row>
    <row r="667" spans="4:4" x14ac:dyDescent="0.25">
      <c r="D667"/>
    </row>
    <row r="668" spans="4:4" x14ac:dyDescent="0.25">
      <c r="D668"/>
    </row>
    <row r="669" spans="4:4" x14ac:dyDescent="0.25">
      <c r="D669"/>
    </row>
    <row r="670" spans="4:4" x14ac:dyDescent="0.25">
      <c r="D670"/>
    </row>
    <row r="671" spans="4:4" x14ac:dyDescent="0.25">
      <c r="D671"/>
    </row>
    <row r="672" spans="4:4" x14ac:dyDescent="0.25">
      <c r="D672"/>
    </row>
    <row r="673" spans="4:4" x14ac:dyDescent="0.25">
      <c r="D673"/>
    </row>
    <row r="674" spans="4:4" x14ac:dyDescent="0.25">
      <c r="D674"/>
    </row>
    <row r="675" spans="4:4" x14ac:dyDescent="0.25">
      <c r="D675"/>
    </row>
    <row r="676" spans="4:4" x14ac:dyDescent="0.25">
      <c r="D676"/>
    </row>
    <row r="677" spans="4:4" x14ac:dyDescent="0.25">
      <c r="D677"/>
    </row>
    <row r="678" spans="4:4" x14ac:dyDescent="0.25">
      <c r="D678"/>
    </row>
    <row r="679" spans="4:4" x14ac:dyDescent="0.25">
      <c r="D679"/>
    </row>
    <row r="680" spans="4:4" x14ac:dyDescent="0.25">
      <c r="D680"/>
    </row>
    <row r="681" spans="4:4" x14ac:dyDescent="0.25">
      <c r="D681"/>
    </row>
    <row r="682" spans="4:4" x14ac:dyDescent="0.25">
      <c r="D682"/>
    </row>
    <row r="683" spans="4:4" x14ac:dyDescent="0.25">
      <c r="D683"/>
    </row>
    <row r="684" spans="4:4" x14ac:dyDescent="0.25">
      <c r="D684"/>
    </row>
    <row r="685" spans="4:4" x14ac:dyDescent="0.25">
      <c r="D685"/>
    </row>
    <row r="686" spans="4:4" x14ac:dyDescent="0.25">
      <c r="D686"/>
    </row>
    <row r="687" spans="4:4" x14ac:dyDescent="0.25">
      <c r="D687"/>
    </row>
    <row r="688" spans="4:4" x14ac:dyDescent="0.25">
      <c r="D688"/>
    </row>
    <row r="689" spans="4:4" x14ac:dyDescent="0.25">
      <c r="D689"/>
    </row>
    <row r="690" spans="4:4" x14ac:dyDescent="0.25">
      <c r="D690"/>
    </row>
    <row r="691" spans="4:4" x14ac:dyDescent="0.25">
      <c r="D691"/>
    </row>
  </sheetData>
  <mergeCells count="4">
    <mergeCell ref="A25:C25"/>
    <mergeCell ref="A5:A15"/>
    <mergeCell ref="A16:A19"/>
    <mergeCell ref="A20:A23"/>
  </mergeCells>
  <pageMargins left="0.43307086614173229" right="0.43307086614173229" top="0.55118110236220474" bottom="0.56999999999999995" header="0.31496062992125984" footer="0.26"/>
  <pageSetup paperSize="9" scale="60" fitToHeight="0" orientation="portrait" horizontalDpi="4294967294" verticalDpi="4294967294" r:id="rId2"/>
  <headerFooter>
    <oddFooter>&amp;R&amp;N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96E6C-842D-4421-895C-150739812B2B}">
  <sheetPr>
    <pageSetUpPr fitToPage="1"/>
  </sheetPr>
  <dimension ref="A1:F691"/>
  <sheetViews>
    <sheetView workbookViewId="0">
      <selection activeCell="D7" sqref="D7"/>
    </sheetView>
  </sheetViews>
  <sheetFormatPr defaultRowHeight="15" x14ac:dyDescent="0.25"/>
  <cols>
    <col min="1" max="1" width="24.85546875" customWidth="1"/>
    <col min="2" max="2" width="23.42578125" customWidth="1"/>
    <col min="3" max="3" width="58" customWidth="1"/>
    <col min="4" max="4" width="17.85546875" style="92" customWidth="1"/>
    <col min="5" max="5" width="16.28515625" customWidth="1"/>
    <col min="6" max="6" width="16.140625" customWidth="1"/>
  </cols>
  <sheetData>
    <row r="1" spans="1:6" ht="21" customHeight="1" x14ac:dyDescent="0.25">
      <c r="A1" s="91" t="s">
        <v>160</v>
      </c>
      <c r="B1" t="s">
        <v>400</v>
      </c>
    </row>
    <row r="3" spans="1:6" x14ac:dyDescent="0.25">
      <c r="A3" s="1"/>
      <c r="B3" s="1"/>
      <c r="C3" s="1"/>
      <c r="D3" s="93" t="s">
        <v>3447</v>
      </c>
      <c r="E3" s="1"/>
      <c r="F3" s="1"/>
    </row>
    <row r="4" spans="1:6" ht="30" x14ac:dyDescent="0.25">
      <c r="A4" s="93" t="s">
        <v>2690</v>
      </c>
      <c r="B4" s="93" t="s">
        <v>1</v>
      </c>
      <c r="C4" s="93" t="s">
        <v>2</v>
      </c>
      <c r="D4" s="94" t="s">
        <v>3450</v>
      </c>
      <c r="E4" s="94" t="s">
        <v>3448</v>
      </c>
      <c r="F4" s="94" t="s">
        <v>3449</v>
      </c>
    </row>
    <row r="5" spans="1:6" ht="45" x14ac:dyDescent="0.25">
      <c r="A5" s="94" t="s">
        <v>2767</v>
      </c>
      <c r="B5" s="94" t="s">
        <v>300</v>
      </c>
      <c r="C5" s="94" t="s">
        <v>301</v>
      </c>
      <c r="D5" s="95">
        <v>2183305</v>
      </c>
      <c r="E5" s="95">
        <v>2183305</v>
      </c>
      <c r="F5" s="95">
        <v>983991.5</v>
      </c>
    </row>
    <row r="6" spans="1:6" ht="45" x14ac:dyDescent="0.25">
      <c r="A6" s="94" t="s">
        <v>2765</v>
      </c>
      <c r="B6" s="94" t="s">
        <v>297</v>
      </c>
      <c r="C6" s="94" t="s">
        <v>298</v>
      </c>
      <c r="D6" s="95">
        <v>2773209</v>
      </c>
      <c r="E6" s="95">
        <v>2773209</v>
      </c>
      <c r="F6" s="95">
        <v>2169320.9</v>
      </c>
    </row>
    <row r="7" spans="1:6" ht="30" x14ac:dyDescent="0.25">
      <c r="A7" s="94" t="s">
        <v>2789</v>
      </c>
      <c r="B7" s="94" t="s">
        <v>373</v>
      </c>
      <c r="C7" s="94" t="s">
        <v>374</v>
      </c>
      <c r="D7" s="95">
        <v>3000000</v>
      </c>
      <c r="E7" s="95">
        <v>2101116.25</v>
      </c>
      <c r="F7" s="95">
        <v>904435.57000000007</v>
      </c>
    </row>
    <row r="8" spans="1:6" ht="30" x14ac:dyDescent="0.25">
      <c r="A8" s="98" t="s">
        <v>2756</v>
      </c>
      <c r="B8" s="94" t="s">
        <v>279</v>
      </c>
      <c r="C8" s="94" t="s">
        <v>280</v>
      </c>
      <c r="D8" s="95">
        <v>750000</v>
      </c>
      <c r="E8" s="95">
        <v>554763.21</v>
      </c>
      <c r="F8" s="95">
        <v>270094.93</v>
      </c>
    </row>
    <row r="9" spans="1:6" x14ac:dyDescent="0.25">
      <c r="A9" s="99"/>
      <c r="B9" s="94" t="s">
        <v>313</v>
      </c>
      <c r="C9" s="94" t="s">
        <v>314</v>
      </c>
      <c r="D9" s="95">
        <v>1500000</v>
      </c>
      <c r="E9" s="95">
        <v>987103.96</v>
      </c>
      <c r="F9" s="95">
        <v>987103.9600000002</v>
      </c>
    </row>
    <row r="10" spans="1:6" ht="30" x14ac:dyDescent="0.25">
      <c r="A10" s="94" t="s">
        <v>2771</v>
      </c>
      <c r="B10" s="94" t="s">
        <v>307</v>
      </c>
      <c r="C10" s="94" t="s">
        <v>308</v>
      </c>
      <c r="D10" s="95">
        <v>476000</v>
      </c>
      <c r="E10" s="95">
        <v>289320.43</v>
      </c>
      <c r="F10" s="95">
        <v>0</v>
      </c>
    </row>
    <row r="11" spans="1:6" x14ac:dyDescent="0.25">
      <c r="A11" s="98" t="s">
        <v>2786</v>
      </c>
      <c r="B11" s="94" t="s">
        <v>364</v>
      </c>
      <c r="C11" s="94" t="s">
        <v>365</v>
      </c>
      <c r="D11" s="95">
        <v>175000</v>
      </c>
      <c r="E11" s="95">
        <v>119144</v>
      </c>
      <c r="F11" s="95">
        <v>0</v>
      </c>
    </row>
    <row r="12" spans="1:6" x14ac:dyDescent="0.25">
      <c r="A12" s="99"/>
      <c r="B12" s="94" t="s">
        <v>367</v>
      </c>
      <c r="C12" s="94" t="s">
        <v>368</v>
      </c>
      <c r="D12" s="95">
        <v>250000</v>
      </c>
      <c r="E12" s="95">
        <v>138189.54999999999</v>
      </c>
      <c r="F12" s="95">
        <v>0</v>
      </c>
    </row>
    <row r="13" spans="1:6" x14ac:dyDescent="0.25">
      <c r="A13" s="98" t="s">
        <v>2754</v>
      </c>
      <c r="B13" s="94" t="s">
        <v>267</v>
      </c>
      <c r="C13" s="94" t="s">
        <v>268</v>
      </c>
      <c r="D13" s="95">
        <v>2150000</v>
      </c>
      <c r="E13" s="95">
        <v>191644.72</v>
      </c>
      <c r="F13" s="95">
        <v>0</v>
      </c>
    </row>
    <row r="14" spans="1:6" ht="30" x14ac:dyDescent="0.25">
      <c r="A14" s="99"/>
      <c r="B14" s="94" t="s">
        <v>270</v>
      </c>
      <c r="C14" s="94" t="s">
        <v>271</v>
      </c>
      <c r="D14" s="95">
        <v>6400000</v>
      </c>
      <c r="E14" s="95">
        <v>551777.14999999991</v>
      </c>
      <c r="F14" s="95">
        <v>0</v>
      </c>
    </row>
    <row r="15" spans="1:6" x14ac:dyDescent="0.25">
      <c r="A15" s="99"/>
      <c r="B15" s="94" t="s">
        <v>273</v>
      </c>
      <c r="C15" s="94" t="s">
        <v>274</v>
      </c>
      <c r="D15" s="95">
        <v>7000000</v>
      </c>
      <c r="E15" s="95">
        <v>509736.74</v>
      </c>
      <c r="F15" s="95">
        <v>0</v>
      </c>
    </row>
    <row r="16" spans="1:6" ht="45" x14ac:dyDescent="0.25">
      <c r="A16" s="99"/>
      <c r="B16" s="94" t="s">
        <v>276</v>
      </c>
      <c r="C16" s="94" t="s">
        <v>277</v>
      </c>
      <c r="D16" s="95">
        <v>20732685.98</v>
      </c>
      <c r="E16" s="95">
        <v>1777258.12</v>
      </c>
      <c r="F16" s="95">
        <v>0</v>
      </c>
    </row>
    <row r="17" spans="1:6" x14ac:dyDescent="0.25">
      <c r="A17" s="94" t="s">
        <v>2773</v>
      </c>
      <c r="B17" s="94" t="s">
        <v>310</v>
      </c>
      <c r="C17" s="94" t="s">
        <v>311</v>
      </c>
      <c r="D17" s="95">
        <v>1168318.1200000001</v>
      </c>
      <c r="E17" s="95">
        <v>899128.21</v>
      </c>
      <c r="F17" s="95">
        <v>761818.08000000019</v>
      </c>
    </row>
    <row r="18" spans="1:6" ht="45" x14ac:dyDescent="0.25">
      <c r="A18" s="94" t="s">
        <v>2777</v>
      </c>
      <c r="B18" s="94" t="s">
        <v>319</v>
      </c>
      <c r="C18" s="94" t="s">
        <v>320</v>
      </c>
      <c r="D18" s="95">
        <v>2885911.85</v>
      </c>
      <c r="E18" s="95">
        <v>311838.40999999997</v>
      </c>
      <c r="F18" s="95">
        <v>0</v>
      </c>
    </row>
    <row r="19" spans="1:6" ht="30" x14ac:dyDescent="0.25">
      <c r="A19" s="98" t="s">
        <v>2794</v>
      </c>
      <c r="B19" s="94" t="s">
        <v>388</v>
      </c>
      <c r="C19" s="94" t="s">
        <v>389</v>
      </c>
      <c r="D19" s="95">
        <v>1189473.3500000001</v>
      </c>
      <c r="E19" s="95">
        <v>106891.97</v>
      </c>
      <c r="F19" s="95">
        <v>0</v>
      </c>
    </row>
    <row r="20" spans="1:6" ht="45" x14ac:dyDescent="0.25">
      <c r="A20" s="99"/>
      <c r="B20" s="94" t="s">
        <v>391</v>
      </c>
      <c r="C20" s="94" t="s">
        <v>392</v>
      </c>
      <c r="D20" s="95">
        <v>673913</v>
      </c>
      <c r="E20" s="95">
        <v>3722.12</v>
      </c>
      <c r="F20" s="95">
        <v>0</v>
      </c>
    </row>
    <row r="21" spans="1:6" ht="60" x14ac:dyDescent="0.25">
      <c r="A21" s="99"/>
      <c r="B21" s="94" t="s">
        <v>394</v>
      </c>
      <c r="C21" s="94" t="s">
        <v>395</v>
      </c>
      <c r="D21" s="95">
        <v>537845</v>
      </c>
      <c r="E21" s="95">
        <v>60325.09</v>
      </c>
      <c r="F21" s="95">
        <v>0</v>
      </c>
    </row>
    <row r="22" spans="1:6" ht="30" x14ac:dyDescent="0.25">
      <c r="A22" s="94" t="s">
        <v>2787</v>
      </c>
      <c r="B22" s="94" t="s">
        <v>370</v>
      </c>
      <c r="C22" s="94" t="s">
        <v>371</v>
      </c>
      <c r="D22" s="95">
        <v>10400000</v>
      </c>
      <c r="E22" s="95">
        <v>242809.57</v>
      </c>
      <c r="F22" s="95">
        <v>0</v>
      </c>
    </row>
    <row r="23" spans="1:6" ht="30" x14ac:dyDescent="0.25">
      <c r="A23" s="94" t="s">
        <v>2780</v>
      </c>
      <c r="B23" s="94" t="s">
        <v>343</v>
      </c>
      <c r="C23" s="94" t="s">
        <v>344</v>
      </c>
      <c r="D23" s="95">
        <v>9609697.4000000004</v>
      </c>
      <c r="E23" s="95">
        <v>320465.37</v>
      </c>
      <c r="F23" s="95">
        <v>0</v>
      </c>
    </row>
    <row r="24" spans="1:6" ht="30" x14ac:dyDescent="0.25">
      <c r="A24" s="98" t="s">
        <v>2792</v>
      </c>
      <c r="B24" s="94" t="s">
        <v>379</v>
      </c>
      <c r="C24" s="94" t="s">
        <v>380</v>
      </c>
      <c r="D24" s="95">
        <v>484776.3</v>
      </c>
      <c r="E24" s="95">
        <v>329963.03000000003</v>
      </c>
      <c r="F24" s="95">
        <v>0</v>
      </c>
    </row>
    <row r="25" spans="1:6" ht="30" x14ac:dyDescent="0.25">
      <c r="A25" s="99"/>
      <c r="B25" s="94" t="s">
        <v>382</v>
      </c>
      <c r="C25" s="94" t="s">
        <v>383</v>
      </c>
      <c r="D25" s="95">
        <v>816878</v>
      </c>
      <c r="E25" s="95">
        <v>648585.02</v>
      </c>
      <c r="F25" s="95">
        <v>23807.15</v>
      </c>
    </row>
    <row r="26" spans="1:6" x14ac:dyDescent="0.25">
      <c r="A26" s="99"/>
      <c r="B26" s="94" t="s">
        <v>385</v>
      </c>
      <c r="C26" s="94" t="s">
        <v>386</v>
      </c>
      <c r="D26" s="95">
        <v>1000000</v>
      </c>
      <c r="E26" s="95">
        <v>0</v>
      </c>
      <c r="F26" s="95">
        <v>0</v>
      </c>
    </row>
    <row r="27" spans="1:6" ht="30" x14ac:dyDescent="0.25">
      <c r="A27" s="98" t="s">
        <v>2775</v>
      </c>
      <c r="B27" s="94" t="s">
        <v>316</v>
      </c>
      <c r="C27" s="94" t="s">
        <v>317</v>
      </c>
      <c r="D27" s="95">
        <v>5000000</v>
      </c>
      <c r="E27" s="95">
        <v>159890.16</v>
      </c>
      <c r="F27" s="95">
        <v>26211.5</v>
      </c>
    </row>
    <row r="28" spans="1:6" ht="60" x14ac:dyDescent="0.25">
      <c r="A28" s="99"/>
      <c r="B28" s="94" t="s">
        <v>322</v>
      </c>
      <c r="C28" s="94" t="s">
        <v>323</v>
      </c>
      <c r="D28" s="95">
        <v>4465000</v>
      </c>
      <c r="E28" s="95">
        <v>153332.01</v>
      </c>
      <c r="F28" s="95">
        <v>0</v>
      </c>
    </row>
    <row r="29" spans="1:6" ht="45" x14ac:dyDescent="0.25">
      <c r="A29" s="94" t="s">
        <v>2762</v>
      </c>
      <c r="B29" s="94" t="s">
        <v>288</v>
      </c>
      <c r="C29" s="94" t="s">
        <v>289</v>
      </c>
      <c r="D29" s="95">
        <v>2600000</v>
      </c>
      <c r="E29" s="95">
        <v>240454.53</v>
      </c>
      <c r="F29" s="95">
        <v>86338.06</v>
      </c>
    </row>
    <row r="30" spans="1:6" x14ac:dyDescent="0.25">
      <c r="A30" s="94" t="s">
        <v>2769</v>
      </c>
      <c r="B30" s="94" t="s">
        <v>303</v>
      </c>
      <c r="C30" s="94" t="s">
        <v>304</v>
      </c>
      <c r="D30" s="95">
        <v>383488.93</v>
      </c>
      <c r="E30" s="95">
        <v>248062.69</v>
      </c>
      <c r="F30" s="95">
        <v>78709.740000000005</v>
      </c>
    </row>
    <row r="31" spans="1:6" ht="30" x14ac:dyDescent="0.25">
      <c r="A31" s="94" t="s">
        <v>2784</v>
      </c>
      <c r="B31" s="94" t="s">
        <v>361</v>
      </c>
      <c r="C31" s="94" t="s">
        <v>362</v>
      </c>
      <c r="D31" s="95">
        <v>5000000</v>
      </c>
      <c r="E31" s="95">
        <v>222249.59</v>
      </c>
      <c r="F31" s="95">
        <v>0</v>
      </c>
    </row>
    <row r="32" spans="1:6" ht="30" x14ac:dyDescent="0.25">
      <c r="A32" s="94" t="s">
        <v>2791</v>
      </c>
      <c r="B32" s="94" t="s">
        <v>376</v>
      </c>
      <c r="C32" s="94" t="s">
        <v>377</v>
      </c>
      <c r="D32" s="95">
        <v>6002951.4199999999</v>
      </c>
      <c r="E32" s="95">
        <v>36215.910000000003</v>
      </c>
      <c r="F32" s="95">
        <v>14739.69</v>
      </c>
    </row>
    <row r="33" spans="1:6" ht="30" x14ac:dyDescent="0.25">
      <c r="A33" s="98" t="s">
        <v>2782</v>
      </c>
      <c r="B33" s="94" t="s">
        <v>349</v>
      </c>
      <c r="C33" s="94" t="s">
        <v>350</v>
      </c>
      <c r="D33" s="95">
        <v>3435415.84</v>
      </c>
      <c r="E33" s="95">
        <v>3435415.84</v>
      </c>
      <c r="F33" s="95">
        <v>0</v>
      </c>
    </row>
    <row r="34" spans="1:6" ht="30" x14ac:dyDescent="0.25">
      <c r="A34" s="99"/>
      <c r="B34" s="94" t="s">
        <v>352</v>
      </c>
      <c r="C34" s="94" t="s">
        <v>353</v>
      </c>
      <c r="D34" s="95">
        <v>2811735</v>
      </c>
      <c r="E34" s="95">
        <v>2737781.17</v>
      </c>
      <c r="F34" s="95">
        <v>0</v>
      </c>
    </row>
    <row r="35" spans="1:6" ht="30" x14ac:dyDescent="0.25">
      <c r="A35" s="99"/>
      <c r="B35" s="94" t="s">
        <v>396</v>
      </c>
      <c r="C35" s="94" t="s">
        <v>2703</v>
      </c>
      <c r="D35" s="95">
        <v>1711032.46</v>
      </c>
      <c r="E35" s="95">
        <v>0</v>
      </c>
      <c r="F35" s="95">
        <v>0</v>
      </c>
    </row>
    <row r="36" spans="1:6" ht="30" x14ac:dyDescent="0.25">
      <c r="A36" s="99"/>
      <c r="B36" s="94" t="s">
        <v>355</v>
      </c>
      <c r="C36" s="94" t="s">
        <v>356</v>
      </c>
      <c r="D36" s="95">
        <v>2320960</v>
      </c>
      <c r="E36" s="95">
        <v>2286410.7799999998</v>
      </c>
      <c r="F36" s="95">
        <v>0</v>
      </c>
    </row>
    <row r="37" spans="1:6" ht="45" x14ac:dyDescent="0.25">
      <c r="A37" s="94" t="s">
        <v>2783</v>
      </c>
      <c r="B37" s="94" t="s">
        <v>358</v>
      </c>
      <c r="C37" s="94" t="s">
        <v>359</v>
      </c>
      <c r="D37" s="95">
        <v>8590925</v>
      </c>
      <c r="E37" s="95">
        <v>351899.62</v>
      </c>
      <c r="F37" s="95">
        <v>12669.89</v>
      </c>
    </row>
    <row r="38" spans="1:6" ht="45" x14ac:dyDescent="0.25">
      <c r="A38" s="94" t="s">
        <v>3417</v>
      </c>
      <c r="B38" s="94" t="s">
        <v>398</v>
      </c>
      <c r="C38" s="94" t="s">
        <v>2681</v>
      </c>
      <c r="D38" s="95">
        <v>25200000</v>
      </c>
      <c r="E38" s="95">
        <v>0</v>
      </c>
      <c r="F38" s="95">
        <v>0</v>
      </c>
    </row>
    <row r="39" spans="1:6" ht="75" x14ac:dyDescent="0.25">
      <c r="A39" s="94" t="s">
        <v>2760</v>
      </c>
      <c r="B39" s="94" t="s">
        <v>285</v>
      </c>
      <c r="C39" s="94" t="s">
        <v>286</v>
      </c>
      <c r="D39" s="95">
        <v>11200000</v>
      </c>
      <c r="E39" s="95">
        <v>11200000</v>
      </c>
      <c r="F39" s="95">
        <v>3770813.77</v>
      </c>
    </row>
    <row r="40" spans="1:6" ht="75" x14ac:dyDescent="0.25">
      <c r="A40" s="98" t="s">
        <v>2764</v>
      </c>
      <c r="B40" s="94" t="s">
        <v>291</v>
      </c>
      <c r="C40" s="94" t="s">
        <v>292</v>
      </c>
      <c r="D40" s="95">
        <v>10067934</v>
      </c>
      <c r="E40" s="95">
        <v>10067934</v>
      </c>
      <c r="F40" s="95">
        <v>4286380.2</v>
      </c>
    </row>
    <row r="41" spans="1:6" ht="30" x14ac:dyDescent="0.25">
      <c r="A41" s="99"/>
      <c r="B41" s="94" t="s">
        <v>294</v>
      </c>
      <c r="C41" s="94" t="s">
        <v>295</v>
      </c>
      <c r="D41" s="95">
        <v>14672100</v>
      </c>
      <c r="E41" s="95">
        <v>14672100</v>
      </c>
      <c r="F41" s="95">
        <v>6505629.9999999991</v>
      </c>
    </row>
    <row r="42" spans="1:6" ht="45" x14ac:dyDescent="0.25">
      <c r="A42" s="94" t="s">
        <v>2758</v>
      </c>
      <c r="B42" s="94" t="s">
        <v>282</v>
      </c>
      <c r="C42" s="94" t="s">
        <v>283</v>
      </c>
      <c r="D42" s="95">
        <v>6506862</v>
      </c>
      <c r="E42" s="95">
        <v>6506862</v>
      </c>
      <c r="F42" s="95">
        <v>5785999.9999999991</v>
      </c>
    </row>
    <row r="43" spans="1:6" x14ac:dyDescent="0.25">
      <c r="A43" s="98" t="s">
        <v>2779</v>
      </c>
      <c r="B43" s="94" t="s">
        <v>325</v>
      </c>
      <c r="C43" s="94" t="s">
        <v>326</v>
      </c>
      <c r="D43" s="95">
        <v>3596000</v>
      </c>
      <c r="E43" s="95">
        <v>2415400</v>
      </c>
      <c r="F43" s="95">
        <v>0</v>
      </c>
    </row>
    <row r="44" spans="1:6" ht="45" x14ac:dyDescent="0.25">
      <c r="A44" s="99"/>
      <c r="B44" s="94" t="s">
        <v>328</v>
      </c>
      <c r="C44" s="94" t="s">
        <v>329</v>
      </c>
      <c r="D44" s="95">
        <v>9000000</v>
      </c>
      <c r="E44" s="95">
        <v>289167.40000000002</v>
      </c>
      <c r="F44" s="95">
        <v>66080.160000000003</v>
      </c>
    </row>
    <row r="45" spans="1:6" ht="45" x14ac:dyDescent="0.25">
      <c r="A45" s="99"/>
      <c r="B45" s="94" t="s">
        <v>331</v>
      </c>
      <c r="C45" s="94" t="s">
        <v>332</v>
      </c>
      <c r="D45" s="95">
        <v>30000000</v>
      </c>
      <c r="E45" s="95">
        <v>564885.85</v>
      </c>
      <c r="F45" s="95">
        <v>0</v>
      </c>
    </row>
    <row r="46" spans="1:6" ht="30" x14ac:dyDescent="0.25">
      <c r="A46" s="99"/>
      <c r="B46" s="94" t="s">
        <v>334</v>
      </c>
      <c r="C46" s="94" t="s">
        <v>335</v>
      </c>
      <c r="D46" s="95">
        <v>2350000</v>
      </c>
      <c r="E46" s="95">
        <v>1150201.97</v>
      </c>
      <c r="F46" s="95">
        <v>0</v>
      </c>
    </row>
    <row r="47" spans="1:6" x14ac:dyDescent="0.25">
      <c r="A47" s="99"/>
      <c r="B47" s="94" t="s">
        <v>337</v>
      </c>
      <c r="C47" s="94" t="s">
        <v>338</v>
      </c>
      <c r="D47" s="95">
        <v>57037475.649999999</v>
      </c>
      <c r="E47" s="95">
        <v>4424718.29</v>
      </c>
      <c r="F47" s="95">
        <v>112883.44</v>
      </c>
    </row>
    <row r="48" spans="1:6" ht="45" x14ac:dyDescent="0.25">
      <c r="A48" s="99"/>
      <c r="B48" s="94" t="s">
        <v>340</v>
      </c>
      <c r="C48" s="94" t="s">
        <v>341</v>
      </c>
      <c r="D48" s="95">
        <v>1320250</v>
      </c>
      <c r="E48" s="95">
        <v>652156.03</v>
      </c>
      <c r="F48" s="95">
        <v>394578.87</v>
      </c>
    </row>
    <row r="49" spans="1:6" ht="45" x14ac:dyDescent="0.25">
      <c r="A49" s="99"/>
      <c r="B49" s="94" t="s">
        <v>346</v>
      </c>
      <c r="C49" s="94" t="s">
        <v>347</v>
      </c>
      <c r="D49" s="95">
        <v>1000000</v>
      </c>
      <c r="E49" s="95">
        <v>822362.93</v>
      </c>
      <c r="F49" s="95">
        <v>52230.16</v>
      </c>
    </row>
    <row r="50" spans="1:6" x14ac:dyDescent="0.25">
      <c r="A50" s="98" t="s">
        <v>3446</v>
      </c>
      <c r="B50" s="99"/>
      <c r="C50" s="99"/>
      <c r="D50" s="95">
        <v>290429143.30000001</v>
      </c>
      <c r="E50" s="95">
        <v>77737797.690000013</v>
      </c>
      <c r="F50" s="95">
        <v>27293837.570000004</v>
      </c>
    </row>
    <row r="51" spans="1:6" x14ac:dyDescent="0.25">
      <c r="D51"/>
    </row>
    <row r="52" spans="1:6" x14ac:dyDescent="0.25">
      <c r="D52"/>
    </row>
    <row r="53" spans="1:6" x14ac:dyDescent="0.25">
      <c r="D53"/>
    </row>
    <row r="54" spans="1:6" x14ac:dyDescent="0.25">
      <c r="D54"/>
    </row>
    <row r="55" spans="1:6" x14ac:dyDescent="0.25">
      <c r="D55"/>
    </row>
    <row r="56" spans="1:6" x14ac:dyDescent="0.25">
      <c r="D56"/>
    </row>
    <row r="57" spans="1:6" x14ac:dyDescent="0.25">
      <c r="D57"/>
    </row>
    <row r="58" spans="1:6" x14ac:dyDescent="0.25">
      <c r="D58"/>
    </row>
    <row r="59" spans="1:6" x14ac:dyDescent="0.25">
      <c r="D59"/>
    </row>
    <row r="60" spans="1:6" x14ac:dyDescent="0.25">
      <c r="D60"/>
    </row>
    <row r="61" spans="1:6" x14ac:dyDescent="0.25">
      <c r="D61"/>
    </row>
    <row r="62" spans="1:6" x14ac:dyDescent="0.25">
      <c r="D62"/>
    </row>
    <row r="63" spans="1:6" x14ac:dyDescent="0.25">
      <c r="D63"/>
    </row>
    <row r="64" spans="1:6" x14ac:dyDescent="0.25">
      <c r="D64"/>
    </row>
    <row r="65" spans="4:4" x14ac:dyDescent="0.25">
      <c r="D65"/>
    </row>
    <row r="66" spans="4:4" x14ac:dyDescent="0.25">
      <c r="D66"/>
    </row>
    <row r="67" spans="4:4" x14ac:dyDescent="0.25">
      <c r="D67"/>
    </row>
    <row r="68" spans="4:4" x14ac:dyDescent="0.25">
      <c r="D68"/>
    </row>
    <row r="69" spans="4:4" x14ac:dyDescent="0.25">
      <c r="D69"/>
    </row>
    <row r="70" spans="4:4" x14ac:dyDescent="0.25">
      <c r="D70"/>
    </row>
    <row r="71" spans="4:4" x14ac:dyDescent="0.25">
      <c r="D71"/>
    </row>
    <row r="72" spans="4:4" x14ac:dyDescent="0.25">
      <c r="D72"/>
    </row>
    <row r="73" spans="4:4" x14ac:dyDescent="0.25">
      <c r="D73"/>
    </row>
    <row r="74" spans="4:4" x14ac:dyDescent="0.25">
      <c r="D74"/>
    </row>
    <row r="75" spans="4:4" x14ac:dyDescent="0.25">
      <c r="D75"/>
    </row>
    <row r="76" spans="4:4" x14ac:dyDescent="0.25">
      <c r="D76"/>
    </row>
    <row r="77" spans="4:4" x14ac:dyDescent="0.25">
      <c r="D77"/>
    </row>
    <row r="78" spans="4:4" x14ac:dyDescent="0.25">
      <c r="D78"/>
    </row>
    <row r="79" spans="4:4" x14ac:dyDescent="0.25">
      <c r="D79"/>
    </row>
    <row r="80" spans="4:4" x14ac:dyDescent="0.25">
      <c r="D80"/>
    </row>
    <row r="81" spans="4:4" x14ac:dyDescent="0.25">
      <c r="D81"/>
    </row>
    <row r="82" spans="4:4" x14ac:dyDescent="0.25">
      <c r="D82"/>
    </row>
    <row r="83" spans="4:4" x14ac:dyDescent="0.25">
      <c r="D83"/>
    </row>
    <row r="84" spans="4:4" x14ac:dyDescent="0.25">
      <c r="D84"/>
    </row>
    <row r="85" spans="4:4" x14ac:dyDescent="0.25">
      <c r="D85"/>
    </row>
    <row r="86" spans="4:4" x14ac:dyDescent="0.25">
      <c r="D86"/>
    </row>
    <row r="87" spans="4:4" x14ac:dyDescent="0.25">
      <c r="D87"/>
    </row>
    <row r="88" spans="4:4" x14ac:dyDescent="0.25">
      <c r="D88"/>
    </row>
    <row r="89" spans="4:4" x14ac:dyDescent="0.25">
      <c r="D89"/>
    </row>
    <row r="90" spans="4:4" x14ac:dyDescent="0.25">
      <c r="D90"/>
    </row>
    <row r="91" spans="4:4" x14ac:dyDescent="0.25">
      <c r="D91"/>
    </row>
    <row r="92" spans="4:4" x14ac:dyDescent="0.25">
      <c r="D92"/>
    </row>
    <row r="93" spans="4:4" x14ac:dyDescent="0.25">
      <c r="D93"/>
    </row>
    <row r="94" spans="4:4" x14ac:dyDescent="0.25">
      <c r="D94"/>
    </row>
    <row r="95" spans="4:4" x14ac:dyDescent="0.25">
      <c r="D95"/>
    </row>
    <row r="96" spans="4:4" x14ac:dyDescent="0.25">
      <c r="D96"/>
    </row>
    <row r="97" spans="4:4" x14ac:dyDescent="0.25">
      <c r="D97"/>
    </row>
    <row r="98" spans="4:4" x14ac:dyDescent="0.25">
      <c r="D98"/>
    </row>
    <row r="99" spans="4:4" x14ac:dyDescent="0.25">
      <c r="D99"/>
    </row>
    <row r="100" spans="4:4" x14ac:dyDescent="0.25">
      <c r="D100"/>
    </row>
    <row r="101" spans="4:4" x14ac:dyDescent="0.25">
      <c r="D101"/>
    </row>
    <row r="102" spans="4:4" x14ac:dyDescent="0.25">
      <c r="D102"/>
    </row>
    <row r="103" spans="4:4" x14ac:dyDescent="0.25">
      <c r="D103"/>
    </row>
    <row r="104" spans="4:4" x14ac:dyDescent="0.25">
      <c r="D104"/>
    </row>
    <row r="105" spans="4:4" x14ac:dyDescent="0.25">
      <c r="D105"/>
    </row>
    <row r="106" spans="4:4" x14ac:dyDescent="0.25">
      <c r="D106"/>
    </row>
    <row r="107" spans="4:4" x14ac:dyDescent="0.25">
      <c r="D107"/>
    </row>
    <row r="108" spans="4:4" x14ac:dyDescent="0.25">
      <c r="D108"/>
    </row>
    <row r="109" spans="4:4" x14ac:dyDescent="0.25">
      <c r="D109"/>
    </row>
    <row r="110" spans="4:4" x14ac:dyDescent="0.25">
      <c r="D110"/>
    </row>
    <row r="111" spans="4:4" x14ac:dyDescent="0.25">
      <c r="D111"/>
    </row>
    <row r="112" spans="4:4" x14ac:dyDescent="0.25">
      <c r="D112"/>
    </row>
    <row r="113" spans="4:4" x14ac:dyDescent="0.25">
      <c r="D113"/>
    </row>
    <row r="114" spans="4:4" x14ac:dyDescent="0.25">
      <c r="D114"/>
    </row>
    <row r="115" spans="4:4" x14ac:dyDescent="0.25">
      <c r="D115"/>
    </row>
    <row r="116" spans="4:4" x14ac:dyDescent="0.25">
      <c r="D116"/>
    </row>
    <row r="117" spans="4:4" x14ac:dyDescent="0.25">
      <c r="D117"/>
    </row>
    <row r="118" spans="4:4" x14ac:dyDescent="0.25">
      <c r="D118"/>
    </row>
    <row r="119" spans="4:4" x14ac:dyDescent="0.25">
      <c r="D119"/>
    </row>
    <row r="120" spans="4:4" x14ac:dyDescent="0.25">
      <c r="D120"/>
    </row>
    <row r="121" spans="4:4" x14ac:dyDescent="0.25">
      <c r="D121"/>
    </row>
    <row r="122" spans="4:4" x14ac:dyDescent="0.25">
      <c r="D122"/>
    </row>
    <row r="123" spans="4:4" x14ac:dyDescent="0.25">
      <c r="D123"/>
    </row>
    <row r="124" spans="4:4" x14ac:dyDescent="0.25">
      <c r="D124"/>
    </row>
    <row r="125" spans="4:4" x14ac:dyDescent="0.25">
      <c r="D125"/>
    </row>
    <row r="126" spans="4:4" x14ac:dyDescent="0.25">
      <c r="D126"/>
    </row>
    <row r="127" spans="4:4" x14ac:dyDescent="0.25">
      <c r="D127"/>
    </row>
    <row r="128" spans="4:4" x14ac:dyDescent="0.25">
      <c r="D128"/>
    </row>
    <row r="129" spans="4:4" x14ac:dyDescent="0.25">
      <c r="D129"/>
    </row>
    <row r="130" spans="4:4" x14ac:dyDescent="0.25">
      <c r="D130"/>
    </row>
    <row r="131" spans="4:4" x14ac:dyDescent="0.25">
      <c r="D131"/>
    </row>
    <row r="132" spans="4:4" x14ac:dyDescent="0.25">
      <c r="D132"/>
    </row>
    <row r="133" spans="4:4" x14ac:dyDescent="0.25">
      <c r="D133"/>
    </row>
    <row r="134" spans="4:4" x14ac:dyDescent="0.25">
      <c r="D134"/>
    </row>
    <row r="135" spans="4:4" x14ac:dyDescent="0.25">
      <c r="D135"/>
    </row>
    <row r="136" spans="4:4" x14ac:dyDescent="0.25">
      <c r="D136"/>
    </row>
    <row r="137" spans="4:4" x14ac:dyDescent="0.25">
      <c r="D137"/>
    </row>
    <row r="138" spans="4:4" x14ac:dyDescent="0.25">
      <c r="D138"/>
    </row>
    <row r="139" spans="4:4" x14ac:dyDescent="0.25">
      <c r="D139"/>
    </row>
    <row r="140" spans="4:4" x14ac:dyDescent="0.25">
      <c r="D140"/>
    </row>
    <row r="141" spans="4:4" x14ac:dyDescent="0.25">
      <c r="D141"/>
    </row>
    <row r="142" spans="4:4" x14ac:dyDescent="0.25">
      <c r="D142"/>
    </row>
    <row r="143" spans="4:4" x14ac:dyDescent="0.25">
      <c r="D143"/>
    </row>
    <row r="144" spans="4:4" x14ac:dyDescent="0.25">
      <c r="D144"/>
    </row>
    <row r="145" spans="4:4" x14ac:dyDescent="0.25">
      <c r="D145"/>
    </row>
    <row r="146" spans="4:4" x14ac:dyDescent="0.25">
      <c r="D146"/>
    </row>
    <row r="147" spans="4:4" x14ac:dyDescent="0.25">
      <c r="D147"/>
    </row>
    <row r="148" spans="4:4" x14ac:dyDescent="0.25">
      <c r="D148"/>
    </row>
    <row r="149" spans="4:4" x14ac:dyDescent="0.25">
      <c r="D149"/>
    </row>
    <row r="150" spans="4:4" x14ac:dyDescent="0.25">
      <c r="D150"/>
    </row>
    <row r="151" spans="4:4" x14ac:dyDescent="0.25">
      <c r="D151"/>
    </row>
    <row r="152" spans="4:4" x14ac:dyDescent="0.25">
      <c r="D152"/>
    </row>
    <row r="153" spans="4:4" x14ac:dyDescent="0.25">
      <c r="D153"/>
    </row>
    <row r="154" spans="4:4" x14ac:dyDescent="0.25">
      <c r="D154"/>
    </row>
    <row r="155" spans="4:4" x14ac:dyDescent="0.25">
      <c r="D155"/>
    </row>
    <row r="156" spans="4:4" x14ac:dyDescent="0.25">
      <c r="D156"/>
    </row>
    <row r="157" spans="4:4" x14ac:dyDescent="0.25">
      <c r="D157"/>
    </row>
    <row r="158" spans="4:4" x14ac:dyDescent="0.25">
      <c r="D158"/>
    </row>
    <row r="159" spans="4:4" x14ac:dyDescent="0.25">
      <c r="D159"/>
    </row>
    <row r="160" spans="4:4" x14ac:dyDescent="0.25">
      <c r="D160"/>
    </row>
    <row r="161" spans="4:4" x14ac:dyDescent="0.25">
      <c r="D161"/>
    </row>
    <row r="162" spans="4:4" x14ac:dyDescent="0.25">
      <c r="D162"/>
    </row>
    <row r="163" spans="4:4" x14ac:dyDescent="0.25">
      <c r="D163"/>
    </row>
    <row r="164" spans="4:4" x14ac:dyDescent="0.25">
      <c r="D164"/>
    </row>
    <row r="165" spans="4:4" x14ac:dyDescent="0.25">
      <c r="D165"/>
    </row>
    <row r="166" spans="4:4" x14ac:dyDescent="0.25">
      <c r="D166"/>
    </row>
    <row r="167" spans="4:4" x14ac:dyDescent="0.25">
      <c r="D167"/>
    </row>
    <row r="168" spans="4:4" x14ac:dyDescent="0.25">
      <c r="D168"/>
    </row>
    <row r="169" spans="4:4" x14ac:dyDescent="0.25">
      <c r="D169"/>
    </row>
    <row r="170" spans="4:4" x14ac:dyDescent="0.25">
      <c r="D170"/>
    </row>
    <row r="171" spans="4:4" x14ac:dyDescent="0.25">
      <c r="D171"/>
    </row>
    <row r="172" spans="4:4" x14ac:dyDescent="0.25">
      <c r="D172"/>
    </row>
    <row r="173" spans="4:4" x14ac:dyDescent="0.25">
      <c r="D173"/>
    </row>
    <row r="174" spans="4:4" x14ac:dyDescent="0.25">
      <c r="D174"/>
    </row>
    <row r="175" spans="4:4" x14ac:dyDescent="0.25">
      <c r="D175"/>
    </row>
    <row r="176" spans="4:4" x14ac:dyDescent="0.25">
      <c r="D176"/>
    </row>
    <row r="177" spans="4:4" x14ac:dyDescent="0.25">
      <c r="D177"/>
    </row>
    <row r="178" spans="4:4" x14ac:dyDescent="0.25">
      <c r="D178"/>
    </row>
    <row r="179" spans="4:4" x14ac:dyDescent="0.25">
      <c r="D179"/>
    </row>
    <row r="180" spans="4:4" x14ac:dyDescent="0.25">
      <c r="D180"/>
    </row>
    <row r="181" spans="4:4" x14ac:dyDescent="0.25">
      <c r="D181"/>
    </row>
    <row r="182" spans="4:4" x14ac:dyDescent="0.25">
      <c r="D182"/>
    </row>
    <row r="183" spans="4:4" x14ac:dyDescent="0.25">
      <c r="D183"/>
    </row>
    <row r="184" spans="4:4" x14ac:dyDescent="0.25">
      <c r="D184"/>
    </row>
    <row r="185" spans="4:4" x14ac:dyDescent="0.25">
      <c r="D185"/>
    </row>
    <row r="186" spans="4:4" x14ac:dyDescent="0.25">
      <c r="D186"/>
    </row>
    <row r="187" spans="4:4" x14ac:dyDescent="0.25">
      <c r="D187"/>
    </row>
    <row r="188" spans="4:4" x14ac:dyDescent="0.25">
      <c r="D188"/>
    </row>
    <row r="189" spans="4:4" x14ac:dyDescent="0.25">
      <c r="D189"/>
    </row>
    <row r="190" spans="4:4" x14ac:dyDescent="0.25">
      <c r="D190"/>
    </row>
    <row r="191" spans="4:4" x14ac:dyDescent="0.25">
      <c r="D191"/>
    </row>
    <row r="192" spans="4:4" x14ac:dyDescent="0.25">
      <c r="D192"/>
    </row>
    <row r="193" spans="4:4" x14ac:dyDescent="0.25">
      <c r="D193"/>
    </row>
    <row r="194" spans="4:4" x14ac:dyDescent="0.25">
      <c r="D194"/>
    </row>
    <row r="195" spans="4:4" x14ac:dyDescent="0.25">
      <c r="D195"/>
    </row>
    <row r="196" spans="4:4" x14ac:dyDescent="0.25">
      <c r="D196"/>
    </row>
    <row r="197" spans="4:4" x14ac:dyDescent="0.25">
      <c r="D197"/>
    </row>
    <row r="198" spans="4:4" x14ac:dyDescent="0.25">
      <c r="D198"/>
    </row>
    <row r="199" spans="4:4" x14ac:dyDescent="0.25">
      <c r="D199"/>
    </row>
    <row r="200" spans="4:4" x14ac:dyDescent="0.25">
      <c r="D200"/>
    </row>
    <row r="201" spans="4:4" x14ac:dyDescent="0.25">
      <c r="D201"/>
    </row>
    <row r="202" spans="4:4" x14ac:dyDescent="0.25">
      <c r="D202"/>
    </row>
    <row r="203" spans="4:4" x14ac:dyDescent="0.25">
      <c r="D203"/>
    </row>
    <row r="204" spans="4:4" x14ac:dyDescent="0.25">
      <c r="D204"/>
    </row>
    <row r="205" spans="4:4" x14ac:dyDescent="0.25">
      <c r="D205"/>
    </row>
    <row r="206" spans="4:4" x14ac:dyDescent="0.25">
      <c r="D206"/>
    </row>
    <row r="207" spans="4:4" x14ac:dyDescent="0.25">
      <c r="D207"/>
    </row>
    <row r="208" spans="4:4" x14ac:dyDescent="0.25">
      <c r="D208"/>
    </row>
    <row r="209" spans="4:4" x14ac:dyDescent="0.25">
      <c r="D209"/>
    </row>
    <row r="210" spans="4:4" x14ac:dyDescent="0.25">
      <c r="D210"/>
    </row>
    <row r="211" spans="4:4" x14ac:dyDescent="0.25">
      <c r="D211"/>
    </row>
    <row r="212" spans="4:4" x14ac:dyDescent="0.25">
      <c r="D212"/>
    </row>
    <row r="213" spans="4:4" x14ac:dyDescent="0.25">
      <c r="D213"/>
    </row>
    <row r="214" spans="4:4" x14ac:dyDescent="0.25">
      <c r="D214"/>
    </row>
    <row r="215" spans="4:4" x14ac:dyDescent="0.25">
      <c r="D215"/>
    </row>
    <row r="216" spans="4:4" x14ac:dyDescent="0.25">
      <c r="D216"/>
    </row>
    <row r="217" spans="4:4" x14ac:dyDescent="0.25">
      <c r="D217"/>
    </row>
    <row r="218" spans="4:4" x14ac:dyDescent="0.25">
      <c r="D218"/>
    </row>
    <row r="219" spans="4:4" x14ac:dyDescent="0.25">
      <c r="D219"/>
    </row>
    <row r="220" spans="4:4" x14ac:dyDescent="0.25">
      <c r="D220"/>
    </row>
    <row r="221" spans="4:4" x14ac:dyDescent="0.25">
      <c r="D221"/>
    </row>
    <row r="222" spans="4:4" x14ac:dyDescent="0.25">
      <c r="D222"/>
    </row>
    <row r="223" spans="4:4" x14ac:dyDescent="0.25">
      <c r="D223"/>
    </row>
    <row r="224" spans="4:4" x14ac:dyDescent="0.25">
      <c r="D224"/>
    </row>
    <row r="225" spans="4:4" x14ac:dyDescent="0.25">
      <c r="D225"/>
    </row>
    <row r="226" spans="4:4" x14ac:dyDescent="0.25">
      <c r="D226"/>
    </row>
    <row r="227" spans="4:4" x14ac:dyDescent="0.25">
      <c r="D227"/>
    </row>
    <row r="228" spans="4:4" x14ac:dyDescent="0.25">
      <c r="D228"/>
    </row>
    <row r="229" spans="4:4" x14ac:dyDescent="0.25">
      <c r="D229"/>
    </row>
    <row r="230" spans="4:4" x14ac:dyDescent="0.25">
      <c r="D230"/>
    </row>
    <row r="231" spans="4:4" x14ac:dyDescent="0.25">
      <c r="D231"/>
    </row>
    <row r="232" spans="4:4" x14ac:dyDescent="0.25">
      <c r="D232"/>
    </row>
    <row r="233" spans="4:4" x14ac:dyDescent="0.25">
      <c r="D233"/>
    </row>
    <row r="234" spans="4:4" x14ac:dyDescent="0.25">
      <c r="D234"/>
    </row>
    <row r="235" spans="4:4" x14ac:dyDescent="0.25">
      <c r="D235"/>
    </row>
    <row r="236" spans="4:4" x14ac:dyDescent="0.25">
      <c r="D236"/>
    </row>
    <row r="237" spans="4:4" x14ac:dyDescent="0.25">
      <c r="D237"/>
    </row>
    <row r="238" spans="4:4" x14ac:dyDescent="0.25">
      <c r="D238"/>
    </row>
    <row r="239" spans="4:4" x14ac:dyDescent="0.25">
      <c r="D239"/>
    </row>
    <row r="240" spans="4:4" x14ac:dyDescent="0.25">
      <c r="D240"/>
    </row>
    <row r="241" spans="4:4" x14ac:dyDescent="0.25">
      <c r="D241"/>
    </row>
    <row r="242" spans="4:4" x14ac:dyDescent="0.25">
      <c r="D242"/>
    </row>
    <row r="243" spans="4:4" x14ac:dyDescent="0.25">
      <c r="D243"/>
    </row>
    <row r="244" spans="4:4" x14ac:dyDescent="0.25">
      <c r="D244"/>
    </row>
    <row r="245" spans="4:4" x14ac:dyDescent="0.25">
      <c r="D245"/>
    </row>
    <row r="246" spans="4:4" x14ac:dyDescent="0.25">
      <c r="D246"/>
    </row>
    <row r="247" spans="4:4" x14ac:dyDescent="0.25">
      <c r="D247"/>
    </row>
    <row r="248" spans="4:4" x14ac:dyDescent="0.25">
      <c r="D248"/>
    </row>
    <row r="249" spans="4:4" x14ac:dyDescent="0.25">
      <c r="D249"/>
    </row>
    <row r="250" spans="4:4" x14ac:dyDescent="0.25">
      <c r="D250"/>
    </row>
    <row r="251" spans="4:4" x14ac:dyDescent="0.25">
      <c r="D251"/>
    </row>
    <row r="252" spans="4:4" x14ac:dyDescent="0.25">
      <c r="D252"/>
    </row>
    <row r="253" spans="4:4" x14ac:dyDescent="0.25">
      <c r="D253"/>
    </row>
    <row r="254" spans="4:4" x14ac:dyDescent="0.25">
      <c r="D254"/>
    </row>
    <row r="255" spans="4:4" x14ac:dyDescent="0.25">
      <c r="D255"/>
    </row>
    <row r="256" spans="4:4" x14ac:dyDescent="0.25">
      <c r="D256"/>
    </row>
    <row r="257" spans="4:4" x14ac:dyDescent="0.25">
      <c r="D257"/>
    </row>
    <row r="258" spans="4:4" x14ac:dyDescent="0.25">
      <c r="D258"/>
    </row>
    <row r="259" spans="4:4" x14ac:dyDescent="0.25">
      <c r="D259"/>
    </row>
    <row r="260" spans="4:4" x14ac:dyDescent="0.25">
      <c r="D260"/>
    </row>
    <row r="261" spans="4:4" x14ac:dyDescent="0.25">
      <c r="D261"/>
    </row>
    <row r="262" spans="4:4" x14ac:dyDescent="0.25">
      <c r="D262"/>
    </row>
    <row r="263" spans="4:4" x14ac:dyDescent="0.25">
      <c r="D263"/>
    </row>
    <row r="264" spans="4:4" x14ac:dyDescent="0.25">
      <c r="D264"/>
    </row>
    <row r="265" spans="4:4" x14ac:dyDescent="0.25">
      <c r="D265"/>
    </row>
    <row r="266" spans="4:4" x14ac:dyDescent="0.25">
      <c r="D266"/>
    </row>
    <row r="267" spans="4:4" x14ac:dyDescent="0.25">
      <c r="D267"/>
    </row>
    <row r="268" spans="4:4" x14ac:dyDescent="0.25">
      <c r="D268"/>
    </row>
    <row r="269" spans="4:4" x14ac:dyDescent="0.25">
      <c r="D269"/>
    </row>
    <row r="270" spans="4:4" x14ac:dyDescent="0.25">
      <c r="D270"/>
    </row>
    <row r="271" spans="4:4" x14ac:dyDescent="0.25">
      <c r="D271"/>
    </row>
    <row r="272" spans="4:4" x14ac:dyDescent="0.25">
      <c r="D272"/>
    </row>
    <row r="273" spans="4:4" x14ac:dyDescent="0.25">
      <c r="D273"/>
    </row>
    <row r="274" spans="4:4" x14ac:dyDescent="0.25">
      <c r="D274"/>
    </row>
    <row r="275" spans="4:4" x14ac:dyDescent="0.25">
      <c r="D275"/>
    </row>
    <row r="276" spans="4:4" x14ac:dyDescent="0.25">
      <c r="D276"/>
    </row>
    <row r="277" spans="4:4" x14ac:dyDescent="0.25">
      <c r="D277"/>
    </row>
    <row r="278" spans="4:4" x14ac:dyDescent="0.25">
      <c r="D278"/>
    </row>
    <row r="279" spans="4:4" x14ac:dyDescent="0.25">
      <c r="D279"/>
    </row>
    <row r="280" spans="4:4" x14ac:dyDescent="0.25">
      <c r="D280"/>
    </row>
    <row r="281" spans="4:4" x14ac:dyDescent="0.25">
      <c r="D281"/>
    </row>
    <row r="282" spans="4:4" x14ac:dyDescent="0.25">
      <c r="D282"/>
    </row>
    <row r="283" spans="4:4" x14ac:dyDescent="0.25">
      <c r="D283"/>
    </row>
    <row r="284" spans="4:4" x14ac:dyDescent="0.25">
      <c r="D284"/>
    </row>
    <row r="285" spans="4:4" x14ac:dyDescent="0.25">
      <c r="D285"/>
    </row>
    <row r="286" spans="4:4" x14ac:dyDescent="0.25">
      <c r="D286"/>
    </row>
    <row r="287" spans="4:4" x14ac:dyDescent="0.25">
      <c r="D287"/>
    </row>
    <row r="288" spans="4:4" x14ac:dyDescent="0.25">
      <c r="D288"/>
    </row>
    <row r="289" spans="4:4" x14ac:dyDescent="0.25">
      <c r="D289"/>
    </row>
    <row r="290" spans="4:4" x14ac:dyDescent="0.25">
      <c r="D290"/>
    </row>
    <row r="291" spans="4:4" x14ac:dyDescent="0.25">
      <c r="D291"/>
    </row>
    <row r="292" spans="4:4" x14ac:dyDescent="0.25">
      <c r="D292"/>
    </row>
    <row r="293" spans="4:4" x14ac:dyDescent="0.25">
      <c r="D293"/>
    </row>
    <row r="294" spans="4:4" x14ac:dyDescent="0.25">
      <c r="D294"/>
    </row>
    <row r="295" spans="4:4" x14ac:dyDescent="0.25">
      <c r="D295"/>
    </row>
    <row r="296" spans="4:4" x14ac:dyDescent="0.25">
      <c r="D296"/>
    </row>
    <row r="297" spans="4:4" x14ac:dyDescent="0.25">
      <c r="D297"/>
    </row>
    <row r="298" spans="4:4" x14ac:dyDescent="0.25">
      <c r="D298"/>
    </row>
    <row r="299" spans="4:4" x14ac:dyDescent="0.25">
      <c r="D299"/>
    </row>
    <row r="300" spans="4:4" x14ac:dyDescent="0.25">
      <c r="D300"/>
    </row>
    <row r="301" spans="4:4" x14ac:dyDescent="0.25">
      <c r="D301"/>
    </row>
    <row r="302" spans="4:4" x14ac:dyDescent="0.25">
      <c r="D302"/>
    </row>
    <row r="303" spans="4:4" x14ac:dyDescent="0.25">
      <c r="D303"/>
    </row>
    <row r="304" spans="4:4" x14ac:dyDescent="0.25">
      <c r="D304"/>
    </row>
    <row r="305" spans="4:4" x14ac:dyDescent="0.25">
      <c r="D305"/>
    </row>
    <row r="306" spans="4:4" x14ac:dyDescent="0.25">
      <c r="D306"/>
    </row>
    <row r="307" spans="4:4" x14ac:dyDescent="0.25">
      <c r="D307"/>
    </row>
    <row r="308" spans="4:4" x14ac:dyDescent="0.25">
      <c r="D308"/>
    </row>
    <row r="309" spans="4:4" x14ac:dyDescent="0.25">
      <c r="D309"/>
    </row>
    <row r="310" spans="4:4" x14ac:dyDescent="0.25">
      <c r="D310"/>
    </row>
    <row r="311" spans="4:4" x14ac:dyDescent="0.25">
      <c r="D311"/>
    </row>
    <row r="312" spans="4:4" x14ac:dyDescent="0.25">
      <c r="D312"/>
    </row>
    <row r="313" spans="4:4" x14ac:dyDescent="0.25">
      <c r="D313"/>
    </row>
    <row r="314" spans="4:4" x14ac:dyDescent="0.25">
      <c r="D314"/>
    </row>
    <row r="315" spans="4:4" x14ac:dyDescent="0.25">
      <c r="D315"/>
    </row>
    <row r="316" spans="4:4" x14ac:dyDescent="0.25">
      <c r="D316"/>
    </row>
    <row r="317" spans="4:4" x14ac:dyDescent="0.25">
      <c r="D317"/>
    </row>
    <row r="318" spans="4:4" x14ac:dyDescent="0.25">
      <c r="D318"/>
    </row>
    <row r="319" spans="4:4" x14ac:dyDescent="0.25">
      <c r="D319"/>
    </row>
    <row r="320" spans="4:4" x14ac:dyDescent="0.25">
      <c r="D320"/>
    </row>
    <row r="321" spans="4:4" x14ac:dyDescent="0.25">
      <c r="D321"/>
    </row>
    <row r="322" spans="4:4" x14ac:dyDescent="0.25">
      <c r="D322"/>
    </row>
    <row r="323" spans="4:4" x14ac:dyDescent="0.25">
      <c r="D323"/>
    </row>
    <row r="324" spans="4:4" x14ac:dyDescent="0.25">
      <c r="D324"/>
    </row>
    <row r="325" spans="4:4" x14ac:dyDescent="0.25">
      <c r="D325"/>
    </row>
    <row r="326" spans="4:4" x14ac:dyDescent="0.25">
      <c r="D326"/>
    </row>
    <row r="327" spans="4:4" x14ac:dyDescent="0.25">
      <c r="D327"/>
    </row>
    <row r="328" spans="4:4" x14ac:dyDescent="0.25">
      <c r="D328"/>
    </row>
    <row r="329" spans="4:4" x14ac:dyDescent="0.25">
      <c r="D329"/>
    </row>
    <row r="330" spans="4:4" x14ac:dyDescent="0.25">
      <c r="D330"/>
    </row>
    <row r="331" spans="4:4" x14ac:dyDescent="0.25">
      <c r="D331"/>
    </row>
    <row r="332" spans="4:4" x14ac:dyDescent="0.25">
      <c r="D332"/>
    </row>
    <row r="333" spans="4:4" x14ac:dyDescent="0.25">
      <c r="D333"/>
    </row>
    <row r="334" spans="4:4" x14ac:dyDescent="0.25">
      <c r="D334"/>
    </row>
    <row r="335" spans="4:4" x14ac:dyDescent="0.25">
      <c r="D335"/>
    </row>
    <row r="336" spans="4:4" x14ac:dyDescent="0.25">
      <c r="D336"/>
    </row>
    <row r="337" spans="4:4" x14ac:dyDescent="0.25">
      <c r="D337"/>
    </row>
    <row r="338" spans="4:4" x14ac:dyDescent="0.25">
      <c r="D338"/>
    </row>
    <row r="339" spans="4:4" x14ac:dyDescent="0.25">
      <c r="D339"/>
    </row>
    <row r="340" spans="4:4" x14ac:dyDescent="0.25">
      <c r="D340"/>
    </row>
    <row r="341" spans="4:4" x14ac:dyDescent="0.25">
      <c r="D341"/>
    </row>
    <row r="342" spans="4:4" x14ac:dyDescent="0.25">
      <c r="D342"/>
    </row>
    <row r="343" spans="4:4" x14ac:dyDescent="0.25">
      <c r="D343"/>
    </row>
    <row r="344" spans="4:4" x14ac:dyDescent="0.25">
      <c r="D344"/>
    </row>
    <row r="345" spans="4:4" x14ac:dyDescent="0.25">
      <c r="D345"/>
    </row>
    <row r="346" spans="4:4" x14ac:dyDescent="0.25">
      <c r="D346"/>
    </row>
    <row r="347" spans="4:4" x14ac:dyDescent="0.25">
      <c r="D347"/>
    </row>
    <row r="348" spans="4:4" x14ac:dyDescent="0.25">
      <c r="D348"/>
    </row>
    <row r="349" spans="4:4" x14ac:dyDescent="0.25">
      <c r="D349"/>
    </row>
    <row r="350" spans="4:4" x14ac:dyDescent="0.25">
      <c r="D350"/>
    </row>
    <row r="351" spans="4:4" x14ac:dyDescent="0.25">
      <c r="D351"/>
    </row>
    <row r="352" spans="4:4" x14ac:dyDescent="0.25">
      <c r="D352"/>
    </row>
    <row r="353" spans="4:4" x14ac:dyDescent="0.25">
      <c r="D353"/>
    </row>
    <row r="354" spans="4:4" x14ac:dyDescent="0.25">
      <c r="D354"/>
    </row>
    <row r="355" spans="4:4" x14ac:dyDescent="0.25">
      <c r="D355"/>
    </row>
    <row r="356" spans="4:4" x14ac:dyDescent="0.25">
      <c r="D356"/>
    </row>
    <row r="357" spans="4:4" x14ac:dyDescent="0.25">
      <c r="D357"/>
    </row>
    <row r="358" spans="4:4" x14ac:dyDescent="0.25">
      <c r="D358"/>
    </row>
    <row r="359" spans="4:4" x14ac:dyDescent="0.25">
      <c r="D359"/>
    </row>
    <row r="360" spans="4:4" x14ac:dyDescent="0.25">
      <c r="D360"/>
    </row>
    <row r="361" spans="4:4" x14ac:dyDescent="0.25">
      <c r="D361"/>
    </row>
    <row r="362" spans="4:4" x14ac:dyDescent="0.25">
      <c r="D362"/>
    </row>
    <row r="363" spans="4:4" x14ac:dyDescent="0.25">
      <c r="D363"/>
    </row>
    <row r="364" spans="4:4" x14ac:dyDescent="0.25">
      <c r="D364"/>
    </row>
    <row r="365" spans="4:4" x14ac:dyDescent="0.25">
      <c r="D365"/>
    </row>
    <row r="366" spans="4:4" x14ac:dyDescent="0.25">
      <c r="D366"/>
    </row>
    <row r="367" spans="4:4" x14ac:dyDescent="0.25">
      <c r="D367"/>
    </row>
    <row r="368" spans="4:4" x14ac:dyDescent="0.25">
      <c r="D368"/>
    </row>
    <row r="369" spans="4:4" x14ac:dyDescent="0.25">
      <c r="D369"/>
    </row>
    <row r="370" spans="4:4" x14ac:dyDescent="0.25">
      <c r="D370"/>
    </row>
    <row r="371" spans="4:4" x14ac:dyDescent="0.25">
      <c r="D371"/>
    </row>
    <row r="372" spans="4:4" x14ac:dyDescent="0.25">
      <c r="D372"/>
    </row>
    <row r="373" spans="4:4" x14ac:dyDescent="0.25">
      <c r="D373"/>
    </row>
    <row r="374" spans="4:4" x14ac:dyDescent="0.25">
      <c r="D374"/>
    </row>
    <row r="375" spans="4:4" x14ac:dyDescent="0.25">
      <c r="D375"/>
    </row>
    <row r="376" spans="4:4" x14ac:dyDescent="0.25">
      <c r="D376"/>
    </row>
    <row r="377" spans="4:4" x14ac:dyDescent="0.25">
      <c r="D377"/>
    </row>
    <row r="378" spans="4:4" x14ac:dyDescent="0.25">
      <c r="D378"/>
    </row>
    <row r="379" spans="4:4" x14ac:dyDescent="0.25">
      <c r="D379"/>
    </row>
    <row r="380" spans="4:4" x14ac:dyDescent="0.25">
      <c r="D380"/>
    </row>
    <row r="381" spans="4:4" x14ac:dyDescent="0.25">
      <c r="D381"/>
    </row>
    <row r="382" spans="4:4" x14ac:dyDescent="0.25">
      <c r="D382"/>
    </row>
    <row r="383" spans="4:4" x14ac:dyDescent="0.25">
      <c r="D383"/>
    </row>
    <row r="384" spans="4:4" x14ac:dyDescent="0.25">
      <c r="D384"/>
    </row>
    <row r="385" spans="4:4" x14ac:dyDescent="0.25">
      <c r="D385"/>
    </row>
    <row r="386" spans="4:4" x14ac:dyDescent="0.25">
      <c r="D386"/>
    </row>
    <row r="387" spans="4:4" x14ac:dyDescent="0.25">
      <c r="D387"/>
    </row>
    <row r="388" spans="4:4" x14ac:dyDescent="0.25">
      <c r="D388"/>
    </row>
    <row r="389" spans="4:4" x14ac:dyDescent="0.25">
      <c r="D389"/>
    </row>
    <row r="390" spans="4:4" x14ac:dyDescent="0.25">
      <c r="D390"/>
    </row>
    <row r="391" spans="4:4" x14ac:dyDescent="0.25">
      <c r="D391"/>
    </row>
    <row r="392" spans="4:4" x14ac:dyDescent="0.25">
      <c r="D392"/>
    </row>
    <row r="393" spans="4:4" x14ac:dyDescent="0.25">
      <c r="D393"/>
    </row>
    <row r="394" spans="4:4" x14ac:dyDescent="0.25">
      <c r="D394"/>
    </row>
    <row r="395" spans="4:4" x14ac:dyDescent="0.25">
      <c r="D395"/>
    </row>
    <row r="396" spans="4:4" x14ac:dyDescent="0.25">
      <c r="D396"/>
    </row>
    <row r="397" spans="4:4" x14ac:dyDescent="0.25">
      <c r="D397"/>
    </row>
    <row r="398" spans="4:4" x14ac:dyDescent="0.25">
      <c r="D398"/>
    </row>
    <row r="399" spans="4:4" x14ac:dyDescent="0.25">
      <c r="D399"/>
    </row>
    <row r="400" spans="4:4" x14ac:dyDescent="0.25">
      <c r="D400"/>
    </row>
    <row r="401" spans="4:4" x14ac:dyDescent="0.25">
      <c r="D401"/>
    </row>
    <row r="402" spans="4:4" x14ac:dyDescent="0.25">
      <c r="D402"/>
    </row>
    <row r="403" spans="4:4" x14ac:dyDescent="0.25">
      <c r="D403"/>
    </row>
    <row r="404" spans="4:4" x14ac:dyDescent="0.25">
      <c r="D404"/>
    </row>
    <row r="405" spans="4:4" x14ac:dyDescent="0.25">
      <c r="D405"/>
    </row>
    <row r="406" spans="4:4" x14ac:dyDescent="0.25">
      <c r="D406"/>
    </row>
    <row r="407" spans="4:4" x14ac:dyDescent="0.25">
      <c r="D407"/>
    </row>
    <row r="408" spans="4:4" x14ac:dyDescent="0.25">
      <c r="D408"/>
    </row>
    <row r="409" spans="4:4" x14ac:dyDescent="0.25">
      <c r="D409"/>
    </row>
    <row r="410" spans="4:4" x14ac:dyDescent="0.25">
      <c r="D410"/>
    </row>
    <row r="411" spans="4:4" x14ac:dyDescent="0.25">
      <c r="D411"/>
    </row>
    <row r="412" spans="4:4" x14ac:dyDescent="0.25">
      <c r="D412"/>
    </row>
    <row r="413" spans="4:4" x14ac:dyDescent="0.25">
      <c r="D413"/>
    </row>
    <row r="414" spans="4:4" x14ac:dyDescent="0.25">
      <c r="D414"/>
    </row>
    <row r="415" spans="4:4" x14ac:dyDescent="0.25">
      <c r="D415"/>
    </row>
    <row r="416" spans="4:4" x14ac:dyDescent="0.25">
      <c r="D416"/>
    </row>
    <row r="417" spans="4:4" x14ac:dyDescent="0.25">
      <c r="D417"/>
    </row>
    <row r="418" spans="4:4" x14ac:dyDescent="0.25">
      <c r="D418"/>
    </row>
    <row r="419" spans="4:4" x14ac:dyDescent="0.25">
      <c r="D419"/>
    </row>
    <row r="420" spans="4:4" x14ac:dyDescent="0.25">
      <c r="D420"/>
    </row>
    <row r="421" spans="4:4" x14ac:dyDescent="0.25">
      <c r="D421"/>
    </row>
    <row r="422" spans="4:4" x14ac:dyDescent="0.25">
      <c r="D422"/>
    </row>
    <row r="423" spans="4:4" x14ac:dyDescent="0.25">
      <c r="D423"/>
    </row>
    <row r="424" spans="4:4" x14ac:dyDescent="0.25">
      <c r="D424"/>
    </row>
    <row r="425" spans="4:4" x14ac:dyDescent="0.25">
      <c r="D425"/>
    </row>
    <row r="426" spans="4:4" x14ac:dyDescent="0.25">
      <c r="D426"/>
    </row>
    <row r="427" spans="4:4" x14ac:dyDescent="0.25">
      <c r="D427"/>
    </row>
    <row r="428" spans="4:4" x14ac:dyDescent="0.25">
      <c r="D428"/>
    </row>
    <row r="429" spans="4:4" x14ac:dyDescent="0.25">
      <c r="D429"/>
    </row>
    <row r="430" spans="4:4" x14ac:dyDescent="0.25">
      <c r="D430"/>
    </row>
    <row r="431" spans="4:4" x14ac:dyDescent="0.25">
      <c r="D431"/>
    </row>
    <row r="432" spans="4:4" x14ac:dyDescent="0.25">
      <c r="D432"/>
    </row>
    <row r="433" spans="4:4" x14ac:dyDescent="0.25">
      <c r="D433"/>
    </row>
    <row r="434" spans="4:4" x14ac:dyDescent="0.25">
      <c r="D434"/>
    </row>
    <row r="435" spans="4:4" x14ac:dyDescent="0.25">
      <c r="D435"/>
    </row>
    <row r="436" spans="4:4" x14ac:dyDescent="0.25">
      <c r="D436"/>
    </row>
    <row r="437" spans="4:4" x14ac:dyDescent="0.25">
      <c r="D437"/>
    </row>
    <row r="438" spans="4:4" x14ac:dyDescent="0.25">
      <c r="D438"/>
    </row>
    <row r="439" spans="4:4" x14ac:dyDescent="0.25">
      <c r="D439"/>
    </row>
    <row r="440" spans="4:4" x14ac:dyDescent="0.25">
      <c r="D440"/>
    </row>
    <row r="441" spans="4:4" x14ac:dyDescent="0.25">
      <c r="D441"/>
    </row>
    <row r="442" spans="4:4" x14ac:dyDescent="0.25">
      <c r="D442"/>
    </row>
    <row r="443" spans="4:4" x14ac:dyDescent="0.25">
      <c r="D443"/>
    </row>
    <row r="444" spans="4:4" x14ac:dyDescent="0.25">
      <c r="D444"/>
    </row>
    <row r="445" spans="4:4" x14ac:dyDescent="0.25">
      <c r="D445"/>
    </row>
    <row r="446" spans="4:4" x14ac:dyDescent="0.25">
      <c r="D446"/>
    </row>
    <row r="447" spans="4:4" x14ac:dyDescent="0.25">
      <c r="D447"/>
    </row>
    <row r="448" spans="4:4" x14ac:dyDescent="0.25">
      <c r="D448"/>
    </row>
    <row r="449" spans="4:4" x14ac:dyDescent="0.25">
      <c r="D449"/>
    </row>
    <row r="450" spans="4:4" x14ac:dyDescent="0.25">
      <c r="D450"/>
    </row>
    <row r="451" spans="4:4" x14ac:dyDescent="0.25">
      <c r="D451"/>
    </row>
    <row r="452" spans="4:4" x14ac:dyDescent="0.25">
      <c r="D452"/>
    </row>
    <row r="453" spans="4:4" x14ac:dyDescent="0.25">
      <c r="D453"/>
    </row>
    <row r="454" spans="4:4" x14ac:dyDescent="0.25">
      <c r="D454"/>
    </row>
    <row r="455" spans="4:4" x14ac:dyDescent="0.25">
      <c r="D455"/>
    </row>
    <row r="456" spans="4:4" x14ac:dyDescent="0.25">
      <c r="D456"/>
    </row>
    <row r="457" spans="4:4" x14ac:dyDescent="0.25">
      <c r="D457"/>
    </row>
    <row r="458" spans="4:4" x14ac:dyDescent="0.25">
      <c r="D458"/>
    </row>
    <row r="459" spans="4:4" x14ac:dyDescent="0.25">
      <c r="D459"/>
    </row>
    <row r="460" spans="4:4" x14ac:dyDescent="0.25">
      <c r="D460"/>
    </row>
    <row r="461" spans="4:4" x14ac:dyDescent="0.25">
      <c r="D461"/>
    </row>
    <row r="462" spans="4:4" x14ac:dyDescent="0.25">
      <c r="D462"/>
    </row>
    <row r="463" spans="4:4" x14ac:dyDescent="0.25">
      <c r="D463"/>
    </row>
    <row r="464" spans="4:4" x14ac:dyDescent="0.25">
      <c r="D464"/>
    </row>
    <row r="465" spans="4:4" x14ac:dyDescent="0.25">
      <c r="D465"/>
    </row>
    <row r="466" spans="4:4" x14ac:dyDescent="0.25">
      <c r="D466"/>
    </row>
    <row r="467" spans="4:4" x14ac:dyDescent="0.25">
      <c r="D467"/>
    </row>
    <row r="468" spans="4:4" x14ac:dyDescent="0.25">
      <c r="D468"/>
    </row>
    <row r="469" spans="4:4" x14ac:dyDescent="0.25">
      <c r="D469"/>
    </row>
    <row r="470" spans="4:4" x14ac:dyDescent="0.25">
      <c r="D470"/>
    </row>
    <row r="471" spans="4:4" x14ac:dyDescent="0.25">
      <c r="D471"/>
    </row>
    <row r="472" spans="4:4" x14ac:dyDescent="0.25">
      <c r="D472"/>
    </row>
    <row r="473" spans="4:4" x14ac:dyDescent="0.25">
      <c r="D473"/>
    </row>
    <row r="474" spans="4:4" x14ac:dyDescent="0.25">
      <c r="D474"/>
    </row>
    <row r="475" spans="4:4" x14ac:dyDescent="0.25">
      <c r="D475"/>
    </row>
    <row r="476" spans="4:4" x14ac:dyDescent="0.25">
      <c r="D476"/>
    </row>
    <row r="477" spans="4:4" x14ac:dyDescent="0.25">
      <c r="D477"/>
    </row>
    <row r="478" spans="4:4" x14ac:dyDescent="0.25">
      <c r="D478"/>
    </row>
    <row r="479" spans="4:4" x14ac:dyDescent="0.25">
      <c r="D479"/>
    </row>
    <row r="480" spans="4:4" x14ac:dyDescent="0.25">
      <c r="D480"/>
    </row>
    <row r="481" spans="4:4" x14ac:dyDescent="0.25">
      <c r="D481"/>
    </row>
    <row r="482" spans="4:4" x14ac:dyDescent="0.25">
      <c r="D482"/>
    </row>
    <row r="483" spans="4:4" x14ac:dyDescent="0.25">
      <c r="D483"/>
    </row>
    <row r="484" spans="4:4" x14ac:dyDescent="0.25">
      <c r="D484"/>
    </row>
    <row r="485" spans="4:4" x14ac:dyDescent="0.25">
      <c r="D485"/>
    </row>
    <row r="486" spans="4:4" x14ac:dyDescent="0.25">
      <c r="D486"/>
    </row>
    <row r="487" spans="4:4" x14ac:dyDescent="0.25">
      <c r="D487"/>
    </row>
    <row r="488" spans="4:4" x14ac:dyDescent="0.25">
      <c r="D488"/>
    </row>
    <row r="489" spans="4:4" x14ac:dyDescent="0.25">
      <c r="D489"/>
    </row>
    <row r="490" spans="4:4" x14ac:dyDescent="0.25">
      <c r="D490"/>
    </row>
    <row r="491" spans="4:4" x14ac:dyDescent="0.25">
      <c r="D491"/>
    </row>
    <row r="492" spans="4:4" x14ac:dyDescent="0.25">
      <c r="D492"/>
    </row>
    <row r="493" spans="4:4" x14ac:dyDescent="0.25">
      <c r="D493"/>
    </row>
    <row r="494" spans="4:4" x14ac:dyDescent="0.25">
      <c r="D494"/>
    </row>
    <row r="495" spans="4:4" x14ac:dyDescent="0.25">
      <c r="D495"/>
    </row>
    <row r="496" spans="4:4" x14ac:dyDescent="0.25">
      <c r="D496"/>
    </row>
    <row r="497" spans="4:4" x14ac:dyDescent="0.25">
      <c r="D497"/>
    </row>
    <row r="498" spans="4:4" x14ac:dyDescent="0.25">
      <c r="D498"/>
    </row>
    <row r="499" spans="4:4" x14ac:dyDescent="0.25">
      <c r="D499"/>
    </row>
    <row r="500" spans="4:4" x14ac:dyDescent="0.25">
      <c r="D500"/>
    </row>
    <row r="501" spans="4:4" x14ac:dyDescent="0.25">
      <c r="D501"/>
    </row>
    <row r="502" spans="4:4" x14ac:dyDescent="0.25">
      <c r="D502"/>
    </row>
    <row r="503" spans="4:4" x14ac:dyDescent="0.25">
      <c r="D503"/>
    </row>
    <row r="504" spans="4:4" x14ac:dyDescent="0.25">
      <c r="D504"/>
    </row>
    <row r="505" spans="4:4" x14ac:dyDescent="0.25">
      <c r="D505"/>
    </row>
    <row r="506" spans="4:4" x14ac:dyDescent="0.25">
      <c r="D506"/>
    </row>
    <row r="507" spans="4:4" x14ac:dyDescent="0.25">
      <c r="D507"/>
    </row>
    <row r="508" spans="4:4" x14ac:dyDescent="0.25">
      <c r="D508"/>
    </row>
    <row r="509" spans="4:4" x14ac:dyDescent="0.25">
      <c r="D509"/>
    </row>
    <row r="510" spans="4:4" x14ac:dyDescent="0.25">
      <c r="D510"/>
    </row>
    <row r="511" spans="4:4" x14ac:dyDescent="0.25">
      <c r="D511"/>
    </row>
    <row r="512" spans="4:4" x14ac:dyDescent="0.25">
      <c r="D512"/>
    </row>
    <row r="513" spans="4:4" x14ac:dyDescent="0.25">
      <c r="D513"/>
    </row>
    <row r="514" spans="4:4" x14ac:dyDescent="0.25">
      <c r="D514"/>
    </row>
    <row r="515" spans="4:4" x14ac:dyDescent="0.25">
      <c r="D515"/>
    </row>
    <row r="516" spans="4:4" x14ac:dyDescent="0.25">
      <c r="D516"/>
    </row>
    <row r="517" spans="4:4" x14ac:dyDescent="0.25">
      <c r="D517"/>
    </row>
    <row r="518" spans="4:4" x14ac:dyDescent="0.25">
      <c r="D518"/>
    </row>
    <row r="519" spans="4:4" x14ac:dyDescent="0.25">
      <c r="D519"/>
    </row>
    <row r="520" spans="4:4" x14ac:dyDescent="0.25">
      <c r="D520"/>
    </row>
    <row r="521" spans="4:4" x14ac:dyDescent="0.25">
      <c r="D521"/>
    </row>
    <row r="522" spans="4:4" x14ac:dyDescent="0.25">
      <c r="D522"/>
    </row>
    <row r="523" spans="4:4" x14ac:dyDescent="0.25">
      <c r="D523"/>
    </row>
    <row r="524" spans="4:4" x14ac:dyDescent="0.25">
      <c r="D524"/>
    </row>
    <row r="525" spans="4:4" x14ac:dyDescent="0.25">
      <c r="D525"/>
    </row>
    <row r="526" spans="4:4" x14ac:dyDescent="0.25">
      <c r="D526"/>
    </row>
    <row r="527" spans="4:4" x14ac:dyDescent="0.25">
      <c r="D527"/>
    </row>
    <row r="528" spans="4:4" x14ac:dyDescent="0.25">
      <c r="D528"/>
    </row>
    <row r="529" spans="4:4" x14ac:dyDescent="0.25">
      <c r="D529"/>
    </row>
    <row r="530" spans="4:4" x14ac:dyDescent="0.25">
      <c r="D530"/>
    </row>
    <row r="531" spans="4:4" x14ac:dyDescent="0.25">
      <c r="D531"/>
    </row>
    <row r="532" spans="4:4" x14ac:dyDescent="0.25">
      <c r="D532"/>
    </row>
    <row r="533" spans="4:4" x14ac:dyDescent="0.25">
      <c r="D533"/>
    </row>
    <row r="534" spans="4:4" x14ac:dyDescent="0.25">
      <c r="D534"/>
    </row>
    <row r="535" spans="4:4" x14ac:dyDescent="0.25">
      <c r="D535"/>
    </row>
    <row r="536" spans="4:4" x14ac:dyDescent="0.25">
      <c r="D536"/>
    </row>
    <row r="537" spans="4:4" x14ac:dyDescent="0.25">
      <c r="D537"/>
    </row>
    <row r="538" spans="4:4" x14ac:dyDescent="0.25">
      <c r="D538"/>
    </row>
    <row r="539" spans="4:4" x14ac:dyDescent="0.25">
      <c r="D539"/>
    </row>
    <row r="540" spans="4:4" x14ac:dyDescent="0.25">
      <c r="D540"/>
    </row>
    <row r="541" spans="4:4" x14ac:dyDescent="0.25">
      <c r="D541"/>
    </row>
    <row r="542" spans="4:4" x14ac:dyDescent="0.25">
      <c r="D542"/>
    </row>
    <row r="543" spans="4:4" x14ac:dyDescent="0.25">
      <c r="D543"/>
    </row>
    <row r="544" spans="4:4" x14ac:dyDescent="0.25">
      <c r="D544"/>
    </row>
    <row r="545" spans="4:4" x14ac:dyDescent="0.25">
      <c r="D545"/>
    </row>
    <row r="546" spans="4:4" x14ac:dyDescent="0.25">
      <c r="D546"/>
    </row>
    <row r="547" spans="4:4" x14ac:dyDescent="0.25">
      <c r="D547"/>
    </row>
    <row r="548" spans="4:4" x14ac:dyDescent="0.25">
      <c r="D548"/>
    </row>
    <row r="549" spans="4:4" x14ac:dyDescent="0.25">
      <c r="D549"/>
    </row>
    <row r="550" spans="4:4" x14ac:dyDescent="0.25">
      <c r="D550"/>
    </row>
    <row r="551" spans="4:4" x14ac:dyDescent="0.25">
      <c r="D551"/>
    </row>
    <row r="552" spans="4:4" x14ac:dyDescent="0.25">
      <c r="D552"/>
    </row>
    <row r="553" spans="4:4" x14ac:dyDescent="0.25">
      <c r="D553"/>
    </row>
    <row r="554" spans="4:4" x14ac:dyDescent="0.25">
      <c r="D554"/>
    </row>
    <row r="555" spans="4:4" x14ac:dyDescent="0.25">
      <c r="D555"/>
    </row>
    <row r="556" spans="4:4" x14ac:dyDescent="0.25">
      <c r="D556"/>
    </row>
    <row r="557" spans="4:4" x14ac:dyDescent="0.25">
      <c r="D557"/>
    </row>
    <row r="558" spans="4:4" x14ac:dyDescent="0.25">
      <c r="D558"/>
    </row>
    <row r="559" spans="4:4" x14ac:dyDescent="0.25">
      <c r="D559"/>
    </row>
    <row r="560" spans="4:4" x14ac:dyDescent="0.25">
      <c r="D560"/>
    </row>
    <row r="561" spans="4:4" x14ac:dyDescent="0.25">
      <c r="D561"/>
    </row>
    <row r="562" spans="4:4" x14ac:dyDescent="0.25">
      <c r="D562"/>
    </row>
    <row r="563" spans="4:4" x14ac:dyDescent="0.25">
      <c r="D563"/>
    </row>
    <row r="564" spans="4:4" x14ac:dyDescent="0.25">
      <c r="D564"/>
    </row>
    <row r="565" spans="4:4" x14ac:dyDescent="0.25">
      <c r="D565"/>
    </row>
    <row r="566" spans="4:4" x14ac:dyDescent="0.25">
      <c r="D566"/>
    </row>
    <row r="567" spans="4:4" x14ac:dyDescent="0.25">
      <c r="D567"/>
    </row>
    <row r="568" spans="4:4" x14ac:dyDescent="0.25">
      <c r="D568"/>
    </row>
    <row r="569" spans="4:4" x14ac:dyDescent="0.25">
      <c r="D569"/>
    </row>
    <row r="570" spans="4:4" x14ac:dyDescent="0.25">
      <c r="D570"/>
    </row>
    <row r="571" spans="4:4" x14ac:dyDescent="0.25">
      <c r="D571"/>
    </row>
    <row r="572" spans="4:4" x14ac:dyDescent="0.25">
      <c r="D572"/>
    </row>
    <row r="573" spans="4:4" x14ac:dyDescent="0.25">
      <c r="D573"/>
    </row>
    <row r="574" spans="4:4" x14ac:dyDescent="0.25">
      <c r="D574"/>
    </row>
    <row r="575" spans="4:4" x14ac:dyDescent="0.25">
      <c r="D575"/>
    </row>
    <row r="576" spans="4:4" x14ac:dyDescent="0.25">
      <c r="D576"/>
    </row>
    <row r="577" spans="4:4" x14ac:dyDescent="0.25">
      <c r="D577"/>
    </row>
    <row r="578" spans="4:4" x14ac:dyDescent="0.25">
      <c r="D578"/>
    </row>
    <row r="579" spans="4:4" x14ac:dyDescent="0.25">
      <c r="D579"/>
    </row>
    <row r="580" spans="4:4" x14ac:dyDescent="0.25">
      <c r="D580"/>
    </row>
    <row r="581" spans="4:4" x14ac:dyDescent="0.25">
      <c r="D581"/>
    </row>
    <row r="582" spans="4:4" x14ac:dyDescent="0.25">
      <c r="D582"/>
    </row>
    <row r="583" spans="4:4" x14ac:dyDescent="0.25">
      <c r="D583"/>
    </row>
    <row r="584" spans="4:4" x14ac:dyDescent="0.25">
      <c r="D584"/>
    </row>
    <row r="585" spans="4:4" x14ac:dyDescent="0.25">
      <c r="D585"/>
    </row>
    <row r="586" spans="4:4" x14ac:dyDescent="0.25">
      <c r="D586"/>
    </row>
    <row r="587" spans="4:4" x14ac:dyDescent="0.25">
      <c r="D587"/>
    </row>
    <row r="588" spans="4:4" x14ac:dyDescent="0.25">
      <c r="D588"/>
    </row>
    <row r="589" spans="4:4" x14ac:dyDescent="0.25">
      <c r="D589"/>
    </row>
    <row r="590" spans="4:4" x14ac:dyDescent="0.25">
      <c r="D590"/>
    </row>
    <row r="591" spans="4:4" x14ac:dyDescent="0.25">
      <c r="D591"/>
    </row>
    <row r="592" spans="4:4" x14ac:dyDescent="0.25">
      <c r="D592"/>
    </row>
    <row r="593" spans="4:4" x14ac:dyDescent="0.25">
      <c r="D593"/>
    </row>
    <row r="594" spans="4:4" x14ac:dyDescent="0.25">
      <c r="D594"/>
    </row>
    <row r="595" spans="4:4" x14ac:dyDescent="0.25">
      <c r="D595"/>
    </row>
    <row r="596" spans="4:4" x14ac:dyDescent="0.25">
      <c r="D596"/>
    </row>
    <row r="597" spans="4:4" x14ac:dyDescent="0.25">
      <c r="D597"/>
    </row>
    <row r="598" spans="4:4" x14ac:dyDescent="0.25">
      <c r="D598"/>
    </row>
    <row r="599" spans="4:4" x14ac:dyDescent="0.25">
      <c r="D599"/>
    </row>
    <row r="600" spans="4:4" x14ac:dyDescent="0.25">
      <c r="D600"/>
    </row>
    <row r="601" spans="4:4" x14ac:dyDescent="0.25">
      <c r="D601"/>
    </row>
    <row r="602" spans="4:4" x14ac:dyDescent="0.25">
      <c r="D602"/>
    </row>
    <row r="603" spans="4:4" x14ac:dyDescent="0.25">
      <c r="D603"/>
    </row>
    <row r="604" spans="4:4" x14ac:dyDescent="0.25">
      <c r="D604"/>
    </row>
    <row r="605" spans="4:4" x14ac:dyDescent="0.25">
      <c r="D605"/>
    </row>
    <row r="606" spans="4:4" x14ac:dyDescent="0.25">
      <c r="D606"/>
    </row>
    <row r="607" spans="4:4" x14ac:dyDescent="0.25">
      <c r="D607"/>
    </row>
    <row r="608" spans="4:4" x14ac:dyDescent="0.25">
      <c r="D608"/>
    </row>
    <row r="609" spans="4:4" x14ac:dyDescent="0.25">
      <c r="D609"/>
    </row>
    <row r="610" spans="4:4" x14ac:dyDescent="0.25">
      <c r="D610"/>
    </row>
    <row r="611" spans="4:4" x14ac:dyDescent="0.25">
      <c r="D611"/>
    </row>
    <row r="612" spans="4:4" x14ac:dyDescent="0.25">
      <c r="D612"/>
    </row>
    <row r="613" spans="4:4" x14ac:dyDescent="0.25">
      <c r="D613"/>
    </row>
    <row r="614" spans="4:4" x14ac:dyDescent="0.25">
      <c r="D614"/>
    </row>
    <row r="615" spans="4:4" x14ac:dyDescent="0.25">
      <c r="D615"/>
    </row>
    <row r="616" spans="4:4" x14ac:dyDescent="0.25">
      <c r="D616"/>
    </row>
    <row r="617" spans="4:4" x14ac:dyDescent="0.25">
      <c r="D617"/>
    </row>
    <row r="618" spans="4:4" x14ac:dyDescent="0.25">
      <c r="D618"/>
    </row>
    <row r="619" spans="4:4" x14ac:dyDescent="0.25">
      <c r="D619"/>
    </row>
    <row r="620" spans="4:4" x14ac:dyDescent="0.25">
      <c r="D620"/>
    </row>
    <row r="621" spans="4:4" x14ac:dyDescent="0.25">
      <c r="D621"/>
    </row>
    <row r="622" spans="4:4" x14ac:dyDescent="0.25">
      <c r="D622"/>
    </row>
    <row r="623" spans="4:4" x14ac:dyDescent="0.25">
      <c r="D623"/>
    </row>
    <row r="624" spans="4:4" x14ac:dyDescent="0.25">
      <c r="D624"/>
    </row>
    <row r="625" spans="4:4" x14ac:dyDescent="0.25">
      <c r="D625"/>
    </row>
    <row r="626" spans="4:4" x14ac:dyDescent="0.25">
      <c r="D626"/>
    </row>
    <row r="627" spans="4:4" x14ac:dyDescent="0.25">
      <c r="D627"/>
    </row>
    <row r="628" spans="4:4" x14ac:dyDescent="0.25">
      <c r="D628"/>
    </row>
    <row r="629" spans="4:4" x14ac:dyDescent="0.25">
      <c r="D629"/>
    </row>
    <row r="630" spans="4:4" x14ac:dyDescent="0.25">
      <c r="D630"/>
    </row>
    <row r="631" spans="4:4" x14ac:dyDescent="0.25">
      <c r="D631"/>
    </row>
    <row r="632" spans="4:4" x14ac:dyDescent="0.25">
      <c r="D632"/>
    </row>
    <row r="633" spans="4:4" x14ac:dyDescent="0.25">
      <c r="D633"/>
    </row>
    <row r="634" spans="4:4" x14ac:dyDescent="0.25">
      <c r="D634"/>
    </row>
    <row r="635" spans="4:4" x14ac:dyDescent="0.25">
      <c r="D635"/>
    </row>
    <row r="636" spans="4:4" x14ac:dyDescent="0.25">
      <c r="D636"/>
    </row>
    <row r="637" spans="4:4" x14ac:dyDescent="0.25">
      <c r="D637"/>
    </row>
    <row r="638" spans="4:4" x14ac:dyDescent="0.25">
      <c r="D638"/>
    </row>
    <row r="639" spans="4:4" x14ac:dyDescent="0.25">
      <c r="D639"/>
    </row>
    <row r="640" spans="4:4" x14ac:dyDescent="0.25">
      <c r="D640"/>
    </row>
    <row r="641" spans="4:4" x14ac:dyDescent="0.25">
      <c r="D641"/>
    </row>
    <row r="642" spans="4:4" x14ac:dyDescent="0.25">
      <c r="D642"/>
    </row>
    <row r="643" spans="4:4" x14ac:dyDescent="0.25">
      <c r="D643"/>
    </row>
    <row r="644" spans="4:4" x14ac:dyDescent="0.25">
      <c r="D644"/>
    </row>
    <row r="645" spans="4:4" x14ac:dyDescent="0.25">
      <c r="D645"/>
    </row>
    <row r="646" spans="4:4" x14ac:dyDescent="0.25">
      <c r="D646"/>
    </row>
    <row r="647" spans="4:4" x14ac:dyDescent="0.25">
      <c r="D647"/>
    </row>
    <row r="648" spans="4:4" x14ac:dyDescent="0.25">
      <c r="D648"/>
    </row>
    <row r="649" spans="4:4" x14ac:dyDescent="0.25">
      <c r="D649"/>
    </row>
    <row r="650" spans="4:4" x14ac:dyDescent="0.25">
      <c r="D650"/>
    </row>
    <row r="651" spans="4:4" x14ac:dyDescent="0.25">
      <c r="D651"/>
    </row>
    <row r="652" spans="4:4" x14ac:dyDescent="0.25">
      <c r="D652"/>
    </row>
    <row r="653" spans="4:4" x14ac:dyDescent="0.25">
      <c r="D653"/>
    </row>
    <row r="654" spans="4:4" x14ac:dyDescent="0.25">
      <c r="D654"/>
    </row>
    <row r="655" spans="4:4" x14ac:dyDescent="0.25">
      <c r="D655"/>
    </row>
    <row r="656" spans="4:4" x14ac:dyDescent="0.25">
      <c r="D656"/>
    </row>
    <row r="657" spans="4:4" x14ac:dyDescent="0.25">
      <c r="D657"/>
    </row>
    <row r="658" spans="4:4" x14ac:dyDescent="0.25">
      <c r="D658"/>
    </row>
    <row r="659" spans="4:4" x14ac:dyDescent="0.25">
      <c r="D659"/>
    </row>
    <row r="660" spans="4:4" x14ac:dyDescent="0.25">
      <c r="D660"/>
    </row>
    <row r="661" spans="4:4" x14ac:dyDescent="0.25">
      <c r="D661"/>
    </row>
    <row r="662" spans="4:4" x14ac:dyDescent="0.25">
      <c r="D662"/>
    </row>
    <row r="663" spans="4:4" x14ac:dyDescent="0.25">
      <c r="D663"/>
    </row>
    <row r="664" spans="4:4" x14ac:dyDescent="0.25">
      <c r="D664"/>
    </row>
    <row r="665" spans="4:4" x14ac:dyDescent="0.25">
      <c r="D665"/>
    </row>
    <row r="666" spans="4:4" x14ac:dyDescent="0.25">
      <c r="D666"/>
    </row>
    <row r="667" spans="4:4" x14ac:dyDescent="0.25">
      <c r="D667"/>
    </row>
    <row r="668" spans="4:4" x14ac:dyDescent="0.25">
      <c r="D668"/>
    </row>
    <row r="669" spans="4:4" x14ac:dyDescent="0.25">
      <c r="D669"/>
    </row>
    <row r="670" spans="4:4" x14ac:dyDescent="0.25">
      <c r="D670"/>
    </row>
    <row r="671" spans="4:4" x14ac:dyDescent="0.25">
      <c r="D671"/>
    </row>
    <row r="672" spans="4:4" x14ac:dyDescent="0.25">
      <c r="D672"/>
    </row>
    <row r="673" spans="4:4" x14ac:dyDescent="0.25">
      <c r="D673"/>
    </row>
    <row r="674" spans="4:4" x14ac:dyDescent="0.25">
      <c r="D674"/>
    </row>
    <row r="675" spans="4:4" x14ac:dyDescent="0.25">
      <c r="D675"/>
    </row>
    <row r="676" spans="4:4" x14ac:dyDescent="0.25">
      <c r="D676"/>
    </row>
    <row r="677" spans="4:4" x14ac:dyDescent="0.25">
      <c r="D677"/>
    </row>
    <row r="678" spans="4:4" x14ac:dyDescent="0.25">
      <c r="D678"/>
    </row>
    <row r="679" spans="4:4" x14ac:dyDescent="0.25">
      <c r="D679"/>
    </row>
    <row r="680" spans="4:4" x14ac:dyDescent="0.25">
      <c r="D680"/>
    </row>
    <row r="681" spans="4:4" x14ac:dyDescent="0.25">
      <c r="D681"/>
    </row>
    <row r="682" spans="4:4" x14ac:dyDescent="0.25">
      <c r="D682"/>
    </row>
    <row r="683" spans="4:4" x14ac:dyDescent="0.25">
      <c r="D683"/>
    </row>
    <row r="684" spans="4:4" x14ac:dyDescent="0.25">
      <c r="D684"/>
    </row>
    <row r="685" spans="4:4" x14ac:dyDescent="0.25">
      <c r="D685"/>
    </row>
    <row r="686" spans="4:4" x14ac:dyDescent="0.25">
      <c r="D686"/>
    </row>
    <row r="687" spans="4:4" x14ac:dyDescent="0.25">
      <c r="D687"/>
    </row>
    <row r="688" spans="4:4" x14ac:dyDescent="0.25">
      <c r="D688"/>
    </row>
    <row r="689" spans="4:4" x14ac:dyDescent="0.25">
      <c r="D689"/>
    </row>
    <row r="690" spans="4:4" x14ac:dyDescent="0.25">
      <c r="D690"/>
    </row>
    <row r="691" spans="4:4" x14ac:dyDescent="0.25">
      <c r="D691"/>
    </row>
  </sheetData>
  <mergeCells count="10">
    <mergeCell ref="A8:A9"/>
    <mergeCell ref="A11:A12"/>
    <mergeCell ref="A13:A16"/>
    <mergeCell ref="A19:A21"/>
    <mergeCell ref="A24:A26"/>
    <mergeCell ref="A27:A28"/>
    <mergeCell ref="A33:A36"/>
    <mergeCell ref="A40:A41"/>
    <mergeCell ref="A43:A49"/>
    <mergeCell ref="A50:C50"/>
  </mergeCells>
  <pageMargins left="0.43307086614173229" right="0.43307086614173229" top="0.55118110236220474" bottom="0.56999999999999995" header="0.31496062992125984" footer="0.26"/>
  <pageSetup paperSize="9" scale="60" fitToHeight="0" orientation="portrait" horizontalDpi="4294967294" verticalDpi="4294967294" r:id="rId2"/>
  <headerFooter>
    <oddFooter>&amp;R&amp;N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9C374-5C5A-4518-B9B8-B5772D1D2762}">
  <sheetPr>
    <pageSetUpPr fitToPage="1"/>
  </sheetPr>
  <dimension ref="A1:F691"/>
  <sheetViews>
    <sheetView workbookViewId="0">
      <selection activeCell="D7" sqref="D7"/>
    </sheetView>
  </sheetViews>
  <sheetFormatPr defaultRowHeight="15" x14ac:dyDescent="0.25"/>
  <cols>
    <col min="1" max="1" width="24.85546875" customWidth="1"/>
    <col min="2" max="2" width="23.42578125" customWidth="1"/>
    <col min="3" max="3" width="58" customWidth="1"/>
    <col min="4" max="4" width="17.85546875" style="92" customWidth="1"/>
    <col min="5" max="5" width="16.28515625" customWidth="1"/>
    <col min="6" max="6" width="16.140625" customWidth="1"/>
  </cols>
  <sheetData>
    <row r="1" spans="1:6" ht="21" customHeight="1" x14ac:dyDescent="0.25">
      <c r="A1" s="91" t="s">
        <v>160</v>
      </c>
      <c r="B1" t="s">
        <v>265</v>
      </c>
    </row>
    <row r="3" spans="1:6" x14ac:dyDescent="0.25">
      <c r="A3" s="1"/>
      <c r="B3" s="1"/>
      <c r="C3" s="1"/>
      <c r="D3" s="93" t="s">
        <v>3447</v>
      </c>
      <c r="E3" s="1"/>
      <c r="F3" s="1"/>
    </row>
    <row r="4" spans="1:6" ht="30" x14ac:dyDescent="0.25">
      <c r="A4" s="93" t="s">
        <v>2690</v>
      </c>
      <c r="B4" s="93" t="s">
        <v>1</v>
      </c>
      <c r="C4" s="93" t="s">
        <v>2</v>
      </c>
      <c r="D4" s="94" t="s">
        <v>3450</v>
      </c>
      <c r="E4" s="94" t="s">
        <v>3448</v>
      </c>
      <c r="F4" s="94" t="s">
        <v>3449</v>
      </c>
    </row>
    <row r="5" spans="1:6" ht="75" x14ac:dyDescent="0.25">
      <c r="A5" s="94" t="s">
        <v>3421</v>
      </c>
      <c r="B5" s="94" t="s">
        <v>263</v>
      </c>
      <c r="C5" s="94" t="s">
        <v>2655</v>
      </c>
      <c r="D5" s="95">
        <v>1102000</v>
      </c>
      <c r="E5" s="95">
        <v>73350.37</v>
      </c>
      <c r="F5" s="95">
        <v>0</v>
      </c>
    </row>
    <row r="6" spans="1:6" ht="45" x14ac:dyDescent="0.25">
      <c r="A6" s="94" t="s">
        <v>2738</v>
      </c>
      <c r="B6" s="94" t="s">
        <v>227</v>
      </c>
      <c r="C6" s="94" t="s">
        <v>228</v>
      </c>
      <c r="D6" s="95">
        <v>6517754.96</v>
      </c>
      <c r="E6" s="95">
        <v>0</v>
      </c>
      <c r="F6" s="95">
        <v>0</v>
      </c>
    </row>
    <row r="7" spans="1:6" ht="60" x14ac:dyDescent="0.25">
      <c r="A7" s="98" t="s">
        <v>2745</v>
      </c>
      <c r="B7" s="94" t="s">
        <v>239</v>
      </c>
      <c r="C7" s="94" t="s">
        <v>240</v>
      </c>
      <c r="D7" s="95">
        <v>4970000</v>
      </c>
      <c r="E7" s="95">
        <v>168704.26</v>
      </c>
      <c r="F7" s="95">
        <v>44247.8</v>
      </c>
    </row>
    <row r="8" spans="1:6" ht="75" x14ac:dyDescent="0.25">
      <c r="A8" s="99"/>
      <c r="B8" s="94" t="s">
        <v>242</v>
      </c>
      <c r="C8" s="94" t="s">
        <v>243</v>
      </c>
      <c r="D8" s="95">
        <v>1450000</v>
      </c>
      <c r="E8" s="95">
        <v>84384.65</v>
      </c>
      <c r="F8" s="95">
        <v>3641.2</v>
      </c>
    </row>
    <row r="9" spans="1:6" ht="75" x14ac:dyDescent="0.25">
      <c r="A9" s="98" t="s">
        <v>2749</v>
      </c>
      <c r="B9" s="94" t="s">
        <v>248</v>
      </c>
      <c r="C9" s="94" t="s">
        <v>249</v>
      </c>
      <c r="D9" s="95">
        <v>16000000</v>
      </c>
      <c r="E9" s="95">
        <v>0</v>
      </c>
      <c r="F9" s="95">
        <v>0</v>
      </c>
    </row>
    <row r="10" spans="1:6" ht="75" x14ac:dyDescent="0.25">
      <c r="A10" s="99"/>
      <c r="B10" s="94" t="s">
        <v>251</v>
      </c>
      <c r="C10" s="94" t="s">
        <v>252</v>
      </c>
      <c r="D10" s="95">
        <v>1262545.0900000001</v>
      </c>
      <c r="E10" s="95">
        <v>0</v>
      </c>
      <c r="F10" s="95">
        <v>0</v>
      </c>
    </row>
    <row r="11" spans="1:6" ht="60" x14ac:dyDescent="0.25">
      <c r="A11" s="99"/>
      <c r="B11" s="94" t="s">
        <v>254</v>
      </c>
      <c r="C11" s="94" t="s">
        <v>255</v>
      </c>
      <c r="D11" s="95">
        <v>30000000</v>
      </c>
      <c r="E11" s="95">
        <v>0</v>
      </c>
      <c r="F11" s="95">
        <v>0</v>
      </c>
    </row>
    <row r="12" spans="1:6" ht="75" x14ac:dyDescent="0.25">
      <c r="A12" s="99"/>
      <c r="B12" s="94" t="s">
        <v>257</v>
      </c>
      <c r="C12" s="94" t="s">
        <v>258</v>
      </c>
      <c r="D12" s="95">
        <v>5000000</v>
      </c>
      <c r="E12" s="95">
        <v>0</v>
      </c>
      <c r="F12" s="95">
        <v>0</v>
      </c>
    </row>
    <row r="13" spans="1:6" ht="60" x14ac:dyDescent="0.25">
      <c r="A13" s="94" t="s">
        <v>2753</v>
      </c>
      <c r="B13" s="94" t="s">
        <v>262</v>
      </c>
      <c r="C13" s="94" t="s">
        <v>2702</v>
      </c>
      <c r="D13" s="95">
        <v>1000000</v>
      </c>
      <c r="E13" s="95">
        <v>0</v>
      </c>
      <c r="F13" s="95">
        <v>0</v>
      </c>
    </row>
    <row r="14" spans="1:6" ht="60" x14ac:dyDescent="0.25">
      <c r="A14" s="94" t="s">
        <v>2739</v>
      </c>
      <c r="B14" s="94" t="s">
        <v>230</v>
      </c>
      <c r="C14" s="94" t="s">
        <v>231</v>
      </c>
      <c r="D14" s="95">
        <v>3731279.06</v>
      </c>
      <c r="E14" s="95">
        <v>331515.27</v>
      </c>
      <c r="F14" s="95">
        <v>117668.85</v>
      </c>
    </row>
    <row r="15" spans="1:6" ht="90" x14ac:dyDescent="0.25">
      <c r="A15" s="94" t="s">
        <v>2714</v>
      </c>
      <c r="B15" s="94" t="s">
        <v>162</v>
      </c>
      <c r="C15" s="94" t="s">
        <v>163</v>
      </c>
      <c r="D15" s="95">
        <v>1499932.7</v>
      </c>
      <c r="E15" s="95">
        <v>0</v>
      </c>
      <c r="F15" s="95">
        <v>0</v>
      </c>
    </row>
    <row r="16" spans="1:6" ht="105" x14ac:dyDescent="0.25">
      <c r="A16" s="94" t="s">
        <v>2732</v>
      </c>
      <c r="B16" s="94" t="s">
        <v>215</v>
      </c>
      <c r="C16" s="94" t="s">
        <v>216</v>
      </c>
      <c r="D16" s="95">
        <v>1500000</v>
      </c>
      <c r="E16" s="95">
        <v>35704.26</v>
      </c>
      <c r="F16" s="95">
        <v>0</v>
      </c>
    </row>
    <row r="17" spans="1:6" ht="105" x14ac:dyDescent="0.25">
      <c r="A17" s="94" t="s">
        <v>2736</v>
      </c>
      <c r="B17" s="94" t="s">
        <v>224</v>
      </c>
      <c r="C17" s="94" t="s">
        <v>225</v>
      </c>
      <c r="D17" s="95">
        <v>2000000</v>
      </c>
      <c r="E17" s="95">
        <v>0</v>
      </c>
      <c r="F17" s="95">
        <v>0</v>
      </c>
    </row>
    <row r="18" spans="1:6" ht="90" x14ac:dyDescent="0.25">
      <c r="A18" s="94" t="s">
        <v>2724</v>
      </c>
      <c r="B18" s="94" t="s">
        <v>203</v>
      </c>
      <c r="C18" s="94" t="s">
        <v>204</v>
      </c>
      <c r="D18" s="95">
        <v>1898000</v>
      </c>
      <c r="E18" s="95">
        <v>63313.09</v>
      </c>
      <c r="F18" s="95">
        <v>0</v>
      </c>
    </row>
    <row r="19" spans="1:6" ht="105" x14ac:dyDescent="0.25">
      <c r="A19" s="98" t="s">
        <v>2722</v>
      </c>
      <c r="B19" s="94" t="s">
        <v>174</v>
      </c>
      <c r="C19" s="94" t="s">
        <v>175</v>
      </c>
      <c r="D19" s="95">
        <v>29000000</v>
      </c>
      <c r="E19" s="95">
        <v>108828</v>
      </c>
      <c r="F19" s="95">
        <v>70104</v>
      </c>
    </row>
    <row r="20" spans="1:6" ht="75" x14ac:dyDescent="0.25">
      <c r="A20" s="99"/>
      <c r="B20" s="94" t="s">
        <v>177</v>
      </c>
      <c r="C20" s="94" t="s">
        <v>2701</v>
      </c>
      <c r="D20" s="95">
        <v>3150000</v>
      </c>
      <c r="E20" s="95">
        <v>209602.31</v>
      </c>
      <c r="F20" s="95">
        <v>0</v>
      </c>
    </row>
    <row r="21" spans="1:6" ht="60" x14ac:dyDescent="0.25">
      <c r="A21" s="99"/>
      <c r="B21" s="94" t="s">
        <v>179</v>
      </c>
      <c r="C21" s="94" t="s">
        <v>180</v>
      </c>
      <c r="D21" s="95">
        <v>2800000</v>
      </c>
      <c r="E21" s="95">
        <v>183722.23999999999</v>
      </c>
      <c r="F21" s="95">
        <v>0</v>
      </c>
    </row>
    <row r="22" spans="1:6" ht="75" x14ac:dyDescent="0.25">
      <c r="A22" s="99"/>
      <c r="B22" s="94" t="s">
        <v>182</v>
      </c>
      <c r="C22" s="94" t="s">
        <v>183</v>
      </c>
      <c r="D22" s="95">
        <v>3220000</v>
      </c>
      <c r="E22" s="95">
        <v>206002.75</v>
      </c>
      <c r="F22" s="95">
        <v>79255.27</v>
      </c>
    </row>
    <row r="23" spans="1:6" ht="45" x14ac:dyDescent="0.25">
      <c r="A23" s="99"/>
      <c r="B23" s="94" t="s">
        <v>185</v>
      </c>
      <c r="C23" s="94" t="s">
        <v>186</v>
      </c>
      <c r="D23" s="95">
        <v>5100000</v>
      </c>
      <c r="E23" s="95">
        <v>552962.87</v>
      </c>
      <c r="F23" s="95">
        <v>323909.53999999998</v>
      </c>
    </row>
    <row r="24" spans="1:6" ht="45" x14ac:dyDescent="0.25">
      <c r="A24" s="99"/>
      <c r="B24" s="94" t="s">
        <v>188</v>
      </c>
      <c r="C24" s="94" t="s">
        <v>189</v>
      </c>
      <c r="D24" s="95">
        <v>1300000</v>
      </c>
      <c r="E24" s="95">
        <v>161749.35999999999</v>
      </c>
      <c r="F24" s="95">
        <v>0</v>
      </c>
    </row>
    <row r="25" spans="1:6" ht="60" x14ac:dyDescent="0.25">
      <c r="A25" s="99"/>
      <c r="B25" s="94" t="s">
        <v>191</v>
      </c>
      <c r="C25" s="94" t="s">
        <v>192</v>
      </c>
      <c r="D25" s="95">
        <v>1300000</v>
      </c>
      <c r="E25" s="95">
        <v>63428.600000000013</v>
      </c>
      <c r="F25" s="95">
        <v>7244.51</v>
      </c>
    </row>
    <row r="26" spans="1:6" ht="45" x14ac:dyDescent="0.25">
      <c r="A26" s="99"/>
      <c r="B26" s="94" t="s">
        <v>194</v>
      </c>
      <c r="C26" s="94" t="s">
        <v>195</v>
      </c>
      <c r="D26" s="95">
        <v>2411000</v>
      </c>
      <c r="E26" s="95">
        <v>55402.74</v>
      </c>
      <c r="F26" s="95">
        <v>20889.560000000001</v>
      </c>
    </row>
    <row r="27" spans="1:6" ht="45" x14ac:dyDescent="0.25">
      <c r="A27" s="99"/>
      <c r="B27" s="94" t="s">
        <v>197</v>
      </c>
      <c r="C27" s="94" t="s">
        <v>198</v>
      </c>
      <c r="D27" s="95">
        <v>1700000</v>
      </c>
      <c r="E27" s="95">
        <v>177077.34</v>
      </c>
      <c r="F27" s="95">
        <v>121638.28</v>
      </c>
    </row>
    <row r="28" spans="1:6" ht="60" x14ac:dyDescent="0.25">
      <c r="A28" s="99"/>
      <c r="B28" s="94" t="s">
        <v>200</v>
      </c>
      <c r="C28" s="94" t="s">
        <v>201</v>
      </c>
      <c r="D28" s="95">
        <v>1650000</v>
      </c>
      <c r="E28" s="95">
        <v>209611.64</v>
      </c>
      <c r="F28" s="95">
        <v>22954.23</v>
      </c>
    </row>
    <row r="29" spans="1:6" ht="60" x14ac:dyDescent="0.25">
      <c r="A29" s="94" t="s">
        <v>2747</v>
      </c>
      <c r="B29" s="94" t="s">
        <v>245</v>
      </c>
      <c r="C29" s="94" t="s">
        <v>246</v>
      </c>
      <c r="D29" s="95">
        <v>2187508.75</v>
      </c>
      <c r="E29" s="95">
        <v>26600</v>
      </c>
      <c r="F29" s="95">
        <v>25999.98</v>
      </c>
    </row>
    <row r="30" spans="1:6" ht="75" x14ac:dyDescent="0.25">
      <c r="A30" s="94" t="s">
        <v>2730</v>
      </c>
      <c r="B30" s="94" t="s">
        <v>212</v>
      </c>
      <c r="C30" s="94" t="s">
        <v>213</v>
      </c>
      <c r="D30" s="95">
        <v>3500000</v>
      </c>
      <c r="E30" s="95">
        <v>310102.03999999998</v>
      </c>
      <c r="F30" s="95">
        <v>216462.16</v>
      </c>
    </row>
    <row r="31" spans="1:6" ht="30" x14ac:dyDescent="0.25">
      <c r="A31" s="94" t="s">
        <v>3430</v>
      </c>
      <c r="B31" s="94" t="s">
        <v>264</v>
      </c>
      <c r="C31" s="94" t="s">
        <v>2656</v>
      </c>
      <c r="D31" s="95">
        <v>4500000</v>
      </c>
      <c r="E31" s="95">
        <v>0</v>
      </c>
      <c r="F31" s="95">
        <v>0</v>
      </c>
    </row>
    <row r="32" spans="1:6" ht="75" x14ac:dyDescent="0.25">
      <c r="A32" s="94" t="s">
        <v>2743</v>
      </c>
      <c r="B32" s="94" t="s">
        <v>236</v>
      </c>
      <c r="C32" s="94" t="s">
        <v>237</v>
      </c>
      <c r="D32" s="95">
        <v>3700000</v>
      </c>
      <c r="E32" s="95">
        <v>0</v>
      </c>
      <c r="F32" s="95">
        <v>0</v>
      </c>
    </row>
    <row r="33" spans="1:6" ht="60" x14ac:dyDescent="0.25">
      <c r="A33" s="94" t="s">
        <v>2716</v>
      </c>
      <c r="B33" s="94" t="s">
        <v>165</v>
      </c>
      <c r="C33" s="94" t="s">
        <v>166</v>
      </c>
      <c r="D33" s="95">
        <v>1200000</v>
      </c>
      <c r="E33" s="95">
        <v>68182.399999999994</v>
      </c>
      <c r="F33" s="95">
        <v>15225.6</v>
      </c>
    </row>
    <row r="34" spans="1:6" ht="75" x14ac:dyDescent="0.25">
      <c r="A34" s="94" t="s">
        <v>2728</v>
      </c>
      <c r="B34" s="94" t="s">
        <v>209</v>
      </c>
      <c r="C34" s="94" t="s">
        <v>210</v>
      </c>
      <c r="D34" s="95">
        <v>3200000</v>
      </c>
      <c r="E34" s="95">
        <v>3200000</v>
      </c>
      <c r="F34" s="95">
        <v>3200000</v>
      </c>
    </row>
    <row r="35" spans="1:6" ht="105" x14ac:dyDescent="0.25">
      <c r="A35" s="94" t="s">
        <v>2718</v>
      </c>
      <c r="B35" s="94" t="s">
        <v>168</v>
      </c>
      <c r="C35" s="94" t="s">
        <v>169</v>
      </c>
      <c r="D35" s="95">
        <v>3300000</v>
      </c>
      <c r="E35" s="95">
        <v>107883.61</v>
      </c>
      <c r="F35" s="95">
        <v>71140.5</v>
      </c>
    </row>
    <row r="36" spans="1:6" ht="45" x14ac:dyDescent="0.25">
      <c r="A36" s="98" t="s">
        <v>2734</v>
      </c>
      <c r="B36" s="94" t="s">
        <v>218</v>
      </c>
      <c r="C36" s="94" t="s">
        <v>219</v>
      </c>
      <c r="D36" s="95">
        <v>4000000</v>
      </c>
      <c r="E36" s="95">
        <v>0</v>
      </c>
      <c r="F36" s="95">
        <v>0</v>
      </c>
    </row>
    <row r="37" spans="1:6" ht="45" x14ac:dyDescent="0.25">
      <c r="A37" s="99"/>
      <c r="B37" s="94" t="s">
        <v>221</v>
      </c>
      <c r="C37" s="94" t="s">
        <v>222</v>
      </c>
      <c r="D37" s="95">
        <v>1500000</v>
      </c>
      <c r="E37" s="95">
        <v>0</v>
      </c>
      <c r="F37" s="95">
        <v>0</v>
      </c>
    </row>
    <row r="38" spans="1:6" ht="45" x14ac:dyDescent="0.25">
      <c r="A38" s="94" t="s">
        <v>2720</v>
      </c>
      <c r="B38" s="94" t="s">
        <v>171</v>
      </c>
      <c r="C38" s="94" t="s">
        <v>172</v>
      </c>
      <c r="D38" s="95">
        <v>1820000</v>
      </c>
      <c r="E38" s="95">
        <v>195382.45</v>
      </c>
      <c r="F38" s="95">
        <v>46347.270000000011</v>
      </c>
    </row>
    <row r="39" spans="1:6" ht="90" x14ac:dyDescent="0.25">
      <c r="A39" s="94" t="s">
        <v>2726</v>
      </c>
      <c r="B39" s="94" t="s">
        <v>206</v>
      </c>
      <c r="C39" s="94" t="s">
        <v>207</v>
      </c>
      <c r="D39" s="95">
        <v>1340000</v>
      </c>
      <c r="E39" s="95">
        <v>1222696</v>
      </c>
      <c r="F39" s="95">
        <v>0</v>
      </c>
    </row>
    <row r="40" spans="1:6" ht="75" x14ac:dyDescent="0.25">
      <c r="A40" s="94" t="s">
        <v>2741</v>
      </c>
      <c r="B40" s="94" t="s">
        <v>233</v>
      </c>
      <c r="C40" s="94" t="s">
        <v>234</v>
      </c>
      <c r="D40" s="95">
        <v>2000000</v>
      </c>
      <c r="E40" s="95">
        <v>13017.88</v>
      </c>
      <c r="F40" s="95">
        <v>0</v>
      </c>
    </row>
    <row r="41" spans="1:6" ht="60" x14ac:dyDescent="0.25">
      <c r="A41" s="94" t="s">
        <v>2752</v>
      </c>
      <c r="B41" s="94" t="s">
        <v>260</v>
      </c>
      <c r="C41" s="94" t="s">
        <v>261</v>
      </c>
      <c r="D41" s="95">
        <v>22000000</v>
      </c>
      <c r="E41" s="95">
        <v>253084.54</v>
      </c>
      <c r="F41" s="95">
        <v>119729.24</v>
      </c>
    </row>
    <row r="42" spans="1:6" x14ac:dyDescent="0.25">
      <c r="A42" s="98" t="s">
        <v>3446</v>
      </c>
      <c r="B42" s="99"/>
      <c r="C42" s="99"/>
      <c r="D42" s="95">
        <v>183810020.56</v>
      </c>
      <c r="E42" s="95">
        <v>8082308.6699999999</v>
      </c>
      <c r="F42" s="95">
        <v>4506457.99</v>
      </c>
    </row>
    <row r="43" spans="1:6" x14ac:dyDescent="0.25">
      <c r="D43"/>
    </row>
    <row r="44" spans="1:6" x14ac:dyDescent="0.25">
      <c r="D44"/>
    </row>
    <row r="45" spans="1:6" x14ac:dyDescent="0.25">
      <c r="D45"/>
    </row>
    <row r="46" spans="1:6" x14ac:dyDescent="0.25">
      <c r="D46"/>
    </row>
    <row r="47" spans="1:6" x14ac:dyDescent="0.25">
      <c r="D47"/>
    </row>
    <row r="48" spans="1:6" x14ac:dyDescent="0.25">
      <c r="D48"/>
    </row>
    <row r="49" spans="4:4" x14ac:dyDescent="0.25">
      <c r="D49"/>
    </row>
    <row r="50" spans="4:4" x14ac:dyDescent="0.25">
      <c r="D50"/>
    </row>
    <row r="51" spans="4:4" x14ac:dyDescent="0.25">
      <c r="D51"/>
    </row>
    <row r="52" spans="4:4" x14ac:dyDescent="0.25">
      <c r="D52"/>
    </row>
    <row r="53" spans="4:4" x14ac:dyDescent="0.25">
      <c r="D53"/>
    </row>
    <row r="54" spans="4:4" x14ac:dyDescent="0.25">
      <c r="D54"/>
    </row>
    <row r="55" spans="4:4" x14ac:dyDescent="0.25">
      <c r="D55"/>
    </row>
    <row r="56" spans="4:4" x14ac:dyDescent="0.25">
      <c r="D56"/>
    </row>
    <row r="57" spans="4:4" x14ac:dyDescent="0.25">
      <c r="D57"/>
    </row>
    <row r="58" spans="4:4" x14ac:dyDescent="0.25">
      <c r="D58"/>
    </row>
    <row r="59" spans="4:4" x14ac:dyDescent="0.25">
      <c r="D59"/>
    </row>
    <row r="60" spans="4:4" x14ac:dyDescent="0.25">
      <c r="D60"/>
    </row>
    <row r="61" spans="4:4" x14ac:dyDescent="0.25">
      <c r="D61"/>
    </row>
    <row r="62" spans="4:4" x14ac:dyDescent="0.25">
      <c r="D62"/>
    </row>
    <row r="63" spans="4:4" x14ac:dyDescent="0.25">
      <c r="D63"/>
    </row>
    <row r="64" spans="4:4" x14ac:dyDescent="0.25">
      <c r="D64"/>
    </row>
    <row r="65" spans="4:4" x14ac:dyDescent="0.25">
      <c r="D65"/>
    </row>
    <row r="66" spans="4:4" x14ac:dyDescent="0.25">
      <c r="D66"/>
    </row>
    <row r="67" spans="4:4" x14ac:dyDescent="0.25">
      <c r="D67"/>
    </row>
    <row r="68" spans="4:4" x14ac:dyDescent="0.25">
      <c r="D68"/>
    </row>
    <row r="69" spans="4:4" x14ac:dyDescent="0.25">
      <c r="D69"/>
    </row>
    <row r="70" spans="4:4" x14ac:dyDescent="0.25">
      <c r="D70"/>
    </row>
    <row r="71" spans="4:4" x14ac:dyDescent="0.25">
      <c r="D71"/>
    </row>
    <row r="72" spans="4:4" x14ac:dyDescent="0.25">
      <c r="D72"/>
    </row>
    <row r="73" spans="4:4" x14ac:dyDescent="0.25">
      <c r="D73"/>
    </row>
    <row r="74" spans="4:4" x14ac:dyDescent="0.25">
      <c r="D74"/>
    </row>
    <row r="75" spans="4:4" x14ac:dyDescent="0.25">
      <c r="D75"/>
    </row>
    <row r="76" spans="4:4" x14ac:dyDescent="0.25">
      <c r="D76"/>
    </row>
    <row r="77" spans="4:4" x14ac:dyDescent="0.25">
      <c r="D77"/>
    </row>
    <row r="78" spans="4:4" x14ac:dyDescent="0.25">
      <c r="D78"/>
    </row>
    <row r="79" spans="4:4" x14ac:dyDescent="0.25">
      <c r="D79"/>
    </row>
    <row r="80" spans="4:4" x14ac:dyDescent="0.25">
      <c r="D80"/>
    </row>
    <row r="81" spans="4:4" x14ac:dyDescent="0.25">
      <c r="D81"/>
    </row>
    <row r="82" spans="4:4" x14ac:dyDescent="0.25">
      <c r="D82"/>
    </row>
    <row r="83" spans="4:4" x14ac:dyDescent="0.25">
      <c r="D83"/>
    </row>
    <row r="84" spans="4:4" x14ac:dyDescent="0.25">
      <c r="D84"/>
    </row>
    <row r="85" spans="4:4" x14ac:dyDescent="0.25">
      <c r="D85"/>
    </row>
    <row r="86" spans="4:4" x14ac:dyDescent="0.25">
      <c r="D86"/>
    </row>
    <row r="87" spans="4:4" x14ac:dyDescent="0.25">
      <c r="D87"/>
    </row>
    <row r="88" spans="4:4" x14ac:dyDescent="0.25">
      <c r="D88"/>
    </row>
    <row r="89" spans="4:4" x14ac:dyDescent="0.25">
      <c r="D89"/>
    </row>
    <row r="90" spans="4:4" x14ac:dyDescent="0.25">
      <c r="D90"/>
    </row>
    <row r="91" spans="4:4" x14ac:dyDescent="0.25">
      <c r="D91"/>
    </row>
    <row r="92" spans="4:4" x14ac:dyDescent="0.25">
      <c r="D92"/>
    </row>
    <row r="93" spans="4:4" x14ac:dyDescent="0.25">
      <c r="D93"/>
    </row>
    <row r="94" spans="4:4" x14ac:dyDescent="0.25">
      <c r="D94"/>
    </row>
    <row r="95" spans="4:4" x14ac:dyDescent="0.25">
      <c r="D95"/>
    </row>
    <row r="96" spans="4:4" x14ac:dyDescent="0.25">
      <c r="D96"/>
    </row>
    <row r="97" spans="4:4" x14ac:dyDescent="0.25">
      <c r="D97"/>
    </row>
    <row r="98" spans="4:4" x14ac:dyDescent="0.25">
      <c r="D98"/>
    </row>
    <row r="99" spans="4:4" x14ac:dyDescent="0.25">
      <c r="D99"/>
    </row>
    <row r="100" spans="4:4" x14ac:dyDescent="0.25">
      <c r="D100"/>
    </row>
    <row r="101" spans="4:4" x14ac:dyDescent="0.25">
      <c r="D101"/>
    </row>
    <row r="102" spans="4:4" x14ac:dyDescent="0.25">
      <c r="D102"/>
    </row>
    <row r="103" spans="4:4" x14ac:dyDescent="0.25">
      <c r="D103"/>
    </row>
    <row r="104" spans="4:4" x14ac:dyDescent="0.25">
      <c r="D104"/>
    </row>
    <row r="105" spans="4:4" x14ac:dyDescent="0.25">
      <c r="D105"/>
    </row>
    <row r="106" spans="4:4" x14ac:dyDescent="0.25">
      <c r="D106"/>
    </row>
    <row r="107" spans="4:4" x14ac:dyDescent="0.25">
      <c r="D107"/>
    </row>
    <row r="108" spans="4:4" x14ac:dyDescent="0.25">
      <c r="D108"/>
    </row>
    <row r="109" spans="4:4" x14ac:dyDescent="0.25">
      <c r="D109"/>
    </row>
    <row r="110" spans="4:4" x14ac:dyDescent="0.25">
      <c r="D110"/>
    </row>
    <row r="111" spans="4:4" x14ac:dyDescent="0.25">
      <c r="D111"/>
    </row>
    <row r="112" spans="4:4" x14ac:dyDescent="0.25">
      <c r="D112"/>
    </row>
    <row r="113" spans="4:4" x14ac:dyDescent="0.25">
      <c r="D113"/>
    </row>
    <row r="114" spans="4:4" x14ac:dyDescent="0.25">
      <c r="D114"/>
    </row>
    <row r="115" spans="4:4" x14ac:dyDescent="0.25">
      <c r="D115"/>
    </row>
    <row r="116" spans="4:4" x14ac:dyDescent="0.25">
      <c r="D116"/>
    </row>
    <row r="117" spans="4:4" x14ac:dyDescent="0.25">
      <c r="D117"/>
    </row>
    <row r="118" spans="4:4" x14ac:dyDescent="0.25">
      <c r="D118"/>
    </row>
    <row r="119" spans="4:4" x14ac:dyDescent="0.25">
      <c r="D119"/>
    </row>
    <row r="120" spans="4:4" x14ac:dyDescent="0.25">
      <c r="D120"/>
    </row>
    <row r="121" spans="4:4" x14ac:dyDescent="0.25">
      <c r="D121"/>
    </row>
    <row r="122" spans="4:4" x14ac:dyDescent="0.25">
      <c r="D122"/>
    </row>
    <row r="123" spans="4:4" x14ac:dyDescent="0.25">
      <c r="D123"/>
    </row>
    <row r="124" spans="4:4" x14ac:dyDescent="0.25">
      <c r="D124"/>
    </row>
    <row r="125" spans="4:4" x14ac:dyDescent="0.25">
      <c r="D125"/>
    </row>
    <row r="126" spans="4:4" x14ac:dyDescent="0.25">
      <c r="D126"/>
    </row>
    <row r="127" spans="4:4" x14ac:dyDescent="0.25">
      <c r="D127"/>
    </row>
    <row r="128" spans="4:4" x14ac:dyDescent="0.25">
      <c r="D128"/>
    </row>
    <row r="129" spans="4:4" x14ac:dyDescent="0.25">
      <c r="D129"/>
    </row>
    <row r="130" spans="4:4" x14ac:dyDescent="0.25">
      <c r="D130"/>
    </row>
    <row r="131" spans="4:4" x14ac:dyDescent="0.25">
      <c r="D131"/>
    </row>
    <row r="132" spans="4:4" x14ac:dyDescent="0.25">
      <c r="D132"/>
    </row>
    <row r="133" spans="4:4" x14ac:dyDescent="0.25">
      <c r="D133"/>
    </row>
    <row r="134" spans="4:4" x14ac:dyDescent="0.25">
      <c r="D134"/>
    </row>
    <row r="135" spans="4:4" x14ac:dyDescent="0.25">
      <c r="D135"/>
    </row>
    <row r="136" spans="4:4" x14ac:dyDescent="0.25">
      <c r="D136"/>
    </row>
    <row r="137" spans="4:4" x14ac:dyDescent="0.25">
      <c r="D137"/>
    </row>
    <row r="138" spans="4:4" x14ac:dyDescent="0.25">
      <c r="D138"/>
    </row>
    <row r="139" spans="4:4" x14ac:dyDescent="0.25">
      <c r="D139"/>
    </row>
    <row r="140" spans="4:4" x14ac:dyDescent="0.25">
      <c r="D140"/>
    </row>
    <row r="141" spans="4:4" x14ac:dyDescent="0.25">
      <c r="D141"/>
    </row>
    <row r="142" spans="4:4" x14ac:dyDescent="0.25">
      <c r="D142"/>
    </row>
    <row r="143" spans="4:4" x14ac:dyDescent="0.25">
      <c r="D143"/>
    </row>
    <row r="144" spans="4:4" x14ac:dyDescent="0.25">
      <c r="D144"/>
    </row>
    <row r="145" spans="4:4" x14ac:dyDescent="0.25">
      <c r="D145"/>
    </row>
    <row r="146" spans="4:4" x14ac:dyDescent="0.25">
      <c r="D146"/>
    </row>
    <row r="147" spans="4:4" x14ac:dyDescent="0.25">
      <c r="D147"/>
    </row>
    <row r="148" spans="4:4" x14ac:dyDescent="0.25">
      <c r="D148"/>
    </row>
    <row r="149" spans="4:4" x14ac:dyDescent="0.25">
      <c r="D149"/>
    </row>
    <row r="150" spans="4:4" x14ac:dyDescent="0.25">
      <c r="D150"/>
    </row>
    <row r="151" spans="4:4" x14ac:dyDescent="0.25">
      <c r="D151"/>
    </row>
    <row r="152" spans="4:4" x14ac:dyDescent="0.25">
      <c r="D152"/>
    </row>
    <row r="153" spans="4:4" x14ac:dyDescent="0.25">
      <c r="D153"/>
    </row>
    <row r="154" spans="4:4" x14ac:dyDescent="0.25">
      <c r="D154"/>
    </row>
    <row r="155" spans="4:4" x14ac:dyDescent="0.25">
      <c r="D155"/>
    </row>
    <row r="156" spans="4:4" x14ac:dyDescent="0.25">
      <c r="D156"/>
    </row>
    <row r="157" spans="4:4" x14ac:dyDescent="0.25">
      <c r="D157"/>
    </row>
    <row r="158" spans="4:4" x14ac:dyDescent="0.25">
      <c r="D158"/>
    </row>
    <row r="159" spans="4:4" x14ac:dyDescent="0.25">
      <c r="D159"/>
    </row>
    <row r="160" spans="4:4" x14ac:dyDescent="0.25">
      <c r="D160"/>
    </row>
    <row r="161" spans="4:4" x14ac:dyDescent="0.25">
      <c r="D161"/>
    </row>
    <row r="162" spans="4:4" x14ac:dyDescent="0.25">
      <c r="D162"/>
    </row>
    <row r="163" spans="4:4" x14ac:dyDescent="0.25">
      <c r="D163"/>
    </row>
    <row r="164" spans="4:4" x14ac:dyDescent="0.25">
      <c r="D164"/>
    </row>
    <row r="165" spans="4:4" x14ac:dyDescent="0.25">
      <c r="D165"/>
    </row>
    <row r="166" spans="4:4" x14ac:dyDescent="0.25">
      <c r="D166"/>
    </row>
    <row r="167" spans="4:4" x14ac:dyDescent="0.25">
      <c r="D167"/>
    </row>
    <row r="168" spans="4:4" x14ac:dyDescent="0.25">
      <c r="D168"/>
    </row>
    <row r="169" spans="4:4" x14ac:dyDescent="0.25">
      <c r="D169"/>
    </row>
    <row r="170" spans="4:4" x14ac:dyDescent="0.25">
      <c r="D170"/>
    </row>
    <row r="171" spans="4:4" x14ac:dyDescent="0.25">
      <c r="D171"/>
    </row>
    <row r="172" spans="4:4" x14ac:dyDescent="0.25">
      <c r="D172"/>
    </row>
    <row r="173" spans="4:4" x14ac:dyDescent="0.25">
      <c r="D173"/>
    </row>
    <row r="174" spans="4:4" x14ac:dyDescent="0.25">
      <c r="D174"/>
    </row>
    <row r="175" spans="4:4" x14ac:dyDescent="0.25">
      <c r="D175"/>
    </row>
    <row r="176" spans="4:4" x14ac:dyDescent="0.25">
      <c r="D176"/>
    </row>
    <row r="177" spans="4:4" x14ac:dyDescent="0.25">
      <c r="D177"/>
    </row>
    <row r="178" spans="4:4" x14ac:dyDescent="0.25">
      <c r="D178"/>
    </row>
    <row r="179" spans="4:4" x14ac:dyDescent="0.25">
      <c r="D179"/>
    </row>
    <row r="180" spans="4:4" x14ac:dyDescent="0.25">
      <c r="D180"/>
    </row>
    <row r="181" spans="4:4" x14ac:dyDescent="0.25">
      <c r="D181"/>
    </row>
    <row r="182" spans="4:4" x14ac:dyDescent="0.25">
      <c r="D182"/>
    </row>
    <row r="183" spans="4:4" x14ac:dyDescent="0.25">
      <c r="D183"/>
    </row>
    <row r="184" spans="4:4" x14ac:dyDescent="0.25">
      <c r="D184"/>
    </row>
    <row r="185" spans="4:4" x14ac:dyDescent="0.25">
      <c r="D185"/>
    </row>
    <row r="186" spans="4:4" x14ac:dyDescent="0.25">
      <c r="D186"/>
    </row>
    <row r="187" spans="4:4" x14ac:dyDescent="0.25">
      <c r="D187"/>
    </row>
    <row r="188" spans="4:4" x14ac:dyDescent="0.25">
      <c r="D188"/>
    </row>
    <row r="189" spans="4:4" x14ac:dyDescent="0.25">
      <c r="D189"/>
    </row>
    <row r="190" spans="4:4" x14ac:dyDescent="0.25">
      <c r="D190"/>
    </row>
    <row r="191" spans="4:4" x14ac:dyDescent="0.25">
      <c r="D191"/>
    </row>
    <row r="192" spans="4:4" x14ac:dyDescent="0.25">
      <c r="D192"/>
    </row>
    <row r="193" spans="4:4" x14ac:dyDescent="0.25">
      <c r="D193"/>
    </row>
    <row r="194" spans="4:4" x14ac:dyDescent="0.25">
      <c r="D194"/>
    </row>
    <row r="195" spans="4:4" x14ac:dyDescent="0.25">
      <c r="D195"/>
    </row>
    <row r="196" spans="4:4" x14ac:dyDescent="0.25">
      <c r="D196"/>
    </row>
    <row r="197" spans="4:4" x14ac:dyDescent="0.25">
      <c r="D197"/>
    </row>
    <row r="198" spans="4:4" x14ac:dyDescent="0.25">
      <c r="D198"/>
    </row>
    <row r="199" spans="4:4" x14ac:dyDescent="0.25">
      <c r="D199"/>
    </row>
    <row r="200" spans="4:4" x14ac:dyDescent="0.25">
      <c r="D200"/>
    </row>
    <row r="201" spans="4:4" x14ac:dyDescent="0.25">
      <c r="D201"/>
    </row>
    <row r="202" spans="4:4" x14ac:dyDescent="0.25">
      <c r="D202"/>
    </row>
    <row r="203" spans="4:4" x14ac:dyDescent="0.25">
      <c r="D203"/>
    </row>
    <row r="204" spans="4:4" x14ac:dyDescent="0.25">
      <c r="D204"/>
    </row>
    <row r="205" spans="4:4" x14ac:dyDescent="0.25">
      <c r="D205"/>
    </row>
    <row r="206" spans="4:4" x14ac:dyDescent="0.25">
      <c r="D206"/>
    </row>
    <row r="207" spans="4:4" x14ac:dyDescent="0.25">
      <c r="D207"/>
    </row>
    <row r="208" spans="4:4" x14ac:dyDescent="0.25">
      <c r="D208"/>
    </row>
    <row r="209" spans="4:4" x14ac:dyDescent="0.25">
      <c r="D209"/>
    </row>
    <row r="210" spans="4:4" x14ac:dyDescent="0.25">
      <c r="D210"/>
    </row>
    <row r="211" spans="4:4" x14ac:dyDescent="0.25">
      <c r="D211"/>
    </row>
    <row r="212" spans="4:4" x14ac:dyDescent="0.25">
      <c r="D212"/>
    </row>
    <row r="213" spans="4:4" x14ac:dyDescent="0.25">
      <c r="D213"/>
    </row>
    <row r="214" spans="4:4" x14ac:dyDescent="0.25">
      <c r="D214"/>
    </row>
    <row r="215" spans="4:4" x14ac:dyDescent="0.25">
      <c r="D215"/>
    </row>
    <row r="216" spans="4:4" x14ac:dyDescent="0.25">
      <c r="D216"/>
    </row>
    <row r="217" spans="4:4" x14ac:dyDescent="0.25">
      <c r="D217"/>
    </row>
    <row r="218" spans="4:4" x14ac:dyDescent="0.25">
      <c r="D218"/>
    </row>
    <row r="219" spans="4:4" x14ac:dyDescent="0.25">
      <c r="D219"/>
    </row>
    <row r="220" spans="4:4" x14ac:dyDescent="0.25">
      <c r="D220"/>
    </row>
    <row r="221" spans="4:4" x14ac:dyDescent="0.25">
      <c r="D221"/>
    </row>
    <row r="222" spans="4:4" x14ac:dyDescent="0.25">
      <c r="D222"/>
    </row>
    <row r="223" spans="4:4" x14ac:dyDescent="0.25">
      <c r="D223"/>
    </row>
    <row r="224" spans="4:4" x14ac:dyDescent="0.25">
      <c r="D224"/>
    </row>
    <row r="225" spans="4:4" x14ac:dyDescent="0.25">
      <c r="D225"/>
    </row>
    <row r="226" spans="4:4" x14ac:dyDescent="0.25">
      <c r="D226"/>
    </row>
    <row r="227" spans="4:4" x14ac:dyDescent="0.25">
      <c r="D227"/>
    </row>
    <row r="228" spans="4:4" x14ac:dyDescent="0.25">
      <c r="D228"/>
    </row>
    <row r="229" spans="4:4" x14ac:dyDescent="0.25">
      <c r="D229"/>
    </row>
    <row r="230" spans="4:4" x14ac:dyDescent="0.25">
      <c r="D230"/>
    </row>
    <row r="231" spans="4:4" x14ac:dyDescent="0.25">
      <c r="D231"/>
    </row>
    <row r="232" spans="4:4" x14ac:dyDescent="0.25">
      <c r="D232"/>
    </row>
    <row r="233" spans="4:4" x14ac:dyDescent="0.25">
      <c r="D233"/>
    </row>
    <row r="234" spans="4:4" x14ac:dyDescent="0.25">
      <c r="D234"/>
    </row>
    <row r="235" spans="4:4" x14ac:dyDescent="0.25">
      <c r="D235"/>
    </row>
    <row r="236" spans="4:4" x14ac:dyDescent="0.25">
      <c r="D236"/>
    </row>
    <row r="237" spans="4:4" x14ac:dyDescent="0.25">
      <c r="D237"/>
    </row>
    <row r="238" spans="4:4" x14ac:dyDescent="0.25">
      <c r="D238"/>
    </row>
    <row r="239" spans="4:4" x14ac:dyDescent="0.25">
      <c r="D239"/>
    </row>
    <row r="240" spans="4:4" x14ac:dyDescent="0.25">
      <c r="D240"/>
    </row>
    <row r="241" spans="4:4" x14ac:dyDescent="0.25">
      <c r="D241"/>
    </row>
    <row r="242" spans="4:4" x14ac:dyDescent="0.25">
      <c r="D242"/>
    </row>
    <row r="243" spans="4:4" x14ac:dyDescent="0.25">
      <c r="D243"/>
    </row>
    <row r="244" spans="4:4" x14ac:dyDescent="0.25">
      <c r="D244"/>
    </row>
    <row r="245" spans="4:4" x14ac:dyDescent="0.25">
      <c r="D245"/>
    </row>
    <row r="246" spans="4:4" x14ac:dyDescent="0.25">
      <c r="D246"/>
    </row>
    <row r="247" spans="4:4" x14ac:dyDescent="0.25">
      <c r="D247"/>
    </row>
    <row r="248" spans="4:4" x14ac:dyDescent="0.25">
      <c r="D248"/>
    </row>
    <row r="249" spans="4:4" x14ac:dyDescent="0.25">
      <c r="D249"/>
    </row>
    <row r="250" spans="4:4" x14ac:dyDescent="0.25">
      <c r="D250"/>
    </row>
    <row r="251" spans="4:4" x14ac:dyDescent="0.25">
      <c r="D251"/>
    </row>
    <row r="252" spans="4:4" x14ac:dyDescent="0.25">
      <c r="D252"/>
    </row>
    <row r="253" spans="4:4" x14ac:dyDescent="0.25">
      <c r="D253"/>
    </row>
    <row r="254" spans="4:4" x14ac:dyDescent="0.25">
      <c r="D254"/>
    </row>
    <row r="255" spans="4:4" x14ac:dyDescent="0.25">
      <c r="D255"/>
    </row>
    <row r="256" spans="4:4" x14ac:dyDescent="0.25">
      <c r="D256"/>
    </row>
    <row r="257" spans="4:4" x14ac:dyDescent="0.25">
      <c r="D257"/>
    </row>
    <row r="258" spans="4:4" x14ac:dyDescent="0.25">
      <c r="D258"/>
    </row>
    <row r="259" spans="4:4" x14ac:dyDescent="0.25">
      <c r="D259"/>
    </row>
    <row r="260" spans="4:4" x14ac:dyDescent="0.25">
      <c r="D260"/>
    </row>
    <row r="261" spans="4:4" x14ac:dyDescent="0.25">
      <c r="D261"/>
    </row>
    <row r="262" spans="4:4" x14ac:dyDescent="0.25">
      <c r="D262"/>
    </row>
    <row r="263" spans="4:4" x14ac:dyDescent="0.25">
      <c r="D263"/>
    </row>
    <row r="264" spans="4:4" x14ac:dyDescent="0.25">
      <c r="D264"/>
    </row>
    <row r="265" spans="4:4" x14ac:dyDescent="0.25">
      <c r="D265"/>
    </row>
    <row r="266" spans="4:4" x14ac:dyDescent="0.25">
      <c r="D266"/>
    </row>
    <row r="267" spans="4:4" x14ac:dyDescent="0.25">
      <c r="D267"/>
    </row>
    <row r="268" spans="4:4" x14ac:dyDescent="0.25">
      <c r="D268"/>
    </row>
    <row r="269" spans="4:4" x14ac:dyDescent="0.25">
      <c r="D269"/>
    </row>
    <row r="270" spans="4:4" x14ac:dyDescent="0.25">
      <c r="D270"/>
    </row>
    <row r="271" spans="4:4" x14ac:dyDescent="0.25">
      <c r="D271"/>
    </row>
    <row r="272" spans="4:4" x14ac:dyDescent="0.25">
      <c r="D272"/>
    </row>
    <row r="273" spans="4:4" x14ac:dyDescent="0.25">
      <c r="D273"/>
    </row>
    <row r="274" spans="4:4" x14ac:dyDescent="0.25">
      <c r="D274"/>
    </row>
    <row r="275" spans="4:4" x14ac:dyDescent="0.25">
      <c r="D275"/>
    </row>
    <row r="276" spans="4:4" x14ac:dyDescent="0.25">
      <c r="D276"/>
    </row>
    <row r="277" spans="4:4" x14ac:dyDescent="0.25">
      <c r="D277"/>
    </row>
    <row r="278" spans="4:4" x14ac:dyDescent="0.25">
      <c r="D278"/>
    </row>
    <row r="279" spans="4:4" x14ac:dyDescent="0.25">
      <c r="D279"/>
    </row>
    <row r="280" spans="4:4" x14ac:dyDescent="0.25">
      <c r="D280"/>
    </row>
    <row r="281" spans="4:4" x14ac:dyDescent="0.25">
      <c r="D281"/>
    </row>
    <row r="282" spans="4:4" x14ac:dyDescent="0.25">
      <c r="D282"/>
    </row>
    <row r="283" spans="4:4" x14ac:dyDescent="0.25">
      <c r="D283"/>
    </row>
    <row r="284" spans="4:4" x14ac:dyDescent="0.25">
      <c r="D284"/>
    </row>
    <row r="285" spans="4:4" x14ac:dyDescent="0.25">
      <c r="D285"/>
    </row>
    <row r="286" spans="4:4" x14ac:dyDescent="0.25">
      <c r="D286"/>
    </row>
    <row r="287" spans="4:4" x14ac:dyDescent="0.25">
      <c r="D287"/>
    </row>
    <row r="288" spans="4:4" x14ac:dyDescent="0.25">
      <c r="D288"/>
    </row>
    <row r="289" spans="4:4" x14ac:dyDescent="0.25">
      <c r="D289"/>
    </row>
    <row r="290" spans="4:4" x14ac:dyDescent="0.25">
      <c r="D290"/>
    </row>
    <row r="291" spans="4:4" x14ac:dyDescent="0.25">
      <c r="D291"/>
    </row>
    <row r="292" spans="4:4" x14ac:dyDescent="0.25">
      <c r="D292"/>
    </row>
    <row r="293" spans="4:4" x14ac:dyDescent="0.25">
      <c r="D293"/>
    </row>
    <row r="294" spans="4:4" x14ac:dyDescent="0.25">
      <c r="D294"/>
    </row>
    <row r="295" spans="4:4" x14ac:dyDescent="0.25">
      <c r="D295"/>
    </row>
    <row r="296" spans="4:4" x14ac:dyDescent="0.25">
      <c r="D296"/>
    </row>
    <row r="297" spans="4:4" x14ac:dyDescent="0.25">
      <c r="D297"/>
    </row>
    <row r="298" spans="4:4" x14ac:dyDescent="0.25">
      <c r="D298"/>
    </row>
    <row r="299" spans="4:4" x14ac:dyDescent="0.25">
      <c r="D299"/>
    </row>
    <row r="300" spans="4:4" x14ac:dyDescent="0.25">
      <c r="D300"/>
    </row>
    <row r="301" spans="4:4" x14ac:dyDescent="0.25">
      <c r="D301"/>
    </row>
    <row r="302" spans="4:4" x14ac:dyDescent="0.25">
      <c r="D302"/>
    </row>
    <row r="303" spans="4:4" x14ac:dyDescent="0.25">
      <c r="D303"/>
    </row>
    <row r="304" spans="4:4" x14ac:dyDescent="0.25">
      <c r="D304"/>
    </row>
    <row r="305" spans="4:4" x14ac:dyDescent="0.25">
      <c r="D305"/>
    </row>
    <row r="306" spans="4:4" x14ac:dyDescent="0.25">
      <c r="D306"/>
    </row>
    <row r="307" spans="4:4" x14ac:dyDescent="0.25">
      <c r="D307"/>
    </row>
    <row r="308" spans="4:4" x14ac:dyDescent="0.25">
      <c r="D308"/>
    </row>
    <row r="309" spans="4:4" x14ac:dyDescent="0.25">
      <c r="D309"/>
    </row>
    <row r="310" spans="4:4" x14ac:dyDescent="0.25">
      <c r="D310"/>
    </row>
    <row r="311" spans="4:4" x14ac:dyDescent="0.25">
      <c r="D311"/>
    </row>
    <row r="312" spans="4:4" x14ac:dyDescent="0.25">
      <c r="D312"/>
    </row>
    <row r="313" spans="4:4" x14ac:dyDescent="0.25">
      <c r="D313"/>
    </row>
    <row r="314" spans="4:4" x14ac:dyDescent="0.25">
      <c r="D314"/>
    </row>
    <row r="315" spans="4:4" x14ac:dyDescent="0.25">
      <c r="D315"/>
    </row>
    <row r="316" spans="4:4" x14ac:dyDescent="0.25">
      <c r="D316"/>
    </row>
    <row r="317" spans="4:4" x14ac:dyDescent="0.25">
      <c r="D317"/>
    </row>
    <row r="318" spans="4:4" x14ac:dyDescent="0.25">
      <c r="D318"/>
    </row>
    <row r="319" spans="4:4" x14ac:dyDescent="0.25">
      <c r="D319"/>
    </row>
    <row r="320" spans="4:4" x14ac:dyDescent="0.25">
      <c r="D320"/>
    </row>
    <row r="321" spans="4:4" x14ac:dyDescent="0.25">
      <c r="D321"/>
    </row>
    <row r="322" spans="4:4" x14ac:dyDescent="0.25">
      <c r="D322"/>
    </row>
    <row r="323" spans="4:4" x14ac:dyDescent="0.25">
      <c r="D323"/>
    </row>
    <row r="324" spans="4:4" x14ac:dyDescent="0.25">
      <c r="D324"/>
    </row>
    <row r="325" spans="4:4" x14ac:dyDescent="0.25">
      <c r="D325"/>
    </row>
    <row r="326" spans="4:4" x14ac:dyDescent="0.25">
      <c r="D326"/>
    </row>
    <row r="327" spans="4:4" x14ac:dyDescent="0.25">
      <c r="D327"/>
    </row>
    <row r="328" spans="4:4" x14ac:dyDescent="0.25">
      <c r="D328"/>
    </row>
    <row r="329" spans="4:4" x14ac:dyDescent="0.25">
      <c r="D329"/>
    </row>
    <row r="330" spans="4:4" x14ac:dyDescent="0.25">
      <c r="D330"/>
    </row>
    <row r="331" spans="4:4" x14ac:dyDescent="0.25">
      <c r="D331"/>
    </row>
    <row r="332" spans="4:4" x14ac:dyDescent="0.25">
      <c r="D332"/>
    </row>
    <row r="333" spans="4:4" x14ac:dyDescent="0.25">
      <c r="D333"/>
    </row>
    <row r="334" spans="4:4" x14ac:dyDescent="0.25">
      <c r="D334"/>
    </row>
    <row r="335" spans="4:4" x14ac:dyDescent="0.25">
      <c r="D335"/>
    </row>
    <row r="336" spans="4:4" x14ac:dyDescent="0.25">
      <c r="D336"/>
    </row>
    <row r="337" spans="4:4" x14ac:dyDescent="0.25">
      <c r="D337"/>
    </row>
    <row r="338" spans="4:4" x14ac:dyDescent="0.25">
      <c r="D338"/>
    </row>
    <row r="339" spans="4:4" x14ac:dyDescent="0.25">
      <c r="D339"/>
    </row>
    <row r="340" spans="4:4" x14ac:dyDescent="0.25">
      <c r="D340"/>
    </row>
    <row r="341" spans="4:4" x14ac:dyDescent="0.25">
      <c r="D341"/>
    </row>
    <row r="342" spans="4:4" x14ac:dyDescent="0.25">
      <c r="D342"/>
    </row>
    <row r="343" spans="4:4" x14ac:dyDescent="0.25">
      <c r="D343"/>
    </row>
    <row r="344" spans="4:4" x14ac:dyDescent="0.25">
      <c r="D344"/>
    </row>
    <row r="345" spans="4:4" x14ac:dyDescent="0.25">
      <c r="D345"/>
    </row>
    <row r="346" spans="4:4" x14ac:dyDescent="0.25">
      <c r="D346"/>
    </row>
    <row r="347" spans="4:4" x14ac:dyDescent="0.25">
      <c r="D347"/>
    </row>
    <row r="348" spans="4:4" x14ac:dyDescent="0.25">
      <c r="D348"/>
    </row>
    <row r="349" spans="4:4" x14ac:dyDescent="0.25">
      <c r="D349"/>
    </row>
    <row r="350" spans="4:4" x14ac:dyDescent="0.25">
      <c r="D350"/>
    </row>
    <row r="351" spans="4:4" x14ac:dyDescent="0.25">
      <c r="D351"/>
    </row>
    <row r="352" spans="4:4" x14ac:dyDescent="0.25">
      <c r="D352"/>
    </row>
    <row r="353" spans="4:4" x14ac:dyDescent="0.25">
      <c r="D353"/>
    </row>
    <row r="354" spans="4:4" x14ac:dyDescent="0.25">
      <c r="D354"/>
    </row>
    <row r="355" spans="4:4" x14ac:dyDescent="0.25">
      <c r="D355"/>
    </row>
    <row r="356" spans="4:4" x14ac:dyDescent="0.25">
      <c r="D356"/>
    </row>
    <row r="357" spans="4:4" x14ac:dyDescent="0.25">
      <c r="D357"/>
    </row>
    <row r="358" spans="4:4" x14ac:dyDescent="0.25">
      <c r="D358"/>
    </row>
    <row r="359" spans="4:4" x14ac:dyDescent="0.25">
      <c r="D359"/>
    </row>
    <row r="360" spans="4:4" x14ac:dyDescent="0.25">
      <c r="D360"/>
    </row>
    <row r="361" spans="4:4" x14ac:dyDescent="0.25">
      <c r="D361"/>
    </row>
    <row r="362" spans="4:4" x14ac:dyDescent="0.25">
      <c r="D362"/>
    </row>
    <row r="363" spans="4:4" x14ac:dyDescent="0.25">
      <c r="D363"/>
    </row>
    <row r="364" spans="4:4" x14ac:dyDescent="0.25">
      <c r="D364"/>
    </row>
    <row r="365" spans="4:4" x14ac:dyDescent="0.25">
      <c r="D365"/>
    </row>
    <row r="366" spans="4:4" x14ac:dyDescent="0.25">
      <c r="D366"/>
    </row>
    <row r="367" spans="4:4" x14ac:dyDescent="0.25">
      <c r="D367"/>
    </row>
    <row r="368" spans="4:4" x14ac:dyDescent="0.25">
      <c r="D368"/>
    </row>
    <row r="369" spans="4:4" x14ac:dyDescent="0.25">
      <c r="D369"/>
    </row>
    <row r="370" spans="4:4" x14ac:dyDescent="0.25">
      <c r="D370"/>
    </row>
    <row r="371" spans="4:4" x14ac:dyDescent="0.25">
      <c r="D371"/>
    </row>
    <row r="372" spans="4:4" x14ac:dyDescent="0.25">
      <c r="D372"/>
    </row>
    <row r="373" spans="4:4" x14ac:dyDescent="0.25">
      <c r="D373"/>
    </row>
    <row r="374" spans="4:4" x14ac:dyDescent="0.25">
      <c r="D374"/>
    </row>
    <row r="375" spans="4:4" x14ac:dyDescent="0.25">
      <c r="D375"/>
    </row>
    <row r="376" spans="4:4" x14ac:dyDescent="0.25">
      <c r="D376"/>
    </row>
    <row r="377" spans="4:4" x14ac:dyDescent="0.25">
      <c r="D377"/>
    </row>
    <row r="378" spans="4:4" x14ac:dyDescent="0.25">
      <c r="D378"/>
    </row>
    <row r="379" spans="4:4" x14ac:dyDescent="0.25">
      <c r="D379"/>
    </row>
    <row r="380" spans="4:4" x14ac:dyDescent="0.25">
      <c r="D380"/>
    </row>
    <row r="381" spans="4:4" x14ac:dyDescent="0.25">
      <c r="D381"/>
    </row>
    <row r="382" spans="4:4" x14ac:dyDescent="0.25">
      <c r="D382"/>
    </row>
    <row r="383" spans="4:4" x14ac:dyDescent="0.25">
      <c r="D383"/>
    </row>
    <row r="384" spans="4:4" x14ac:dyDescent="0.25">
      <c r="D384"/>
    </row>
    <row r="385" spans="4:4" x14ac:dyDescent="0.25">
      <c r="D385"/>
    </row>
    <row r="386" spans="4:4" x14ac:dyDescent="0.25">
      <c r="D386"/>
    </row>
    <row r="387" spans="4:4" x14ac:dyDescent="0.25">
      <c r="D387"/>
    </row>
    <row r="388" spans="4:4" x14ac:dyDescent="0.25">
      <c r="D388"/>
    </row>
    <row r="389" spans="4:4" x14ac:dyDescent="0.25">
      <c r="D389"/>
    </row>
    <row r="390" spans="4:4" x14ac:dyDescent="0.25">
      <c r="D390"/>
    </row>
    <row r="391" spans="4:4" x14ac:dyDescent="0.25">
      <c r="D391"/>
    </row>
    <row r="392" spans="4:4" x14ac:dyDescent="0.25">
      <c r="D392"/>
    </row>
    <row r="393" spans="4:4" x14ac:dyDescent="0.25">
      <c r="D393"/>
    </row>
    <row r="394" spans="4:4" x14ac:dyDescent="0.25">
      <c r="D394"/>
    </row>
    <row r="395" spans="4:4" x14ac:dyDescent="0.25">
      <c r="D395"/>
    </row>
    <row r="396" spans="4:4" x14ac:dyDescent="0.25">
      <c r="D396"/>
    </row>
    <row r="397" spans="4:4" x14ac:dyDescent="0.25">
      <c r="D397"/>
    </row>
    <row r="398" spans="4:4" x14ac:dyDescent="0.25">
      <c r="D398"/>
    </row>
    <row r="399" spans="4:4" x14ac:dyDescent="0.25">
      <c r="D399"/>
    </row>
    <row r="400" spans="4:4" x14ac:dyDescent="0.25">
      <c r="D400"/>
    </row>
    <row r="401" spans="4:4" x14ac:dyDescent="0.25">
      <c r="D401"/>
    </row>
    <row r="402" spans="4:4" x14ac:dyDescent="0.25">
      <c r="D402"/>
    </row>
    <row r="403" spans="4:4" x14ac:dyDescent="0.25">
      <c r="D403"/>
    </row>
    <row r="404" spans="4:4" x14ac:dyDescent="0.25">
      <c r="D404"/>
    </row>
    <row r="405" spans="4:4" x14ac:dyDescent="0.25">
      <c r="D405"/>
    </row>
    <row r="406" spans="4:4" x14ac:dyDescent="0.25">
      <c r="D406"/>
    </row>
    <row r="407" spans="4:4" x14ac:dyDescent="0.25">
      <c r="D407"/>
    </row>
    <row r="408" spans="4:4" x14ac:dyDescent="0.25">
      <c r="D408"/>
    </row>
    <row r="409" spans="4:4" x14ac:dyDescent="0.25">
      <c r="D409"/>
    </row>
    <row r="410" spans="4:4" x14ac:dyDescent="0.25">
      <c r="D410"/>
    </row>
    <row r="411" spans="4:4" x14ac:dyDescent="0.25">
      <c r="D411"/>
    </row>
    <row r="412" spans="4:4" x14ac:dyDescent="0.25">
      <c r="D412"/>
    </row>
    <row r="413" spans="4:4" x14ac:dyDescent="0.25">
      <c r="D413"/>
    </row>
    <row r="414" spans="4:4" x14ac:dyDescent="0.25">
      <c r="D414"/>
    </row>
    <row r="415" spans="4:4" x14ac:dyDescent="0.25">
      <c r="D415"/>
    </row>
    <row r="416" spans="4:4" x14ac:dyDescent="0.25">
      <c r="D416"/>
    </row>
    <row r="417" spans="4:4" x14ac:dyDescent="0.25">
      <c r="D417"/>
    </row>
    <row r="418" spans="4:4" x14ac:dyDescent="0.25">
      <c r="D418"/>
    </row>
    <row r="419" spans="4:4" x14ac:dyDescent="0.25">
      <c r="D419"/>
    </row>
    <row r="420" spans="4:4" x14ac:dyDescent="0.25">
      <c r="D420"/>
    </row>
    <row r="421" spans="4:4" x14ac:dyDescent="0.25">
      <c r="D421"/>
    </row>
    <row r="422" spans="4:4" x14ac:dyDescent="0.25">
      <c r="D422"/>
    </row>
    <row r="423" spans="4:4" x14ac:dyDescent="0.25">
      <c r="D423"/>
    </row>
    <row r="424" spans="4:4" x14ac:dyDescent="0.25">
      <c r="D424"/>
    </row>
    <row r="425" spans="4:4" x14ac:dyDescent="0.25">
      <c r="D425"/>
    </row>
    <row r="426" spans="4:4" x14ac:dyDescent="0.25">
      <c r="D426"/>
    </row>
    <row r="427" spans="4:4" x14ac:dyDescent="0.25">
      <c r="D427"/>
    </row>
    <row r="428" spans="4:4" x14ac:dyDescent="0.25">
      <c r="D428"/>
    </row>
    <row r="429" spans="4:4" x14ac:dyDescent="0.25">
      <c r="D429"/>
    </row>
    <row r="430" spans="4:4" x14ac:dyDescent="0.25">
      <c r="D430"/>
    </row>
    <row r="431" spans="4:4" x14ac:dyDescent="0.25">
      <c r="D431"/>
    </row>
    <row r="432" spans="4:4" x14ac:dyDescent="0.25">
      <c r="D432"/>
    </row>
    <row r="433" spans="4:4" x14ac:dyDescent="0.25">
      <c r="D433"/>
    </row>
    <row r="434" spans="4:4" x14ac:dyDescent="0.25">
      <c r="D434"/>
    </row>
    <row r="435" spans="4:4" x14ac:dyDescent="0.25">
      <c r="D435"/>
    </row>
    <row r="436" spans="4:4" x14ac:dyDescent="0.25">
      <c r="D436"/>
    </row>
    <row r="437" spans="4:4" x14ac:dyDescent="0.25">
      <c r="D437"/>
    </row>
    <row r="438" spans="4:4" x14ac:dyDescent="0.25">
      <c r="D438"/>
    </row>
    <row r="439" spans="4:4" x14ac:dyDescent="0.25">
      <c r="D439"/>
    </row>
    <row r="440" spans="4:4" x14ac:dyDescent="0.25">
      <c r="D440"/>
    </row>
    <row r="441" spans="4:4" x14ac:dyDescent="0.25">
      <c r="D441"/>
    </row>
    <row r="442" spans="4:4" x14ac:dyDescent="0.25">
      <c r="D442"/>
    </row>
    <row r="443" spans="4:4" x14ac:dyDescent="0.25">
      <c r="D443"/>
    </row>
    <row r="444" spans="4:4" x14ac:dyDescent="0.25">
      <c r="D444"/>
    </row>
    <row r="445" spans="4:4" x14ac:dyDescent="0.25">
      <c r="D445"/>
    </row>
    <row r="446" spans="4:4" x14ac:dyDescent="0.25">
      <c r="D446"/>
    </row>
    <row r="447" spans="4:4" x14ac:dyDescent="0.25">
      <c r="D447"/>
    </row>
    <row r="448" spans="4:4" x14ac:dyDescent="0.25">
      <c r="D448"/>
    </row>
    <row r="449" spans="4:4" x14ac:dyDescent="0.25">
      <c r="D449"/>
    </row>
    <row r="450" spans="4:4" x14ac:dyDescent="0.25">
      <c r="D450"/>
    </row>
    <row r="451" spans="4:4" x14ac:dyDescent="0.25">
      <c r="D451"/>
    </row>
    <row r="452" spans="4:4" x14ac:dyDescent="0.25">
      <c r="D452"/>
    </row>
    <row r="453" spans="4:4" x14ac:dyDescent="0.25">
      <c r="D453"/>
    </row>
    <row r="454" spans="4:4" x14ac:dyDescent="0.25">
      <c r="D454"/>
    </row>
    <row r="455" spans="4:4" x14ac:dyDescent="0.25">
      <c r="D455"/>
    </row>
    <row r="456" spans="4:4" x14ac:dyDescent="0.25">
      <c r="D456"/>
    </row>
    <row r="457" spans="4:4" x14ac:dyDescent="0.25">
      <c r="D457"/>
    </row>
    <row r="458" spans="4:4" x14ac:dyDescent="0.25">
      <c r="D458"/>
    </row>
    <row r="459" spans="4:4" x14ac:dyDescent="0.25">
      <c r="D459"/>
    </row>
    <row r="460" spans="4:4" x14ac:dyDescent="0.25">
      <c r="D460"/>
    </row>
    <row r="461" spans="4:4" x14ac:dyDescent="0.25">
      <c r="D461"/>
    </row>
    <row r="462" spans="4:4" x14ac:dyDescent="0.25">
      <c r="D462"/>
    </row>
    <row r="463" spans="4:4" x14ac:dyDescent="0.25">
      <c r="D463"/>
    </row>
    <row r="464" spans="4:4" x14ac:dyDescent="0.25">
      <c r="D464"/>
    </row>
    <row r="465" spans="4:4" x14ac:dyDescent="0.25">
      <c r="D465"/>
    </row>
    <row r="466" spans="4:4" x14ac:dyDescent="0.25">
      <c r="D466"/>
    </row>
    <row r="467" spans="4:4" x14ac:dyDescent="0.25">
      <c r="D467"/>
    </row>
    <row r="468" spans="4:4" x14ac:dyDescent="0.25">
      <c r="D468"/>
    </row>
    <row r="469" spans="4:4" x14ac:dyDescent="0.25">
      <c r="D469"/>
    </row>
    <row r="470" spans="4:4" x14ac:dyDescent="0.25">
      <c r="D470"/>
    </row>
    <row r="471" spans="4:4" x14ac:dyDescent="0.25">
      <c r="D471"/>
    </row>
    <row r="472" spans="4:4" x14ac:dyDescent="0.25">
      <c r="D472"/>
    </row>
    <row r="473" spans="4:4" x14ac:dyDescent="0.25">
      <c r="D473"/>
    </row>
    <row r="474" spans="4:4" x14ac:dyDescent="0.25">
      <c r="D474"/>
    </row>
    <row r="475" spans="4:4" x14ac:dyDescent="0.25">
      <c r="D475"/>
    </row>
    <row r="476" spans="4:4" x14ac:dyDescent="0.25">
      <c r="D476"/>
    </row>
    <row r="477" spans="4:4" x14ac:dyDescent="0.25">
      <c r="D477"/>
    </row>
    <row r="478" spans="4:4" x14ac:dyDescent="0.25">
      <c r="D478"/>
    </row>
    <row r="479" spans="4:4" x14ac:dyDescent="0.25">
      <c r="D479"/>
    </row>
    <row r="480" spans="4:4" x14ac:dyDescent="0.25">
      <c r="D480"/>
    </row>
    <row r="481" spans="4:4" x14ac:dyDescent="0.25">
      <c r="D481"/>
    </row>
    <row r="482" spans="4:4" x14ac:dyDescent="0.25">
      <c r="D482"/>
    </row>
    <row r="483" spans="4:4" x14ac:dyDescent="0.25">
      <c r="D483"/>
    </row>
    <row r="484" spans="4:4" x14ac:dyDescent="0.25">
      <c r="D484"/>
    </row>
    <row r="485" spans="4:4" x14ac:dyDescent="0.25">
      <c r="D485"/>
    </row>
    <row r="486" spans="4:4" x14ac:dyDescent="0.25">
      <c r="D486"/>
    </row>
    <row r="487" spans="4:4" x14ac:dyDescent="0.25">
      <c r="D487"/>
    </row>
    <row r="488" spans="4:4" x14ac:dyDescent="0.25">
      <c r="D488"/>
    </row>
    <row r="489" spans="4:4" x14ac:dyDescent="0.25">
      <c r="D489"/>
    </row>
    <row r="490" spans="4:4" x14ac:dyDescent="0.25">
      <c r="D490"/>
    </row>
    <row r="491" spans="4:4" x14ac:dyDescent="0.25">
      <c r="D491"/>
    </row>
    <row r="492" spans="4:4" x14ac:dyDescent="0.25">
      <c r="D492"/>
    </row>
    <row r="493" spans="4:4" x14ac:dyDescent="0.25">
      <c r="D493"/>
    </row>
    <row r="494" spans="4:4" x14ac:dyDescent="0.25">
      <c r="D494"/>
    </row>
    <row r="495" spans="4:4" x14ac:dyDescent="0.25">
      <c r="D495"/>
    </row>
    <row r="496" spans="4:4" x14ac:dyDescent="0.25">
      <c r="D496"/>
    </row>
    <row r="497" spans="4:4" x14ac:dyDescent="0.25">
      <c r="D497"/>
    </row>
    <row r="498" spans="4:4" x14ac:dyDescent="0.25">
      <c r="D498"/>
    </row>
    <row r="499" spans="4:4" x14ac:dyDescent="0.25">
      <c r="D499"/>
    </row>
    <row r="500" spans="4:4" x14ac:dyDescent="0.25">
      <c r="D500"/>
    </row>
    <row r="501" spans="4:4" x14ac:dyDescent="0.25">
      <c r="D501"/>
    </row>
    <row r="502" spans="4:4" x14ac:dyDescent="0.25">
      <c r="D502"/>
    </row>
    <row r="503" spans="4:4" x14ac:dyDescent="0.25">
      <c r="D503"/>
    </row>
    <row r="504" spans="4:4" x14ac:dyDescent="0.25">
      <c r="D504"/>
    </row>
    <row r="505" spans="4:4" x14ac:dyDescent="0.25">
      <c r="D505"/>
    </row>
    <row r="506" spans="4:4" x14ac:dyDescent="0.25">
      <c r="D506"/>
    </row>
    <row r="507" spans="4:4" x14ac:dyDescent="0.25">
      <c r="D507"/>
    </row>
    <row r="508" spans="4:4" x14ac:dyDescent="0.25">
      <c r="D508"/>
    </row>
    <row r="509" spans="4:4" x14ac:dyDescent="0.25">
      <c r="D509"/>
    </row>
    <row r="510" spans="4:4" x14ac:dyDescent="0.25">
      <c r="D510"/>
    </row>
    <row r="511" spans="4:4" x14ac:dyDescent="0.25">
      <c r="D511"/>
    </row>
    <row r="512" spans="4:4" x14ac:dyDescent="0.25">
      <c r="D512"/>
    </row>
    <row r="513" spans="4:4" x14ac:dyDescent="0.25">
      <c r="D513"/>
    </row>
    <row r="514" spans="4:4" x14ac:dyDescent="0.25">
      <c r="D514"/>
    </row>
    <row r="515" spans="4:4" x14ac:dyDescent="0.25">
      <c r="D515"/>
    </row>
    <row r="516" spans="4:4" x14ac:dyDescent="0.25">
      <c r="D516"/>
    </row>
    <row r="517" spans="4:4" x14ac:dyDescent="0.25">
      <c r="D517"/>
    </row>
    <row r="518" spans="4:4" x14ac:dyDescent="0.25">
      <c r="D518"/>
    </row>
    <row r="519" spans="4:4" x14ac:dyDescent="0.25">
      <c r="D519"/>
    </row>
    <row r="520" spans="4:4" x14ac:dyDescent="0.25">
      <c r="D520"/>
    </row>
    <row r="521" spans="4:4" x14ac:dyDescent="0.25">
      <c r="D521"/>
    </row>
    <row r="522" spans="4:4" x14ac:dyDescent="0.25">
      <c r="D522"/>
    </row>
    <row r="523" spans="4:4" x14ac:dyDescent="0.25">
      <c r="D523"/>
    </row>
    <row r="524" spans="4:4" x14ac:dyDescent="0.25">
      <c r="D524"/>
    </row>
    <row r="525" spans="4:4" x14ac:dyDescent="0.25">
      <c r="D525"/>
    </row>
    <row r="526" spans="4:4" x14ac:dyDescent="0.25">
      <c r="D526"/>
    </row>
    <row r="527" spans="4:4" x14ac:dyDescent="0.25">
      <c r="D527"/>
    </row>
    <row r="528" spans="4:4" x14ac:dyDescent="0.25">
      <c r="D528"/>
    </row>
    <row r="529" spans="4:4" x14ac:dyDescent="0.25">
      <c r="D529"/>
    </row>
    <row r="530" spans="4:4" x14ac:dyDescent="0.25">
      <c r="D530"/>
    </row>
    <row r="531" spans="4:4" x14ac:dyDescent="0.25">
      <c r="D531"/>
    </row>
    <row r="532" spans="4:4" x14ac:dyDescent="0.25">
      <c r="D532"/>
    </row>
    <row r="533" spans="4:4" x14ac:dyDescent="0.25">
      <c r="D533"/>
    </row>
    <row r="534" spans="4:4" x14ac:dyDescent="0.25">
      <c r="D534"/>
    </row>
    <row r="535" spans="4:4" x14ac:dyDescent="0.25">
      <c r="D535"/>
    </row>
    <row r="536" spans="4:4" x14ac:dyDescent="0.25">
      <c r="D536"/>
    </row>
    <row r="537" spans="4:4" x14ac:dyDescent="0.25">
      <c r="D537"/>
    </row>
    <row r="538" spans="4:4" x14ac:dyDescent="0.25">
      <c r="D538"/>
    </row>
    <row r="539" spans="4:4" x14ac:dyDescent="0.25">
      <c r="D539"/>
    </row>
    <row r="540" spans="4:4" x14ac:dyDescent="0.25">
      <c r="D540"/>
    </row>
    <row r="541" spans="4:4" x14ac:dyDescent="0.25">
      <c r="D541"/>
    </row>
    <row r="542" spans="4:4" x14ac:dyDescent="0.25">
      <c r="D542"/>
    </row>
    <row r="543" spans="4:4" x14ac:dyDescent="0.25">
      <c r="D543"/>
    </row>
    <row r="544" spans="4:4" x14ac:dyDescent="0.25">
      <c r="D544"/>
    </row>
    <row r="545" spans="4:4" x14ac:dyDescent="0.25">
      <c r="D545"/>
    </row>
    <row r="546" spans="4:4" x14ac:dyDescent="0.25">
      <c r="D546"/>
    </row>
    <row r="547" spans="4:4" x14ac:dyDescent="0.25">
      <c r="D547"/>
    </row>
    <row r="548" spans="4:4" x14ac:dyDescent="0.25">
      <c r="D548"/>
    </row>
    <row r="549" spans="4:4" x14ac:dyDescent="0.25">
      <c r="D549"/>
    </row>
    <row r="550" spans="4:4" x14ac:dyDescent="0.25">
      <c r="D550"/>
    </row>
    <row r="551" spans="4:4" x14ac:dyDescent="0.25">
      <c r="D551"/>
    </row>
    <row r="552" spans="4:4" x14ac:dyDescent="0.25">
      <c r="D552"/>
    </row>
    <row r="553" spans="4:4" x14ac:dyDescent="0.25">
      <c r="D553"/>
    </row>
    <row r="554" spans="4:4" x14ac:dyDescent="0.25">
      <c r="D554"/>
    </row>
    <row r="555" spans="4:4" x14ac:dyDescent="0.25">
      <c r="D555"/>
    </row>
    <row r="556" spans="4:4" x14ac:dyDescent="0.25">
      <c r="D556"/>
    </row>
    <row r="557" spans="4:4" x14ac:dyDescent="0.25">
      <c r="D557"/>
    </row>
    <row r="558" spans="4:4" x14ac:dyDescent="0.25">
      <c r="D558"/>
    </row>
    <row r="559" spans="4:4" x14ac:dyDescent="0.25">
      <c r="D559"/>
    </row>
    <row r="560" spans="4:4" x14ac:dyDescent="0.25">
      <c r="D560"/>
    </row>
    <row r="561" spans="4:4" x14ac:dyDescent="0.25">
      <c r="D561"/>
    </row>
    <row r="562" spans="4:4" x14ac:dyDescent="0.25">
      <c r="D562"/>
    </row>
    <row r="563" spans="4:4" x14ac:dyDescent="0.25">
      <c r="D563"/>
    </row>
    <row r="564" spans="4:4" x14ac:dyDescent="0.25">
      <c r="D564"/>
    </row>
    <row r="565" spans="4:4" x14ac:dyDescent="0.25">
      <c r="D565"/>
    </row>
    <row r="566" spans="4:4" x14ac:dyDescent="0.25">
      <c r="D566"/>
    </row>
    <row r="567" spans="4:4" x14ac:dyDescent="0.25">
      <c r="D567"/>
    </row>
    <row r="568" spans="4:4" x14ac:dyDescent="0.25">
      <c r="D568"/>
    </row>
    <row r="569" spans="4:4" x14ac:dyDescent="0.25">
      <c r="D569"/>
    </row>
    <row r="570" spans="4:4" x14ac:dyDescent="0.25">
      <c r="D570"/>
    </row>
    <row r="571" spans="4:4" x14ac:dyDescent="0.25">
      <c r="D571"/>
    </row>
    <row r="572" spans="4:4" x14ac:dyDescent="0.25">
      <c r="D572"/>
    </row>
    <row r="573" spans="4:4" x14ac:dyDescent="0.25">
      <c r="D573"/>
    </row>
    <row r="574" spans="4:4" x14ac:dyDescent="0.25">
      <c r="D574"/>
    </row>
    <row r="575" spans="4:4" x14ac:dyDescent="0.25">
      <c r="D575"/>
    </row>
    <row r="576" spans="4:4" x14ac:dyDescent="0.25">
      <c r="D576"/>
    </row>
    <row r="577" spans="4:4" x14ac:dyDescent="0.25">
      <c r="D577"/>
    </row>
    <row r="578" spans="4:4" x14ac:dyDescent="0.25">
      <c r="D578"/>
    </row>
    <row r="579" spans="4:4" x14ac:dyDescent="0.25">
      <c r="D579"/>
    </row>
    <row r="580" spans="4:4" x14ac:dyDescent="0.25">
      <c r="D580"/>
    </row>
    <row r="581" spans="4:4" x14ac:dyDescent="0.25">
      <c r="D581"/>
    </row>
    <row r="582" spans="4:4" x14ac:dyDescent="0.25">
      <c r="D582"/>
    </row>
    <row r="583" spans="4:4" x14ac:dyDescent="0.25">
      <c r="D583"/>
    </row>
    <row r="584" spans="4:4" x14ac:dyDescent="0.25">
      <c r="D584"/>
    </row>
    <row r="585" spans="4:4" x14ac:dyDescent="0.25">
      <c r="D585"/>
    </row>
    <row r="586" spans="4:4" x14ac:dyDescent="0.25">
      <c r="D586"/>
    </row>
    <row r="587" spans="4:4" x14ac:dyDescent="0.25">
      <c r="D587"/>
    </row>
    <row r="588" spans="4:4" x14ac:dyDescent="0.25">
      <c r="D588"/>
    </row>
    <row r="589" spans="4:4" x14ac:dyDescent="0.25">
      <c r="D589"/>
    </row>
    <row r="590" spans="4:4" x14ac:dyDescent="0.25">
      <c r="D590"/>
    </row>
    <row r="591" spans="4:4" x14ac:dyDescent="0.25">
      <c r="D591"/>
    </row>
    <row r="592" spans="4:4" x14ac:dyDescent="0.25">
      <c r="D592"/>
    </row>
    <row r="593" spans="4:4" x14ac:dyDescent="0.25">
      <c r="D593"/>
    </row>
    <row r="594" spans="4:4" x14ac:dyDescent="0.25">
      <c r="D594"/>
    </row>
    <row r="595" spans="4:4" x14ac:dyDescent="0.25">
      <c r="D595"/>
    </row>
    <row r="596" spans="4:4" x14ac:dyDescent="0.25">
      <c r="D596"/>
    </row>
    <row r="597" spans="4:4" x14ac:dyDescent="0.25">
      <c r="D597"/>
    </row>
    <row r="598" spans="4:4" x14ac:dyDescent="0.25">
      <c r="D598"/>
    </row>
    <row r="599" spans="4:4" x14ac:dyDescent="0.25">
      <c r="D599"/>
    </row>
    <row r="600" spans="4:4" x14ac:dyDescent="0.25">
      <c r="D600"/>
    </row>
    <row r="601" spans="4:4" x14ac:dyDescent="0.25">
      <c r="D601"/>
    </row>
    <row r="602" spans="4:4" x14ac:dyDescent="0.25">
      <c r="D602"/>
    </row>
    <row r="603" spans="4:4" x14ac:dyDescent="0.25">
      <c r="D603"/>
    </row>
    <row r="604" spans="4:4" x14ac:dyDescent="0.25">
      <c r="D604"/>
    </row>
    <row r="605" spans="4:4" x14ac:dyDescent="0.25">
      <c r="D605"/>
    </row>
    <row r="606" spans="4:4" x14ac:dyDescent="0.25">
      <c r="D606"/>
    </row>
    <row r="607" spans="4:4" x14ac:dyDescent="0.25">
      <c r="D607"/>
    </row>
    <row r="608" spans="4:4" x14ac:dyDescent="0.25">
      <c r="D608"/>
    </row>
    <row r="609" spans="4:4" x14ac:dyDescent="0.25">
      <c r="D609"/>
    </row>
    <row r="610" spans="4:4" x14ac:dyDescent="0.25">
      <c r="D610"/>
    </row>
    <row r="611" spans="4:4" x14ac:dyDescent="0.25">
      <c r="D611"/>
    </row>
    <row r="612" spans="4:4" x14ac:dyDescent="0.25">
      <c r="D612"/>
    </row>
    <row r="613" spans="4:4" x14ac:dyDescent="0.25">
      <c r="D613"/>
    </row>
    <row r="614" spans="4:4" x14ac:dyDescent="0.25">
      <c r="D614"/>
    </row>
    <row r="615" spans="4:4" x14ac:dyDescent="0.25">
      <c r="D615"/>
    </row>
    <row r="616" spans="4:4" x14ac:dyDescent="0.25">
      <c r="D616"/>
    </row>
    <row r="617" spans="4:4" x14ac:dyDescent="0.25">
      <c r="D617"/>
    </row>
    <row r="618" spans="4:4" x14ac:dyDescent="0.25">
      <c r="D618"/>
    </row>
    <row r="619" spans="4:4" x14ac:dyDescent="0.25">
      <c r="D619"/>
    </row>
    <row r="620" spans="4:4" x14ac:dyDescent="0.25">
      <c r="D620"/>
    </row>
    <row r="621" spans="4:4" x14ac:dyDescent="0.25">
      <c r="D621"/>
    </row>
    <row r="622" spans="4:4" x14ac:dyDescent="0.25">
      <c r="D622"/>
    </row>
    <row r="623" spans="4:4" x14ac:dyDescent="0.25">
      <c r="D623"/>
    </row>
    <row r="624" spans="4:4" x14ac:dyDescent="0.25">
      <c r="D624"/>
    </row>
    <row r="625" spans="4:4" x14ac:dyDescent="0.25">
      <c r="D625"/>
    </row>
    <row r="626" spans="4:4" x14ac:dyDescent="0.25">
      <c r="D626"/>
    </row>
    <row r="627" spans="4:4" x14ac:dyDescent="0.25">
      <c r="D627"/>
    </row>
    <row r="628" spans="4:4" x14ac:dyDescent="0.25">
      <c r="D628"/>
    </row>
    <row r="629" spans="4:4" x14ac:dyDescent="0.25">
      <c r="D629"/>
    </row>
    <row r="630" spans="4:4" x14ac:dyDescent="0.25">
      <c r="D630"/>
    </row>
    <row r="631" spans="4:4" x14ac:dyDescent="0.25">
      <c r="D631"/>
    </row>
    <row r="632" spans="4:4" x14ac:dyDescent="0.25">
      <c r="D632"/>
    </row>
    <row r="633" spans="4:4" x14ac:dyDescent="0.25">
      <c r="D633"/>
    </row>
    <row r="634" spans="4:4" x14ac:dyDescent="0.25">
      <c r="D634"/>
    </row>
    <row r="635" spans="4:4" x14ac:dyDescent="0.25">
      <c r="D635"/>
    </row>
    <row r="636" spans="4:4" x14ac:dyDescent="0.25">
      <c r="D636"/>
    </row>
    <row r="637" spans="4:4" x14ac:dyDescent="0.25">
      <c r="D637"/>
    </row>
    <row r="638" spans="4:4" x14ac:dyDescent="0.25">
      <c r="D638"/>
    </row>
    <row r="639" spans="4:4" x14ac:dyDescent="0.25">
      <c r="D639"/>
    </row>
    <row r="640" spans="4:4" x14ac:dyDescent="0.25">
      <c r="D640"/>
    </row>
    <row r="641" spans="4:4" x14ac:dyDescent="0.25">
      <c r="D641"/>
    </row>
    <row r="642" spans="4:4" x14ac:dyDescent="0.25">
      <c r="D642"/>
    </row>
    <row r="643" spans="4:4" x14ac:dyDescent="0.25">
      <c r="D643"/>
    </row>
    <row r="644" spans="4:4" x14ac:dyDescent="0.25">
      <c r="D644"/>
    </row>
    <row r="645" spans="4:4" x14ac:dyDescent="0.25">
      <c r="D645"/>
    </row>
    <row r="646" spans="4:4" x14ac:dyDescent="0.25">
      <c r="D646"/>
    </row>
    <row r="647" spans="4:4" x14ac:dyDescent="0.25">
      <c r="D647"/>
    </row>
    <row r="648" spans="4:4" x14ac:dyDescent="0.25">
      <c r="D648"/>
    </row>
    <row r="649" spans="4:4" x14ac:dyDescent="0.25">
      <c r="D649"/>
    </row>
    <row r="650" spans="4:4" x14ac:dyDescent="0.25">
      <c r="D650"/>
    </row>
    <row r="651" spans="4:4" x14ac:dyDescent="0.25">
      <c r="D651"/>
    </row>
    <row r="652" spans="4:4" x14ac:dyDescent="0.25">
      <c r="D652"/>
    </row>
    <row r="653" spans="4:4" x14ac:dyDescent="0.25">
      <c r="D653"/>
    </row>
    <row r="654" spans="4:4" x14ac:dyDescent="0.25">
      <c r="D654"/>
    </row>
    <row r="655" spans="4:4" x14ac:dyDescent="0.25">
      <c r="D655"/>
    </row>
    <row r="656" spans="4:4" x14ac:dyDescent="0.25">
      <c r="D656"/>
    </row>
    <row r="657" spans="4:4" x14ac:dyDescent="0.25">
      <c r="D657"/>
    </row>
    <row r="658" spans="4:4" x14ac:dyDescent="0.25">
      <c r="D658"/>
    </row>
    <row r="659" spans="4:4" x14ac:dyDescent="0.25">
      <c r="D659"/>
    </row>
    <row r="660" spans="4:4" x14ac:dyDescent="0.25">
      <c r="D660"/>
    </row>
    <row r="661" spans="4:4" x14ac:dyDescent="0.25">
      <c r="D661"/>
    </row>
    <row r="662" spans="4:4" x14ac:dyDescent="0.25">
      <c r="D662"/>
    </row>
    <row r="663" spans="4:4" x14ac:dyDescent="0.25">
      <c r="D663"/>
    </row>
    <row r="664" spans="4:4" x14ac:dyDescent="0.25">
      <c r="D664"/>
    </row>
    <row r="665" spans="4:4" x14ac:dyDescent="0.25">
      <c r="D665"/>
    </row>
    <row r="666" spans="4:4" x14ac:dyDescent="0.25">
      <c r="D666"/>
    </row>
    <row r="667" spans="4:4" x14ac:dyDescent="0.25">
      <c r="D667"/>
    </row>
    <row r="668" spans="4:4" x14ac:dyDescent="0.25">
      <c r="D668"/>
    </row>
    <row r="669" spans="4:4" x14ac:dyDescent="0.25">
      <c r="D669"/>
    </row>
    <row r="670" spans="4:4" x14ac:dyDescent="0.25">
      <c r="D670"/>
    </row>
    <row r="671" spans="4:4" x14ac:dyDescent="0.25">
      <c r="D671"/>
    </row>
    <row r="672" spans="4:4" x14ac:dyDescent="0.25">
      <c r="D672"/>
    </row>
    <row r="673" spans="4:4" x14ac:dyDescent="0.25">
      <c r="D673"/>
    </row>
    <row r="674" spans="4:4" x14ac:dyDescent="0.25">
      <c r="D674"/>
    </row>
    <row r="675" spans="4:4" x14ac:dyDescent="0.25">
      <c r="D675"/>
    </row>
    <row r="676" spans="4:4" x14ac:dyDescent="0.25">
      <c r="D676"/>
    </row>
    <row r="677" spans="4:4" x14ac:dyDescent="0.25">
      <c r="D677"/>
    </row>
    <row r="678" spans="4:4" x14ac:dyDescent="0.25">
      <c r="D678"/>
    </row>
    <row r="679" spans="4:4" x14ac:dyDescent="0.25">
      <c r="D679"/>
    </row>
    <row r="680" spans="4:4" x14ac:dyDescent="0.25">
      <c r="D680"/>
    </row>
    <row r="681" spans="4:4" x14ac:dyDescent="0.25">
      <c r="D681"/>
    </row>
    <row r="682" spans="4:4" x14ac:dyDescent="0.25">
      <c r="D682"/>
    </row>
    <row r="683" spans="4:4" x14ac:dyDescent="0.25">
      <c r="D683"/>
    </row>
    <row r="684" spans="4:4" x14ac:dyDescent="0.25">
      <c r="D684"/>
    </row>
    <row r="685" spans="4:4" x14ac:dyDescent="0.25">
      <c r="D685"/>
    </row>
    <row r="686" spans="4:4" x14ac:dyDescent="0.25">
      <c r="D686"/>
    </row>
    <row r="687" spans="4:4" x14ac:dyDescent="0.25">
      <c r="D687"/>
    </row>
    <row r="688" spans="4:4" x14ac:dyDescent="0.25">
      <c r="D688"/>
    </row>
    <row r="689" spans="4:4" x14ac:dyDescent="0.25">
      <c r="D689"/>
    </row>
    <row r="690" spans="4:4" x14ac:dyDescent="0.25">
      <c r="D690"/>
    </row>
    <row r="691" spans="4:4" x14ac:dyDescent="0.25">
      <c r="D691"/>
    </row>
  </sheetData>
  <mergeCells count="5">
    <mergeCell ref="A7:A8"/>
    <mergeCell ref="A9:A12"/>
    <mergeCell ref="A19:A28"/>
    <mergeCell ref="A36:A37"/>
    <mergeCell ref="A42:C42"/>
  </mergeCells>
  <pageMargins left="0.43307086614173229" right="0.43307086614173229" top="0.55118110236220474" bottom="0.56999999999999995" header="0.31496062992125984" footer="0.26"/>
  <pageSetup paperSize="9" scale="60" fitToHeight="0" orientation="portrait" horizontalDpi="4294967294" verticalDpi="4294967294" r:id="rId2"/>
  <headerFooter>
    <oddFooter>&amp;R&amp;N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3F042-14E4-4F1C-84B8-6A418AB35342}">
  <sheetPr>
    <pageSetUpPr fitToPage="1"/>
  </sheetPr>
  <dimension ref="A1:F691"/>
  <sheetViews>
    <sheetView workbookViewId="0">
      <selection activeCell="D7" sqref="D7"/>
    </sheetView>
  </sheetViews>
  <sheetFormatPr defaultRowHeight="15" x14ac:dyDescent="0.25"/>
  <cols>
    <col min="1" max="1" width="24.85546875" customWidth="1"/>
    <col min="2" max="2" width="23.42578125" customWidth="1"/>
    <col min="3" max="3" width="58" customWidth="1"/>
    <col min="4" max="4" width="17.85546875" style="92" customWidth="1"/>
    <col min="5" max="5" width="16.28515625" customWidth="1"/>
    <col min="6" max="6" width="16.140625" customWidth="1"/>
  </cols>
  <sheetData>
    <row r="1" spans="1:6" ht="21" customHeight="1" x14ac:dyDescent="0.3">
      <c r="A1" s="96" t="s">
        <v>160</v>
      </c>
      <c r="B1" s="97" t="s">
        <v>2640</v>
      </c>
    </row>
    <row r="3" spans="1:6" x14ac:dyDescent="0.25">
      <c r="A3" s="1"/>
      <c r="B3" s="1"/>
      <c r="C3" s="1"/>
      <c r="D3" s="93" t="s">
        <v>3447</v>
      </c>
      <c r="E3" s="1"/>
      <c r="F3" s="1"/>
    </row>
    <row r="4" spans="1:6" ht="30" x14ac:dyDescent="0.25">
      <c r="A4" s="93" t="s">
        <v>2690</v>
      </c>
      <c r="B4" s="93" t="s">
        <v>1</v>
      </c>
      <c r="C4" s="93" t="s">
        <v>2</v>
      </c>
      <c r="D4" s="94" t="s">
        <v>3450</v>
      </c>
      <c r="E4" s="94" t="s">
        <v>3448</v>
      </c>
      <c r="F4" s="94" t="s">
        <v>3449</v>
      </c>
    </row>
    <row r="5" spans="1:6" x14ac:dyDescent="0.25">
      <c r="A5" s="94" t="s">
        <v>3270</v>
      </c>
      <c r="B5" s="94" t="s">
        <v>60</v>
      </c>
      <c r="C5" s="94" t="s">
        <v>61</v>
      </c>
      <c r="D5" s="95">
        <v>3000000</v>
      </c>
      <c r="E5" s="95">
        <v>245073.07</v>
      </c>
      <c r="F5" s="95">
        <v>124588.98</v>
      </c>
    </row>
    <row r="6" spans="1:6" ht="30" x14ac:dyDescent="0.25">
      <c r="A6" s="94" t="s">
        <v>3296</v>
      </c>
      <c r="B6" s="94" t="s">
        <v>102</v>
      </c>
      <c r="C6" s="94" t="s">
        <v>103</v>
      </c>
      <c r="D6" s="95">
        <v>2320000</v>
      </c>
      <c r="E6" s="95">
        <v>2320000</v>
      </c>
      <c r="F6" s="95">
        <v>820473.16999999993</v>
      </c>
    </row>
    <row r="7" spans="1:6" ht="60" x14ac:dyDescent="0.25">
      <c r="A7" s="94" t="s">
        <v>3257</v>
      </c>
      <c r="B7" s="94" t="s">
        <v>31</v>
      </c>
      <c r="C7" s="94" t="s">
        <v>32</v>
      </c>
      <c r="D7" s="95">
        <v>5000000</v>
      </c>
      <c r="E7" s="95">
        <v>0</v>
      </c>
      <c r="F7" s="95">
        <v>0</v>
      </c>
    </row>
    <row r="8" spans="1:6" ht="105" x14ac:dyDescent="0.25">
      <c r="A8" s="94" t="s">
        <v>3278</v>
      </c>
      <c r="B8" s="94" t="s">
        <v>75</v>
      </c>
      <c r="C8" s="94" t="s">
        <v>76</v>
      </c>
      <c r="D8" s="95">
        <v>2000000</v>
      </c>
      <c r="E8" s="95">
        <v>0</v>
      </c>
      <c r="F8" s="95">
        <v>0</v>
      </c>
    </row>
    <row r="9" spans="1:6" ht="30" x14ac:dyDescent="0.25">
      <c r="A9" s="94" t="s">
        <v>3265</v>
      </c>
      <c r="B9" s="94" t="s">
        <v>47</v>
      </c>
      <c r="C9" s="94" t="s">
        <v>48</v>
      </c>
      <c r="D9" s="95">
        <v>1904000</v>
      </c>
      <c r="E9" s="95">
        <v>179809.41</v>
      </c>
      <c r="F9" s="95">
        <v>55441.56</v>
      </c>
    </row>
    <row r="10" spans="1:6" ht="30" x14ac:dyDescent="0.25">
      <c r="A10" s="94" t="s">
        <v>3284</v>
      </c>
      <c r="B10" s="94" t="s">
        <v>84</v>
      </c>
      <c r="C10" s="94" t="s">
        <v>85</v>
      </c>
      <c r="D10" s="95">
        <v>3500000</v>
      </c>
      <c r="E10" s="95">
        <v>0</v>
      </c>
      <c r="F10" s="95">
        <v>0</v>
      </c>
    </row>
    <row r="11" spans="1:6" ht="45" x14ac:dyDescent="0.25">
      <c r="A11" s="94" t="s">
        <v>3321</v>
      </c>
      <c r="B11" s="94" t="s">
        <v>142</v>
      </c>
      <c r="C11" s="94" t="s">
        <v>143</v>
      </c>
      <c r="D11" s="95">
        <v>1800000</v>
      </c>
      <c r="E11" s="95">
        <v>96354.2</v>
      </c>
      <c r="F11" s="95">
        <v>27326.2</v>
      </c>
    </row>
    <row r="12" spans="1:6" ht="30" x14ac:dyDescent="0.25">
      <c r="A12" s="94" t="s">
        <v>3311</v>
      </c>
      <c r="B12" s="94" t="s">
        <v>127</v>
      </c>
      <c r="C12" s="94" t="s">
        <v>128</v>
      </c>
      <c r="D12" s="95">
        <v>1500000</v>
      </c>
      <c r="E12" s="95">
        <v>148047.56</v>
      </c>
      <c r="F12" s="95">
        <v>102937.64</v>
      </c>
    </row>
    <row r="13" spans="1:6" ht="30" x14ac:dyDescent="0.25">
      <c r="A13" s="94" t="s">
        <v>3263</v>
      </c>
      <c r="B13" s="94" t="s">
        <v>44</v>
      </c>
      <c r="C13" s="94" t="s">
        <v>45</v>
      </c>
      <c r="D13" s="95">
        <v>1365000</v>
      </c>
      <c r="E13" s="95">
        <v>724453.5499999997</v>
      </c>
      <c r="F13" s="95">
        <v>138402.32999999999</v>
      </c>
    </row>
    <row r="14" spans="1:6" x14ac:dyDescent="0.25">
      <c r="A14" s="94" t="s">
        <v>3307</v>
      </c>
      <c r="B14" s="94" t="s">
        <v>120</v>
      </c>
      <c r="C14" s="94" t="s">
        <v>121</v>
      </c>
      <c r="D14" s="95">
        <v>1000000</v>
      </c>
      <c r="E14" s="95">
        <v>575912</v>
      </c>
      <c r="F14" s="95">
        <v>287956</v>
      </c>
    </row>
    <row r="15" spans="1:6" ht="30" x14ac:dyDescent="0.25">
      <c r="A15" s="94" t="s">
        <v>3315</v>
      </c>
      <c r="B15" s="94" t="s">
        <v>133</v>
      </c>
      <c r="C15" s="94" t="s">
        <v>134</v>
      </c>
      <c r="D15" s="95">
        <v>1100000</v>
      </c>
      <c r="E15" s="95">
        <v>124994.38</v>
      </c>
      <c r="F15" s="95">
        <v>0</v>
      </c>
    </row>
    <row r="16" spans="1:6" ht="30" x14ac:dyDescent="0.25">
      <c r="A16" s="94" t="s">
        <v>3325</v>
      </c>
      <c r="B16" s="94" t="s">
        <v>148</v>
      </c>
      <c r="C16" s="94" t="s">
        <v>149</v>
      </c>
      <c r="D16" s="95">
        <v>1000000</v>
      </c>
      <c r="E16" s="95">
        <v>882002.67999999993</v>
      </c>
      <c r="F16" s="95">
        <v>179205.6</v>
      </c>
    </row>
    <row r="17" spans="1:6" ht="45" x14ac:dyDescent="0.25">
      <c r="A17" s="94" t="s">
        <v>3299</v>
      </c>
      <c r="B17" s="94" t="s">
        <v>108</v>
      </c>
      <c r="C17" s="94" t="s">
        <v>109</v>
      </c>
      <c r="D17" s="95">
        <v>1000000</v>
      </c>
      <c r="E17" s="95">
        <v>0</v>
      </c>
      <c r="F17" s="95">
        <v>0</v>
      </c>
    </row>
    <row r="18" spans="1:6" ht="45" x14ac:dyDescent="0.25">
      <c r="A18" s="94" t="s">
        <v>3255</v>
      </c>
      <c r="B18" s="94" t="s">
        <v>28</v>
      </c>
      <c r="C18" s="94" t="s">
        <v>29</v>
      </c>
      <c r="D18" s="95">
        <v>8748000</v>
      </c>
      <c r="E18" s="95">
        <v>667671.82000000007</v>
      </c>
      <c r="F18" s="95">
        <v>149603.32999999999</v>
      </c>
    </row>
    <row r="19" spans="1:6" x14ac:dyDescent="0.25">
      <c r="A19" s="94" t="s">
        <v>3327</v>
      </c>
      <c r="B19" s="94" t="s">
        <v>151</v>
      </c>
      <c r="C19" s="94" t="s">
        <v>152</v>
      </c>
      <c r="D19" s="95">
        <v>5225000</v>
      </c>
      <c r="E19" s="95">
        <v>0</v>
      </c>
      <c r="F19" s="95">
        <v>0</v>
      </c>
    </row>
    <row r="20" spans="1:6" ht="30" x14ac:dyDescent="0.25">
      <c r="A20" s="94" t="s">
        <v>3309</v>
      </c>
      <c r="B20" s="94" t="s">
        <v>123</v>
      </c>
      <c r="C20" s="94" t="s">
        <v>124</v>
      </c>
      <c r="D20" s="95">
        <v>1000000</v>
      </c>
      <c r="E20" s="95">
        <v>903728.05999999994</v>
      </c>
      <c r="F20" s="95">
        <v>46132.71</v>
      </c>
    </row>
    <row r="21" spans="1:6" ht="30" x14ac:dyDescent="0.25">
      <c r="A21" s="94" t="s">
        <v>3313</v>
      </c>
      <c r="B21" s="94" t="s">
        <v>130</v>
      </c>
      <c r="C21" s="94" t="s">
        <v>131</v>
      </c>
      <c r="D21" s="95">
        <v>1000000</v>
      </c>
      <c r="E21" s="95">
        <v>127648.46</v>
      </c>
      <c r="F21" s="95">
        <v>0</v>
      </c>
    </row>
    <row r="22" spans="1:6" ht="30" x14ac:dyDescent="0.25">
      <c r="A22" s="94" t="s">
        <v>3251</v>
      </c>
      <c r="B22" s="94" t="s">
        <v>21</v>
      </c>
      <c r="C22" s="94" t="s">
        <v>22</v>
      </c>
      <c r="D22" s="95">
        <v>1880000</v>
      </c>
      <c r="E22" s="95">
        <v>194482.24</v>
      </c>
      <c r="F22" s="95">
        <v>24907.119999999999</v>
      </c>
    </row>
    <row r="23" spans="1:6" ht="30" x14ac:dyDescent="0.25">
      <c r="A23" s="94" t="s">
        <v>3305</v>
      </c>
      <c r="B23" s="94" t="s">
        <v>117</v>
      </c>
      <c r="C23" s="94" t="s">
        <v>118</v>
      </c>
      <c r="D23" s="95">
        <v>3240000</v>
      </c>
      <c r="E23" s="95">
        <v>2602563.2999999998</v>
      </c>
      <c r="F23" s="95">
        <v>858344.11</v>
      </c>
    </row>
    <row r="24" spans="1:6" ht="30" x14ac:dyDescent="0.25">
      <c r="A24" s="94" t="s">
        <v>3282</v>
      </c>
      <c r="B24" s="94" t="s">
        <v>81</v>
      </c>
      <c r="C24" s="94" t="s">
        <v>82</v>
      </c>
      <c r="D24" s="95">
        <v>1660000</v>
      </c>
      <c r="E24" s="95">
        <v>1373046.87</v>
      </c>
      <c r="F24" s="95">
        <v>148789.70000000001</v>
      </c>
    </row>
    <row r="25" spans="1:6" ht="90" x14ac:dyDescent="0.25">
      <c r="A25" s="94" t="s">
        <v>3292</v>
      </c>
      <c r="B25" s="94" t="s">
        <v>96</v>
      </c>
      <c r="C25" s="94" t="s">
        <v>97</v>
      </c>
      <c r="D25" s="95">
        <v>1400000</v>
      </c>
      <c r="E25" s="95">
        <v>0</v>
      </c>
      <c r="F25" s="95">
        <v>0</v>
      </c>
    </row>
    <row r="26" spans="1:6" ht="30" x14ac:dyDescent="0.25">
      <c r="A26" s="94" t="s">
        <v>3301</v>
      </c>
      <c r="B26" s="94" t="s">
        <v>111</v>
      </c>
      <c r="C26" s="94" t="s">
        <v>112</v>
      </c>
      <c r="D26" s="95">
        <v>1000000</v>
      </c>
      <c r="E26" s="95">
        <v>0</v>
      </c>
      <c r="F26" s="95">
        <v>0</v>
      </c>
    </row>
    <row r="27" spans="1:6" ht="30" x14ac:dyDescent="0.25">
      <c r="A27" s="94" t="s">
        <v>3319</v>
      </c>
      <c r="B27" s="94" t="s">
        <v>139</v>
      </c>
      <c r="C27" s="94" t="s">
        <v>140</v>
      </c>
      <c r="D27" s="95">
        <v>3033000</v>
      </c>
      <c r="E27" s="95">
        <v>235445.06999999989</v>
      </c>
      <c r="F27" s="95">
        <v>96192.489999999991</v>
      </c>
    </row>
    <row r="28" spans="1:6" ht="30" x14ac:dyDescent="0.25">
      <c r="A28" s="94" t="s">
        <v>3268</v>
      </c>
      <c r="B28" s="94" t="s">
        <v>56</v>
      </c>
      <c r="C28" s="94" t="s">
        <v>57</v>
      </c>
      <c r="D28" s="95">
        <v>4482000</v>
      </c>
      <c r="E28" s="95">
        <v>3729886.76</v>
      </c>
      <c r="F28" s="95">
        <v>1752546.65</v>
      </c>
    </row>
    <row r="29" spans="1:6" ht="45" x14ac:dyDescent="0.25">
      <c r="A29" s="94" t="s">
        <v>3286</v>
      </c>
      <c r="B29" s="94" t="s">
        <v>87</v>
      </c>
      <c r="C29" s="94" t="s">
        <v>88</v>
      </c>
      <c r="D29" s="95">
        <v>2031000</v>
      </c>
      <c r="E29" s="95">
        <v>231793.39</v>
      </c>
      <c r="F29" s="95">
        <v>0</v>
      </c>
    </row>
    <row r="30" spans="1:6" ht="45" x14ac:dyDescent="0.25">
      <c r="A30" s="94" t="s">
        <v>3280</v>
      </c>
      <c r="B30" s="94" t="s">
        <v>78</v>
      </c>
      <c r="C30" s="94" t="s">
        <v>79</v>
      </c>
      <c r="D30" s="95">
        <v>1500000</v>
      </c>
      <c r="E30" s="95">
        <v>234659.25</v>
      </c>
      <c r="F30" s="95">
        <v>0</v>
      </c>
    </row>
    <row r="31" spans="1:6" ht="30" x14ac:dyDescent="0.25">
      <c r="A31" s="94" t="s">
        <v>3297</v>
      </c>
      <c r="B31" s="94" t="s">
        <v>105</v>
      </c>
      <c r="C31" s="94" t="s">
        <v>106</v>
      </c>
      <c r="D31" s="95">
        <v>3720000</v>
      </c>
      <c r="E31" s="95">
        <v>0</v>
      </c>
      <c r="F31" s="95">
        <v>0</v>
      </c>
    </row>
    <row r="32" spans="1:6" ht="60" x14ac:dyDescent="0.25">
      <c r="A32" s="94" t="s">
        <v>3271</v>
      </c>
      <c r="B32" s="94" t="s">
        <v>63</v>
      </c>
      <c r="C32" s="94" t="s">
        <v>64</v>
      </c>
      <c r="D32" s="95">
        <v>4630000</v>
      </c>
      <c r="E32" s="95">
        <v>42052.33</v>
      </c>
      <c r="F32" s="95">
        <v>42052.33</v>
      </c>
    </row>
    <row r="33" spans="1:6" ht="30" x14ac:dyDescent="0.25">
      <c r="A33" s="94" t="s">
        <v>3258</v>
      </c>
      <c r="B33" s="94" t="s">
        <v>35</v>
      </c>
      <c r="C33" s="94" t="s">
        <v>36</v>
      </c>
      <c r="D33" s="95">
        <v>890000</v>
      </c>
      <c r="E33" s="95">
        <v>0</v>
      </c>
      <c r="F33" s="95">
        <v>0</v>
      </c>
    </row>
    <row r="34" spans="1:6" x14ac:dyDescent="0.25">
      <c r="A34" s="94" t="s">
        <v>3274</v>
      </c>
      <c r="B34" s="94" t="s">
        <v>69</v>
      </c>
      <c r="C34" s="94" t="s">
        <v>70</v>
      </c>
      <c r="D34" s="95">
        <v>1390000</v>
      </c>
      <c r="E34" s="95">
        <v>0</v>
      </c>
      <c r="F34" s="95">
        <v>0</v>
      </c>
    </row>
    <row r="35" spans="1:6" ht="30" x14ac:dyDescent="0.25">
      <c r="A35" s="94" t="s">
        <v>3387</v>
      </c>
      <c r="B35" s="94" t="s">
        <v>158</v>
      </c>
      <c r="C35" s="94" t="s">
        <v>2653</v>
      </c>
      <c r="D35" s="95">
        <v>1000000</v>
      </c>
      <c r="E35" s="95">
        <v>0</v>
      </c>
      <c r="F35" s="95">
        <v>0</v>
      </c>
    </row>
    <row r="36" spans="1:6" x14ac:dyDescent="0.25">
      <c r="A36" s="94" t="s">
        <v>3303</v>
      </c>
      <c r="B36" s="94" t="s">
        <v>114</v>
      </c>
      <c r="C36" s="94" t="s">
        <v>115</v>
      </c>
      <c r="D36" s="95">
        <v>2000000</v>
      </c>
      <c r="E36" s="95">
        <v>256390.43</v>
      </c>
      <c r="F36" s="95">
        <v>14422.61</v>
      </c>
    </row>
    <row r="37" spans="1:6" x14ac:dyDescent="0.25">
      <c r="A37" s="94" t="s">
        <v>3389</v>
      </c>
      <c r="B37" s="94" t="s">
        <v>159</v>
      </c>
      <c r="C37" s="94" t="s">
        <v>2654</v>
      </c>
      <c r="D37" s="95">
        <v>3500000</v>
      </c>
      <c r="E37" s="95">
        <v>0</v>
      </c>
      <c r="F37" s="95">
        <v>0</v>
      </c>
    </row>
    <row r="38" spans="1:6" ht="30" x14ac:dyDescent="0.25">
      <c r="A38" s="94" t="s">
        <v>3266</v>
      </c>
      <c r="B38" s="94" t="s">
        <v>50</v>
      </c>
      <c r="C38" s="94" t="s">
        <v>51</v>
      </c>
      <c r="D38" s="95">
        <v>400000</v>
      </c>
      <c r="E38" s="95">
        <v>37299.78</v>
      </c>
      <c r="F38" s="95">
        <v>6356.13</v>
      </c>
    </row>
    <row r="39" spans="1:6" ht="30" x14ac:dyDescent="0.25">
      <c r="A39" s="94" t="s">
        <v>3248</v>
      </c>
      <c r="B39" s="94" t="s">
        <v>13</v>
      </c>
      <c r="C39" s="94" t="s">
        <v>14</v>
      </c>
      <c r="D39" s="95">
        <v>9198000</v>
      </c>
      <c r="E39" s="95">
        <v>1242631.92</v>
      </c>
      <c r="F39" s="95">
        <v>1200815.96</v>
      </c>
    </row>
    <row r="40" spans="1:6" ht="45" x14ac:dyDescent="0.25">
      <c r="A40" s="94" t="s">
        <v>3317</v>
      </c>
      <c r="B40" s="94" t="s">
        <v>136</v>
      </c>
      <c r="C40" s="94" t="s">
        <v>137</v>
      </c>
      <c r="D40" s="95">
        <v>1500000</v>
      </c>
      <c r="E40" s="95">
        <v>103403.67</v>
      </c>
      <c r="F40" s="95">
        <v>0</v>
      </c>
    </row>
    <row r="41" spans="1:6" ht="30" x14ac:dyDescent="0.25">
      <c r="A41" s="94" t="s">
        <v>3329</v>
      </c>
      <c r="B41" s="94" t="s">
        <v>154</v>
      </c>
      <c r="C41" s="94" t="s">
        <v>155</v>
      </c>
      <c r="D41" s="95">
        <v>1500000</v>
      </c>
      <c r="E41" s="95">
        <v>153500.5</v>
      </c>
      <c r="F41" s="95">
        <v>0</v>
      </c>
    </row>
    <row r="42" spans="1:6" ht="30" x14ac:dyDescent="0.25">
      <c r="A42" s="94" t="s">
        <v>3253</v>
      </c>
      <c r="B42" s="94" t="s">
        <v>25</v>
      </c>
      <c r="C42" s="94" t="s">
        <v>26</v>
      </c>
      <c r="D42" s="95">
        <v>2500000</v>
      </c>
      <c r="E42" s="95">
        <v>143034.20000000001</v>
      </c>
      <c r="F42" s="95">
        <v>15377.31</v>
      </c>
    </row>
    <row r="43" spans="1:6" ht="45" x14ac:dyDescent="0.25">
      <c r="A43" s="94" t="s">
        <v>3276</v>
      </c>
      <c r="B43" s="94" t="s">
        <v>72</v>
      </c>
      <c r="C43" s="94" t="s">
        <v>73</v>
      </c>
      <c r="D43" s="95">
        <v>7750000</v>
      </c>
      <c r="E43" s="95">
        <v>6541972.3799999999</v>
      </c>
      <c r="F43" s="95">
        <v>1241769.3</v>
      </c>
    </row>
    <row r="44" spans="1:6" ht="30" x14ac:dyDescent="0.25">
      <c r="A44" s="94" t="s">
        <v>3294</v>
      </c>
      <c r="B44" s="94" t="s">
        <v>99</v>
      </c>
      <c r="C44" s="94" t="s">
        <v>100</v>
      </c>
      <c r="D44" s="95">
        <v>2272000</v>
      </c>
      <c r="E44" s="95">
        <v>1527574.44</v>
      </c>
      <c r="F44" s="95">
        <v>93494.59</v>
      </c>
    </row>
    <row r="45" spans="1:6" ht="45" x14ac:dyDescent="0.25">
      <c r="A45" s="94" t="s">
        <v>3290</v>
      </c>
      <c r="B45" s="94" t="s">
        <v>93</v>
      </c>
      <c r="C45" s="94" t="s">
        <v>94</v>
      </c>
      <c r="D45" s="95">
        <v>1500000</v>
      </c>
      <c r="E45" s="95">
        <v>126406.32</v>
      </c>
      <c r="F45" s="95">
        <v>0</v>
      </c>
    </row>
    <row r="46" spans="1:6" ht="45" x14ac:dyDescent="0.25">
      <c r="A46" s="94" t="s">
        <v>3323</v>
      </c>
      <c r="B46" s="94" t="s">
        <v>145</v>
      </c>
      <c r="C46" s="94" t="s">
        <v>146</v>
      </c>
      <c r="D46" s="95">
        <v>400000</v>
      </c>
      <c r="E46" s="95">
        <v>360402.82</v>
      </c>
      <c r="F46" s="95">
        <v>163618.82</v>
      </c>
    </row>
    <row r="47" spans="1:6" x14ac:dyDescent="0.25">
      <c r="A47" s="94" t="s">
        <v>3288</v>
      </c>
      <c r="B47" s="94" t="s">
        <v>90</v>
      </c>
      <c r="C47" s="94" t="s">
        <v>91</v>
      </c>
      <c r="D47" s="95">
        <v>5010000</v>
      </c>
      <c r="E47" s="95">
        <v>211222.98</v>
      </c>
      <c r="F47" s="95">
        <v>104316.51</v>
      </c>
    </row>
    <row r="48" spans="1:6" ht="30" x14ac:dyDescent="0.25">
      <c r="A48" s="98" t="s">
        <v>3250</v>
      </c>
      <c r="B48" s="94" t="s">
        <v>18</v>
      </c>
      <c r="C48" s="94" t="s">
        <v>19</v>
      </c>
      <c r="D48" s="95">
        <v>1420000</v>
      </c>
      <c r="E48" s="95">
        <v>179760.4</v>
      </c>
      <c r="F48" s="95">
        <v>0</v>
      </c>
    </row>
    <row r="49" spans="1:6" ht="30" x14ac:dyDescent="0.25">
      <c r="A49" s="99"/>
      <c r="B49" s="94" t="s">
        <v>156</v>
      </c>
      <c r="C49" s="94" t="s">
        <v>2652</v>
      </c>
      <c r="D49" s="95">
        <v>29488000</v>
      </c>
      <c r="E49" s="95">
        <v>0</v>
      </c>
      <c r="F49" s="95">
        <v>0</v>
      </c>
    </row>
    <row r="50" spans="1:6" ht="45" x14ac:dyDescent="0.25">
      <c r="A50" s="99"/>
      <c r="B50" s="94" t="s">
        <v>53</v>
      </c>
      <c r="C50" s="94" t="s">
        <v>54</v>
      </c>
      <c r="D50" s="95">
        <v>8000000</v>
      </c>
      <c r="E50" s="95">
        <v>445410</v>
      </c>
      <c r="F50" s="95">
        <v>420034</v>
      </c>
    </row>
    <row r="51" spans="1:6" ht="30" x14ac:dyDescent="0.25">
      <c r="A51" s="94" t="s">
        <v>3273</v>
      </c>
      <c r="B51" s="94" t="s">
        <v>66</v>
      </c>
      <c r="C51" s="94" t="s">
        <v>67</v>
      </c>
      <c r="D51" s="95">
        <v>3500000</v>
      </c>
      <c r="E51" s="95">
        <v>0</v>
      </c>
      <c r="F51" s="95">
        <v>0</v>
      </c>
    </row>
    <row r="52" spans="1:6" ht="30" x14ac:dyDescent="0.25">
      <c r="A52" s="94" t="s">
        <v>3260</v>
      </c>
      <c r="B52" s="94" t="s">
        <v>38</v>
      </c>
      <c r="C52" s="94" t="s">
        <v>39</v>
      </c>
      <c r="D52" s="95">
        <v>2000000</v>
      </c>
      <c r="E52" s="95">
        <v>0</v>
      </c>
      <c r="F52" s="95">
        <v>0</v>
      </c>
    </row>
    <row r="53" spans="1:6" ht="45" x14ac:dyDescent="0.25">
      <c r="A53" s="94" t="s">
        <v>3261</v>
      </c>
      <c r="B53" s="94" t="s">
        <v>41</v>
      </c>
      <c r="C53" s="94" t="s">
        <v>42</v>
      </c>
      <c r="D53" s="95">
        <v>3676000</v>
      </c>
      <c r="E53" s="95">
        <v>1176605.76</v>
      </c>
      <c r="F53" s="95">
        <v>434866.92</v>
      </c>
    </row>
    <row r="54" spans="1:6" x14ac:dyDescent="0.25">
      <c r="A54" s="98" t="s">
        <v>3446</v>
      </c>
      <c r="B54" s="99"/>
      <c r="C54" s="99"/>
      <c r="D54" s="95">
        <v>159932000</v>
      </c>
      <c r="E54" s="95">
        <v>28145240.000000004</v>
      </c>
      <c r="F54" s="95">
        <v>8549972.0700000003</v>
      </c>
    </row>
    <row r="55" spans="1:6" x14ac:dyDescent="0.25">
      <c r="D55"/>
    </row>
    <row r="56" spans="1:6" x14ac:dyDescent="0.25">
      <c r="D56"/>
    </row>
    <row r="57" spans="1:6" x14ac:dyDescent="0.25">
      <c r="D57"/>
    </row>
    <row r="58" spans="1:6" x14ac:dyDescent="0.25">
      <c r="D58"/>
    </row>
    <row r="59" spans="1:6" x14ac:dyDescent="0.25">
      <c r="D59"/>
    </row>
    <row r="60" spans="1:6" x14ac:dyDescent="0.25">
      <c r="D60"/>
    </row>
    <row r="61" spans="1:6" x14ac:dyDescent="0.25">
      <c r="D61"/>
    </row>
    <row r="62" spans="1:6" x14ac:dyDescent="0.25">
      <c r="D62"/>
    </row>
    <row r="63" spans="1:6" x14ac:dyDescent="0.25">
      <c r="D63"/>
    </row>
    <row r="64" spans="1:6" x14ac:dyDescent="0.25">
      <c r="D64"/>
    </row>
    <row r="65" spans="4:4" x14ac:dyDescent="0.25">
      <c r="D65"/>
    </row>
    <row r="66" spans="4:4" x14ac:dyDescent="0.25">
      <c r="D66"/>
    </row>
    <row r="67" spans="4:4" x14ac:dyDescent="0.25">
      <c r="D67"/>
    </row>
    <row r="68" spans="4:4" x14ac:dyDescent="0.25">
      <c r="D68"/>
    </row>
    <row r="69" spans="4:4" x14ac:dyDescent="0.25">
      <c r="D69"/>
    </row>
    <row r="70" spans="4:4" x14ac:dyDescent="0.25">
      <c r="D70"/>
    </row>
    <row r="71" spans="4:4" x14ac:dyDescent="0.25">
      <c r="D71"/>
    </row>
    <row r="72" spans="4:4" x14ac:dyDescent="0.25">
      <c r="D72"/>
    </row>
    <row r="73" spans="4:4" x14ac:dyDescent="0.25">
      <c r="D73"/>
    </row>
    <row r="74" spans="4:4" x14ac:dyDescent="0.25">
      <c r="D74"/>
    </row>
    <row r="75" spans="4:4" x14ac:dyDescent="0.25">
      <c r="D75"/>
    </row>
    <row r="76" spans="4:4" x14ac:dyDescent="0.25">
      <c r="D76"/>
    </row>
    <row r="77" spans="4:4" x14ac:dyDescent="0.25">
      <c r="D77"/>
    </row>
    <row r="78" spans="4:4" x14ac:dyDescent="0.25">
      <c r="D78"/>
    </row>
    <row r="79" spans="4:4" x14ac:dyDescent="0.25">
      <c r="D79"/>
    </row>
    <row r="80" spans="4:4" x14ac:dyDescent="0.25">
      <c r="D80"/>
    </row>
    <row r="81" spans="4:4" x14ac:dyDescent="0.25">
      <c r="D81"/>
    </row>
    <row r="82" spans="4:4" x14ac:dyDescent="0.25">
      <c r="D82"/>
    </row>
    <row r="83" spans="4:4" x14ac:dyDescent="0.25">
      <c r="D83"/>
    </row>
    <row r="84" spans="4:4" x14ac:dyDescent="0.25">
      <c r="D84"/>
    </row>
    <row r="85" spans="4:4" x14ac:dyDescent="0.25">
      <c r="D85"/>
    </row>
    <row r="86" spans="4:4" x14ac:dyDescent="0.25">
      <c r="D86"/>
    </row>
    <row r="87" spans="4:4" x14ac:dyDescent="0.25">
      <c r="D87"/>
    </row>
    <row r="88" spans="4:4" x14ac:dyDescent="0.25">
      <c r="D88"/>
    </row>
    <row r="89" spans="4:4" x14ac:dyDescent="0.25">
      <c r="D89"/>
    </row>
    <row r="90" spans="4:4" x14ac:dyDescent="0.25">
      <c r="D90"/>
    </row>
    <row r="91" spans="4:4" x14ac:dyDescent="0.25">
      <c r="D91"/>
    </row>
    <row r="92" spans="4:4" x14ac:dyDescent="0.25">
      <c r="D92"/>
    </row>
    <row r="93" spans="4:4" x14ac:dyDescent="0.25">
      <c r="D93"/>
    </row>
    <row r="94" spans="4:4" x14ac:dyDescent="0.25">
      <c r="D94"/>
    </row>
    <row r="95" spans="4:4" x14ac:dyDescent="0.25">
      <c r="D95"/>
    </row>
    <row r="96" spans="4:4" x14ac:dyDescent="0.25">
      <c r="D96"/>
    </row>
    <row r="97" spans="4:4" x14ac:dyDescent="0.25">
      <c r="D97"/>
    </row>
    <row r="98" spans="4:4" x14ac:dyDescent="0.25">
      <c r="D98"/>
    </row>
    <row r="99" spans="4:4" x14ac:dyDescent="0.25">
      <c r="D99"/>
    </row>
    <row r="100" spans="4:4" x14ac:dyDescent="0.25">
      <c r="D100"/>
    </row>
    <row r="101" spans="4:4" x14ac:dyDescent="0.25">
      <c r="D101"/>
    </row>
    <row r="102" spans="4:4" x14ac:dyDescent="0.25">
      <c r="D102"/>
    </row>
    <row r="103" spans="4:4" x14ac:dyDescent="0.25">
      <c r="D103"/>
    </row>
    <row r="104" spans="4:4" x14ac:dyDescent="0.25">
      <c r="D104"/>
    </row>
    <row r="105" spans="4:4" x14ac:dyDescent="0.25">
      <c r="D105"/>
    </row>
    <row r="106" spans="4:4" x14ac:dyDescent="0.25">
      <c r="D106"/>
    </row>
    <row r="107" spans="4:4" x14ac:dyDescent="0.25">
      <c r="D107"/>
    </row>
    <row r="108" spans="4:4" x14ac:dyDescent="0.25">
      <c r="D108"/>
    </row>
    <row r="109" spans="4:4" x14ac:dyDescent="0.25">
      <c r="D109"/>
    </row>
    <row r="110" spans="4:4" x14ac:dyDescent="0.25">
      <c r="D110"/>
    </row>
    <row r="111" spans="4:4" x14ac:dyDescent="0.25">
      <c r="D111"/>
    </row>
    <row r="112" spans="4:4" x14ac:dyDescent="0.25">
      <c r="D112"/>
    </row>
    <row r="113" spans="4:4" x14ac:dyDescent="0.25">
      <c r="D113"/>
    </row>
    <row r="114" spans="4:4" x14ac:dyDescent="0.25">
      <c r="D114"/>
    </row>
    <row r="115" spans="4:4" x14ac:dyDescent="0.25">
      <c r="D115"/>
    </row>
    <row r="116" spans="4:4" x14ac:dyDescent="0.25">
      <c r="D116"/>
    </row>
    <row r="117" spans="4:4" x14ac:dyDescent="0.25">
      <c r="D117"/>
    </row>
    <row r="118" spans="4:4" x14ac:dyDescent="0.25">
      <c r="D118"/>
    </row>
    <row r="119" spans="4:4" x14ac:dyDescent="0.25">
      <c r="D119"/>
    </row>
    <row r="120" spans="4:4" x14ac:dyDescent="0.25">
      <c r="D120"/>
    </row>
    <row r="121" spans="4:4" x14ac:dyDescent="0.25">
      <c r="D121"/>
    </row>
    <row r="122" spans="4:4" x14ac:dyDescent="0.25">
      <c r="D122"/>
    </row>
    <row r="123" spans="4:4" x14ac:dyDescent="0.25">
      <c r="D123"/>
    </row>
    <row r="124" spans="4:4" x14ac:dyDescent="0.25">
      <c r="D124"/>
    </row>
    <row r="125" spans="4:4" x14ac:dyDescent="0.25">
      <c r="D125"/>
    </row>
    <row r="126" spans="4:4" x14ac:dyDescent="0.25">
      <c r="D126"/>
    </row>
    <row r="127" spans="4:4" x14ac:dyDescent="0.25">
      <c r="D127"/>
    </row>
    <row r="128" spans="4:4" x14ac:dyDescent="0.25">
      <c r="D128"/>
    </row>
    <row r="129" spans="4:4" x14ac:dyDescent="0.25">
      <c r="D129"/>
    </row>
    <row r="130" spans="4:4" x14ac:dyDescent="0.25">
      <c r="D130"/>
    </row>
    <row r="131" spans="4:4" x14ac:dyDescent="0.25">
      <c r="D131"/>
    </row>
    <row r="132" spans="4:4" x14ac:dyDescent="0.25">
      <c r="D132"/>
    </row>
    <row r="133" spans="4:4" x14ac:dyDescent="0.25">
      <c r="D133"/>
    </row>
    <row r="134" spans="4:4" x14ac:dyDescent="0.25">
      <c r="D134"/>
    </row>
    <row r="135" spans="4:4" x14ac:dyDescent="0.25">
      <c r="D135"/>
    </row>
    <row r="136" spans="4:4" x14ac:dyDescent="0.25">
      <c r="D136"/>
    </row>
    <row r="137" spans="4:4" x14ac:dyDescent="0.25">
      <c r="D137"/>
    </row>
    <row r="138" spans="4:4" x14ac:dyDescent="0.25">
      <c r="D138"/>
    </row>
    <row r="139" spans="4:4" x14ac:dyDescent="0.25">
      <c r="D139"/>
    </row>
    <row r="140" spans="4:4" x14ac:dyDescent="0.25">
      <c r="D140"/>
    </row>
    <row r="141" spans="4:4" x14ac:dyDescent="0.25">
      <c r="D141"/>
    </row>
    <row r="142" spans="4:4" x14ac:dyDescent="0.25">
      <c r="D142"/>
    </row>
    <row r="143" spans="4:4" x14ac:dyDescent="0.25">
      <c r="D143"/>
    </row>
    <row r="144" spans="4:4" x14ac:dyDescent="0.25">
      <c r="D144"/>
    </row>
    <row r="145" spans="4:4" x14ac:dyDescent="0.25">
      <c r="D145"/>
    </row>
    <row r="146" spans="4:4" x14ac:dyDescent="0.25">
      <c r="D146"/>
    </row>
    <row r="147" spans="4:4" x14ac:dyDescent="0.25">
      <c r="D147"/>
    </row>
    <row r="148" spans="4:4" x14ac:dyDescent="0.25">
      <c r="D148"/>
    </row>
    <row r="149" spans="4:4" x14ac:dyDescent="0.25">
      <c r="D149"/>
    </row>
    <row r="150" spans="4:4" x14ac:dyDescent="0.25">
      <c r="D150"/>
    </row>
    <row r="151" spans="4:4" x14ac:dyDescent="0.25">
      <c r="D151"/>
    </row>
    <row r="152" spans="4:4" x14ac:dyDescent="0.25">
      <c r="D152"/>
    </row>
    <row r="153" spans="4:4" x14ac:dyDescent="0.25">
      <c r="D153"/>
    </row>
    <row r="154" spans="4:4" x14ac:dyDescent="0.25">
      <c r="D154"/>
    </row>
    <row r="155" spans="4:4" x14ac:dyDescent="0.25">
      <c r="D155"/>
    </row>
    <row r="156" spans="4:4" x14ac:dyDescent="0.25">
      <c r="D156"/>
    </row>
    <row r="157" spans="4:4" x14ac:dyDescent="0.25">
      <c r="D157"/>
    </row>
    <row r="158" spans="4:4" x14ac:dyDescent="0.25">
      <c r="D158"/>
    </row>
    <row r="159" spans="4:4" x14ac:dyDescent="0.25">
      <c r="D159"/>
    </row>
    <row r="160" spans="4:4" x14ac:dyDescent="0.25">
      <c r="D160"/>
    </row>
    <row r="161" spans="4:4" x14ac:dyDescent="0.25">
      <c r="D161"/>
    </row>
    <row r="162" spans="4:4" x14ac:dyDescent="0.25">
      <c r="D162"/>
    </row>
    <row r="163" spans="4:4" x14ac:dyDescent="0.25">
      <c r="D163"/>
    </row>
    <row r="164" spans="4:4" x14ac:dyDescent="0.25">
      <c r="D164"/>
    </row>
    <row r="165" spans="4:4" x14ac:dyDescent="0.25">
      <c r="D165"/>
    </row>
    <row r="166" spans="4:4" x14ac:dyDescent="0.25">
      <c r="D166"/>
    </row>
    <row r="167" spans="4:4" x14ac:dyDescent="0.25">
      <c r="D167"/>
    </row>
    <row r="168" spans="4:4" x14ac:dyDescent="0.25">
      <c r="D168"/>
    </row>
    <row r="169" spans="4:4" x14ac:dyDescent="0.25">
      <c r="D169"/>
    </row>
    <row r="170" spans="4:4" x14ac:dyDescent="0.25">
      <c r="D170"/>
    </row>
    <row r="171" spans="4:4" x14ac:dyDescent="0.25">
      <c r="D171"/>
    </row>
    <row r="172" spans="4:4" x14ac:dyDescent="0.25">
      <c r="D172"/>
    </row>
    <row r="173" spans="4:4" x14ac:dyDescent="0.25">
      <c r="D173"/>
    </row>
    <row r="174" spans="4:4" x14ac:dyDescent="0.25">
      <c r="D174"/>
    </row>
    <row r="175" spans="4:4" x14ac:dyDescent="0.25">
      <c r="D175"/>
    </row>
    <row r="176" spans="4:4" x14ac:dyDescent="0.25">
      <c r="D176"/>
    </row>
    <row r="177" spans="4:4" x14ac:dyDescent="0.25">
      <c r="D177"/>
    </row>
    <row r="178" spans="4:4" x14ac:dyDescent="0.25">
      <c r="D178"/>
    </row>
    <row r="179" spans="4:4" x14ac:dyDescent="0.25">
      <c r="D179"/>
    </row>
    <row r="180" spans="4:4" x14ac:dyDescent="0.25">
      <c r="D180"/>
    </row>
    <row r="181" spans="4:4" x14ac:dyDescent="0.25">
      <c r="D181"/>
    </row>
    <row r="182" spans="4:4" x14ac:dyDescent="0.25">
      <c r="D182"/>
    </row>
    <row r="183" spans="4:4" x14ac:dyDescent="0.25">
      <c r="D183"/>
    </row>
    <row r="184" spans="4:4" x14ac:dyDescent="0.25">
      <c r="D184"/>
    </row>
    <row r="185" spans="4:4" x14ac:dyDescent="0.25">
      <c r="D185"/>
    </row>
    <row r="186" spans="4:4" x14ac:dyDescent="0.25">
      <c r="D186"/>
    </row>
    <row r="187" spans="4:4" x14ac:dyDescent="0.25">
      <c r="D187"/>
    </row>
    <row r="188" spans="4:4" x14ac:dyDescent="0.25">
      <c r="D188"/>
    </row>
    <row r="189" spans="4:4" x14ac:dyDescent="0.25">
      <c r="D189"/>
    </row>
    <row r="190" spans="4:4" x14ac:dyDescent="0.25">
      <c r="D190"/>
    </row>
    <row r="191" spans="4:4" x14ac:dyDescent="0.25">
      <c r="D191"/>
    </row>
    <row r="192" spans="4:4" x14ac:dyDescent="0.25">
      <c r="D192"/>
    </row>
    <row r="193" spans="4:4" x14ac:dyDescent="0.25">
      <c r="D193"/>
    </row>
    <row r="194" spans="4:4" x14ac:dyDescent="0.25">
      <c r="D194"/>
    </row>
    <row r="195" spans="4:4" x14ac:dyDescent="0.25">
      <c r="D195"/>
    </row>
    <row r="196" spans="4:4" x14ac:dyDescent="0.25">
      <c r="D196"/>
    </row>
    <row r="197" spans="4:4" x14ac:dyDescent="0.25">
      <c r="D197"/>
    </row>
    <row r="198" spans="4:4" x14ac:dyDescent="0.25">
      <c r="D198"/>
    </row>
    <row r="199" spans="4:4" x14ac:dyDescent="0.25">
      <c r="D199"/>
    </row>
    <row r="200" spans="4:4" x14ac:dyDescent="0.25">
      <c r="D200"/>
    </row>
    <row r="201" spans="4:4" x14ac:dyDescent="0.25">
      <c r="D201"/>
    </row>
    <row r="202" spans="4:4" x14ac:dyDescent="0.25">
      <c r="D202"/>
    </row>
    <row r="203" spans="4:4" x14ac:dyDescent="0.25">
      <c r="D203"/>
    </row>
    <row r="204" spans="4:4" x14ac:dyDescent="0.25">
      <c r="D204"/>
    </row>
    <row r="205" spans="4:4" x14ac:dyDescent="0.25">
      <c r="D205"/>
    </row>
    <row r="206" spans="4:4" x14ac:dyDescent="0.25">
      <c r="D206"/>
    </row>
    <row r="207" spans="4:4" x14ac:dyDescent="0.25">
      <c r="D207"/>
    </row>
    <row r="208" spans="4:4" x14ac:dyDescent="0.25">
      <c r="D208"/>
    </row>
    <row r="209" spans="4:4" x14ac:dyDescent="0.25">
      <c r="D209"/>
    </row>
    <row r="210" spans="4:4" x14ac:dyDescent="0.25">
      <c r="D210"/>
    </row>
    <row r="211" spans="4:4" x14ac:dyDescent="0.25">
      <c r="D211"/>
    </row>
    <row r="212" spans="4:4" x14ac:dyDescent="0.25">
      <c r="D212"/>
    </row>
    <row r="213" spans="4:4" x14ac:dyDescent="0.25">
      <c r="D213"/>
    </row>
    <row r="214" spans="4:4" x14ac:dyDescent="0.25">
      <c r="D214"/>
    </row>
    <row r="215" spans="4:4" x14ac:dyDescent="0.25">
      <c r="D215"/>
    </row>
    <row r="216" spans="4:4" x14ac:dyDescent="0.25">
      <c r="D216"/>
    </row>
    <row r="217" spans="4:4" x14ac:dyDescent="0.25">
      <c r="D217"/>
    </row>
    <row r="218" spans="4:4" x14ac:dyDescent="0.25">
      <c r="D218"/>
    </row>
    <row r="219" spans="4:4" x14ac:dyDescent="0.25">
      <c r="D219"/>
    </row>
    <row r="220" spans="4:4" x14ac:dyDescent="0.25">
      <c r="D220"/>
    </row>
    <row r="221" spans="4:4" x14ac:dyDescent="0.25">
      <c r="D221"/>
    </row>
    <row r="222" spans="4:4" x14ac:dyDescent="0.25">
      <c r="D222"/>
    </row>
    <row r="223" spans="4:4" x14ac:dyDescent="0.25">
      <c r="D223"/>
    </row>
    <row r="224" spans="4:4" x14ac:dyDescent="0.25">
      <c r="D224"/>
    </row>
    <row r="225" spans="4:4" x14ac:dyDescent="0.25">
      <c r="D225"/>
    </row>
    <row r="226" spans="4:4" x14ac:dyDescent="0.25">
      <c r="D226"/>
    </row>
    <row r="227" spans="4:4" x14ac:dyDescent="0.25">
      <c r="D227"/>
    </row>
    <row r="228" spans="4:4" x14ac:dyDescent="0.25">
      <c r="D228"/>
    </row>
    <row r="229" spans="4:4" x14ac:dyDescent="0.25">
      <c r="D229"/>
    </row>
    <row r="230" spans="4:4" x14ac:dyDescent="0.25">
      <c r="D230"/>
    </row>
    <row r="231" spans="4:4" x14ac:dyDescent="0.25">
      <c r="D231"/>
    </row>
    <row r="232" spans="4:4" x14ac:dyDescent="0.25">
      <c r="D232"/>
    </row>
    <row r="233" spans="4:4" x14ac:dyDescent="0.25">
      <c r="D233"/>
    </row>
    <row r="234" spans="4:4" x14ac:dyDescent="0.25">
      <c r="D234"/>
    </row>
    <row r="235" spans="4:4" x14ac:dyDescent="0.25">
      <c r="D235"/>
    </row>
    <row r="236" spans="4:4" x14ac:dyDescent="0.25">
      <c r="D236"/>
    </row>
    <row r="237" spans="4:4" x14ac:dyDescent="0.25">
      <c r="D237"/>
    </row>
    <row r="238" spans="4:4" x14ac:dyDescent="0.25">
      <c r="D238"/>
    </row>
    <row r="239" spans="4:4" x14ac:dyDescent="0.25">
      <c r="D239"/>
    </row>
    <row r="240" spans="4:4" x14ac:dyDescent="0.25">
      <c r="D240"/>
    </row>
    <row r="241" spans="4:4" x14ac:dyDescent="0.25">
      <c r="D241"/>
    </row>
    <row r="242" spans="4:4" x14ac:dyDescent="0.25">
      <c r="D242"/>
    </row>
    <row r="243" spans="4:4" x14ac:dyDescent="0.25">
      <c r="D243"/>
    </row>
    <row r="244" spans="4:4" x14ac:dyDescent="0.25">
      <c r="D244"/>
    </row>
    <row r="245" spans="4:4" x14ac:dyDescent="0.25">
      <c r="D245"/>
    </row>
    <row r="246" spans="4:4" x14ac:dyDescent="0.25">
      <c r="D246"/>
    </row>
    <row r="247" spans="4:4" x14ac:dyDescent="0.25">
      <c r="D247"/>
    </row>
    <row r="248" spans="4:4" x14ac:dyDescent="0.25">
      <c r="D248"/>
    </row>
    <row r="249" spans="4:4" x14ac:dyDescent="0.25">
      <c r="D249"/>
    </row>
    <row r="250" spans="4:4" x14ac:dyDescent="0.25">
      <c r="D250"/>
    </row>
    <row r="251" spans="4:4" x14ac:dyDescent="0.25">
      <c r="D251"/>
    </row>
    <row r="252" spans="4:4" x14ac:dyDescent="0.25">
      <c r="D252"/>
    </row>
    <row r="253" spans="4:4" x14ac:dyDescent="0.25">
      <c r="D253"/>
    </row>
    <row r="254" spans="4:4" x14ac:dyDescent="0.25">
      <c r="D254"/>
    </row>
    <row r="255" spans="4:4" x14ac:dyDescent="0.25">
      <c r="D255"/>
    </row>
    <row r="256" spans="4:4" x14ac:dyDescent="0.25">
      <c r="D256"/>
    </row>
    <row r="257" spans="4:4" x14ac:dyDescent="0.25">
      <c r="D257"/>
    </row>
    <row r="258" spans="4:4" x14ac:dyDescent="0.25">
      <c r="D258"/>
    </row>
    <row r="259" spans="4:4" x14ac:dyDescent="0.25">
      <c r="D259"/>
    </row>
    <row r="260" spans="4:4" x14ac:dyDescent="0.25">
      <c r="D260"/>
    </row>
    <row r="261" spans="4:4" x14ac:dyDescent="0.25">
      <c r="D261"/>
    </row>
    <row r="262" spans="4:4" x14ac:dyDescent="0.25">
      <c r="D262"/>
    </row>
    <row r="263" spans="4:4" x14ac:dyDescent="0.25">
      <c r="D263"/>
    </row>
    <row r="264" spans="4:4" x14ac:dyDescent="0.25">
      <c r="D264"/>
    </row>
    <row r="265" spans="4:4" x14ac:dyDescent="0.25">
      <c r="D265"/>
    </row>
    <row r="266" spans="4:4" x14ac:dyDescent="0.25">
      <c r="D266"/>
    </row>
    <row r="267" spans="4:4" x14ac:dyDescent="0.25">
      <c r="D267"/>
    </row>
    <row r="268" spans="4:4" x14ac:dyDescent="0.25">
      <c r="D268"/>
    </row>
    <row r="269" spans="4:4" x14ac:dyDescent="0.25">
      <c r="D269"/>
    </row>
    <row r="270" spans="4:4" x14ac:dyDescent="0.25">
      <c r="D270"/>
    </row>
    <row r="271" spans="4:4" x14ac:dyDescent="0.25">
      <c r="D271"/>
    </row>
    <row r="272" spans="4:4" x14ac:dyDescent="0.25">
      <c r="D272"/>
    </row>
    <row r="273" spans="4:4" x14ac:dyDescent="0.25">
      <c r="D273"/>
    </row>
    <row r="274" spans="4:4" x14ac:dyDescent="0.25">
      <c r="D274"/>
    </row>
    <row r="275" spans="4:4" x14ac:dyDescent="0.25">
      <c r="D275"/>
    </row>
    <row r="276" spans="4:4" x14ac:dyDescent="0.25">
      <c r="D276"/>
    </row>
    <row r="277" spans="4:4" x14ac:dyDescent="0.25">
      <c r="D277"/>
    </row>
    <row r="278" spans="4:4" x14ac:dyDescent="0.25">
      <c r="D278"/>
    </row>
    <row r="279" spans="4:4" x14ac:dyDescent="0.25">
      <c r="D279"/>
    </row>
    <row r="280" spans="4:4" x14ac:dyDescent="0.25">
      <c r="D280"/>
    </row>
    <row r="281" spans="4:4" x14ac:dyDescent="0.25">
      <c r="D281"/>
    </row>
    <row r="282" spans="4:4" x14ac:dyDescent="0.25">
      <c r="D282"/>
    </row>
    <row r="283" spans="4:4" x14ac:dyDescent="0.25">
      <c r="D283"/>
    </row>
    <row r="284" spans="4:4" x14ac:dyDescent="0.25">
      <c r="D284"/>
    </row>
    <row r="285" spans="4:4" x14ac:dyDescent="0.25">
      <c r="D285"/>
    </row>
    <row r="286" spans="4:4" x14ac:dyDescent="0.25">
      <c r="D286"/>
    </row>
    <row r="287" spans="4:4" x14ac:dyDescent="0.25">
      <c r="D287"/>
    </row>
    <row r="288" spans="4:4" x14ac:dyDescent="0.25">
      <c r="D288"/>
    </row>
    <row r="289" spans="4:4" x14ac:dyDescent="0.25">
      <c r="D289"/>
    </row>
    <row r="290" spans="4:4" x14ac:dyDescent="0.25">
      <c r="D290"/>
    </row>
    <row r="291" spans="4:4" x14ac:dyDescent="0.25">
      <c r="D291"/>
    </row>
    <row r="292" spans="4:4" x14ac:dyDescent="0.25">
      <c r="D292"/>
    </row>
    <row r="293" spans="4:4" x14ac:dyDescent="0.25">
      <c r="D293"/>
    </row>
    <row r="294" spans="4:4" x14ac:dyDescent="0.25">
      <c r="D294"/>
    </row>
    <row r="295" spans="4:4" x14ac:dyDescent="0.25">
      <c r="D295"/>
    </row>
    <row r="296" spans="4:4" x14ac:dyDescent="0.25">
      <c r="D296"/>
    </row>
    <row r="297" spans="4:4" x14ac:dyDescent="0.25">
      <c r="D297"/>
    </row>
    <row r="298" spans="4:4" x14ac:dyDescent="0.25">
      <c r="D298"/>
    </row>
    <row r="299" spans="4:4" x14ac:dyDescent="0.25">
      <c r="D299"/>
    </row>
    <row r="300" spans="4:4" x14ac:dyDescent="0.25">
      <c r="D300"/>
    </row>
    <row r="301" spans="4:4" x14ac:dyDescent="0.25">
      <c r="D301"/>
    </row>
    <row r="302" spans="4:4" x14ac:dyDescent="0.25">
      <c r="D302"/>
    </row>
    <row r="303" spans="4:4" x14ac:dyDescent="0.25">
      <c r="D303"/>
    </row>
    <row r="304" spans="4:4" x14ac:dyDescent="0.25">
      <c r="D304"/>
    </row>
    <row r="305" spans="4:4" x14ac:dyDescent="0.25">
      <c r="D305"/>
    </row>
    <row r="306" spans="4:4" x14ac:dyDescent="0.25">
      <c r="D306"/>
    </row>
    <row r="307" spans="4:4" x14ac:dyDescent="0.25">
      <c r="D307"/>
    </row>
    <row r="308" spans="4:4" x14ac:dyDescent="0.25">
      <c r="D308"/>
    </row>
    <row r="309" spans="4:4" x14ac:dyDescent="0.25">
      <c r="D309"/>
    </row>
    <row r="310" spans="4:4" x14ac:dyDescent="0.25">
      <c r="D310"/>
    </row>
    <row r="311" spans="4:4" x14ac:dyDescent="0.25">
      <c r="D311"/>
    </row>
    <row r="312" spans="4:4" x14ac:dyDescent="0.25">
      <c r="D312"/>
    </row>
    <row r="313" spans="4:4" x14ac:dyDescent="0.25">
      <c r="D313"/>
    </row>
    <row r="314" spans="4:4" x14ac:dyDescent="0.25">
      <c r="D314"/>
    </row>
    <row r="315" spans="4:4" x14ac:dyDescent="0.25">
      <c r="D315"/>
    </row>
    <row r="316" spans="4:4" x14ac:dyDescent="0.25">
      <c r="D316"/>
    </row>
    <row r="317" spans="4:4" x14ac:dyDescent="0.25">
      <c r="D317"/>
    </row>
    <row r="318" spans="4:4" x14ac:dyDescent="0.25">
      <c r="D318"/>
    </row>
    <row r="319" spans="4:4" x14ac:dyDescent="0.25">
      <c r="D319"/>
    </row>
    <row r="320" spans="4:4" x14ac:dyDescent="0.25">
      <c r="D320"/>
    </row>
    <row r="321" spans="4:4" x14ac:dyDescent="0.25">
      <c r="D321"/>
    </row>
    <row r="322" spans="4:4" x14ac:dyDescent="0.25">
      <c r="D322"/>
    </row>
    <row r="323" spans="4:4" x14ac:dyDescent="0.25">
      <c r="D323"/>
    </row>
    <row r="324" spans="4:4" x14ac:dyDescent="0.25">
      <c r="D324"/>
    </row>
    <row r="325" spans="4:4" x14ac:dyDescent="0.25">
      <c r="D325"/>
    </row>
    <row r="326" spans="4:4" x14ac:dyDescent="0.25">
      <c r="D326"/>
    </row>
    <row r="327" spans="4:4" x14ac:dyDescent="0.25">
      <c r="D327"/>
    </row>
    <row r="328" spans="4:4" x14ac:dyDescent="0.25">
      <c r="D328"/>
    </row>
    <row r="329" spans="4:4" x14ac:dyDescent="0.25">
      <c r="D329"/>
    </row>
    <row r="330" spans="4:4" x14ac:dyDescent="0.25">
      <c r="D330"/>
    </row>
    <row r="331" spans="4:4" x14ac:dyDescent="0.25">
      <c r="D331"/>
    </row>
    <row r="332" spans="4:4" x14ac:dyDescent="0.25">
      <c r="D332"/>
    </row>
    <row r="333" spans="4:4" x14ac:dyDescent="0.25">
      <c r="D333"/>
    </row>
    <row r="334" spans="4:4" x14ac:dyDescent="0.25">
      <c r="D334"/>
    </row>
    <row r="335" spans="4:4" x14ac:dyDescent="0.25">
      <c r="D335"/>
    </row>
    <row r="336" spans="4:4" x14ac:dyDescent="0.25">
      <c r="D336"/>
    </row>
    <row r="337" spans="4:4" x14ac:dyDescent="0.25">
      <c r="D337"/>
    </row>
    <row r="338" spans="4:4" x14ac:dyDescent="0.25">
      <c r="D338"/>
    </row>
    <row r="339" spans="4:4" x14ac:dyDescent="0.25">
      <c r="D339"/>
    </row>
    <row r="340" spans="4:4" x14ac:dyDescent="0.25">
      <c r="D340"/>
    </row>
    <row r="341" spans="4:4" x14ac:dyDescent="0.25">
      <c r="D341"/>
    </row>
    <row r="342" spans="4:4" x14ac:dyDescent="0.25">
      <c r="D342"/>
    </row>
    <row r="343" spans="4:4" x14ac:dyDescent="0.25">
      <c r="D343"/>
    </row>
    <row r="344" spans="4:4" x14ac:dyDescent="0.25">
      <c r="D344"/>
    </row>
    <row r="345" spans="4:4" x14ac:dyDescent="0.25">
      <c r="D345"/>
    </row>
    <row r="346" spans="4:4" x14ac:dyDescent="0.25">
      <c r="D346"/>
    </row>
    <row r="347" spans="4:4" x14ac:dyDescent="0.25">
      <c r="D347"/>
    </row>
    <row r="348" spans="4:4" x14ac:dyDescent="0.25">
      <c r="D348"/>
    </row>
    <row r="349" spans="4:4" x14ac:dyDescent="0.25">
      <c r="D349"/>
    </row>
    <row r="350" spans="4:4" x14ac:dyDescent="0.25">
      <c r="D350"/>
    </row>
    <row r="351" spans="4:4" x14ac:dyDescent="0.25">
      <c r="D351"/>
    </row>
    <row r="352" spans="4:4" x14ac:dyDescent="0.25">
      <c r="D352"/>
    </row>
    <row r="353" spans="4:4" x14ac:dyDescent="0.25">
      <c r="D353"/>
    </row>
    <row r="354" spans="4:4" x14ac:dyDescent="0.25">
      <c r="D354"/>
    </row>
    <row r="355" spans="4:4" x14ac:dyDescent="0.25">
      <c r="D355"/>
    </row>
    <row r="356" spans="4:4" x14ac:dyDescent="0.25">
      <c r="D356"/>
    </row>
    <row r="357" spans="4:4" x14ac:dyDescent="0.25">
      <c r="D357"/>
    </row>
    <row r="358" spans="4:4" x14ac:dyDescent="0.25">
      <c r="D358"/>
    </row>
    <row r="359" spans="4:4" x14ac:dyDescent="0.25">
      <c r="D359"/>
    </row>
    <row r="360" spans="4:4" x14ac:dyDescent="0.25">
      <c r="D360"/>
    </row>
    <row r="361" spans="4:4" x14ac:dyDescent="0.25">
      <c r="D361"/>
    </row>
    <row r="362" spans="4:4" x14ac:dyDescent="0.25">
      <c r="D362"/>
    </row>
    <row r="363" spans="4:4" x14ac:dyDescent="0.25">
      <c r="D363"/>
    </row>
    <row r="364" spans="4:4" x14ac:dyDescent="0.25">
      <c r="D364"/>
    </row>
    <row r="365" spans="4:4" x14ac:dyDescent="0.25">
      <c r="D365"/>
    </row>
    <row r="366" spans="4:4" x14ac:dyDescent="0.25">
      <c r="D366"/>
    </row>
    <row r="367" spans="4:4" x14ac:dyDescent="0.25">
      <c r="D367"/>
    </row>
    <row r="368" spans="4:4" x14ac:dyDescent="0.25">
      <c r="D368"/>
    </row>
    <row r="369" spans="4:4" x14ac:dyDescent="0.25">
      <c r="D369"/>
    </row>
    <row r="370" spans="4:4" x14ac:dyDescent="0.25">
      <c r="D370"/>
    </row>
    <row r="371" spans="4:4" x14ac:dyDescent="0.25">
      <c r="D371"/>
    </row>
    <row r="372" spans="4:4" x14ac:dyDescent="0.25">
      <c r="D372"/>
    </row>
    <row r="373" spans="4:4" x14ac:dyDescent="0.25">
      <c r="D373"/>
    </row>
    <row r="374" spans="4:4" x14ac:dyDescent="0.25">
      <c r="D374"/>
    </row>
    <row r="375" spans="4:4" x14ac:dyDescent="0.25">
      <c r="D375"/>
    </row>
    <row r="376" spans="4:4" x14ac:dyDescent="0.25">
      <c r="D376"/>
    </row>
    <row r="377" spans="4:4" x14ac:dyDescent="0.25">
      <c r="D377"/>
    </row>
    <row r="378" spans="4:4" x14ac:dyDescent="0.25">
      <c r="D378"/>
    </row>
    <row r="379" spans="4:4" x14ac:dyDescent="0.25">
      <c r="D379"/>
    </row>
    <row r="380" spans="4:4" x14ac:dyDescent="0.25">
      <c r="D380"/>
    </row>
    <row r="381" spans="4:4" x14ac:dyDescent="0.25">
      <c r="D381"/>
    </row>
    <row r="382" spans="4:4" x14ac:dyDescent="0.25">
      <c r="D382"/>
    </row>
    <row r="383" spans="4:4" x14ac:dyDescent="0.25">
      <c r="D383"/>
    </row>
    <row r="384" spans="4:4" x14ac:dyDescent="0.25">
      <c r="D384"/>
    </row>
    <row r="385" spans="4:4" x14ac:dyDescent="0.25">
      <c r="D385"/>
    </row>
    <row r="386" spans="4:4" x14ac:dyDescent="0.25">
      <c r="D386"/>
    </row>
    <row r="387" spans="4:4" x14ac:dyDescent="0.25">
      <c r="D387"/>
    </row>
    <row r="388" spans="4:4" x14ac:dyDescent="0.25">
      <c r="D388"/>
    </row>
    <row r="389" spans="4:4" x14ac:dyDescent="0.25">
      <c r="D389"/>
    </row>
    <row r="390" spans="4:4" x14ac:dyDescent="0.25">
      <c r="D390"/>
    </row>
    <row r="391" spans="4:4" x14ac:dyDescent="0.25">
      <c r="D391"/>
    </row>
    <row r="392" spans="4:4" x14ac:dyDescent="0.25">
      <c r="D392"/>
    </row>
    <row r="393" spans="4:4" x14ac:dyDescent="0.25">
      <c r="D393"/>
    </row>
    <row r="394" spans="4:4" x14ac:dyDescent="0.25">
      <c r="D394"/>
    </row>
    <row r="395" spans="4:4" x14ac:dyDescent="0.25">
      <c r="D395"/>
    </row>
    <row r="396" spans="4:4" x14ac:dyDescent="0.25">
      <c r="D396"/>
    </row>
    <row r="397" spans="4:4" x14ac:dyDescent="0.25">
      <c r="D397"/>
    </row>
    <row r="398" spans="4:4" x14ac:dyDescent="0.25">
      <c r="D398"/>
    </row>
    <row r="399" spans="4:4" x14ac:dyDescent="0.25">
      <c r="D399"/>
    </row>
    <row r="400" spans="4:4" x14ac:dyDescent="0.25">
      <c r="D400"/>
    </row>
    <row r="401" spans="4:4" x14ac:dyDescent="0.25">
      <c r="D401"/>
    </row>
    <row r="402" spans="4:4" x14ac:dyDescent="0.25">
      <c r="D402"/>
    </row>
    <row r="403" spans="4:4" x14ac:dyDescent="0.25">
      <c r="D403"/>
    </row>
    <row r="404" spans="4:4" x14ac:dyDescent="0.25">
      <c r="D404"/>
    </row>
    <row r="405" spans="4:4" x14ac:dyDescent="0.25">
      <c r="D405"/>
    </row>
    <row r="406" spans="4:4" x14ac:dyDescent="0.25">
      <c r="D406"/>
    </row>
    <row r="407" spans="4:4" x14ac:dyDescent="0.25">
      <c r="D407"/>
    </row>
    <row r="408" spans="4:4" x14ac:dyDescent="0.25">
      <c r="D408"/>
    </row>
    <row r="409" spans="4:4" x14ac:dyDescent="0.25">
      <c r="D409"/>
    </row>
    <row r="410" spans="4:4" x14ac:dyDescent="0.25">
      <c r="D410"/>
    </row>
    <row r="411" spans="4:4" x14ac:dyDescent="0.25">
      <c r="D411"/>
    </row>
    <row r="412" spans="4:4" x14ac:dyDescent="0.25">
      <c r="D412"/>
    </row>
    <row r="413" spans="4:4" x14ac:dyDescent="0.25">
      <c r="D413"/>
    </row>
    <row r="414" spans="4:4" x14ac:dyDescent="0.25">
      <c r="D414"/>
    </row>
    <row r="415" spans="4:4" x14ac:dyDescent="0.25">
      <c r="D415"/>
    </row>
    <row r="416" spans="4:4" x14ac:dyDescent="0.25">
      <c r="D416"/>
    </row>
    <row r="417" spans="4:4" x14ac:dyDescent="0.25">
      <c r="D417"/>
    </row>
    <row r="418" spans="4:4" x14ac:dyDescent="0.25">
      <c r="D418"/>
    </row>
    <row r="419" spans="4:4" x14ac:dyDescent="0.25">
      <c r="D419"/>
    </row>
    <row r="420" spans="4:4" x14ac:dyDescent="0.25">
      <c r="D420"/>
    </row>
    <row r="421" spans="4:4" x14ac:dyDescent="0.25">
      <c r="D421"/>
    </row>
    <row r="422" spans="4:4" x14ac:dyDescent="0.25">
      <c r="D422"/>
    </row>
    <row r="423" spans="4:4" x14ac:dyDescent="0.25">
      <c r="D423"/>
    </row>
    <row r="424" spans="4:4" x14ac:dyDescent="0.25">
      <c r="D424"/>
    </row>
    <row r="425" spans="4:4" x14ac:dyDescent="0.25">
      <c r="D425"/>
    </row>
    <row r="426" spans="4:4" x14ac:dyDescent="0.25">
      <c r="D426"/>
    </row>
    <row r="427" spans="4:4" x14ac:dyDescent="0.25">
      <c r="D427"/>
    </row>
    <row r="428" spans="4:4" x14ac:dyDescent="0.25">
      <c r="D428"/>
    </row>
    <row r="429" spans="4:4" x14ac:dyDescent="0.25">
      <c r="D429"/>
    </row>
    <row r="430" spans="4:4" x14ac:dyDescent="0.25">
      <c r="D430"/>
    </row>
    <row r="431" spans="4:4" x14ac:dyDescent="0.25">
      <c r="D431"/>
    </row>
    <row r="432" spans="4:4" x14ac:dyDescent="0.25">
      <c r="D432"/>
    </row>
    <row r="433" spans="4:4" x14ac:dyDescent="0.25">
      <c r="D433"/>
    </row>
    <row r="434" spans="4:4" x14ac:dyDescent="0.25">
      <c r="D434"/>
    </row>
    <row r="435" spans="4:4" x14ac:dyDescent="0.25">
      <c r="D435"/>
    </row>
    <row r="436" spans="4:4" x14ac:dyDescent="0.25">
      <c r="D436"/>
    </row>
    <row r="437" spans="4:4" x14ac:dyDescent="0.25">
      <c r="D437"/>
    </row>
    <row r="438" spans="4:4" x14ac:dyDescent="0.25">
      <c r="D438"/>
    </row>
    <row r="439" spans="4:4" x14ac:dyDescent="0.25">
      <c r="D439"/>
    </row>
    <row r="440" spans="4:4" x14ac:dyDescent="0.25">
      <c r="D440"/>
    </row>
    <row r="441" spans="4:4" x14ac:dyDescent="0.25">
      <c r="D441"/>
    </row>
    <row r="442" spans="4:4" x14ac:dyDescent="0.25">
      <c r="D442"/>
    </row>
    <row r="443" spans="4:4" x14ac:dyDescent="0.25">
      <c r="D443"/>
    </row>
    <row r="444" spans="4:4" x14ac:dyDescent="0.25">
      <c r="D444"/>
    </row>
    <row r="445" spans="4:4" x14ac:dyDescent="0.25">
      <c r="D445"/>
    </row>
    <row r="446" spans="4:4" x14ac:dyDescent="0.25">
      <c r="D446"/>
    </row>
    <row r="447" spans="4:4" x14ac:dyDescent="0.25">
      <c r="D447"/>
    </row>
    <row r="448" spans="4:4" x14ac:dyDescent="0.25">
      <c r="D448"/>
    </row>
    <row r="449" spans="4:4" x14ac:dyDescent="0.25">
      <c r="D449"/>
    </row>
    <row r="450" spans="4:4" x14ac:dyDescent="0.25">
      <c r="D450"/>
    </row>
    <row r="451" spans="4:4" x14ac:dyDescent="0.25">
      <c r="D451"/>
    </row>
    <row r="452" spans="4:4" x14ac:dyDescent="0.25">
      <c r="D452"/>
    </row>
    <row r="453" spans="4:4" x14ac:dyDescent="0.25">
      <c r="D453"/>
    </row>
    <row r="454" spans="4:4" x14ac:dyDescent="0.25">
      <c r="D454"/>
    </row>
    <row r="455" spans="4:4" x14ac:dyDescent="0.25">
      <c r="D455"/>
    </row>
    <row r="456" spans="4:4" x14ac:dyDescent="0.25">
      <c r="D456"/>
    </row>
    <row r="457" spans="4:4" x14ac:dyDescent="0.25">
      <c r="D457"/>
    </row>
    <row r="458" spans="4:4" x14ac:dyDescent="0.25">
      <c r="D458"/>
    </row>
    <row r="459" spans="4:4" x14ac:dyDescent="0.25">
      <c r="D459"/>
    </row>
    <row r="460" spans="4:4" x14ac:dyDescent="0.25">
      <c r="D460"/>
    </row>
    <row r="461" spans="4:4" x14ac:dyDescent="0.25">
      <c r="D461"/>
    </row>
    <row r="462" spans="4:4" x14ac:dyDescent="0.25">
      <c r="D462"/>
    </row>
    <row r="463" spans="4:4" x14ac:dyDescent="0.25">
      <c r="D463"/>
    </row>
    <row r="464" spans="4:4" x14ac:dyDescent="0.25">
      <c r="D464"/>
    </row>
    <row r="465" spans="4:4" x14ac:dyDescent="0.25">
      <c r="D465"/>
    </row>
    <row r="466" spans="4:4" x14ac:dyDescent="0.25">
      <c r="D466"/>
    </row>
    <row r="467" spans="4:4" x14ac:dyDescent="0.25">
      <c r="D467"/>
    </row>
    <row r="468" spans="4:4" x14ac:dyDescent="0.25">
      <c r="D468"/>
    </row>
    <row r="469" spans="4:4" x14ac:dyDescent="0.25">
      <c r="D469"/>
    </row>
    <row r="470" spans="4:4" x14ac:dyDescent="0.25">
      <c r="D470"/>
    </row>
    <row r="471" spans="4:4" x14ac:dyDescent="0.25">
      <c r="D471"/>
    </row>
    <row r="472" spans="4:4" x14ac:dyDescent="0.25">
      <c r="D472"/>
    </row>
    <row r="473" spans="4:4" x14ac:dyDescent="0.25">
      <c r="D473"/>
    </row>
    <row r="474" spans="4:4" x14ac:dyDescent="0.25">
      <c r="D474"/>
    </row>
    <row r="475" spans="4:4" x14ac:dyDescent="0.25">
      <c r="D475"/>
    </row>
    <row r="476" spans="4:4" x14ac:dyDescent="0.25">
      <c r="D476"/>
    </row>
    <row r="477" spans="4:4" x14ac:dyDescent="0.25">
      <c r="D477"/>
    </row>
    <row r="478" spans="4:4" x14ac:dyDescent="0.25">
      <c r="D478"/>
    </row>
    <row r="479" spans="4:4" x14ac:dyDescent="0.25">
      <c r="D479"/>
    </row>
    <row r="480" spans="4:4" x14ac:dyDescent="0.25">
      <c r="D480"/>
    </row>
    <row r="481" spans="4:4" x14ac:dyDescent="0.25">
      <c r="D481"/>
    </row>
    <row r="482" spans="4:4" x14ac:dyDescent="0.25">
      <c r="D482"/>
    </row>
    <row r="483" spans="4:4" x14ac:dyDescent="0.25">
      <c r="D483"/>
    </row>
    <row r="484" spans="4:4" x14ac:dyDescent="0.25">
      <c r="D484"/>
    </row>
    <row r="485" spans="4:4" x14ac:dyDescent="0.25">
      <c r="D485"/>
    </row>
    <row r="486" spans="4:4" x14ac:dyDescent="0.25">
      <c r="D486"/>
    </row>
    <row r="487" spans="4:4" x14ac:dyDescent="0.25">
      <c r="D487"/>
    </row>
    <row r="488" spans="4:4" x14ac:dyDescent="0.25">
      <c r="D488"/>
    </row>
    <row r="489" spans="4:4" x14ac:dyDescent="0.25">
      <c r="D489"/>
    </row>
    <row r="490" spans="4:4" x14ac:dyDescent="0.25">
      <c r="D490"/>
    </row>
    <row r="491" spans="4:4" x14ac:dyDescent="0.25">
      <c r="D491"/>
    </row>
    <row r="492" spans="4:4" x14ac:dyDescent="0.25">
      <c r="D492"/>
    </row>
    <row r="493" spans="4:4" x14ac:dyDescent="0.25">
      <c r="D493"/>
    </row>
    <row r="494" spans="4:4" x14ac:dyDescent="0.25">
      <c r="D494"/>
    </row>
    <row r="495" spans="4:4" x14ac:dyDescent="0.25">
      <c r="D495"/>
    </row>
    <row r="496" spans="4:4" x14ac:dyDescent="0.25">
      <c r="D496"/>
    </row>
    <row r="497" spans="4:4" x14ac:dyDescent="0.25">
      <c r="D497"/>
    </row>
    <row r="498" spans="4:4" x14ac:dyDescent="0.25">
      <c r="D498"/>
    </row>
    <row r="499" spans="4:4" x14ac:dyDescent="0.25">
      <c r="D499"/>
    </row>
    <row r="500" spans="4:4" x14ac:dyDescent="0.25">
      <c r="D500"/>
    </row>
    <row r="501" spans="4:4" x14ac:dyDescent="0.25">
      <c r="D501"/>
    </row>
    <row r="502" spans="4:4" x14ac:dyDescent="0.25">
      <c r="D502"/>
    </row>
    <row r="503" spans="4:4" x14ac:dyDescent="0.25">
      <c r="D503"/>
    </row>
    <row r="504" spans="4:4" x14ac:dyDescent="0.25">
      <c r="D504"/>
    </row>
    <row r="505" spans="4:4" x14ac:dyDescent="0.25">
      <c r="D505"/>
    </row>
    <row r="506" spans="4:4" x14ac:dyDescent="0.25">
      <c r="D506"/>
    </row>
    <row r="507" spans="4:4" x14ac:dyDescent="0.25">
      <c r="D507"/>
    </row>
    <row r="508" spans="4:4" x14ac:dyDescent="0.25">
      <c r="D508"/>
    </row>
    <row r="509" spans="4:4" x14ac:dyDescent="0.25">
      <c r="D509"/>
    </row>
    <row r="510" spans="4:4" x14ac:dyDescent="0.25">
      <c r="D510"/>
    </row>
    <row r="511" spans="4:4" x14ac:dyDescent="0.25">
      <c r="D511"/>
    </row>
    <row r="512" spans="4:4" x14ac:dyDescent="0.25">
      <c r="D512"/>
    </row>
    <row r="513" spans="4:4" x14ac:dyDescent="0.25">
      <c r="D513"/>
    </row>
    <row r="514" spans="4:4" x14ac:dyDescent="0.25">
      <c r="D514"/>
    </row>
    <row r="515" spans="4:4" x14ac:dyDescent="0.25">
      <c r="D515"/>
    </row>
    <row r="516" spans="4:4" x14ac:dyDescent="0.25">
      <c r="D516"/>
    </row>
    <row r="517" spans="4:4" x14ac:dyDescent="0.25">
      <c r="D517"/>
    </row>
    <row r="518" spans="4:4" x14ac:dyDescent="0.25">
      <c r="D518"/>
    </row>
    <row r="519" spans="4:4" x14ac:dyDescent="0.25">
      <c r="D519"/>
    </row>
    <row r="520" spans="4:4" x14ac:dyDescent="0.25">
      <c r="D520"/>
    </row>
    <row r="521" spans="4:4" x14ac:dyDescent="0.25">
      <c r="D521"/>
    </row>
    <row r="522" spans="4:4" x14ac:dyDescent="0.25">
      <c r="D522"/>
    </row>
    <row r="523" spans="4:4" x14ac:dyDescent="0.25">
      <c r="D523"/>
    </row>
    <row r="524" spans="4:4" x14ac:dyDescent="0.25">
      <c r="D524"/>
    </row>
    <row r="525" spans="4:4" x14ac:dyDescent="0.25">
      <c r="D525"/>
    </row>
    <row r="526" spans="4:4" x14ac:dyDescent="0.25">
      <c r="D526"/>
    </row>
    <row r="527" spans="4:4" x14ac:dyDescent="0.25">
      <c r="D527"/>
    </row>
    <row r="528" spans="4:4" x14ac:dyDescent="0.25">
      <c r="D528"/>
    </row>
    <row r="529" spans="4:4" x14ac:dyDescent="0.25">
      <c r="D529"/>
    </row>
    <row r="530" spans="4:4" x14ac:dyDescent="0.25">
      <c r="D530"/>
    </row>
    <row r="531" spans="4:4" x14ac:dyDescent="0.25">
      <c r="D531"/>
    </row>
    <row r="532" spans="4:4" x14ac:dyDescent="0.25">
      <c r="D532"/>
    </row>
    <row r="533" spans="4:4" x14ac:dyDescent="0.25">
      <c r="D533"/>
    </row>
    <row r="534" spans="4:4" x14ac:dyDescent="0.25">
      <c r="D534"/>
    </row>
    <row r="535" spans="4:4" x14ac:dyDescent="0.25">
      <c r="D535"/>
    </row>
    <row r="536" spans="4:4" x14ac:dyDescent="0.25">
      <c r="D536"/>
    </row>
    <row r="537" spans="4:4" x14ac:dyDescent="0.25">
      <c r="D537"/>
    </row>
    <row r="538" spans="4:4" x14ac:dyDescent="0.25">
      <c r="D538"/>
    </row>
    <row r="539" spans="4:4" x14ac:dyDescent="0.25">
      <c r="D539"/>
    </row>
    <row r="540" spans="4:4" x14ac:dyDescent="0.25">
      <c r="D540"/>
    </row>
    <row r="541" spans="4:4" x14ac:dyDescent="0.25">
      <c r="D541"/>
    </row>
    <row r="542" spans="4:4" x14ac:dyDescent="0.25">
      <c r="D542"/>
    </row>
    <row r="543" spans="4:4" x14ac:dyDescent="0.25">
      <c r="D543"/>
    </row>
    <row r="544" spans="4:4" x14ac:dyDescent="0.25">
      <c r="D544"/>
    </row>
    <row r="545" spans="4:4" x14ac:dyDescent="0.25">
      <c r="D545"/>
    </row>
    <row r="546" spans="4:4" x14ac:dyDescent="0.25">
      <c r="D546"/>
    </row>
    <row r="547" spans="4:4" x14ac:dyDescent="0.25">
      <c r="D547"/>
    </row>
    <row r="548" spans="4:4" x14ac:dyDescent="0.25">
      <c r="D548"/>
    </row>
    <row r="549" spans="4:4" x14ac:dyDescent="0.25">
      <c r="D549"/>
    </row>
    <row r="550" spans="4:4" x14ac:dyDescent="0.25">
      <c r="D550"/>
    </row>
    <row r="551" spans="4:4" x14ac:dyDescent="0.25">
      <c r="D551"/>
    </row>
    <row r="552" spans="4:4" x14ac:dyDescent="0.25">
      <c r="D552"/>
    </row>
    <row r="553" spans="4:4" x14ac:dyDescent="0.25">
      <c r="D553"/>
    </row>
    <row r="554" spans="4:4" x14ac:dyDescent="0.25">
      <c r="D554"/>
    </row>
    <row r="555" spans="4:4" x14ac:dyDescent="0.25">
      <c r="D555"/>
    </row>
    <row r="556" spans="4:4" x14ac:dyDescent="0.25">
      <c r="D556"/>
    </row>
    <row r="557" spans="4:4" x14ac:dyDescent="0.25">
      <c r="D557"/>
    </row>
    <row r="558" spans="4:4" x14ac:dyDescent="0.25">
      <c r="D558"/>
    </row>
    <row r="559" spans="4:4" x14ac:dyDescent="0.25">
      <c r="D559"/>
    </row>
    <row r="560" spans="4:4" x14ac:dyDescent="0.25">
      <c r="D560"/>
    </row>
    <row r="561" spans="4:4" x14ac:dyDescent="0.25">
      <c r="D561"/>
    </row>
    <row r="562" spans="4:4" x14ac:dyDescent="0.25">
      <c r="D562"/>
    </row>
    <row r="563" spans="4:4" x14ac:dyDescent="0.25">
      <c r="D563"/>
    </row>
    <row r="564" spans="4:4" x14ac:dyDescent="0.25">
      <c r="D564"/>
    </row>
    <row r="565" spans="4:4" x14ac:dyDescent="0.25">
      <c r="D565"/>
    </row>
    <row r="566" spans="4:4" x14ac:dyDescent="0.25">
      <c r="D566"/>
    </row>
    <row r="567" spans="4:4" x14ac:dyDescent="0.25">
      <c r="D567"/>
    </row>
    <row r="568" spans="4:4" x14ac:dyDescent="0.25">
      <c r="D568"/>
    </row>
    <row r="569" spans="4:4" x14ac:dyDescent="0.25">
      <c r="D569"/>
    </row>
    <row r="570" spans="4:4" x14ac:dyDescent="0.25">
      <c r="D570"/>
    </row>
    <row r="571" spans="4:4" x14ac:dyDescent="0.25">
      <c r="D571"/>
    </row>
    <row r="572" spans="4:4" x14ac:dyDescent="0.25">
      <c r="D572"/>
    </row>
    <row r="573" spans="4:4" x14ac:dyDescent="0.25">
      <c r="D573"/>
    </row>
    <row r="574" spans="4:4" x14ac:dyDescent="0.25">
      <c r="D574"/>
    </row>
    <row r="575" spans="4:4" x14ac:dyDescent="0.25">
      <c r="D575"/>
    </row>
    <row r="576" spans="4:4" x14ac:dyDescent="0.25">
      <c r="D576"/>
    </row>
    <row r="577" spans="4:4" x14ac:dyDescent="0.25">
      <c r="D577"/>
    </row>
    <row r="578" spans="4:4" x14ac:dyDescent="0.25">
      <c r="D578"/>
    </row>
    <row r="579" spans="4:4" x14ac:dyDescent="0.25">
      <c r="D579"/>
    </row>
    <row r="580" spans="4:4" x14ac:dyDescent="0.25">
      <c r="D580"/>
    </row>
    <row r="581" spans="4:4" x14ac:dyDescent="0.25">
      <c r="D581"/>
    </row>
    <row r="582" spans="4:4" x14ac:dyDescent="0.25">
      <c r="D582"/>
    </row>
    <row r="583" spans="4:4" x14ac:dyDescent="0.25">
      <c r="D583"/>
    </row>
    <row r="584" spans="4:4" x14ac:dyDescent="0.25">
      <c r="D584"/>
    </row>
    <row r="585" spans="4:4" x14ac:dyDescent="0.25">
      <c r="D585"/>
    </row>
    <row r="586" spans="4:4" x14ac:dyDescent="0.25">
      <c r="D586"/>
    </row>
    <row r="587" spans="4:4" x14ac:dyDescent="0.25">
      <c r="D587"/>
    </row>
    <row r="588" spans="4:4" x14ac:dyDescent="0.25">
      <c r="D588"/>
    </row>
    <row r="589" spans="4:4" x14ac:dyDescent="0.25">
      <c r="D589"/>
    </row>
    <row r="590" spans="4:4" x14ac:dyDescent="0.25">
      <c r="D590"/>
    </row>
    <row r="591" spans="4:4" x14ac:dyDescent="0.25">
      <c r="D591"/>
    </row>
    <row r="592" spans="4:4" x14ac:dyDescent="0.25">
      <c r="D592"/>
    </row>
    <row r="593" spans="4:4" x14ac:dyDescent="0.25">
      <c r="D593"/>
    </row>
    <row r="594" spans="4:4" x14ac:dyDescent="0.25">
      <c r="D594"/>
    </row>
    <row r="595" spans="4:4" x14ac:dyDescent="0.25">
      <c r="D595"/>
    </row>
    <row r="596" spans="4:4" x14ac:dyDescent="0.25">
      <c r="D596"/>
    </row>
    <row r="597" spans="4:4" x14ac:dyDescent="0.25">
      <c r="D597"/>
    </row>
    <row r="598" spans="4:4" x14ac:dyDescent="0.25">
      <c r="D598"/>
    </row>
    <row r="599" spans="4:4" x14ac:dyDescent="0.25">
      <c r="D599"/>
    </row>
    <row r="600" spans="4:4" x14ac:dyDescent="0.25">
      <c r="D600"/>
    </row>
    <row r="601" spans="4:4" x14ac:dyDescent="0.25">
      <c r="D601"/>
    </row>
    <row r="602" spans="4:4" x14ac:dyDescent="0.25">
      <c r="D602"/>
    </row>
    <row r="603" spans="4:4" x14ac:dyDescent="0.25">
      <c r="D603"/>
    </row>
    <row r="604" spans="4:4" x14ac:dyDescent="0.25">
      <c r="D604"/>
    </row>
    <row r="605" spans="4:4" x14ac:dyDescent="0.25">
      <c r="D605"/>
    </row>
    <row r="606" spans="4:4" x14ac:dyDescent="0.25">
      <c r="D606"/>
    </row>
    <row r="607" spans="4:4" x14ac:dyDescent="0.25">
      <c r="D607"/>
    </row>
    <row r="608" spans="4:4" x14ac:dyDescent="0.25">
      <c r="D608"/>
    </row>
    <row r="609" spans="4:4" x14ac:dyDescent="0.25">
      <c r="D609"/>
    </row>
    <row r="610" spans="4:4" x14ac:dyDescent="0.25">
      <c r="D610"/>
    </row>
    <row r="611" spans="4:4" x14ac:dyDescent="0.25">
      <c r="D611"/>
    </row>
    <row r="612" spans="4:4" x14ac:dyDescent="0.25">
      <c r="D612"/>
    </row>
    <row r="613" spans="4:4" x14ac:dyDescent="0.25">
      <c r="D613"/>
    </row>
    <row r="614" spans="4:4" x14ac:dyDescent="0.25">
      <c r="D614"/>
    </row>
    <row r="615" spans="4:4" x14ac:dyDescent="0.25">
      <c r="D615"/>
    </row>
    <row r="616" spans="4:4" x14ac:dyDescent="0.25">
      <c r="D616"/>
    </row>
    <row r="617" spans="4:4" x14ac:dyDescent="0.25">
      <c r="D617"/>
    </row>
    <row r="618" spans="4:4" x14ac:dyDescent="0.25">
      <c r="D618"/>
    </row>
    <row r="619" spans="4:4" x14ac:dyDescent="0.25">
      <c r="D619"/>
    </row>
    <row r="620" spans="4:4" x14ac:dyDescent="0.25">
      <c r="D620"/>
    </row>
    <row r="621" spans="4:4" x14ac:dyDescent="0.25">
      <c r="D621"/>
    </row>
    <row r="622" spans="4:4" x14ac:dyDescent="0.25">
      <c r="D622"/>
    </row>
    <row r="623" spans="4:4" x14ac:dyDescent="0.25">
      <c r="D623"/>
    </row>
    <row r="624" spans="4:4" x14ac:dyDescent="0.25">
      <c r="D624"/>
    </row>
    <row r="625" spans="4:4" x14ac:dyDescent="0.25">
      <c r="D625"/>
    </row>
    <row r="626" spans="4:4" x14ac:dyDescent="0.25">
      <c r="D626"/>
    </row>
    <row r="627" spans="4:4" x14ac:dyDescent="0.25">
      <c r="D627"/>
    </row>
    <row r="628" spans="4:4" x14ac:dyDescent="0.25">
      <c r="D628"/>
    </row>
    <row r="629" spans="4:4" x14ac:dyDescent="0.25">
      <c r="D629"/>
    </row>
    <row r="630" spans="4:4" x14ac:dyDescent="0.25">
      <c r="D630"/>
    </row>
    <row r="631" spans="4:4" x14ac:dyDescent="0.25">
      <c r="D631"/>
    </row>
    <row r="632" spans="4:4" x14ac:dyDescent="0.25">
      <c r="D632"/>
    </row>
    <row r="633" spans="4:4" x14ac:dyDescent="0.25">
      <c r="D633"/>
    </row>
    <row r="634" spans="4:4" x14ac:dyDescent="0.25">
      <c r="D634"/>
    </row>
    <row r="635" spans="4:4" x14ac:dyDescent="0.25">
      <c r="D635"/>
    </row>
    <row r="636" spans="4:4" x14ac:dyDescent="0.25">
      <c r="D636"/>
    </row>
    <row r="637" spans="4:4" x14ac:dyDescent="0.25">
      <c r="D637"/>
    </row>
    <row r="638" spans="4:4" x14ac:dyDescent="0.25">
      <c r="D638"/>
    </row>
    <row r="639" spans="4:4" x14ac:dyDescent="0.25">
      <c r="D639"/>
    </row>
    <row r="640" spans="4:4" x14ac:dyDescent="0.25">
      <c r="D640"/>
    </row>
    <row r="641" spans="4:4" x14ac:dyDescent="0.25">
      <c r="D641"/>
    </row>
    <row r="642" spans="4:4" x14ac:dyDescent="0.25">
      <c r="D642"/>
    </row>
    <row r="643" spans="4:4" x14ac:dyDescent="0.25">
      <c r="D643"/>
    </row>
    <row r="644" spans="4:4" x14ac:dyDescent="0.25">
      <c r="D644"/>
    </row>
    <row r="645" spans="4:4" x14ac:dyDescent="0.25">
      <c r="D645"/>
    </row>
    <row r="646" spans="4:4" x14ac:dyDescent="0.25">
      <c r="D646"/>
    </row>
    <row r="647" spans="4:4" x14ac:dyDescent="0.25">
      <c r="D647"/>
    </row>
    <row r="648" spans="4:4" x14ac:dyDescent="0.25">
      <c r="D648"/>
    </row>
    <row r="649" spans="4:4" x14ac:dyDescent="0.25">
      <c r="D649"/>
    </row>
    <row r="650" spans="4:4" x14ac:dyDescent="0.25">
      <c r="D650"/>
    </row>
    <row r="651" spans="4:4" x14ac:dyDescent="0.25">
      <c r="D651"/>
    </row>
    <row r="652" spans="4:4" x14ac:dyDescent="0.25">
      <c r="D652"/>
    </row>
    <row r="653" spans="4:4" x14ac:dyDescent="0.25">
      <c r="D653"/>
    </row>
    <row r="654" spans="4:4" x14ac:dyDescent="0.25">
      <c r="D654"/>
    </row>
    <row r="655" spans="4:4" x14ac:dyDescent="0.25">
      <c r="D655"/>
    </row>
    <row r="656" spans="4:4" x14ac:dyDescent="0.25">
      <c r="D656"/>
    </row>
    <row r="657" spans="4:4" x14ac:dyDescent="0.25">
      <c r="D657"/>
    </row>
    <row r="658" spans="4:4" x14ac:dyDescent="0.25">
      <c r="D658"/>
    </row>
    <row r="659" spans="4:4" x14ac:dyDescent="0.25">
      <c r="D659"/>
    </row>
    <row r="660" spans="4:4" x14ac:dyDescent="0.25">
      <c r="D660"/>
    </row>
    <row r="661" spans="4:4" x14ac:dyDescent="0.25">
      <c r="D661"/>
    </row>
    <row r="662" spans="4:4" x14ac:dyDescent="0.25">
      <c r="D662"/>
    </row>
    <row r="663" spans="4:4" x14ac:dyDescent="0.25">
      <c r="D663"/>
    </row>
    <row r="664" spans="4:4" x14ac:dyDescent="0.25">
      <c r="D664"/>
    </row>
    <row r="665" spans="4:4" x14ac:dyDescent="0.25">
      <c r="D665"/>
    </row>
    <row r="666" spans="4:4" x14ac:dyDescent="0.25">
      <c r="D666"/>
    </row>
    <row r="667" spans="4:4" x14ac:dyDescent="0.25">
      <c r="D667"/>
    </row>
    <row r="668" spans="4:4" x14ac:dyDescent="0.25">
      <c r="D668"/>
    </row>
    <row r="669" spans="4:4" x14ac:dyDescent="0.25">
      <c r="D669"/>
    </row>
    <row r="670" spans="4:4" x14ac:dyDescent="0.25">
      <c r="D670"/>
    </row>
    <row r="671" spans="4:4" x14ac:dyDescent="0.25">
      <c r="D671"/>
    </row>
    <row r="672" spans="4:4" x14ac:dyDescent="0.25">
      <c r="D672"/>
    </row>
    <row r="673" spans="4:4" x14ac:dyDescent="0.25">
      <c r="D673"/>
    </row>
    <row r="674" spans="4:4" x14ac:dyDescent="0.25">
      <c r="D674"/>
    </row>
    <row r="675" spans="4:4" x14ac:dyDescent="0.25">
      <c r="D675"/>
    </row>
    <row r="676" spans="4:4" x14ac:dyDescent="0.25">
      <c r="D676"/>
    </row>
    <row r="677" spans="4:4" x14ac:dyDescent="0.25">
      <c r="D677"/>
    </row>
    <row r="678" spans="4:4" x14ac:dyDescent="0.25">
      <c r="D678"/>
    </row>
    <row r="679" spans="4:4" x14ac:dyDescent="0.25">
      <c r="D679"/>
    </row>
    <row r="680" spans="4:4" x14ac:dyDescent="0.25">
      <c r="D680"/>
    </row>
    <row r="681" spans="4:4" x14ac:dyDescent="0.25">
      <c r="D681"/>
    </row>
    <row r="682" spans="4:4" x14ac:dyDescent="0.25">
      <c r="D682"/>
    </row>
    <row r="683" spans="4:4" x14ac:dyDescent="0.25">
      <c r="D683"/>
    </row>
    <row r="684" spans="4:4" x14ac:dyDescent="0.25">
      <c r="D684"/>
    </row>
    <row r="685" spans="4:4" x14ac:dyDescent="0.25">
      <c r="D685"/>
    </row>
    <row r="686" spans="4:4" x14ac:dyDescent="0.25">
      <c r="D686"/>
    </row>
    <row r="687" spans="4:4" x14ac:dyDescent="0.25">
      <c r="D687"/>
    </row>
    <row r="688" spans="4:4" x14ac:dyDescent="0.25">
      <c r="D688"/>
    </row>
    <row r="689" spans="4:4" x14ac:dyDescent="0.25">
      <c r="D689"/>
    </row>
    <row r="690" spans="4:4" x14ac:dyDescent="0.25">
      <c r="D690"/>
    </row>
    <row r="691" spans="4:4" x14ac:dyDescent="0.25">
      <c r="D691"/>
    </row>
  </sheetData>
  <mergeCells count="2">
    <mergeCell ref="A48:A50"/>
    <mergeCell ref="A54:C54"/>
  </mergeCells>
  <pageMargins left="0.43307086614173229" right="0.43307086614173229" top="0.55118110236220474" bottom="0.56999999999999995" header="0.31496062992125984" footer="0.26"/>
  <pageSetup paperSize="9" scale="60" fitToHeight="0" orientation="portrait" horizontalDpi="4294967294" verticalDpi="4294967294" r:id="rId2"/>
  <headerFooter>
    <oddFooter>&amp;R&amp;N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035E1-DF78-4F8C-BC14-4EAD0A68435E}">
  <dimension ref="A1:AB673"/>
  <sheetViews>
    <sheetView zoomScaleNormal="100" workbookViewId="0">
      <pane ySplit="1" topLeftCell="A2" activePane="bottomLeft" state="frozen"/>
      <selection pane="bottomLeft" sqref="A1:XFD1048576"/>
    </sheetView>
  </sheetViews>
  <sheetFormatPr defaultColWidth="8.7109375" defaultRowHeight="15" x14ac:dyDescent="0.25"/>
  <cols>
    <col min="1" max="1" width="25.42578125" style="2" bestFit="1" customWidth="1"/>
    <col min="2" max="2" width="25.42578125" style="2" customWidth="1"/>
    <col min="3" max="4" width="25.42578125" style="3" customWidth="1"/>
    <col min="5" max="5" width="28.5703125" style="2" customWidth="1"/>
    <col min="6" max="6" width="20.5703125" style="2" customWidth="1"/>
    <col min="7" max="9" width="121" style="2" customWidth="1"/>
    <col min="10" max="13" width="20.5703125" style="90" customWidth="1"/>
    <col min="14" max="15" width="29" style="2" customWidth="1"/>
    <col min="16" max="16" width="23.42578125" style="2" customWidth="1"/>
    <col min="17" max="17" width="29.140625" style="2" customWidth="1"/>
    <col min="18" max="18" width="27.85546875" style="2" bestFit="1" customWidth="1"/>
    <col min="19" max="20" width="23.42578125" style="2" customWidth="1"/>
    <col min="21" max="21" width="25" style="2" customWidth="1"/>
    <col min="22" max="23" width="46.7109375" style="2" customWidth="1"/>
    <col min="24" max="24" width="32.42578125" style="2" customWidth="1"/>
    <col min="25" max="26" width="20.5703125" style="2" customWidth="1"/>
    <col min="27" max="27" width="18.7109375" style="2" customWidth="1"/>
    <col min="28" max="28" width="50.42578125" style="2" customWidth="1"/>
    <col min="29" max="29" width="22.85546875" style="2" customWidth="1"/>
    <col min="30" max="16384" width="8.7109375" style="2"/>
  </cols>
  <sheetData>
    <row r="1" spans="1:28" ht="50.25" customHeight="1" x14ac:dyDescent="0.25">
      <c r="A1" s="11" t="s">
        <v>160</v>
      </c>
      <c r="B1" s="11" t="s">
        <v>1937</v>
      </c>
      <c r="C1" s="12" t="s">
        <v>1947</v>
      </c>
      <c r="D1" s="12" t="s">
        <v>1946</v>
      </c>
      <c r="E1" s="11" t="s">
        <v>2626</v>
      </c>
      <c r="F1" s="11" t="s">
        <v>1</v>
      </c>
      <c r="G1" s="11" t="s">
        <v>2</v>
      </c>
      <c r="H1" s="21" t="s">
        <v>2690</v>
      </c>
      <c r="I1" s="21" t="s">
        <v>2691</v>
      </c>
      <c r="J1" s="87" t="s">
        <v>3</v>
      </c>
      <c r="K1" s="87" t="s">
        <v>4</v>
      </c>
      <c r="L1" s="87" t="s">
        <v>5</v>
      </c>
      <c r="M1" s="87" t="s">
        <v>6</v>
      </c>
      <c r="N1" s="11" t="s">
        <v>2649</v>
      </c>
      <c r="O1" s="11" t="s">
        <v>2650</v>
      </c>
      <c r="P1" s="11" t="s">
        <v>2651</v>
      </c>
      <c r="Q1" s="32" t="s">
        <v>8</v>
      </c>
      <c r="R1" s="23" t="s">
        <v>3435</v>
      </c>
      <c r="S1" s="33" t="s">
        <v>3437</v>
      </c>
      <c r="T1" s="33" t="s">
        <v>3443</v>
      </c>
      <c r="U1" s="11" t="s">
        <v>10</v>
      </c>
      <c r="V1" s="11" t="s">
        <v>3379</v>
      </c>
      <c r="W1" s="11" t="s">
        <v>3380</v>
      </c>
      <c r="X1" s="11" t="s">
        <v>3381</v>
      </c>
      <c r="Y1" s="11" t="s">
        <v>1932</v>
      </c>
      <c r="Z1" s="13" t="s">
        <v>2639</v>
      </c>
      <c r="AA1" s="11" t="s">
        <v>2623</v>
      </c>
      <c r="AB1" s="22" t="s">
        <v>3445</v>
      </c>
    </row>
    <row r="2" spans="1:28" x14ac:dyDescent="0.25">
      <c r="A2" s="4" t="s">
        <v>2640</v>
      </c>
      <c r="B2" s="5" t="s">
        <v>1938</v>
      </c>
      <c r="C2" s="6">
        <v>44453</v>
      </c>
      <c r="D2" s="6" t="s">
        <v>1948</v>
      </c>
      <c r="E2" s="5" t="s">
        <v>156</v>
      </c>
      <c r="F2" s="5" t="s">
        <v>156</v>
      </c>
      <c r="G2" s="5" t="s">
        <v>2652</v>
      </c>
      <c r="H2" s="5" t="s">
        <v>3250</v>
      </c>
      <c r="I2" s="5" t="s">
        <v>3413</v>
      </c>
      <c r="J2" s="88">
        <v>29488000</v>
      </c>
      <c r="K2" s="89">
        <v>0</v>
      </c>
      <c r="L2" s="88">
        <v>0</v>
      </c>
      <c r="M2" s="88">
        <v>0</v>
      </c>
      <c r="N2" s="14">
        <v>0</v>
      </c>
      <c r="O2" s="14">
        <v>0</v>
      </c>
      <c r="P2" s="14">
        <v>0</v>
      </c>
      <c r="Q2" s="7" t="s">
        <v>33</v>
      </c>
      <c r="R2" s="2" t="e">
        <v>#N/A</v>
      </c>
      <c r="S2" s="6"/>
      <c r="T2" s="3"/>
      <c r="U2" s="7" t="s">
        <v>3436</v>
      </c>
      <c r="V2" s="7" t="s">
        <v>3427</v>
      </c>
      <c r="W2" s="7" t="s">
        <v>3427</v>
      </c>
      <c r="X2" s="7" t="s">
        <v>3427</v>
      </c>
      <c r="Y2" s="7" t="s">
        <v>1933</v>
      </c>
      <c r="Z2" s="5" t="s">
        <v>157</v>
      </c>
      <c r="AA2" s="5" t="s">
        <v>2624</v>
      </c>
    </row>
    <row r="3" spans="1:28" x14ac:dyDescent="0.25">
      <c r="A3" s="4" t="s">
        <v>2640</v>
      </c>
      <c r="B3" s="7" t="s">
        <v>1938</v>
      </c>
      <c r="C3" s="8">
        <v>44453</v>
      </c>
      <c r="D3" s="8" t="s">
        <v>1948</v>
      </c>
      <c r="E3" s="7" t="s">
        <v>158</v>
      </c>
      <c r="F3" s="7" t="s">
        <v>158</v>
      </c>
      <c r="G3" s="5" t="s">
        <v>2653</v>
      </c>
      <c r="H3" s="2" t="s">
        <v>3387</v>
      </c>
      <c r="I3" s="2" t="s">
        <v>3388</v>
      </c>
      <c r="J3" s="88">
        <v>1000000</v>
      </c>
      <c r="K3" s="89">
        <v>1000000</v>
      </c>
      <c r="L3" s="88">
        <v>0</v>
      </c>
      <c r="M3" s="88">
        <v>0</v>
      </c>
      <c r="N3" s="15">
        <v>0</v>
      </c>
      <c r="O3" s="14">
        <v>0</v>
      </c>
      <c r="P3" s="15">
        <v>0</v>
      </c>
      <c r="Q3" s="7" t="s">
        <v>33</v>
      </c>
      <c r="R3" s="2" t="e">
        <v>#N/A</v>
      </c>
      <c r="S3" s="6"/>
      <c r="T3" s="3"/>
      <c r="U3" s="7" t="s">
        <v>3436</v>
      </c>
      <c r="V3" s="7" t="s">
        <v>3427</v>
      </c>
      <c r="W3" s="7" t="s">
        <v>3427</v>
      </c>
      <c r="X3" s="7" t="s">
        <v>3427</v>
      </c>
      <c r="Y3" s="7" t="s">
        <v>1933</v>
      </c>
      <c r="Z3" s="7" t="s">
        <v>157</v>
      </c>
      <c r="AA3" s="7" t="s">
        <v>2624</v>
      </c>
    </row>
    <row r="4" spans="1:28" x14ac:dyDescent="0.25">
      <c r="A4" s="4" t="s">
        <v>2640</v>
      </c>
      <c r="B4" s="7" t="s">
        <v>1938</v>
      </c>
      <c r="C4" s="8">
        <v>44453</v>
      </c>
      <c r="D4" s="8" t="s">
        <v>1948</v>
      </c>
      <c r="E4" s="7" t="s">
        <v>159</v>
      </c>
      <c r="F4" s="7" t="s">
        <v>159</v>
      </c>
      <c r="G4" s="5" t="s">
        <v>2654</v>
      </c>
      <c r="H4" s="2" t="s">
        <v>3389</v>
      </c>
      <c r="I4" s="2" t="s">
        <v>3390</v>
      </c>
      <c r="J4" s="88">
        <v>3500000</v>
      </c>
      <c r="K4" s="89">
        <v>3500000</v>
      </c>
      <c r="L4" s="88">
        <v>0</v>
      </c>
      <c r="M4" s="88">
        <v>0</v>
      </c>
      <c r="N4" s="15">
        <v>0</v>
      </c>
      <c r="O4" s="14">
        <v>0</v>
      </c>
      <c r="P4" s="15">
        <v>0</v>
      </c>
      <c r="Q4" s="7" t="s">
        <v>15</v>
      </c>
      <c r="R4" s="2" t="s">
        <v>1987</v>
      </c>
      <c r="S4" s="6"/>
      <c r="T4" s="3"/>
      <c r="U4" s="7" t="s">
        <v>3436</v>
      </c>
      <c r="V4" s="7" t="s">
        <v>3427</v>
      </c>
      <c r="W4" s="7" t="s">
        <v>3427</v>
      </c>
      <c r="X4" s="7" t="s">
        <v>3427</v>
      </c>
      <c r="Y4" s="7" t="s">
        <v>1933</v>
      </c>
      <c r="Z4" s="7" t="s">
        <v>157</v>
      </c>
      <c r="AA4" s="7" t="s">
        <v>2624</v>
      </c>
    </row>
    <row r="5" spans="1:28" x14ac:dyDescent="0.25">
      <c r="A5" s="4" t="s">
        <v>265</v>
      </c>
      <c r="B5" s="7" t="s">
        <v>1939</v>
      </c>
      <c r="C5" s="8">
        <v>44740</v>
      </c>
      <c r="D5" s="8">
        <v>45977</v>
      </c>
      <c r="E5" s="7" t="s">
        <v>161</v>
      </c>
      <c r="F5" s="7" t="s">
        <v>162</v>
      </c>
      <c r="G5" s="5" t="s">
        <v>163</v>
      </c>
      <c r="H5" s="7" t="s">
        <v>2714</v>
      </c>
      <c r="I5" s="7" t="s">
        <v>2715</v>
      </c>
      <c r="J5" s="88">
        <v>1499932.7</v>
      </c>
      <c r="K5" s="89">
        <v>1499932.7</v>
      </c>
      <c r="L5" s="88">
        <v>0</v>
      </c>
      <c r="M5" s="88">
        <v>0</v>
      </c>
      <c r="N5" s="15">
        <v>0</v>
      </c>
      <c r="O5" s="14">
        <v>0</v>
      </c>
      <c r="P5" s="15">
        <v>0</v>
      </c>
      <c r="Q5" s="7" t="s">
        <v>33</v>
      </c>
      <c r="R5" s="2" t="s">
        <v>3429</v>
      </c>
      <c r="S5" s="6"/>
      <c r="T5" s="3"/>
      <c r="U5" s="7" t="s">
        <v>3436</v>
      </c>
      <c r="V5" s="7" t="s">
        <v>3427</v>
      </c>
      <c r="W5" s="7" t="s">
        <v>3427</v>
      </c>
      <c r="X5" s="7" t="s">
        <v>3427</v>
      </c>
      <c r="Y5" s="7" t="s">
        <v>1933</v>
      </c>
      <c r="Z5" s="7" t="s">
        <v>16</v>
      </c>
      <c r="AA5" s="7" t="s">
        <v>2624</v>
      </c>
    </row>
    <row r="6" spans="1:28" x14ac:dyDescent="0.25">
      <c r="A6" s="4" t="s">
        <v>265</v>
      </c>
      <c r="B6" s="7" t="s">
        <v>1939</v>
      </c>
      <c r="C6" s="8">
        <v>44740</v>
      </c>
      <c r="D6" s="8">
        <v>45977</v>
      </c>
      <c r="E6" s="7" t="s">
        <v>164</v>
      </c>
      <c r="F6" s="7" t="s">
        <v>165</v>
      </c>
      <c r="G6" s="5" t="s">
        <v>166</v>
      </c>
      <c r="H6" s="7" t="s">
        <v>2716</v>
      </c>
      <c r="I6" s="7" t="s">
        <v>2717</v>
      </c>
      <c r="J6" s="88">
        <v>1200000</v>
      </c>
      <c r="K6" s="89">
        <v>1200000</v>
      </c>
      <c r="L6" s="88">
        <v>68182.399999999994</v>
      </c>
      <c r="M6" s="88">
        <v>15225.6</v>
      </c>
      <c r="N6" s="15">
        <v>5.6818666666666663E-2</v>
      </c>
      <c r="O6" s="14">
        <v>1.2688E-2</v>
      </c>
      <c r="P6" s="15">
        <v>0.22330689444783408</v>
      </c>
      <c r="Q6" s="7" t="s">
        <v>15</v>
      </c>
      <c r="R6" s="2" t="s">
        <v>1991</v>
      </c>
      <c r="S6" s="6"/>
      <c r="T6" s="3"/>
      <c r="U6" s="7" t="s">
        <v>3436</v>
      </c>
      <c r="V6" s="7" t="s">
        <v>3427</v>
      </c>
      <c r="W6" s="7" t="s">
        <v>3427</v>
      </c>
      <c r="X6" s="7" t="s">
        <v>3427</v>
      </c>
      <c r="Y6" s="7" t="s">
        <v>1933</v>
      </c>
      <c r="Z6" s="7" t="s">
        <v>16</v>
      </c>
      <c r="AA6" s="7" t="s">
        <v>2624</v>
      </c>
    </row>
    <row r="7" spans="1:28" x14ac:dyDescent="0.25">
      <c r="A7" s="4" t="s">
        <v>265</v>
      </c>
      <c r="B7" s="7" t="s">
        <v>1939</v>
      </c>
      <c r="C7" s="8">
        <v>44740</v>
      </c>
      <c r="D7" s="8">
        <v>45977</v>
      </c>
      <c r="E7" s="7" t="s">
        <v>167</v>
      </c>
      <c r="F7" s="7" t="s">
        <v>168</v>
      </c>
      <c r="G7" s="5" t="s">
        <v>169</v>
      </c>
      <c r="H7" s="7" t="s">
        <v>2718</v>
      </c>
      <c r="I7" s="7" t="s">
        <v>2719</v>
      </c>
      <c r="J7" s="88">
        <v>3300000</v>
      </c>
      <c r="K7" s="89">
        <v>3300000</v>
      </c>
      <c r="L7" s="88">
        <v>107883.61</v>
      </c>
      <c r="M7" s="88">
        <v>71140.5</v>
      </c>
      <c r="N7" s="15">
        <v>3.2692003030303028E-2</v>
      </c>
      <c r="O7" s="14">
        <v>2.1557727272727274E-2</v>
      </c>
      <c r="P7" s="15">
        <v>0.65941897939826077</v>
      </c>
      <c r="Q7" s="7" t="s">
        <v>15</v>
      </c>
      <c r="R7" s="2" t="s">
        <v>1987</v>
      </c>
      <c r="S7" s="6"/>
      <c r="T7" s="3"/>
      <c r="U7" s="7" t="s">
        <v>3436</v>
      </c>
      <c r="V7" s="7" t="s">
        <v>3427</v>
      </c>
      <c r="W7" s="7" t="s">
        <v>3427</v>
      </c>
      <c r="X7" s="7" t="s">
        <v>3427</v>
      </c>
      <c r="Y7" s="7" t="s">
        <v>1933</v>
      </c>
      <c r="Z7" s="7" t="s">
        <v>16</v>
      </c>
      <c r="AA7" s="7" t="s">
        <v>2624</v>
      </c>
    </row>
    <row r="8" spans="1:28" x14ac:dyDescent="0.25">
      <c r="A8" s="4" t="s">
        <v>265</v>
      </c>
      <c r="B8" s="7" t="s">
        <v>1939</v>
      </c>
      <c r="C8" s="8">
        <v>44740</v>
      </c>
      <c r="D8" s="8">
        <v>45977</v>
      </c>
      <c r="E8" s="7" t="s">
        <v>170</v>
      </c>
      <c r="F8" s="7" t="s">
        <v>171</v>
      </c>
      <c r="G8" s="5" t="s">
        <v>172</v>
      </c>
      <c r="H8" s="7" t="s">
        <v>2720</v>
      </c>
      <c r="I8" s="7" t="s">
        <v>2721</v>
      </c>
      <c r="J8" s="88">
        <v>1820000</v>
      </c>
      <c r="K8" s="89">
        <v>1800000</v>
      </c>
      <c r="L8" s="88">
        <v>195382.45</v>
      </c>
      <c r="M8" s="88">
        <v>46347.270000000011</v>
      </c>
      <c r="N8" s="15">
        <v>0.10735299450549451</v>
      </c>
      <c r="O8" s="14">
        <v>2.5465532967032974E-2</v>
      </c>
      <c r="P8" s="15">
        <v>0.23721306596370353</v>
      </c>
      <c r="Q8" s="7" t="s">
        <v>15</v>
      </c>
      <c r="R8" s="2" t="s">
        <v>1991</v>
      </c>
      <c r="S8" s="6"/>
      <c r="T8" s="3"/>
      <c r="U8" s="7" t="s">
        <v>3436</v>
      </c>
      <c r="V8" s="7" t="s">
        <v>3427</v>
      </c>
      <c r="W8" s="7" t="s">
        <v>3427</v>
      </c>
      <c r="X8" s="7" t="s">
        <v>3427</v>
      </c>
      <c r="Y8" s="7" t="s">
        <v>1933</v>
      </c>
      <c r="Z8" s="7" t="s">
        <v>16</v>
      </c>
      <c r="AA8" s="7" t="s">
        <v>2624</v>
      </c>
    </row>
    <row r="9" spans="1:28" x14ac:dyDescent="0.25">
      <c r="A9" s="4" t="s">
        <v>265</v>
      </c>
      <c r="B9" s="7" t="s">
        <v>1939</v>
      </c>
      <c r="C9" s="8">
        <v>44740</v>
      </c>
      <c r="D9" s="8">
        <v>45977</v>
      </c>
      <c r="E9" s="7" t="s">
        <v>173</v>
      </c>
      <c r="F9" s="7" t="s">
        <v>174</v>
      </c>
      <c r="G9" s="5" t="s">
        <v>175</v>
      </c>
      <c r="H9" s="7" t="s">
        <v>2722</v>
      </c>
      <c r="I9" s="7" t="s">
        <v>2723</v>
      </c>
      <c r="J9" s="88">
        <v>29000000</v>
      </c>
      <c r="K9" s="89">
        <v>29000000</v>
      </c>
      <c r="L9" s="88">
        <v>108828</v>
      </c>
      <c r="M9" s="88">
        <v>70104</v>
      </c>
      <c r="N9" s="15">
        <v>3.7526896551724137E-3</v>
      </c>
      <c r="O9" s="14">
        <v>2.4173793103448274E-3</v>
      </c>
      <c r="P9" s="15">
        <v>0.64417245561803949</v>
      </c>
      <c r="Q9" s="7" t="s">
        <v>15</v>
      </c>
      <c r="R9" s="2" t="s">
        <v>1987</v>
      </c>
      <c r="S9" s="6"/>
      <c r="T9" s="3"/>
      <c r="U9" s="7" t="s">
        <v>3436</v>
      </c>
      <c r="V9" s="7" t="s">
        <v>3427</v>
      </c>
      <c r="W9" s="7" t="s">
        <v>3427</v>
      </c>
      <c r="X9" s="7" t="s">
        <v>3427</v>
      </c>
      <c r="Y9" s="7" t="s">
        <v>1933</v>
      </c>
      <c r="Z9" s="7" t="s">
        <v>16</v>
      </c>
      <c r="AA9" s="7" t="s">
        <v>2624</v>
      </c>
    </row>
    <row r="10" spans="1:28" x14ac:dyDescent="0.25">
      <c r="A10" s="4" t="s">
        <v>265</v>
      </c>
      <c r="B10" s="7" t="s">
        <v>1939</v>
      </c>
      <c r="C10" s="8">
        <v>44740</v>
      </c>
      <c r="D10" s="8">
        <v>45977</v>
      </c>
      <c r="E10" s="7" t="s">
        <v>176</v>
      </c>
      <c r="F10" s="7" t="s">
        <v>177</v>
      </c>
      <c r="G10" s="5" t="s">
        <v>2701</v>
      </c>
      <c r="H10" s="7" t="s">
        <v>2722</v>
      </c>
      <c r="I10" s="7" t="s">
        <v>2723</v>
      </c>
      <c r="J10" s="88">
        <v>3150000</v>
      </c>
      <c r="K10" s="89">
        <v>3150000</v>
      </c>
      <c r="L10" s="88">
        <v>209602.31</v>
      </c>
      <c r="M10" s="88">
        <v>0</v>
      </c>
      <c r="N10" s="15">
        <v>6.6540415873015873E-2</v>
      </c>
      <c r="O10" s="14">
        <v>0</v>
      </c>
      <c r="P10" s="15">
        <v>0</v>
      </c>
      <c r="Q10" s="7" t="s">
        <v>23</v>
      </c>
      <c r="R10" s="2" t="s">
        <v>1993</v>
      </c>
      <c r="S10" s="6"/>
      <c r="T10" s="3"/>
      <c r="U10" s="7" t="s">
        <v>3436</v>
      </c>
      <c r="V10" s="7" t="s">
        <v>3427</v>
      </c>
      <c r="W10" s="7" t="s">
        <v>3427</v>
      </c>
      <c r="X10" s="7" t="s">
        <v>3427</v>
      </c>
      <c r="Y10" s="7" t="s">
        <v>1933</v>
      </c>
      <c r="Z10" s="7" t="s">
        <v>16</v>
      </c>
      <c r="AA10" s="7" t="s">
        <v>2624</v>
      </c>
    </row>
    <row r="11" spans="1:28" x14ac:dyDescent="0.25">
      <c r="A11" s="4" t="s">
        <v>265</v>
      </c>
      <c r="B11" s="7" t="s">
        <v>1939</v>
      </c>
      <c r="C11" s="8">
        <v>44740</v>
      </c>
      <c r="D11" s="8">
        <v>45977</v>
      </c>
      <c r="E11" s="7" t="s">
        <v>178</v>
      </c>
      <c r="F11" s="7" t="s">
        <v>179</v>
      </c>
      <c r="G11" s="5" t="s">
        <v>180</v>
      </c>
      <c r="H11" s="7" t="s">
        <v>2722</v>
      </c>
      <c r="I11" s="7" t="s">
        <v>2723</v>
      </c>
      <c r="J11" s="88">
        <v>2800000</v>
      </c>
      <c r="K11" s="89">
        <v>2800000</v>
      </c>
      <c r="L11" s="88">
        <v>183722.23999999999</v>
      </c>
      <c r="M11" s="88">
        <v>0</v>
      </c>
      <c r="N11" s="15">
        <v>6.5615085714285717E-2</v>
      </c>
      <c r="O11" s="14">
        <v>0</v>
      </c>
      <c r="P11" s="15">
        <v>0</v>
      </c>
      <c r="Q11" s="7" t="s">
        <v>15</v>
      </c>
      <c r="R11" s="2" t="s">
        <v>1987</v>
      </c>
      <c r="S11" s="6"/>
      <c r="T11" s="3"/>
      <c r="U11" s="7" t="s">
        <v>3436</v>
      </c>
      <c r="V11" s="7" t="s">
        <v>3427</v>
      </c>
      <c r="W11" s="7" t="s">
        <v>3427</v>
      </c>
      <c r="X11" s="7" t="s">
        <v>3427</v>
      </c>
      <c r="Y11" s="7" t="s">
        <v>1933</v>
      </c>
      <c r="Z11" s="7" t="s">
        <v>16</v>
      </c>
      <c r="AA11" s="7" t="s">
        <v>2624</v>
      </c>
    </row>
    <row r="12" spans="1:28" x14ac:dyDescent="0.25">
      <c r="A12" s="4" t="s">
        <v>265</v>
      </c>
      <c r="B12" s="7" t="s">
        <v>1939</v>
      </c>
      <c r="C12" s="8">
        <v>44740</v>
      </c>
      <c r="D12" s="8">
        <v>45977</v>
      </c>
      <c r="E12" s="7" t="s">
        <v>181</v>
      </c>
      <c r="F12" s="7" t="s">
        <v>182</v>
      </c>
      <c r="G12" s="5" t="s">
        <v>183</v>
      </c>
      <c r="H12" s="7" t="s">
        <v>2722</v>
      </c>
      <c r="I12" s="7" t="s">
        <v>2723</v>
      </c>
      <c r="J12" s="88">
        <v>3220000</v>
      </c>
      <c r="K12" s="89">
        <v>3220000</v>
      </c>
      <c r="L12" s="88">
        <v>206002.75</v>
      </c>
      <c r="M12" s="88">
        <v>79255.27</v>
      </c>
      <c r="N12" s="15">
        <v>6.397600931677018E-2</v>
      </c>
      <c r="O12" s="14">
        <v>2.4613437888198759E-2</v>
      </c>
      <c r="P12" s="15">
        <v>0.38472918444049897</v>
      </c>
      <c r="Q12" s="7" t="s">
        <v>15</v>
      </c>
      <c r="R12" s="2" t="s">
        <v>1989</v>
      </c>
      <c r="S12" s="6"/>
      <c r="T12" s="3"/>
      <c r="U12" s="7" t="s">
        <v>3436</v>
      </c>
      <c r="V12" s="7" t="s">
        <v>3427</v>
      </c>
      <c r="W12" s="7" t="s">
        <v>3427</v>
      </c>
      <c r="X12" s="7" t="s">
        <v>3427</v>
      </c>
      <c r="Y12" s="7" t="s">
        <v>1933</v>
      </c>
      <c r="Z12" s="7" t="s">
        <v>16</v>
      </c>
      <c r="AA12" s="7" t="s">
        <v>2624</v>
      </c>
    </row>
    <row r="13" spans="1:28" x14ac:dyDescent="0.25">
      <c r="A13" s="4" t="s">
        <v>265</v>
      </c>
      <c r="B13" s="7" t="s">
        <v>1939</v>
      </c>
      <c r="C13" s="8">
        <v>44740</v>
      </c>
      <c r="D13" s="8">
        <v>45977</v>
      </c>
      <c r="E13" s="7" t="s">
        <v>184</v>
      </c>
      <c r="F13" s="7" t="s">
        <v>185</v>
      </c>
      <c r="G13" s="5" t="s">
        <v>186</v>
      </c>
      <c r="H13" s="7" t="s">
        <v>2722</v>
      </c>
      <c r="I13" s="7" t="s">
        <v>2723</v>
      </c>
      <c r="J13" s="88">
        <v>5100000</v>
      </c>
      <c r="K13" s="89">
        <v>5100000</v>
      </c>
      <c r="L13" s="88">
        <v>552962.87</v>
      </c>
      <c r="M13" s="88">
        <v>323909.53999999998</v>
      </c>
      <c r="N13" s="15">
        <v>0.10842409215686274</v>
      </c>
      <c r="O13" s="14">
        <v>6.3511674509803911E-2</v>
      </c>
      <c r="P13" s="15">
        <v>0.58577086740019269</v>
      </c>
      <c r="Q13" s="7" t="s">
        <v>23</v>
      </c>
      <c r="R13" s="2" t="s">
        <v>1993</v>
      </c>
      <c r="S13" s="6"/>
      <c r="T13" s="3"/>
      <c r="U13" s="7" t="s">
        <v>3436</v>
      </c>
      <c r="V13" s="7" t="s">
        <v>3427</v>
      </c>
      <c r="W13" s="7" t="s">
        <v>3427</v>
      </c>
      <c r="X13" s="7" t="s">
        <v>3427</v>
      </c>
      <c r="Y13" s="7" t="s">
        <v>1933</v>
      </c>
      <c r="Z13" s="7" t="s">
        <v>16</v>
      </c>
      <c r="AA13" s="7" t="s">
        <v>2624</v>
      </c>
    </row>
    <row r="14" spans="1:28" x14ac:dyDescent="0.25">
      <c r="A14" s="4" t="s">
        <v>265</v>
      </c>
      <c r="B14" s="7" t="s">
        <v>1939</v>
      </c>
      <c r="C14" s="8">
        <v>44740</v>
      </c>
      <c r="D14" s="8">
        <v>45977</v>
      </c>
      <c r="E14" s="7" t="s">
        <v>187</v>
      </c>
      <c r="F14" s="7" t="s">
        <v>188</v>
      </c>
      <c r="G14" s="5" t="s">
        <v>189</v>
      </c>
      <c r="H14" s="7" t="s">
        <v>2722</v>
      </c>
      <c r="I14" s="7" t="s">
        <v>2723</v>
      </c>
      <c r="J14" s="88">
        <v>1300000</v>
      </c>
      <c r="K14" s="89">
        <v>1300000</v>
      </c>
      <c r="L14" s="88">
        <v>161749.35999999999</v>
      </c>
      <c r="M14" s="88">
        <v>0</v>
      </c>
      <c r="N14" s="15">
        <v>0.12442258461538461</v>
      </c>
      <c r="O14" s="14">
        <v>0</v>
      </c>
      <c r="P14" s="15">
        <v>0</v>
      </c>
      <c r="Q14" s="7" t="s">
        <v>15</v>
      </c>
      <c r="R14" s="2" t="s">
        <v>1980</v>
      </c>
      <c r="S14" s="6"/>
      <c r="T14" s="3"/>
      <c r="U14" s="7" t="s">
        <v>3436</v>
      </c>
      <c r="V14" s="7" t="s">
        <v>3427</v>
      </c>
      <c r="W14" s="7" t="s">
        <v>3427</v>
      </c>
      <c r="X14" s="7" t="s">
        <v>3427</v>
      </c>
      <c r="Y14" s="7" t="s">
        <v>1933</v>
      </c>
      <c r="Z14" s="7" t="s">
        <v>16</v>
      </c>
      <c r="AA14" s="7" t="s">
        <v>2624</v>
      </c>
    </row>
    <row r="15" spans="1:28" x14ac:dyDescent="0.25">
      <c r="A15" s="4" t="s">
        <v>265</v>
      </c>
      <c r="B15" s="7" t="s">
        <v>1939</v>
      </c>
      <c r="C15" s="8">
        <v>44740</v>
      </c>
      <c r="D15" s="8">
        <v>45977</v>
      </c>
      <c r="E15" s="7" t="s">
        <v>190</v>
      </c>
      <c r="F15" s="7" t="s">
        <v>191</v>
      </c>
      <c r="G15" s="5" t="s">
        <v>192</v>
      </c>
      <c r="H15" s="7" t="s">
        <v>2722</v>
      </c>
      <c r="I15" s="7" t="s">
        <v>2723</v>
      </c>
      <c r="J15" s="88">
        <v>1300000</v>
      </c>
      <c r="K15" s="89">
        <v>1300000</v>
      </c>
      <c r="L15" s="88">
        <v>63428.600000000013</v>
      </c>
      <c r="M15" s="88">
        <v>7244.51</v>
      </c>
      <c r="N15" s="15">
        <v>4.8791230769230781E-2</v>
      </c>
      <c r="O15" s="14">
        <v>5.5726999999999999E-3</v>
      </c>
      <c r="P15" s="15">
        <v>0.1142151962994611</v>
      </c>
      <c r="Q15" s="7" t="s">
        <v>15</v>
      </c>
      <c r="R15" s="2" t="s">
        <v>1989</v>
      </c>
      <c r="S15" s="6"/>
      <c r="T15" s="3"/>
      <c r="U15" s="7" t="s">
        <v>3436</v>
      </c>
      <c r="V15" s="7" t="s">
        <v>3427</v>
      </c>
      <c r="W15" s="7" t="s">
        <v>3427</v>
      </c>
      <c r="X15" s="7" t="s">
        <v>3427</v>
      </c>
      <c r="Y15" s="7" t="s">
        <v>1933</v>
      </c>
      <c r="Z15" s="7" t="s">
        <v>16</v>
      </c>
      <c r="AA15" s="7" t="s">
        <v>2624</v>
      </c>
    </row>
    <row r="16" spans="1:28" x14ac:dyDescent="0.25">
      <c r="A16" s="4" t="s">
        <v>265</v>
      </c>
      <c r="B16" s="7" t="s">
        <v>1939</v>
      </c>
      <c r="C16" s="8">
        <v>44740</v>
      </c>
      <c r="D16" s="8">
        <v>45977</v>
      </c>
      <c r="E16" s="7" t="s">
        <v>193</v>
      </c>
      <c r="F16" s="7" t="s">
        <v>194</v>
      </c>
      <c r="G16" s="5" t="s">
        <v>195</v>
      </c>
      <c r="H16" s="7" t="s">
        <v>2722</v>
      </c>
      <c r="I16" s="7" t="s">
        <v>2723</v>
      </c>
      <c r="J16" s="88">
        <v>2411000</v>
      </c>
      <c r="K16" s="89">
        <v>2411000</v>
      </c>
      <c r="L16" s="88">
        <v>55402.74</v>
      </c>
      <c r="M16" s="88">
        <v>20889.560000000001</v>
      </c>
      <c r="N16" s="15">
        <v>2.2979153878058895E-2</v>
      </c>
      <c r="O16" s="14">
        <v>8.6642720862712581E-3</v>
      </c>
      <c r="P16" s="15">
        <v>0.37704922175329236</v>
      </c>
      <c r="Q16" s="7" t="s">
        <v>33</v>
      </c>
      <c r="R16" s="2" t="s">
        <v>3429</v>
      </c>
      <c r="S16" s="6"/>
      <c r="T16" s="3"/>
      <c r="U16" s="7" t="s">
        <v>3436</v>
      </c>
      <c r="V16" s="7" t="s">
        <v>3427</v>
      </c>
      <c r="W16" s="7" t="s">
        <v>3427</v>
      </c>
      <c r="X16" s="7" t="s">
        <v>3427</v>
      </c>
      <c r="Y16" s="7" t="s">
        <v>1933</v>
      </c>
      <c r="Z16" s="7" t="s">
        <v>16</v>
      </c>
      <c r="AA16" s="7" t="s">
        <v>2624</v>
      </c>
      <c r="AB16" s="2" t="s">
        <v>3383</v>
      </c>
    </row>
    <row r="17" spans="1:28" x14ac:dyDescent="0.25">
      <c r="A17" s="4" t="s">
        <v>265</v>
      </c>
      <c r="B17" s="7" t="s">
        <v>1939</v>
      </c>
      <c r="C17" s="8">
        <v>44740</v>
      </c>
      <c r="D17" s="8">
        <v>45977</v>
      </c>
      <c r="E17" s="7" t="s">
        <v>196</v>
      </c>
      <c r="F17" s="7" t="s">
        <v>197</v>
      </c>
      <c r="G17" s="5" t="s">
        <v>198</v>
      </c>
      <c r="H17" s="7" t="s">
        <v>2722</v>
      </c>
      <c r="I17" s="7" t="s">
        <v>2723</v>
      </c>
      <c r="J17" s="88">
        <v>1700000</v>
      </c>
      <c r="K17" s="89">
        <v>1700000</v>
      </c>
      <c r="L17" s="88">
        <v>177077.34</v>
      </c>
      <c r="M17" s="88">
        <v>121638.28</v>
      </c>
      <c r="N17" s="15">
        <v>0.10416314117647059</v>
      </c>
      <c r="O17" s="14">
        <v>7.1551929411764706E-2</v>
      </c>
      <c r="P17" s="15">
        <v>0.68692177101824548</v>
      </c>
      <c r="Q17" s="7" t="s">
        <v>15</v>
      </c>
      <c r="R17" s="2" t="s">
        <v>1989</v>
      </c>
      <c r="S17" s="6"/>
      <c r="T17" s="3"/>
      <c r="U17" s="7" t="s">
        <v>3436</v>
      </c>
      <c r="V17" s="7" t="s">
        <v>3427</v>
      </c>
      <c r="W17" s="7" t="s">
        <v>3427</v>
      </c>
      <c r="X17" s="7" t="s">
        <v>3427</v>
      </c>
      <c r="Y17" s="7" t="s">
        <v>1933</v>
      </c>
      <c r="Z17" s="7" t="s">
        <v>16</v>
      </c>
      <c r="AA17" s="7" t="s">
        <v>2624</v>
      </c>
    </row>
    <row r="18" spans="1:28" x14ac:dyDescent="0.25">
      <c r="A18" s="4" t="s">
        <v>265</v>
      </c>
      <c r="B18" s="7" t="s">
        <v>1939</v>
      </c>
      <c r="C18" s="8">
        <v>44740</v>
      </c>
      <c r="D18" s="8">
        <v>45977</v>
      </c>
      <c r="E18" s="7" t="s">
        <v>199</v>
      </c>
      <c r="F18" s="7" t="s">
        <v>200</v>
      </c>
      <c r="G18" s="5" t="s">
        <v>201</v>
      </c>
      <c r="H18" s="7" t="s">
        <v>2722</v>
      </c>
      <c r="I18" s="7" t="s">
        <v>2723</v>
      </c>
      <c r="J18" s="88">
        <v>1650000</v>
      </c>
      <c r="K18" s="89">
        <v>1650000</v>
      </c>
      <c r="L18" s="88">
        <v>209611.64</v>
      </c>
      <c r="M18" s="88">
        <v>22954.23</v>
      </c>
      <c r="N18" s="15">
        <v>0.1270373575757576</v>
      </c>
      <c r="O18" s="14">
        <v>1.3911654545454545E-2</v>
      </c>
      <c r="P18" s="15">
        <v>0.10950837463034017</v>
      </c>
      <c r="Q18" s="7" t="s">
        <v>15</v>
      </c>
      <c r="R18" s="2" t="s">
        <v>1989</v>
      </c>
      <c r="S18" s="6"/>
      <c r="T18" s="3"/>
      <c r="U18" s="7" t="s">
        <v>3436</v>
      </c>
      <c r="V18" s="7" t="s">
        <v>3427</v>
      </c>
      <c r="W18" s="7" t="s">
        <v>3427</v>
      </c>
      <c r="X18" s="7" t="s">
        <v>3427</v>
      </c>
      <c r="Y18" s="7" t="s">
        <v>1933</v>
      </c>
      <c r="Z18" s="7" t="s">
        <v>16</v>
      </c>
      <c r="AA18" s="7" t="s">
        <v>2624</v>
      </c>
    </row>
    <row r="19" spans="1:28" x14ac:dyDescent="0.25">
      <c r="A19" s="4" t="s">
        <v>265</v>
      </c>
      <c r="B19" s="7" t="s">
        <v>1939</v>
      </c>
      <c r="C19" s="8">
        <v>44740</v>
      </c>
      <c r="D19" s="8">
        <v>45977</v>
      </c>
      <c r="E19" s="7" t="s">
        <v>202</v>
      </c>
      <c r="F19" s="7" t="s">
        <v>203</v>
      </c>
      <c r="G19" s="5" t="s">
        <v>204</v>
      </c>
      <c r="H19" s="7" t="s">
        <v>2724</v>
      </c>
      <c r="I19" s="7" t="s">
        <v>2725</v>
      </c>
      <c r="J19" s="88">
        <v>1898000</v>
      </c>
      <c r="K19" s="89">
        <v>1898000</v>
      </c>
      <c r="L19" s="88">
        <v>63313.09</v>
      </c>
      <c r="M19" s="88">
        <v>0</v>
      </c>
      <c r="N19" s="15">
        <v>3.3357792413066384E-2</v>
      </c>
      <c r="O19" s="14">
        <v>0</v>
      </c>
      <c r="P19" s="15">
        <v>0</v>
      </c>
      <c r="Q19" s="7" t="s">
        <v>15</v>
      </c>
      <c r="R19" s="2" t="s">
        <v>1991</v>
      </c>
      <c r="S19" s="6"/>
      <c r="T19" s="3"/>
      <c r="U19" s="7" t="s">
        <v>3436</v>
      </c>
      <c r="V19" s="7" t="s">
        <v>3427</v>
      </c>
      <c r="W19" s="7" t="s">
        <v>3427</v>
      </c>
      <c r="X19" s="7" t="s">
        <v>3427</v>
      </c>
      <c r="Y19" s="7" t="s">
        <v>1933</v>
      </c>
      <c r="Z19" s="7" t="s">
        <v>16</v>
      </c>
      <c r="AA19" s="7" t="s">
        <v>2624</v>
      </c>
    </row>
    <row r="20" spans="1:28" x14ac:dyDescent="0.25">
      <c r="A20" s="4" t="s">
        <v>265</v>
      </c>
      <c r="B20" s="7" t="s">
        <v>1939</v>
      </c>
      <c r="C20" s="8">
        <v>44740</v>
      </c>
      <c r="D20" s="8">
        <v>45977</v>
      </c>
      <c r="E20" s="7" t="s">
        <v>205</v>
      </c>
      <c r="F20" s="7" t="s">
        <v>206</v>
      </c>
      <c r="G20" s="5" t="s">
        <v>207</v>
      </c>
      <c r="H20" s="7" t="s">
        <v>2726</v>
      </c>
      <c r="I20" s="7" t="s">
        <v>2727</v>
      </c>
      <c r="J20" s="88">
        <v>1340000</v>
      </c>
      <c r="K20" s="89">
        <v>1340000</v>
      </c>
      <c r="L20" s="88">
        <v>1222696</v>
      </c>
      <c r="M20" s="88">
        <v>0</v>
      </c>
      <c r="N20" s="15">
        <v>0.9124597014925373</v>
      </c>
      <c r="O20" s="14">
        <v>0</v>
      </c>
      <c r="P20" s="15">
        <v>0</v>
      </c>
      <c r="Q20" s="7" t="s">
        <v>15</v>
      </c>
      <c r="R20" s="2" t="s">
        <v>1991</v>
      </c>
      <c r="S20" s="6"/>
      <c r="T20" s="3"/>
      <c r="U20" s="7" t="s">
        <v>3427</v>
      </c>
      <c r="V20" s="7" t="s">
        <v>3427</v>
      </c>
      <c r="W20" s="7" t="s">
        <v>3436</v>
      </c>
      <c r="X20" s="7" t="s">
        <v>3427</v>
      </c>
      <c r="Y20" s="7" t="s">
        <v>1935</v>
      </c>
      <c r="Z20" s="7" t="s">
        <v>16</v>
      </c>
      <c r="AA20" s="7" t="s">
        <v>2624</v>
      </c>
    </row>
    <row r="21" spans="1:28" x14ac:dyDescent="0.25">
      <c r="A21" s="4" t="s">
        <v>265</v>
      </c>
      <c r="B21" s="7" t="s">
        <v>1939</v>
      </c>
      <c r="C21" s="8">
        <v>44740</v>
      </c>
      <c r="D21" s="8">
        <v>45977</v>
      </c>
      <c r="E21" s="7" t="s">
        <v>208</v>
      </c>
      <c r="F21" s="7" t="s">
        <v>209</v>
      </c>
      <c r="G21" s="5" t="s">
        <v>210</v>
      </c>
      <c r="H21" s="7" t="s">
        <v>2728</v>
      </c>
      <c r="I21" s="7" t="s">
        <v>2729</v>
      </c>
      <c r="J21" s="88">
        <v>3200000</v>
      </c>
      <c r="K21" s="89">
        <v>3200000</v>
      </c>
      <c r="L21" s="88">
        <v>3200000</v>
      </c>
      <c r="M21" s="88">
        <v>3200000</v>
      </c>
      <c r="N21" s="15">
        <v>1</v>
      </c>
      <c r="O21" s="14">
        <v>1</v>
      </c>
      <c r="P21" s="15">
        <v>1</v>
      </c>
      <c r="Q21" s="7" t="s">
        <v>33</v>
      </c>
      <c r="R21" s="2" t="s">
        <v>3429</v>
      </c>
      <c r="S21" s="6"/>
      <c r="T21" s="3"/>
      <c r="U21" s="7" t="s">
        <v>3427</v>
      </c>
      <c r="V21" s="7" t="s">
        <v>3427</v>
      </c>
      <c r="W21" s="7" t="s">
        <v>3436</v>
      </c>
      <c r="X21" s="7" t="s">
        <v>3427</v>
      </c>
      <c r="Y21" s="7" t="s">
        <v>1935</v>
      </c>
      <c r="Z21" s="7" t="s">
        <v>16</v>
      </c>
      <c r="AA21" s="7" t="s">
        <v>2624</v>
      </c>
      <c r="AB21" s="2" t="s">
        <v>3385</v>
      </c>
    </row>
    <row r="22" spans="1:28" x14ac:dyDescent="0.25">
      <c r="A22" s="4" t="s">
        <v>265</v>
      </c>
      <c r="B22" s="7" t="s">
        <v>1939</v>
      </c>
      <c r="C22" s="8">
        <v>44740</v>
      </c>
      <c r="D22" s="8">
        <v>45977</v>
      </c>
      <c r="E22" s="7" t="s">
        <v>211</v>
      </c>
      <c r="F22" s="7" t="s">
        <v>212</v>
      </c>
      <c r="G22" s="5" t="s">
        <v>213</v>
      </c>
      <c r="H22" s="7" t="s">
        <v>2730</v>
      </c>
      <c r="I22" s="7" t="s">
        <v>2731</v>
      </c>
      <c r="J22" s="88">
        <v>3500000</v>
      </c>
      <c r="K22" s="89">
        <v>3500000</v>
      </c>
      <c r="L22" s="88">
        <v>310102.03999999998</v>
      </c>
      <c r="M22" s="88">
        <v>216462.16</v>
      </c>
      <c r="N22" s="15">
        <v>8.8600582857142854E-2</v>
      </c>
      <c r="O22" s="14">
        <v>6.1846331428571433E-2</v>
      </c>
      <c r="P22" s="15">
        <v>0.69803526606919453</v>
      </c>
      <c r="Q22" s="7" t="s">
        <v>15</v>
      </c>
      <c r="R22" s="2" t="s">
        <v>1991</v>
      </c>
      <c r="S22" s="6"/>
      <c r="T22" s="3"/>
      <c r="U22" s="7" t="s">
        <v>3436</v>
      </c>
      <c r="V22" s="7" t="s">
        <v>3427</v>
      </c>
      <c r="W22" s="7" t="s">
        <v>3427</v>
      </c>
      <c r="X22" s="7" t="s">
        <v>3427</v>
      </c>
      <c r="Y22" s="7" t="s">
        <v>1933</v>
      </c>
      <c r="Z22" s="7" t="s">
        <v>16</v>
      </c>
      <c r="AA22" s="7" t="s">
        <v>2624</v>
      </c>
    </row>
    <row r="23" spans="1:28" x14ac:dyDescent="0.25">
      <c r="A23" s="4" t="s">
        <v>265</v>
      </c>
      <c r="B23" s="7" t="s">
        <v>1939</v>
      </c>
      <c r="C23" s="8">
        <v>44740</v>
      </c>
      <c r="D23" s="8">
        <v>45977</v>
      </c>
      <c r="E23" s="7" t="s">
        <v>214</v>
      </c>
      <c r="F23" s="7" t="s">
        <v>215</v>
      </c>
      <c r="G23" s="5" t="s">
        <v>216</v>
      </c>
      <c r="H23" s="7" t="s">
        <v>2732</v>
      </c>
      <c r="I23" s="7" t="s">
        <v>2733</v>
      </c>
      <c r="J23" s="88">
        <v>1500000</v>
      </c>
      <c r="K23" s="89">
        <v>1500000</v>
      </c>
      <c r="L23" s="88">
        <v>35704.26</v>
      </c>
      <c r="M23" s="88">
        <v>0</v>
      </c>
      <c r="N23" s="15">
        <v>2.3802840000000002E-2</v>
      </c>
      <c r="O23" s="14">
        <v>0</v>
      </c>
      <c r="P23" s="15">
        <v>0</v>
      </c>
      <c r="Q23" s="7" t="s">
        <v>15</v>
      </c>
      <c r="R23" s="2" t="s">
        <v>1989</v>
      </c>
      <c r="S23" s="6"/>
      <c r="T23" s="3"/>
      <c r="U23" s="7" t="s">
        <v>3436</v>
      </c>
      <c r="V23" s="7" t="s">
        <v>3427</v>
      </c>
      <c r="W23" s="7" t="s">
        <v>3427</v>
      </c>
      <c r="X23" s="7" t="s">
        <v>3427</v>
      </c>
      <c r="Y23" s="7" t="s">
        <v>1933</v>
      </c>
      <c r="Z23" s="7" t="s">
        <v>16</v>
      </c>
      <c r="AA23" s="7" t="s">
        <v>2624</v>
      </c>
    </row>
    <row r="24" spans="1:28" x14ac:dyDescent="0.25">
      <c r="A24" s="4" t="s">
        <v>265</v>
      </c>
      <c r="B24" s="7" t="s">
        <v>1939</v>
      </c>
      <c r="C24" s="8">
        <v>44740</v>
      </c>
      <c r="D24" s="8">
        <v>45977</v>
      </c>
      <c r="E24" s="7" t="s">
        <v>217</v>
      </c>
      <c r="F24" s="7" t="s">
        <v>218</v>
      </c>
      <c r="G24" s="5" t="s">
        <v>219</v>
      </c>
      <c r="H24" s="7" t="s">
        <v>2734</v>
      </c>
      <c r="I24" s="7" t="s">
        <v>2735</v>
      </c>
      <c r="J24" s="88">
        <v>4000000</v>
      </c>
      <c r="K24" s="89">
        <v>4000000</v>
      </c>
      <c r="L24" s="88">
        <v>0</v>
      </c>
      <c r="M24" s="88">
        <v>0</v>
      </c>
      <c r="N24" s="15">
        <v>0</v>
      </c>
      <c r="O24" s="14">
        <v>0</v>
      </c>
      <c r="P24" s="15">
        <v>0</v>
      </c>
      <c r="Q24" s="7" t="s">
        <v>15</v>
      </c>
      <c r="R24" s="2" t="s">
        <v>1987</v>
      </c>
      <c r="S24" s="6"/>
      <c r="T24" s="3"/>
      <c r="U24" s="7" t="s">
        <v>3436</v>
      </c>
      <c r="V24" s="7" t="s">
        <v>3427</v>
      </c>
      <c r="W24" s="7" t="s">
        <v>3427</v>
      </c>
      <c r="X24" s="7" t="s">
        <v>3427</v>
      </c>
      <c r="Y24" s="7" t="s">
        <v>1933</v>
      </c>
      <c r="Z24" s="7" t="s">
        <v>16</v>
      </c>
      <c r="AA24" s="7" t="s">
        <v>2624</v>
      </c>
    </row>
    <row r="25" spans="1:28" x14ac:dyDescent="0.25">
      <c r="A25" s="4" t="s">
        <v>265</v>
      </c>
      <c r="B25" s="7" t="s">
        <v>1939</v>
      </c>
      <c r="C25" s="8">
        <v>44740</v>
      </c>
      <c r="D25" s="8">
        <v>45977</v>
      </c>
      <c r="E25" s="7" t="s">
        <v>220</v>
      </c>
      <c r="F25" s="7" t="s">
        <v>221</v>
      </c>
      <c r="G25" s="5" t="s">
        <v>222</v>
      </c>
      <c r="H25" s="7" t="s">
        <v>2734</v>
      </c>
      <c r="I25" s="7" t="s">
        <v>2735</v>
      </c>
      <c r="J25" s="88">
        <v>1500000</v>
      </c>
      <c r="K25" s="89">
        <v>1500000</v>
      </c>
      <c r="L25" s="88">
        <v>0</v>
      </c>
      <c r="M25" s="88">
        <v>0</v>
      </c>
      <c r="N25" s="15">
        <v>0</v>
      </c>
      <c r="O25" s="14">
        <v>0</v>
      </c>
      <c r="P25" s="15">
        <v>0</v>
      </c>
      <c r="Q25" s="7" t="s">
        <v>15</v>
      </c>
      <c r="R25" s="2" t="s">
        <v>1987</v>
      </c>
      <c r="S25" s="6"/>
      <c r="T25" s="3"/>
      <c r="U25" s="7" t="s">
        <v>3436</v>
      </c>
      <c r="V25" s="7" t="s">
        <v>3427</v>
      </c>
      <c r="W25" s="7" t="s">
        <v>3427</v>
      </c>
      <c r="X25" s="7" t="s">
        <v>3427</v>
      </c>
      <c r="Y25" s="7" t="s">
        <v>1933</v>
      </c>
      <c r="Z25" s="7" t="s">
        <v>16</v>
      </c>
      <c r="AA25" s="7" t="s">
        <v>2624</v>
      </c>
    </row>
    <row r="26" spans="1:28" x14ac:dyDescent="0.25">
      <c r="A26" s="4" t="s">
        <v>265</v>
      </c>
      <c r="B26" s="7" t="s">
        <v>1939</v>
      </c>
      <c r="C26" s="8">
        <v>44740</v>
      </c>
      <c r="D26" s="8">
        <v>45977</v>
      </c>
      <c r="E26" s="7" t="s">
        <v>223</v>
      </c>
      <c r="F26" s="7" t="s">
        <v>224</v>
      </c>
      <c r="G26" s="5" t="s">
        <v>225</v>
      </c>
      <c r="H26" s="7" t="s">
        <v>2736</v>
      </c>
      <c r="I26" s="7" t="s">
        <v>2737</v>
      </c>
      <c r="J26" s="88">
        <v>2000000</v>
      </c>
      <c r="K26" s="89">
        <v>2000000</v>
      </c>
      <c r="L26" s="88">
        <v>0</v>
      </c>
      <c r="M26" s="88">
        <v>0</v>
      </c>
      <c r="N26" s="15">
        <v>0</v>
      </c>
      <c r="O26" s="14">
        <v>0</v>
      </c>
      <c r="P26" s="15">
        <v>0</v>
      </c>
      <c r="Q26" s="7" t="s">
        <v>15</v>
      </c>
      <c r="R26" s="2" t="s">
        <v>1991</v>
      </c>
      <c r="S26" s="6"/>
      <c r="T26" s="3"/>
      <c r="U26" s="7" t="s">
        <v>3436</v>
      </c>
      <c r="V26" s="7" t="s">
        <v>3427</v>
      </c>
      <c r="W26" s="7" t="s">
        <v>3427</v>
      </c>
      <c r="X26" s="7" t="s">
        <v>3427</v>
      </c>
      <c r="Y26" s="7" t="s">
        <v>1933</v>
      </c>
      <c r="Z26" s="7" t="s">
        <v>16</v>
      </c>
      <c r="AA26" s="7" t="s">
        <v>2624</v>
      </c>
    </row>
    <row r="27" spans="1:28" x14ac:dyDescent="0.25">
      <c r="A27" s="4" t="s">
        <v>265</v>
      </c>
      <c r="B27" s="7" t="s">
        <v>1939</v>
      </c>
      <c r="C27" s="8">
        <v>44740</v>
      </c>
      <c r="D27" s="8">
        <v>45977</v>
      </c>
      <c r="E27" s="7" t="s">
        <v>226</v>
      </c>
      <c r="F27" s="7" t="s">
        <v>227</v>
      </c>
      <c r="G27" s="5" t="s">
        <v>228</v>
      </c>
      <c r="H27" s="7" t="s">
        <v>2738</v>
      </c>
      <c r="I27" s="7" t="s">
        <v>2733</v>
      </c>
      <c r="J27" s="88">
        <v>6517754.96</v>
      </c>
      <c r="K27" s="89">
        <v>6517754.96</v>
      </c>
      <c r="L27" s="88">
        <v>0</v>
      </c>
      <c r="M27" s="88">
        <v>0</v>
      </c>
      <c r="N27" s="15">
        <v>0</v>
      </c>
      <c r="O27" s="14">
        <v>0</v>
      </c>
      <c r="P27" s="15">
        <v>0</v>
      </c>
      <c r="Q27" s="7" t="s">
        <v>15</v>
      </c>
      <c r="R27" s="2" t="s">
        <v>1987</v>
      </c>
      <c r="S27" s="6"/>
      <c r="T27" s="3"/>
      <c r="U27" s="7" t="s">
        <v>3436</v>
      </c>
      <c r="V27" s="7" t="s">
        <v>3427</v>
      </c>
      <c r="W27" s="7" t="s">
        <v>3427</v>
      </c>
      <c r="X27" s="7" t="s">
        <v>3427</v>
      </c>
      <c r="Y27" s="7" t="s">
        <v>1933</v>
      </c>
      <c r="Z27" s="7" t="s">
        <v>16</v>
      </c>
      <c r="AA27" s="7" t="s">
        <v>2624</v>
      </c>
    </row>
    <row r="28" spans="1:28" x14ac:dyDescent="0.25">
      <c r="A28" s="4" t="s">
        <v>265</v>
      </c>
      <c r="B28" s="7" t="s">
        <v>1939</v>
      </c>
      <c r="C28" s="8">
        <v>44740</v>
      </c>
      <c r="D28" s="8">
        <v>45977</v>
      </c>
      <c r="E28" s="7" t="s">
        <v>229</v>
      </c>
      <c r="F28" s="7" t="s">
        <v>230</v>
      </c>
      <c r="G28" s="5" t="s">
        <v>231</v>
      </c>
      <c r="H28" s="7" t="s">
        <v>2739</v>
      </c>
      <c r="I28" s="7" t="s">
        <v>2740</v>
      </c>
      <c r="J28" s="88">
        <v>3731279.06</v>
      </c>
      <c r="K28" s="89">
        <v>3731279.06</v>
      </c>
      <c r="L28" s="88">
        <v>331515.27</v>
      </c>
      <c r="M28" s="88">
        <v>117668.85</v>
      </c>
      <c r="N28" s="15">
        <v>8.8847621598155138E-2</v>
      </c>
      <c r="O28" s="14">
        <v>3.153579459157365E-2</v>
      </c>
      <c r="P28" s="15">
        <v>0.35494247369057841</v>
      </c>
      <c r="Q28" s="7" t="s">
        <v>15</v>
      </c>
      <c r="R28" s="2" t="s">
        <v>1980</v>
      </c>
      <c r="S28" s="6"/>
      <c r="T28" s="3"/>
      <c r="U28" s="7" t="s">
        <v>3436</v>
      </c>
      <c r="V28" s="7" t="s">
        <v>3427</v>
      </c>
      <c r="W28" s="7" t="s">
        <v>3427</v>
      </c>
      <c r="X28" s="7" t="s">
        <v>3427</v>
      </c>
      <c r="Y28" s="7" t="s">
        <v>1933</v>
      </c>
      <c r="Z28" s="7" t="s">
        <v>16</v>
      </c>
      <c r="AA28" s="7" t="s">
        <v>2624</v>
      </c>
    </row>
    <row r="29" spans="1:28" x14ac:dyDescent="0.25">
      <c r="A29" s="4" t="s">
        <v>265</v>
      </c>
      <c r="B29" s="7" t="s">
        <v>1939</v>
      </c>
      <c r="C29" s="8">
        <v>44740</v>
      </c>
      <c r="D29" s="8">
        <v>45977</v>
      </c>
      <c r="E29" s="7" t="s">
        <v>232</v>
      </c>
      <c r="F29" s="7" t="s">
        <v>233</v>
      </c>
      <c r="G29" s="5" t="s">
        <v>234</v>
      </c>
      <c r="H29" s="7" t="s">
        <v>2741</v>
      </c>
      <c r="I29" s="7" t="s">
        <v>2742</v>
      </c>
      <c r="J29" s="88">
        <v>2000000</v>
      </c>
      <c r="K29" s="89">
        <v>2000000</v>
      </c>
      <c r="L29" s="88">
        <v>13017.88</v>
      </c>
      <c r="M29" s="88">
        <v>0</v>
      </c>
      <c r="N29" s="15">
        <v>6.5089399999999995E-3</v>
      </c>
      <c r="O29" s="14">
        <v>0</v>
      </c>
      <c r="P29" s="15">
        <v>0</v>
      </c>
      <c r="Q29" s="7" t="s">
        <v>33</v>
      </c>
      <c r="R29" s="2" t="s">
        <v>3429</v>
      </c>
      <c r="S29" s="6"/>
      <c r="T29" s="3"/>
      <c r="U29" s="7" t="s">
        <v>3436</v>
      </c>
      <c r="V29" s="7" t="s">
        <v>3427</v>
      </c>
      <c r="W29" s="7" t="s">
        <v>3427</v>
      </c>
      <c r="X29" s="7" t="s">
        <v>3427</v>
      </c>
      <c r="Y29" s="7" t="s">
        <v>1933</v>
      </c>
      <c r="Z29" s="7" t="s">
        <v>16</v>
      </c>
      <c r="AA29" s="7" t="s">
        <v>2624</v>
      </c>
      <c r="AB29" s="2" t="s">
        <v>3383</v>
      </c>
    </row>
    <row r="30" spans="1:28" x14ac:dyDescent="0.25">
      <c r="A30" s="4" t="s">
        <v>265</v>
      </c>
      <c r="B30" s="7" t="s">
        <v>1939</v>
      </c>
      <c r="C30" s="8">
        <v>44740</v>
      </c>
      <c r="D30" s="8">
        <v>45977</v>
      </c>
      <c r="E30" s="7" t="s">
        <v>235</v>
      </c>
      <c r="F30" s="7" t="s">
        <v>236</v>
      </c>
      <c r="G30" s="5" t="s">
        <v>237</v>
      </c>
      <c r="H30" s="7" t="s">
        <v>2743</v>
      </c>
      <c r="I30" s="7" t="s">
        <v>2744</v>
      </c>
      <c r="J30" s="88">
        <v>3700000</v>
      </c>
      <c r="K30" s="89">
        <v>3700000</v>
      </c>
      <c r="L30" s="88">
        <v>0</v>
      </c>
      <c r="M30" s="88">
        <v>0</v>
      </c>
      <c r="N30" s="15">
        <v>0</v>
      </c>
      <c r="O30" s="14">
        <v>0</v>
      </c>
      <c r="P30" s="15">
        <v>0</v>
      </c>
      <c r="Q30" s="7" t="s">
        <v>15</v>
      </c>
      <c r="R30" s="2" t="s">
        <v>1987</v>
      </c>
      <c r="S30" s="6"/>
      <c r="T30" s="3"/>
      <c r="U30" s="7" t="s">
        <v>3436</v>
      </c>
      <c r="V30" s="7" t="s">
        <v>3427</v>
      </c>
      <c r="W30" s="7" t="s">
        <v>3427</v>
      </c>
      <c r="X30" s="7" t="s">
        <v>3427</v>
      </c>
      <c r="Y30" s="7" t="s">
        <v>1933</v>
      </c>
      <c r="Z30" s="7" t="s">
        <v>16</v>
      </c>
      <c r="AA30" s="7" t="s">
        <v>2624</v>
      </c>
    </row>
    <row r="31" spans="1:28" x14ac:dyDescent="0.25">
      <c r="A31" s="4" t="s">
        <v>265</v>
      </c>
      <c r="B31" s="7" t="s">
        <v>1939</v>
      </c>
      <c r="C31" s="8">
        <v>44740</v>
      </c>
      <c r="D31" s="8">
        <v>45977</v>
      </c>
      <c r="E31" s="7" t="s">
        <v>238</v>
      </c>
      <c r="F31" s="7" t="s">
        <v>239</v>
      </c>
      <c r="G31" s="5" t="s">
        <v>240</v>
      </c>
      <c r="H31" s="7" t="s">
        <v>2745</v>
      </c>
      <c r="I31" s="7" t="s">
        <v>2746</v>
      </c>
      <c r="J31" s="88">
        <v>4970000</v>
      </c>
      <c r="K31" s="89">
        <v>4970000</v>
      </c>
      <c r="L31" s="88">
        <v>168704.26</v>
      </c>
      <c r="M31" s="88">
        <v>44247.8</v>
      </c>
      <c r="N31" s="15">
        <v>3.3944519114688133E-2</v>
      </c>
      <c r="O31" s="14">
        <v>8.9029778672032201E-3</v>
      </c>
      <c r="P31" s="15">
        <v>0.26228027673989973</v>
      </c>
      <c r="Q31" s="7" t="s">
        <v>15</v>
      </c>
      <c r="R31" s="2" t="s">
        <v>1989</v>
      </c>
      <c r="S31" s="6"/>
      <c r="T31" s="3"/>
      <c r="U31" s="7" t="s">
        <v>3436</v>
      </c>
      <c r="V31" s="7" t="s">
        <v>3427</v>
      </c>
      <c r="W31" s="7" t="s">
        <v>3427</v>
      </c>
      <c r="X31" s="7" t="s">
        <v>3427</v>
      </c>
      <c r="Y31" s="7" t="s">
        <v>1933</v>
      </c>
      <c r="Z31" s="7" t="s">
        <v>16</v>
      </c>
      <c r="AA31" s="7" t="s">
        <v>2624</v>
      </c>
    </row>
    <row r="32" spans="1:28" x14ac:dyDescent="0.25">
      <c r="A32" s="4" t="s">
        <v>265</v>
      </c>
      <c r="B32" s="7" t="s">
        <v>1939</v>
      </c>
      <c r="C32" s="8">
        <v>44740</v>
      </c>
      <c r="D32" s="8">
        <v>45977</v>
      </c>
      <c r="E32" s="7" t="s">
        <v>241</v>
      </c>
      <c r="F32" s="7" t="s">
        <v>242</v>
      </c>
      <c r="G32" s="5" t="s">
        <v>243</v>
      </c>
      <c r="H32" s="7" t="s">
        <v>2745</v>
      </c>
      <c r="I32" s="7" t="s">
        <v>2746</v>
      </c>
      <c r="J32" s="88">
        <v>1450000</v>
      </c>
      <c r="K32" s="89">
        <v>1450000</v>
      </c>
      <c r="L32" s="88">
        <v>84384.65</v>
      </c>
      <c r="M32" s="88">
        <v>3641.2</v>
      </c>
      <c r="N32" s="15">
        <v>5.8196310344827584E-2</v>
      </c>
      <c r="O32" s="14">
        <v>2.5111724137931034E-3</v>
      </c>
      <c r="P32" s="15">
        <v>4.3150027878293029E-2</v>
      </c>
      <c r="Q32" s="7" t="s">
        <v>15</v>
      </c>
      <c r="R32" s="2" t="s">
        <v>1991</v>
      </c>
      <c r="S32" s="6"/>
      <c r="T32" s="3"/>
      <c r="U32" s="7" t="s">
        <v>3436</v>
      </c>
      <c r="V32" s="7" t="s">
        <v>3427</v>
      </c>
      <c r="W32" s="7" t="s">
        <v>3427</v>
      </c>
      <c r="X32" s="7" t="s">
        <v>3427</v>
      </c>
      <c r="Y32" s="7" t="s">
        <v>1933</v>
      </c>
      <c r="Z32" s="7" t="s">
        <v>16</v>
      </c>
      <c r="AA32" s="7" t="s">
        <v>2624</v>
      </c>
    </row>
    <row r="33" spans="1:27" x14ac:dyDescent="0.25">
      <c r="A33" s="4" t="s">
        <v>265</v>
      </c>
      <c r="B33" s="7" t="s">
        <v>1939</v>
      </c>
      <c r="C33" s="8">
        <v>44740</v>
      </c>
      <c r="D33" s="8">
        <v>45977</v>
      </c>
      <c r="E33" s="7" t="s">
        <v>244</v>
      </c>
      <c r="F33" s="7" t="s">
        <v>245</v>
      </c>
      <c r="G33" s="5" t="s">
        <v>246</v>
      </c>
      <c r="H33" s="7" t="s">
        <v>2747</v>
      </c>
      <c r="I33" s="7" t="s">
        <v>2748</v>
      </c>
      <c r="J33" s="88">
        <v>2187508.75</v>
      </c>
      <c r="K33" s="89">
        <v>2187508.75</v>
      </c>
      <c r="L33" s="88">
        <v>26600</v>
      </c>
      <c r="M33" s="88">
        <v>25999.98</v>
      </c>
      <c r="N33" s="15">
        <v>1.2159951360194559E-2</v>
      </c>
      <c r="O33" s="14">
        <v>1.1885657600226742E-2</v>
      </c>
      <c r="P33" s="15">
        <v>0.97744285714285717</v>
      </c>
      <c r="Q33" s="7" t="s">
        <v>15</v>
      </c>
      <c r="R33" s="2" t="s">
        <v>1989</v>
      </c>
      <c r="S33" s="6"/>
      <c r="T33" s="3"/>
      <c r="U33" s="7" t="s">
        <v>3436</v>
      </c>
      <c r="V33" s="7" t="s">
        <v>3427</v>
      </c>
      <c r="W33" s="7" t="s">
        <v>3427</v>
      </c>
      <c r="X33" s="7" t="s">
        <v>3427</v>
      </c>
      <c r="Y33" s="7" t="s">
        <v>1933</v>
      </c>
      <c r="Z33" s="7" t="s">
        <v>16</v>
      </c>
      <c r="AA33" s="7" t="s">
        <v>2624</v>
      </c>
    </row>
    <row r="34" spans="1:27" x14ac:dyDescent="0.25">
      <c r="A34" s="4" t="s">
        <v>265</v>
      </c>
      <c r="B34" s="7" t="s">
        <v>1939</v>
      </c>
      <c r="C34" s="8">
        <v>44740</v>
      </c>
      <c r="D34" s="8">
        <v>45977</v>
      </c>
      <c r="E34" s="7" t="s">
        <v>247</v>
      </c>
      <c r="F34" s="7" t="s">
        <v>248</v>
      </c>
      <c r="G34" s="5" t="s">
        <v>249</v>
      </c>
      <c r="H34" s="7" t="s">
        <v>2749</v>
      </c>
      <c r="I34" s="7" t="s">
        <v>2750</v>
      </c>
      <c r="J34" s="88">
        <v>16000000</v>
      </c>
      <c r="K34" s="89">
        <v>16000000</v>
      </c>
      <c r="L34" s="88">
        <v>0</v>
      </c>
      <c r="M34" s="88">
        <v>0</v>
      </c>
      <c r="N34" s="15">
        <v>0</v>
      </c>
      <c r="O34" s="14">
        <v>0</v>
      </c>
      <c r="P34" s="15">
        <v>0</v>
      </c>
      <c r="Q34" s="7" t="s">
        <v>15</v>
      </c>
      <c r="R34" s="2" t="s">
        <v>1989</v>
      </c>
      <c r="S34" s="6"/>
      <c r="T34" s="3"/>
      <c r="U34" s="7" t="s">
        <v>3436</v>
      </c>
      <c r="V34" s="7" t="s">
        <v>3427</v>
      </c>
      <c r="W34" s="7" t="s">
        <v>3427</v>
      </c>
      <c r="X34" s="7" t="s">
        <v>3427</v>
      </c>
      <c r="Y34" s="7" t="s">
        <v>1933</v>
      </c>
      <c r="Z34" s="7" t="s">
        <v>16</v>
      </c>
      <c r="AA34" s="7" t="s">
        <v>2624</v>
      </c>
    </row>
    <row r="35" spans="1:27" x14ac:dyDescent="0.25">
      <c r="A35" s="4" t="s">
        <v>265</v>
      </c>
      <c r="B35" s="7" t="s">
        <v>1939</v>
      </c>
      <c r="C35" s="8">
        <v>44740</v>
      </c>
      <c r="D35" s="8">
        <v>45977</v>
      </c>
      <c r="E35" s="7" t="s">
        <v>250</v>
      </c>
      <c r="F35" s="7" t="s">
        <v>251</v>
      </c>
      <c r="G35" s="5" t="s">
        <v>252</v>
      </c>
      <c r="H35" s="7" t="s">
        <v>2749</v>
      </c>
      <c r="I35" s="7" t="s">
        <v>2751</v>
      </c>
      <c r="J35" s="88">
        <v>1262545.0900000001</v>
      </c>
      <c r="K35" s="89">
        <v>1262545.0900000001</v>
      </c>
      <c r="L35" s="88">
        <v>0</v>
      </c>
      <c r="M35" s="88">
        <v>0</v>
      </c>
      <c r="N35" s="15">
        <v>0</v>
      </c>
      <c r="O35" s="14">
        <v>0</v>
      </c>
      <c r="P35" s="15">
        <v>0</v>
      </c>
      <c r="Q35" s="7" t="s">
        <v>15</v>
      </c>
      <c r="R35" s="2" t="s">
        <v>1989</v>
      </c>
      <c r="S35" s="6"/>
      <c r="T35" s="3"/>
      <c r="U35" s="7" t="s">
        <v>3436</v>
      </c>
      <c r="V35" s="7" t="s">
        <v>3427</v>
      </c>
      <c r="W35" s="7" t="s">
        <v>3427</v>
      </c>
      <c r="X35" s="7" t="s">
        <v>3427</v>
      </c>
      <c r="Y35" s="7" t="s">
        <v>1933</v>
      </c>
      <c r="Z35" s="7" t="s">
        <v>16</v>
      </c>
      <c r="AA35" s="7" t="s">
        <v>2624</v>
      </c>
    </row>
    <row r="36" spans="1:27" x14ac:dyDescent="0.25">
      <c r="A36" s="4" t="s">
        <v>265</v>
      </c>
      <c r="B36" s="7" t="s">
        <v>1939</v>
      </c>
      <c r="C36" s="8">
        <v>44740</v>
      </c>
      <c r="D36" s="8">
        <v>45977</v>
      </c>
      <c r="E36" s="7" t="s">
        <v>253</v>
      </c>
      <c r="F36" s="7" t="s">
        <v>254</v>
      </c>
      <c r="G36" s="5" t="s">
        <v>255</v>
      </c>
      <c r="H36" s="7" t="s">
        <v>2749</v>
      </c>
      <c r="I36" s="7" t="s">
        <v>2750</v>
      </c>
      <c r="J36" s="88">
        <v>30000000</v>
      </c>
      <c r="K36" s="89">
        <v>30000000</v>
      </c>
      <c r="L36" s="88">
        <v>0</v>
      </c>
      <c r="M36" s="88">
        <v>0</v>
      </c>
      <c r="N36" s="15">
        <v>0</v>
      </c>
      <c r="O36" s="14">
        <v>0</v>
      </c>
      <c r="P36" s="15">
        <v>0</v>
      </c>
      <c r="Q36" s="7" t="s">
        <v>15</v>
      </c>
      <c r="R36" s="2" t="s">
        <v>1989</v>
      </c>
      <c r="S36" s="6"/>
      <c r="T36" s="3"/>
      <c r="U36" s="7" t="s">
        <v>3436</v>
      </c>
      <c r="V36" s="7" t="s">
        <v>3427</v>
      </c>
      <c r="W36" s="7" t="s">
        <v>3427</v>
      </c>
      <c r="X36" s="7" t="s">
        <v>3427</v>
      </c>
      <c r="Y36" s="7" t="s">
        <v>1933</v>
      </c>
      <c r="Z36" s="7" t="s">
        <v>16</v>
      </c>
      <c r="AA36" s="7" t="s">
        <v>2624</v>
      </c>
    </row>
    <row r="37" spans="1:27" x14ac:dyDescent="0.25">
      <c r="A37" s="4" t="s">
        <v>265</v>
      </c>
      <c r="B37" s="7" t="s">
        <v>1939</v>
      </c>
      <c r="C37" s="8">
        <v>44740</v>
      </c>
      <c r="D37" s="8">
        <v>45977</v>
      </c>
      <c r="E37" s="7" t="s">
        <v>256</v>
      </c>
      <c r="F37" s="7" t="s">
        <v>257</v>
      </c>
      <c r="G37" s="5" t="s">
        <v>258</v>
      </c>
      <c r="H37" s="7" t="s">
        <v>2749</v>
      </c>
      <c r="I37" s="7" t="s">
        <v>2750</v>
      </c>
      <c r="J37" s="88">
        <v>5000000</v>
      </c>
      <c r="K37" s="89">
        <v>5000000</v>
      </c>
      <c r="L37" s="88">
        <v>0</v>
      </c>
      <c r="M37" s="88">
        <v>0</v>
      </c>
      <c r="N37" s="15">
        <v>0</v>
      </c>
      <c r="O37" s="14">
        <v>0</v>
      </c>
      <c r="P37" s="15">
        <v>0</v>
      </c>
      <c r="Q37" s="7" t="s">
        <v>15</v>
      </c>
      <c r="R37" s="2" t="s">
        <v>1989</v>
      </c>
      <c r="S37" s="6"/>
      <c r="T37" s="3"/>
      <c r="U37" s="7" t="s">
        <v>3436</v>
      </c>
      <c r="V37" s="7" t="s">
        <v>3427</v>
      </c>
      <c r="W37" s="7" t="s">
        <v>3427</v>
      </c>
      <c r="X37" s="7" t="s">
        <v>3427</v>
      </c>
      <c r="Y37" s="7" t="s">
        <v>1933</v>
      </c>
      <c r="Z37" s="7" t="s">
        <v>16</v>
      </c>
      <c r="AA37" s="7" t="s">
        <v>2624</v>
      </c>
    </row>
    <row r="38" spans="1:27" x14ac:dyDescent="0.25">
      <c r="A38" s="4" t="s">
        <v>265</v>
      </c>
      <c r="B38" s="7" t="s">
        <v>1939</v>
      </c>
      <c r="C38" s="8">
        <v>44740</v>
      </c>
      <c r="D38" s="8">
        <v>45977</v>
      </c>
      <c r="E38" s="7" t="s">
        <v>259</v>
      </c>
      <c r="F38" s="7" t="s">
        <v>260</v>
      </c>
      <c r="G38" s="5" t="s">
        <v>261</v>
      </c>
      <c r="H38" s="7" t="s">
        <v>2752</v>
      </c>
      <c r="I38" s="7" t="s">
        <v>2729</v>
      </c>
      <c r="J38" s="88">
        <v>22000000</v>
      </c>
      <c r="K38" s="89">
        <v>22000000</v>
      </c>
      <c r="L38" s="88">
        <v>253084.54</v>
      </c>
      <c r="M38" s="88">
        <v>119729.24</v>
      </c>
      <c r="N38" s="15">
        <v>1.1503842727272728E-2</v>
      </c>
      <c r="O38" s="14">
        <v>5.4422381818181823E-3</v>
      </c>
      <c r="P38" s="15">
        <v>0.47308002298362439</v>
      </c>
      <c r="Q38" s="7" t="s">
        <v>15</v>
      </c>
      <c r="R38" s="2" t="s">
        <v>1989</v>
      </c>
      <c r="S38" s="6"/>
      <c r="T38" s="3"/>
      <c r="U38" s="7" t="s">
        <v>3436</v>
      </c>
      <c r="V38" s="7" t="s">
        <v>3427</v>
      </c>
      <c r="W38" s="7" t="s">
        <v>3427</v>
      </c>
      <c r="X38" s="7" t="s">
        <v>3427</v>
      </c>
      <c r="Y38" s="7" t="s">
        <v>1933</v>
      </c>
      <c r="Z38" s="7" t="s">
        <v>16</v>
      </c>
      <c r="AA38" s="7" t="s">
        <v>2624</v>
      </c>
    </row>
    <row r="39" spans="1:27" x14ac:dyDescent="0.25">
      <c r="A39" s="4" t="s">
        <v>265</v>
      </c>
      <c r="B39" s="7" t="s">
        <v>1939</v>
      </c>
      <c r="C39" s="8">
        <v>44740</v>
      </c>
      <c r="D39" s="8">
        <v>45977</v>
      </c>
      <c r="E39" s="7" t="s">
        <v>2698</v>
      </c>
      <c r="F39" s="7" t="s">
        <v>262</v>
      </c>
      <c r="G39" s="5" t="s">
        <v>2702</v>
      </c>
      <c r="H39" s="2" t="s">
        <v>2753</v>
      </c>
      <c r="I39" s="2" t="s">
        <v>2751</v>
      </c>
      <c r="J39" s="88">
        <v>1000000</v>
      </c>
      <c r="K39" s="89">
        <v>1000000</v>
      </c>
      <c r="L39" s="88">
        <v>0</v>
      </c>
      <c r="M39" s="88">
        <v>0</v>
      </c>
      <c r="N39" s="15">
        <v>0</v>
      </c>
      <c r="O39" s="14">
        <v>0</v>
      </c>
      <c r="P39" s="15">
        <v>0</v>
      </c>
      <c r="Q39" s="7" t="s">
        <v>33</v>
      </c>
      <c r="R39" s="2" t="s">
        <v>3429</v>
      </c>
      <c r="S39" s="6"/>
      <c r="T39" s="3"/>
      <c r="U39" s="7" t="s">
        <v>3436</v>
      </c>
      <c r="V39" s="7" t="s">
        <v>3427</v>
      </c>
      <c r="W39" s="7" t="s">
        <v>3427</v>
      </c>
      <c r="X39" s="7" t="s">
        <v>3427</v>
      </c>
      <c r="Y39" s="7" t="s">
        <v>1933</v>
      </c>
      <c r="Z39" s="7" t="s">
        <v>16</v>
      </c>
      <c r="AA39" s="7" t="s">
        <v>2624</v>
      </c>
    </row>
    <row r="40" spans="1:27" x14ac:dyDescent="0.25">
      <c r="A40" s="4" t="s">
        <v>265</v>
      </c>
      <c r="B40" s="7" t="s">
        <v>1939</v>
      </c>
      <c r="C40" s="8">
        <v>44740</v>
      </c>
      <c r="D40" s="8">
        <v>45977</v>
      </c>
      <c r="E40" s="7" t="s">
        <v>263</v>
      </c>
      <c r="F40" s="7" t="s">
        <v>263</v>
      </c>
      <c r="G40" s="5" t="s">
        <v>2655</v>
      </c>
      <c r="H40" s="2" t="s">
        <v>3421</v>
      </c>
      <c r="I40" s="2" t="s">
        <v>3422</v>
      </c>
      <c r="J40" s="88">
        <v>1102000</v>
      </c>
      <c r="K40" s="89">
        <v>1102000</v>
      </c>
      <c r="L40" s="88">
        <v>73350.37</v>
      </c>
      <c r="M40" s="88">
        <v>0</v>
      </c>
      <c r="N40" s="15">
        <v>6.6561134301270419E-2</v>
      </c>
      <c r="O40" s="14">
        <v>0</v>
      </c>
      <c r="P40" s="15">
        <v>0</v>
      </c>
      <c r="Q40" s="7" t="s">
        <v>15</v>
      </c>
      <c r="R40" s="2" t="s">
        <v>1989</v>
      </c>
      <c r="S40" s="6"/>
      <c r="T40" s="3"/>
      <c r="U40" s="7" t="s">
        <v>3436</v>
      </c>
      <c r="V40" s="7" t="s">
        <v>3427</v>
      </c>
      <c r="W40" s="7" t="s">
        <v>3427</v>
      </c>
      <c r="X40" s="7" t="s">
        <v>3427</v>
      </c>
      <c r="Y40" s="7" t="s">
        <v>1933</v>
      </c>
      <c r="Z40" s="7" t="s">
        <v>157</v>
      </c>
      <c r="AA40" s="7" t="s">
        <v>2624</v>
      </c>
    </row>
    <row r="41" spans="1:27" x14ac:dyDescent="0.25">
      <c r="A41" s="4" t="s">
        <v>265</v>
      </c>
      <c r="B41" s="7" t="s">
        <v>1939</v>
      </c>
      <c r="C41" s="8">
        <v>44740</v>
      </c>
      <c r="D41" s="8">
        <v>45977</v>
      </c>
      <c r="E41" s="7" t="s">
        <v>3406</v>
      </c>
      <c r="F41" s="7" t="s">
        <v>264</v>
      </c>
      <c r="G41" s="5" t="s">
        <v>2656</v>
      </c>
      <c r="H41" s="2" t="s">
        <v>3430</v>
      </c>
      <c r="I41" s="2" t="s">
        <v>3431</v>
      </c>
      <c r="J41" s="88">
        <v>4500000</v>
      </c>
      <c r="K41" s="89">
        <v>4500000</v>
      </c>
      <c r="L41" s="88">
        <v>0</v>
      </c>
      <c r="M41" s="88">
        <v>0</v>
      </c>
      <c r="N41" s="15">
        <v>0</v>
      </c>
      <c r="O41" s="14">
        <v>0</v>
      </c>
      <c r="P41" s="15">
        <v>0</v>
      </c>
      <c r="Q41" s="7" t="s">
        <v>15</v>
      </c>
      <c r="R41" s="2" t="s">
        <v>1989</v>
      </c>
      <c r="S41" s="6"/>
      <c r="T41" s="3"/>
      <c r="U41" s="7" t="s">
        <v>3436</v>
      </c>
      <c r="V41" s="7" t="s">
        <v>3427</v>
      </c>
      <c r="W41" s="7" t="s">
        <v>3427</v>
      </c>
      <c r="X41" s="7" t="s">
        <v>3427</v>
      </c>
      <c r="Y41" s="7" t="s">
        <v>1933</v>
      </c>
      <c r="Z41" s="7" t="s">
        <v>16</v>
      </c>
      <c r="AA41" s="7" t="s">
        <v>2624</v>
      </c>
    </row>
    <row r="42" spans="1:27" x14ac:dyDescent="0.25">
      <c r="A42" s="4" t="s">
        <v>400</v>
      </c>
      <c r="B42" s="7" t="s">
        <v>1939</v>
      </c>
      <c r="C42" s="8">
        <v>43690</v>
      </c>
      <c r="D42" s="8" t="s">
        <v>1948</v>
      </c>
      <c r="E42" s="7" t="s">
        <v>266</v>
      </c>
      <c r="F42" s="7" t="s">
        <v>267</v>
      </c>
      <c r="G42" s="5" t="s">
        <v>268</v>
      </c>
      <c r="H42" s="7" t="s">
        <v>2754</v>
      </c>
      <c r="I42" s="7" t="s">
        <v>2755</v>
      </c>
      <c r="J42" s="88">
        <v>2150000</v>
      </c>
      <c r="K42" s="89">
        <v>2150000</v>
      </c>
      <c r="L42" s="88">
        <v>191644.72</v>
      </c>
      <c r="M42" s="88">
        <v>0</v>
      </c>
      <c r="N42" s="15">
        <v>8.9137079069767436E-2</v>
      </c>
      <c r="O42" s="14">
        <v>0</v>
      </c>
      <c r="P42" s="15">
        <v>0</v>
      </c>
      <c r="Q42" s="7" t="s">
        <v>15</v>
      </c>
      <c r="R42" s="2" t="s">
        <v>1989</v>
      </c>
      <c r="S42" s="6"/>
      <c r="T42" s="3"/>
      <c r="U42" s="7" t="s">
        <v>3436</v>
      </c>
      <c r="V42" s="7" t="s">
        <v>3427</v>
      </c>
      <c r="W42" s="7" t="s">
        <v>3427</v>
      </c>
      <c r="X42" s="7" t="s">
        <v>3427</v>
      </c>
      <c r="Y42" s="7" t="s">
        <v>1933</v>
      </c>
      <c r="Z42" s="7" t="s">
        <v>16</v>
      </c>
      <c r="AA42" s="7" t="s">
        <v>2624</v>
      </c>
    </row>
    <row r="43" spans="1:27" x14ac:dyDescent="0.25">
      <c r="A43" s="4" t="s">
        <v>400</v>
      </c>
      <c r="B43" s="7" t="s">
        <v>1939</v>
      </c>
      <c r="C43" s="8">
        <v>43690</v>
      </c>
      <c r="D43" s="8" t="s">
        <v>1948</v>
      </c>
      <c r="E43" s="7" t="s">
        <v>269</v>
      </c>
      <c r="F43" s="7" t="s">
        <v>270</v>
      </c>
      <c r="G43" s="5" t="s">
        <v>271</v>
      </c>
      <c r="H43" s="7" t="s">
        <v>2754</v>
      </c>
      <c r="I43" s="7" t="s">
        <v>2755</v>
      </c>
      <c r="J43" s="88">
        <v>6400000</v>
      </c>
      <c r="K43" s="89">
        <v>6400000</v>
      </c>
      <c r="L43" s="88">
        <v>551777.14999999991</v>
      </c>
      <c r="M43" s="88">
        <v>0</v>
      </c>
      <c r="N43" s="15">
        <v>8.621517968749999E-2</v>
      </c>
      <c r="O43" s="14">
        <v>0</v>
      </c>
      <c r="P43" s="15">
        <v>0</v>
      </c>
      <c r="Q43" s="7" t="s">
        <v>15</v>
      </c>
      <c r="R43" s="2" t="s">
        <v>1991</v>
      </c>
      <c r="S43" s="6"/>
      <c r="T43" s="3"/>
      <c r="U43" s="7" t="s">
        <v>3436</v>
      </c>
      <c r="V43" s="7" t="s">
        <v>3427</v>
      </c>
      <c r="W43" s="7" t="s">
        <v>3427</v>
      </c>
      <c r="X43" s="7" t="s">
        <v>3427</v>
      </c>
      <c r="Y43" s="7" t="s">
        <v>1933</v>
      </c>
      <c r="Z43" s="7" t="s">
        <v>16</v>
      </c>
      <c r="AA43" s="7" t="s">
        <v>2624</v>
      </c>
    </row>
    <row r="44" spans="1:27" x14ac:dyDescent="0.25">
      <c r="A44" s="4" t="s">
        <v>400</v>
      </c>
      <c r="B44" s="7" t="s">
        <v>1939</v>
      </c>
      <c r="C44" s="8">
        <v>43690</v>
      </c>
      <c r="D44" s="8" t="s">
        <v>1948</v>
      </c>
      <c r="E44" s="7" t="s">
        <v>272</v>
      </c>
      <c r="F44" s="7" t="s">
        <v>273</v>
      </c>
      <c r="G44" s="5" t="s">
        <v>274</v>
      </c>
      <c r="H44" s="7" t="s">
        <v>2754</v>
      </c>
      <c r="I44" s="7" t="s">
        <v>2755</v>
      </c>
      <c r="J44" s="88">
        <v>7000000</v>
      </c>
      <c r="K44" s="89">
        <v>7000000</v>
      </c>
      <c r="L44" s="88">
        <v>509736.74</v>
      </c>
      <c r="M44" s="88">
        <v>0</v>
      </c>
      <c r="N44" s="15">
        <v>7.2819534285714291E-2</v>
      </c>
      <c r="O44" s="14">
        <v>0</v>
      </c>
      <c r="P44" s="15">
        <v>0</v>
      </c>
      <c r="Q44" s="7" t="s">
        <v>15</v>
      </c>
      <c r="R44" s="2" t="s">
        <v>1989</v>
      </c>
      <c r="S44" s="6"/>
      <c r="T44" s="3"/>
      <c r="U44" s="7" t="s">
        <v>3436</v>
      </c>
      <c r="V44" s="7" t="s">
        <v>3427</v>
      </c>
      <c r="W44" s="7" t="s">
        <v>3427</v>
      </c>
      <c r="X44" s="7" t="s">
        <v>3427</v>
      </c>
      <c r="Y44" s="7" t="s">
        <v>1933</v>
      </c>
      <c r="Z44" s="7" t="s">
        <v>16</v>
      </c>
      <c r="AA44" s="7" t="s">
        <v>2624</v>
      </c>
    </row>
    <row r="45" spans="1:27" x14ac:dyDescent="0.25">
      <c r="A45" s="4" t="s">
        <v>400</v>
      </c>
      <c r="B45" s="7" t="s">
        <v>1939</v>
      </c>
      <c r="C45" s="8">
        <v>43690</v>
      </c>
      <c r="D45" s="8" t="s">
        <v>1948</v>
      </c>
      <c r="E45" s="7" t="s">
        <v>275</v>
      </c>
      <c r="F45" s="7" t="s">
        <v>276</v>
      </c>
      <c r="G45" s="5" t="s">
        <v>277</v>
      </c>
      <c r="H45" s="7" t="s">
        <v>2754</v>
      </c>
      <c r="I45" s="7" t="s">
        <v>2755</v>
      </c>
      <c r="J45" s="88">
        <v>20732685.98</v>
      </c>
      <c r="K45" s="89">
        <v>20732685.98</v>
      </c>
      <c r="L45" s="88">
        <v>1777258.12</v>
      </c>
      <c r="M45" s="88">
        <v>0</v>
      </c>
      <c r="N45" s="15">
        <v>8.5722521515757794E-2</v>
      </c>
      <c r="O45" s="14">
        <v>0</v>
      </c>
      <c r="P45" s="15">
        <v>0</v>
      </c>
      <c r="Q45" s="7" t="s">
        <v>15</v>
      </c>
      <c r="R45" s="2" t="s">
        <v>1989</v>
      </c>
      <c r="S45" s="6"/>
      <c r="T45" s="3"/>
      <c r="U45" s="7" t="s">
        <v>3436</v>
      </c>
      <c r="V45" s="7" t="s">
        <v>3427</v>
      </c>
      <c r="W45" s="7" t="s">
        <v>3427</v>
      </c>
      <c r="X45" s="7" t="s">
        <v>3427</v>
      </c>
      <c r="Y45" s="7" t="s">
        <v>1933</v>
      </c>
      <c r="Z45" s="7" t="s">
        <v>16</v>
      </c>
      <c r="AA45" s="7" t="s">
        <v>2624</v>
      </c>
    </row>
    <row r="46" spans="1:27" x14ac:dyDescent="0.25">
      <c r="A46" s="4" t="s">
        <v>400</v>
      </c>
      <c r="B46" s="7" t="s">
        <v>1939</v>
      </c>
      <c r="C46" s="8">
        <v>43690</v>
      </c>
      <c r="D46" s="8" t="s">
        <v>1948</v>
      </c>
      <c r="E46" s="7" t="s">
        <v>278</v>
      </c>
      <c r="F46" s="7" t="s">
        <v>279</v>
      </c>
      <c r="G46" s="5" t="s">
        <v>280</v>
      </c>
      <c r="H46" s="7" t="s">
        <v>2756</v>
      </c>
      <c r="I46" s="7" t="s">
        <v>2757</v>
      </c>
      <c r="J46" s="88">
        <v>750000</v>
      </c>
      <c r="K46" s="89">
        <v>750000</v>
      </c>
      <c r="L46" s="88">
        <v>554763.21</v>
      </c>
      <c r="M46" s="88">
        <v>270094.93</v>
      </c>
      <c r="N46" s="15">
        <v>0.73968427999999997</v>
      </c>
      <c r="O46" s="14">
        <v>0.36012657333333331</v>
      </c>
      <c r="P46" s="15">
        <v>0.4868652519333429</v>
      </c>
      <c r="Q46" s="7" t="s">
        <v>305</v>
      </c>
      <c r="R46" s="2" t="s">
        <v>3428</v>
      </c>
      <c r="S46" s="6">
        <v>44203</v>
      </c>
      <c r="T46" s="3" t="s">
        <v>3438</v>
      </c>
      <c r="U46" s="7" t="s">
        <v>3427</v>
      </c>
      <c r="V46" s="7" t="s">
        <v>3436</v>
      </c>
      <c r="W46" s="7" t="s">
        <v>3436</v>
      </c>
      <c r="X46" s="7" t="s">
        <v>3436</v>
      </c>
      <c r="Y46" s="7" t="s">
        <v>1934</v>
      </c>
      <c r="Z46" s="7" t="s">
        <v>16</v>
      </c>
      <c r="AA46" s="7" t="s">
        <v>2624</v>
      </c>
    </row>
    <row r="47" spans="1:27" x14ac:dyDescent="0.25">
      <c r="A47" s="4" t="s">
        <v>400</v>
      </c>
      <c r="B47" s="7" t="s">
        <v>1939</v>
      </c>
      <c r="C47" s="8">
        <v>43690</v>
      </c>
      <c r="D47" s="8" t="s">
        <v>1948</v>
      </c>
      <c r="E47" s="7" t="s">
        <v>281</v>
      </c>
      <c r="F47" s="7" t="s">
        <v>282</v>
      </c>
      <c r="G47" s="5" t="s">
        <v>283</v>
      </c>
      <c r="H47" s="7" t="s">
        <v>2758</v>
      </c>
      <c r="I47" s="7" t="s">
        <v>2759</v>
      </c>
      <c r="J47" s="88">
        <v>6506862</v>
      </c>
      <c r="K47" s="89">
        <v>6506862</v>
      </c>
      <c r="L47" s="88">
        <v>6506862</v>
      </c>
      <c r="M47" s="88">
        <v>5785999.9999999991</v>
      </c>
      <c r="N47" s="15">
        <v>1</v>
      </c>
      <c r="O47" s="14">
        <v>0.88921510860380915</v>
      </c>
      <c r="P47" s="15">
        <v>0.88921510860380915</v>
      </c>
      <c r="Q47" s="7" t="s">
        <v>58</v>
      </c>
      <c r="R47" s="2" t="s">
        <v>2061</v>
      </c>
      <c r="S47" s="6">
        <v>44086</v>
      </c>
      <c r="T47" s="3" t="s">
        <v>3439</v>
      </c>
      <c r="U47" s="7" t="s">
        <v>3427</v>
      </c>
      <c r="V47" s="7" t="s">
        <v>3436</v>
      </c>
      <c r="W47" s="7" t="s">
        <v>3436</v>
      </c>
      <c r="X47" s="7" t="s">
        <v>3436</v>
      </c>
      <c r="Y47" s="7" t="s">
        <v>1934</v>
      </c>
      <c r="Z47" s="7" t="s">
        <v>16</v>
      </c>
      <c r="AA47" s="7" t="s">
        <v>2624</v>
      </c>
    </row>
    <row r="48" spans="1:27" x14ac:dyDescent="0.25">
      <c r="A48" s="4" t="s">
        <v>400</v>
      </c>
      <c r="B48" s="7" t="s">
        <v>1939</v>
      </c>
      <c r="C48" s="8">
        <v>43690</v>
      </c>
      <c r="D48" s="8" t="s">
        <v>1948</v>
      </c>
      <c r="E48" s="7" t="s">
        <v>284</v>
      </c>
      <c r="F48" s="7" t="s">
        <v>285</v>
      </c>
      <c r="G48" s="5" t="s">
        <v>286</v>
      </c>
      <c r="H48" s="7" t="s">
        <v>2760</v>
      </c>
      <c r="I48" s="7" t="s">
        <v>2761</v>
      </c>
      <c r="J48" s="88">
        <v>11200000</v>
      </c>
      <c r="K48" s="89">
        <v>11200000</v>
      </c>
      <c r="L48" s="88">
        <v>11200000</v>
      </c>
      <c r="M48" s="88">
        <v>3770813.77</v>
      </c>
      <c r="N48" s="15">
        <v>1</v>
      </c>
      <c r="O48" s="14">
        <v>0.33667980089285715</v>
      </c>
      <c r="P48" s="15">
        <v>0.33667980089285715</v>
      </c>
      <c r="Q48" s="7" t="s">
        <v>58</v>
      </c>
      <c r="R48" s="2" t="s">
        <v>2007</v>
      </c>
      <c r="S48" s="6">
        <v>43871</v>
      </c>
      <c r="T48" s="3" t="s">
        <v>3438</v>
      </c>
      <c r="U48" s="7" t="s">
        <v>3427</v>
      </c>
      <c r="V48" s="7" t="s">
        <v>3436</v>
      </c>
      <c r="W48" s="7" t="s">
        <v>3436</v>
      </c>
      <c r="X48" s="7" t="s">
        <v>3436</v>
      </c>
      <c r="Y48" s="7" t="s">
        <v>1934</v>
      </c>
      <c r="Z48" s="7" t="s">
        <v>16</v>
      </c>
      <c r="AA48" s="7" t="s">
        <v>2624</v>
      </c>
    </row>
    <row r="49" spans="1:27" x14ac:dyDescent="0.25">
      <c r="A49" s="4" t="s">
        <v>400</v>
      </c>
      <c r="B49" s="7" t="s">
        <v>1939</v>
      </c>
      <c r="C49" s="8">
        <v>43690</v>
      </c>
      <c r="D49" s="8" t="s">
        <v>1948</v>
      </c>
      <c r="E49" s="7" t="s">
        <v>287</v>
      </c>
      <c r="F49" s="7" t="s">
        <v>288</v>
      </c>
      <c r="G49" s="5" t="s">
        <v>289</v>
      </c>
      <c r="H49" s="7" t="s">
        <v>2762</v>
      </c>
      <c r="I49" s="7" t="s">
        <v>2763</v>
      </c>
      <c r="J49" s="88">
        <v>2600000</v>
      </c>
      <c r="K49" s="89">
        <v>2600000</v>
      </c>
      <c r="L49" s="88">
        <v>240454.53</v>
      </c>
      <c r="M49" s="88">
        <v>86338.06</v>
      </c>
      <c r="N49" s="15">
        <v>9.2482511538461543E-2</v>
      </c>
      <c r="O49" s="14">
        <v>3.3206946153846152E-2</v>
      </c>
      <c r="P49" s="15">
        <v>0.35906189831399726</v>
      </c>
      <c r="Q49" s="7" t="s">
        <v>15</v>
      </c>
      <c r="R49" s="2" t="s">
        <v>1991</v>
      </c>
      <c r="S49" s="6"/>
      <c r="T49" s="3"/>
      <c r="U49" s="7" t="s">
        <v>3436</v>
      </c>
      <c r="V49" s="7" t="s">
        <v>3427</v>
      </c>
      <c r="W49" s="7" t="s">
        <v>3427</v>
      </c>
      <c r="X49" s="7" t="s">
        <v>3427</v>
      </c>
      <c r="Y49" s="7" t="s">
        <v>1933</v>
      </c>
      <c r="Z49" s="7" t="s">
        <v>16</v>
      </c>
      <c r="AA49" s="7" t="s">
        <v>2624</v>
      </c>
    </row>
    <row r="50" spans="1:27" x14ac:dyDescent="0.25">
      <c r="A50" s="4" t="s">
        <v>400</v>
      </c>
      <c r="B50" s="7" t="s">
        <v>1939</v>
      </c>
      <c r="C50" s="8">
        <v>43690</v>
      </c>
      <c r="D50" s="8" t="s">
        <v>1948</v>
      </c>
      <c r="E50" s="7" t="s">
        <v>290</v>
      </c>
      <c r="F50" s="7" t="s">
        <v>291</v>
      </c>
      <c r="G50" s="5" t="s">
        <v>292</v>
      </c>
      <c r="H50" s="7" t="s">
        <v>2764</v>
      </c>
      <c r="I50" s="7" t="s">
        <v>2755</v>
      </c>
      <c r="J50" s="88">
        <v>10067934</v>
      </c>
      <c r="K50" s="89">
        <v>10067934</v>
      </c>
      <c r="L50" s="88">
        <v>10067934</v>
      </c>
      <c r="M50" s="88">
        <v>4286380.2</v>
      </c>
      <c r="N50" s="15">
        <v>1</v>
      </c>
      <c r="O50" s="14">
        <v>0.42574575876242338</v>
      </c>
      <c r="P50" s="15">
        <v>0.42574575876242338</v>
      </c>
      <c r="Q50" s="7" t="s">
        <v>58</v>
      </c>
      <c r="R50" s="2" t="s">
        <v>2061</v>
      </c>
      <c r="S50" s="6">
        <v>44086</v>
      </c>
      <c r="T50" s="3" t="s">
        <v>3439</v>
      </c>
      <c r="U50" s="7" t="s">
        <v>3427</v>
      </c>
      <c r="V50" s="7" t="s">
        <v>3436</v>
      </c>
      <c r="W50" s="7" t="s">
        <v>3436</v>
      </c>
      <c r="X50" s="7" t="s">
        <v>3436</v>
      </c>
      <c r="Y50" s="7" t="s">
        <v>1934</v>
      </c>
      <c r="Z50" s="7" t="s">
        <v>16</v>
      </c>
      <c r="AA50" s="7" t="s">
        <v>2624</v>
      </c>
    </row>
    <row r="51" spans="1:27" x14ac:dyDescent="0.25">
      <c r="A51" s="4" t="s">
        <v>400</v>
      </c>
      <c r="B51" s="7" t="s">
        <v>1939</v>
      </c>
      <c r="C51" s="8">
        <v>43690</v>
      </c>
      <c r="D51" s="8" t="s">
        <v>1948</v>
      </c>
      <c r="E51" s="7" t="s">
        <v>293</v>
      </c>
      <c r="F51" s="7" t="s">
        <v>294</v>
      </c>
      <c r="G51" s="5" t="s">
        <v>295</v>
      </c>
      <c r="H51" s="7" t="s">
        <v>2764</v>
      </c>
      <c r="I51" s="7" t="s">
        <v>2755</v>
      </c>
      <c r="J51" s="88">
        <v>14672100</v>
      </c>
      <c r="K51" s="89">
        <v>14672100</v>
      </c>
      <c r="L51" s="88">
        <v>14672100</v>
      </c>
      <c r="M51" s="88">
        <v>6505629.9999999991</v>
      </c>
      <c r="N51" s="15">
        <v>1</v>
      </c>
      <c r="O51" s="14">
        <v>0.44340142174603492</v>
      </c>
      <c r="P51" s="15">
        <v>0.44340142174603492</v>
      </c>
      <c r="Q51" s="7" t="s">
        <v>58</v>
      </c>
      <c r="R51" s="2" t="s">
        <v>2061</v>
      </c>
      <c r="S51" s="6">
        <v>44086</v>
      </c>
      <c r="T51" s="3" t="s">
        <v>3439</v>
      </c>
      <c r="U51" s="7" t="s">
        <v>3427</v>
      </c>
      <c r="V51" s="7" t="s">
        <v>3436</v>
      </c>
      <c r="W51" s="7" t="s">
        <v>3436</v>
      </c>
      <c r="X51" s="7" t="s">
        <v>3436</v>
      </c>
      <c r="Y51" s="7" t="s">
        <v>1934</v>
      </c>
      <c r="Z51" s="7" t="s">
        <v>16</v>
      </c>
      <c r="AA51" s="7" t="s">
        <v>2624</v>
      </c>
    </row>
    <row r="52" spans="1:27" x14ac:dyDescent="0.25">
      <c r="A52" s="4" t="s">
        <v>400</v>
      </c>
      <c r="B52" s="7" t="s">
        <v>1939</v>
      </c>
      <c r="C52" s="8">
        <v>43690</v>
      </c>
      <c r="D52" s="8" t="s">
        <v>1948</v>
      </c>
      <c r="E52" s="7" t="s">
        <v>296</v>
      </c>
      <c r="F52" s="7" t="s">
        <v>297</v>
      </c>
      <c r="G52" s="5" t="s">
        <v>298</v>
      </c>
      <c r="H52" s="7" t="s">
        <v>2765</v>
      </c>
      <c r="I52" s="7" t="s">
        <v>2766</v>
      </c>
      <c r="J52" s="88">
        <v>2773209</v>
      </c>
      <c r="K52" s="89">
        <v>2773209</v>
      </c>
      <c r="L52" s="88">
        <v>2773209</v>
      </c>
      <c r="M52" s="88">
        <v>2169320.9</v>
      </c>
      <c r="N52" s="15">
        <v>1</v>
      </c>
      <c r="O52" s="14">
        <v>0.78224212455678599</v>
      </c>
      <c r="P52" s="15">
        <v>0.78224212455678599</v>
      </c>
      <c r="Q52" s="7" t="s">
        <v>58</v>
      </c>
      <c r="R52" s="2" t="s">
        <v>2071</v>
      </c>
      <c r="S52" s="6">
        <v>43720</v>
      </c>
      <c r="T52" s="3" t="s">
        <v>3439</v>
      </c>
      <c r="U52" s="7" t="s">
        <v>3427</v>
      </c>
      <c r="V52" s="7" t="s">
        <v>3436</v>
      </c>
      <c r="W52" s="7" t="s">
        <v>3436</v>
      </c>
      <c r="X52" s="7" t="s">
        <v>3436</v>
      </c>
      <c r="Y52" s="7" t="s">
        <v>1934</v>
      </c>
      <c r="Z52" s="7" t="s">
        <v>16</v>
      </c>
      <c r="AA52" s="7" t="s">
        <v>2624</v>
      </c>
    </row>
    <row r="53" spans="1:27" x14ac:dyDescent="0.25">
      <c r="A53" s="4" t="s">
        <v>400</v>
      </c>
      <c r="B53" s="7" t="s">
        <v>1939</v>
      </c>
      <c r="C53" s="8">
        <v>43690</v>
      </c>
      <c r="D53" s="8" t="s">
        <v>1948</v>
      </c>
      <c r="E53" s="7" t="s">
        <v>299</v>
      </c>
      <c r="F53" s="7" t="s">
        <v>300</v>
      </c>
      <c r="G53" s="5" t="s">
        <v>301</v>
      </c>
      <c r="H53" s="7" t="s">
        <v>2767</v>
      </c>
      <c r="I53" s="7" t="s">
        <v>2768</v>
      </c>
      <c r="J53" s="88">
        <v>2183305</v>
      </c>
      <c r="K53" s="89">
        <v>2183305</v>
      </c>
      <c r="L53" s="88">
        <v>2183305</v>
      </c>
      <c r="M53" s="88">
        <v>983991.5</v>
      </c>
      <c r="N53" s="15">
        <v>1</v>
      </c>
      <c r="O53" s="14">
        <v>0.45068897840659</v>
      </c>
      <c r="P53" s="15">
        <v>0.45068897840659</v>
      </c>
      <c r="Q53" s="7" t="s">
        <v>58</v>
      </c>
      <c r="R53" s="2" t="s">
        <v>2061</v>
      </c>
      <c r="S53" s="6">
        <v>43720</v>
      </c>
      <c r="T53" s="3" t="s">
        <v>3439</v>
      </c>
      <c r="U53" s="7" t="s">
        <v>3427</v>
      </c>
      <c r="V53" s="7" t="s">
        <v>3436</v>
      </c>
      <c r="W53" s="7" t="s">
        <v>3436</v>
      </c>
      <c r="X53" s="7" t="s">
        <v>3436</v>
      </c>
      <c r="Y53" s="7" t="s">
        <v>1934</v>
      </c>
      <c r="Z53" s="7" t="s">
        <v>16</v>
      </c>
      <c r="AA53" s="7" t="s">
        <v>2624</v>
      </c>
    </row>
    <row r="54" spans="1:27" x14ac:dyDescent="0.25">
      <c r="A54" s="4" t="s">
        <v>400</v>
      </c>
      <c r="B54" s="7" t="s">
        <v>1939</v>
      </c>
      <c r="C54" s="8">
        <v>43690</v>
      </c>
      <c r="D54" s="8" t="s">
        <v>1948</v>
      </c>
      <c r="E54" s="7" t="s">
        <v>302</v>
      </c>
      <c r="F54" s="7" t="s">
        <v>303</v>
      </c>
      <c r="G54" s="5" t="s">
        <v>304</v>
      </c>
      <c r="H54" s="7" t="s">
        <v>2769</v>
      </c>
      <c r="I54" s="7" t="s">
        <v>2770</v>
      </c>
      <c r="J54" s="88">
        <v>383488.93</v>
      </c>
      <c r="K54" s="89">
        <v>383488.93</v>
      </c>
      <c r="L54" s="88">
        <v>248062.69</v>
      </c>
      <c r="M54" s="88">
        <v>78709.740000000005</v>
      </c>
      <c r="N54" s="15">
        <v>0.6468574985984602</v>
      </c>
      <c r="O54" s="14">
        <v>0.20524644609689258</v>
      </c>
      <c r="P54" s="15">
        <v>0.31729777662251429</v>
      </c>
      <c r="Q54" s="7" t="s">
        <v>305</v>
      </c>
      <c r="R54" s="2" t="s">
        <v>3428</v>
      </c>
      <c r="S54" s="6">
        <v>43998</v>
      </c>
      <c r="T54" s="3" t="s">
        <v>3438</v>
      </c>
      <c r="U54" s="7" t="s">
        <v>3427</v>
      </c>
      <c r="V54" s="7" t="s">
        <v>3436</v>
      </c>
      <c r="W54" s="7" t="s">
        <v>3436</v>
      </c>
      <c r="X54" s="7" t="s">
        <v>3436</v>
      </c>
      <c r="Y54" s="7" t="s">
        <v>1934</v>
      </c>
      <c r="Z54" s="7" t="s">
        <v>16</v>
      </c>
      <c r="AA54" s="7" t="s">
        <v>2624</v>
      </c>
    </row>
    <row r="55" spans="1:27" x14ac:dyDescent="0.25">
      <c r="A55" s="4" t="s">
        <v>400</v>
      </c>
      <c r="B55" s="7" t="s">
        <v>1939</v>
      </c>
      <c r="C55" s="8">
        <v>43690</v>
      </c>
      <c r="D55" s="8" t="s">
        <v>1948</v>
      </c>
      <c r="E55" s="7" t="s">
        <v>306</v>
      </c>
      <c r="F55" s="7" t="s">
        <v>307</v>
      </c>
      <c r="G55" s="5" t="s">
        <v>308</v>
      </c>
      <c r="H55" s="7" t="s">
        <v>2771</v>
      </c>
      <c r="I55" s="7" t="s">
        <v>2772</v>
      </c>
      <c r="J55" s="88">
        <v>476000</v>
      </c>
      <c r="K55" s="89">
        <v>476000</v>
      </c>
      <c r="L55" s="88">
        <v>289320.43</v>
      </c>
      <c r="M55" s="88">
        <v>0</v>
      </c>
      <c r="N55" s="15">
        <v>0.60781602941176471</v>
      </c>
      <c r="O55" s="14">
        <v>0</v>
      </c>
      <c r="P55" s="15">
        <v>0</v>
      </c>
      <c r="Q55" s="7" t="s">
        <v>58</v>
      </c>
      <c r="R55" s="2" t="s">
        <v>1995</v>
      </c>
      <c r="S55" s="6">
        <v>44354</v>
      </c>
      <c r="T55" s="3" t="s">
        <v>3438</v>
      </c>
      <c r="U55" s="7" t="s">
        <v>3427</v>
      </c>
      <c r="V55" s="7" t="s">
        <v>3436</v>
      </c>
      <c r="W55" s="7" t="s">
        <v>3436</v>
      </c>
      <c r="X55" s="7" t="s">
        <v>3436</v>
      </c>
      <c r="Y55" s="7" t="s">
        <v>1934</v>
      </c>
      <c r="Z55" s="7" t="s">
        <v>16</v>
      </c>
      <c r="AA55" s="7" t="s">
        <v>2624</v>
      </c>
    </row>
    <row r="56" spans="1:27" x14ac:dyDescent="0.25">
      <c r="A56" s="4" t="s">
        <v>400</v>
      </c>
      <c r="B56" s="7" t="s">
        <v>1939</v>
      </c>
      <c r="C56" s="8">
        <v>43690</v>
      </c>
      <c r="D56" s="8" t="s">
        <v>1948</v>
      </c>
      <c r="E56" s="7" t="s">
        <v>309</v>
      </c>
      <c r="F56" s="7" t="s">
        <v>310</v>
      </c>
      <c r="G56" s="5" t="s">
        <v>311</v>
      </c>
      <c r="H56" s="7" t="s">
        <v>2773</v>
      </c>
      <c r="I56" s="7" t="s">
        <v>2774</v>
      </c>
      <c r="J56" s="88">
        <v>1168318.1200000001</v>
      </c>
      <c r="K56" s="89">
        <v>1168318.1200000001</v>
      </c>
      <c r="L56" s="88">
        <v>899128.21</v>
      </c>
      <c r="M56" s="88">
        <v>761818.08000000019</v>
      </c>
      <c r="N56" s="15">
        <v>0.76959194127708974</v>
      </c>
      <c r="O56" s="14">
        <v>0.65206390875800169</v>
      </c>
      <c r="P56" s="15">
        <v>0.84728526090845291</v>
      </c>
      <c r="Q56" s="7" t="s">
        <v>305</v>
      </c>
      <c r="R56" s="2" t="s">
        <v>3428</v>
      </c>
      <c r="S56" s="6">
        <v>44225</v>
      </c>
      <c r="T56" s="3" t="s">
        <v>3438</v>
      </c>
      <c r="U56" s="7" t="s">
        <v>3427</v>
      </c>
      <c r="V56" s="7" t="s">
        <v>3436</v>
      </c>
      <c r="W56" s="7" t="s">
        <v>3436</v>
      </c>
      <c r="X56" s="7" t="s">
        <v>3436</v>
      </c>
      <c r="Y56" s="7" t="s">
        <v>1934</v>
      </c>
      <c r="Z56" s="7" t="s">
        <v>16</v>
      </c>
      <c r="AA56" s="7" t="s">
        <v>2624</v>
      </c>
    </row>
    <row r="57" spans="1:27" x14ac:dyDescent="0.25">
      <c r="A57" s="4" t="s">
        <v>400</v>
      </c>
      <c r="B57" s="7" t="s">
        <v>1939</v>
      </c>
      <c r="C57" s="8">
        <v>43690</v>
      </c>
      <c r="D57" s="8" t="s">
        <v>1948</v>
      </c>
      <c r="E57" s="7" t="s">
        <v>312</v>
      </c>
      <c r="F57" s="7" t="s">
        <v>313</v>
      </c>
      <c r="G57" s="5" t="s">
        <v>314</v>
      </c>
      <c r="H57" s="7" t="s">
        <v>2756</v>
      </c>
      <c r="I57" s="7" t="s">
        <v>2757</v>
      </c>
      <c r="J57" s="88">
        <v>1500000</v>
      </c>
      <c r="K57" s="89">
        <v>987103.96</v>
      </c>
      <c r="L57" s="88">
        <v>987103.96</v>
      </c>
      <c r="M57" s="88">
        <v>987103.9600000002</v>
      </c>
      <c r="N57" s="15">
        <v>0.65806930666666663</v>
      </c>
      <c r="O57" s="14">
        <v>0.65806930666666674</v>
      </c>
      <c r="P57" s="15">
        <v>1.0000000000000002</v>
      </c>
      <c r="Q57" s="7" t="s">
        <v>305</v>
      </c>
      <c r="R57" s="2" t="s">
        <v>3428</v>
      </c>
      <c r="S57" s="6">
        <v>44042</v>
      </c>
      <c r="T57" s="3" t="s">
        <v>3438</v>
      </c>
      <c r="U57" s="7" t="s">
        <v>3427</v>
      </c>
      <c r="V57" s="7" t="s">
        <v>3436</v>
      </c>
      <c r="W57" s="7" t="s">
        <v>3436</v>
      </c>
      <c r="X57" s="7" t="s">
        <v>3436</v>
      </c>
      <c r="Y57" s="7" t="s">
        <v>1934</v>
      </c>
      <c r="Z57" s="7" t="s">
        <v>16</v>
      </c>
      <c r="AA57" s="7" t="s">
        <v>2624</v>
      </c>
    </row>
    <row r="58" spans="1:27" x14ac:dyDescent="0.25">
      <c r="A58" s="4" t="s">
        <v>400</v>
      </c>
      <c r="B58" s="7" t="s">
        <v>1939</v>
      </c>
      <c r="C58" s="8">
        <v>43690</v>
      </c>
      <c r="D58" s="8" t="s">
        <v>1948</v>
      </c>
      <c r="E58" s="7" t="s">
        <v>315</v>
      </c>
      <c r="F58" s="7" t="s">
        <v>316</v>
      </c>
      <c r="G58" s="5" t="s">
        <v>317</v>
      </c>
      <c r="H58" s="7" t="s">
        <v>2775</v>
      </c>
      <c r="I58" s="7" t="s">
        <v>2776</v>
      </c>
      <c r="J58" s="88">
        <v>5000000</v>
      </c>
      <c r="K58" s="89">
        <v>5000000</v>
      </c>
      <c r="L58" s="88">
        <v>159890.16</v>
      </c>
      <c r="M58" s="88">
        <v>26211.5</v>
      </c>
      <c r="N58" s="15">
        <v>3.1978032000000003E-2</v>
      </c>
      <c r="O58" s="14">
        <v>5.2423000000000001E-3</v>
      </c>
      <c r="P58" s="15">
        <v>0.16393441597656791</v>
      </c>
      <c r="Q58" s="7" t="s">
        <v>15</v>
      </c>
      <c r="R58" s="2" t="s">
        <v>1991</v>
      </c>
      <c r="S58" s="6"/>
      <c r="T58" s="3"/>
      <c r="U58" s="7" t="s">
        <v>3436</v>
      </c>
      <c r="V58" s="7" t="s">
        <v>3427</v>
      </c>
      <c r="W58" s="7" t="s">
        <v>3427</v>
      </c>
      <c r="X58" s="7" t="s">
        <v>3427</v>
      </c>
      <c r="Y58" s="7" t="s">
        <v>1933</v>
      </c>
      <c r="Z58" s="7" t="s">
        <v>16</v>
      </c>
      <c r="AA58" s="7" t="s">
        <v>2624</v>
      </c>
    </row>
    <row r="59" spans="1:27" x14ac:dyDescent="0.25">
      <c r="A59" s="4" t="s">
        <v>400</v>
      </c>
      <c r="B59" s="7" t="s">
        <v>1939</v>
      </c>
      <c r="C59" s="8">
        <v>43690</v>
      </c>
      <c r="D59" s="8" t="s">
        <v>1948</v>
      </c>
      <c r="E59" s="7" t="s">
        <v>318</v>
      </c>
      <c r="F59" s="7" t="s">
        <v>319</v>
      </c>
      <c r="G59" s="5" t="s">
        <v>320</v>
      </c>
      <c r="H59" s="7" t="s">
        <v>2777</v>
      </c>
      <c r="I59" s="7" t="s">
        <v>2778</v>
      </c>
      <c r="J59" s="88">
        <v>2885911.85</v>
      </c>
      <c r="K59" s="89">
        <v>2885911.85</v>
      </c>
      <c r="L59" s="88">
        <v>311838.40999999997</v>
      </c>
      <c r="M59" s="88">
        <v>0</v>
      </c>
      <c r="N59" s="15">
        <v>0.10805541756239019</v>
      </c>
      <c r="O59" s="14">
        <v>0</v>
      </c>
      <c r="P59" s="15">
        <v>0</v>
      </c>
      <c r="Q59" s="7" t="s">
        <v>15</v>
      </c>
      <c r="R59" s="2" t="s">
        <v>1989</v>
      </c>
      <c r="S59" s="6"/>
      <c r="T59" s="3"/>
      <c r="U59" s="7" t="s">
        <v>3436</v>
      </c>
      <c r="V59" s="7" t="s">
        <v>3427</v>
      </c>
      <c r="W59" s="7" t="s">
        <v>3427</v>
      </c>
      <c r="X59" s="7" t="s">
        <v>3427</v>
      </c>
      <c r="Y59" s="7" t="s">
        <v>1933</v>
      </c>
      <c r="Z59" s="7" t="s">
        <v>16</v>
      </c>
      <c r="AA59" s="7" t="s">
        <v>2624</v>
      </c>
    </row>
    <row r="60" spans="1:27" x14ac:dyDescent="0.25">
      <c r="A60" s="4" t="s">
        <v>400</v>
      </c>
      <c r="B60" s="7" t="s">
        <v>1939</v>
      </c>
      <c r="C60" s="8">
        <v>43690</v>
      </c>
      <c r="D60" s="8" t="s">
        <v>1948</v>
      </c>
      <c r="E60" s="7" t="s">
        <v>321</v>
      </c>
      <c r="F60" s="7" t="s">
        <v>322</v>
      </c>
      <c r="G60" s="5" t="s">
        <v>323</v>
      </c>
      <c r="H60" s="7" t="s">
        <v>2775</v>
      </c>
      <c r="I60" s="7" t="s">
        <v>2776</v>
      </c>
      <c r="J60" s="88">
        <v>4465000</v>
      </c>
      <c r="K60" s="89">
        <v>4465000</v>
      </c>
      <c r="L60" s="88">
        <v>153332.01</v>
      </c>
      <c r="M60" s="88">
        <v>0</v>
      </c>
      <c r="N60" s="15">
        <v>3.4340875699888022E-2</v>
      </c>
      <c r="O60" s="14">
        <v>0</v>
      </c>
      <c r="P60" s="15">
        <v>0</v>
      </c>
      <c r="Q60" s="7" t="s">
        <v>15</v>
      </c>
      <c r="R60" s="2" t="s">
        <v>1991</v>
      </c>
      <c r="S60" s="6"/>
      <c r="T60" s="3"/>
      <c r="U60" s="7" t="s">
        <v>3436</v>
      </c>
      <c r="V60" s="7" t="s">
        <v>3427</v>
      </c>
      <c r="W60" s="7" t="s">
        <v>3427</v>
      </c>
      <c r="X60" s="7" t="s">
        <v>3427</v>
      </c>
      <c r="Y60" s="7" t="s">
        <v>1933</v>
      </c>
      <c r="Z60" s="7" t="s">
        <v>16</v>
      </c>
      <c r="AA60" s="7" t="s">
        <v>2624</v>
      </c>
    </row>
    <row r="61" spans="1:27" x14ac:dyDescent="0.25">
      <c r="A61" s="4" t="s">
        <v>400</v>
      </c>
      <c r="B61" s="7" t="s">
        <v>1939</v>
      </c>
      <c r="C61" s="8">
        <v>43690</v>
      </c>
      <c r="D61" s="8" t="s">
        <v>1948</v>
      </c>
      <c r="E61" s="7" t="s">
        <v>324</v>
      </c>
      <c r="F61" s="7" t="s">
        <v>325</v>
      </c>
      <c r="G61" s="5" t="s">
        <v>326</v>
      </c>
      <c r="H61" s="7" t="s">
        <v>2779</v>
      </c>
      <c r="I61" s="7" t="s">
        <v>2755</v>
      </c>
      <c r="J61" s="88">
        <v>3596000</v>
      </c>
      <c r="K61" s="89">
        <v>3446000</v>
      </c>
      <c r="L61" s="88">
        <v>2415400</v>
      </c>
      <c r="M61" s="88">
        <v>0</v>
      </c>
      <c r="N61" s="15">
        <v>0.6716907675194661</v>
      </c>
      <c r="O61" s="14">
        <v>0</v>
      </c>
      <c r="P61" s="15">
        <v>0</v>
      </c>
      <c r="Q61" s="7" t="s">
        <v>125</v>
      </c>
      <c r="R61" s="2" t="s">
        <v>1993</v>
      </c>
      <c r="S61" s="6">
        <v>45608</v>
      </c>
      <c r="T61" s="3" t="s">
        <v>3438</v>
      </c>
      <c r="U61" s="7" t="s">
        <v>3427</v>
      </c>
      <c r="V61" s="7" t="s">
        <v>3436</v>
      </c>
      <c r="W61" s="7" t="s">
        <v>3436</v>
      </c>
      <c r="X61" s="7" t="s">
        <v>3436</v>
      </c>
      <c r="Y61" s="7" t="s">
        <v>1934</v>
      </c>
      <c r="Z61" s="7" t="s">
        <v>16</v>
      </c>
      <c r="AA61" s="7" t="s">
        <v>2624</v>
      </c>
    </row>
    <row r="62" spans="1:27" x14ac:dyDescent="0.25">
      <c r="A62" s="4" t="s">
        <v>400</v>
      </c>
      <c r="B62" s="7" t="s">
        <v>1939</v>
      </c>
      <c r="C62" s="8">
        <v>43690</v>
      </c>
      <c r="D62" s="8" t="s">
        <v>1948</v>
      </c>
      <c r="E62" s="7" t="s">
        <v>327</v>
      </c>
      <c r="F62" s="7" t="s">
        <v>328</v>
      </c>
      <c r="G62" s="5" t="s">
        <v>329</v>
      </c>
      <c r="H62" s="7" t="s">
        <v>2779</v>
      </c>
      <c r="I62" s="7" t="s">
        <v>2729</v>
      </c>
      <c r="J62" s="88">
        <v>9000000</v>
      </c>
      <c r="K62" s="89">
        <v>9000000</v>
      </c>
      <c r="L62" s="88">
        <v>289167.40000000002</v>
      </c>
      <c r="M62" s="88">
        <v>66080.160000000003</v>
      </c>
      <c r="N62" s="15">
        <v>3.2129711111111112E-2</v>
      </c>
      <c r="O62" s="14">
        <v>7.3422400000000007E-3</v>
      </c>
      <c r="P62" s="15">
        <v>0.22851870577388736</v>
      </c>
      <c r="Q62" s="7" t="s">
        <v>15</v>
      </c>
      <c r="R62" s="2" t="s">
        <v>1991</v>
      </c>
      <c r="S62" s="6"/>
      <c r="T62" s="3"/>
      <c r="U62" s="7" t="s">
        <v>3436</v>
      </c>
      <c r="V62" s="7" t="s">
        <v>3427</v>
      </c>
      <c r="W62" s="7" t="s">
        <v>3427</v>
      </c>
      <c r="X62" s="7" t="s">
        <v>3427</v>
      </c>
      <c r="Y62" s="7" t="s">
        <v>1933</v>
      </c>
      <c r="Z62" s="7" t="s">
        <v>16</v>
      </c>
      <c r="AA62" s="7" t="s">
        <v>2624</v>
      </c>
    </row>
    <row r="63" spans="1:27" x14ac:dyDescent="0.25">
      <c r="A63" s="4" t="s">
        <v>400</v>
      </c>
      <c r="B63" s="7" t="s">
        <v>1939</v>
      </c>
      <c r="C63" s="8">
        <v>43690</v>
      </c>
      <c r="D63" s="8" t="s">
        <v>1948</v>
      </c>
      <c r="E63" s="7" t="s">
        <v>330</v>
      </c>
      <c r="F63" s="7" t="s">
        <v>331</v>
      </c>
      <c r="G63" s="5" t="s">
        <v>332</v>
      </c>
      <c r="H63" s="7" t="s">
        <v>2779</v>
      </c>
      <c r="I63" s="7" t="s">
        <v>2729</v>
      </c>
      <c r="J63" s="88">
        <v>30000000</v>
      </c>
      <c r="K63" s="89">
        <v>30000000</v>
      </c>
      <c r="L63" s="88">
        <v>564885.85</v>
      </c>
      <c r="M63" s="88">
        <v>0</v>
      </c>
      <c r="N63" s="15">
        <v>1.8829528333333331E-2</v>
      </c>
      <c r="O63" s="14">
        <v>0</v>
      </c>
      <c r="P63" s="15">
        <v>0</v>
      </c>
      <c r="Q63" s="7" t="s">
        <v>15</v>
      </c>
      <c r="R63" s="2" t="s">
        <v>1991</v>
      </c>
      <c r="S63" s="6"/>
      <c r="T63" s="3"/>
      <c r="U63" s="7" t="s">
        <v>3436</v>
      </c>
      <c r="V63" s="7" t="s">
        <v>3427</v>
      </c>
      <c r="W63" s="7" t="s">
        <v>3427</v>
      </c>
      <c r="X63" s="7" t="s">
        <v>3427</v>
      </c>
      <c r="Y63" s="7" t="s">
        <v>1933</v>
      </c>
      <c r="Z63" s="7" t="s">
        <v>16</v>
      </c>
      <c r="AA63" s="7" t="s">
        <v>2624</v>
      </c>
    </row>
    <row r="64" spans="1:27" x14ac:dyDescent="0.25">
      <c r="A64" s="4" t="s">
        <v>400</v>
      </c>
      <c r="B64" s="7" t="s">
        <v>1939</v>
      </c>
      <c r="C64" s="8">
        <v>43690</v>
      </c>
      <c r="D64" s="8" t="s">
        <v>1948</v>
      </c>
      <c r="E64" s="7" t="s">
        <v>333</v>
      </c>
      <c r="F64" s="7" t="s">
        <v>334</v>
      </c>
      <c r="G64" s="5" t="s">
        <v>335</v>
      </c>
      <c r="H64" s="7" t="s">
        <v>2779</v>
      </c>
      <c r="I64" s="7" t="s">
        <v>2729</v>
      </c>
      <c r="J64" s="88">
        <v>2350000</v>
      </c>
      <c r="K64" s="89">
        <v>2350000</v>
      </c>
      <c r="L64" s="88">
        <v>1150201.97</v>
      </c>
      <c r="M64" s="88">
        <v>0</v>
      </c>
      <c r="N64" s="15">
        <v>0.48944764680851061</v>
      </c>
      <c r="O64" s="14">
        <v>0</v>
      </c>
      <c r="P64" s="15">
        <v>0</v>
      </c>
      <c r="Q64" s="7" t="s">
        <v>58</v>
      </c>
      <c r="R64" s="2" t="s">
        <v>2007</v>
      </c>
      <c r="S64" s="6">
        <v>45012</v>
      </c>
      <c r="T64" s="3" t="s">
        <v>3438</v>
      </c>
      <c r="U64" s="7" t="s">
        <v>3427</v>
      </c>
      <c r="V64" s="7" t="s">
        <v>3436</v>
      </c>
      <c r="W64" s="7" t="s">
        <v>3427</v>
      </c>
      <c r="X64" s="7" t="s">
        <v>3427</v>
      </c>
      <c r="Y64" s="7" t="s">
        <v>1936</v>
      </c>
      <c r="Z64" s="7" t="s">
        <v>16</v>
      </c>
      <c r="AA64" s="7" t="s">
        <v>2624</v>
      </c>
    </row>
    <row r="65" spans="1:28" x14ac:dyDescent="0.25">
      <c r="A65" s="4" t="s">
        <v>400</v>
      </c>
      <c r="B65" s="7" t="s">
        <v>1939</v>
      </c>
      <c r="C65" s="8">
        <v>43690</v>
      </c>
      <c r="D65" s="8" t="s">
        <v>1948</v>
      </c>
      <c r="E65" s="7" t="s">
        <v>336</v>
      </c>
      <c r="F65" s="7" t="s">
        <v>337</v>
      </c>
      <c r="G65" s="5" t="s">
        <v>338</v>
      </c>
      <c r="H65" s="7" t="s">
        <v>2779</v>
      </c>
      <c r="I65" s="7" t="s">
        <v>2729</v>
      </c>
      <c r="J65" s="88">
        <v>57037475.649999999</v>
      </c>
      <c r="K65" s="89">
        <v>57037475.649999999</v>
      </c>
      <c r="L65" s="88">
        <v>4424718.29</v>
      </c>
      <c r="M65" s="88">
        <v>112883.44</v>
      </c>
      <c r="N65" s="15">
        <v>7.7575633205639594E-2</v>
      </c>
      <c r="O65" s="14">
        <v>1.9791100274613926E-3</v>
      </c>
      <c r="P65" s="15">
        <v>2.5512006098810869E-2</v>
      </c>
      <c r="Q65" s="7" t="s">
        <v>15</v>
      </c>
      <c r="R65" s="2" t="s">
        <v>1991</v>
      </c>
      <c r="S65" s="6"/>
      <c r="T65" s="3"/>
      <c r="U65" s="7" t="s">
        <v>3436</v>
      </c>
      <c r="V65" s="7" t="s">
        <v>3427</v>
      </c>
      <c r="W65" s="7" t="s">
        <v>3427</v>
      </c>
      <c r="X65" s="7" t="s">
        <v>3427</v>
      </c>
      <c r="Y65" s="7" t="s">
        <v>1933</v>
      </c>
      <c r="Z65" s="7" t="s">
        <v>16</v>
      </c>
      <c r="AA65" s="7" t="s">
        <v>2624</v>
      </c>
    </row>
    <row r="66" spans="1:28" x14ac:dyDescent="0.25">
      <c r="A66" s="4" t="s">
        <v>400</v>
      </c>
      <c r="B66" s="7" t="s">
        <v>1939</v>
      </c>
      <c r="C66" s="8">
        <v>43690</v>
      </c>
      <c r="D66" s="8" t="s">
        <v>1948</v>
      </c>
      <c r="E66" s="7" t="s">
        <v>339</v>
      </c>
      <c r="F66" s="7" t="s">
        <v>340</v>
      </c>
      <c r="G66" s="5" t="s">
        <v>341</v>
      </c>
      <c r="H66" s="7" t="s">
        <v>2779</v>
      </c>
      <c r="I66" s="7" t="s">
        <v>2729</v>
      </c>
      <c r="J66" s="88">
        <v>1320250</v>
      </c>
      <c r="K66" s="89">
        <v>1320250</v>
      </c>
      <c r="L66" s="88">
        <v>652156.03</v>
      </c>
      <c r="M66" s="88">
        <v>394578.87</v>
      </c>
      <c r="N66" s="15">
        <v>0.49396404468850597</v>
      </c>
      <c r="O66" s="14">
        <v>0.2988667828062867</v>
      </c>
      <c r="P66" s="15">
        <v>0.60503752453228099</v>
      </c>
      <c r="Q66" s="7" t="s">
        <v>58</v>
      </c>
      <c r="R66" s="2" t="s">
        <v>2007</v>
      </c>
      <c r="S66" s="6">
        <v>44277</v>
      </c>
      <c r="T66" s="3" t="s">
        <v>3438</v>
      </c>
      <c r="U66" s="7" t="s">
        <v>3427</v>
      </c>
      <c r="V66" s="7" t="s">
        <v>3436</v>
      </c>
      <c r="W66" s="7" t="s">
        <v>3427</v>
      </c>
      <c r="X66" s="7" t="s">
        <v>3427</v>
      </c>
      <c r="Y66" s="7" t="s">
        <v>1936</v>
      </c>
      <c r="Z66" s="7" t="s">
        <v>16</v>
      </c>
      <c r="AA66" s="7" t="s">
        <v>2624</v>
      </c>
    </row>
    <row r="67" spans="1:28" x14ac:dyDescent="0.25">
      <c r="A67" s="4" t="s">
        <v>400</v>
      </c>
      <c r="B67" s="7" t="s">
        <v>1939</v>
      </c>
      <c r="C67" s="8">
        <v>43690</v>
      </c>
      <c r="D67" s="8" t="s">
        <v>1948</v>
      </c>
      <c r="E67" s="7" t="s">
        <v>342</v>
      </c>
      <c r="F67" s="7" t="s">
        <v>343</v>
      </c>
      <c r="G67" s="5" t="s">
        <v>344</v>
      </c>
      <c r="H67" s="7" t="s">
        <v>2780</v>
      </c>
      <c r="I67" s="7" t="s">
        <v>2781</v>
      </c>
      <c r="J67" s="88">
        <v>9609697.4000000004</v>
      </c>
      <c r="K67" s="89">
        <v>9609697.4000000004</v>
      </c>
      <c r="L67" s="88">
        <v>320465.37</v>
      </c>
      <c r="M67" s="88">
        <v>0</v>
      </c>
      <c r="N67" s="15">
        <v>3.3348122907595402E-2</v>
      </c>
      <c r="O67" s="14">
        <v>0</v>
      </c>
      <c r="P67" s="15">
        <v>0</v>
      </c>
      <c r="Q67" s="7" t="s">
        <v>15</v>
      </c>
      <c r="R67" s="2" t="s">
        <v>1989</v>
      </c>
      <c r="S67" s="6"/>
      <c r="T67" s="3"/>
      <c r="U67" s="7" t="s">
        <v>3436</v>
      </c>
      <c r="V67" s="7" t="s">
        <v>3427</v>
      </c>
      <c r="W67" s="7" t="s">
        <v>3427</v>
      </c>
      <c r="X67" s="7" t="s">
        <v>3427</v>
      </c>
      <c r="Y67" s="7" t="s">
        <v>1933</v>
      </c>
      <c r="Z67" s="7" t="s">
        <v>16</v>
      </c>
      <c r="AA67" s="7" t="s">
        <v>2624</v>
      </c>
    </row>
    <row r="68" spans="1:28" x14ac:dyDescent="0.25">
      <c r="A68" s="4" t="s">
        <v>400</v>
      </c>
      <c r="B68" s="7" t="s">
        <v>1939</v>
      </c>
      <c r="C68" s="8">
        <v>43690</v>
      </c>
      <c r="D68" s="8" t="s">
        <v>1948</v>
      </c>
      <c r="E68" s="7" t="s">
        <v>345</v>
      </c>
      <c r="F68" s="7" t="s">
        <v>346</v>
      </c>
      <c r="G68" s="5" t="s">
        <v>347</v>
      </c>
      <c r="H68" s="7" t="s">
        <v>2779</v>
      </c>
      <c r="I68" s="7" t="s">
        <v>2755</v>
      </c>
      <c r="J68" s="88">
        <v>1000000</v>
      </c>
      <c r="K68" s="89">
        <v>1000000</v>
      </c>
      <c r="L68" s="88">
        <v>822362.93</v>
      </c>
      <c r="M68" s="88">
        <v>52230.16</v>
      </c>
      <c r="N68" s="15">
        <v>0.82236293000000005</v>
      </c>
      <c r="O68" s="14">
        <v>5.2230160000000005E-2</v>
      </c>
      <c r="P68" s="15">
        <v>6.3512298639239489E-2</v>
      </c>
      <c r="Q68" s="7" t="s">
        <v>58</v>
      </c>
      <c r="R68" s="2" t="s">
        <v>1995</v>
      </c>
      <c r="S68" s="6">
        <v>45337</v>
      </c>
      <c r="T68" s="3" t="s">
        <v>3438</v>
      </c>
      <c r="U68" s="7" t="s">
        <v>3427</v>
      </c>
      <c r="V68" s="7" t="s">
        <v>3436</v>
      </c>
      <c r="W68" s="7" t="s">
        <v>3436</v>
      </c>
      <c r="X68" s="7" t="s">
        <v>3436</v>
      </c>
      <c r="Y68" s="7" t="s">
        <v>1934</v>
      </c>
      <c r="Z68" s="7" t="s">
        <v>16</v>
      </c>
      <c r="AA68" s="7" t="s">
        <v>2624</v>
      </c>
    </row>
    <row r="69" spans="1:28" x14ac:dyDescent="0.25">
      <c r="A69" s="4" t="s">
        <v>400</v>
      </c>
      <c r="B69" s="7" t="s">
        <v>1939</v>
      </c>
      <c r="C69" s="8">
        <v>43690</v>
      </c>
      <c r="D69" s="8" t="s">
        <v>1948</v>
      </c>
      <c r="E69" s="7" t="s">
        <v>348</v>
      </c>
      <c r="F69" s="7" t="s">
        <v>349</v>
      </c>
      <c r="G69" s="5" t="s">
        <v>350</v>
      </c>
      <c r="H69" s="7" t="s">
        <v>2782</v>
      </c>
      <c r="I69" s="7" t="s">
        <v>2729</v>
      </c>
      <c r="J69" s="88">
        <v>3435415.84</v>
      </c>
      <c r="K69" s="89">
        <v>3435415.84</v>
      </c>
      <c r="L69" s="88">
        <v>3435415.84</v>
      </c>
      <c r="M69" s="88">
        <v>0</v>
      </c>
      <c r="N69" s="15">
        <v>1</v>
      </c>
      <c r="O69" s="14">
        <v>0</v>
      </c>
      <c r="P69" s="15">
        <v>0</v>
      </c>
      <c r="Q69" s="7" t="s">
        <v>15</v>
      </c>
      <c r="R69" s="2" t="s">
        <v>1991</v>
      </c>
      <c r="S69" s="6"/>
      <c r="T69" s="3"/>
      <c r="U69" s="7" t="s">
        <v>3427</v>
      </c>
      <c r="V69" s="7" t="s">
        <v>3427</v>
      </c>
      <c r="W69" s="7" t="s">
        <v>3436</v>
      </c>
      <c r="X69" s="7" t="s">
        <v>3427</v>
      </c>
      <c r="Y69" s="7" t="s">
        <v>1935</v>
      </c>
      <c r="Z69" s="7" t="s">
        <v>16</v>
      </c>
      <c r="AA69" s="7" t="s">
        <v>2624</v>
      </c>
    </row>
    <row r="70" spans="1:28" x14ac:dyDescent="0.25">
      <c r="A70" s="4" t="s">
        <v>400</v>
      </c>
      <c r="B70" s="7" t="s">
        <v>1939</v>
      </c>
      <c r="C70" s="8">
        <v>43690</v>
      </c>
      <c r="D70" s="8" t="s">
        <v>1948</v>
      </c>
      <c r="E70" s="7" t="s">
        <v>351</v>
      </c>
      <c r="F70" s="7" t="s">
        <v>352</v>
      </c>
      <c r="G70" s="5" t="s">
        <v>353</v>
      </c>
      <c r="H70" s="7" t="s">
        <v>2782</v>
      </c>
      <c r="I70" s="7" t="s">
        <v>2729</v>
      </c>
      <c r="J70" s="88">
        <v>2811735</v>
      </c>
      <c r="K70" s="89">
        <v>2737781.17</v>
      </c>
      <c r="L70" s="88">
        <v>2737781.17</v>
      </c>
      <c r="M70" s="88">
        <v>0</v>
      </c>
      <c r="N70" s="15">
        <v>0.97369815078590261</v>
      </c>
      <c r="O70" s="14">
        <v>0</v>
      </c>
      <c r="P70" s="15">
        <v>0</v>
      </c>
      <c r="Q70" s="7" t="s">
        <v>33</v>
      </c>
      <c r="R70" s="2" t="s">
        <v>3429</v>
      </c>
      <c r="S70" s="6"/>
      <c r="T70" s="3"/>
      <c r="U70" s="7" t="s">
        <v>3427</v>
      </c>
      <c r="V70" s="7" t="s">
        <v>3427</v>
      </c>
      <c r="W70" s="7" t="s">
        <v>3436</v>
      </c>
      <c r="X70" s="7" t="s">
        <v>3427</v>
      </c>
      <c r="Y70" s="7" t="s">
        <v>1935</v>
      </c>
      <c r="Z70" s="7" t="s">
        <v>16</v>
      </c>
      <c r="AA70" s="7" t="s">
        <v>2624</v>
      </c>
      <c r="AB70" s="2" t="s">
        <v>3383</v>
      </c>
    </row>
    <row r="71" spans="1:28" x14ac:dyDescent="0.25">
      <c r="A71" s="4" t="s">
        <v>400</v>
      </c>
      <c r="B71" s="7" t="s">
        <v>1939</v>
      </c>
      <c r="C71" s="8">
        <v>43690</v>
      </c>
      <c r="D71" s="8" t="s">
        <v>1948</v>
      </c>
      <c r="E71" s="7" t="s">
        <v>354</v>
      </c>
      <c r="F71" s="7" t="s">
        <v>355</v>
      </c>
      <c r="G71" s="5" t="s">
        <v>356</v>
      </c>
      <c r="H71" s="7" t="s">
        <v>2782</v>
      </c>
      <c r="I71" s="7" t="s">
        <v>2729</v>
      </c>
      <c r="J71" s="88">
        <v>2320960</v>
      </c>
      <c r="K71" s="89">
        <v>2286410.7799999998</v>
      </c>
      <c r="L71" s="88">
        <v>2286410.7799999998</v>
      </c>
      <c r="M71" s="88">
        <v>0</v>
      </c>
      <c r="N71" s="15">
        <v>0.98511425444643586</v>
      </c>
      <c r="O71" s="14">
        <v>0</v>
      </c>
      <c r="P71" s="15">
        <v>0</v>
      </c>
      <c r="Q71" s="7" t="s">
        <v>33</v>
      </c>
      <c r="R71" s="2" t="s">
        <v>3429</v>
      </c>
      <c r="S71" s="6"/>
      <c r="T71" s="3"/>
      <c r="U71" s="7" t="s">
        <v>3427</v>
      </c>
      <c r="V71" s="7" t="s">
        <v>3427</v>
      </c>
      <c r="W71" s="7" t="s">
        <v>3436</v>
      </c>
      <c r="X71" s="7" t="s">
        <v>3427</v>
      </c>
      <c r="Y71" s="7" t="s">
        <v>1935</v>
      </c>
      <c r="Z71" s="7" t="s">
        <v>16</v>
      </c>
      <c r="AA71" s="7" t="s">
        <v>2624</v>
      </c>
      <c r="AB71" s="2" t="s">
        <v>3383</v>
      </c>
    </row>
    <row r="72" spans="1:28" x14ac:dyDescent="0.25">
      <c r="A72" s="4" t="s">
        <v>400</v>
      </c>
      <c r="B72" s="7" t="s">
        <v>1939</v>
      </c>
      <c r="C72" s="8">
        <v>43690</v>
      </c>
      <c r="D72" s="8" t="s">
        <v>1948</v>
      </c>
      <c r="E72" s="7" t="s">
        <v>357</v>
      </c>
      <c r="F72" s="7" t="s">
        <v>358</v>
      </c>
      <c r="G72" s="5" t="s">
        <v>359</v>
      </c>
      <c r="H72" s="7" t="s">
        <v>2783</v>
      </c>
      <c r="I72" s="7" t="s">
        <v>2755</v>
      </c>
      <c r="J72" s="88">
        <v>8590925</v>
      </c>
      <c r="K72" s="89">
        <v>8590925</v>
      </c>
      <c r="L72" s="88">
        <v>351899.62</v>
      </c>
      <c r="M72" s="88">
        <v>12669.89</v>
      </c>
      <c r="N72" s="15">
        <v>4.0961784673943728E-2</v>
      </c>
      <c r="O72" s="14">
        <v>1.4747992794722337E-3</v>
      </c>
      <c r="P72" s="15">
        <v>3.600427303672564E-2</v>
      </c>
      <c r="Q72" s="7" t="s">
        <v>15</v>
      </c>
      <c r="R72" s="2" t="s">
        <v>1991</v>
      </c>
      <c r="S72" s="6"/>
      <c r="T72" s="3"/>
      <c r="U72" s="7" t="s">
        <v>3436</v>
      </c>
      <c r="V72" s="7" t="s">
        <v>3427</v>
      </c>
      <c r="W72" s="7" t="s">
        <v>3427</v>
      </c>
      <c r="X72" s="7" t="s">
        <v>3427</v>
      </c>
      <c r="Y72" s="7" t="s">
        <v>1933</v>
      </c>
      <c r="Z72" s="7" t="s">
        <v>16</v>
      </c>
      <c r="AA72" s="7" t="s">
        <v>2624</v>
      </c>
    </row>
    <row r="73" spans="1:28" x14ac:dyDescent="0.25">
      <c r="A73" s="4" t="s">
        <v>400</v>
      </c>
      <c r="B73" s="7" t="s">
        <v>1939</v>
      </c>
      <c r="C73" s="8">
        <v>43690</v>
      </c>
      <c r="D73" s="8" t="s">
        <v>1948</v>
      </c>
      <c r="E73" s="7" t="s">
        <v>360</v>
      </c>
      <c r="F73" s="7" t="s">
        <v>361</v>
      </c>
      <c r="G73" s="5" t="s">
        <v>362</v>
      </c>
      <c r="H73" s="7" t="s">
        <v>2784</v>
      </c>
      <c r="I73" s="7" t="s">
        <v>2785</v>
      </c>
      <c r="J73" s="88">
        <v>5000000</v>
      </c>
      <c r="K73" s="89">
        <v>5000000</v>
      </c>
      <c r="L73" s="88">
        <v>222249.59</v>
      </c>
      <c r="M73" s="88">
        <v>0</v>
      </c>
      <c r="N73" s="15">
        <v>4.4449917999999998E-2</v>
      </c>
      <c r="O73" s="14">
        <v>0</v>
      </c>
      <c r="P73" s="15">
        <v>0</v>
      </c>
      <c r="Q73" s="7" t="s">
        <v>15</v>
      </c>
      <c r="R73" s="2" t="s">
        <v>1989</v>
      </c>
      <c r="S73" s="6"/>
      <c r="T73" s="3"/>
      <c r="U73" s="7" t="s">
        <v>3436</v>
      </c>
      <c r="V73" s="7" t="s">
        <v>3427</v>
      </c>
      <c r="W73" s="7" t="s">
        <v>3427</v>
      </c>
      <c r="X73" s="7" t="s">
        <v>3427</v>
      </c>
      <c r="Y73" s="7" t="s">
        <v>1933</v>
      </c>
      <c r="Z73" s="7" t="s">
        <v>16</v>
      </c>
      <c r="AA73" s="7" t="s">
        <v>2624</v>
      </c>
    </row>
    <row r="74" spans="1:28" x14ac:dyDescent="0.25">
      <c r="A74" s="4" t="s">
        <v>400</v>
      </c>
      <c r="B74" s="7" t="s">
        <v>1939</v>
      </c>
      <c r="C74" s="8">
        <v>43690</v>
      </c>
      <c r="D74" s="8" t="s">
        <v>1948</v>
      </c>
      <c r="E74" s="7" t="s">
        <v>363</v>
      </c>
      <c r="F74" s="7" t="s">
        <v>364</v>
      </c>
      <c r="G74" s="5" t="s">
        <v>365</v>
      </c>
      <c r="H74" s="7" t="s">
        <v>2786</v>
      </c>
      <c r="I74" s="7" t="s">
        <v>2729</v>
      </c>
      <c r="J74" s="88">
        <v>175000</v>
      </c>
      <c r="K74" s="89">
        <v>175000</v>
      </c>
      <c r="L74" s="88">
        <v>119144</v>
      </c>
      <c r="M74" s="88">
        <v>0</v>
      </c>
      <c r="N74" s="15">
        <v>0.68082285714285717</v>
      </c>
      <c r="O74" s="14">
        <v>0</v>
      </c>
      <c r="P74" s="15">
        <v>0</v>
      </c>
      <c r="Q74" s="7" t="s">
        <v>58</v>
      </c>
      <c r="R74" s="2" t="s">
        <v>2007</v>
      </c>
      <c r="S74" s="6">
        <v>45316</v>
      </c>
      <c r="T74" s="3" t="s">
        <v>3438</v>
      </c>
      <c r="U74" s="7" t="s">
        <v>3427</v>
      </c>
      <c r="V74" s="7" t="s">
        <v>3436</v>
      </c>
      <c r="W74" s="7" t="s">
        <v>3436</v>
      </c>
      <c r="X74" s="7" t="s">
        <v>3436</v>
      </c>
      <c r="Y74" s="7" t="s">
        <v>1934</v>
      </c>
      <c r="Z74" s="7" t="s">
        <v>16</v>
      </c>
      <c r="AA74" s="7" t="s">
        <v>2624</v>
      </c>
    </row>
    <row r="75" spans="1:28" x14ac:dyDescent="0.25">
      <c r="A75" s="4" t="s">
        <v>400</v>
      </c>
      <c r="B75" s="7" t="s">
        <v>1939</v>
      </c>
      <c r="C75" s="8">
        <v>43690</v>
      </c>
      <c r="D75" s="8" t="s">
        <v>1948</v>
      </c>
      <c r="E75" s="7" t="s">
        <v>366</v>
      </c>
      <c r="F75" s="7" t="s">
        <v>367</v>
      </c>
      <c r="G75" s="5" t="s">
        <v>368</v>
      </c>
      <c r="H75" s="7" t="s">
        <v>2786</v>
      </c>
      <c r="I75" s="7" t="s">
        <v>2729</v>
      </c>
      <c r="J75" s="88">
        <v>250000</v>
      </c>
      <c r="K75" s="89">
        <v>250000</v>
      </c>
      <c r="L75" s="88">
        <v>138189.54999999999</v>
      </c>
      <c r="M75" s="88">
        <v>0</v>
      </c>
      <c r="N75" s="15">
        <v>0.55275819999999998</v>
      </c>
      <c r="O75" s="14">
        <v>0</v>
      </c>
      <c r="P75" s="15">
        <v>0</v>
      </c>
      <c r="Q75" s="7" t="s">
        <v>58</v>
      </c>
      <c r="R75" s="2" t="s">
        <v>2007</v>
      </c>
      <c r="S75" s="6">
        <v>45376</v>
      </c>
      <c r="T75" s="3" t="s">
        <v>3438</v>
      </c>
      <c r="U75" s="7" t="s">
        <v>3427</v>
      </c>
      <c r="V75" s="7" t="s">
        <v>3436</v>
      </c>
      <c r="W75" s="7" t="s">
        <v>3427</v>
      </c>
      <c r="X75" s="7" t="s">
        <v>3427</v>
      </c>
      <c r="Y75" s="7" t="s">
        <v>1936</v>
      </c>
      <c r="Z75" s="7" t="s">
        <v>16</v>
      </c>
      <c r="AA75" s="7" t="s">
        <v>2624</v>
      </c>
    </row>
    <row r="76" spans="1:28" x14ac:dyDescent="0.25">
      <c r="A76" s="4" t="s">
        <v>400</v>
      </c>
      <c r="B76" s="7" t="s">
        <v>1939</v>
      </c>
      <c r="C76" s="8">
        <v>43690</v>
      </c>
      <c r="D76" s="8" t="s">
        <v>1948</v>
      </c>
      <c r="E76" s="7" t="s">
        <v>369</v>
      </c>
      <c r="F76" s="7" t="s">
        <v>370</v>
      </c>
      <c r="G76" s="5" t="s">
        <v>371</v>
      </c>
      <c r="H76" s="7" t="s">
        <v>2787</v>
      </c>
      <c r="I76" s="7" t="s">
        <v>2788</v>
      </c>
      <c r="J76" s="88">
        <v>10400000</v>
      </c>
      <c r="K76" s="89">
        <v>10400000</v>
      </c>
      <c r="L76" s="88">
        <v>242809.57</v>
      </c>
      <c r="M76" s="88">
        <v>0</v>
      </c>
      <c r="N76" s="15">
        <v>2.3347074038461538E-2</v>
      </c>
      <c r="O76" s="14">
        <v>0</v>
      </c>
      <c r="P76" s="15">
        <v>0</v>
      </c>
      <c r="Q76" s="7" t="s">
        <v>15</v>
      </c>
      <c r="R76" s="2" t="s">
        <v>1989</v>
      </c>
      <c r="S76" s="6"/>
      <c r="T76" s="3"/>
      <c r="U76" s="7" t="s">
        <v>3436</v>
      </c>
      <c r="V76" s="7" t="s">
        <v>3427</v>
      </c>
      <c r="W76" s="7" t="s">
        <v>3427</v>
      </c>
      <c r="X76" s="7" t="s">
        <v>3427</v>
      </c>
      <c r="Y76" s="7" t="s">
        <v>1933</v>
      </c>
      <c r="Z76" s="7" t="s">
        <v>16</v>
      </c>
      <c r="AA76" s="7" t="s">
        <v>2624</v>
      </c>
    </row>
    <row r="77" spans="1:28" x14ac:dyDescent="0.25">
      <c r="A77" s="4" t="s">
        <v>400</v>
      </c>
      <c r="B77" s="7" t="s">
        <v>1939</v>
      </c>
      <c r="C77" s="8">
        <v>43690</v>
      </c>
      <c r="D77" s="8" t="s">
        <v>1948</v>
      </c>
      <c r="E77" s="7" t="s">
        <v>372</v>
      </c>
      <c r="F77" s="7" t="s">
        <v>373</v>
      </c>
      <c r="G77" s="5" t="s">
        <v>374</v>
      </c>
      <c r="H77" s="7" t="s">
        <v>2789</v>
      </c>
      <c r="I77" s="7" t="s">
        <v>2790</v>
      </c>
      <c r="J77" s="88">
        <v>3000000</v>
      </c>
      <c r="K77" s="89">
        <v>3000000</v>
      </c>
      <c r="L77" s="88">
        <v>2101116.25</v>
      </c>
      <c r="M77" s="88">
        <v>904435.57000000007</v>
      </c>
      <c r="N77" s="15">
        <v>0.70037208333333334</v>
      </c>
      <c r="O77" s="14">
        <v>0.30147852333333336</v>
      </c>
      <c r="P77" s="15">
        <v>0.43045479753916521</v>
      </c>
      <c r="Q77" s="7" t="s">
        <v>58</v>
      </c>
      <c r="R77" s="2" t="s">
        <v>1995</v>
      </c>
      <c r="S77" s="6">
        <v>44607</v>
      </c>
      <c r="T77" s="3" t="s">
        <v>3438</v>
      </c>
      <c r="U77" s="7" t="s">
        <v>3427</v>
      </c>
      <c r="V77" s="7" t="s">
        <v>3436</v>
      </c>
      <c r="W77" s="7" t="s">
        <v>3436</v>
      </c>
      <c r="X77" s="7" t="s">
        <v>3436</v>
      </c>
      <c r="Y77" s="7" t="s">
        <v>1934</v>
      </c>
      <c r="Z77" s="7" t="s">
        <v>16</v>
      </c>
      <c r="AA77" s="7" t="s">
        <v>2624</v>
      </c>
    </row>
    <row r="78" spans="1:28" x14ac:dyDescent="0.25">
      <c r="A78" s="4" t="s">
        <v>400</v>
      </c>
      <c r="B78" s="7" t="s">
        <v>1939</v>
      </c>
      <c r="C78" s="8">
        <v>43690</v>
      </c>
      <c r="D78" s="8" t="s">
        <v>1948</v>
      </c>
      <c r="E78" s="7" t="s">
        <v>375</v>
      </c>
      <c r="F78" s="7" t="s">
        <v>376</v>
      </c>
      <c r="G78" s="5" t="s">
        <v>377</v>
      </c>
      <c r="H78" s="7" t="s">
        <v>2791</v>
      </c>
      <c r="I78" s="7" t="s">
        <v>2781</v>
      </c>
      <c r="J78" s="88">
        <v>6002951.4199999999</v>
      </c>
      <c r="K78" s="89">
        <v>6002951.4199999999</v>
      </c>
      <c r="L78" s="88">
        <v>36215.910000000003</v>
      </c>
      <c r="M78" s="88">
        <v>14739.69</v>
      </c>
      <c r="N78" s="15">
        <v>6.0330173386610557E-3</v>
      </c>
      <c r="O78" s="14">
        <v>2.4554071770249309E-3</v>
      </c>
      <c r="P78" s="15">
        <v>0.40699488153134905</v>
      </c>
      <c r="Q78" s="7" t="s">
        <v>15</v>
      </c>
      <c r="R78" s="2" t="s">
        <v>1991</v>
      </c>
      <c r="S78" s="6"/>
      <c r="T78" s="3"/>
      <c r="U78" s="7" t="s">
        <v>3436</v>
      </c>
      <c r="V78" s="7" t="s">
        <v>3427</v>
      </c>
      <c r="W78" s="7" t="s">
        <v>3427</v>
      </c>
      <c r="X78" s="7" t="s">
        <v>3427</v>
      </c>
      <c r="Y78" s="7" t="s">
        <v>1933</v>
      </c>
      <c r="Z78" s="7" t="s">
        <v>16</v>
      </c>
      <c r="AA78" s="7" t="s">
        <v>2624</v>
      </c>
    </row>
    <row r="79" spans="1:28" x14ac:dyDescent="0.25">
      <c r="A79" s="4" t="s">
        <v>400</v>
      </c>
      <c r="B79" s="7" t="s">
        <v>1939</v>
      </c>
      <c r="C79" s="8">
        <v>43690</v>
      </c>
      <c r="D79" s="8" t="s">
        <v>1948</v>
      </c>
      <c r="E79" s="7" t="s">
        <v>378</v>
      </c>
      <c r="F79" s="7" t="s">
        <v>379</v>
      </c>
      <c r="G79" s="5" t="s">
        <v>380</v>
      </c>
      <c r="H79" s="7" t="s">
        <v>2792</v>
      </c>
      <c r="I79" s="7" t="s">
        <v>2793</v>
      </c>
      <c r="J79" s="88">
        <v>484776.3</v>
      </c>
      <c r="K79" s="89">
        <v>484776.3</v>
      </c>
      <c r="L79" s="88">
        <v>329963.03000000003</v>
      </c>
      <c r="M79" s="88">
        <v>0</v>
      </c>
      <c r="N79" s="15">
        <v>0.68065008541052863</v>
      </c>
      <c r="O79" s="14">
        <v>0</v>
      </c>
      <c r="P79" s="15">
        <v>0</v>
      </c>
      <c r="Q79" s="7" t="s">
        <v>58</v>
      </c>
      <c r="R79" s="2" t="s">
        <v>1995</v>
      </c>
      <c r="S79" s="6">
        <v>45382</v>
      </c>
      <c r="T79" s="3" t="s">
        <v>3438</v>
      </c>
      <c r="U79" s="7" t="s">
        <v>3427</v>
      </c>
      <c r="V79" s="7" t="s">
        <v>3436</v>
      </c>
      <c r="W79" s="7" t="s">
        <v>3436</v>
      </c>
      <c r="X79" s="7" t="s">
        <v>3436</v>
      </c>
      <c r="Y79" s="7" t="s">
        <v>1934</v>
      </c>
      <c r="Z79" s="7" t="s">
        <v>16</v>
      </c>
      <c r="AA79" s="7" t="s">
        <v>2624</v>
      </c>
    </row>
    <row r="80" spans="1:28" x14ac:dyDescent="0.25">
      <c r="A80" s="4" t="s">
        <v>400</v>
      </c>
      <c r="B80" s="7" t="s">
        <v>1939</v>
      </c>
      <c r="C80" s="8">
        <v>43690</v>
      </c>
      <c r="D80" s="8" t="s">
        <v>1948</v>
      </c>
      <c r="E80" s="7" t="s">
        <v>381</v>
      </c>
      <c r="F80" s="7" t="s">
        <v>382</v>
      </c>
      <c r="G80" s="5" t="s">
        <v>383</v>
      </c>
      <c r="H80" s="7" t="s">
        <v>2792</v>
      </c>
      <c r="I80" s="7" t="s">
        <v>2793</v>
      </c>
      <c r="J80" s="88">
        <v>816878</v>
      </c>
      <c r="K80" s="89">
        <v>816878</v>
      </c>
      <c r="L80" s="88">
        <v>648585.02</v>
      </c>
      <c r="M80" s="88">
        <v>23807.15</v>
      </c>
      <c r="N80" s="15">
        <v>0.79398027612446409</v>
      </c>
      <c r="O80" s="14">
        <v>2.9144070473191837E-2</v>
      </c>
      <c r="P80" s="15">
        <v>3.6706290256287452E-2</v>
      </c>
      <c r="Q80" s="7" t="s">
        <v>58</v>
      </c>
      <c r="R80" s="2" t="s">
        <v>1995</v>
      </c>
      <c r="S80" s="6">
        <v>45464</v>
      </c>
      <c r="T80" s="3" t="s">
        <v>3438</v>
      </c>
      <c r="U80" s="7" t="s">
        <v>3427</v>
      </c>
      <c r="V80" s="7" t="s">
        <v>3436</v>
      </c>
      <c r="W80" s="7" t="s">
        <v>3436</v>
      </c>
      <c r="X80" s="7" t="s">
        <v>3436</v>
      </c>
      <c r="Y80" s="7" t="s">
        <v>1934</v>
      </c>
      <c r="Z80" s="7" t="s">
        <v>16</v>
      </c>
      <c r="AA80" s="7" t="s">
        <v>2624</v>
      </c>
    </row>
    <row r="81" spans="1:27" x14ac:dyDescent="0.25">
      <c r="A81" s="4" t="s">
        <v>400</v>
      </c>
      <c r="B81" s="7" t="s">
        <v>1939</v>
      </c>
      <c r="C81" s="8">
        <v>43690</v>
      </c>
      <c r="D81" s="8" t="s">
        <v>1948</v>
      </c>
      <c r="E81" s="7" t="s">
        <v>384</v>
      </c>
      <c r="F81" s="7" t="s">
        <v>385</v>
      </c>
      <c r="G81" s="5" t="s">
        <v>386</v>
      </c>
      <c r="H81" s="7" t="s">
        <v>2792</v>
      </c>
      <c r="I81" s="7" t="s">
        <v>2793</v>
      </c>
      <c r="J81" s="88">
        <v>1000000</v>
      </c>
      <c r="K81" s="89">
        <v>1000000</v>
      </c>
      <c r="L81" s="88">
        <v>0</v>
      </c>
      <c r="M81" s="88">
        <v>0</v>
      </c>
      <c r="N81" s="15">
        <v>0</v>
      </c>
      <c r="O81" s="14">
        <v>0</v>
      </c>
      <c r="P81" s="15">
        <v>0</v>
      </c>
      <c r="Q81" s="7" t="s">
        <v>15</v>
      </c>
      <c r="R81" s="2" t="s">
        <v>1991</v>
      </c>
      <c r="S81" s="6"/>
      <c r="T81" s="3"/>
      <c r="U81" s="7" t="s">
        <v>3436</v>
      </c>
      <c r="V81" s="7" t="s">
        <v>3427</v>
      </c>
      <c r="W81" s="7" t="s">
        <v>3427</v>
      </c>
      <c r="X81" s="7" t="s">
        <v>3427</v>
      </c>
      <c r="Y81" s="7" t="s">
        <v>1933</v>
      </c>
      <c r="Z81" s="7" t="s">
        <v>16</v>
      </c>
      <c r="AA81" s="7" t="s">
        <v>2624</v>
      </c>
    </row>
    <row r="82" spans="1:27" x14ac:dyDescent="0.25">
      <c r="A82" s="4" t="s">
        <v>400</v>
      </c>
      <c r="B82" s="7" t="s">
        <v>1939</v>
      </c>
      <c r="C82" s="8">
        <v>43690</v>
      </c>
      <c r="D82" s="8" t="s">
        <v>1948</v>
      </c>
      <c r="E82" s="7" t="s">
        <v>387</v>
      </c>
      <c r="F82" s="7" t="s">
        <v>388</v>
      </c>
      <c r="G82" s="5" t="s">
        <v>389</v>
      </c>
      <c r="H82" s="7" t="s">
        <v>2794</v>
      </c>
      <c r="I82" s="7" t="s">
        <v>2795</v>
      </c>
      <c r="J82" s="88">
        <v>1189473.3500000001</v>
      </c>
      <c r="K82" s="89">
        <v>1189473.3500000001</v>
      </c>
      <c r="L82" s="88">
        <v>106891.97</v>
      </c>
      <c r="M82" s="88">
        <v>0</v>
      </c>
      <c r="N82" s="15">
        <v>8.9864955780640229E-2</v>
      </c>
      <c r="O82" s="14">
        <v>0</v>
      </c>
      <c r="P82" s="15">
        <v>0</v>
      </c>
      <c r="Q82" s="7" t="s">
        <v>15</v>
      </c>
      <c r="R82" s="2" t="s">
        <v>1991</v>
      </c>
      <c r="S82" s="6"/>
      <c r="T82" s="3"/>
      <c r="U82" s="7" t="s">
        <v>3436</v>
      </c>
      <c r="V82" s="7" t="s">
        <v>3427</v>
      </c>
      <c r="W82" s="7" t="s">
        <v>3427</v>
      </c>
      <c r="X82" s="7" t="s">
        <v>3427</v>
      </c>
      <c r="Y82" s="7" t="s">
        <v>1933</v>
      </c>
      <c r="Z82" s="7" t="s">
        <v>16</v>
      </c>
      <c r="AA82" s="7" t="s">
        <v>2624</v>
      </c>
    </row>
    <row r="83" spans="1:27" x14ac:dyDescent="0.25">
      <c r="A83" s="4" t="s">
        <v>400</v>
      </c>
      <c r="B83" s="7" t="s">
        <v>1939</v>
      </c>
      <c r="C83" s="8">
        <v>43690</v>
      </c>
      <c r="D83" s="8" t="s">
        <v>1948</v>
      </c>
      <c r="E83" s="7" t="s">
        <v>390</v>
      </c>
      <c r="F83" s="7" t="s">
        <v>391</v>
      </c>
      <c r="G83" s="5" t="s">
        <v>392</v>
      </c>
      <c r="H83" s="7" t="s">
        <v>2794</v>
      </c>
      <c r="I83" s="7" t="s">
        <v>2795</v>
      </c>
      <c r="J83" s="88">
        <v>673913</v>
      </c>
      <c r="K83" s="89">
        <v>673913</v>
      </c>
      <c r="L83" s="88">
        <v>3722.12</v>
      </c>
      <c r="M83" s="88">
        <v>0</v>
      </c>
      <c r="N83" s="15">
        <v>5.523146162783623E-3</v>
      </c>
      <c r="O83" s="14">
        <v>0</v>
      </c>
      <c r="P83" s="15">
        <v>0</v>
      </c>
      <c r="Q83" s="7" t="s">
        <v>15</v>
      </c>
      <c r="R83" s="2" t="s">
        <v>1991</v>
      </c>
      <c r="S83" s="6"/>
      <c r="T83" s="3"/>
      <c r="U83" s="7" t="s">
        <v>3436</v>
      </c>
      <c r="V83" s="7" t="s">
        <v>3427</v>
      </c>
      <c r="W83" s="7" t="s">
        <v>3427</v>
      </c>
      <c r="X83" s="7" t="s">
        <v>3427</v>
      </c>
      <c r="Y83" s="7" t="s">
        <v>1933</v>
      </c>
      <c r="Z83" s="7" t="s">
        <v>16</v>
      </c>
      <c r="AA83" s="7" t="s">
        <v>2624</v>
      </c>
    </row>
    <row r="84" spans="1:27" x14ac:dyDescent="0.25">
      <c r="A84" s="4" t="s">
        <v>400</v>
      </c>
      <c r="B84" s="7" t="s">
        <v>1939</v>
      </c>
      <c r="C84" s="8">
        <v>43690</v>
      </c>
      <c r="D84" s="8" t="s">
        <v>1948</v>
      </c>
      <c r="E84" s="7" t="s">
        <v>393</v>
      </c>
      <c r="F84" s="7" t="s">
        <v>394</v>
      </c>
      <c r="G84" s="5" t="s">
        <v>395</v>
      </c>
      <c r="H84" s="7" t="s">
        <v>2794</v>
      </c>
      <c r="I84" s="7" t="s">
        <v>2795</v>
      </c>
      <c r="J84" s="88">
        <v>537845</v>
      </c>
      <c r="K84" s="89">
        <v>537845</v>
      </c>
      <c r="L84" s="88">
        <v>60325.09</v>
      </c>
      <c r="M84" s="88">
        <v>0</v>
      </c>
      <c r="N84" s="15">
        <v>0.11216073404047634</v>
      </c>
      <c r="O84" s="14">
        <v>0</v>
      </c>
      <c r="P84" s="15">
        <v>0</v>
      </c>
      <c r="Q84" s="7" t="s">
        <v>15</v>
      </c>
      <c r="R84" s="2" t="s">
        <v>1991</v>
      </c>
      <c r="S84" s="6"/>
      <c r="T84" s="3"/>
      <c r="U84" s="7" t="s">
        <v>3436</v>
      </c>
      <c r="V84" s="7" t="s">
        <v>3427</v>
      </c>
      <c r="W84" s="7" t="s">
        <v>3427</v>
      </c>
      <c r="X84" s="7" t="s">
        <v>3427</v>
      </c>
      <c r="Y84" s="7" t="s">
        <v>1933</v>
      </c>
      <c r="Z84" s="7" t="s">
        <v>16</v>
      </c>
      <c r="AA84" s="7" t="s">
        <v>2624</v>
      </c>
    </row>
    <row r="85" spans="1:27" x14ac:dyDescent="0.25">
      <c r="A85" s="4" t="s">
        <v>400</v>
      </c>
      <c r="B85" s="7" t="s">
        <v>1939</v>
      </c>
      <c r="C85" s="8">
        <v>43690</v>
      </c>
      <c r="D85" s="8" t="s">
        <v>1948</v>
      </c>
      <c r="E85" s="7" t="s">
        <v>2699</v>
      </c>
      <c r="F85" s="7" t="s">
        <v>396</v>
      </c>
      <c r="G85" s="5" t="s">
        <v>2703</v>
      </c>
      <c r="H85" s="2" t="s">
        <v>2782</v>
      </c>
      <c r="I85" s="2" t="s">
        <v>2729</v>
      </c>
      <c r="J85" s="88">
        <v>1711032.46</v>
      </c>
      <c r="K85" s="89">
        <v>1685414.65</v>
      </c>
      <c r="L85" s="88">
        <v>0</v>
      </c>
      <c r="M85" s="88">
        <v>0</v>
      </c>
      <c r="N85" s="15">
        <v>0</v>
      </c>
      <c r="O85" s="14">
        <v>0</v>
      </c>
      <c r="P85" s="15">
        <v>0</v>
      </c>
      <c r="Q85" s="7" t="s">
        <v>33</v>
      </c>
      <c r="R85" s="2" t="s">
        <v>3429</v>
      </c>
      <c r="S85" s="6"/>
      <c r="T85" s="3"/>
      <c r="U85" s="7" t="s">
        <v>3436</v>
      </c>
      <c r="V85" s="7" t="s">
        <v>3427</v>
      </c>
      <c r="W85" s="7" t="s">
        <v>3427</v>
      </c>
      <c r="X85" s="7" t="s">
        <v>3427</v>
      </c>
      <c r="Y85" s="7" t="s">
        <v>1933</v>
      </c>
      <c r="Z85" s="7" t="s">
        <v>16</v>
      </c>
      <c r="AA85" s="7" t="s">
        <v>2624</v>
      </c>
    </row>
    <row r="86" spans="1:27" x14ac:dyDescent="0.25">
      <c r="A86" s="4" t="s">
        <v>400</v>
      </c>
      <c r="B86" s="7" t="s">
        <v>1939</v>
      </c>
      <c r="C86" s="8">
        <v>43690</v>
      </c>
      <c r="D86" s="8" t="s">
        <v>1948</v>
      </c>
      <c r="E86" s="7" t="s">
        <v>398</v>
      </c>
      <c r="F86" s="7" t="s">
        <v>398</v>
      </c>
      <c r="G86" s="5" t="s">
        <v>2681</v>
      </c>
      <c r="H86" s="2" t="s">
        <v>3417</v>
      </c>
      <c r="I86" s="2" t="s">
        <v>2776</v>
      </c>
      <c r="J86" s="88">
        <v>25200000</v>
      </c>
      <c r="K86" s="89">
        <v>25200000</v>
      </c>
      <c r="L86" s="88">
        <v>0</v>
      </c>
      <c r="M86" s="88">
        <v>0</v>
      </c>
      <c r="N86" s="15">
        <v>0</v>
      </c>
      <c r="O86" s="14">
        <v>0</v>
      </c>
      <c r="P86" s="15">
        <v>0</v>
      </c>
      <c r="Q86" s="7" t="s">
        <v>33</v>
      </c>
      <c r="R86" s="2" t="e">
        <v>#N/A</v>
      </c>
      <c r="S86" s="6"/>
      <c r="T86" s="3"/>
      <c r="U86" s="7" t="s">
        <v>3436</v>
      </c>
      <c r="V86" s="7" t="s">
        <v>3427</v>
      </c>
      <c r="W86" s="7" t="s">
        <v>3427</v>
      </c>
      <c r="X86" s="7" t="s">
        <v>3427</v>
      </c>
      <c r="Y86" s="7" t="s">
        <v>1933</v>
      </c>
      <c r="Z86" s="7" t="s">
        <v>399</v>
      </c>
      <c r="AA86" s="7" t="s">
        <v>2625</v>
      </c>
    </row>
    <row r="87" spans="1:27" x14ac:dyDescent="0.25">
      <c r="A87" s="4" t="s">
        <v>461</v>
      </c>
      <c r="B87" s="7" t="s">
        <v>1940</v>
      </c>
      <c r="C87" s="8">
        <v>44231</v>
      </c>
      <c r="D87" s="8" t="s">
        <v>1948</v>
      </c>
      <c r="E87" s="7" t="s">
        <v>401</v>
      </c>
      <c r="F87" s="7" t="s">
        <v>402</v>
      </c>
      <c r="G87" s="5" t="s">
        <v>403</v>
      </c>
      <c r="H87" s="7" t="s">
        <v>2796</v>
      </c>
      <c r="I87" s="7" t="s">
        <v>2797</v>
      </c>
      <c r="J87" s="88">
        <v>1212924</v>
      </c>
      <c r="K87" s="89">
        <v>1212924</v>
      </c>
      <c r="L87" s="88">
        <v>1014688.13</v>
      </c>
      <c r="M87" s="88">
        <v>66822.040000000008</v>
      </c>
      <c r="N87" s="15">
        <v>0.83656365114384745</v>
      </c>
      <c r="O87" s="14">
        <v>5.5091695769891605E-2</v>
      </c>
      <c r="P87" s="15">
        <v>6.5854756771422968E-2</v>
      </c>
      <c r="Q87" s="7" t="s">
        <v>15</v>
      </c>
      <c r="R87" s="2" t="s">
        <v>1989</v>
      </c>
      <c r="S87" s="6"/>
      <c r="T87" s="3"/>
      <c r="U87" s="7" t="s">
        <v>3427</v>
      </c>
      <c r="V87" s="7" t="s">
        <v>3427</v>
      </c>
      <c r="W87" s="7" t="s">
        <v>3436</v>
      </c>
      <c r="X87" s="7" t="s">
        <v>3427</v>
      </c>
      <c r="Y87" s="7" t="s">
        <v>1935</v>
      </c>
      <c r="Z87" s="7" t="s">
        <v>16</v>
      </c>
      <c r="AA87" s="7" t="s">
        <v>2624</v>
      </c>
    </row>
    <row r="88" spans="1:27" x14ac:dyDescent="0.25">
      <c r="A88" s="4" t="s">
        <v>461</v>
      </c>
      <c r="B88" s="7" t="s">
        <v>1940</v>
      </c>
      <c r="C88" s="8">
        <v>44231</v>
      </c>
      <c r="D88" s="8" t="s">
        <v>1948</v>
      </c>
      <c r="E88" s="7" t="s">
        <v>404</v>
      </c>
      <c r="F88" s="7" t="s">
        <v>405</v>
      </c>
      <c r="G88" s="5" t="s">
        <v>406</v>
      </c>
      <c r="H88" s="7" t="s">
        <v>2798</v>
      </c>
      <c r="I88" s="7" t="s">
        <v>2797</v>
      </c>
      <c r="J88" s="88">
        <v>5000000</v>
      </c>
      <c r="K88" s="89">
        <v>5000000</v>
      </c>
      <c r="L88" s="88">
        <v>3278823.36</v>
      </c>
      <c r="M88" s="88">
        <v>9906.2000000000007</v>
      </c>
      <c r="N88" s="15">
        <v>0.65576467199999999</v>
      </c>
      <c r="O88" s="14">
        <v>1.98124E-3</v>
      </c>
      <c r="P88" s="15">
        <v>3.0212667510091185E-3</v>
      </c>
      <c r="Q88" s="7" t="s">
        <v>15</v>
      </c>
      <c r="R88" s="2" t="s">
        <v>1989</v>
      </c>
      <c r="S88" s="6"/>
      <c r="T88" s="3"/>
      <c r="U88" s="7" t="s">
        <v>3427</v>
      </c>
      <c r="V88" s="7" t="s">
        <v>3427</v>
      </c>
      <c r="W88" s="7" t="s">
        <v>3436</v>
      </c>
      <c r="X88" s="7" t="s">
        <v>3427</v>
      </c>
      <c r="Y88" s="7" t="s">
        <v>1935</v>
      </c>
      <c r="Z88" s="7" t="s">
        <v>16</v>
      </c>
      <c r="AA88" s="7" t="s">
        <v>2624</v>
      </c>
    </row>
    <row r="89" spans="1:27" x14ac:dyDescent="0.25">
      <c r="A89" s="4" t="s">
        <v>461</v>
      </c>
      <c r="B89" s="7" t="s">
        <v>1940</v>
      </c>
      <c r="C89" s="8">
        <v>44231</v>
      </c>
      <c r="D89" s="8" t="s">
        <v>1948</v>
      </c>
      <c r="E89" s="7" t="s">
        <v>407</v>
      </c>
      <c r="F89" s="7" t="s">
        <v>408</v>
      </c>
      <c r="G89" s="5" t="s">
        <v>409</v>
      </c>
      <c r="H89" s="7" t="s">
        <v>2796</v>
      </c>
      <c r="I89" s="7" t="s">
        <v>2797</v>
      </c>
      <c r="J89" s="88">
        <v>798657.75</v>
      </c>
      <c r="K89" s="89">
        <v>798657.75</v>
      </c>
      <c r="L89" s="88">
        <v>702687.27999999991</v>
      </c>
      <c r="M89" s="88">
        <v>574002</v>
      </c>
      <c r="N89" s="15">
        <v>0.87983529866203625</v>
      </c>
      <c r="O89" s="14">
        <v>0.71870835786668319</v>
      </c>
      <c r="P89" s="15">
        <v>0.81686692834399977</v>
      </c>
      <c r="Q89" s="7" t="s">
        <v>58</v>
      </c>
      <c r="R89" s="2" t="s">
        <v>1995</v>
      </c>
      <c r="S89" s="6">
        <v>45103</v>
      </c>
      <c r="T89" s="3" t="s">
        <v>3438</v>
      </c>
      <c r="U89" s="7" t="s">
        <v>3427</v>
      </c>
      <c r="V89" s="7" t="s">
        <v>3436</v>
      </c>
      <c r="W89" s="7" t="s">
        <v>3436</v>
      </c>
      <c r="X89" s="7" t="s">
        <v>3436</v>
      </c>
      <c r="Y89" s="7" t="s">
        <v>1934</v>
      </c>
      <c r="Z89" s="7" t="s">
        <v>16</v>
      </c>
      <c r="AA89" s="7" t="s">
        <v>2624</v>
      </c>
    </row>
    <row r="90" spans="1:27" x14ac:dyDescent="0.25">
      <c r="A90" s="4" t="s">
        <v>461</v>
      </c>
      <c r="B90" s="7" t="s">
        <v>1940</v>
      </c>
      <c r="C90" s="8">
        <v>44231</v>
      </c>
      <c r="D90" s="8" t="s">
        <v>1948</v>
      </c>
      <c r="E90" s="7" t="s">
        <v>410</v>
      </c>
      <c r="F90" s="7" t="s">
        <v>411</v>
      </c>
      <c r="G90" s="5" t="s">
        <v>412</v>
      </c>
      <c r="H90" s="7" t="s">
        <v>2796</v>
      </c>
      <c r="I90" s="7" t="s">
        <v>2797</v>
      </c>
      <c r="J90" s="88">
        <v>5083207.5</v>
      </c>
      <c r="K90" s="89">
        <v>5083207.5</v>
      </c>
      <c r="L90" s="88">
        <v>4599230.8899999997</v>
      </c>
      <c r="M90" s="88">
        <v>297259.46999999997</v>
      </c>
      <c r="N90" s="15">
        <v>0.90478912969812852</v>
      </c>
      <c r="O90" s="14">
        <v>5.8478720374881409E-2</v>
      </c>
      <c r="P90" s="15">
        <v>6.4632430314886843E-2</v>
      </c>
      <c r="Q90" s="7" t="s">
        <v>125</v>
      </c>
      <c r="R90" s="2" t="s">
        <v>1993</v>
      </c>
      <c r="S90" s="6">
        <v>45583</v>
      </c>
      <c r="T90" s="3" t="s">
        <v>3438</v>
      </c>
      <c r="U90" s="7" t="s">
        <v>3427</v>
      </c>
      <c r="V90" s="7" t="s">
        <v>3436</v>
      </c>
      <c r="W90" s="7" t="s">
        <v>3436</v>
      </c>
      <c r="X90" s="7" t="s">
        <v>3436</v>
      </c>
      <c r="Y90" s="7" t="s">
        <v>1934</v>
      </c>
      <c r="Z90" s="7" t="s">
        <v>16</v>
      </c>
      <c r="AA90" s="7" t="s">
        <v>2624</v>
      </c>
    </row>
    <row r="91" spans="1:27" x14ac:dyDescent="0.25">
      <c r="A91" s="4" t="s">
        <v>461</v>
      </c>
      <c r="B91" s="7" t="s">
        <v>1940</v>
      </c>
      <c r="C91" s="8">
        <v>44231</v>
      </c>
      <c r="D91" s="8" t="s">
        <v>1948</v>
      </c>
      <c r="E91" s="7" t="s">
        <v>413</v>
      </c>
      <c r="F91" s="7" t="s">
        <v>414</v>
      </c>
      <c r="G91" s="5" t="s">
        <v>415</v>
      </c>
      <c r="H91" s="7" t="s">
        <v>2796</v>
      </c>
      <c r="I91" s="7" t="s">
        <v>2797</v>
      </c>
      <c r="J91" s="88">
        <v>628649.93000000005</v>
      </c>
      <c r="K91" s="89">
        <v>628649.93000000005</v>
      </c>
      <c r="L91" s="88">
        <v>505777.48</v>
      </c>
      <c r="M91" s="88">
        <v>500858.51</v>
      </c>
      <c r="N91" s="15">
        <v>0.80454551231716509</v>
      </c>
      <c r="O91" s="14">
        <v>0.79672085543698379</v>
      </c>
      <c r="P91" s="15">
        <v>0.99027443847440588</v>
      </c>
      <c r="Q91" s="7" t="s">
        <v>305</v>
      </c>
      <c r="R91" s="2" t="s">
        <v>3428</v>
      </c>
      <c r="S91" s="6">
        <v>45099</v>
      </c>
      <c r="T91" s="3" t="s">
        <v>3438</v>
      </c>
      <c r="U91" s="7" t="s">
        <v>3427</v>
      </c>
      <c r="V91" s="7" t="s">
        <v>3436</v>
      </c>
      <c r="W91" s="7" t="s">
        <v>3436</v>
      </c>
      <c r="X91" s="7" t="s">
        <v>3436</v>
      </c>
      <c r="Y91" s="7" t="s">
        <v>1934</v>
      </c>
      <c r="Z91" s="7" t="s">
        <v>16</v>
      </c>
      <c r="AA91" s="7" t="s">
        <v>2624</v>
      </c>
    </row>
    <row r="92" spans="1:27" x14ac:dyDescent="0.25">
      <c r="A92" s="4" t="s">
        <v>461</v>
      </c>
      <c r="B92" s="7" t="s">
        <v>1940</v>
      </c>
      <c r="C92" s="8">
        <v>44231</v>
      </c>
      <c r="D92" s="8" t="s">
        <v>1948</v>
      </c>
      <c r="E92" s="7" t="s">
        <v>416</v>
      </c>
      <c r="F92" s="7" t="s">
        <v>417</v>
      </c>
      <c r="G92" s="5" t="s">
        <v>418</v>
      </c>
      <c r="H92" s="7" t="s">
        <v>2796</v>
      </c>
      <c r="I92" s="7" t="s">
        <v>2797</v>
      </c>
      <c r="J92" s="88">
        <v>8766337.0500000007</v>
      </c>
      <c r="K92" s="89">
        <v>8766337.0500000007</v>
      </c>
      <c r="L92" s="88">
        <v>7247567.8199999994</v>
      </c>
      <c r="M92" s="88">
        <v>1879634.9</v>
      </c>
      <c r="N92" s="15">
        <v>0.82674984758885117</v>
      </c>
      <c r="O92" s="14">
        <v>0.2144150845762883</v>
      </c>
      <c r="P92" s="15">
        <v>0.25934699014655099</v>
      </c>
      <c r="Q92" s="7" t="s">
        <v>58</v>
      </c>
      <c r="R92" s="2" t="s">
        <v>1995</v>
      </c>
      <c r="S92" s="6">
        <v>45456</v>
      </c>
      <c r="T92" s="3" t="s">
        <v>3438</v>
      </c>
      <c r="U92" s="7" t="s">
        <v>3427</v>
      </c>
      <c r="V92" s="7" t="s">
        <v>3436</v>
      </c>
      <c r="W92" s="7" t="s">
        <v>3436</v>
      </c>
      <c r="X92" s="7" t="s">
        <v>3436</v>
      </c>
      <c r="Y92" s="7" t="s">
        <v>1934</v>
      </c>
      <c r="Z92" s="7" t="s">
        <v>16</v>
      </c>
      <c r="AA92" s="7" t="s">
        <v>2624</v>
      </c>
    </row>
    <row r="93" spans="1:27" x14ac:dyDescent="0.25">
      <c r="A93" s="4" t="s">
        <v>461</v>
      </c>
      <c r="B93" s="7" t="s">
        <v>1940</v>
      </c>
      <c r="C93" s="8">
        <v>44231</v>
      </c>
      <c r="D93" s="8" t="s">
        <v>1948</v>
      </c>
      <c r="E93" s="7" t="s">
        <v>419</v>
      </c>
      <c r="F93" s="7" t="s">
        <v>420</v>
      </c>
      <c r="G93" s="5" t="s">
        <v>421</v>
      </c>
      <c r="H93" s="7" t="s">
        <v>2798</v>
      </c>
      <c r="I93" s="7" t="s">
        <v>2797</v>
      </c>
      <c r="J93" s="88">
        <v>5000000</v>
      </c>
      <c r="K93" s="89">
        <v>5000000</v>
      </c>
      <c r="L93" s="88">
        <v>3640125.7</v>
      </c>
      <c r="M93" s="88">
        <v>81604.36</v>
      </c>
      <c r="N93" s="15">
        <v>0.72802514000000007</v>
      </c>
      <c r="O93" s="14">
        <v>1.6320872E-2</v>
      </c>
      <c r="P93" s="15">
        <v>2.2418006059516021E-2</v>
      </c>
      <c r="Q93" s="7" t="s">
        <v>15</v>
      </c>
      <c r="R93" s="2" t="s">
        <v>1989</v>
      </c>
      <c r="S93" s="6"/>
      <c r="T93" s="3"/>
      <c r="U93" s="7" t="s">
        <v>3427</v>
      </c>
      <c r="V93" s="7" t="s">
        <v>3427</v>
      </c>
      <c r="W93" s="7" t="s">
        <v>3436</v>
      </c>
      <c r="X93" s="7" t="s">
        <v>3427</v>
      </c>
      <c r="Y93" s="7" t="s">
        <v>1935</v>
      </c>
      <c r="Z93" s="7" t="s">
        <v>16</v>
      </c>
      <c r="AA93" s="7" t="s">
        <v>2624</v>
      </c>
    </row>
    <row r="94" spans="1:27" x14ac:dyDescent="0.25">
      <c r="A94" s="4" t="s">
        <v>461</v>
      </c>
      <c r="B94" s="7" t="s">
        <v>1940</v>
      </c>
      <c r="C94" s="8">
        <v>44231</v>
      </c>
      <c r="D94" s="8" t="s">
        <v>1948</v>
      </c>
      <c r="E94" s="7" t="s">
        <v>422</v>
      </c>
      <c r="F94" s="7" t="s">
        <v>423</v>
      </c>
      <c r="G94" s="5" t="s">
        <v>424</v>
      </c>
      <c r="H94" s="7" t="s">
        <v>2798</v>
      </c>
      <c r="I94" s="7" t="s">
        <v>2797</v>
      </c>
      <c r="J94" s="88">
        <v>3500000</v>
      </c>
      <c r="K94" s="89">
        <v>3500000</v>
      </c>
      <c r="L94" s="88">
        <v>2420122.17</v>
      </c>
      <c r="M94" s="88">
        <v>12329.7</v>
      </c>
      <c r="N94" s="15">
        <v>0.69146347714285716</v>
      </c>
      <c r="O94" s="14">
        <v>3.5227714285714288E-3</v>
      </c>
      <c r="P94" s="15">
        <v>5.0946601592431187E-3</v>
      </c>
      <c r="Q94" s="7" t="s">
        <v>15</v>
      </c>
      <c r="R94" s="2" t="s">
        <v>1989</v>
      </c>
      <c r="S94" s="6"/>
      <c r="T94" s="3"/>
      <c r="U94" s="7" t="s">
        <v>3427</v>
      </c>
      <c r="V94" s="7" t="s">
        <v>3427</v>
      </c>
      <c r="W94" s="7" t="s">
        <v>3436</v>
      </c>
      <c r="X94" s="7" t="s">
        <v>3427</v>
      </c>
      <c r="Y94" s="7" t="s">
        <v>1935</v>
      </c>
      <c r="Z94" s="7" t="s">
        <v>16</v>
      </c>
      <c r="AA94" s="7" t="s">
        <v>2624</v>
      </c>
    </row>
    <row r="95" spans="1:27" x14ac:dyDescent="0.25">
      <c r="A95" s="4" t="s">
        <v>461</v>
      </c>
      <c r="B95" s="7" t="s">
        <v>1940</v>
      </c>
      <c r="C95" s="8">
        <v>44231</v>
      </c>
      <c r="D95" s="8" t="s">
        <v>1948</v>
      </c>
      <c r="E95" s="7" t="s">
        <v>425</v>
      </c>
      <c r="F95" s="7" t="s">
        <v>426</v>
      </c>
      <c r="G95" s="5" t="s">
        <v>427</v>
      </c>
      <c r="H95" s="7" t="s">
        <v>2799</v>
      </c>
      <c r="I95" s="7" t="s">
        <v>2797</v>
      </c>
      <c r="J95" s="88">
        <v>15000000</v>
      </c>
      <c r="K95" s="89">
        <v>15000000</v>
      </c>
      <c r="L95" s="88">
        <v>10030987.689999999</v>
      </c>
      <c r="M95" s="88">
        <v>42303.929999999993</v>
      </c>
      <c r="N95" s="15">
        <v>0.66873251266666667</v>
      </c>
      <c r="O95" s="14">
        <v>2.8202619999999996E-3</v>
      </c>
      <c r="P95" s="15">
        <v>4.2173244856210162E-3</v>
      </c>
      <c r="Q95" s="7" t="s">
        <v>15</v>
      </c>
      <c r="R95" s="2" t="s">
        <v>1987</v>
      </c>
      <c r="S95" s="6"/>
      <c r="T95" s="3"/>
      <c r="U95" s="7" t="s">
        <v>3427</v>
      </c>
      <c r="V95" s="7" t="s">
        <v>3427</v>
      </c>
      <c r="W95" s="7" t="s">
        <v>3436</v>
      </c>
      <c r="X95" s="7" t="s">
        <v>3427</v>
      </c>
      <c r="Y95" s="7" t="s">
        <v>1935</v>
      </c>
      <c r="Z95" s="7" t="s">
        <v>16</v>
      </c>
      <c r="AA95" s="7" t="s">
        <v>2624</v>
      </c>
    </row>
    <row r="96" spans="1:27" x14ac:dyDescent="0.25">
      <c r="A96" s="4" t="s">
        <v>461</v>
      </c>
      <c r="B96" s="7" t="s">
        <v>1940</v>
      </c>
      <c r="C96" s="8">
        <v>44231</v>
      </c>
      <c r="D96" s="8" t="s">
        <v>1948</v>
      </c>
      <c r="E96" s="7" t="s">
        <v>428</v>
      </c>
      <c r="F96" s="7" t="s">
        <v>429</v>
      </c>
      <c r="G96" s="5" t="s">
        <v>430</v>
      </c>
      <c r="H96" s="7" t="s">
        <v>2799</v>
      </c>
      <c r="I96" s="7" t="s">
        <v>2797</v>
      </c>
      <c r="J96" s="88">
        <v>3660000</v>
      </c>
      <c r="K96" s="89">
        <v>3660000</v>
      </c>
      <c r="L96" s="88">
        <v>2816132.65</v>
      </c>
      <c r="M96" s="88">
        <v>121700.87</v>
      </c>
      <c r="N96" s="15">
        <v>0.76943515027322407</v>
      </c>
      <c r="O96" s="14">
        <v>3.3251603825136609E-2</v>
      </c>
      <c r="P96" s="15">
        <v>4.3215602787745104E-2</v>
      </c>
      <c r="Q96" s="7" t="s">
        <v>15</v>
      </c>
      <c r="R96" s="2" t="s">
        <v>1989</v>
      </c>
      <c r="S96" s="6"/>
      <c r="T96" s="3"/>
      <c r="U96" s="7" t="s">
        <v>3427</v>
      </c>
      <c r="V96" s="7" t="s">
        <v>3427</v>
      </c>
      <c r="W96" s="7" t="s">
        <v>3436</v>
      </c>
      <c r="X96" s="7" t="s">
        <v>3427</v>
      </c>
      <c r="Y96" s="7" t="s">
        <v>1935</v>
      </c>
      <c r="Z96" s="7" t="s">
        <v>16</v>
      </c>
      <c r="AA96" s="7" t="s">
        <v>2624</v>
      </c>
    </row>
    <row r="97" spans="1:28" x14ac:dyDescent="0.25">
      <c r="A97" s="4" t="s">
        <v>461</v>
      </c>
      <c r="B97" s="7" t="s">
        <v>1940</v>
      </c>
      <c r="C97" s="8">
        <v>44231</v>
      </c>
      <c r="D97" s="8" t="s">
        <v>1948</v>
      </c>
      <c r="E97" s="7" t="s">
        <v>431</v>
      </c>
      <c r="F97" s="7" t="s">
        <v>432</v>
      </c>
      <c r="G97" s="5" t="s">
        <v>433</v>
      </c>
      <c r="H97" s="7" t="s">
        <v>2799</v>
      </c>
      <c r="I97" s="7" t="s">
        <v>2797</v>
      </c>
      <c r="J97" s="88">
        <v>4930000</v>
      </c>
      <c r="K97" s="89">
        <v>4930000</v>
      </c>
      <c r="L97" s="88">
        <v>3414678.22</v>
      </c>
      <c r="M97" s="88">
        <v>119572.45</v>
      </c>
      <c r="N97" s="15">
        <v>0.69263249898580126</v>
      </c>
      <c r="O97" s="14">
        <v>2.4254046653144016E-2</v>
      </c>
      <c r="P97" s="15">
        <v>3.5017194094499479E-2</v>
      </c>
      <c r="Q97" s="7" t="s">
        <v>15</v>
      </c>
      <c r="R97" s="2" t="s">
        <v>1989</v>
      </c>
      <c r="S97" s="6"/>
      <c r="T97" s="3"/>
      <c r="U97" s="7" t="s">
        <v>3427</v>
      </c>
      <c r="V97" s="7" t="s">
        <v>3427</v>
      </c>
      <c r="W97" s="7" t="s">
        <v>3436</v>
      </c>
      <c r="X97" s="7" t="s">
        <v>3427</v>
      </c>
      <c r="Y97" s="7" t="s">
        <v>1935</v>
      </c>
      <c r="Z97" s="7" t="s">
        <v>16</v>
      </c>
      <c r="AA97" s="7" t="s">
        <v>2624</v>
      </c>
    </row>
    <row r="98" spans="1:28" x14ac:dyDescent="0.25">
      <c r="A98" s="4" t="s">
        <v>461</v>
      </c>
      <c r="B98" s="7" t="s">
        <v>1940</v>
      </c>
      <c r="C98" s="8">
        <v>44231</v>
      </c>
      <c r="D98" s="8" t="s">
        <v>1948</v>
      </c>
      <c r="E98" s="7" t="s">
        <v>434</v>
      </c>
      <c r="F98" s="7" t="s">
        <v>435</v>
      </c>
      <c r="G98" s="5" t="s">
        <v>436</v>
      </c>
      <c r="H98" s="7" t="s">
        <v>2799</v>
      </c>
      <c r="I98" s="7" t="s">
        <v>2797</v>
      </c>
      <c r="J98" s="88">
        <v>7700000</v>
      </c>
      <c r="K98" s="89">
        <v>7700000</v>
      </c>
      <c r="L98" s="88">
        <v>5430873.9400000004</v>
      </c>
      <c r="M98" s="88">
        <v>55624.34</v>
      </c>
      <c r="N98" s="15">
        <v>0.70530830389610399</v>
      </c>
      <c r="O98" s="14">
        <v>7.2239402597402596E-3</v>
      </c>
      <c r="P98" s="15">
        <v>1.0242244731609439E-2</v>
      </c>
      <c r="Q98" s="7" t="s">
        <v>15</v>
      </c>
      <c r="R98" s="2" t="s">
        <v>1989</v>
      </c>
      <c r="S98" s="6"/>
      <c r="T98" s="3"/>
      <c r="U98" s="7" t="s">
        <v>3427</v>
      </c>
      <c r="V98" s="7" t="s">
        <v>3427</v>
      </c>
      <c r="W98" s="7" t="s">
        <v>3436</v>
      </c>
      <c r="X98" s="7" t="s">
        <v>3427</v>
      </c>
      <c r="Y98" s="7" t="s">
        <v>1935</v>
      </c>
      <c r="Z98" s="7" t="s">
        <v>16</v>
      </c>
      <c r="AA98" s="7" t="s">
        <v>2624</v>
      </c>
    </row>
    <row r="99" spans="1:28" x14ac:dyDescent="0.25">
      <c r="A99" s="4" t="s">
        <v>461</v>
      </c>
      <c r="B99" s="7" t="s">
        <v>1940</v>
      </c>
      <c r="C99" s="8">
        <v>44231</v>
      </c>
      <c r="D99" s="8" t="s">
        <v>1948</v>
      </c>
      <c r="E99" s="7" t="s">
        <v>437</v>
      </c>
      <c r="F99" s="7" t="s">
        <v>438</v>
      </c>
      <c r="G99" s="5" t="s">
        <v>439</v>
      </c>
      <c r="H99" s="7" t="s">
        <v>2796</v>
      </c>
      <c r="I99" s="7" t="s">
        <v>2797</v>
      </c>
      <c r="J99" s="88">
        <v>2000000</v>
      </c>
      <c r="K99" s="89">
        <v>2000000</v>
      </c>
      <c r="L99" s="88">
        <v>1604135.72</v>
      </c>
      <c r="M99" s="88">
        <v>594727.90999999992</v>
      </c>
      <c r="N99" s="15">
        <v>0.80206785999999997</v>
      </c>
      <c r="O99" s="14">
        <v>0.29736395499999996</v>
      </c>
      <c r="P99" s="15">
        <v>0.37074662859573998</v>
      </c>
      <c r="Q99" s="7" t="s">
        <v>58</v>
      </c>
      <c r="R99" s="2" t="s">
        <v>1995</v>
      </c>
      <c r="S99" s="6">
        <v>45433</v>
      </c>
      <c r="T99" s="3" t="s">
        <v>3438</v>
      </c>
      <c r="U99" s="7" t="s">
        <v>3427</v>
      </c>
      <c r="V99" s="7" t="s">
        <v>3436</v>
      </c>
      <c r="W99" s="7" t="s">
        <v>3436</v>
      </c>
      <c r="X99" s="7" t="s">
        <v>3436</v>
      </c>
      <c r="Y99" s="7" t="s">
        <v>1934</v>
      </c>
      <c r="Z99" s="7" t="s">
        <v>16</v>
      </c>
      <c r="AA99" s="7" t="s">
        <v>2624</v>
      </c>
    </row>
    <row r="100" spans="1:28" x14ac:dyDescent="0.25">
      <c r="A100" s="4" t="s">
        <v>461</v>
      </c>
      <c r="B100" s="7" t="s">
        <v>1940</v>
      </c>
      <c r="C100" s="8">
        <v>44231</v>
      </c>
      <c r="D100" s="8" t="s">
        <v>1948</v>
      </c>
      <c r="E100" s="7" t="s">
        <v>440</v>
      </c>
      <c r="F100" s="7" t="s">
        <v>441</v>
      </c>
      <c r="G100" s="5" t="s">
        <v>442</v>
      </c>
      <c r="H100" s="7" t="s">
        <v>2796</v>
      </c>
      <c r="I100" s="7" t="s">
        <v>2797</v>
      </c>
      <c r="J100" s="88">
        <v>678135.78</v>
      </c>
      <c r="K100" s="89">
        <v>678135.78</v>
      </c>
      <c r="L100" s="88">
        <v>574304</v>
      </c>
      <c r="M100" s="88">
        <v>56160.54</v>
      </c>
      <c r="N100" s="15">
        <v>0.84688644507151645</v>
      </c>
      <c r="O100" s="14">
        <v>8.2816069666756115E-2</v>
      </c>
      <c r="P100" s="15">
        <v>9.7788871399119626E-2</v>
      </c>
      <c r="Q100" s="7" t="s">
        <v>125</v>
      </c>
      <c r="R100" s="2" t="s">
        <v>1993</v>
      </c>
      <c r="S100" s="6">
        <v>45103</v>
      </c>
      <c r="T100" s="3" t="s">
        <v>3438</v>
      </c>
      <c r="U100" s="7" t="s">
        <v>3427</v>
      </c>
      <c r="V100" s="7" t="s">
        <v>3436</v>
      </c>
      <c r="W100" s="7" t="s">
        <v>3436</v>
      </c>
      <c r="X100" s="7" t="s">
        <v>3436</v>
      </c>
      <c r="Y100" s="7" t="s">
        <v>1934</v>
      </c>
      <c r="Z100" s="7" t="s">
        <v>16</v>
      </c>
      <c r="AA100" s="7" t="s">
        <v>2624</v>
      </c>
    </row>
    <row r="101" spans="1:28" x14ac:dyDescent="0.25">
      <c r="A101" s="4" t="s">
        <v>461</v>
      </c>
      <c r="B101" s="7" t="s">
        <v>1940</v>
      </c>
      <c r="C101" s="8">
        <v>44231</v>
      </c>
      <c r="D101" s="8" t="s">
        <v>1948</v>
      </c>
      <c r="E101" s="7" t="s">
        <v>443</v>
      </c>
      <c r="F101" s="7" t="s">
        <v>444</v>
      </c>
      <c r="G101" s="5" t="s">
        <v>445</v>
      </c>
      <c r="H101" s="7" t="s">
        <v>2796</v>
      </c>
      <c r="I101" s="7" t="s">
        <v>2797</v>
      </c>
      <c r="J101" s="88">
        <v>5970451.75</v>
      </c>
      <c r="K101" s="89">
        <v>5970451.75</v>
      </c>
      <c r="L101" s="88">
        <v>5425800.6600000001</v>
      </c>
      <c r="M101" s="88">
        <v>1688405.7</v>
      </c>
      <c r="N101" s="15">
        <v>0.9087755645960961</v>
      </c>
      <c r="O101" s="14">
        <v>0.28279362612720216</v>
      </c>
      <c r="P101" s="15">
        <v>0.3111809308527011</v>
      </c>
      <c r="Q101" s="7" t="s">
        <v>58</v>
      </c>
      <c r="R101" s="2" t="s">
        <v>1995</v>
      </c>
      <c r="S101" s="6">
        <v>45505</v>
      </c>
      <c r="T101" s="3" t="s">
        <v>3438</v>
      </c>
      <c r="U101" s="7" t="s">
        <v>3427</v>
      </c>
      <c r="V101" s="7" t="s">
        <v>3436</v>
      </c>
      <c r="W101" s="7" t="s">
        <v>3436</v>
      </c>
      <c r="X101" s="7" t="s">
        <v>3436</v>
      </c>
      <c r="Y101" s="7" t="s">
        <v>1934</v>
      </c>
      <c r="Z101" s="7" t="s">
        <v>16</v>
      </c>
      <c r="AA101" s="7" t="s">
        <v>2624</v>
      </c>
    </row>
    <row r="102" spans="1:28" x14ac:dyDescent="0.25">
      <c r="A102" s="4" t="s">
        <v>461</v>
      </c>
      <c r="B102" s="7" t="s">
        <v>1940</v>
      </c>
      <c r="C102" s="8">
        <v>44231</v>
      </c>
      <c r="D102" s="8" t="s">
        <v>1948</v>
      </c>
      <c r="E102" s="7" t="s">
        <v>446</v>
      </c>
      <c r="F102" s="7" t="s">
        <v>447</v>
      </c>
      <c r="G102" s="5" t="s">
        <v>448</v>
      </c>
      <c r="H102" s="7" t="s">
        <v>2796</v>
      </c>
      <c r="I102" s="7" t="s">
        <v>2797</v>
      </c>
      <c r="J102" s="88">
        <v>1161684</v>
      </c>
      <c r="K102" s="89">
        <v>1161684</v>
      </c>
      <c r="L102" s="88">
        <v>857927.57000000007</v>
      </c>
      <c r="M102" s="88">
        <v>216860.61</v>
      </c>
      <c r="N102" s="15">
        <v>0.7385206045706062</v>
      </c>
      <c r="O102" s="14">
        <v>0.18667779706012994</v>
      </c>
      <c r="P102" s="15">
        <v>0.25277263207662154</v>
      </c>
      <c r="Q102" s="7" t="s">
        <v>58</v>
      </c>
      <c r="R102" s="2" t="s">
        <v>1995</v>
      </c>
      <c r="S102" s="6">
        <v>45105</v>
      </c>
      <c r="T102" s="3" t="s">
        <v>3438</v>
      </c>
      <c r="U102" s="7" t="s">
        <v>3427</v>
      </c>
      <c r="V102" s="7" t="s">
        <v>3436</v>
      </c>
      <c r="W102" s="7" t="s">
        <v>3436</v>
      </c>
      <c r="X102" s="7" t="s">
        <v>3436</v>
      </c>
      <c r="Y102" s="7" t="s">
        <v>1934</v>
      </c>
      <c r="Z102" s="7" t="s">
        <v>16</v>
      </c>
      <c r="AA102" s="7" t="s">
        <v>2624</v>
      </c>
    </row>
    <row r="103" spans="1:28" x14ac:dyDescent="0.25">
      <c r="A103" s="4" t="s">
        <v>461</v>
      </c>
      <c r="B103" s="7" t="s">
        <v>1940</v>
      </c>
      <c r="C103" s="8">
        <v>44231</v>
      </c>
      <c r="D103" s="8" t="s">
        <v>1948</v>
      </c>
      <c r="E103" s="7" t="s">
        <v>449</v>
      </c>
      <c r="F103" s="7" t="s">
        <v>450</v>
      </c>
      <c r="G103" s="5" t="s">
        <v>451</v>
      </c>
      <c r="H103" s="7" t="s">
        <v>2796</v>
      </c>
      <c r="I103" s="7" t="s">
        <v>2797</v>
      </c>
      <c r="J103" s="88">
        <v>11231700.74</v>
      </c>
      <c r="K103" s="89">
        <v>11231700.74</v>
      </c>
      <c r="L103" s="88">
        <v>8822611.1799999997</v>
      </c>
      <c r="M103" s="88">
        <v>614975.43000000005</v>
      </c>
      <c r="N103" s="15">
        <v>0.78550981585358726</v>
      </c>
      <c r="O103" s="14">
        <v>5.4753544831359177E-2</v>
      </c>
      <c r="P103" s="15">
        <v>6.9704469283888362E-2</v>
      </c>
      <c r="Q103" s="7" t="s">
        <v>15</v>
      </c>
      <c r="R103" s="2" t="s">
        <v>1991</v>
      </c>
      <c r="S103" s="6"/>
      <c r="T103" s="3"/>
      <c r="U103" s="7" t="s">
        <v>3427</v>
      </c>
      <c r="V103" s="7" t="s">
        <v>3427</v>
      </c>
      <c r="W103" s="7" t="s">
        <v>3436</v>
      </c>
      <c r="X103" s="7" t="s">
        <v>3427</v>
      </c>
      <c r="Y103" s="7" t="s">
        <v>1935</v>
      </c>
      <c r="Z103" s="7" t="s">
        <v>16</v>
      </c>
      <c r="AA103" s="7" t="s">
        <v>2624</v>
      </c>
    </row>
    <row r="104" spans="1:28" x14ac:dyDescent="0.25">
      <c r="A104" s="4" t="s">
        <v>461</v>
      </c>
      <c r="B104" s="7" t="s">
        <v>1940</v>
      </c>
      <c r="C104" s="8">
        <v>44231</v>
      </c>
      <c r="D104" s="8" t="s">
        <v>1948</v>
      </c>
      <c r="E104" s="7" t="s">
        <v>452</v>
      </c>
      <c r="F104" s="7" t="s">
        <v>453</v>
      </c>
      <c r="G104" s="5" t="s">
        <v>454</v>
      </c>
      <c r="H104" s="7" t="s">
        <v>2796</v>
      </c>
      <c r="I104" s="7" t="s">
        <v>2797</v>
      </c>
      <c r="J104" s="88">
        <v>2731183.5</v>
      </c>
      <c r="K104" s="89">
        <v>2731183.5</v>
      </c>
      <c r="L104" s="88">
        <v>2480657.0699999998</v>
      </c>
      <c r="M104" s="88">
        <v>1251186.48</v>
      </c>
      <c r="N104" s="15">
        <v>0.9082718425913161</v>
      </c>
      <c r="O104" s="14">
        <v>0.45811146706180672</v>
      </c>
      <c r="P104" s="15">
        <v>0.50437704394182947</v>
      </c>
      <c r="Q104" s="7" t="s">
        <v>58</v>
      </c>
      <c r="R104" s="2" t="s">
        <v>1995</v>
      </c>
      <c r="S104" s="6">
        <v>45505</v>
      </c>
      <c r="T104" s="3" t="s">
        <v>3438</v>
      </c>
      <c r="U104" s="7" t="s">
        <v>3427</v>
      </c>
      <c r="V104" s="7" t="s">
        <v>3436</v>
      </c>
      <c r="W104" s="7" t="s">
        <v>3436</v>
      </c>
      <c r="X104" s="7" t="s">
        <v>3436</v>
      </c>
      <c r="Y104" s="7" t="s">
        <v>1934</v>
      </c>
      <c r="Z104" s="7" t="s">
        <v>16</v>
      </c>
      <c r="AA104" s="7" t="s">
        <v>2624</v>
      </c>
    </row>
    <row r="105" spans="1:28" x14ac:dyDescent="0.25">
      <c r="A105" s="4" t="s">
        <v>461</v>
      </c>
      <c r="B105" s="7" t="s">
        <v>1940</v>
      </c>
      <c r="C105" s="8">
        <v>44231</v>
      </c>
      <c r="D105" s="8" t="s">
        <v>1948</v>
      </c>
      <c r="E105" s="7" t="s">
        <v>455</v>
      </c>
      <c r="F105" s="7" t="s">
        <v>456</v>
      </c>
      <c r="G105" s="5" t="s">
        <v>457</v>
      </c>
      <c r="H105" s="7" t="s">
        <v>2798</v>
      </c>
      <c r="I105" s="7" t="s">
        <v>2797</v>
      </c>
      <c r="J105" s="88">
        <v>3621233</v>
      </c>
      <c r="K105" s="89">
        <v>3621233</v>
      </c>
      <c r="L105" s="88">
        <v>1910296.95</v>
      </c>
      <c r="M105" s="88">
        <v>167781.7000000001</v>
      </c>
      <c r="N105" s="15">
        <v>0.52752666011825255</v>
      </c>
      <c r="O105" s="14">
        <v>4.6332754617004791E-2</v>
      </c>
      <c r="P105" s="15">
        <v>8.7830166927712519E-2</v>
      </c>
      <c r="Q105" s="7" t="s">
        <v>15</v>
      </c>
      <c r="R105" s="2" t="s">
        <v>1991</v>
      </c>
      <c r="S105" s="6"/>
      <c r="T105" s="3"/>
      <c r="U105" s="7" t="s">
        <v>3436</v>
      </c>
      <c r="V105" s="7" t="s">
        <v>3427</v>
      </c>
      <c r="W105" s="7" t="s">
        <v>3427</v>
      </c>
      <c r="X105" s="7" t="s">
        <v>3427</v>
      </c>
      <c r="Y105" s="7" t="s">
        <v>1933</v>
      </c>
      <c r="Z105" s="7" t="s">
        <v>16</v>
      </c>
      <c r="AA105" s="7" t="s">
        <v>2624</v>
      </c>
    </row>
    <row r="106" spans="1:28" x14ac:dyDescent="0.25">
      <c r="A106" s="4" t="s">
        <v>461</v>
      </c>
      <c r="B106" s="7" t="s">
        <v>1940</v>
      </c>
      <c r="C106" s="8">
        <v>44231</v>
      </c>
      <c r="D106" s="8" t="s">
        <v>1948</v>
      </c>
      <c r="E106" s="7" t="s">
        <v>458</v>
      </c>
      <c r="F106" s="7" t="s">
        <v>459</v>
      </c>
      <c r="G106" s="5" t="s">
        <v>460</v>
      </c>
      <c r="H106" s="7" t="s">
        <v>2800</v>
      </c>
      <c r="I106" s="7" t="s">
        <v>2797</v>
      </c>
      <c r="J106" s="88">
        <v>1325835</v>
      </c>
      <c r="K106" s="89">
        <v>1325835</v>
      </c>
      <c r="L106" s="88">
        <v>647000</v>
      </c>
      <c r="M106" s="88">
        <v>190240.9</v>
      </c>
      <c r="N106" s="15">
        <v>0.48799435827233406</v>
      </c>
      <c r="O106" s="14">
        <v>0.14348761346623071</v>
      </c>
      <c r="P106" s="15">
        <v>0.29403539412673879</v>
      </c>
      <c r="Q106" s="7" t="s">
        <v>58</v>
      </c>
      <c r="R106" s="2" t="s">
        <v>3442</v>
      </c>
      <c r="S106" s="6">
        <v>44918</v>
      </c>
      <c r="T106" s="3" t="s">
        <v>3441</v>
      </c>
      <c r="U106" s="7" t="s">
        <v>3427</v>
      </c>
      <c r="V106" s="7" t="s">
        <v>3436</v>
      </c>
      <c r="W106" s="7" t="s">
        <v>3427</v>
      </c>
      <c r="X106" s="7" t="s">
        <v>3427</v>
      </c>
      <c r="Y106" s="7" t="s">
        <v>1936</v>
      </c>
      <c r="Z106" s="7" t="s">
        <v>16</v>
      </c>
      <c r="AA106" s="7" t="s">
        <v>2624</v>
      </c>
      <c r="AB106" s="2" t="s">
        <v>3384</v>
      </c>
    </row>
    <row r="107" spans="1:28" x14ac:dyDescent="0.25">
      <c r="A107" s="4" t="s">
        <v>506</v>
      </c>
      <c r="B107" s="7" t="s">
        <v>1941</v>
      </c>
      <c r="C107" s="8">
        <v>43004</v>
      </c>
      <c r="D107" s="8" t="s">
        <v>1948</v>
      </c>
      <c r="E107" s="7" t="s">
        <v>462</v>
      </c>
      <c r="F107" s="7" t="s">
        <v>463</v>
      </c>
      <c r="G107" s="5" t="s">
        <v>464</v>
      </c>
      <c r="H107" s="7" t="s">
        <v>2801</v>
      </c>
      <c r="I107" s="7" t="s">
        <v>2802</v>
      </c>
      <c r="J107" s="88">
        <v>11500000</v>
      </c>
      <c r="K107" s="89">
        <v>8500000</v>
      </c>
      <c r="L107" s="88">
        <v>11500000</v>
      </c>
      <c r="M107" s="88">
        <v>11246795.220000001</v>
      </c>
      <c r="N107" s="15">
        <v>1</v>
      </c>
      <c r="O107" s="14">
        <v>0.97798219304347833</v>
      </c>
      <c r="P107" s="15">
        <v>0.97798219304347833</v>
      </c>
      <c r="Q107" s="7" t="s">
        <v>58</v>
      </c>
      <c r="R107" s="2" t="s">
        <v>1995</v>
      </c>
      <c r="S107" s="6">
        <v>44293</v>
      </c>
      <c r="T107" s="3" t="s">
        <v>3438</v>
      </c>
      <c r="U107" s="7" t="s">
        <v>3427</v>
      </c>
      <c r="V107" s="7" t="s">
        <v>3436</v>
      </c>
      <c r="W107" s="7" t="s">
        <v>3436</v>
      </c>
      <c r="X107" s="7" t="s">
        <v>3436</v>
      </c>
      <c r="Y107" s="7" t="s">
        <v>1934</v>
      </c>
      <c r="Z107" s="7" t="s">
        <v>16</v>
      </c>
      <c r="AA107" s="7" t="s">
        <v>2624</v>
      </c>
      <c r="AB107" s="2" t="s">
        <v>3386</v>
      </c>
    </row>
    <row r="108" spans="1:28" x14ac:dyDescent="0.25">
      <c r="A108" s="4" t="s">
        <v>506</v>
      </c>
      <c r="B108" s="7" t="s">
        <v>1941</v>
      </c>
      <c r="C108" s="8">
        <v>43004</v>
      </c>
      <c r="D108" s="8" t="s">
        <v>1948</v>
      </c>
      <c r="E108" s="7" t="s">
        <v>465</v>
      </c>
      <c r="F108" s="7" t="s">
        <v>466</v>
      </c>
      <c r="G108" s="5" t="s">
        <v>467</v>
      </c>
      <c r="H108" s="7" t="s">
        <v>2760</v>
      </c>
      <c r="I108" s="7" t="s">
        <v>2802</v>
      </c>
      <c r="J108" s="88">
        <v>375000</v>
      </c>
      <c r="K108" s="89">
        <v>306255.65000000002</v>
      </c>
      <c r="L108" s="88">
        <v>306255.65000000002</v>
      </c>
      <c r="M108" s="88">
        <v>306255.65000000002</v>
      </c>
      <c r="N108" s="15">
        <v>0.81668173333333338</v>
      </c>
      <c r="O108" s="14">
        <v>0.81668173333333338</v>
      </c>
      <c r="P108" s="15">
        <v>1</v>
      </c>
      <c r="Q108" s="7" t="s">
        <v>305</v>
      </c>
      <c r="R108" s="2" t="s">
        <v>3428</v>
      </c>
      <c r="S108" s="6">
        <v>44133</v>
      </c>
      <c r="T108" s="3" t="s">
        <v>3438</v>
      </c>
      <c r="U108" s="7" t="s">
        <v>3427</v>
      </c>
      <c r="V108" s="7" t="s">
        <v>3436</v>
      </c>
      <c r="W108" s="7" t="s">
        <v>3436</v>
      </c>
      <c r="X108" s="7" t="s">
        <v>3436</v>
      </c>
      <c r="Y108" s="7" t="s">
        <v>1934</v>
      </c>
      <c r="Z108" s="7" t="s">
        <v>16</v>
      </c>
      <c r="AA108" s="7" t="s">
        <v>2624</v>
      </c>
    </row>
    <row r="109" spans="1:28" x14ac:dyDescent="0.25">
      <c r="A109" s="4" t="s">
        <v>506</v>
      </c>
      <c r="B109" s="7" t="s">
        <v>1941</v>
      </c>
      <c r="C109" s="8">
        <v>43004</v>
      </c>
      <c r="D109" s="8" t="s">
        <v>1948</v>
      </c>
      <c r="E109" s="7" t="s">
        <v>468</v>
      </c>
      <c r="F109" s="7" t="s">
        <v>469</v>
      </c>
      <c r="G109" s="5" t="s">
        <v>470</v>
      </c>
      <c r="H109" s="7" t="s">
        <v>2760</v>
      </c>
      <c r="I109" s="7" t="s">
        <v>2802</v>
      </c>
      <c r="J109" s="88">
        <v>200000</v>
      </c>
      <c r="K109" s="89">
        <v>115152.85</v>
      </c>
      <c r="L109" s="88">
        <v>115152.85</v>
      </c>
      <c r="M109" s="88">
        <v>115152.85</v>
      </c>
      <c r="N109" s="15">
        <v>0.57576424999999998</v>
      </c>
      <c r="O109" s="14">
        <v>0.57576424999999998</v>
      </c>
      <c r="P109" s="15">
        <v>1</v>
      </c>
      <c r="Q109" s="7" t="s">
        <v>305</v>
      </c>
      <c r="R109" s="2" t="s">
        <v>3428</v>
      </c>
      <c r="S109" s="6">
        <v>43677</v>
      </c>
      <c r="T109" s="3" t="s">
        <v>3438</v>
      </c>
      <c r="U109" s="7" t="s">
        <v>3427</v>
      </c>
      <c r="V109" s="7" t="s">
        <v>3436</v>
      </c>
      <c r="W109" s="7" t="s">
        <v>3427</v>
      </c>
      <c r="X109" s="7" t="s">
        <v>3427</v>
      </c>
      <c r="Y109" s="7" t="s">
        <v>1936</v>
      </c>
      <c r="Z109" s="7" t="s">
        <v>16</v>
      </c>
      <c r="AA109" s="7" t="s">
        <v>2624</v>
      </c>
    </row>
    <row r="110" spans="1:28" x14ac:dyDescent="0.25">
      <c r="A110" s="4" t="s">
        <v>506</v>
      </c>
      <c r="B110" s="7" t="s">
        <v>1941</v>
      </c>
      <c r="C110" s="8">
        <v>43004</v>
      </c>
      <c r="D110" s="8" t="s">
        <v>1948</v>
      </c>
      <c r="E110" s="7" t="s">
        <v>471</v>
      </c>
      <c r="F110" s="7" t="s">
        <v>472</v>
      </c>
      <c r="G110" s="5" t="s">
        <v>473</v>
      </c>
      <c r="H110" s="7" t="s">
        <v>2760</v>
      </c>
      <c r="I110" s="7" t="s">
        <v>2802</v>
      </c>
      <c r="J110" s="88">
        <v>1000000</v>
      </c>
      <c r="K110" s="89">
        <v>704385.26</v>
      </c>
      <c r="L110" s="88">
        <v>704385.26</v>
      </c>
      <c r="M110" s="88">
        <v>704385.26000000013</v>
      </c>
      <c r="N110" s="15">
        <v>0.70438526000000001</v>
      </c>
      <c r="O110" s="14">
        <v>0.70438526000000012</v>
      </c>
      <c r="P110" s="15">
        <v>1.0000000000000002</v>
      </c>
      <c r="Q110" s="7" t="s">
        <v>305</v>
      </c>
      <c r="R110" s="2" t="s">
        <v>3428</v>
      </c>
      <c r="S110" s="6">
        <v>44454</v>
      </c>
      <c r="T110" s="3" t="s">
        <v>3438</v>
      </c>
      <c r="U110" s="7" t="s">
        <v>3427</v>
      </c>
      <c r="V110" s="7" t="s">
        <v>3436</v>
      </c>
      <c r="W110" s="7" t="s">
        <v>3436</v>
      </c>
      <c r="X110" s="7" t="s">
        <v>3436</v>
      </c>
      <c r="Y110" s="7" t="s">
        <v>1934</v>
      </c>
      <c r="Z110" s="7" t="s">
        <v>16</v>
      </c>
      <c r="AA110" s="7" t="s">
        <v>2624</v>
      </c>
    </row>
    <row r="111" spans="1:28" x14ac:dyDescent="0.25">
      <c r="A111" s="4" t="s">
        <v>506</v>
      </c>
      <c r="B111" s="7" t="s">
        <v>1941</v>
      </c>
      <c r="C111" s="8">
        <v>43004</v>
      </c>
      <c r="D111" s="8" t="s">
        <v>1948</v>
      </c>
      <c r="E111" s="7" t="s">
        <v>474</v>
      </c>
      <c r="F111" s="7" t="s">
        <v>475</v>
      </c>
      <c r="G111" s="5" t="s">
        <v>476</v>
      </c>
      <c r="H111" s="7" t="s">
        <v>2760</v>
      </c>
      <c r="I111" s="7" t="s">
        <v>2802</v>
      </c>
      <c r="J111" s="88">
        <v>330000</v>
      </c>
      <c r="K111" s="89">
        <v>204334.42</v>
      </c>
      <c r="L111" s="88">
        <v>204334.42</v>
      </c>
      <c r="M111" s="88">
        <v>204334.42</v>
      </c>
      <c r="N111" s="15">
        <v>0.6191952121212122</v>
      </c>
      <c r="O111" s="14">
        <v>0.6191952121212122</v>
      </c>
      <c r="P111" s="15">
        <v>1</v>
      </c>
      <c r="Q111" s="7" t="s">
        <v>305</v>
      </c>
      <c r="R111" s="2" t="s">
        <v>3428</v>
      </c>
      <c r="S111" s="6">
        <v>43677</v>
      </c>
      <c r="T111" s="3" t="s">
        <v>3438</v>
      </c>
      <c r="U111" s="7" t="s">
        <v>3427</v>
      </c>
      <c r="V111" s="7" t="s">
        <v>3436</v>
      </c>
      <c r="W111" s="7" t="s">
        <v>3436</v>
      </c>
      <c r="X111" s="7" t="s">
        <v>3436</v>
      </c>
      <c r="Y111" s="7" t="s">
        <v>1934</v>
      </c>
      <c r="Z111" s="7" t="s">
        <v>16</v>
      </c>
      <c r="AA111" s="7" t="s">
        <v>2624</v>
      </c>
    </row>
    <row r="112" spans="1:28" x14ac:dyDescent="0.25">
      <c r="A112" s="4" t="s">
        <v>506</v>
      </c>
      <c r="B112" s="7" t="s">
        <v>1941</v>
      </c>
      <c r="C112" s="8">
        <v>43004</v>
      </c>
      <c r="D112" s="8" t="s">
        <v>1948</v>
      </c>
      <c r="E112" s="7" t="s">
        <v>477</v>
      </c>
      <c r="F112" s="7" t="s">
        <v>478</v>
      </c>
      <c r="G112" s="5" t="s">
        <v>479</v>
      </c>
      <c r="H112" s="7" t="s">
        <v>2760</v>
      </c>
      <c r="I112" s="7" t="s">
        <v>2802</v>
      </c>
      <c r="J112" s="88">
        <v>350000</v>
      </c>
      <c r="K112" s="89">
        <v>243451.51</v>
      </c>
      <c r="L112" s="88">
        <v>243451.51</v>
      </c>
      <c r="M112" s="88">
        <v>243451.51</v>
      </c>
      <c r="N112" s="15">
        <v>0.69557574285714285</v>
      </c>
      <c r="O112" s="14">
        <v>0.69557574285714285</v>
      </c>
      <c r="P112" s="15">
        <v>1</v>
      </c>
      <c r="Q112" s="7" t="s">
        <v>305</v>
      </c>
      <c r="R112" s="2" t="s">
        <v>3428</v>
      </c>
      <c r="S112" s="6">
        <v>43677</v>
      </c>
      <c r="T112" s="3" t="s">
        <v>3438</v>
      </c>
      <c r="U112" s="7" t="s">
        <v>3427</v>
      </c>
      <c r="V112" s="7" t="s">
        <v>3436</v>
      </c>
      <c r="W112" s="7" t="s">
        <v>3436</v>
      </c>
      <c r="X112" s="7" t="s">
        <v>3436</v>
      </c>
      <c r="Y112" s="7" t="s">
        <v>1934</v>
      </c>
      <c r="Z112" s="7" t="s">
        <v>16</v>
      </c>
      <c r="AA112" s="7" t="s">
        <v>2624</v>
      </c>
    </row>
    <row r="113" spans="1:27" x14ac:dyDescent="0.25">
      <c r="A113" s="4" t="s">
        <v>506</v>
      </c>
      <c r="B113" s="7" t="s">
        <v>1941</v>
      </c>
      <c r="C113" s="8">
        <v>43004</v>
      </c>
      <c r="D113" s="8" t="s">
        <v>1948</v>
      </c>
      <c r="E113" s="7" t="s">
        <v>480</v>
      </c>
      <c r="F113" s="7" t="s">
        <v>481</v>
      </c>
      <c r="G113" s="5" t="s">
        <v>482</v>
      </c>
      <c r="H113" s="7" t="s">
        <v>2760</v>
      </c>
      <c r="I113" s="7" t="s">
        <v>2802</v>
      </c>
      <c r="J113" s="88">
        <v>700000</v>
      </c>
      <c r="K113" s="89">
        <v>700000</v>
      </c>
      <c r="L113" s="88">
        <v>475741.17</v>
      </c>
      <c r="M113" s="88">
        <v>361331.42</v>
      </c>
      <c r="N113" s="15">
        <v>0.6796302428571428</v>
      </c>
      <c r="O113" s="14">
        <v>0.51618774285714286</v>
      </c>
      <c r="P113" s="15">
        <v>0.75951261481111676</v>
      </c>
      <c r="Q113" s="7" t="s">
        <v>58</v>
      </c>
      <c r="R113" s="2" t="s">
        <v>1995</v>
      </c>
      <c r="S113" s="6">
        <v>44275</v>
      </c>
      <c r="T113" s="3" t="s">
        <v>3438</v>
      </c>
      <c r="U113" s="7" t="s">
        <v>3427</v>
      </c>
      <c r="V113" s="7" t="s">
        <v>3436</v>
      </c>
      <c r="W113" s="7" t="s">
        <v>3436</v>
      </c>
      <c r="X113" s="7" t="s">
        <v>3436</v>
      </c>
      <c r="Y113" s="7" t="s">
        <v>1934</v>
      </c>
      <c r="Z113" s="7" t="s">
        <v>16</v>
      </c>
      <c r="AA113" s="7" t="s">
        <v>2624</v>
      </c>
    </row>
    <row r="114" spans="1:27" x14ac:dyDescent="0.25">
      <c r="A114" s="4" t="s">
        <v>506</v>
      </c>
      <c r="B114" s="7" t="s">
        <v>1941</v>
      </c>
      <c r="C114" s="8">
        <v>43004</v>
      </c>
      <c r="D114" s="8" t="s">
        <v>1948</v>
      </c>
      <c r="E114" s="7" t="s">
        <v>483</v>
      </c>
      <c r="F114" s="7" t="s">
        <v>484</v>
      </c>
      <c r="G114" s="5" t="s">
        <v>485</v>
      </c>
      <c r="H114" s="7" t="s">
        <v>2760</v>
      </c>
      <c r="I114" s="7" t="s">
        <v>2802</v>
      </c>
      <c r="J114" s="88">
        <v>150000</v>
      </c>
      <c r="K114" s="89">
        <v>95871.43</v>
      </c>
      <c r="L114" s="88">
        <v>95871.430000000008</v>
      </c>
      <c r="M114" s="88">
        <v>95871.43</v>
      </c>
      <c r="N114" s="15">
        <v>0.63914286666666675</v>
      </c>
      <c r="O114" s="14">
        <v>0.63914286666666664</v>
      </c>
      <c r="P114" s="15">
        <v>0.99999999999999989</v>
      </c>
      <c r="Q114" s="7" t="s">
        <v>305</v>
      </c>
      <c r="R114" s="2" t="s">
        <v>3428</v>
      </c>
      <c r="S114" s="6">
        <v>43677</v>
      </c>
      <c r="T114" s="3" t="s">
        <v>3438</v>
      </c>
      <c r="U114" s="7" t="s">
        <v>3427</v>
      </c>
      <c r="V114" s="7" t="s">
        <v>3436</v>
      </c>
      <c r="W114" s="7" t="s">
        <v>3436</v>
      </c>
      <c r="X114" s="7" t="s">
        <v>3436</v>
      </c>
      <c r="Y114" s="7" t="s">
        <v>1934</v>
      </c>
      <c r="Z114" s="7" t="s">
        <v>16</v>
      </c>
      <c r="AA114" s="7" t="s">
        <v>2624</v>
      </c>
    </row>
    <row r="115" spans="1:27" x14ac:dyDescent="0.25">
      <c r="A115" s="4" t="s">
        <v>506</v>
      </c>
      <c r="B115" s="7" t="s">
        <v>1941</v>
      </c>
      <c r="C115" s="8">
        <v>43004</v>
      </c>
      <c r="D115" s="8" t="s">
        <v>1948</v>
      </c>
      <c r="E115" s="7" t="s">
        <v>486</v>
      </c>
      <c r="F115" s="7" t="s">
        <v>487</v>
      </c>
      <c r="G115" s="5" t="s">
        <v>488</v>
      </c>
      <c r="H115" s="7" t="s">
        <v>2760</v>
      </c>
      <c r="I115" s="7" t="s">
        <v>2802</v>
      </c>
      <c r="J115" s="88">
        <v>600000</v>
      </c>
      <c r="K115" s="89">
        <v>466421.18</v>
      </c>
      <c r="L115" s="88">
        <v>466421.18</v>
      </c>
      <c r="M115" s="88">
        <v>466421.18000000011</v>
      </c>
      <c r="N115" s="15">
        <v>0.77736863333333328</v>
      </c>
      <c r="O115" s="14">
        <v>0.7773686333333335</v>
      </c>
      <c r="P115" s="15">
        <v>1.0000000000000002</v>
      </c>
      <c r="Q115" s="7" t="s">
        <v>305</v>
      </c>
      <c r="R115" s="2" t="s">
        <v>3428</v>
      </c>
      <c r="S115" s="6">
        <v>43677</v>
      </c>
      <c r="T115" s="3" t="s">
        <v>3438</v>
      </c>
      <c r="U115" s="7" t="s">
        <v>3427</v>
      </c>
      <c r="V115" s="7" t="s">
        <v>3436</v>
      </c>
      <c r="W115" s="7" t="s">
        <v>3436</v>
      </c>
      <c r="X115" s="7" t="s">
        <v>3436</v>
      </c>
      <c r="Y115" s="7" t="s">
        <v>1934</v>
      </c>
      <c r="Z115" s="7" t="s">
        <v>16</v>
      </c>
      <c r="AA115" s="7" t="s">
        <v>2624</v>
      </c>
    </row>
    <row r="116" spans="1:27" x14ac:dyDescent="0.25">
      <c r="A116" s="4" t="s">
        <v>506</v>
      </c>
      <c r="B116" s="7" t="s">
        <v>1941</v>
      </c>
      <c r="C116" s="8">
        <v>43004</v>
      </c>
      <c r="D116" s="8" t="s">
        <v>1948</v>
      </c>
      <c r="E116" s="7" t="s">
        <v>489</v>
      </c>
      <c r="F116" s="7" t="s">
        <v>490</v>
      </c>
      <c r="G116" s="5" t="s">
        <v>491</v>
      </c>
      <c r="H116" s="7" t="s">
        <v>2760</v>
      </c>
      <c r="I116" s="7" t="s">
        <v>2802</v>
      </c>
      <c r="J116" s="88">
        <v>700000</v>
      </c>
      <c r="K116" s="89">
        <v>700000</v>
      </c>
      <c r="L116" s="88">
        <v>613201.66</v>
      </c>
      <c r="M116" s="88">
        <v>610912.69000000029</v>
      </c>
      <c r="N116" s="15">
        <v>0.87600237142857151</v>
      </c>
      <c r="O116" s="14">
        <v>0.87273241428571469</v>
      </c>
      <c r="P116" s="15">
        <v>0.99626718231649969</v>
      </c>
      <c r="Q116" s="7" t="s">
        <v>305</v>
      </c>
      <c r="R116" s="2" t="s">
        <v>3428</v>
      </c>
      <c r="S116" s="6">
        <v>44315</v>
      </c>
      <c r="T116" s="3" t="s">
        <v>3438</v>
      </c>
      <c r="U116" s="7" t="s">
        <v>3427</v>
      </c>
      <c r="V116" s="7" t="s">
        <v>3436</v>
      </c>
      <c r="W116" s="7" t="s">
        <v>3436</v>
      </c>
      <c r="X116" s="7" t="s">
        <v>3436</v>
      </c>
      <c r="Y116" s="7" t="s">
        <v>1934</v>
      </c>
      <c r="Z116" s="7" t="s">
        <v>16</v>
      </c>
      <c r="AA116" s="7" t="s">
        <v>2624</v>
      </c>
    </row>
    <row r="117" spans="1:27" x14ac:dyDescent="0.25">
      <c r="A117" s="4" t="s">
        <v>506</v>
      </c>
      <c r="B117" s="7" t="s">
        <v>1941</v>
      </c>
      <c r="C117" s="8">
        <v>43004</v>
      </c>
      <c r="D117" s="8" t="s">
        <v>1948</v>
      </c>
      <c r="E117" s="7" t="s">
        <v>492</v>
      </c>
      <c r="F117" s="7" t="s">
        <v>493</v>
      </c>
      <c r="G117" s="5" t="s">
        <v>494</v>
      </c>
      <c r="H117" s="7" t="s">
        <v>2760</v>
      </c>
      <c r="I117" s="7" t="s">
        <v>2802</v>
      </c>
      <c r="J117" s="88">
        <v>150000</v>
      </c>
      <c r="K117" s="89">
        <v>150000</v>
      </c>
      <c r="L117" s="88">
        <v>0</v>
      </c>
      <c r="M117" s="88">
        <v>0</v>
      </c>
      <c r="N117" s="15">
        <v>0</v>
      </c>
      <c r="O117" s="14">
        <v>0</v>
      </c>
      <c r="P117" s="15">
        <v>0</v>
      </c>
      <c r="Q117" s="7" t="s">
        <v>15</v>
      </c>
      <c r="R117" s="2" t="s">
        <v>1991</v>
      </c>
      <c r="S117" s="6"/>
      <c r="T117" s="3"/>
      <c r="U117" s="7" t="s">
        <v>3436</v>
      </c>
      <c r="V117" s="7" t="s">
        <v>3427</v>
      </c>
      <c r="W117" s="7" t="s">
        <v>3427</v>
      </c>
      <c r="X117" s="7" t="s">
        <v>3427</v>
      </c>
      <c r="Y117" s="7" t="s">
        <v>1933</v>
      </c>
      <c r="Z117" s="7" t="s">
        <v>16</v>
      </c>
      <c r="AA117" s="7" t="s">
        <v>2624</v>
      </c>
    </row>
    <row r="118" spans="1:27" x14ac:dyDescent="0.25">
      <c r="A118" s="4" t="s">
        <v>506</v>
      </c>
      <c r="B118" s="7" t="s">
        <v>1941</v>
      </c>
      <c r="C118" s="8">
        <v>43004</v>
      </c>
      <c r="D118" s="8" t="s">
        <v>1948</v>
      </c>
      <c r="E118" s="7" t="s">
        <v>495</v>
      </c>
      <c r="F118" s="7" t="s">
        <v>496</v>
      </c>
      <c r="G118" s="5" t="s">
        <v>497</v>
      </c>
      <c r="H118" s="7" t="s">
        <v>2760</v>
      </c>
      <c r="I118" s="7" t="s">
        <v>2802</v>
      </c>
      <c r="J118" s="88">
        <v>312000</v>
      </c>
      <c r="K118" s="89">
        <v>266429.8</v>
      </c>
      <c r="L118" s="88">
        <v>266429.8</v>
      </c>
      <c r="M118" s="88">
        <v>266429.8</v>
      </c>
      <c r="N118" s="15">
        <v>0.8539416666666666</v>
      </c>
      <c r="O118" s="14">
        <v>0.8539416666666666</v>
      </c>
      <c r="P118" s="15">
        <v>1</v>
      </c>
      <c r="Q118" s="7" t="s">
        <v>305</v>
      </c>
      <c r="R118" s="2" t="s">
        <v>3428</v>
      </c>
      <c r="S118" s="6">
        <v>43725</v>
      </c>
      <c r="T118" s="3" t="s">
        <v>3438</v>
      </c>
      <c r="U118" s="7" t="s">
        <v>3427</v>
      </c>
      <c r="V118" s="7" t="s">
        <v>3436</v>
      </c>
      <c r="W118" s="7" t="s">
        <v>3436</v>
      </c>
      <c r="X118" s="7" t="s">
        <v>3436</v>
      </c>
      <c r="Y118" s="7" t="s">
        <v>1934</v>
      </c>
      <c r="Z118" s="7" t="s">
        <v>16</v>
      </c>
      <c r="AA118" s="7" t="s">
        <v>2624</v>
      </c>
    </row>
    <row r="119" spans="1:27" x14ac:dyDescent="0.25">
      <c r="A119" s="4" t="s">
        <v>506</v>
      </c>
      <c r="B119" s="7" t="s">
        <v>1941</v>
      </c>
      <c r="C119" s="8">
        <v>43004</v>
      </c>
      <c r="D119" s="8" t="s">
        <v>1948</v>
      </c>
      <c r="E119" s="7" t="s">
        <v>498</v>
      </c>
      <c r="F119" s="7" t="s">
        <v>498</v>
      </c>
      <c r="G119" s="5" t="s">
        <v>2685</v>
      </c>
      <c r="H119" s="2" t="s">
        <v>2801</v>
      </c>
      <c r="I119" s="2" t="s">
        <v>3391</v>
      </c>
      <c r="J119" s="88">
        <v>7000000</v>
      </c>
      <c r="K119" s="89">
        <v>0</v>
      </c>
      <c r="L119" s="88">
        <v>6843632.4800000004</v>
      </c>
      <c r="M119" s="88">
        <v>6350116.9389999993</v>
      </c>
      <c r="N119" s="15">
        <v>0.97766178285714289</v>
      </c>
      <c r="O119" s="14">
        <v>0.90715956271428566</v>
      </c>
      <c r="P119" s="15">
        <v>0.92788690181095157</v>
      </c>
      <c r="Q119" s="7" t="s">
        <v>58</v>
      </c>
      <c r="R119" s="2" t="e">
        <v>#N/A</v>
      </c>
      <c r="S119" s="6">
        <v>44110</v>
      </c>
      <c r="T119" s="3" t="s">
        <v>3438</v>
      </c>
      <c r="U119" s="7" t="s">
        <v>3427</v>
      </c>
      <c r="V119" s="7" t="s">
        <v>3436</v>
      </c>
      <c r="W119" s="7" t="s">
        <v>3436</v>
      </c>
      <c r="X119" s="7" t="s">
        <v>3436</v>
      </c>
      <c r="Y119" s="7" t="s">
        <v>1934</v>
      </c>
      <c r="Z119" s="7" t="s">
        <v>499</v>
      </c>
      <c r="AA119" s="7" t="s">
        <v>2624</v>
      </c>
    </row>
    <row r="120" spans="1:27" x14ac:dyDescent="0.25">
      <c r="A120" s="4" t="s">
        <v>506</v>
      </c>
      <c r="B120" s="7" t="s">
        <v>1941</v>
      </c>
      <c r="C120" s="8">
        <v>43004</v>
      </c>
      <c r="D120" s="8" t="s">
        <v>1948</v>
      </c>
      <c r="E120" s="7" t="s">
        <v>500</v>
      </c>
      <c r="F120" s="7" t="s">
        <v>500</v>
      </c>
      <c r="G120" s="5" t="s">
        <v>2686</v>
      </c>
      <c r="H120" s="2" t="s">
        <v>2801</v>
      </c>
      <c r="I120" s="2" t="s">
        <v>3391</v>
      </c>
      <c r="J120" s="88">
        <v>1500000</v>
      </c>
      <c r="K120" s="89">
        <v>0</v>
      </c>
      <c r="L120" s="88">
        <v>1051560.6399999999</v>
      </c>
      <c r="M120" s="88">
        <v>1049134.0800000001</v>
      </c>
      <c r="N120" s="15">
        <v>0.70104042666666655</v>
      </c>
      <c r="O120" s="14">
        <v>0.69942272000000005</v>
      </c>
      <c r="P120" s="15">
        <v>0.99769242028686067</v>
      </c>
      <c r="Q120" s="7" t="s">
        <v>305</v>
      </c>
      <c r="R120" s="2" t="e">
        <v>#N/A</v>
      </c>
      <c r="S120" s="6">
        <v>44127</v>
      </c>
      <c r="T120" s="3" t="s">
        <v>3438</v>
      </c>
      <c r="U120" s="7" t="s">
        <v>3427</v>
      </c>
      <c r="V120" s="7" t="s">
        <v>3436</v>
      </c>
      <c r="W120" s="7" t="s">
        <v>3436</v>
      </c>
      <c r="X120" s="7" t="s">
        <v>3436</v>
      </c>
      <c r="Y120" s="7" t="s">
        <v>1934</v>
      </c>
      <c r="Z120" s="7" t="s">
        <v>499</v>
      </c>
      <c r="AA120" s="7" t="s">
        <v>2624</v>
      </c>
    </row>
    <row r="121" spans="1:27" x14ac:dyDescent="0.25">
      <c r="A121" s="4" t="s">
        <v>506</v>
      </c>
      <c r="B121" s="7" t="s">
        <v>1941</v>
      </c>
      <c r="C121" s="8">
        <v>43004</v>
      </c>
      <c r="D121" s="8" t="s">
        <v>1948</v>
      </c>
      <c r="E121" s="7" t="s">
        <v>501</v>
      </c>
      <c r="F121" s="7" t="s">
        <v>501</v>
      </c>
      <c r="G121" s="5" t="s">
        <v>2687</v>
      </c>
      <c r="H121" s="2" t="s">
        <v>2801</v>
      </c>
      <c r="I121" s="2" t="s">
        <v>3391</v>
      </c>
      <c r="J121" s="88">
        <v>3500000</v>
      </c>
      <c r="K121" s="89">
        <v>0</v>
      </c>
      <c r="L121" s="88">
        <v>2319999.02</v>
      </c>
      <c r="M121" s="88">
        <v>2317669.41</v>
      </c>
      <c r="N121" s="15">
        <v>0.66285686285714285</v>
      </c>
      <c r="O121" s="14">
        <v>0.66219126000000006</v>
      </c>
      <c r="P121" s="15">
        <v>0.99899585733445706</v>
      </c>
      <c r="Q121" s="7" t="s">
        <v>305</v>
      </c>
      <c r="R121" s="2" t="e">
        <v>#N/A</v>
      </c>
      <c r="S121" s="6">
        <v>43889</v>
      </c>
      <c r="T121" s="3" t="s">
        <v>3438</v>
      </c>
      <c r="U121" s="7" t="s">
        <v>3427</v>
      </c>
      <c r="V121" s="7" t="s">
        <v>3436</v>
      </c>
      <c r="W121" s="7" t="s">
        <v>3436</v>
      </c>
      <c r="X121" s="7" t="s">
        <v>3436</v>
      </c>
      <c r="Y121" s="7" t="s">
        <v>1934</v>
      </c>
      <c r="Z121" s="7" t="s">
        <v>499</v>
      </c>
      <c r="AA121" s="7" t="s">
        <v>2624</v>
      </c>
    </row>
    <row r="122" spans="1:27" x14ac:dyDescent="0.25">
      <c r="A122" s="4" t="s">
        <v>506</v>
      </c>
      <c r="B122" s="7" t="s">
        <v>1941</v>
      </c>
      <c r="C122" s="8">
        <v>43004</v>
      </c>
      <c r="D122" s="8" t="s">
        <v>1948</v>
      </c>
      <c r="E122" s="7" t="s">
        <v>502</v>
      </c>
      <c r="F122" s="7" t="s">
        <v>502</v>
      </c>
      <c r="G122" s="5" t="s">
        <v>2688</v>
      </c>
      <c r="H122" s="2" t="s">
        <v>2801</v>
      </c>
      <c r="I122" s="2" t="s">
        <v>3391</v>
      </c>
      <c r="J122" s="88">
        <v>1000000</v>
      </c>
      <c r="K122" s="89">
        <v>0</v>
      </c>
      <c r="L122" s="88">
        <v>630371.43999999994</v>
      </c>
      <c r="M122" s="88">
        <v>628301.38800000004</v>
      </c>
      <c r="N122" s="15">
        <v>0.63037143999999989</v>
      </c>
      <c r="O122" s="14">
        <v>0.62830138800000002</v>
      </c>
      <c r="P122" s="15">
        <v>0.99671613929717384</v>
      </c>
      <c r="Q122" s="7" t="s">
        <v>305</v>
      </c>
      <c r="R122" s="2" t="e">
        <v>#N/A</v>
      </c>
      <c r="S122" s="6">
        <v>43894</v>
      </c>
      <c r="T122" s="3" t="s">
        <v>3438</v>
      </c>
      <c r="U122" s="7" t="s">
        <v>3427</v>
      </c>
      <c r="V122" s="7" t="s">
        <v>3436</v>
      </c>
      <c r="W122" s="7" t="s">
        <v>3436</v>
      </c>
      <c r="X122" s="7" t="s">
        <v>3436</v>
      </c>
      <c r="Y122" s="7" t="s">
        <v>1934</v>
      </c>
      <c r="Z122" s="7" t="s">
        <v>499</v>
      </c>
      <c r="AA122" s="7" t="s">
        <v>2624</v>
      </c>
    </row>
    <row r="123" spans="1:27" x14ac:dyDescent="0.25">
      <c r="A123" s="4" t="s">
        <v>506</v>
      </c>
      <c r="B123" s="7" t="s">
        <v>1941</v>
      </c>
      <c r="C123" s="8">
        <v>43004</v>
      </c>
      <c r="D123" s="8" t="s">
        <v>1948</v>
      </c>
      <c r="E123" s="7" t="s">
        <v>2700</v>
      </c>
      <c r="F123" s="7" t="s">
        <v>503</v>
      </c>
      <c r="G123" s="5" t="s">
        <v>2704</v>
      </c>
      <c r="H123" s="2" t="s">
        <v>2803</v>
      </c>
      <c r="I123" s="2" t="s">
        <v>2802</v>
      </c>
      <c r="J123" s="88">
        <v>1758408.26</v>
      </c>
      <c r="K123" s="89">
        <v>1260193.32</v>
      </c>
      <c r="L123" s="88">
        <v>1260193.32</v>
      </c>
      <c r="M123" s="88">
        <v>1260193.32</v>
      </c>
      <c r="N123" s="15">
        <v>0.71666708390007228</v>
      </c>
      <c r="O123" s="14">
        <v>0.71666708390007228</v>
      </c>
      <c r="P123" s="15">
        <v>1</v>
      </c>
      <c r="Q123" s="7" t="s">
        <v>305</v>
      </c>
      <c r="R123" s="2" t="s">
        <v>3428</v>
      </c>
      <c r="S123" s="6">
        <v>44939</v>
      </c>
      <c r="T123" s="3" t="s">
        <v>3438</v>
      </c>
      <c r="U123" s="7" t="s">
        <v>3427</v>
      </c>
      <c r="V123" s="7" t="s">
        <v>3436</v>
      </c>
      <c r="W123" s="7" t="s">
        <v>3436</v>
      </c>
      <c r="X123" s="7" t="s">
        <v>3436</v>
      </c>
      <c r="Y123" s="7" t="s">
        <v>1934</v>
      </c>
      <c r="Z123" s="7" t="s">
        <v>16</v>
      </c>
      <c r="AA123" s="7" t="s">
        <v>2624</v>
      </c>
    </row>
    <row r="124" spans="1:27" x14ac:dyDescent="0.25">
      <c r="A124" s="4" t="s">
        <v>506</v>
      </c>
      <c r="B124" s="7" t="s">
        <v>1941</v>
      </c>
      <c r="C124" s="8">
        <v>43004</v>
      </c>
      <c r="D124" s="8" t="s">
        <v>1948</v>
      </c>
      <c r="E124" s="7" t="s">
        <v>504</v>
      </c>
      <c r="F124" s="7" t="s">
        <v>504</v>
      </c>
      <c r="G124" s="5" t="s">
        <v>2657</v>
      </c>
      <c r="H124" s="2" t="s">
        <v>3392</v>
      </c>
      <c r="I124" s="2" t="s">
        <v>3391</v>
      </c>
      <c r="J124" s="88">
        <v>3500000</v>
      </c>
      <c r="K124" s="89">
        <v>3500000</v>
      </c>
      <c r="L124" s="88">
        <v>0</v>
      </c>
      <c r="M124" s="88">
        <v>0</v>
      </c>
      <c r="N124" s="15">
        <v>0</v>
      </c>
      <c r="O124" s="14">
        <v>0</v>
      </c>
      <c r="P124" s="15">
        <v>0</v>
      </c>
      <c r="Q124" s="7" t="s">
        <v>33</v>
      </c>
      <c r="R124" s="2" t="e">
        <v>#N/A</v>
      </c>
      <c r="S124" s="6"/>
      <c r="T124" s="3"/>
      <c r="U124" s="7" t="s">
        <v>3436</v>
      </c>
      <c r="V124" s="7" t="s">
        <v>3427</v>
      </c>
      <c r="W124" s="7" t="s">
        <v>3427</v>
      </c>
      <c r="X124" s="7" t="s">
        <v>3427</v>
      </c>
      <c r="Y124" s="7" t="s">
        <v>1933</v>
      </c>
      <c r="Z124" s="7" t="s">
        <v>505</v>
      </c>
      <c r="AA124" s="7" t="s">
        <v>2624</v>
      </c>
    </row>
    <row r="125" spans="1:27" x14ac:dyDescent="0.25">
      <c r="A125" s="4" t="s">
        <v>2641</v>
      </c>
      <c r="B125" s="7" t="s">
        <v>1942</v>
      </c>
      <c r="C125" s="8">
        <v>43749</v>
      </c>
      <c r="D125" s="8" t="s">
        <v>1948</v>
      </c>
      <c r="E125" s="7" t="s">
        <v>507</v>
      </c>
      <c r="F125" s="7" t="s">
        <v>508</v>
      </c>
      <c r="G125" s="5" t="s">
        <v>509</v>
      </c>
      <c r="H125" s="7" t="s">
        <v>2804</v>
      </c>
      <c r="I125" s="7" t="s">
        <v>2805</v>
      </c>
      <c r="J125" s="88">
        <v>512000</v>
      </c>
      <c r="K125" s="89">
        <v>512000</v>
      </c>
      <c r="L125" s="88">
        <v>0</v>
      </c>
      <c r="M125" s="88">
        <v>0</v>
      </c>
      <c r="N125" s="15">
        <v>0</v>
      </c>
      <c r="O125" s="14">
        <v>0</v>
      </c>
      <c r="P125" s="15">
        <v>0</v>
      </c>
      <c r="Q125" s="7" t="s">
        <v>15</v>
      </c>
      <c r="R125" s="2" t="s">
        <v>1989</v>
      </c>
      <c r="S125" s="6"/>
      <c r="T125" s="3"/>
      <c r="U125" s="7" t="s">
        <v>3436</v>
      </c>
      <c r="V125" s="7" t="s">
        <v>3427</v>
      </c>
      <c r="W125" s="7" t="s">
        <v>3427</v>
      </c>
      <c r="X125" s="7" t="s">
        <v>3427</v>
      </c>
      <c r="Y125" s="7" t="s">
        <v>1933</v>
      </c>
      <c r="Z125" s="7" t="s">
        <v>16</v>
      </c>
      <c r="AA125" s="7" t="s">
        <v>2624</v>
      </c>
    </row>
    <row r="126" spans="1:27" x14ac:dyDescent="0.25">
      <c r="A126" s="4" t="s">
        <v>2641</v>
      </c>
      <c r="B126" s="7" t="s">
        <v>1942</v>
      </c>
      <c r="C126" s="8">
        <v>43749</v>
      </c>
      <c r="D126" s="8" t="s">
        <v>1948</v>
      </c>
      <c r="E126" s="7" t="s">
        <v>510</v>
      </c>
      <c r="F126" s="7" t="s">
        <v>511</v>
      </c>
      <c r="G126" s="5" t="s">
        <v>512</v>
      </c>
      <c r="H126" s="7" t="s">
        <v>2806</v>
      </c>
      <c r="I126" s="7" t="s">
        <v>2807</v>
      </c>
      <c r="J126" s="88">
        <v>600000</v>
      </c>
      <c r="K126" s="89">
        <v>600000</v>
      </c>
      <c r="L126" s="88">
        <v>453433.21</v>
      </c>
      <c r="M126" s="88">
        <v>212323.26</v>
      </c>
      <c r="N126" s="15">
        <v>0.75572201666666672</v>
      </c>
      <c r="O126" s="14">
        <v>0.35387210000000002</v>
      </c>
      <c r="P126" s="15">
        <v>0.46825696776819675</v>
      </c>
      <c r="Q126" s="7" t="s">
        <v>58</v>
      </c>
      <c r="R126" s="2" t="s">
        <v>1995</v>
      </c>
      <c r="S126" s="6">
        <v>44386</v>
      </c>
      <c r="T126" s="3" t="s">
        <v>3438</v>
      </c>
      <c r="U126" s="7" t="s">
        <v>3427</v>
      </c>
      <c r="V126" s="7" t="s">
        <v>3436</v>
      </c>
      <c r="W126" s="7" t="s">
        <v>3436</v>
      </c>
      <c r="X126" s="7" t="s">
        <v>3436</v>
      </c>
      <c r="Y126" s="7" t="s">
        <v>1934</v>
      </c>
      <c r="Z126" s="7" t="s">
        <v>16</v>
      </c>
      <c r="AA126" s="7" t="s">
        <v>2624</v>
      </c>
    </row>
    <row r="127" spans="1:27" x14ac:dyDescent="0.25">
      <c r="A127" s="4" t="s">
        <v>2641</v>
      </c>
      <c r="B127" s="7" t="s">
        <v>1942</v>
      </c>
      <c r="C127" s="8">
        <v>43749</v>
      </c>
      <c r="D127" s="8" t="s">
        <v>1948</v>
      </c>
      <c r="E127" s="7" t="s">
        <v>513</v>
      </c>
      <c r="F127" s="7" t="s">
        <v>514</v>
      </c>
      <c r="G127" s="5" t="s">
        <v>515</v>
      </c>
      <c r="H127" s="7" t="s">
        <v>2808</v>
      </c>
      <c r="I127" s="7" t="s">
        <v>2809</v>
      </c>
      <c r="J127" s="88">
        <v>1500000</v>
      </c>
      <c r="K127" s="89">
        <v>1500000</v>
      </c>
      <c r="L127" s="88">
        <v>866306.64999999991</v>
      </c>
      <c r="M127" s="88">
        <v>263635.73</v>
      </c>
      <c r="N127" s="15">
        <v>0.57753776666666656</v>
      </c>
      <c r="O127" s="14">
        <v>0.17575715333333333</v>
      </c>
      <c r="P127" s="15">
        <v>0.30432148939408465</v>
      </c>
      <c r="Q127" s="7" t="s">
        <v>58</v>
      </c>
      <c r="R127" s="2" t="s">
        <v>1995</v>
      </c>
      <c r="S127" s="6">
        <v>44483</v>
      </c>
      <c r="T127" s="3" t="s">
        <v>3438</v>
      </c>
      <c r="U127" s="7" t="s">
        <v>3427</v>
      </c>
      <c r="V127" s="7" t="s">
        <v>3436</v>
      </c>
      <c r="W127" s="7" t="s">
        <v>3427</v>
      </c>
      <c r="X127" s="7" t="s">
        <v>3427</v>
      </c>
      <c r="Y127" s="7" t="s">
        <v>1936</v>
      </c>
      <c r="Z127" s="7" t="s">
        <v>16</v>
      </c>
      <c r="AA127" s="7" t="s">
        <v>2624</v>
      </c>
    </row>
    <row r="128" spans="1:27" x14ac:dyDescent="0.25">
      <c r="A128" s="4" t="s">
        <v>2641</v>
      </c>
      <c r="B128" s="7" t="s">
        <v>1942</v>
      </c>
      <c r="C128" s="8">
        <v>43749</v>
      </c>
      <c r="D128" s="8" t="s">
        <v>1948</v>
      </c>
      <c r="E128" s="7" t="s">
        <v>516</v>
      </c>
      <c r="F128" s="7" t="s">
        <v>517</v>
      </c>
      <c r="G128" s="5" t="s">
        <v>518</v>
      </c>
      <c r="H128" s="7" t="s">
        <v>2810</v>
      </c>
      <c r="I128" s="7" t="s">
        <v>2811</v>
      </c>
      <c r="J128" s="88">
        <v>2263000</v>
      </c>
      <c r="K128" s="89">
        <v>2263000</v>
      </c>
      <c r="L128" s="88">
        <v>1820025.41</v>
      </c>
      <c r="M128" s="88">
        <v>327540.99</v>
      </c>
      <c r="N128" s="15">
        <v>0.80425338488731768</v>
      </c>
      <c r="O128" s="14">
        <v>0.14473751215201061</v>
      </c>
      <c r="P128" s="15">
        <v>0.17996506433390949</v>
      </c>
      <c r="Q128" s="7" t="s">
        <v>58</v>
      </c>
      <c r="R128" s="2" t="s">
        <v>1995</v>
      </c>
      <c r="S128" s="6">
        <v>44764</v>
      </c>
      <c r="T128" s="3" t="s">
        <v>3438</v>
      </c>
      <c r="U128" s="7" t="s">
        <v>3427</v>
      </c>
      <c r="V128" s="7" t="s">
        <v>3436</v>
      </c>
      <c r="W128" s="7" t="s">
        <v>3436</v>
      </c>
      <c r="X128" s="7" t="s">
        <v>3436</v>
      </c>
      <c r="Y128" s="7" t="s">
        <v>1934</v>
      </c>
      <c r="Z128" s="7" t="s">
        <v>16</v>
      </c>
      <c r="AA128" s="7" t="s">
        <v>2624</v>
      </c>
    </row>
    <row r="129" spans="1:27" x14ac:dyDescent="0.25">
      <c r="A129" s="4" t="s">
        <v>2641</v>
      </c>
      <c r="B129" s="7" t="s">
        <v>1942</v>
      </c>
      <c r="C129" s="8">
        <v>43749</v>
      </c>
      <c r="D129" s="8" t="s">
        <v>1948</v>
      </c>
      <c r="E129" s="7" t="s">
        <v>519</v>
      </c>
      <c r="F129" s="7" t="s">
        <v>520</v>
      </c>
      <c r="G129" s="5" t="s">
        <v>286</v>
      </c>
      <c r="H129" s="7" t="s">
        <v>2760</v>
      </c>
      <c r="I129" s="7" t="s">
        <v>2761</v>
      </c>
      <c r="J129" s="88">
        <v>2578425.7799999998</v>
      </c>
      <c r="K129" s="89">
        <v>2578425.7799999998</v>
      </c>
      <c r="L129" s="88">
        <v>2578425.7799999998</v>
      </c>
      <c r="M129" s="88">
        <v>1706428.08</v>
      </c>
      <c r="N129" s="15">
        <v>1</v>
      </c>
      <c r="O129" s="14">
        <v>0.66181004442175573</v>
      </c>
      <c r="P129" s="15">
        <v>0.66181004442175573</v>
      </c>
      <c r="Q129" s="7" t="s">
        <v>58</v>
      </c>
      <c r="R129" s="2" t="s">
        <v>2007</v>
      </c>
      <c r="S129" s="6">
        <v>43979</v>
      </c>
      <c r="T129" s="3" t="s">
        <v>3438</v>
      </c>
      <c r="U129" s="7" t="s">
        <v>3427</v>
      </c>
      <c r="V129" s="7" t="s">
        <v>3436</v>
      </c>
      <c r="W129" s="7" t="s">
        <v>3436</v>
      </c>
      <c r="X129" s="7" t="s">
        <v>3436</v>
      </c>
      <c r="Y129" s="7" t="s">
        <v>1934</v>
      </c>
      <c r="Z129" s="7" t="s">
        <v>16</v>
      </c>
      <c r="AA129" s="7" t="s">
        <v>2624</v>
      </c>
    </row>
    <row r="130" spans="1:27" x14ac:dyDescent="0.25">
      <c r="A130" s="4" t="s">
        <v>2641</v>
      </c>
      <c r="B130" s="7" t="s">
        <v>1942</v>
      </c>
      <c r="C130" s="8">
        <v>43749</v>
      </c>
      <c r="D130" s="8" t="s">
        <v>1948</v>
      </c>
      <c r="E130" s="7" t="s">
        <v>521</v>
      </c>
      <c r="F130" s="7" t="s">
        <v>522</v>
      </c>
      <c r="G130" s="5" t="s">
        <v>523</v>
      </c>
      <c r="H130" s="7" t="s">
        <v>2812</v>
      </c>
      <c r="I130" s="7" t="s">
        <v>2813</v>
      </c>
      <c r="J130" s="88">
        <v>1120000</v>
      </c>
      <c r="K130" s="89">
        <v>1120000</v>
      </c>
      <c r="L130" s="88">
        <v>921478.64999999991</v>
      </c>
      <c r="M130" s="88">
        <v>432245.42</v>
      </c>
      <c r="N130" s="15">
        <v>0.82274879464285711</v>
      </c>
      <c r="O130" s="14">
        <v>0.38593341071428572</v>
      </c>
      <c r="P130" s="15">
        <v>0.46907806274187691</v>
      </c>
      <c r="Q130" s="7" t="s">
        <v>305</v>
      </c>
      <c r="R130" s="2" t="s">
        <v>3428</v>
      </c>
      <c r="S130" s="6">
        <v>44449</v>
      </c>
      <c r="T130" s="3" t="s">
        <v>3438</v>
      </c>
      <c r="U130" s="7" t="s">
        <v>3427</v>
      </c>
      <c r="V130" s="7" t="s">
        <v>3436</v>
      </c>
      <c r="W130" s="7" t="s">
        <v>3436</v>
      </c>
      <c r="X130" s="7" t="s">
        <v>3436</v>
      </c>
      <c r="Y130" s="7" t="s">
        <v>1934</v>
      </c>
      <c r="Z130" s="7" t="s">
        <v>16</v>
      </c>
      <c r="AA130" s="7" t="s">
        <v>2624</v>
      </c>
    </row>
    <row r="131" spans="1:27" x14ac:dyDescent="0.25">
      <c r="A131" s="4" t="s">
        <v>2641</v>
      </c>
      <c r="B131" s="7" t="s">
        <v>1942</v>
      </c>
      <c r="C131" s="8">
        <v>43749</v>
      </c>
      <c r="D131" s="8" t="s">
        <v>1948</v>
      </c>
      <c r="E131" s="7" t="s">
        <v>524</v>
      </c>
      <c r="F131" s="7" t="s">
        <v>525</v>
      </c>
      <c r="G131" s="5" t="s">
        <v>526</v>
      </c>
      <c r="H131" s="7" t="s">
        <v>2812</v>
      </c>
      <c r="I131" s="7" t="s">
        <v>2814</v>
      </c>
      <c r="J131" s="88">
        <v>4000000</v>
      </c>
      <c r="K131" s="89">
        <v>4000000</v>
      </c>
      <c r="L131" s="88">
        <v>2174628.04</v>
      </c>
      <c r="M131" s="88">
        <v>0</v>
      </c>
      <c r="N131" s="15">
        <v>0.54365701</v>
      </c>
      <c r="O131" s="14">
        <v>0</v>
      </c>
      <c r="P131" s="15">
        <v>0</v>
      </c>
      <c r="Q131" s="7" t="s">
        <v>58</v>
      </c>
      <c r="R131" s="2" t="s">
        <v>2007</v>
      </c>
      <c r="S131" s="6">
        <v>44865</v>
      </c>
      <c r="T131" s="3" t="s">
        <v>3438</v>
      </c>
      <c r="U131" s="7" t="s">
        <v>3427</v>
      </c>
      <c r="V131" s="7" t="s">
        <v>3436</v>
      </c>
      <c r="W131" s="7" t="s">
        <v>3427</v>
      </c>
      <c r="X131" s="7" t="s">
        <v>3427</v>
      </c>
      <c r="Y131" s="7" t="s">
        <v>1936</v>
      </c>
      <c r="Z131" s="7" t="s">
        <v>16</v>
      </c>
      <c r="AA131" s="7" t="s">
        <v>2624</v>
      </c>
    </row>
    <row r="132" spans="1:27" x14ac:dyDescent="0.25">
      <c r="A132" s="4" t="s">
        <v>2641</v>
      </c>
      <c r="B132" s="7" t="s">
        <v>1942</v>
      </c>
      <c r="C132" s="8">
        <v>43749</v>
      </c>
      <c r="D132" s="8" t="s">
        <v>1948</v>
      </c>
      <c r="E132" s="7" t="s">
        <v>527</v>
      </c>
      <c r="F132" s="7" t="s">
        <v>528</v>
      </c>
      <c r="G132" s="5" t="s">
        <v>529</v>
      </c>
      <c r="H132" s="7" t="s">
        <v>2815</v>
      </c>
      <c r="I132" s="7" t="s">
        <v>2816</v>
      </c>
      <c r="J132" s="88">
        <v>460000</v>
      </c>
      <c r="K132" s="89">
        <v>460000</v>
      </c>
      <c r="L132" s="88">
        <v>345424.9</v>
      </c>
      <c r="M132" s="88">
        <v>155481.03</v>
      </c>
      <c r="N132" s="15">
        <v>0.75092369565217398</v>
      </c>
      <c r="O132" s="14">
        <v>0.33800223913043476</v>
      </c>
      <c r="P132" s="15">
        <v>0.45011529278867851</v>
      </c>
      <c r="Q132" s="7" t="s">
        <v>58</v>
      </c>
      <c r="R132" s="2" t="s">
        <v>1995</v>
      </c>
      <c r="S132" s="6">
        <v>44619</v>
      </c>
      <c r="T132" s="3" t="s">
        <v>3438</v>
      </c>
      <c r="U132" s="7" t="s">
        <v>3427</v>
      </c>
      <c r="V132" s="7" t="s">
        <v>3436</v>
      </c>
      <c r="W132" s="7" t="s">
        <v>3436</v>
      </c>
      <c r="X132" s="7" t="s">
        <v>3436</v>
      </c>
      <c r="Y132" s="7" t="s">
        <v>1934</v>
      </c>
      <c r="Z132" s="7" t="s">
        <v>16</v>
      </c>
      <c r="AA132" s="7" t="s">
        <v>2624</v>
      </c>
    </row>
    <row r="133" spans="1:27" x14ac:dyDescent="0.25">
      <c r="A133" s="4" t="s">
        <v>2641</v>
      </c>
      <c r="B133" s="7" t="s">
        <v>1942</v>
      </c>
      <c r="C133" s="8">
        <v>43749</v>
      </c>
      <c r="D133" s="8" t="s">
        <v>1948</v>
      </c>
      <c r="E133" s="7" t="s">
        <v>530</v>
      </c>
      <c r="F133" s="7" t="s">
        <v>531</v>
      </c>
      <c r="G133" s="5" t="s">
        <v>532</v>
      </c>
      <c r="H133" s="7" t="s">
        <v>2817</v>
      </c>
      <c r="I133" s="7" t="s">
        <v>2818</v>
      </c>
      <c r="J133" s="88">
        <v>7000000</v>
      </c>
      <c r="K133" s="89">
        <v>7000000</v>
      </c>
      <c r="L133" s="88">
        <v>0</v>
      </c>
      <c r="M133" s="88">
        <v>0</v>
      </c>
      <c r="N133" s="15">
        <v>0</v>
      </c>
      <c r="O133" s="14">
        <v>0</v>
      </c>
      <c r="P133" s="15">
        <v>0</v>
      </c>
      <c r="Q133" s="7" t="s">
        <v>15</v>
      </c>
      <c r="R133" s="2" t="s">
        <v>1991</v>
      </c>
      <c r="S133" s="6"/>
      <c r="T133" s="3"/>
      <c r="U133" s="7" t="s">
        <v>3436</v>
      </c>
      <c r="V133" s="7" t="s">
        <v>3427</v>
      </c>
      <c r="W133" s="7" t="s">
        <v>3427</v>
      </c>
      <c r="X133" s="7" t="s">
        <v>3427</v>
      </c>
      <c r="Y133" s="7" t="s">
        <v>1933</v>
      </c>
      <c r="Z133" s="7" t="s">
        <v>16</v>
      </c>
      <c r="AA133" s="7" t="s">
        <v>2624</v>
      </c>
    </row>
    <row r="134" spans="1:27" x14ac:dyDescent="0.25">
      <c r="A134" s="4" t="s">
        <v>2641</v>
      </c>
      <c r="B134" s="7" t="s">
        <v>1942</v>
      </c>
      <c r="C134" s="8">
        <v>43749</v>
      </c>
      <c r="D134" s="8" t="s">
        <v>1948</v>
      </c>
      <c r="E134" s="7" t="s">
        <v>533</v>
      </c>
      <c r="F134" s="7" t="s">
        <v>534</v>
      </c>
      <c r="G134" s="5" t="s">
        <v>535</v>
      </c>
      <c r="H134" s="7" t="s">
        <v>2817</v>
      </c>
      <c r="I134" s="7" t="s">
        <v>2818</v>
      </c>
      <c r="J134" s="88">
        <v>11395355</v>
      </c>
      <c r="K134" s="89">
        <v>11395355</v>
      </c>
      <c r="L134" s="88">
        <v>3028183.17</v>
      </c>
      <c r="M134" s="88">
        <v>0</v>
      </c>
      <c r="N134" s="15">
        <v>0.26573837936597849</v>
      </c>
      <c r="O134" s="14">
        <v>0</v>
      </c>
      <c r="P134" s="15">
        <v>0</v>
      </c>
      <c r="Q134" s="7" t="s">
        <v>125</v>
      </c>
      <c r="R134" s="2" t="s">
        <v>1993</v>
      </c>
      <c r="S134" s="6">
        <v>45380</v>
      </c>
      <c r="T134" s="3" t="s">
        <v>3438</v>
      </c>
      <c r="U134" s="7" t="s">
        <v>3427</v>
      </c>
      <c r="V134" s="7" t="s">
        <v>3436</v>
      </c>
      <c r="W134" s="7" t="s">
        <v>3427</v>
      </c>
      <c r="X134" s="7" t="s">
        <v>3427</v>
      </c>
      <c r="Y134" s="7" t="s">
        <v>1936</v>
      </c>
      <c r="Z134" s="7" t="s">
        <v>16</v>
      </c>
      <c r="AA134" s="7" t="s">
        <v>2624</v>
      </c>
    </row>
    <row r="135" spans="1:27" x14ac:dyDescent="0.25">
      <c r="A135" s="4" t="s">
        <v>2641</v>
      </c>
      <c r="B135" s="7" t="s">
        <v>1942</v>
      </c>
      <c r="C135" s="8">
        <v>43749</v>
      </c>
      <c r="D135" s="8" t="s">
        <v>1948</v>
      </c>
      <c r="E135" s="7" t="s">
        <v>536</v>
      </c>
      <c r="F135" s="7" t="s">
        <v>537</v>
      </c>
      <c r="G135" s="5" t="s">
        <v>538</v>
      </c>
      <c r="H135" s="7" t="s">
        <v>2819</v>
      </c>
      <c r="I135" s="7" t="s">
        <v>2820</v>
      </c>
      <c r="J135" s="88">
        <v>15300000</v>
      </c>
      <c r="K135" s="89">
        <v>15300000</v>
      </c>
      <c r="L135" s="88">
        <v>0</v>
      </c>
      <c r="M135" s="88">
        <v>0</v>
      </c>
      <c r="N135" s="15">
        <v>0</v>
      </c>
      <c r="O135" s="14">
        <v>0</v>
      </c>
      <c r="P135" s="15">
        <v>0</v>
      </c>
      <c r="Q135" s="7" t="s">
        <v>15</v>
      </c>
      <c r="R135" s="2" t="s">
        <v>1989</v>
      </c>
      <c r="S135" s="6"/>
      <c r="T135" s="3"/>
      <c r="U135" s="7" t="s">
        <v>3436</v>
      </c>
      <c r="V135" s="7" t="s">
        <v>3427</v>
      </c>
      <c r="W135" s="7" t="s">
        <v>3427</v>
      </c>
      <c r="X135" s="7" t="s">
        <v>3427</v>
      </c>
      <c r="Y135" s="7" t="s">
        <v>1933</v>
      </c>
      <c r="Z135" s="7" t="s">
        <v>16</v>
      </c>
      <c r="AA135" s="7" t="s">
        <v>2624</v>
      </c>
    </row>
    <row r="136" spans="1:27" x14ac:dyDescent="0.25">
      <c r="A136" s="4" t="s">
        <v>2641</v>
      </c>
      <c r="B136" s="7" t="s">
        <v>1942</v>
      </c>
      <c r="C136" s="8">
        <v>43749</v>
      </c>
      <c r="D136" s="8" t="s">
        <v>1948</v>
      </c>
      <c r="E136" s="7" t="s">
        <v>539</v>
      </c>
      <c r="F136" s="7" t="s">
        <v>540</v>
      </c>
      <c r="G136" s="5" t="s">
        <v>541</v>
      </c>
      <c r="H136" s="7" t="s">
        <v>2821</v>
      </c>
      <c r="I136" s="7" t="s">
        <v>2822</v>
      </c>
      <c r="J136" s="88">
        <v>625897.19999999995</v>
      </c>
      <c r="K136" s="89">
        <v>625897.19999999995</v>
      </c>
      <c r="L136" s="88">
        <v>589851.31000000006</v>
      </c>
      <c r="M136" s="88">
        <v>112826.97</v>
      </c>
      <c r="N136" s="15">
        <v>0.9424092486753417</v>
      </c>
      <c r="O136" s="14">
        <v>0.18026437887883187</v>
      </c>
      <c r="P136" s="15">
        <v>0.1912803584347384</v>
      </c>
      <c r="Q136" s="7" t="s">
        <v>305</v>
      </c>
      <c r="R136" s="2" t="s">
        <v>3428</v>
      </c>
      <c r="S136" s="6">
        <v>44506</v>
      </c>
      <c r="T136" s="3" t="s">
        <v>3438</v>
      </c>
      <c r="U136" s="7" t="s">
        <v>3427</v>
      </c>
      <c r="V136" s="7" t="s">
        <v>3436</v>
      </c>
      <c r="W136" s="7" t="s">
        <v>3436</v>
      </c>
      <c r="X136" s="7" t="s">
        <v>3436</v>
      </c>
      <c r="Y136" s="7" t="s">
        <v>1934</v>
      </c>
      <c r="Z136" s="7" t="s">
        <v>16</v>
      </c>
      <c r="AA136" s="7" t="s">
        <v>2624</v>
      </c>
    </row>
    <row r="137" spans="1:27" x14ac:dyDescent="0.25">
      <c r="A137" s="4" t="s">
        <v>2641</v>
      </c>
      <c r="B137" s="7" t="s">
        <v>1942</v>
      </c>
      <c r="C137" s="8">
        <v>43749</v>
      </c>
      <c r="D137" s="8" t="s">
        <v>1948</v>
      </c>
      <c r="E137" s="7" t="s">
        <v>542</v>
      </c>
      <c r="F137" s="7" t="s">
        <v>543</v>
      </c>
      <c r="G137" s="5" t="s">
        <v>544</v>
      </c>
      <c r="H137" s="7" t="s">
        <v>2823</v>
      </c>
      <c r="I137" s="7" t="s">
        <v>2818</v>
      </c>
      <c r="J137" s="88">
        <v>1634873.44</v>
      </c>
      <c r="K137" s="89">
        <v>1100000</v>
      </c>
      <c r="L137" s="88">
        <v>78992.03</v>
      </c>
      <c r="M137" s="88">
        <v>77317.88</v>
      </c>
      <c r="N137" s="15">
        <v>4.8316908249485049E-2</v>
      </c>
      <c r="O137" s="14">
        <v>4.7292884028992489E-2</v>
      </c>
      <c r="P137" s="15">
        <v>0.97880608967765492</v>
      </c>
      <c r="Q137" s="7" t="s">
        <v>15</v>
      </c>
      <c r="R137" s="2" t="s">
        <v>1991</v>
      </c>
      <c r="S137" s="6"/>
      <c r="T137" s="3"/>
      <c r="U137" s="7" t="s">
        <v>3436</v>
      </c>
      <c r="V137" s="7" t="s">
        <v>3427</v>
      </c>
      <c r="W137" s="7" t="s">
        <v>3427</v>
      </c>
      <c r="X137" s="7" t="s">
        <v>3427</v>
      </c>
      <c r="Y137" s="7" t="s">
        <v>1933</v>
      </c>
      <c r="Z137" s="7" t="s">
        <v>16</v>
      </c>
      <c r="AA137" s="7" t="s">
        <v>2624</v>
      </c>
    </row>
    <row r="138" spans="1:27" x14ac:dyDescent="0.25">
      <c r="A138" s="4" t="s">
        <v>2641</v>
      </c>
      <c r="B138" s="7" t="s">
        <v>1942</v>
      </c>
      <c r="C138" s="8">
        <v>43749</v>
      </c>
      <c r="D138" s="8" t="s">
        <v>1948</v>
      </c>
      <c r="E138" s="7" t="s">
        <v>545</v>
      </c>
      <c r="F138" s="7" t="s">
        <v>546</v>
      </c>
      <c r="G138" s="5" t="s">
        <v>547</v>
      </c>
      <c r="H138" s="7" t="s">
        <v>2823</v>
      </c>
      <c r="I138" s="7" t="s">
        <v>2818</v>
      </c>
      <c r="J138" s="88">
        <v>5028751.75</v>
      </c>
      <c r="K138" s="89">
        <v>3148063.03</v>
      </c>
      <c r="L138" s="88">
        <v>3966443.66</v>
      </c>
      <c r="M138" s="88">
        <v>1788029.1</v>
      </c>
      <c r="N138" s="15">
        <v>0.78875312546498244</v>
      </c>
      <c r="O138" s="14">
        <v>0.35556121854692868</v>
      </c>
      <c r="P138" s="15">
        <v>0.450788982087798</v>
      </c>
      <c r="Q138" s="7" t="s">
        <v>58</v>
      </c>
      <c r="R138" s="2" t="s">
        <v>1995</v>
      </c>
      <c r="S138" s="6">
        <v>45135</v>
      </c>
      <c r="T138" s="3" t="s">
        <v>3438</v>
      </c>
      <c r="U138" s="7" t="s">
        <v>3427</v>
      </c>
      <c r="V138" s="7" t="s">
        <v>3436</v>
      </c>
      <c r="W138" s="7" t="s">
        <v>3436</v>
      </c>
      <c r="X138" s="7" t="s">
        <v>3436</v>
      </c>
      <c r="Y138" s="7" t="s">
        <v>1934</v>
      </c>
      <c r="Z138" s="7" t="s">
        <v>16</v>
      </c>
      <c r="AA138" s="7" t="s">
        <v>2624</v>
      </c>
    </row>
    <row r="139" spans="1:27" x14ac:dyDescent="0.25">
      <c r="A139" s="4" t="s">
        <v>2641</v>
      </c>
      <c r="B139" s="7" t="s">
        <v>1942</v>
      </c>
      <c r="C139" s="8">
        <v>43749</v>
      </c>
      <c r="D139" s="8" t="s">
        <v>1948</v>
      </c>
      <c r="E139" s="7" t="s">
        <v>548</v>
      </c>
      <c r="F139" s="7" t="s">
        <v>549</v>
      </c>
      <c r="G139" s="5" t="s">
        <v>550</v>
      </c>
      <c r="H139" s="7" t="s">
        <v>2823</v>
      </c>
      <c r="I139" s="7" t="s">
        <v>2818</v>
      </c>
      <c r="J139" s="88">
        <v>3340000</v>
      </c>
      <c r="K139" s="89">
        <v>3340000</v>
      </c>
      <c r="L139" s="88">
        <v>466942.4</v>
      </c>
      <c r="M139" s="88">
        <v>432436.93000000011</v>
      </c>
      <c r="N139" s="15">
        <v>0.13980311377245511</v>
      </c>
      <c r="O139" s="14">
        <v>0.12947213473053895</v>
      </c>
      <c r="P139" s="15">
        <v>0.92610336949482441</v>
      </c>
      <c r="Q139" s="7" t="s">
        <v>15</v>
      </c>
      <c r="R139" s="2" t="s">
        <v>1991</v>
      </c>
      <c r="S139" s="6"/>
      <c r="T139" s="3"/>
      <c r="U139" s="7" t="s">
        <v>3436</v>
      </c>
      <c r="V139" s="7" t="s">
        <v>3427</v>
      </c>
      <c r="W139" s="7" t="s">
        <v>3427</v>
      </c>
      <c r="X139" s="7" t="s">
        <v>3427</v>
      </c>
      <c r="Y139" s="7" t="s">
        <v>1933</v>
      </c>
      <c r="Z139" s="7" t="s">
        <v>16</v>
      </c>
      <c r="AA139" s="7" t="s">
        <v>2624</v>
      </c>
    </row>
    <row r="140" spans="1:27" x14ac:dyDescent="0.25">
      <c r="A140" s="4" t="s">
        <v>2641</v>
      </c>
      <c r="B140" s="7" t="s">
        <v>1942</v>
      </c>
      <c r="C140" s="8">
        <v>43749</v>
      </c>
      <c r="D140" s="8" t="s">
        <v>1948</v>
      </c>
      <c r="E140" s="7" t="s">
        <v>551</v>
      </c>
      <c r="F140" s="7" t="s">
        <v>552</v>
      </c>
      <c r="G140" s="5" t="s">
        <v>553</v>
      </c>
      <c r="H140" s="7" t="s">
        <v>2824</v>
      </c>
      <c r="I140" s="7" t="s">
        <v>2825</v>
      </c>
      <c r="J140" s="88">
        <v>400000</v>
      </c>
      <c r="K140" s="89">
        <v>400000</v>
      </c>
      <c r="L140" s="88">
        <v>35498.06</v>
      </c>
      <c r="M140" s="88">
        <v>17780.349999999999</v>
      </c>
      <c r="N140" s="15">
        <v>8.8745149999999995E-2</v>
      </c>
      <c r="O140" s="14">
        <v>4.4450874999999994E-2</v>
      </c>
      <c r="P140" s="15">
        <v>0.50088230173705262</v>
      </c>
      <c r="Q140" s="7" t="s">
        <v>15</v>
      </c>
      <c r="R140" s="2" t="s">
        <v>1991</v>
      </c>
      <c r="S140" s="6"/>
      <c r="T140" s="3"/>
      <c r="U140" s="7" t="s">
        <v>3436</v>
      </c>
      <c r="V140" s="7" t="s">
        <v>3427</v>
      </c>
      <c r="W140" s="7" t="s">
        <v>3427</v>
      </c>
      <c r="X140" s="7" t="s">
        <v>3427</v>
      </c>
      <c r="Y140" s="7" t="s">
        <v>1933</v>
      </c>
      <c r="Z140" s="7" t="s">
        <v>16</v>
      </c>
      <c r="AA140" s="7" t="s">
        <v>2624</v>
      </c>
    </row>
    <row r="141" spans="1:27" x14ac:dyDescent="0.25">
      <c r="A141" s="4" t="s">
        <v>2641</v>
      </c>
      <c r="B141" s="7" t="s">
        <v>1942</v>
      </c>
      <c r="C141" s="8">
        <v>43749</v>
      </c>
      <c r="D141" s="8" t="s">
        <v>1948</v>
      </c>
      <c r="E141" s="7" t="s">
        <v>554</v>
      </c>
      <c r="F141" s="7" t="s">
        <v>555</v>
      </c>
      <c r="G141" s="5" t="s">
        <v>556</v>
      </c>
      <c r="H141" s="7" t="s">
        <v>2823</v>
      </c>
      <c r="I141" s="7" t="s">
        <v>2818</v>
      </c>
      <c r="J141" s="88">
        <v>12684976.6</v>
      </c>
      <c r="K141" s="89">
        <v>3060000</v>
      </c>
      <c r="L141" s="88">
        <v>9325761.6099999994</v>
      </c>
      <c r="M141" s="88">
        <v>2949659.83</v>
      </c>
      <c r="N141" s="15">
        <v>0.73518161712651486</v>
      </c>
      <c r="O141" s="14">
        <v>0.23253175177319604</v>
      </c>
      <c r="P141" s="15">
        <v>0.31629157524647472</v>
      </c>
      <c r="Q141" s="7" t="s">
        <v>58</v>
      </c>
      <c r="R141" s="2" t="s">
        <v>1995</v>
      </c>
      <c r="S141" s="6">
        <v>45198</v>
      </c>
      <c r="T141" s="3" t="s">
        <v>3438</v>
      </c>
      <c r="U141" s="7" t="s">
        <v>3427</v>
      </c>
      <c r="V141" s="7" t="s">
        <v>3436</v>
      </c>
      <c r="W141" s="7" t="s">
        <v>3436</v>
      </c>
      <c r="X141" s="7" t="s">
        <v>3436</v>
      </c>
      <c r="Y141" s="7" t="s">
        <v>1934</v>
      </c>
      <c r="Z141" s="7" t="s">
        <v>16</v>
      </c>
      <c r="AA141" s="7" t="s">
        <v>2624</v>
      </c>
    </row>
    <row r="142" spans="1:27" x14ac:dyDescent="0.25">
      <c r="A142" s="4" t="s">
        <v>2641</v>
      </c>
      <c r="B142" s="7" t="s">
        <v>1942</v>
      </c>
      <c r="C142" s="8">
        <v>43749</v>
      </c>
      <c r="D142" s="8" t="s">
        <v>1948</v>
      </c>
      <c r="E142" s="7" t="s">
        <v>557</v>
      </c>
      <c r="F142" s="7" t="s">
        <v>558</v>
      </c>
      <c r="G142" s="5" t="s">
        <v>559</v>
      </c>
      <c r="H142" s="7" t="s">
        <v>2817</v>
      </c>
      <c r="I142" s="7" t="s">
        <v>2818</v>
      </c>
      <c r="J142" s="88">
        <v>415000</v>
      </c>
      <c r="K142" s="89">
        <v>415000</v>
      </c>
      <c r="L142" s="88">
        <v>366090.28000000009</v>
      </c>
      <c r="M142" s="88">
        <v>340380.9</v>
      </c>
      <c r="N142" s="15">
        <v>0.88214525301204838</v>
      </c>
      <c r="O142" s="14">
        <v>0.82019493975903623</v>
      </c>
      <c r="P142" s="15">
        <v>0.9297731149813645</v>
      </c>
      <c r="Q142" s="7" t="s">
        <v>58</v>
      </c>
      <c r="R142" s="2" t="s">
        <v>1995</v>
      </c>
      <c r="S142" s="6">
        <v>44763</v>
      </c>
      <c r="T142" s="3" t="s">
        <v>3438</v>
      </c>
      <c r="U142" s="7" t="s">
        <v>3427</v>
      </c>
      <c r="V142" s="7" t="s">
        <v>3436</v>
      </c>
      <c r="W142" s="7" t="s">
        <v>3436</v>
      </c>
      <c r="X142" s="7" t="s">
        <v>3436</v>
      </c>
      <c r="Y142" s="7" t="s">
        <v>1934</v>
      </c>
      <c r="Z142" s="7" t="s">
        <v>16</v>
      </c>
      <c r="AA142" s="7" t="s">
        <v>2624</v>
      </c>
    </row>
    <row r="143" spans="1:27" x14ac:dyDescent="0.25">
      <c r="A143" s="4" t="s">
        <v>2641</v>
      </c>
      <c r="B143" s="7" t="s">
        <v>1942</v>
      </c>
      <c r="C143" s="8">
        <v>43749</v>
      </c>
      <c r="D143" s="8" t="s">
        <v>1948</v>
      </c>
      <c r="E143" s="7" t="s">
        <v>560</v>
      </c>
      <c r="F143" s="7" t="s">
        <v>561</v>
      </c>
      <c r="G143" s="5" t="s">
        <v>562</v>
      </c>
      <c r="H143" s="7" t="s">
        <v>2826</v>
      </c>
      <c r="I143" s="7" t="s">
        <v>2827</v>
      </c>
      <c r="J143" s="88">
        <v>310000</v>
      </c>
      <c r="K143" s="89">
        <v>310000</v>
      </c>
      <c r="L143" s="88">
        <v>210306.2</v>
      </c>
      <c r="M143" s="88">
        <v>25409.84</v>
      </c>
      <c r="N143" s="15">
        <v>0.67840709677419364</v>
      </c>
      <c r="O143" s="14">
        <v>8.1967225806451618E-2</v>
      </c>
      <c r="P143" s="15">
        <v>0.12082306655723891</v>
      </c>
      <c r="Q143" s="7" t="s">
        <v>58</v>
      </c>
      <c r="R143" s="2" t="s">
        <v>1995</v>
      </c>
      <c r="S143" s="6">
        <v>44638</v>
      </c>
      <c r="T143" s="3" t="s">
        <v>3438</v>
      </c>
      <c r="U143" s="7" t="s">
        <v>3427</v>
      </c>
      <c r="V143" s="7" t="s">
        <v>3436</v>
      </c>
      <c r="W143" s="7" t="s">
        <v>3436</v>
      </c>
      <c r="X143" s="7" t="s">
        <v>3436</v>
      </c>
      <c r="Y143" s="7" t="s">
        <v>1934</v>
      </c>
      <c r="Z143" s="7" t="s">
        <v>16</v>
      </c>
      <c r="AA143" s="7" t="s">
        <v>2624</v>
      </c>
    </row>
    <row r="144" spans="1:27" x14ac:dyDescent="0.25">
      <c r="A144" s="4" t="s">
        <v>2641</v>
      </c>
      <c r="B144" s="7" t="s">
        <v>1942</v>
      </c>
      <c r="C144" s="8">
        <v>43749</v>
      </c>
      <c r="D144" s="8" t="s">
        <v>1948</v>
      </c>
      <c r="E144" s="7" t="s">
        <v>563</v>
      </c>
      <c r="F144" s="7" t="s">
        <v>564</v>
      </c>
      <c r="G144" s="5" t="s">
        <v>565</v>
      </c>
      <c r="H144" s="7" t="s">
        <v>2826</v>
      </c>
      <c r="I144" s="7" t="s">
        <v>2827</v>
      </c>
      <c r="J144" s="88">
        <v>1000000</v>
      </c>
      <c r="K144" s="89">
        <v>1000000</v>
      </c>
      <c r="L144" s="88">
        <v>716655.31</v>
      </c>
      <c r="M144" s="88">
        <v>308698.61999999988</v>
      </c>
      <c r="N144" s="15">
        <v>0.71665531000000005</v>
      </c>
      <c r="O144" s="14">
        <v>0.30869861999999987</v>
      </c>
      <c r="P144" s="15">
        <v>0.43074908633552139</v>
      </c>
      <c r="Q144" s="7" t="s">
        <v>58</v>
      </c>
      <c r="R144" s="2" t="s">
        <v>1995</v>
      </c>
      <c r="S144" s="6">
        <v>44442</v>
      </c>
      <c r="T144" s="3" t="s">
        <v>3438</v>
      </c>
      <c r="U144" s="7" t="s">
        <v>3427</v>
      </c>
      <c r="V144" s="7" t="s">
        <v>3436</v>
      </c>
      <c r="W144" s="7" t="s">
        <v>3436</v>
      </c>
      <c r="X144" s="7" t="s">
        <v>3436</v>
      </c>
      <c r="Y144" s="7" t="s">
        <v>1934</v>
      </c>
      <c r="Z144" s="7" t="s">
        <v>16</v>
      </c>
      <c r="AA144" s="7" t="s">
        <v>2624</v>
      </c>
    </row>
    <row r="145" spans="1:27" x14ac:dyDescent="0.25">
      <c r="A145" s="4" t="s">
        <v>2641</v>
      </c>
      <c r="B145" s="7" t="s">
        <v>1942</v>
      </c>
      <c r="C145" s="8">
        <v>43749</v>
      </c>
      <c r="D145" s="8" t="s">
        <v>1948</v>
      </c>
      <c r="E145" s="7" t="s">
        <v>566</v>
      </c>
      <c r="F145" s="7" t="s">
        <v>567</v>
      </c>
      <c r="G145" s="5" t="s">
        <v>568</v>
      </c>
      <c r="H145" s="7" t="s">
        <v>2828</v>
      </c>
      <c r="I145" s="7" t="s">
        <v>2829</v>
      </c>
      <c r="J145" s="88">
        <v>16000</v>
      </c>
      <c r="K145" s="89">
        <v>16000</v>
      </c>
      <c r="L145" s="88">
        <v>0</v>
      </c>
      <c r="M145" s="88">
        <v>0</v>
      </c>
      <c r="N145" s="15">
        <v>0</v>
      </c>
      <c r="O145" s="14">
        <v>0</v>
      </c>
      <c r="P145" s="15">
        <v>0</v>
      </c>
      <c r="Q145" s="7" t="s">
        <v>305</v>
      </c>
      <c r="R145" s="2" t="s">
        <v>3428</v>
      </c>
      <c r="S145" s="6">
        <v>44866</v>
      </c>
      <c r="T145" s="3" t="s">
        <v>3438</v>
      </c>
      <c r="U145" s="7" t="s">
        <v>3427</v>
      </c>
      <c r="V145" s="7" t="s">
        <v>3436</v>
      </c>
      <c r="W145" s="7" t="s">
        <v>3427</v>
      </c>
      <c r="X145" s="7" t="s">
        <v>3427</v>
      </c>
      <c r="Y145" s="7" t="s">
        <v>1936</v>
      </c>
      <c r="Z145" s="7" t="s">
        <v>16</v>
      </c>
      <c r="AA145" s="7" t="s">
        <v>2624</v>
      </c>
    </row>
    <row r="146" spans="1:27" x14ac:dyDescent="0.25">
      <c r="A146" s="4" t="s">
        <v>2641</v>
      </c>
      <c r="B146" s="7" t="s">
        <v>1942</v>
      </c>
      <c r="C146" s="8">
        <v>43749</v>
      </c>
      <c r="D146" s="8" t="s">
        <v>1948</v>
      </c>
      <c r="E146" s="7" t="s">
        <v>569</v>
      </c>
      <c r="F146" s="7" t="s">
        <v>570</v>
      </c>
      <c r="G146" s="5" t="s">
        <v>571</v>
      </c>
      <c r="H146" s="7" t="s">
        <v>2830</v>
      </c>
      <c r="I146" s="7" t="s">
        <v>2813</v>
      </c>
      <c r="J146" s="88">
        <v>129391270.5</v>
      </c>
      <c r="K146" s="89">
        <v>129391270.5</v>
      </c>
      <c r="L146" s="88">
        <v>6879905.1700000009</v>
      </c>
      <c r="M146" s="88">
        <v>1124407.98</v>
      </c>
      <c r="N146" s="15">
        <v>5.3171324026839981E-2</v>
      </c>
      <c r="O146" s="14">
        <v>8.6899833014623656E-3</v>
      </c>
      <c r="P146" s="15">
        <v>0.16343364511810557</v>
      </c>
      <c r="Q146" s="7" t="s">
        <v>15</v>
      </c>
      <c r="R146" s="2" t="s">
        <v>1989</v>
      </c>
      <c r="S146" s="6"/>
      <c r="T146" s="3"/>
      <c r="U146" s="7" t="s">
        <v>3436</v>
      </c>
      <c r="V146" s="7" t="s">
        <v>3427</v>
      </c>
      <c r="W146" s="7" t="s">
        <v>3427</v>
      </c>
      <c r="X146" s="7" t="s">
        <v>3427</v>
      </c>
      <c r="Y146" s="7" t="s">
        <v>1933</v>
      </c>
      <c r="Z146" s="7" t="s">
        <v>16</v>
      </c>
      <c r="AA146" s="7" t="s">
        <v>2624</v>
      </c>
    </row>
    <row r="147" spans="1:27" x14ac:dyDescent="0.25">
      <c r="A147" s="4" t="s">
        <v>2641</v>
      </c>
      <c r="B147" s="7" t="s">
        <v>1942</v>
      </c>
      <c r="C147" s="8">
        <v>43749</v>
      </c>
      <c r="D147" s="8" t="s">
        <v>1948</v>
      </c>
      <c r="E147" s="7" t="s">
        <v>572</v>
      </c>
      <c r="F147" s="7" t="s">
        <v>573</v>
      </c>
      <c r="G147" s="5" t="s">
        <v>574</v>
      </c>
      <c r="H147" s="7" t="s">
        <v>2831</v>
      </c>
      <c r="I147" s="7" t="s">
        <v>2832</v>
      </c>
      <c r="J147" s="88">
        <v>132000</v>
      </c>
      <c r="K147" s="89">
        <v>132000</v>
      </c>
      <c r="L147" s="88">
        <v>79209.98000000001</v>
      </c>
      <c r="M147" s="88">
        <v>0</v>
      </c>
      <c r="N147" s="15">
        <v>0.60007560606060617</v>
      </c>
      <c r="O147" s="14">
        <v>0</v>
      </c>
      <c r="P147" s="15">
        <v>0</v>
      </c>
      <c r="Q147" s="7" t="s">
        <v>305</v>
      </c>
      <c r="R147" s="2" t="s">
        <v>3428</v>
      </c>
      <c r="S147" s="6">
        <v>45023</v>
      </c>
      <c r="T147" s="3" t="s">
        <v>3438</v>
      </c>
      <c r="U147" s="7" t="s">
        <v>3427</v>
      </c>
      <c r="V147" s="7" t="s">
        <v>3436</v>
      </c>
      <c r="W147" s="7" t="s">
        <v>3436</v>
      </c>
      <c r="X147" s="7" t="s">
        <v>3436</v>
      </c>
      <c r="Y147" s="7" t="s">
        <v>1934</v>
      </c>
      <c r="Z147" s="7" t="s">
        <v>16</v>
      </c>
      <c r="AA147" s="7" t="s">
        <v>2624</v>
      </c>
    </row>
    <row r="148" spans="1:27" x14ac:dyDescent="0.25">
      <c r="A148" s="4" t="s">
        <v>2641</v>
      </c>
      <c r="B148" s="7" t="s">
        <v>1942</v>
      </c>
      <c r="C148" s="8">
        <v>43749</v>
      </c>
      <c r="D148" s="8" t="s">
        <v>1948</v>
      </c>
      <c r="E148" s="7" t="s">
        <v>575</v>
      </c>
      <c r="F148" s="7" t="s">
        <v>576</v>
      </c>
      <c r="G148" s="5" t="s">
        <v>577</v>
      </c>
      <c r="H148" s="7" t="s">
        <v>2833</v>
      </c>
      <c r="I148" s="7" t="s">
        <v>2834</v>
      </c>
      <c r="J148" s="88">
        <v>550500</v>
      </c>
      <c r="K148" s="89">
        <v>550500</v>
      </c>
      <c r="L148" s="88">
        <v>394723.28</v>
      </c>
      <c r="M148" s="88">
        <v>0</v>
      </c>
      <c r="N148" s="15">
        <v>0.71702684831970942</v>
      </c>
      <c r="O148" s="14">
        <v>0</v>
      </c>
      <c r="P148" s="15">
        <v>0</v>
      </c>
      <c r="Q148" s="7" t="s">
        <v>125</v>
      </c>
      <c r="R148" s="2" t="s">
        <v>1993</v>
      </c>
      <c r="S148" s="6">
        <v>45427</v>
      </c>
      <c r="T148" s="3" t="s">
        <v>3438</v>
      </c>
      <c r="U148" s="7" t="s">
        <v>3427</v>
      </c>
      <c r="V148" s="7" t="s">
        <v>3436</v>
      </c>
      <c r="W148" s="7" t="s">
        <v>3436</v>
      </c>
      <c r="X148" s="7" t="s">
        <v>3436</v>
      </c>
      <c r="Y148" s="7" t="s">
        <v>1934</v>
      </c>
      <c r="Z148" s="7" t="s">
        <v>16</v>
      </c>
      <c r="AA148" s="7" t="s">
        <v>2624</v>
      </c>
    </row>
    <row r="149" spans="1:27" x14ac:dyDescent="0.25">
      <c r="A149" s="4" t="s">
        <v>2641</v>
      </c>
      <c r="B149" s="7" t="s">
        <v>1942</v>
      </c>
      <c r="C149" s="8">
        <v>43749</v>
      </c>
      <c r="D149" s="8" t="s">
        <v>1948</v>
      </c>
      <c r="E149" s="7" t="s">
        <v>578</v>
      </c>
      <c r="F149" s="7" t="s">
        <v>579</v>
      </c>
      <c r="G149" s="5" t="s">
        <v>580</v>
      </c>
      <c r="H149" s="7" t="s">
        <v>2835</v>
      </c>
      <c r="I149" s="7" t="s">
        <v>2836</v>
      </c>
      <c r="J149" s="88">
        <v>700000</v>
      </c>
      <c r="K149" s="89">
        <v>700000</v>
      </c>
      <c r="L149" s="88">
        <v>487195.38</v>
      </c>
      <c r="M149" s="88">
        <v>10923.54</v>
      </c>
      <c r="N149" s="15">
        <v>0.69599339999999998</v>
      </c>
      <c r="O149" s="14">
        <v>1.5605057142857145E-2</v>
      </c>
      <c r="P149" s="15">
        <v>2.2421271728808267E-2</v>
      </c>
      <c r="Q149" s="7" t="s">
        <v>58</v>
      </c>
      <c r="R149" s="2" t="s">
        <v>1995</v>
      </c>
      <c r="S149" s="6">
        <v>45555</v>
      </c>
      <c r="T149" s="3" t="s">
        <v>3438</v>
      </c>
      <c r="U149" s="7" t="s">
        <v>3427</v>
      </c>
      <c r="V149" s="7" t="s">
        <v>3436</v>
      </c>
      <c r="W149" s="7" t="s">
        <v>3436</v>
      </c>
      <c r="X149" s="7" t="s">
        <v>3436</v>
      </c>
      <c r="Y149" s="7" t="s">
        <v>1934</v>
      </c>
      <c r="Z149" s="7" t="s">
        <v>16</v>
      </c>
      <c r="AA149" s="7" t="s">
        <v>2624</v>
      </c>
    </row>
    <row r="150" spans="1:27" x14ac:dyDescent="0.25">
      <c r="A150" s="4" t="s">
        <v>2641</v>
      </c>
      <c r="B150" s="7" t="s">
        <v>1942</v>
      </c>
      <c r="C150" s="8">
        <v>43749</v>
      </c>
      <c r="D150" s="8" t="s">
        <v>1948</v>
      </c>
      <c r="E150" s="7" t="s">
        <v>581</v>
      </c>
      <c r="F150" s="7" t="s">
        <v>582</v>
      </c>
      <c r="G150" s="5" t="s">
        <v>583</v>
      </c>
      <c r="H150" s="7" t="s">
        <v>2837</v>
      </c>
      <c r="I150" s="7" t="s">
        <v>2838</v>
      </c>
      <c r="J150" s="88">
        <v>5000000</v>
      </c>
      <c r="K150" s="89">
        <v>5000000</v>
      </c>
      <c r="L150" s="88">
        <v>0</v>
      </c>
      <c r="M150" s="88">
        <v>0</v>
      </c>
      <c r="N150" s="15">
        <v>0</v>
      </c>
      <c r="O150" s="14">
        <v>0</v>
      </c>
      <c r="P150" s="15">
        <v>0</v>
      </c>
      <c r="Q150" s="7" t="s">
        <v>15</v>
      </c>
      <c r="R150" s="2" t="s">
        <v>1989</v>
      </c>
      <c r="S150" s="6"/>
      <c r="T150" s="3"/>
      <c r="U150" s="7" t="s">
        <v>3436</v>
      </c>
      <c r="V150" s="7" t="s">
        <v>3427</v>
      </c>
      <c r="W150" s="7" t="s">
        <v>3427</v>
      </c>
      <c r="X150" s="7" t="s">
        <v>3427</v>
      </c>
      <c r="Y150" s="7" t="s">
        <v>1933</v>
      </c>
      <c r="Z150" s="7" t="s">
        <v>16</v>
      </c>
      <c r="AA150" s="7" t="s">
        <v>2624</v>
      </c>
    </row>
    <row r="151" spans="1:27" x14ac:dyDescent="0.25">
      <c r="A151" s="4" t="s">
        <v>2641</v>
      </c>
      <c r="B151" s="7" t="s">
        <v>1942</v>
      </c>
      <c r="C151" s="8">
        <v>43749</v>
      </c>
      <c r="D151" s="8" t="s">
        <v>1948</v>
      </c>
      <c r="E151" s="7" t="s">
        <v>584</v>
      </c>
      <c r="F151" s="7" t="s">
        <v>585</v>
      </c>
      <c r="G151" s="5" t="s">
        <v>586</v>
      </c>
      <c r="H151" s="7" t="s">
        <v>2839</v>
      </c>
      <c r="I151" s="7" t="s">
        <v>2840</v>
      </c>
      <c r="J151" s="88">
        <v>300000</v>
      </c>
      <c r="K151" s="89">
        <v>300000</v>
      </c>
      <c r="L151" s="88">
        <v>207582.77</v>
      </c>
      <c r="M151" s="88">
        <v>79306.350000000006</v>
      </c>
      <c r="N151" s="15">
        <v>0.69194256666666665</v>
      </c>
      <c r="O151" s="14">
        <v>0.26435449999999999</v>
      </c>
      <c r="P151" s="15">
        <v>0.3820468818293542</v>
      </c>
      <c r="Q151" s="7" t="s">
        <v>58</v>
      </c>
      <c r="R151" s="2" t="s">
        <v>1995</v>
      </c>
      <c r="S151" s="6">
        <v>44865</v>
      </c>
      <c r="T151" s="3" t="s">
        <v>3438</v>
      </c>
      <c r="U151" s="7" t="s">
        <v>3427</v>
      </c>
      <c r="V151" s="7" t="s">
        <v>3436</v>
      </c>
      <c r="W151" s="7" t="s">
        <v>3436</v>
      </c>
      <c r="X151" s="7" t="s">
        <v>3436</v>
      </c>
      <c r="Y151" s="7" t="s">
        <v>1934</v>
      </c>
      <c r="Z151" s="7" t="s">
        <v>16</v>
      </c>
      <c r="AA151" s="7" t="s">
        <v>2624</v>
      </c>
    </row>
    <row r="152" spans="1:27" x14ac:dyDescent="0.25">
      <c r="A152" s="4" t="s">
        <v>2641</v>
      </c>
      <c r="B152" s="7" t="s">
        <v>1942</v>
      </c>
      <c r="C152" s="8">
        <v>43749</v>
      </c>
      <c r="D152" s="8" t="s">
        <v>1948</v>
      </c>
      <c r="E152" s="7" t="s">
        <v>587</v>
      </c>
      <c r="F152" s="7" t="s">
        <v>588</v>
      </c>
      <c r="G152" s="5" t="s">
        <v>589</v>
      </c>
      <c r="H152" s="7" t="s">
        <v>2841</v>
      </c>
      <c r="I152" s="7" t="s">
        <v>2842</v>
      </c>
      <c r="J152" s="88">
        <v>400000</v>
      </c>
      <c r="K152" s="89">
        <v>400000</v>
      </c>
      <c r="L152" s="88">
        <v>58493.49</v>
      </c>
      <c r="M152" s="88">
        <v>0</v>
      </c>
      <c r="N152" s="15">
        <v>0.14623372499999998</v>
      </c>
      <c r="O152" s="14">
        <v>0</v>
      </c>
      <c r="P152" s="15">
        <v>0</v>
      </c>
      <c r="Q152" s="7" t="s">
        <v>15</v>
      </c>
      <c r="R152" s="2" t="s">
        <v>1991</v>
      </c>
      <c r="S152" s="6"/>
      <c r="T152" s="3"/>
      <c r="U152" s="7" t="s">
        <v>3436</v>
      </c>
      <c r="V152" s="7" t="s">
        <v>3427</v>
      </c>
      <c r="W152" s="7" t="s">
        <v>3427</v>
      </c>
      <c r="X152" s="7" t="s">
        <v>3427</v>
      </c>
      <c r="Y152" s="7" t="s">
        <v>1933</v>
      </c>
      <c r="Z152" s="7" t="s">
        <v>16</v>
      </c>
      <c r="AA152" s="7" t="s">
        <v>2624</v>
      </c>
    </row>
    <row r="153" spans="1:27" x14ac:dyDescent="0.25">
      <c r="A153" s="4" t="s">
        <v>2641</v>
      </c>
      <c r="B153" s="7" t="s">
        <v>1942</v>
      </c>
      <c r="C153" s="8">
        <v>43749</v>
      </c>
      <c r="D153" s="8" t="s">
        <v>1948</v>
      </c>
      <c r="E153" s="7" t="s">
        <v>590</v>
      </c>
      <c r="F153" s="7" t="s">
        <v>591</v>
      </c>
      <c r="G153" s="5" t="s">
        <v>592</v>
      </c>
      <c r="H153" s="7" t="s">
        <v>2843</v>
      </c>
      <c r="I153" s="7" t="s">
        <v>2844</v>
      </c>
      <c r="J153" s="88">
        <v>2250000</v>
      </c>
      <c r="K153" s="89">
        <v>2250000</v>
      </c>
      <c r="L153" s="88">
        <v>1866133.91</v>
      </c>
      <c r="M153" s="88">
        <v>755445.54999999993</v>
      </c>
      <c r="N153" s="15">
        <v>0.82939284888888887</v>
      </c>
      <c r="O153" s="14">
        <v>0.33575357777777776</v>
      </c>
      <c r="P153" s="15">
        <v>0.40481851058587748</v>
      </c>
      <c r="Q153" s="7" t="s">
        <v>58</v>
      </c>
      <c r="R153" s="2" t="s">
        <v>1995</v>
      </c>
      <c r="S153" s="6">
        <v>44944</v>
      </c>
      <c r="T153" s="3" t="s">
        <v>3438</v>
      </c>
      <c r="U153" s="7" t="s">
        <v>3427</v>
      </c>
      <c r="V153" s="7" t="s">
        <v>3436</v>
      </c>
      <c r="W153" s="7" t="s">
        <v>3436</v>
      </c>
      <c r="X153" s="7" t="s">
        <v>3436</v>
      </c>
      <c r="Y153" s="7" t="s">
        <v>1934</v>
      </c>
      <c r="Z153" s="7" t="s">
        <v>16</v>
      </c>
      <c r="AA153" s="7" t="s">
        <v>2624</v>
      </c>
    </row>
    <row r="154" spans="1:27" x14ac:dyDescent="0.25">
      <c r="A154" s="4" t="s">
        <v>2641</v>
      </c>
      <c r="B154" s="7" t="s">
        <v>1942</v>
      </c>
      <c r="C154" s="8">
        <v>43749</v>
      </c>
      <c r="D154" s="8" t="s">
        <v>1948</v>
      </c>
      <c r="E154" s="7" t="s">
        <v>593</v>
      </c>
      <c r="F154" s="7" t="s">
        <v>594</v>
      </c>
      <c r="G154" s="5" t="s">
        <v>595</v>
      </c>
      <c r="H154" s="7" t="s">
        <v>2841</v>
      </c>
      <c r="I154" s="7" t="s">
        <v>2842</v>
      </c>
      <c r="J154" s="88">
        <v>2582284</v>
      </c>
      <c r="K154" s="89">
        <v>2582284</v>
      </c>
      <c r="L154" s="88">
        <v>0</v>
      </c>
      <c r="M154" s="88">
        <v>0</v>
      </c>
      <c r="N154" s="15">
        <v>0</v>
      </c>
      <c r="O154" s="14">
        <v>0</v>
      </c>
      <c r="P154" s="15">
        <v>0</v>
      </c>
      <c r="Q154" s="7" t="s">
        <v>125</v>
      </c>
      <c r="R154" s="2" t="s">
        <v>1993</v>
      </c>
      <c r="S154" s="6">
        <v>45637</v>
      </c>
      <c r="T154" s="3" t="s">
        <v>3438</v>
      </c>
      <c r="U154" s="7" t="s">
        <v>3427</v>
      </c>
      <c r="V154" s="7" t="s">
        <v>3436</v>
      </c>
      <c r="W154" s="7" t="s">
        <v>3427</v>
      </c>
      <c r="X154" s="7" t="s">
        <v>3427</v>
      </c>
      <c r="Y154" s="7" t="s">
        <v>1936</v>
      </c>
      <c r="Z154" s="7" t="s">
        <v>16</v>
      </c>
      <c r="AA154" s="7" t="s">
        <v>2624</v>
      </c>
    </row>
    <row r="155" spans="1:27" x14ac:dyDescent="0.25">
      <c r="A155" s="4" t="s">
        <v>2641</v>
      </c>
      <c r="B155" s="7" t="s">
        <v>1942</v>
      </c>
      <c r="C155" s="8">
        <v>43749</v>
      </c>
      <c r="D155" s="8" t="s">
        <v>1948</v>
      </c>
      <c r="E155" s="7" t="s">
        <v>596</v>
      </c>
      <c r="F155" s="7" t="s">
        <v>597</v>
      </c>
      <c r="G155" s="5" t="s">
        <v>598</v>
      </c>
      <c r="H155" s="7" t="s">
        <v>2845</v>
      </c>
      <c r="I155" s="7" t="s">
        <v>2846</v>
      </c>
      <c r="J155" s="88">
        <v>250000</v>
      </c>
      <c r="K155" s="89">
        <v>250000</v>
      </c>
      <c r="L155" s="88">
        <v>49033.120000000003</v>
      </c>
      <c r="M155" s="88">
        <v>25153.040000000001</v>
      </c>
      <c r="N155" s="15">
        <v>0.19613248</v>
      </c>
      <c r="O155" s="14">
        <v>0.10061216000000001</v>
      </c>
      <c r="P155" s="15">
        <v>0.51298061391973426</v>
      </c>
      <c r="Q155" s="7" t="s">
        <v>125</v>
      </c>
      <c r="R155" s="2" t="s">
        <v>1993</v>
      </c>
      <c r="S155" s="6">
        <v>45665</v>
      </c>
      <c r="T155" s="3" t="s">
        <v>3438</v>
      </c>
      <c r="U155" s="7" t="s">
        <v>3427</v>
      </c>
      <c r="V155" s="7" t="s">
        <v>3436</v>
      </c>
      <c r="W155" s="7" t="s">
        <v>3427</v>
      </c>
      <c r="X155" s="7" t="s">
        <v>3427</v>
      </c>
      <c r="Y155" s="7" t="s">
        <v>1936</v>
      </c>
      <c r="Z155" s="7" t="s">
        <v>16</v>
      </c>
      <c r="AA155" s="7" t="s">
        <v>2624</v>
      </c>
    </row>
    <row r="156" spans="1:27" x14ac:dyDescent="0.25">
      <c r="A156" s="4" t="s">
        <v>2641</v>
      </c>
      <c r="B156" s="7" t="s">
        <v>1942</v>
      </c>
      <c r="C156" s="8">
        <v>43749</v>
      </c>
      <c r="D156" s="8" t="s">
        <v>1948</v>
      </c>
      <c r="E156" s="7" t="s">
        <v>599</v>
      </c>
      <c r="F156" s="7" t="s">
        <v>600</v>
      </c>
      <c r="G156" s="5" t="s">
        <v>601</v>
      </c>
      <c r="H156" s="7" t="s">
        <v>2847</v>
      </c>
      <c r="I156" s="7" t="s">
        <v>2848</v>
      </c>
      <c r="J156" s="88">
        <v>1900000</v>
      </c>
      <c r="K156" s="89">
        <v>1900000</v>
      </c>
      <c r="L156" s="88">
        <v>1271809.1399999999</v>
      </c>
      <c r="M156" s="88">
        <v>0</v>
      </c>
      <c r="N156" s="15">
        <v>0.66937323157894735</v>
      </c>
      <c r="O156" s="14">
        <v>0</v>
      </c>
      <c r="P156" s="15">
        <v>0</v>
      </c>
      <c r="Q156" s="7" t="s">
        <v>58</v>
      </c>
      <c r="R156" s="2" t="s">
        <v>1995</v>
      </c>
      <c r="S156" s="6">
        <v>45371</v>
      </c>
      <c r="T156" s="3" t="s">
        <v>3438</v>
      </c>
      <c r="U156" s="7" t="s">
        <v>3427</v>
      </c>
      <c r="V156" s="7" t="s">
        <v>3436</v>
      </c>
      <c r="W156" s="7" t="s">
        <v>3436</v>
      </c>
      <c r="X156" s="7" t="s">
        <v>3436</v>
      </c>
      <c r="Y156" s="7" t="s">
        <v>1934</v>
      </c>
      <c r="Z156" s="7" t="s">
        <v>16</v>
      </c>
      <c r="AA156" s="7" t="s">
        <v>2624</v>
      </c>
    </row>
    <row r="157" spans="1:27" x14ac:dyDescent="0.25">
      <c r="A157" s="4" t="s">
        <v>2641</v>
      </c>
      <c r="B157" s="7" t="s">
        <v>1942</v>
      </c>
      <c r="C157" s="8">
        <v>43749</v>
      </c>
      <c r="D157" s="8" t="s">
        <v>1948</v>
      </c>
      <c r="E157" s="7" t="s">
        <v>602</v>
      </c>
      <c r="F157" s="7" t="s">
        <v>603</v>
      </c>
      <c r="G157" s="5" t="s">
        <v>604</v>
      </c>
      <c r="H157" s="7" t="s">
        <v>2849</v>
      </c>
      <c r="I157" s="7" t="s">
        <v>2850</v>
      </c>
      <c r="J157" s="88">
        <v>800000</v>
      </c>
      <c r="K157" s="89">
        <v>800000</v>
      </c>
      <c r="L157" s="88">
        <v>0</v>
      </c>
      <c r="M157" s="88">
        <v>0</v>
      </c>
      <c r="N157" s="15">
        <v>0</v>
      </c>
      <c r="O157" s="14">
        <v>0</v>
      </c>
      <c r="P157" s="15">
        <v>0</v>
      </c>
      <c r="Q157" s="7" t="s">
        <v>58</v>
      </c>
      <c r="R157" s="2" t="s">
        <v>2007</v>
      </c>
      <c r="S157" s="6">
        <v>45412</v>
      </c>
      <c r="T157" s="3" t="s">
        <v>3438</v>
      </c>
      <c r="U157" s="7" t="s">
        <v>3427</v>
      </c>
      <c r="V157" s="7" t="s">
        <v>3436</v>
      </c>
      <c r="W157" s="7" t="s">
        <v>3427</v>
      </c>
      <c r="X157" s="7" t="s">
        <v>3427</v>
      </c>
      <c r="Y157" s="7" t="s">
        <v>1936</v>
      </c>
      <c r="Z157" s="7" t="s">
        <v>16</v>
      </c>
      <c r="AA157" s="7" t="s">
        <v>2624</v>
      </c>
    </row>
    <row r="158" spans="1:27" x14ac:dyDescent="0.25">
      <c r="A158" s="4" t="s">
        <v>2641</v>
      </c>
      <c r="B158" s="7" t="s">
        <v>1942</v>
      </c>
      <c r="C158" s="8">
        <v>43749</v>
      </c>
      <c r="D158" s="8" t="s">
        <v>1948</v>
      </c>
      <c r="E158" s="7" t="s">
        <v>605</v>
      </c>
      <c r="F158" s="7" t="s">
        <v>606</v>
      </c>
      <c r="G158" s="5" t="s">
        <v>607</v>
      </c>
      <c r="H158" s="7" t="s">
        <v>2851</v>
      </c>
      <c r="I158" s="7" t="s">
        <v>2852</v>
      </c>
      <c r="J158" s="88">
        <v>3000000</v>
      </c>
      <c r="K158" s="89">
        <v>3000000</v>
      </c>
      <c r="L158" s="88">
        <v>2206224.0500000012</v>
      </c>
      <c r="M158" s="88">
        <v>434101.35</v>
      </c>
      <c r="N158" s="15">
        <v>0.73540801666666711</v>
      </c>
      <c r="O158" s="14">
        <v>0.14470044999999998</v>
      </c>
      <c r="P158" s="15">
        <v>0.19676213302089593</v>
      </c>
      <c r="Q158" s="7" t="s">
        <v>58</v>
      </c>
      <c r="R158" s="2" t="s">
        <v>1995</v>
      </c>
      <c r="S158" s="6">
        <v>45463</v>
      </c>
      <c r="T158" s="3" t="s">
        <v>3438</v>
      </c>
      <c r="U158" s="7" t="s">
        <v>3427</v>
      </c>
      <c r="V158" s="7" t="s">
        <v>3436</v>
      </c>
      <c r="W158" s="7" t="s">
        <v>3436</v>
      </c>
      <c r="X158" s="7" t="s">
        <v>3436</v>
      </c>
      <c r="Y158" s="7" t="s">
        <v>1934</v>
      </c>
      <c r="Z158" s="7" t="s">
        <v>16</v>
      </c>
      <c r="AA158" s="7" t="s">
        <v>2624</v>
      </c>
    </row>
    <row r="159" spans="1:27" x14ac:dyDescent="0.25">
      <c r="A159" s="4" t="s">
        <v>2641</v>
      </c>
      <c r="B159" s="7" t="s">
        <v>1942</v>
      </c>
      <c r="C159" s="8">
        <v>43749</v>
      </c>
      <c r="D159" s="8" t="s">
        <v>1948</v>
      </c>
      <c r="E159" s="7" t="s">
        <v>608</v>
      </c>
      <c r="F159" s="7" t="s">
        <v>609</v>
      </c>
      <c r="G159" s="5" t="s">
        <v>610</v>
      </c>
      <c r="H159" s="7" t="s">
        <v>2853</v>
      </c>
      <c r="I159" s="7" t="s">
        <v>2854</v>
      </c>
      <c r="J159" s="88">
        <v>60000</v>
      </c>
      <c r="K159" s="89">
        <v>60000</v>
      </c>
      <c r="L159" s="88">
        <v>38164.93</v>
      </c>
      <c r="M159" s="88">
        <v>0</v>
      </c>
      <c r="N159" s="15">
        <v>0.63608216666666673</v>
      </c>
      <c r="O159" s="14">
        <v>0</v>
      </c>
      <c r="P159" s="15">
        <v>0</v>
      </c>
      <c r="Q159" s="7" t="s">
        <v>58</v>
      </c>
      <c r="R159" s="2" t="s">
        <v>2007</v>
      </c>
      <c r="S159" s="6">
        <v>45191</v>
      </c>
      <c r="T159" s="3" t="s">
        <v>3438</v>
      </c>
      <c r="U159" s="7" t="s">
        <v>3427</v>
      </c>
      <c r="V159" s="7" t="s">
        <v>3436</v>
      </c>
      <c r="W159" s="7" t="s">
        <v>3436</v>
      </c>
      <c r="X159" s="7" t="s">
        <v>3436</v>
      </c>
      <c r="Y159" s="7" t="s">
        <v>1934</v>
      </c>
      <c r="Z159" s="7" t="s">
        <v>16</v>
      </c>
      <c r="AA159" s="7" t="s">
        <v>2624</v>
      </c>
    </row>
    <row r="160" spans="1:27" x14ac:dyDescent="0.25">
      <c r="A160" s="4" t="s">
        <v>2641</v>
      </c>
      <c r="B160" s="7" t="s">
        <v>1942</v>
      </c>
      <c r="C160" s="8">
        <v>43749</v>
      </c>
      <c r="D160" s="8" t="s">
        <v>1948</v>
      </c>
      <c r="E160" s="7" t="s">
        <v>611</v>
      </c>
      <c r="F160" s="7" t="s">
        <v>612</v>
      </c>
      <c r="G160" s="5" t="s">
        <v>613</v>
      </c>
      <c r="H160" s="7" t="s">
        <v>2855</v>
      </c>
      <c r="I160" s="7" t="s">
        <v>2818</v>
      </c>
      <c r="J160" s="88">
        <v>550000</v>
      </c>
      <c r="K160" s="89">
        <v>550000</v>
      </c>
      <c r="L160" s="88">
        <v>390229.2</v>
      </c>
      <c r="M160" s="88">
        <v>78045.84</v>
      </c>
      <c r="N160" s="15">
        <v>0.70950763636363634</v>
      </c>
      <c r="O160" s="14">
        <v>0.14190152727272726</v>
      </c>
      <c r="P160" s="15">
        <v>0.19999999999999998</v>
      </c>
      <c r="Q160" s="7" t="s">
        <v>58</v>
      </c>
      <c r="R160" s="2" t="s">
        <v>2007</v>
      </c>
      <c r="S160" s="6">
        <v>44834</v>
      </c>
      <c r="T160" s="3" t="s">
        <v>3438</v>
      </c>
      <c r="U160" s="7" t="s">
        <v>3427</v>
      </c>
      <c r="V160" s="7" t="s">
        <v>3436</v>
      </c>
      <c r="W160" s="7" t="s">
        <v>3436</v>
      </c>
      <c r="X160" s="7" t="s">
        <v>3436</v>
      </c>
      <c r="Y160" s="7" t="s">
        <v>1934</v>
      </c>
      <c r="Z160" s="7" t="s">
        <v>16</v>
      </c>
      <c r="AA160" s="7" t="s">
        <v>2624</v>
      </c>
    </row>
    <row r="161" spans="1:27" x14ac:dyDescent="0.25">
      <c r="A161" s="4" t="s">
        <v>2641</v>
      </c>
      <c r="B161" s="7" t="s">
        <v>1942</v>
      </c>
      <c r="C161" s="8">
        <v>43749</v>
      </c>
      <c r="D161" s="8" t="s">
        <v>1948</v>
      </c>
      <c r="E161" s="7" t="s">
        <v>614</v>
      </c>
      <c r="F161" s="7" t="s">
        <v>615</v>
      </c>
      <c r="G161" s="5" t="s">
        <v>616</v>
      </c>
      <c r="H161" s="7" t="s">
        <v>2856</v>
      </c>
      <c r="I161" s="7" t="s">
        <v>2857</v>
      </c>
      <c r="J161" s="88">
        <v>989777.08</v>
      </c>
      <c r="K161" s="89">
        <v>989777.08</v>
      </c>
      <c r="L161" s="88">
        <v>824289.37</v>
      </c>
      <c r="M161" s="88">
        <v>589085.01</v>
      </c>
      <c r="N161" s="15">
        <v>0.83280304894512214</v>
      </c>
      <c r="O161" s="14">
        <v>0.59516937894742927</v>
      </c>
      <c r="P161" s="15">
        <v>0.71465802112673127</v>
      </c>
      <c r="Q161" s="7" t="s">
        <v>58</v>
      </c>
      <c r="R161" s="2" t="s">
        <v>1995</v>
      </c>
      <c r="S161" s="6">
        <v>44410</v>
      </c>
      <c r="T161" s="3" t="s">
        <v>3438</v>
      </c>
      <c r="U161" s="7" t="s">
        <v>3427</v>
      </c>
      <c r="V161" s="7" t="s">
        <v>3436</v>
      </c>
      <c r="W161" s="7" t="s">
        <v>3436</v>
      </c>
      <c r="X161" s="7" t="s">
        <v>3436</v>
      </c>
      <c r="Y161" s="7" t="s">
        <v>1934</v>
      </c>
      <c r="Z161" s="7" t="s">
        <v>16</v>
      </c>
      <c r="AA161" s="7" t="s">
        <v>2624</v>
      </c>
    </row>
    <row r="162" spans="1:27" x14ac:dyDescent="0.25">
      <c r="A162" s="4" t="s">
        <v>2641</v>
      </c>
      <c r="B162" s="7" t="s">
        <v>1942</v>
      </c>
      <c r="C162" s="8">
        <v>43749</v>
      </c>
      <c r="D162" s="8" t="s">
        <v>1948</v>
      </c>
      <c r="E162" s="7" t="s">
        <v>617</v>
      </c>
      <c r="F162" s="7" t="s">
        <v>618</v>
      </c>
      <c r="G162" s="5" t="s">
        <v>619</v>
      </c>
      <c r="H162" s="7" t="s">
        <v>2858</v>
      </c>
      <c r="I162" s="7" t="s">
        <v>2859</v>
      </c>
      <c r="J162" s="88">
        <v>625650</v>
      </c>
      <c r="K162" s="89">
        <v>625650</v>
      </c>
      <c r="L162" s="88">
        <v>0</v>
      </c>
      <c r="M162" s="88">
        <v>0</v>
      </c>
      <c r="N162" s="15">
        <v>0</v>
      </c>
      <c r="O162" s="14">
        <v>0</v>
      </c>
      <c r="P162" s="15">
        <v>0</v>
      </c>
      <c r="Q162" s="7" t="s">
        <v>33</v>
      </c>
      <c r="R162" s="2" t="s">
        <v>3429</v>
      </c>
      <c r="S162" s="6"/>
      <c r="T162" s="3"/>
      <c r="U162" s="7" t="s">
        <v>3436</v>
      </c>
      <c r="V162" s="7" t="s">
        <v>3427</v>
      </c>
      <c r="W162" s="7" t="s">
        <v>3427</v>
      </c>
      <c r="X162" s="7" t="s">
        <v>3427</v>
      </c>
      <c r="Y162" s="7" t="s">
        <v>1933</v>
      </c>
      <c r="Z162" s="7" t="s">
        <v>16</v>
      </c>
      <c r="AA162" s="7" t="s">
        <v>2624</v>
      </c>
    </row>
    <row r="163" spans="1:27" x14ac:dyDescent="0.25">
      <c r="A163" s="4" t="s">
        <v>2641</v>
      </c>
      <c r="B163" s="7" t="s">
        <v>1942</v>
      </c>
      <c r="C163" s="8">
        <v>43749</v>
      </c>
      <c r="D163" s="8" t="s">
        <v>1948</v>
      </c>
      <c r="E163" s="7" t="s">
        <v>620</v>
      </c>
      <c r="F163" s="7" t="s">
        <v>621</v>
      </c>
      <c r="G163" s="5" t="s">
        <v>622</v>
      </c>
      <c r="H163" s="7" t="s">
        <v>2860</v>
      </c>
      <c r="I163" s="7" t="s">
        <v>2818</v>
      </c>
      <c r="J163" s="88">
        <v>650000</v>
      </c>
      <c r="K163" s="89">
        <v>650000</v>
      </c>
      <c r="L163" s="88">
        <v>578311.06000000006</v>
      </c>
      <c r="M163" s="88">
        <v>402921.63</v>
      </c>
      <c r="N163" s="15">
        <v>0.88970932307692319</v>
      </c>
      <c r="O163" s="14">
        <v>0.6198794307692308</v>
      </c>
      <c r="P163" s="15">
        <v>0.69672129390020654</v>
      </c>
      <c r="Q163" s="7" t="s">
        <v>58</v>
      </c>
      <c r="R163" s="2" t="s">
        <v>2007</v>
      </c>
      <c r="S163" s="6">
        <v>44916</v>
      </c>
      <c r="T163" s="3" t="s">
        <v>3438</v>
      </c>
      <c r="U163" s="7" t="s">
        <v>3427</v>
      </c>
      <c r="V163" s="7" t="s">
        <v>3436</v>
      </c>
      <c r="W163" s="7" t="s">
        <v>3436</v>
      </c>
      <c r="X163" s="7" t="s">
        <v>3436</v>
      </c>
      <c r="Y163" s="7" t="s">
        <v>1934</v>
      </c>
      <c r="Z163" s="7" t="s">
        <v>16</v>
      </c>
      <c r="AA163" s="7" t="s">
        <v>2624</v>
      </c>
    </row>
    <row r="164" spans="1:27" x14ac:dyDescent="0.25">
      <c r="A164" s="4" t="s">
        <v>2641</v>
      </c>
      <c r="B164" s="7" t="s">
        <v>1942</v>
      </c>
      <c r="C164" s="8">
        <v>43749</v>
      </c>
      <c r="D164" s="8" t="s">
        <v>1948</v>
      </c>
      <c r="E164" s="7" t="s">
        <v>623</v>
      </c>
      <c r="F164" s="7" t="s">
        <v>624</v>
      </c>
      <c r="G164" s="5" t="s">
        <v>625</v>
      </c>
      <c r="H164" s="7" t="s">
        <v>2861</v>
      </c>
      <c r="I164" s="7" t="s">
        <v>2862</v>
      </c>
      <c r="J164" s="88">
        <v>184453.12</v>
      </c>
      <c r="K164" s="89">
        <v>184453.12</v>
      </c>
      <c r="L164" s="88">
        <v>0</v>
      </c>
      <c r="M164" s="88">
        <v>0</v>
      </c>
      <c r="N164" s="15">
        <v>0</v>
      </c>
      <c r="O164" s="14">
        <v>0</v>
      </c>
      <c r="P164" s="15">
        <v>0</v>
      </c>
      <c r="Q164" s="7" t="s">
        <v>23</v>
      </c>
      <c r="R164" s="2" t="s">
        <v>1993</v>
      </c>
      <c r="S164" s="6"/>
      <c r="T164" s="3"/>
      <c r="U164" s="7" t="s">
        <v>3436</v>
      </c>
      <c r="V164" s="7" t="s">
        <v>3427</v>
      </c>
      <c r="W164" s="7" t="s">
        <v>3427</v>
      </c>
      <c r="X164" s="7" t="s">
        <v>3427</v>
      </c>
      <c r="Y164" s="7" t="s">
        <v>1933</v>
      </c>
      <c r="Z164" s="7" t="s">
        <v>16</v>
      </c>
      <c r="AA164" s="7" t="s">
        <v>2624</v>
      </c>
    </row>
    <row r="165" spans="1:27" x14ac:dyDescent="0.25">
      <c r="A165" s="4" t="s">
        <v>2641</v>
      </c>
      <c r="B165" s="7" t="s">
        <v>1942</v>
      </c>
      <c r="C165" s="8">
        <v>43749</v>
      </c>
      <c r="D165" s="8" t="s">
        <v>1948</v>
      </c>
      <c r="E165" s="7" t="s">
        <v>626</v>
      </c>
      <c r="F165" s="7" t="s">
        <v>627</v>
      </c>
      <c r="G165" s="5" t="s">
        <v>628</v>
      </c>
      <c r="H165" s="7" t="s">
        <v>2863</v>
      </c>
      <c r="I165" s="7" t="s">
        <v>2864</v>
      </c>
      <c r="J165" s="88">
        <v>2400000</v>
      </c>
      <c r="K165" s="89">
        <v>2400000</v>
      </c>
      <c r="L165" s="88">
        <v>0</v>
      </c>
      <c r="M165" s="88">
        <v>0</v>
      </c>
      <c r="N165" s="15">
        <v>0</v>
      </c>
      <c r="O165" s="14">
        <v>0</v>
      </c>
      <c r="P165" s="15">
        <v>0</v>
      </c>
      <c r="Q165" s="7" t="s">
        <v>15</v>
      </c>
      <c r="R165" s="2" t="s">
        <v>1991</v>
      </c>
      <c r="S165" s="6"/>
      <c r="T165" s="3"/>
      <c r="U165" s="7" t="s">
        <v>3436</v>
      </c>
      <c r="V165" s="7" t="s">
        <v>3427</v>
      </c>
      <c r="W165" s="7" t="s">
        <v>3427</v>
      </c>
      <c r="X165" s="7" t="s">
        <v>3427</v>
      </c>
      <c r="Y165" s="7" t="s">
        <v>1933</v>
      </c>
      <c r="Z165" s="7" t="s">
        <v>16</v>
      </c>
      <c r="AA165" s="7" t="s">
        <v>2624</v>
      </c>
    </row>
    <row r="166" spans="1:27" x14ac:dyDescent="0.25">
      <c r="A166" s="4" t="s">
        <v>2641</v>
      </c>
      <c r="B166" s="7" t="s">
        <v>1942</v>
      </c>
      <c r="C166" s="8">
        <v>43749</v>
      </c>
      <c r="D166" s="8" t="s">
        <v>1948</v>
      </c>
      <c r="E166" s="7" t="s">
        <v>629</v>
      </c>
      <c r="F166" s="7" t="s">
        <v>630</v>
      </c>
      <c r="G166" s="5" t="s">
        <v>631</v>
      </c>
      <c r="H166" s="7" t="s">
        <v>2865</v>
      </c>
      <c r="I166" s="7" t="s">
        <v>2866</v>
      </c>
      <c r="J166" s="88">
        <v>3700000</v>
      </c>
      <c r="K166" s="89">
        <v>3700000</v>
      </c>
      <c r="L166" s="88">
        <v>2401145.2799999998</v>
      </c>
      <c r="M166" s="88">
        <v>592727.24000000011</v>
      </c>
      <c r="N166" s="15">
        <v>0.64895818378378378</v>
      </c>
      <c r="O166" s="14">
        <v>0.16019655135135139</v>
      </c>
      <c r="P166" s="15">
        <v>0.24685188561351862</v>
      </c>
      <c r="Q166" s="7" t="s">
        <v>58</v>
      </c>
      <c r="R166" s="2" t="s">
        <v>1995</v>
      </c>
      <c r="S166" s="6">
        <v>44785</v>
      </c>
      <c r="T166" s="3" t="s">
        <v>3438</v>
      </c>
      <c r="U166" s="7" t="s">
        <v>3427</v>
      </c>
      <c r="V166" s="7" t="s">
        <v>3436</v>
      </c>
      <c r="W166" s="7" t="s">
        <v>3436</v>
      </c>
      <c r="X166" s="7" t="s">
        <v>3436</v>
      </c>
      <c r="Y166" s="7" t="s">
        <v>1934</v>
      </c>
      <c r="Z166" s="7" t="s">
        <v>16</v>
      </c>
      <c r="AA166" s="7" t="s">
        <v>2624</v>
      </c>
    </row>
    <row r="167" spans="1:27" x14ac:dyDescent="0.25">
      <c r="A167" s="4" t="s">
        <v>2641</v>
      </c>
      <c r="B167" s="7" t="s">
        <v>1942</v>
      </c>
      <c r="C167" s="8">
        <v>43749</v>
      </c>
      <c r="D167" s="8" t="s">
        <v>1948</v>
      </c>
      <c r="E167" s="7" t="s">
        <v>632</v>
      </c>
      <c r="F167" s="7" t="s">
        <v>633</v>
      </c>
      <c r="G167" s="5" t="s">
        <v>634</v>
      </c>
      <c r="H167" s="7" t="s">
        <v>2867</v>
      </c>
      <c r="I167" s="7" t="s">
        <v>2868</v>
      </c>
      <c r="J167" s="88">
        <v>1162179.67</v>
      </c>
      <c r="K167" s="89">
        <v>1162179.67</v>
      </c>
      <c r="L167" s="88">
        <v>114940.55</v>
      </c>
      <c r="M167" s="88">
        <v>0</v>
      </c>
      <c r="N167" s="15">
        <v>9.8900843791218621E-2</v>
      </c>
      <c r="O167" s="14">
        <v>0</v>
      </c>
      <c r="P167" s="15">
        <v>0</v>
      </c>
      <c r="Q167" s="7" t="s">
        <v>15</v>
      </c>
      <c r="R167" s="2" t="s">
        <v>1989</v>
      </c>
      <c r="S167" s="6"/>
      <c r="T167" s="3"/>
      <c r="U167" s="7" t="s">
        <v>3436</v>
      </c>
      <c r="V167" s="7" t="s">
        <v>3427</v>
      </c>
      <c r="W167" s="7" t="s">
        <v>3427</v>
      </c>
      <c r="X167" s="7" t="s">
        <v>3427</v>
      </c>
      <c r="Y167" s="7" t="s">
        <v>1933</v>
      </c>
      <c r="Z167" s="7" t="s">
        <v>16</v>
      </c>
      <c r="AA167" s="7" t="s">
        <v>2624</v>
      </c>
    </row>
    <row r="168" spans="1:27" x14ac:dyDescent="0.25">
      <c r="A168" s="4" t="s">
        <v>2641</v>
      </c>
      <c r="B168" s="7" t="s">
        <v>1942</v>
      </c>
      <c r="C168" s="8">
        <v>43749</v>
      </c>
      <c r="D168" s="8" t="s">
        <v>1948</v>
      </c>
      <c r="E168" s="7" t="s">
        <v>635</v>
      </c>
      <c r="F168" s="7" t="s">
        <v>636</v>
      </c>
      <c r="G168" s="5" t="s">
        <v>637</v>
      </c>
      <c r="H168" s="7" t="s">
        <v>2863</v>
      </c>
      <c r="I168" s="7" t="s">
        <v>2869</v>
      </c>
      <c r="J168" s="88">
        <v>460000</v>
      </c>
      <c r="K168" s="89">
        <v>460000</v>
      </c>
      <c r="L168" s="88">
        <v>0</v>
      </c>
      <c r="M168" s="88">
        <v>0</v>
      </c>
      <c r="N168" s="15">
        <v>0</v>
      </c>
      <c r="O168" s="14">
        <v>0</v>
      </c>
      <c r="P168" s="15">
        <v>0</v>
      </c>
      <c r="Q168" s="7" t="s">
        <v>15</v>
      </c>
      <c r="R168" s="2" t="s">
        <v>1991</v>
      </c>
      <c r="S168" s="6"/>
      <c r="T168" s="3"/>
      <c r="U168" s="7" t="s">
        <v>3436</v>
      </c>
      <c r="V168" s="7" t="s">
        <v>3427</v>
      </c>
      <c r="W168" s="7" t="s">
        <v>3427</v>
      </c>
      <c r="X168" s="7" t="s">
        <v>3427</v>
      </c>
      <c r="Y168" s="7" t="s">
        <v>1933</v>
      </c>
      <c r="Z168" s="7" t="s">
        <v>16</v>
      </c>
      <c r="AA168" s="7" t="s">
        <v>2624</v>
      </c>
    </row>
    <row r="169" spans="1:27" x14ac:dyDescent="0.25">
      <c r="A169" s="4" t="s">
        <v>2641</v>
      </c>
      <c r="B169" s="7" t="s">
        <v>1942</v>
      </c>
      <c r="C169" s="8">
        <v>43749</v>
      </c>
      <c r="D169" s="8" t="s">
        <v>1948</v>
      </c>
      <c r="E169" s="7" t="s">
        <v>638</v>
      </c>
      <c r="F169" s="7" t="s">
        <v>639</v>
      </c>
      <c r="G169" s="5" t="s">
        <v>640</v>
      </c>
      <c r="H169" s="7" t="s">
        <v>2870</v>
      </c>
      <c r="I169" s="7" t="s">
        <v>2871</v>
      </c>
      <c r="J169" s="88">
        <v>326000</v>
      </c>
      <c r="K169" s="89">
        <v>326000</v>
      </c>
      <c r="L169" s="88">
        <v>231954.97</v>
      </c>
      <c r="M169" s="88">
        <v>59374.42</v>
      </c>
      <c r="N169" s="15">
        <v>0.71151831288343559</v>
      </c>
      <c r="O169" s="14">
        <v>0.1821301226993865</v>
      </c>
      <c r="P169" s="15">
        <v>0.25597390734934455</v>
      </c>
      <c r="Q169" s="7" t="s">
        <v>58</v>
      </c>
      <c r="R169" s="2" t="s">
        <v>1995</v>
      </c>
      <c r="S169" s="6">
        <v>44525</v>
      </c>
      <c r="T169" s="3" t="s">
        <v>3438</v>
      </c>
      <c r="U169" s="7" t="s">
        <v>3427</v>
      </c>
      <c r="V169" s="7" t="s">
        <v>3436</v>
      </c>
      <c r="W169" s="7" t="s">
        <v>3436</v>
      </c>
      <c r="X169" s="7" t="s">
        <v>3436</v>
      </c>
      <c r="Y169" s="7" t="s">
        <v>1934</v>
      </c>
      <c r="Z169" s="7" t="s">
        <v>16</v>
      </c>
      <c r="AA169" s="7" t="s">
        <v>2624</v>
      </c>
    </row>
    <row r="170" spans="1:27" x14ac:dyDescent="0.25">
      <c r="A170" s="4" t="s">
        <v>2641</v>
      </c>
      <c r="B170" s="7" t="s">
        <v>1942</v>
      </c>
      <c r="C170" s="8">
        <v>43749</v>
      </c>
      <c r="D170" s="8" t="s">
        <v>1948</v>
      </c>
      <c r="E170" s="7" t="s">
        <v>641</v>
      </c>
      <c r="F170" s="7" t="s">
        <v>642</v>
      </c>
      <c r="G170" s="5" t="s">
        <v>643</v>
      </c>
      <c r="H170" s="7" t="s">
        <v>2872</v>
      </c>
      <c r="I170" s="7" t="s">
        <v>2873</v>
      </c>
      <c r="J170" s="88">
        <v>615000</v>
      </c>
      <c r="K170" s="89">
        <v>615000</v>
      </c>
      <c r="L170" s="88">
        <v>85215.58</v>
      </c>
      <c r="M170" s="88">
        <v>0</v>
      </c>
      <c r="N170" s="15">
        <v>0.13856191869918699</v>
      </c>
      <c r="O170" s="14">
        <v>0</v>
      </c>
      <c r="P170" s="15">
        <v>0</v>
      </c>
      <c r="Q170" s="7" t="s">
        <v>125</v>
      </c>
      <c r="R170" s="2" t="s">
        <v>1993</v>
      </c>
      <c r="S170" s="6">
        <v>45537</v>
      </c>
      <c r="T170" s="3" t="s">
        <v>3438</v>
      </c>
      <c r="U170" s="7" t="s">
        <v>3427</v>
      </c>
      <c r="V170" s="7" t="s">
        <v>3436</v>
      </c>
      <c r="W170" s="7" t="s">
        <v>3427</v>
      </c>
      <c r="X170" s="7" t="s">
        <v>3427</v>
      </c>
      <c r="Y170" s="7" t="s">
        <v>1936</v>
      </c>
      <c r="Z170" s="7" t="s">
        <v>16</v>
      </c>
      <c r="AA170" s="7" t="s">
        <v>2624</v>
      </c>
    </row>
    <row r="171" spans="1:27" x14ac:dyDescent="0.25">
      <c r="A171" s="4" t="s">
        <v>2641</v>
      </c>
      <c r="B171" s="7" t="s">
        <v>1942</v>
      </c>
      <c r="C171" s="8">
        <v>43749</v>
      </c>
      <c r="D171" s="8" t="s">
        <v>1948</v>
      </c>
      <c r="E171" s="7" t="s">
        <v>644</v>
      </c>
      <c r="F171" s="7" t="s">
        <v>645</v>
      </c>
      <c r="G171" s="5" t="s">
        <v>646</v>
      </c>
      <c r="H171" s="7" t="s">
        <v>2874</v>
      </c>
      <c r="I171" s="7" t="s">
        <v>2859</v>
      </c>
      <c r="J171" s="88">
        <v>10500000</v>
      </c>
      <c r="K171" s="89">
        <v>10500000</v>
      </c>
      <c r="L171" s="88">
        <v>585109.39</v>
      </c>
      <c r="M171" s="88">
        <v>0</v>
      </c>
      <c r="N171" s="15">
        <v>5.572470380952381E-2</v>
      </c>
      <c r="O171" s="14">
        <v>0</v>
      </c>
      <c r="P171" s="15">
        <v>0</v>
      </c>
      <c r="Q171" s="7" t="s">
        <v>15</v>
      </c>
      <c r="R171" s="2" t="s">
        <v>1991</v>
      </c>
      <c r="S171" s="6"/>
      <c r="T171" s="3"/>
      <c r="U171" s="7" t="s">
        <v>3436</v>
      </c>
      <c r="V171" s="7" t="s">
        <v>3427</v>
      </c>
      <c r="W171" s="7" t="s">
        <v>3427</v>
      </c>
      <c r="X171" s="7" t="s">
        <v>3427</v>
      </c>
      <c r="Y171" s="7" t="s">
        <v>1933</v>
      </c>
      <c r="Z171" s="7" t="s">
        <v>16</v>
      </c>
      <c r="AA171" s="7" t="s">
        <v>2624</v>
      </c>
    </row>
    <row r="172" spans="1:27" x14ac:dyDescent="0.25">
      <c r="A172" s="4" t="s">
        <v>2641</v>
      </c>
      <c r="B172" s="7" t="s">
        <v>1942</v>
      </c>
      <c r="C172" s="8">
        <v>43749</v>
      </c>
      <c r="D172" s="8" t="s">
        <v>1948</v>
      </c>
      <c r="E172" s="7" t="s">
        <v>647</v>
      </c>
      <c r="F172" s="7" t="s">
        <v>648</v>
      </c>
      <c r="G172" s="5" t="s">
        <v>649</v>
      </c>
      <c r="H172" s="7" t="s">
        <v>2875</v>
      </c>
      <c r="I172" s="7" t="s">
        <v>2876</v>
      </c>
      <c r="J172" s="88">
        <v>1020000</v>
      </c>
      <c r="K172" s="89">
        <v>1020000</v>
      </c>
      <c r="L172" s="88">
        <v>636872.38</v>
      </c>
      <c r="M172" s="88">
        <v>0</v>
      </c>
      <c r="N172" s="15">
        <v>0.62438468627450983</v>
      </c>
      <c r="O172" s="14">
        <v>0</v>
      </c>
      <c r="P172" s="15">
        <v>0</v>
      </c>
      <c r="Q172" s="7" t="s">
        <v>58</v>
      </c>
      <c r="R172" s="2" t="s">
        <v>1995</v>
      </c>
      <c r="S172" s="6">
        <v>44753</v>
      </c>
      <c r="T172" s="3" t="s">
        <v>3438</v>
      </c>
      <c r="U172" s="7" t="s">
        <v>3427</v>
      </c>
      <c r="V172" s="7" t="s">
        <v>3436</v>
      </c>
      <c r="W172" s="7" t="s">
        <v>3436</v>
      </c>
      <c r="X172" s="7" t="s">
        <v>3436</v>
      </c>
      <c r="Y172" s="7" t="s">
        <v>1934</v>
      </c>
      <c r="Z172" s="7" t="s">
        <v>16</v>
      </c>
      <c r="AA172" s="7" t="s">
        <v>2624</v>
      </c>
    </row>
    <row r="173" spans="1:27" x14ac:dyDescent="0.25">
      <c r="A173" s="4" t="s">
        <v>2641</v>
      </c>
      <c r="B173" s="7" t="s">
        <v>1942</v>
      </c>
      <c r="C173" s="8">
        <v>43749</v>
      </c>
      <c r="D173" s="8" t="s">
        <v>1948</v>
      </c>
      <c r="E173" s="7" t="s">
        <v>650</v>
      </c>
      <c r="F173" s="7" t="s">
        <v>650</v>
      </c>
      <c r="G173" s="5" t="s">
        <v>2658</v>
      </c>
      <c r="H173" s="2" t="s">
        <v>2817</v>
      </c>
      <c r="I173" s="2" t="s">
        <v>3393</v>
      </c>
      <c r="J173" s="88">
        <v>10000234</v>
      </c>
      <c r="K173" s="89">
        <v>0</v>
      </c>
      <c r="L173" s="88">
        <v>6942002.1100000003</v>
      </c>
      <c r="M173" s="88">
        <v>217946.31</v>
      </c>
      <c r="N173" s="15">
        <v>0.69418396709517005</v>
      </c>
      <c r="O173" s="14">
        <v>2.179412101756819E-2</v>
      </c>
      <c r="P173" s="15">
        <v>3.139531025005695E-2</v>
      </c>
      <c r="Q173" s="7" t="s">
        <v>15</v>
      </c>
      <c r="R173" s="2" t="s">
        <v>1991</v>
      </c>
      <c r="S173" s="6">
        <v>45435</v>
      </c>
      <c r="T173" s="3" t="s">
        <v>3438</v>
      </c>
      <c r="U173" s="7" t="s">
        <v>3427</v>
      </c>
      <c r="V173" s="7" t="s">
        <v>3436</v>
      </c>
      <c r="W173" s="7" t="s">
        <v>3436</v>
      </c>
      <c r="X173" s="7" t="s">
        <v>3436</v>
      </c>
      <c r="Y173" s="7" t="s">
        <v>1934</v>
      </c>
      <c r="Z173" s="7" t="s">
        <v>397</v>
      </c>
      <c r="AA173" s="7" t="s">
        <v>2624</v>
      </c>
    </row>
    <row r="174" spans="1:27" x14ac:dyDescent="0.25">
      <c r="A174" s="4" t="s">
        <v>2641</v>
      </c>
      <c r="B174" s="7" t="s">
        <v>1942</v>
      </c>
      <c r="C174" s="8">
        <v>43749</v>
      </c>
      <c r="D174" s="8" t="s">
        <v>1948</v>
      </c>
      <c r="E174" s="7" t="s">
        <v>651</v>
      </c>
      <c r="F174" s="7" t="s">
        <v>651</v>
      </c>
      <c r="G174" s="5" t="s">
        <v>2659</v>
      </c>
      <c r="H174" s="2" t="s">
        <v>2817</v>
      </c>
      <c r="I174" s="2" t="s">
        <v>3393</v>
      </c>
      <c r="J174" s="88">
        <v>2586980.98</v>
      </c>
      <c r="K174" s="89">
        <v>1926980.98</v>
      </c>
      <c r="L174" s="88">
        <v>2050213.95</v>
      </c>
      <c r="M174" s="88">
        <v>569541.68999999994</v>
      </c>
      <c r="N174" s="15">
        <v>0.79251218538143253</v>
      </c>
      <c r="O174" s="14">
        <v>0.22015689114189002</v>
      </c>
      <c r="P174" s="15">
        <v>0.27779622219427391</v>
      </c>
      <c r="Q174" s="7" t="s">
        <v>58</v>
      </c>
      <c r="R174" s="2" t="e">
        <v>#N/A</v>
      </c>
      <c r="S174" s="6">
        <v>45187</v>
      </c>
      <c r="T174" s="3" t="s">
        <v>3438</v>
      </c>
      <c r="U174" s="7" t="s">
        <v>3427</v>
      </c>
      <c r="V174" s="7" t="s">
        <v>3436</v>
      </c>
      <c r="W174" s="7" t="s">
        <v>3436</v>
      </c>
      <c r="X174" s="7" t="s">
        <v>3436</v>
      </c>
      <c r="Y174" s="7" t="s">
        <v>1934</v>
      </c>
      <c r="Z174" s="7" t="s">
        <v>397</v>
      </c>
      <c r="AA174" s="7" t="s">
        <v>2624</v>
      </c>
    </row>
    <row r="175" spans="1:27" x14ac:dyDescent="0.25">
      <c r="A175" s="4" t="s">
        <v>2641</v>
      </c>
      <c r="B175" s="7" t="s">
        <v>1942</v>
      </c>
      <c r="C175" s="8">
        <v>43749</v>
      </c>
      <c r="D175" s="8" t="s">
        <v>1948</v>
      </c>
      <c r="E175" s="7" t="s">
        <v>652</v>
      </c>
      <c r="F175" s="7" t="s">
        <v>652</v>
      </c>
      <c r="G175" s="5" t="s">
        <v>2660</v>
      </c>
      <c r="H175" s="2" t="s">
        <v>2817</v>
      </c>
      <c r="I175" s="2" t="s">
        <v>3393</v>
      </c>
      <c r="J175" s="88">
        <v>12290647.779999999</v>
      </c>
      <c r="K175" s="89">
        <v>10189002.789999999</v>
      </c>
      <c r="L175" s="88">
        <v>653200.53</v>
      </c>
      <c r="M175" s="88">
        <v>653200.53</v>
      </c>
      <c r="N175" s="15">
        <v>5.3146143449243004E-2</v>
      </c>
      <c r="O175" s="14">
        <v>5.3146143449243004E-2</v>
      </c>
      <c r="P175" s="15">
        <v>1</v>
      </c>
      <c r="Q175" s="7" t="s">
        <v>23</v>
      </c>
      <c r="S175" s="6"/>
      <c r="T175" s="3"/>
      <c r="U175" s="7" t="s">
        <v>3436</v>
      </c>
      <c r="V175" s="7" t="s">
        <v>3427</v>
      </c>
      <c r="W175" s="7" t="s">
        <v>3427</v>
      </c>
      <c r="X175" s="7" t="s">
        <v>3427</v>
      </c>
      <c r="Y175" s="7" t="s">
        <v>1933</v>
      </c>
      <c r="Z175" s="7" t="s">
        <v>397</v>
      </c>
      <c r="AA175" s="7" t="s">
        <v>2624</v>
      </c>
    </row>
    <row r="176" spans="1:27" x14ac:dyDescent="0.25">
      <c r="A176" s="4" t="s">
        <v>2641</v>
      </c>
      <c r="B176" s="7" t="s">
        <v>1942</v>
      </c>
      <c r="C176" s="8">
        <v>43749</v>
      </c>
      <c r="D176" s="8" t="s">
        <v>1948</v>
      </c>
      <c r="E176" s="7" t="s">
        <v>653</v>
      </c>
      <c r="F176" s="7" t="s">
        <v>653</v>
      </c>
      <c r="G176" s="5" t="s">
        <v>2661</v>
      </c>
      <c r="H176" s="2" t="s">
        <v>2817</v>
      </c>
      <c r="I176" s="2" t="s">
        <v>3393</v>
      </c>
      <c r="J176" s="88">
        <v>2477075.71</v>
      </c>
      <c r="K176" s="89">
        <v>2252909.6</v>
      </c>
      <c r="L176" s="88">
        <v>583857.5</v>
      </c>
      <c r="M176" s="88">
        <v>124139.26</v>
      </c>
      <c r="N176" s="15">
        <v>0.23570434187496031</v>
      </c>
      <c r="O176" s="14">
        <v>5.0115246578393842E-2</v>
      </c>
      <c r="P176" s="15">
        <v>0.21261910654568966</v>
      </c>
      <c r="Q176" s="7" t="s">
        <v>23</v>
      </c>
      <c r="S176" s="6"/>
      <c r="T176" s="3"/>
      <c r="U176" s="7" t="s">
        <v>3436</v>
      </c>
      <c r="V176" s="7" t="s">
        <v>3427</v>
      </c>
      <c r="W176" s="7" t="s">
        <v>3427</v>
      </c>
      <c r="X176" s="7" t="s">
        <v>3427</v>
      </c>
      <c r="Y176" s="7" t="s">
        <v>1933</v>
      </c>
      <c r="Z176" s="7" t="s">
        <v>397</v>
      </c>
      <c r="AA176" s="7" t="s">
        <v>2624</v>
      </c>
    </row>
    <row r="177" spans="1:28" x14ac:dyDescent="0.25">
      <c r="A177" s="4" t="s">
        <v>687</v>
      </c>
      <c r="B177" s="7" t="s">
        <v>1943</v>
      </c>
      <c r="C177" s="8">
        <v>44484</v>
      </c>
      <c r="D177" s="8" t="s">
        <v>1948</v>
      </c>
      <c r="E177" s="7" t="s">
        <v>654</v>
      </c>
      <c r="F177" s="7" t="s">
        <v>655</v>
      </c>
      <c r="G177" s="5" t="s">
        <v>656</v>
      </c>
      <c r="H177" s="7" t="s">
        <v>2877</v>
      </c>
      <c r="I177" s="7" t="s">
        <v>2766</v>
      </c>
      <c r="J177" s="88">
        <v>15400000</v>
      </c>
      <c r="K177" s="89">
        <v>10000000</v>
      </c>
      <c r="L177" s="88">
        <v>8046419.2400000002</v>
      </c>
      <c r="M177" s="88">
        <v>1700254.06</v>
      </c>
      <c r="N177" s="15">
        <v>0.52249475584415583</v>
      </c>
      <c r="O177" s="14">
        <v>0.1104061077922078</v>
      </c>
      <c r="P177" s="15">
        <v>0.21130567638680484</v>
      </c>
      <c r="Q177" s="7" t="s">
        <v>58</v>
      </c>
      <c r="R177" s="2" t="s">
        <v>3442</v>
      </c>
      <c r="S177" s="6">
        <v>45476</v>
      </c>
      <c r="T177" s="3" t="s">
        <v>3440</v>
      </c>
      <c r="U177" s="7" t="s">
        <v>3427</v>
      </c>
      <c r="V177" s="7" t="s">
        <v>3436</v>
      </c>
      <c r="W177" s="7" t="s">
        <v>3427</v>
      </c>
      <c r="X177" s="7" t="s">
        <v>3427</v>
      </c>
      <c r="Y177" s="7" t="s">
        <v>1936</v>
      </c>
      <c r="Z177" s="7" t="s">
        <v>16</v>
      </c>
      <c r="AA177" s="7" t="s">
        <v>2624</v>
      </c>
      <c r="AB177" s="2" t="s">
        <v>3384</v>
      </c>
    </row>
    <row r="178" spans="1:28" x14ac:dyDescent="0.25">
      <c r="A178" s="4" t="s">
        <v>687</v>
      </c>
      <c r="B178" s="7" t="s">
        <v>1943</v>
      </c>
      <c r="C178" s="8">
        <v>44484</v>
      </c>
      <c r="D178" s="8" t="s">
        <v>1948</v>
      </c>
      <c r="E178" s="7" t="s">
        <v>657</v>
      </c>
      <c r="F178" s="7" t="s">
        <v>658</v>
      </c>
      <c r="G178" s="5" t="s">
        <v>659</v>
      </c>
      <c r="H178" s="7" t="s">
        <v>2878</v>
      </c>
      <c r="I178" s="7" t="s">
        <v>2766</v>
      </c>
      <c r="J178" s="88">
        <v>3628842.72</v>
      </c>
      <c r="K178" s="89">
        <v>3628842.72</v>
      </c>
      <c r="L178" s="88">
        <v>258148.69</v>
      </c>
      <c r="M178" s="88">
        <v>6706.09</v>
      </c>
      <c r="N178" s="15">
        <v>7.113802110442527E-2</v>
      </c>
      <c r="O178" s="14">
        <v>1.8479968732290496E-3</v>
      </c>
      <c r="P178" s="15">
        <v>2.5977625530464631E-2</v>
      </c>
      <c r="Q178" s="7" t="s">
        <v>15</v>
      </c>
      <c r="R178" s="2" t="s">
        <v>1989</v>
      </c>
      <c r="S178" s="6"/>
      <c r="T178" s="3"/>
      <c r="U178" s="7" t="s">
        <v>3436</v>
      </c>
      <c r="V178" s="7" t="s">
        <v>3427</v>
      </c>
      <c r="W178" s="7" t="s">
        <v>3427</v>
      </c>
      <c r="X178" s="7" t="s">
        <v>3427</v>
      </c>
      <c r="Y178" s="7" t="s">
        <v>1933</v>
      </c>
      <c r="Z178" s="7" t="s">
        <v>16</v>
      </c>
      <c r="AA178" s="7" t="s">
        <v>2624</v>
      </c>
    </row>
    <row r="179" spans="1:28" x14ac:dyDescent="0.25">
      <c r="A179" s="4" t="s">
        <v>687</v>
      </c>
      <c r="B179" s="7" t="s">
        <v>1943</v>
      </c>
      <c r="C179" s="8">
        <v>44484</v>
      </c>
      <c r="D179" s="8" t="s">
        <v>1948</v>
      </c>
      <c r="E179" s="7" t="s">
        <v>660</v>
      </c>
      <c r="F179" s="7" t="s">
        <v>661</v>
      </c>
      <c r="G179" s="5" t="s">
        <v>662</v>
      </c>
      <c r="H179" s="7" t="s">
        <v>2878</v>
      </c>
      <c r="I179" s="7" t="s">
        <v>2766</v>
      </c>
      <c r="J179" s="88">
        <v>12200000</v>
      </c>
      <c r="K179" s="89">
        <v>12200000</v>
      </c>
      <c r="L179" s="88">
        <v>0</v>
      </c>
      <c r="M179" s="88">
        <v>0</v>
      </c>
      <c r="N179" s="15">
        <v>0</v>
      </c>
      <c r="O179" s="14">
        <v>0</v>
      </c>
      <c r="P179" s="15">
        <v>0</v>
      </c>
      <c r="Q179" s="7" t="s">
        <v>15</v>
      </c>
      <c r="R179" s="2" t="s">
        <v>1989</v>
      </c>
      <c r="S179" s="6"/>
      <c r="T179" s="3"/>
      <c r="U179" s="7" t="s">
        <v>3436</v>
      </c>
      <c r="V179" s="7" t="s">
        <v>3427</v>
      </c>
      <c r="W179" s="7" t="s">
        <v>3427</v>
      </c>
      <c r="X179" s="7" t="s">
        <v>3427</v>
      </c>
      <c r="Y179" s="7" t="s">
        <v>1933</v>
      </c>
      <c r="Z179" s="7" t="s">
        <v>16</v>
      </c>
      <c r="AA179" s="7" t="s">
        <v>2624</v>
      </c>
    </row>
    <row r="180" spans="1:28" x14ac:dyDescent="0.25">
      <c r="A180" s="4" t="s">
        <v>687</v>
      </c>
      <c r="B180" s="7" t="s">
        <v>1943</v>
      </c>
      <c r="C180" s="8">
        <v>44484</v>
      </c>
      <c r="D180" s="8" t="s">
        <v>1948</v>
      </c>
      <c r="E180" s="7" t="s">
        <v>663</v>
      </c>
      <c r="F180" s="7" t="s">
        <v>664</v>
      </c>
      <c r="G180" s="5" t="s">
        <v>665</v>
      </c>
      <c r="H180" s="7" t="s">
        <v>2878</v>
      </c>
      <c r="I180" s="7" t="s">
        <v>2766</v>
      </c>
      <c r="J180" s="88">
        <v>21000000</v>
      </c>
      <c r="K180" s="89">
        <v>21000000</v>
      </c>
      <c r="L180" s="88">
        <v>642286.33000000007</v>
      </c>
      <c r="M180" s="88">
        <v>41000.26</v>
      </c>
      <c r="N180" s="15">
        <v>3.0585063333333336E-2</v>
      </c>
      <c r="O180" s="14">
        <v>1.9523933333333333E-3</v>
      </c>
      <c r="P180" s="15">
        <v>6.3834863183216115E-2</v>
      </c>
      <c r="Q180" s="7" t="s">
        <v>15</v>
      </c>
      <c r="R180" s="2" t="s">
        <v>1991</v>
      </c>
      <c r="S180" s="6"/>
      <c r="T180" s="3"/>
      <c r="U180" s="7" t="s">
        <v>3436</v>
      </c>
      <c r="V180" s="7" t="s">
        <v>3427</v>
      </c>
      <c r="W180" s="7" t="s">
        <v>3427</v>
      </c>
      <c r="X180" s="7" t="s">
        <v>3427</v>
      </c>
      <c r="Y180" s="7" t="s">
        <v>1933</v>
      </c>
      <c r="Z180" s="7" t="s">
        <v>16</v>
      </c>
      <c r="AA180" s="7" t="s">
        <v>2624</v>
      </c>
    </row>
    <row r="181" spans="1:28" x14ac:dyDescent="0.25">
      <c r="A181" s="4" t="s">
        <v>687</v>
      </c>
      <c r="B181" s="7" t="s">
        <v>1943</v>
      </c>
      <c r="C181" s="8">
        <v>44484</v>
      </c>
      <c r="D181" s="8" t="s">
        <v>1948</v>
      </c>
      <c r="E181" s="7" t="s">
        <v>666</v>
      </c>
      <c r="F181" s="7" t="s">
        <v>667</v>
      </c>
      <c r="G181" s="5" t="s">
        <v>668</v>
      </c>
      <c r="H181" s="7" t="s">
        <v>2878</v>
      </c>
      <c r="I181" s="7" t="s">
        <v>2766</v>
      </c>
      <c r="J181" s="88">
        <v>6000000</v>
      </c>
      <c r="K181" s="89">
        <v>6000000</v>
      </c>
      <c r="L181" s="88">
        <v>371017.39</v>
      </c>
      <c r="M181" s="88">
        <v>24160.79</v>
      </c>
      <c r="N181" s="15">
        <v>6.1836231666666672E-2</v>
      </c>
      <c r="O181" s="14">
        <v>4.0267983333333339E-3</v>
      </c>
      <c r="P181" s="15">
        <v>6.5120370772917144E-2</v>
      </c>
      <c r="Q181" s="7" t="s">
        <v>15</v>
      </c>
      <c r="R181" s="2" t="s">
        <v>1987</v>
      </c>
      <c r="S181" s="6"/>
      <c r="T181" s="3"/>
      <c r="U181" s="7" t="s">
        <v>3436</v>
      </c>
      <c r="V181" s="7" t="s">
        <v>3427</v>
      </c>
      <c r="W181" s="7" t="s">
        <v>3427</v>
      </c>
      <c r="X181" s="7" t="s">
        <v>3427</v>
      </c>
      <c r="Y181" s="7" t="s">
        <v>1933</v>
      </c>
      <c r="Z181" s="7" t="s">
        <v>16</v>
      </c>
      <c r="AA181" s="7" t="s">
        <v>2624</v>
      </c>
    </row>
    <row r="182" spans="1:28" x14ac:dyDescent="0.25">
      <c r="A182" s="4" t="s">
        <v>687</v>
      </c>
      <c r="B182" s="7" t="s">
        <v>1943</v>
      </c>
      <c r="C182" s="8">
        <v>44484</v>
      </c>
      <c r="D182" s="8" t="s">
        <v>1948</v>
      </c>
      <c r="E182" s="7" t="s">
        <v>669</v>
      </c>
      <c r="F182" s="7" t="s">
        <v>670</v>
      </c>
      <c r="G182" s="5" t="s">
        <v>671</v>
      </c>
      <c r="H182" s="7" t="s">
        <v>2878</v>
      </c>
      <c r="I182" s="7" t="s">
        <v>2766</v>
      </c>
      <c r="J182" s="88">
        <v>10000000</v>
      </c>
      <c r="K182" s="89">
        <v>10000000</v>
      </c>
      <c r="L182" s="88">
        <v>1455635.26</v>
      </c>
      <c r="M182" s="88">
        <v>165488.26</v>
      </c>
      <c r="N182" s="15">
        <v>0.145563526</v>
      </c>
      <c r="O182" s="14">
        <v>1.6548826000000003E-2</v>
      </c>
      <c r="P182" s="15">
        <v>0.11368799901151062</v>
      </c>
      <c r="Q182" s="7" t="s">
        <v>58</v>
      </c>
      <c r="R182" s="2" t="s">
        <v>3442</v>
      </c>
      <c r="S182" s="6">
        <v>45346</v>
      </c>
      <c r="T182" s="3" t="s">
        <v>3440</v>
      </c>
      <c r="U182" s="7" t="s">
        <v>3427</v>
      </c>
      <c r="V182" s="7" t="s">
        <v>3436</v>
      </c>
      <c r="W182" s="7" t="s">
        <v>3427</v>
      </c>
      <c r="X182" s="7" t="s">
        <v>3427</v>
      </c>
      <c r="Y182" s="7" t="s">
        <v>1936</v>
      </c>
      <c r="Z182" s="7" t="s">
        <v>16</v>
      </c>
      <c r="AA182" s="7" t="s">
        <v>2624</v>
      </c>
      <c r="AB182" s="2" t="s">
        <v>3384</v>
      </c>
    </row>
    <row r="183" spans="1:28" x14ac:dyDescent="0.25">
      <c r="A183" s="4" t="s">
        <v>687</v>
      </c>
      <c r="B183" s="7" t="s">
        <v>1943</v>
      </c>
      <c r="C183" s="8">
        <v>44484</v>
      </c>
      <c r="D183" s="8" t="s">
        <v>1948</v>
      </c>
      <c r="E183" s="7" t="s">
        <v>672</v>
      </c>
      <c r="F183" s="7" t="s">
        <v>673</v>
      </c>
      <c r="G183" s="5" t="s">
        <v>674</v>
      </c>
      <c r="H183" s="7" t="s">
        <v>2878</v>
      </c>
      <c r="I183" s="7" t="s">
        <v>2766</v>
      </c>
      <c r="J183" s="88">
        <v>7500000</v>
      </c>
      <c r="K183" s="89">
        <v>7500000</v>
      </c>
      <c r="L183" s="88">
        <v>745334.96</v>
      </c>
      <c r="M183" s="88">
        <v>165403.85</v>
      </c>
      <c r="N183" s="15">
        <v>9.9377994666666664E-2</v>
      </c>
      <c r="O183" s="14">
        <v>2.2053846666666668E-2</v>
      </c>
      <c r="P183" s="15">
        <v>0.22191881352244636</v>
      </c>
      <c r="Q183" s="7" t="s">
        <v>15</v>
      </c>
      <c r="R183" s="2" t="s">
        <v>1987</v>
      </c>
      <c r="S183" s="6"/>
      <c r="T183" s="3"/>
      <c r="U183" s="7" t="s">
        <v>3436</v>
      </c>
      <c r="V183" s="7" t="s">
        <v>3427</v>
      </c>
      <c r="W183" s="7" t="s">
        <v>3427</v>
      </c>
      <c r="X183" s="7" t="s">
        <v>3427</v>
      </c>
      <c r="Y183" s="7" t="s">
        <v>1933</v>
      </c>
      <c r="Z183" s="7" t="s">
        <v>16</v>
      </c>
      <c r="AA183" s="7" t="s">
        <v>2624</v>
      </c>
    </row>
    <row r="184" spans="1:28" x14ac:dyDescent="0.25">
      <c r="A184" s="4" t="s">
        <v>687</v>
      </c>
      <c r="B184" s="7" t="s">
        <v>1943</v>
      </c>
      <c r="C184" s="8">
        <v>44484</v>
      </c>
      <c r="D184" s="8" t="s">
        <v>1948</v>
      </c>
      <c r="E184" s="7" t="s">
        <v>675</v>
      </c>
      <c r="F184" s="7" t="s">
        <v>676</v>
      </c>
      <c r="G184" s="5" t="s">
        <v>677</v>
      </c>
      <c r="H184" s="7" t="s">
        <v>2878</v>
      </c>
      <c r="I184" s="7" t="s">
        <v>2766</v>
      </c>
      <c r="J184" s="88">
        <v>8000000</v>
      </c>
      <c r="K184" s="89">
        <v>8000000</v>
      </c>
      <c r="L184" s="88">
        <v>6529778.7400000002</v>
      </c>
      <c r="M184" s="88">
        <v>1961284.57</v>
      </c>
      <c r="N184" s="15">
        <v>0.81622234250000003</v>
      </c>
      <c r="O184" s="14">
        <v>0.24516057125000001</v>
      </c>
      <c r="P184" s="15">
        <v>0.30036003486390722</v>
      </c>
      <c r="Q184" s="7" t="s">
        <v>58</v>
      </c>
      <c r="R184" s="2" t="s">
        <v>1995</v>
      </c>
      <c r="S184" s="6">
        <v>45106</v>
      </c>
      <c r="T184" s="3" t="s">
        <v>3438</v>
      </c>
      <c r="U184" s="7" t="s">
        <v>3427</v>
      </c>
      <c r="V184" s="7" t="s">
        <v>3436</v>
      </c>
      <c r="W184" s="7" t="s">
        <v>3436</v>
      </c>
      <c r="X184" s="7" t="s">
        <v>3436</v>
      </c>
      <c r="Y184" s="7" t="s">
        <v>1934</v>
      </c>
      <c r="Z184" s="7" t="s">
        <v>16</v>
      </c>
      <c r="AA184" s="7" t="s">
        <v>2624</v>
      </c>
    </row>
    <row r="185" spans="1:28" x14ac:dyDescent="0.25">
      <c r="A185" s="4" t="s">
        <v>687</v>
      </c>
      <c r="B185" s="7" t="s">
        <v>1943</v>
      </c>
      <c r="C185" s="8">
        <v>44484</v>
      </c>
      <c r="D185" s="8" t="s">
        <v>1948</v>
      </c>
      <c r="E185" s="7" t="s">
        <v>678</v>
      </c>
      <c r="F185" s="7" t="s">
        <v>679</v>
      </c>
      <c r="G185" s="5" t="s">
        <v>680</v>
      </c>
      <c r="H185" s="7" t="s">
        <v>2878</v>
      </c>
      <c r="I185" s="7" t="s">
        <v>2766</v>
      </c>
      <c r="J185" s="88">
        <v>2307547.84</v>
      </c>
      <c r="K185" s="89">
        <v>2307547.84</v>
      </c>
      <c r="L185" s="88">
        <v>79300</v>
      </c>
      <c r="M185" s="88">
        <v>0</v>
      </c>
      <c r="N185" s="15">
        <v>3.436548470431712E-2</v>
      </c>
      <c r="O185" s="14">
        <v>0</v>
      </c>
      <c r="P185" s="15">
        <v>0</v>
      </c>
      <c r="Q185" s="7" t="s">
        <v>15</v>
      </c>
      <c r="R185" s="2" t="s">
        <v>1991</v>
      </c>
      <c r="S185" s="6"/>
      <c r="T185" s="3"/>
      <c r="U185" s="7" t="s">
        <v>3436</v>
      </c>
      <c r="V185" s="7" t="s">
        <v>3427</v>
      </c>
      <c r="W185" s="7" t="s">
        <v>3427</v>
      </c>
      <c r="X185" s="7" t="s">
        <v>3427</v>
      </c>
      <c r="Y185" s="7" t="s">
        <v>1933</v>
      </c>
      <c r="Z185" s="7" t="s">
        <v>16</v>
      </c>
      <c r="AA185" s="7" t="s">
        <v>2624</v>
      </c>
    </row>
    <row r="186" spans="1:28" x14ac:dyDescent="0.25">
      <c r="A186" s="4" t="s">
        <v>687</v>
      </c>
      <c r="B186" s="7" t="s">
        <v>1943</v>
      </c>
      <c r="C186" s="8">
        <v>44484</v>
      </c>
      <c r="D186" s="8" t="s">
        <v>1948</v>
      </c>
      <c r="E186" s="7" t="s">
        <v>681</v>
      </c>
      <c r="F186" s="7" t="s">
        <v>682</v>
      </c>
      <c r="G186" s="5" t="s">
        <v>683</v>
      </c>
      <c r="H186" s="7" t="s">
        <v>2878</v>
      </c>
      <c r="I186" s="7" t="s">
        <v>2766</v>
      </c>
      <c r="J186" s="88">
        <v>3183300</v>
      </c>
      <c r="K186" s="89">
        <v>3183300</v>
      </c>
      <c r="L186" s="88">
        <v>143984.92000000001</v>
      </c>
      <c r="M186" s="88">
        <v>12192.53</v>
      </c>
      <c r="N186" s="15">
        <v>4.5231338548047631E-2</v>
      </c>
      <c r="O186" s="14">
        <v>3.8301542424528006E-3</v>
      </c>
      <c r="P186" s="15">
        <v>8.467921501779492E-2</v>
      </c>
      <c r="Q186" s="7" t="s">
        <v>15</v>
      </c>
      <c r="R186" s="2" t="s">
        <v>1989</v>
      </c>
      <c r="S186" s="6"/>
      <c r="T186" s="3"/>
      <c r="U186" s="7" t="s">
        <v>3436</v>
      </c>
      <c r="V186" s="7" t="s">
        <v>3427</v>
      </c>
      <c r="W186" s="7" t="s">
        <v>3427</v>
      </c>
      <c r="X186" s="7" t="s">
        <v>3427</v>
      </c>
      <c r="Y186" s="7" t="s">
        <v>1933</v>
      </c>
      <c r="Z186" s="7" t="s">
        <v>16</v>
      </c>
      <c r="AA186" s="7" t="s">
        <v>2624</v>
      </c>
    </row>
    <row r="187" spans="1:28" x14ac:dyDescent="0.25">
      <c r="A187" s="4" t="s">
        <v>687</v>
      </c>
      <c r="B187" s="7" t="s">
        <v>1943</v>
      </c>
      <c r="C187" s="8">
        <v>44484</v>
      </c>
      <c r="D187" s="8" t="s">
        <v>1948</v>
      </c>
      <c r="E187" s="7" t="s">
        <v>684</v>
      </c>
      <c r="F187" s="7" t="s">
        <v>685</v>
      </c>
      <c r="G187" s="5" t="s">
        <v>686</v>
      </c>
      <c r="H187" s="7" t="s">
        <v>2878</v>
      </c>
      <c r="I187" s="7" t="s">
        <v>2766</v>
      </c>
      <c r="J187" s="88">
        <v>5680309.4400000004</v>
      </c>
      <c r="K187" s="89">
        <v>5680309.4400000004</v>
      </c>
      <c r="L187" s="88">
        <v>801391.53999999992</v>
      </c>
      <c r="M187" s="88">
        <v>65009.02</v>
      </c>
      <c r="N187" s="15">
        <v>0.1410823738503936</v>
      </c>
      <c r="O187" s="14">
        <v>1.1444626509643107E-2</v>
      </c>
      <c r="P187" s="15">
        <v>8.1120172543872882E-2</v>
      </c>
      <c r="Q187" s="7" t="s">
        <v>15</v>
      </c>
      <c r="R187" s="2" t="s">
        <v>1989</v>
      </c>
      <c r="S187" s="6"/>
      <c r="T187" s="3"/>
      <c r="U187" s="7" t="s">
        <v>3436</v>
      </c>
      <c r="V187" s="7" t="s">
        <v>3427</v>
      </c>
      <c r="W187" s="7" t="s">
        <v>3427</v>
      </c>
      <c r="X187" s="7" t="s">
        <v>3427</v>
      </c>
      <c r="Y187" s="7" t="s">
        <v>1933</v>
      </c>
      <c r="Z187" s="7" t="s">
        <v>16</v>
      </c>
      <c r="AA187" s="7" t="s">
        <v>2624</v>
      </c>
    </row>
    <row r="188" spans="1:28" x14ac:dyDescent="0.25">
      <c r="A188" s="4" t="s">
        <v>739</v>
      </c>
      <c r="B188" s="7" t="s">
        <v>1944</v>
      </c>
      <c r="C188" s="8">
        <v>44382</v>
      </c>
      <c r="D188" s="8" t="s">
        <v>1948</v>
      </c>
      <c r="E188" s="7" t="s">
        <v>688</v>
      </c>
      <c r="F188" s="7" t="s">
        <v>689</v>
      </c>
      <c r="G188" s="5" t="s">
        <v>690</v>
      </c>
      <c r="H188" s="7" t="s">
        <v>2879</v>
      </c>
      <c r="I188" s="7" t="s">
        <v>2880</v>
      </c>
      <c r="J188" s="88">
        <v>2000000</v>
      </c>
      <c r="K188" s="89">
        <v>2000000</v>
      </c>
      <c r="L188" s="88">
        <v>307768.84999999992</v>
      </c>
      <c r="M188" s="88">
        <v>107685.4</v>
      </c>
      <c r="N188" s="15">
        <v>0.15388442499999996</v>
      </c>
      <c r="O188" s="14">
        <v>5.38427E-2</v>
      </c>
      <c r="P188" s="15">
        <v>0.34989051036191615</v>
      </c>
      <c r="Q188" s="7" t="s">
        <v>15</v>
      </c>
      <c r="R188" s="2" t="s">
        <v>1989</v>
      </c>
      <c r="S188" s="6"/>
      <c r="T188" s="3"/>
      <c r="U188" s="7" t="s">
        <v>3436</v>
      </c>
      <c r="V188" s="7" t="s">
        <v>3427</v>
      </c>
      <c r="W188" s="7" t="s">
        <v>3427</v>
      </c>
      <c r="X188" s="7" t="s">
        <v>3427</v>
      </c>
      <c r="Y188" s="7" t="s">
        <v>1933</v>
      </c>
      <c r="Z188" s="7" t="s">
        <v>16</v>
      </c>
      <c r="AA188" s="7" t="s">
        <v>2624</v>
      </c>
    </row>
    <row r="189" spans="1:28" x14ac:dyDescent="0.25">
      <c r="A189" s="4" t="s">
        <v>739</v>
      </c>
      <c r="B189" s="7" t="s">
        <v>1944</v>
      </c>
      <c r="C189" s="8">
        <v>44382</v>
      </c>
      <c r="D189" s="8" t="s">
        <v>1948</v>
      </c>
      <c r="E189" s="7" t="s">
        <v>691</v>
      </c>
      <c r="F189" s="7" t="s">
        <v>692</v>
      </c>
      <c r="G189" s="5" t="s">
        <v>693</v>
      </c>
      <c r="H189" s="7" t="s">
        <v>2879</v>
      </c>
      <c r="I189" s="7" t="s">
        <v>2880</v>
      </c>
      <c r="J189" s="88">
        <v>25260000</v>
      </c>
      <c r="K189" s="89">
        <v>25260000</v>
      </c>
      <c r="L189" s="88">
        <v>25260000</v>
      </c>
      <c r="M189" s="88">
        <v>8924</v>
      </c>
      <c r="N189" s="15">
        <v>1</v>
      </c>
      <c r="O189" s="14">
        <v>3.5328582739509103E-4</v>
      </c>
      <c r="P189" s="15">
        <v>3.5328582739509103E-4</v>
      </c>
      <c r="Q189" s="7" t="s">
        <v>125</v>
      </c>
      <c r="R189" s="2" t="s">
        <v>1993</v>
      </c>
      <c r="S189" s="6">
        <v>45628</v>
      </c>
      <c r="T189" s="3" t="s">
        <v>3438</v>
      </c>
      <c r="U189" s="7" t="s">
        <v>3427</v>
      </c>
      <c r="V189" s="7" t="s">
        <v>3436</v>
      </c>
      <c r="W189" s="7" t="s">
        <v>3436</v>
      </c>
      <c r="X189" s="7" t="s">
        <v>3436</v>
      </c>
      <c r="Y189" s="7" t="s">
        <v>1934</v>
      </c>
      <c r="Z189" s="7" t="s">
        <v>16</v>
      </c>
      <c r="AA189" s="7" t="s">
        <v>2624</v>
      </c>
      <c r="AB189" s="2" t="s">
        <v>3386</v>
      </c>
    </row>
    <row r="190" spans="1:28" x14ac:dyDescent="0.25">
      <c r="A190" s="4" t="s">
        <v>739</v>
      </c>
      <c r="B190" s="7" t="s">
        <v>1944</v>
      </c>
      <c r="C190" s="8">
        <v>44382</v>
      </c>
      <c r="D190" s="8" t="s">
        <v>1948</v>
      </c>
      <c r="E190" s="7" t="s">
        <v>694</v>
      </c>
      <c r="F190" s="7" t="s">
        <v>695</v>
      </c>
      <c r="G190" s="5" t="s">
        <v>696</v>
      </c>
      <c r="H190" s="7" t="s">
        <v>2879</v>
      </c>
      <c r="I190" s="7" t="s">
        <v>2880</v>
      </c>
      <c r="J190" s="88">
        <v>1500000</v>
      </c>
      <c r="K190" s="89">
        <v>1500000</v>
      </c>
      <c r="L190" s="88">
        <v>167227.84</v>
      </c>
      <c r="M190" s="88">
        <v>0</v>
      </c>
      <c r="N190" s="15">
        <v>0.11148522666666666</v>
      </c>
      <c r="O190" s="14">
        <v>0</v>
      </c>
      <c r="P190" s="15">
        <v>0</v>
      </c>
      <c r="Q190" s="7" t="s">
        <v>15</v>
      </c>
      <c r="R190" s="2" t="s">
        <v>1987</v>
      </c>
      <c r="S190" s="6"/>
      <c r="T190" s="3"/>
      <c r="U190" s="7" t="s">
        <v>3436</v>
      </c>
      <c r="V190" s="7" t="s">
        <v>3427</v>
      </c>
      <c r="W190" s="7" t="s">
        <v>3427</v>
      </c>
      <c r="X190" s="7" t="s">
        <v>3427</v>
      </c>
      <c r="Y190" s="7" t="s">
        <v>1933</v>
      </c>
      <c r="Z190" s="7" t="s">
        <v>16</v>
      </c>
      <c r="AA190" s="7" t="s">
        <v>2624</v>
      </c>
    </row>
    <row r="191" spans="1:28" x14ac:dyDescent="0.25">
      <c r="A191" s="4" t="s">
        <v>739</v>
      </c>
      <c r="B191" s="7" t="s">
        <v>1944</v>
      </c>
      <c r="C191" s="8">
        <v>44382</v>
      </c>
      <c r="D191" s="8" t="s">
        <v>1948</v>
      </c>
      <c r="E191" s="7" t="s">
        <v>697</v>
      </c>
      <c r="F191" s="7" t="s">
        <v>698</v>
      </c>
      <c r="G191" s="5" t="s">
        <v>699</v>
      </c>
      <c r="H191" s="7" t="s">
        <v>2881</v>
      </c>
      <c r="I191" s="7" t="s">
        <v>2880</v>
      </c>
      <c r="J191" s="88">
        <v>499590</v>
      </c>
      <c r="K191" s="89">
        <v>499590</v>
      </c>
      <c r="L191" s="88">
        <v>496283.52</v>
      </c>
      <c r="M191" s="88">
        <v>0</v>
      </c>
      <c r="N191" s="15">
        <v>0.99338161292259652</v>
      </c>
      <c r="O191" s="14">
        <v>0</v>
      </c>
      <c r="P191" s="15">
        <v>0</v>
      </c>
      <c r="Q191" s="7" t="s">
        <v>58</v>
      </c>
      <c r="R191" s="2" t="s">
        <v>2007</v>
      </c>
      <c r="S191" s="6">
        <v>44918</v>
      </c>
      <c r="T191" s="3" t="s">
        <v>3438</v>
      </c>
      <c r="U191" s="7" t="s">
        <v>3427</v>
      </c>
      <c r="V191" s="7" t="s">
        <v>3436</v>
      </c>
      <c r="W191" s="7" t="s">
        <v>3436</v>
      </c>
      <c r="X191" s="7" t="s">
        <v>3436</v>
      </c>
      <c r="Y191" s="7" t="s">
        <v>1934</v>
      </c>
      <c r="Z191" s="7" t="s">
        <v>16</v>
      </c>
      <c r="AA191" s="7" t="s">
        <v>2624</v>
      </c>
    </row>
    <row r="192" spans="1:28" x14ac:dyDescent="0.25">
      <c r="A192" s="4" t="s">
        <v>739</v>
      </c>
      <c r="B192" s="7" t="s">
        <v>1944</v>
      </c>
      <c r="C192" s="8">
        <v>44382</v>
      </c>
      <c r="D192" s="8" t="s">
        <v>1948</v>
      </c>
      <c r="E192" s="7" t="s">
        <v>700</v>
      </c>
      <c r="F192" s="7" t="s">
        <v>701</v>
      </c>
      <c r="G192" s="5" t="s">
        <v>702</v>
      </c>
      <c r="H192" s="7" t="s">
        <v>2879</v>
      </c>
      <c r="I192" s="7" t="s">
        <v>2880</v>
      </c>
      <c r="J192" s="88">
        <v>7000000</v>
      </c>
      <c r="K192" s="89">
        <v>7000000</v>
      </c>
      <c r="L192" s="88">
        <v>653130.43000000005</v>
      </c>
      <c r="M192" s="88">
        <v>1532.15</v>
      </c>
      <c r="N192" s="15">
        <v>9.3304347142857152E-2</v>
      </c>
      <c r="O192" s="14">
        <v>2.1887857142857144E-4</v>
      </c>
      <c r="P192" s="15">
        <v>2.3458560949303803E-3</v>
      </c>
      <c r="Q192" s="7" t="s">
        <v>15</v>
      </c>
      <c r="R192" s="2" t="s">
        <v>1987</v>
      </c>
      <c r="S192" s="6"/>
      <c r="T192" s="3"/>
      <c r="U192" s="7" t="s">
        <v>3436</v>
      </c>
      <c r="V192" s="7" t="s">
        <v>3427</v>
      </c>
      <c r="W192" s="7" t="s">
        <v>3427</v>
      </c>
      <c r="X192" s="7" t="s">
        <v>3427</v>
      </c>
      <c r="Y192" s="7" t="s">
        <v>1933</v>
      </c>
      <c r="Z192" s="7" t="s">
        <v>16</v>
      </c>
      <c r="AA192" s="7" t="s">
        <v>2624</v>
      </c>
    </row>
    <row r="193" spans="1:27" x14ac:dyDescent="0.25">
      <c r="A193" s="4" t="s">
        <v>739</v>
      </c>
      <c r="B193" s="7" t="s">
        <v>1944</v>
      </c>
      <c r="C193" s="8">
        <v>44382</v>
      </c>
      <c r="D193" s="8" t="s">
        <v>1948</v>
      </c>
      <c r="E193" s="7" t="s">
        <v>703</v>
      </c>
      <c r="F193" s="7" t="s">
        <v>704</v>
      </c>
      <c r="G193" s="5" t="s">
        <v>705</v>
      </c>
      <c r="H193" s="7" t="s">
        <v>2882</v>
      </c>
      <c r="I193" s="7" t="s">
        <v>2880</v>
      </c>
      <c r="J193" s="88">
        <v>2000000</v>
      </c>
      <c r="K193" s="89">
        <v>2000000</v>
      </c>
      <c r="L193" s="88">
        <v>429472.95</v>
      </c>
      <c r="M193" s="88">
        <v>1532.15</v>
      </c>
      <c r="N193" s="15">
        <v>0.21473647500000001</v>
      </c>
      <c r="O193" s="14">
        <v>7.6607500000000007E-4</v>
      </c>
      <c r="P193" s="15">
        <v>3.5675122263229852E-3</v>
      </c>
      <c r="Q193" s="7" t="s">
        <v>15</v>
      </c>
      <c r="R193" s="2" t="s">
        <v>1980</v>
      </c>
      <c r="S193" s="6"/>
      <c r="T193" s="3"/>
      <c r="U193" s="7" t="s">
        <v>3436</v>
      </c>
      <c r="V193" s="7" t="s">
        <v>3427</v>
      </c>
      <c r="W193" s="7" t="s">
        <v>3427</v>
      </c>
      <c r="X193" s="7" t="s">
        <v>3427</v>
      </c>
      <c r="Y193" s="7" t="s">
        <v>1933</v>
      </c>
      <c r="Z193" s="7" t="s">
        <v>16</v>
      </c>
      <c r="AA193" s="7" t="s">
        <v>2624</v>
      </c>
    </row>
    <row r="194" spans="1:27" x14ac:dyDescent="0.25">
      <c r="A194" s="4" t="s">
        <v>739</v>
      </c>
      <c r="B194" s="7" t="s">
        <v>1944</v>
      </c>
      <c r="C194" s="8">
        <v>44382</v>
      </c>
      <c r="D194" s="8" t="s">
        <v>1948</v>
      </c>
      <c r="E194" s="7" t="s">
        <v>706</v>
      </c>
      <c r="F194" s="7" t="s">
        <v>707</v>
      </c>
      <c r="G194" s="5" t="s">
        <v>708</v>
      </c>
      <c r="H194" s="7" t="s">
        <v>2879</v>
      </c>
      <c r="I194" s="7" t="s">
        <v>2880</v>
      </c>
      <c r="J194" s="88">
        <v>5000000</v>
      </c>
      <c r="K194" s="89">
        <v>5000000</v>
      </c>
      <c r="L194" s="88">
        <v>2950.05</v>
      </c>
      <c r="M194" s="88">
        <v>1532.14</v>
      </c>
      <c r="N194" s="15">
        <v>5.9001000000000008E-4</v>
      </c>
      <c r="O194" s="14">
        <v>3.0642800000000003E-4</v>
      </c>
      <c r="P194" s="15">
        <v>0.51936068880188468</v>
      </c>
      <c r="Q194" s="7" t="s">
        <v>15</v>
      </c>
      <c r="R194" s="2" t="s">
        <v>1980</v>
      </c>
      <c r="S194" s="6"/>
      <c r="T194" s="3"/>
      <c r="U194" s="7" t="s">
        <v>3436</v>
      </c>
      <c r="V194" s="7" t="s">
        <v>3427</v>
      </c>
      <c r="W194" s="7" t="s">
        <v>3427</v>
      </c>
      <c r="X194" s="7" t="s">
        <v>3427</v>
      </c>
      <c r="Y194" s="7" t="s">
        <v>1933</v>
      </c>
      <c r="Z194" s="7" t="s">
        <v>16</v>
      </c>
      <c r="AA194" s="7" t="s">
        <v>2624</v>
      </c>
    </row>
    <row r="195" spans="1:27" x14ac:dyDescent="0.25">
      <c r="A195" s="4" t="s">
        <v>739</v>
      </c>
      <c r="B195" s="7" t="s">
        <v>1944</v>
      </c>
      <c r="C195" s="8">
        <v>44382</v>
      </c>
      <c r="D195" s="8" t="s">
        <v>1948</v>
      </c>
      <c r="E195" s="7" t="s">
        <v>709</v>
      </c>
      <c r="F195" s="7" t="s">
        <v>710</v>
      </c>
      <c r="G195" s="5" t="s">
        <v>711</v>
      </c>
      <c r="H195" s="7" t="s">
        <v>2879</v>
      </c>
      <c r="I195" s="7" t="s">
        <v>2880</v>
      </c>
      <c r="J195" s="88">
        <v>4500000</v>
      </c>
      <c r="K195" s="89">
        <v>4500000</v>
      </c>
      <c r="L195" s="88">
        <v>703548.89</v>
      </c>
      <c r="M195" s="88">
        <v>1532.14</v>
      </c>
      <c r="N195" s="15">
        <v>0.15634419777777778</v>
      </c>
      <c r="O195" s="14">
        <v>3.4047555555555557E-4</v>
      </c>
      <c r="P195" s="15">
        <v>2.1777306762576229E-3</v>
      </c>
      <c r="Q195" s="7" t="s">
        <v>15</v>
      </c>
      <c r="R195" s="2" t="s">
        <v>1980</v>
      </c>
      <c r="S195" s="6"/>
      <c r="T195" s="3"/>
      <c r="U195" s="7" t="s">
        <v>3436</v>
      </c>
      <c r="V195" s="7" t="s">
        <v>3427</v>
      </c>
      <c r="W195" s="7" t="s">
        <v>3427</v>
      </c>
      <c r="X195" s="7" t="s">
        <v>3427</v>
      </c>
      <c r="Y195" s="7" t="s">
        <v>1933</v>
      </c>
      <c r="Z195" s="7" t="s">
        <v>16</v>
      </c>
      <c r="AA195" s="7" t="s">
        <v>2624</v>
      </c>
    </row>
    <row r="196" spans="1:27" x14ac:dyDescent="0.25">
      <c r="A196" s="4" t="s">
        <v>739</v>
      </c>
      <c r="B196" s="7" t="s">
        <v>1944</v>
      </c>
      <c r="C196" s="8">
        <v>44382</v>
      </c>
      <c r="D196" s="8" t="s">
        <v>1948</v>
      </c>
      <c r="E196" s="7" t="s">
        <v>712</v>
      </c>
      <c r="F196" s="7" t="s">
        <v>713</v>
      </c>
      <c r="G196" s="5" t="s">
        <v>714</v>
      </c>
      <c r="H196" s="7" t="s">
        <v>2879</v>
      </c>
      <c r="I196" s="7" t="s">
        <v>2880</v>
      </c>
      <c r="J196" s="88">
        <v>2200000</v>
      </c>
      <c r="K196" s="89">
        <v>2200000</v>
      </c>
      <c r="L196" s="88">
        <v>2950.05</v>
      </c>
      <c r="M196" s="88">
        <v>1532.14</v>
      </c>
      <c r="N196" s="15">
        <v>1.3409318181818184E-3</v>
      </c>
      <c r="O196" s="14">
        <v>6.9642727272727274E-4</v>
      </c>
      <c r="P196" s="15">
        <v>0.51936068880188468</v>
      </c>
      <c r="Q196" s="7" t="s">
        <v>15</v>
      </c>
      <c r="R196" s="2" t="s">
        <v>1980</v>
      </c>
      <c r="S196" s="6"/>
      <c r="T196" s="3"/>
      <c r="U196" s="7" t="s">
        <v>3436</v>
      </c>
      <c r="V196" s="7" t="s">
        <v>3427</v>
      </c>
      <c r="W196" s="7" t="s">
        <v>3427</v>
      </c>
      <c r="X196" s="7" t="s">
        <v>3427</v>
      </c>
      <c r="Y196" s="7" t="s">
        <v>1933</v>
      </c>
      <c r="Z196" s="7" t="s">
        <v>16</v>
      </c>
      <c r="AA196" s="7" t="s">
        <v>2624</v>
      </c>
    </row>
    <row r="197" spans="1:27" x14ac:dyDescent="0.25">
      <c r="A197" s="4" t="s">
        <v>739</v>
      </c>
      <c r="B197" s="7" t="s">
        <v>1944</v>
      </c>
      <c r="C197" s="8">
        <v>44382</v>
      </c>
      <c r="D197" s="8" t="s">
        <v>1948</v>
      </c>
      <c r="E197" s="7" t="s">
        <v>715</v>
      </c>
      <c r="F197" s="7" t="s">
        <v>716</v>
      </c>
      <c r="G197" s="5" t="s">
        <v>717</v>
      </c>
      <c r="H197" s="7" t="s">
        <v>2879</v>
      </c>
      <c r="I197" s="7" t="s">
        <v>2880</v>
      </c>
      <c r="J197" s="88">
        <v>6000000</v>
      </c>
      <c r="K197" s="89">
        <v>6000000</v>
      </c>
      <c r="L197" s="88">
        <v>384016.09</v>
      </c>
      <c r="M197" s="88">
        <v>40799.320000000007</v>
      </c>
      <c r="N197" s="15">
        <v>6.4002681666666672E-2</v>
      </c>
      <c r="O197" s="14">
        <v>6.7998866666666678E-3</v>
      </c>
      <c r="P197" s="15">
        <v>0.10624377744172127</v>
      </c>
      <c r="Q197" s="7" t="s">
        <v>15</v>
      </c>
      <c r="R197" s="2" t="s">
        <v>1991</v>
      </c>
      <c r="S197" s="6"/>
      <c r="T197" s="3"/>
      <c r="U197" s="7" t="s">
        <v>3436</v>
      </c>
      <c r="V197" s="7" t="s">
        <v>3427</v>
      </c>
      <c r="W197" s="7" t="s">
        <v>3427</v>
      </c>
      <c r="X197" s="7" t="s">
        <v>3427</v>
      </c>
      <c r="Y197" s="7" t="s">
        <v>1933</v>
      </c>
      <c r="Z197" s="7" t="s">
        <v>16</v>
      </c>
      <c r="AA197" s="7" t="s">
        <v>2624</v>
      </c>
    </row>
    <row r="198" spans="1:27" x14ac:dyDescent="0.25">
      <c r="A198" s="4" t="s">
        <v>739</v>
      </c>
      <c r="B198" s="7" t="s">
        <v>1944</v>
      </c>
      <c r="C198" s="8">
        <v>44382</v>
      </c>
      <c r="D198" s="8" t="s">
        <v>1948</v>
      </c>
      <c r="E198" s="7" t="s">
        <v>718</v>
      </c>
      <c r="F198" s="7" t="s">
        <v>719</v>
      </c>
      <c r="G198" s="5" t="s">
        <v>720</v>
      </c>
      <c r="H198" s="7" t="s">
        <v>2879</v>
      </c>
      <c r="I198" s="7" t="s">
        <v>2880</v>
      </c>
      <c r="J198" s="88">
        <v>12500000</v>
      </c>
      <c r="K198" s="89">
        <v>12500000</v>
      </c>
      <c r="L198" s="88">
        <v>2950.05</v>
      </c>
      <c r="M198" s="88">
        <v>801.52</v>
      </c>
      <c r="N198" s="15">
        <v>2.3600400000000003E-4</v>
      </c>
      <c r="O198" s="14">
        <v>6.4121599999999993E-5</v>
      </c>
      <c r="P198" s="15">
        <v>0.27169708987983254</v>
      </c>
      <c r="Q198" s="7" t="s">
        <v>15</v>
      </c>
      <c r="R198" s="2" t="s">
        <v>1987</v>
      </c>
      <c r="S198" s="6"/>
      <c r="T198" s="3"/>
      <c r="U198" s="7" t="s">
        <v>3436</v>
      </c>
      <c r="V198" s="7" t="s">
        <v>3427</v>
      </c>
      <c r="W198" s="7" t="s">
        <v>3427</v>
      </c>
      <c r="X198" s="7" t="s">
        <v>3427</v>
      </c>
      <c r="Y198" s="7" t="s">
        <v>1933</v>
      </c>
      <c r="Z198" s="7" t="s">
        <v>16</v>
      </c>
      <c r="AA198" s="7" t="s">
        <v>2624</v>
      </c>
    </row>
    <row r="199" spans="1:27" x14ac:dyDescent="0.25">
      <c r="A199" s="4" t="s">
        <v>739</v>
      </c>
      <c r="B199" s="7" t="s">
        <v>1944</v>
      </c>
      <c r="C199" s="8">
        <v>44382</v>
      </c>
      <c r="D199" s="8" t="s">
        <v>1948</v>
      </c>
      <c r="E199" s="7" t="s">
        <v>721</v>
      </c>
      <c r="F199" s="7" t="s">
        <v>722</v>
      </c>
      <c r="G199" s="5" t="s">
        <v>723</v>
      </c>
      <c r="H199" s="7" t="s">
        <v>2881</v>
      </c>
      <c r="I199" s="7" t="s">
        <v>2880</v>
      </c>
      <c r="J199" s="88">
        <v>522064</v>
      </c>
      <c r="K199" s="89">
        <v>522064</v>
      </c>
      <c r="L199" s="88">
        <v>513242.11</v>
      </c>
      <c r="M199" s="88">
        <v>0</v>
      </c>
      <c r="N199" s="15">
        <v>0.98310189938398351</v>
      </c>
      <c r="O199" s="14">
        <v>0</v>
      </c>
      <c r="P199" s="15">
        <v>0</v>
      </c>
      <c r="Q199" s="7" t="s">
        <v>58</v>
      </c>
      <c r="R199" s="2" t="s">
        <v>2007</v>
      </c>
      <c r="S199" s="6">
        <v>44918</v>
      </c>
      <c r="T199" s="3" t="s">
        <v>3438</v>
      </c>
      <c r="U199" s="7" t="s">
        <v>3427</v>
      </c>
      <c r="V199" s="7" t="s">
        <v>3436</v>
      </c>
      <c r="W199" s="7" t="s">
        <v>3436</v>
      </c>
      <c r="X199" s="7" t="s">
        <v>3436</v>
      </c>
      <c r="Y199" s="7" t="s">
        <v>1934</v>
      </c>
      <c r="Z199" s="7" t="s">
        <v>16</v>
      </c>
      <c r="AA199" s="7" t="s">
        <v>2624</v>
      </c>
    </row>
    <row r="200" spans="1:27" x14ac:dyDescent="0.25">
      <c r="A200" s="4" t="s">
        <v>739</v>
      </c>
      <c r="B200" s="7" t="s">
        <v>1944</v>
      </c>
      <c r="C200" s="8">
        <v>44382</v>
      </c>
      <c r="D200" s="8" t="s">
        <v>1948</v>
      </c>
      <c r="E200" s="7" t="s">
        <v>724</v>
      </c>
      <c r="F200" s="7" t="s">
        <v>725</v>
      </c>
      <c r="G200" s="5" t="s">
        <v>726</v>
      </c>
      <c r="H200" s="7" t="s">
        <v>2879</v>
      </c>
      <c r="I200" s="7" t="s">
        <v>2880</v>
      </c>
      <c r="J200" s="88">
        <v>6000000</v>
      </c>
      <c r="K200" s="89">
        <v>6000000</v>
      </c>
      <c r="L200" s="88">
        <v>1327234.6000000001</v>
      </c>
      <c r="M200" s="88">
        <v>1532.14</v>
      </c>
      <c r="N200" s="15">
        <v>0.22120576666666669</v>
      </c>
      <c r="O200" s="14">
        <v>2.5535666666666668E-4</v>
      </c>
      <c r="P200" s="15">
        <v>1.1543852156958537E-3</v>
      </c>
      <c r="Q200" s="7" t="s">
        <v>15</v>
      </c>
      <c r="R200" s="2" t="s">
        <v>1987</v>
      </c>
      <c r="S200" s="6"/>
      <c r="T200" s="3"/>
      <c r="U200" s="7" t="s">
        <v>3436</v>
      </c>
      <c r="V200" s="7" t="s">
        <v>3427</v>
      </c>
      <c r="W200" s="7" t="s">
        <v>3427</v>
      </c>
      <c r="X200" s="7" t="s">
        <v>3427</v>
      </c>
      <c r="Y200" s="7" t="s">
        <v>1933</v>
      </c>
      <c r="Z200" s="7" t="s">
        <v>16</v>
      </c>
      <c r="AA200" s="7" t="s">
        <v>2624</v>
      </c>
    </row>
    <row r="201" spans="1:27" x14ac:dyDescent="0.25">
      <c r="A201" s="4" t="s">
        <v>739</v>
      </c>
      <c r="B201" s="7" t="s">
        <v>1944</v>
      </c>
      <c r="C201" s="8">
        <v>44382</v>
      </c>
      <c r="D201" s="8" t="s">
        <v>1948</v>
      </c>
      <c r="E201" s="7" t="s">
        <v>727</v>
      </c>
      <c r="F201" s="7" t="s">
        <v>728</v>
      </c>
      <c r="G201" s="5" t="s">
        <v>729</v>
      </c>
      <c r="H201" s="7" t="s">
        <v>2883</v>
      </c>
      <c r="I201" s="7" t="s">
        <v>2880</v>
      </c>
      <c r="J201" s="88">
        <v>5000000</v>
      </c>
      <c r="K201" s="89">
        <v>5000000</v>
      </c>
      <c r="L201" s="88">
        <v>671629.39</v>
      </c>
      <c r="M201" s="88">
        <v>215823.62</v>
      </c>
      <c r="N201" s="15">
        <v>0.13432587800000001</v>
      </c>
      <c r="O201" s="14">
        <v>4.3164724000000002E-2</v>
      </c>
      <c r="P201" s="15">
        <v>0.32134332298948382</v>
      </c>
      <c r="Q201" s="7" t="s">
        <v>15</v>
      </c>
      <c r="R201" s="2" t="s">
        <v>1991</v>
      </c>
      <c r="S201" s="6"/>
      <c r="T201" s="3"/>
      <c r="U201" s="7" t="s">
        <v>3436</v>
      </c>
      <c r="V201" s="7" t="s">
        <v>3427</v>
      </c>
      <c r="W201" s="7" t="s">
        <v>3427</v>
      </c>
      <c r="X201" s="7" t="s">
        <v>3427</v>
      </c>
      <c r="Y201" s="7" t="s">
        <v>1933</v>
      </c>
      <c r="Z201" s="7" t="s">
        <v>16</v>
      </c>
      <c r="AA201" s="7" t="s">
        <v>2624</v>
      </c>
    </row>
    <row r="202" spans="1:27" x14ac:dyDescent="0.25">
      <c r="A202" s="4" t="s">
        <v>739</v>
      </c>
      <c r="B202" s="7" t="s">
        <v>1944</v>
      </c>
      <c r="C202" s="8">
        <v>44382</v>
      </c>
      <c r="D202" s="8" t="s">
        <v>1948</v>
      </c>
      <c r="E202" s="7" t="s">
        <v>730</v>
      </c>
      <c r="F202" s="7" t="s">
        <v>731</v>
      </c>
      <c r="G202" s="5" t="s">
        <v>732</v>
      </c>
      <c r="H202" s="7" t="s">
        <v>2881</v>
      </c>
      <c r="I202" s="7" t="s">
        <v>2880</v>
      </c>
      <c r="J202" s="88">
        <v>999710</v>
      </c>
      <c r="K202" s="89">
        <v>999710</v>
      </c>
      <c r="L202" s="88">
        <v>963346.54</v>
      </c>
      <c r="M202" s="88">
        <v>226686.98</v>
      </c>
      <c r="N202" s="15">
        <v>0.96362599153754591</v>
      </c>
      <c r="O202" s="14">
        <v>0.2267527382941053</v>
      </c>
      <c r="P202" s="15">
        <v>0.23531197817973168</v>
      </c>
      <c r="Q202" s="7" t="s">
        <v>58</v>
      </c>
      <c r="R202" s="2" t="s">
        <v>2007</v>
      </c>
      <c r="S202" s="6">
        <v>44917</v>
      </c>
      <c r="T202" s="3" t="s">
        <v>3438</v>
      </c>
      <c r="U202" s="7" t="s">
        <v>3427</v>
      </c>
      <c r="V202" s="7" t="s">
        <v>3436</v>
      </c>
      <c r="W202" s="7" t="s">
        <v>3436</v>
      </c>
      <c r="X202" s="7" t="s">
        <v>3436</v>
      </c>
      <c r="Y202" s="7" t="s">
        <v>1934</v>
      </c>
      <c r="Z202" s="7" t="s">
        <v>16</v>
      </c>
      <c r="AA202" s="7" t="s">
        <v>2624</v>
      </c>
    </row>
    <row r="203" spans="1:27" x14ac:dyDescent="0.25">
      <c r="A203" s="4" t="s">
        <v>739</v>
      </c>
      <c r="B203" s="7" t="s">
        <v>1944</v>
      </c>
      <c r="C203" s="8">
        <v>44382</v>
      </c>
      <c r="D203" s="8" t="s">
        <v>1948</v>
      </c>
      <c r="E203" s="7" t="s">
        <v>733</v>
      </c>
      <c r="F203" s="7" t="s">
        <v>734</v>
      </c>
      <c r="G203" s="5" t="s">
        <v>735</v>
      </c>
      <c r="H203" s="7" t="s">
        <v>2881</v>
      </c>
      <c r="I203" s="7" t="s">
        <v>2880</v>
      </c>
      <c r="J203" s="88">
        <v>6518636</v>
      </c>
      <c r="K203" s="89">
        <v>6518636</v>
      </c>
      <c r="L203" s="88">
        <v>3814111.65</v>
      </c>
      <c r="M203" s="88">
        <v>175967.98</v>
      </c>
      <c r="N203" s="15">
        <v>0.58510885559494352</v>
      </c>
      <c r="O203" s="14">
        <v>2.6994601324571585E-2</v>
      </c>
      <c r="P203" s="15">
        <v>4.6136032750902826E-2</v>
      </c>
      <c r="Q203" s="7" t="s">
        <v>125</v>
      </c>
      <c r="R203" s="2" t="s">
        <v>1993</v>
      </c>
      <c r="S203" s="6">
        <v>45273</v>
      </c>
      <c r="T203" s="3" t="s">
        <v>3438</v>
      </c>
      <c r="U203" s="7" t="s">
        <v>3427</v>
      </c>
      <c r="V203" s="7" t="s">
        <v>3436</v>
      </c>
      <c r="W203" s="7" t="s">
        <v>3427</v>
      </c>
      <c r="X203" s="7" t="s">
        <v>3427</v>
      </c>
      <c r="Y203" s="7" t="s">
        <v>1936</v>
      </c>
      <c r="Z203" s="7" t="s">
        <v>16</v>
      </c>
      <c r="AA203" s="7" t="s">
        <v>2624</v>
      </c>
    </row>
    <row r="204" spans="1:27" x14ac:dyDescent="0.25">
      <c r="A204" s="4" t="s">
        <v>739</v>
      </c>
      <c r="B204" s="7" t="s">
        <v>1944</v>
      </c>
      <c r="C204" s="8">
        <v>44382</v>
      </c>
      <c r="D204" s="8" t="s">
        <v>1948</v>
      </c>
      <c r="E204" s="7" t="s">
        <v>736</v>
      </c>
      <c r="F204" s="7" t="s">
        <v>737</v>
      </c>
      <c r="G204" s="5" t="s">
        <v>738</v>
      </c>
      <c r="H204" s="7" t="s">
        <v>2884</v>
      </c>
      <c r="I204" s="7" t="s">
        <v>2880</v>
      </c>
      <c r="J204" s="88">
        <v>2500000</v>
      </c>
      <c r="K204" s="89">
        <v>2500000</v>
      </c>
      <c r="L204" s="88">
        <v>0</v>
      </c>
      <c r="M204" s="88">
        <v>0</v>
      </c>
      <c r="N204" s="15">
        <v>0</v>
      </c>
      <c r="O204" s="14">
        <v>0</v>
      </c>
      <c r="P204" s="15">
        <v>0</v>
      </c>
      <c r="Q204" s="7" t="s">
        <v>33</v>
      </c>
      <c r="R204" s="2" t="s">
        <v>3429</v>
      </c>
      <c r="S204" s="6"/>
      <c r="T204" s="3"/>
      <c r="U204" s="7" t="s">
        <v>3436</v>
      </c>
      <c r="V204" s="7" t="s">
        <v>3427</v>
      </c>
      <c r="W204" s="7" t="s">
        <v>3427</v>
      </c>
      <c r="X204" s="7" t="s">
        <v>3427</v>
      </c>
      <c r="Y204" s="7" t="s">
        <v>1933</v>
      </c>
      <c r="Z204" s="7" t="s">
        <v>16</v>
      </c>
      <c r="AA204" s="7" t="s">
        <v>2624</v>
      </c>
    </row>
    <row r="205" spans="1:27" x14ac:dyDescent="0.25">
      <c r="A205" s="4" t="s">
        <v>2642</v>
      </c>
      <c r="B205" s="7" t="s">
        <v>1945</v>
      </c>
      <c r="C205" s="8">
        <v>44748</v>
      </c>
      <c r="D205" s="8">
        <v>45970</v>
      </c>
      <c r="E205" s="7" t="s">
        <v>740</v>
      </c>
      <c r="F205" s="7" t="s">
        <v>741</v>
      </c>
      <c r="G205" s="5" t="s">
        <v>742</v>
      </c>
      <c r="H205" s="7" t="s">
        <v>2885</v>
      </c>
      <c r="I205" s="7" t="s">
        <v>2761</v>
      </c>
      <c r="J205" s="88">
        <v>13109606.050000001</v>
      </c>
      <c r="K205" s="89">
        <v>13109606.050000001</v>
      </c>
      <c r="L205" s="88">
        <v>1575536.34</v>
      </c>
      <c r="M205" s="88">
        <v>228998.58</v>
      </c>
      <c r="N205" s="15">
        <v>0.12018182193964555</v>
      </c>
      <c r="O205" s="14">
        <v>1.7467998590239862E-2</v>
      </c>
      <c r="P205" s="15">
        <v>0.14534642850573665</v>
      </c>
      <c r="Q205" s="7" t="s">
        <v>15</v>
      </c>
      <c r="R205" s="2" t="s">
        <v>1989</v>
      </c>
      <c r="S205" s="6" t="s">
        <v>2642</v>
      </c>
      <c r="T205" s="3"/>
      <c r="U205" s="31"/>
      <c r="V205" s="31" t="s">
        <v>3436</v>
      </c>
      <c r="W205" s="31" t="s">
        <v>3436</v>
      </c>
      <c r="X205" s="31" t="s">
        <v>3436</v>
      </c>
      <c r="Y205" s="7" t="s">
        <v>1934</v>
      </c>
      <c r="Z205" s="7" t="s">
        <v>16</v>
      </c>
      <c r="AA205" s="7" t="s">
        <v>2624</v>
      </c>
    </row>
    <row r="206" spans="1:27" x14ac:dyDescent="0.25">
      <c r="A206" s="4" t="s">
        <v>2642</v>
      </c>
      <c r="B206" s="7" t="s">
        <v>1945</v>
      </c>
      <c r="C206" s="8">
        <v>44748</v>
      </c>
      <c r="D206" s="8">
        <v>45970</v>
      </c>
      <c r="E206" s="7" t="s">
        <v>743</v>
      </c>
      <c r="F206" s="7" t="s">
        <v>744</v>
      </c>
      <c r="G206" s="5" t="s">
        <v>745</v>
      </c>
      <c r="H206" s="7" t="s">
        <v>2885</v>
      </c>
      <c r="I206" s="7" t="s">
        <v>2761</v>
      </c>
      <c r="J206" s="88">
        <v>13417913.77</v>
      </c>
      <c r="K206" s="89">
        <v>13417913.77</v>
      </c>
      <c r="L206" s="88">
        <v>1442357.91</v>
      </c>
      <c r="M206" s="88">
        <v>214785.03</v>
      </c>
      <c r="N206" s="15">
        <v>0.10749494554249174</v>
      </c>
      <c r="O206" s="14">
        <v>1.600733420125415E-2</v>
      </c>
      <c r="P206" s="15">
        <v>0.14891243602636742</v>
      </c>
      <c r="Q206" s="7" t="s">
        <v>15</v>
      </c>
      <c r="R206" s="2" t="s">
        <v>1989</v>
      </c>
      <c r="S206" s="6" t="s">
        <v>2642</v>
      </c>
      <c r="T206" s="3"/>
      <c r="U206" s="31"/>
      <c r="V206" s="31" t="s">
        <v>3436</v>
      </c>
      <c r="W206" s="31" t="s">
        <v>3436</v>
      </c>
      <c r="X206" s="31" t="s">
        <v>3436</v>
      </c>
      <c r="Y206" s="7" t="s">
        <v>1934</v>
      </c>
      <c r="Z206" s="7" t="s">
        <v>16</v>
      </c>
      <c r="AA206" s="7" t="s">
        <v>2624</v>
      </c>
    </row>
    <row r="207" spans="1:27" x14ac:dyDescent="0.25">
      <c r="A207" s="4" t="s">
        <v>2642</v>
      </c>
      <c r="B207" s="7" t="s">
        <v>1945</v>
      </c>
      <c r="C207" s="8">
        <v>44748</v>
      </c>
      <c r="D207" s="8">
        <v>45970</v>
      </c>
      <c r="E207" s="7" t="s">
        <v>746</v>
      </c>
      <c r="F207" s="7" t="s">
        <v>747</v>
      </c>
      <c r="G207" s="5" t="s">
        <v>748</v>
      </c>
      <c r="H207" s="7" t="s">
        <v>2885</v>
      </c>
      <c r="I207" s="7" t="s">
        <v>2761</v>
      </c>
      <c r="J207" s="88">
        <v>13553332.18</v>
      </c>
      <c r="K207" s="89">
        <v>13553332.18</v>
      </c>
      <c r="L207" s="88">
        <v>1218412.6100000001</v>
      </c>
      <c r="M207" s="88">
        <v>171623.54</v>
      </c>
      <c r="N207" s="15">
        <v>8.9897642426115185E-2</v>
      </c>
      <c r="O207" s="14">
        <v>1.266282990195257E-2</v>
      </c>
      <c r="P207" s="15">
        <v>0.14085830907478872</v>
      </c>
      <c r="Q207" s="7" t="s">
        <v>15</v>
      </c>
      <c r="R207" s="2" t="s">
        <v>1989</v>
      </c>
      <c r="S207" s="6" t="s">
        <v>2642</v>
      </c>
      <c r="T207" s="3"/>
      <c r="U207" s="31"/>
      <c r="V207" s="31" t="s">
        <v>3436</v>
      </c>
      <c r="W207" s="31" t="s">
        <v>3436</v>
      </c>
      <c r="X207" s="31" t="s">
        <v>3436</v>
      </c>
      <c r="Y207" s="7" t="s">
        <v>1934</v>
      </c>
      <c r="Z207" s="7" t="s">
        <v>16</v>
      </c>
      <c r="AA207" s="7" t="s">
        <v>2624</v>
      </c>
    </row>
    <row r="208" spans="1:27" x14ac:dyDescent="0.25">
      <c r="A208" s="4" t="s">
        <v>2642</v>
      </c>
      <c r="B208" s="7" t="s">
        <v>1945</v>
      </c>
      <c r="C208" s="8">
        <v>44748</v>
      </c>
      <c r="D208" s="8">
        <v>45970</v>
      </c>
      <c r="E208" s="7" t="s">
        <v>749</v>
      </c>
      <c r="F208" s="7" t="s">
        <v>750</v>
      </c>
      <c r="G208" s="5" t="s">
        <v>751</v>
      </c>
      <c r="H208" s="7" t="s">
        <v>2885</v>
      </c>
      <c r="I208" s="7" t="s">
        <v>2761</v>
      </c>
      <c r="J208" s="88">
        <v>13388761.49</v>
      </c>
      <c r="K208" s="89">
        <v>13388761.49</v>
      </c>
      <c r="L208" s="88">
        <v>3104178.09</v>
      </c>
      <c r="M208" s="88">
        <v>283277.65000000002</v>
      </c>
      <c r="N208" s="15">
        <v>0.23184953233489858</v>
      </c>
      <c r="O208" s="14">
        <v>2.1157868127800971E-2</v>
      </c>
      <c r="P208" s="15">
        <v>9.1256893704832517E-2</v>
      </c>
      <c r="Q208" s="7" t="s">
        <v>15</v>
      </c>
      <c r="R208" s="2" t="s">
        <v>1989</v>
      </c>
      <c r="S208" s="6" t="s">
        <v>2642</v>
      </c>
      <c r="T208" s="3"/>
      <c r="U208" s="31"/>
      <c r="V208" s="31" t="s">
        <v>3436</v>
      </c>
      <c r="W208" s="31" t="s">
        <v>3436</v>
      </c>
      <c r="X208" s="31" t="s">
        <v>3436</v>
      </c>
      <c r="Y208" s="7" t="s">
        <v>1934</v>
      </c>
      <c r="Z208" s="7" t="s">
        <v>16</v>
      </c>
      <c r="AA208" s="7" t="s">
        <v>2624</v>
      </c>
    </row>
    <row r="209" spans="1:27" x14ac:dyDescent="0.25">
      <c r="A209" s="4" t="s">
        <v>2642</v>
      </c>
      <c r="B209" s="7" t="s">
        <v>1945</v>
      </c>
      <c r="C209" s="8">
        <v>44748</v>
      </c>
      <c r="D209" s="8">
        <v>45970</v>
      </c>
      <c r="E209" s="7" t="s">
        <v>752</v>
      </c>
      <c r="F209" s="7" t="s">
        <v>753</v>
      </c>
      <c r="G209" s="5" t="s">
        <v>754</v>
      </c>
      <c r="H209" s="7" t="s">
        <v>2885</v>
      </c>
      <c r="I209" s="7" t="s">
        <v>2761</v>
      </c>
      <c r="J209" s="88">
        <v>13367215.68</v>
      </c>
      <c r="K209" s="89">
        <v>13367215.68</v>
      </c>
      <c r="L209" s="88">
        <v>1258367.07</v>
      </c>
      <c r="M209" s="88">
        <v>46796.73</v>
      </c>
      <c r="N209" s="15">
        <v>9.4138308240418855E-2</v>
      </c>
      <c r="O209" s="14">
        <v>3.5008584525210566E-3</v>
      </c>
      <c r="P209" s="15">
        <v>3.7188457259931321E-2</v>
      </c>
      <c r="Q209" s="7" t="s">
        <v>15</v>
      </c>
      <c r="R209" s="2" t="s">
        <v>1989</v>
      </c>
      <c r="S209" s="6" t="s">
        <v>2642</v>
      </c>
      <c r="T209" s="3"/>
      <c r="U209" s="31"/>
      <c r="V209" s="31" t="s">
        <v>3436</v>
      </c>
      <c r="W209" s="31" t="s">
        <v>3436</v>
      </c>
      <c r="X209" s="31" t="s">
        <v>3436</v>
      </c>
      <c r="Y209" s="7" t="s">
        <v>1934</v>
      </c>
      <c r="Z209" s="7" t="s">
        <v>16</v>
      </c>
      <c r="AA209" s="7" t="s">
        <v>2624</v>
      </c>
    </row>
    <row r="210" spans="1:27" x14ac:dyDescent="0.25">
      <c r="A210" s="4" t="s">
        <v>2642</v>
      </c>
      <c r="B210" s="7" t="s">
        <v>1945</v>
      </c>
      <c r="C210" s="8">
        <v>44748</v>
      </c>
      <c r="D210" s="8">
        <v>45970</v>
      </c>
      <c r="E210" s="7" t="s">
        <v>755</v>
      </c>
      <c r="F210" s="7" t="s">
        <v>756</v>
      </c>
      <c r="G210" s="5" t="s">
        <v>757</v>
      </c>
      <c r="H210" s="7" t="s">
        <v>2885</v>
      </c>
      <c r="I210" s="7" t="s">
        <v>2761</v>
      </c>
      <c r="J210" s="88">
        <v>13702072.189999999</v>
      </c>
      <c r="K210" s="89">
        <v>13702072.189999999</v>
      </c>
      <c r="L210" s="88">
        <v>1230851.3700000001</v>
      </c>
      <c r="M210" s="88">
        <v>100038.85</v>
      </c>
      <c r="N210" s="15">
        <v>8.9829578543477243E-2</v>
      </c>
      <c r="O210" s="14">
        <v>7.3010015282951165E-3</v>
      </c>
      <c r="P210" s="15">
        <v>8.1276141407715205E-2</v>
      </c>
      <c r="Q210" s="7" t="s">
        <v>15</v>
      </c>
      <c r="R210" s="2" t="s">
        <v>1989</v>
      </c>
      <c r="S210" s="6" t="s">
        <v>2642</v>
      </c>
      <c r="T210" s="3"/>
      <c r="U210" s="31"/>
      <c r="V210" s="31" t="s">
        <v>3436</v>
      </c>
      <c r="W210" s="31" t="s">
        <v>3436</v>
      </c>
      <c r="X210" s="31" t="s">
        <v>3436</v>
      </c>
      <c r="Y210" s="7" t="s">
        <v>1934</v>
      </c>
      <c r="Z210" s="7" t="s">
        <v>16</v>
      </c>
      <c r="AA210" s="7" t="s">
        <v>2624</v>
      </c>
    </row>
    <row r="211" spans="1:27" x14ac:dyDescent="0.25">
      <c r="A211" s="4" t="s">
        <v>2642</v>
      </c>
      <c r="B211" s="7" t="s">
        <v>1945</v>
      </c>
      <c r="C211" s="8">
        <v>44748</v>
      </c>
      <c r="D211" s="8">
        <v>45970</v>
      </c>
      <c r="E211" s="7" t="s">
        <v>758</v>
      </c>
      <c r="F211" s="7" t="s">
        <v>759</v>
      </c>
      <c r="G211" s="5" t="s">
        <v>760</v>
      </c>
      <c r="H211" s="7" t="s">
        <v>2885</v>
      </c>
      <c r="I211" s="7" t="s">
        <v>2761</v>
      </c>
      <c r="J211" s="88">
        <v>13433072.26</v>
      </c>
      <c r="K211" s="89">
        <v>13433072.26</v>
      </c>
      <c r="L211" s="88">
        <v>1278402.06</v>
      </c>
      <c r="M211" s="88">
        <v>46796.73</v>
      </c>
      <c r="N211" s="15">
        <v>9.5168256021872996E-2</v>
      </c>
      <c r="O211" s="14">
        <v>3.4836952481338028E-3</v>
      </c>
      <c r="P211" s="15">
        <v>3.6605643454610828E-2</v>
      </c>
      <c r="Q211" s="7" t="s">
        <v>15</v>
      </c>
      <c r="R211" s="2" t="s">
        <v>1989</v>
      </c>
      <c r="S211" s="6" t="s">
        <v>2642</v>
      </c>
      <c r="T211" s="3"/>
      <c r="U211" s="31"/>
      <c r="V211" s="31" t="s">
        <v>3436</v>
      </c>
      <c r="W211" s="31" t="s">
        <v>3436</v>
      </c>
      <c r="X211" s="31" t="s">
        <v>3436</v>
      </c>
      <c r="Y211" s="7" t="s">
        <v>1934</v>
      </c>
      <c r="Z211" s="7" t="s">
        <v>16</v>
      </c>
      <c r="AA211" s="7" t="s">
        <v>2624</v>
      </c>
    </row>
    <row r="212" spans="1:27" x14ac:dyDescent="0.25">
      <c r="A212" s="4" t="s">
        <v>2642</v>
      </c>
      <c r="B212" s="7" t="s">
        <v>1945</v>
      </c>
      <c r="C212" s="8">
        <v>44748</v>
      </c>
      <c r="D212" s="8">
        <v>45970</v>
      </c>
      <c r="E212" s="7" t="s">
        <v>761</v>
      </c>
      <c r="F212" s="7" t="s">
        <v>762</v>
      </c>
      <c r="G212" s="5" t="s">
        <v>763</v>
      </c>
      <c r="H212" s="7" t="s">
        <v>2885</v>
      </c>
      <c r="I212" s="7" t="s">
        <v>2761</v>
      </c>
      <c r="J212" s="88">
        <v>11805633.51</v>
      </c>
      <c r="K212" s="89">
        <v>11805633.51</v>
      </c>
      <c r="L212" s="88">
        <v>860502.01000000013</v>
      </c>
      <c r="M212" s="88">
        <v>165657.24</v>
      </c>
      <c r="N212" s="15">
        <v>7.2889100722219533E-2</v>
      </c>
      <c r="O212" s="14">
        <v>1.4032050025920209E-2</v>
      </c>
      <c r="P212" s="15">
        <v>0.192512321964245</v>
      </c>
      <c r="Q212" s="7" t="s">
        <v>15</v>
      </c>
      <c r="R212" s="2" t="s">
        <v>1989</v>
      </c>
      <c r="S212" s="6" t="s">
        <v>2642</v>
      </c>
      <c r="T212" s="3"/>
      <c r="U212" s="31"/>
      <c r="V212" s="31" t="s">
        <v>3436</v>
      </c>
      <c r="W212" s="31" t="s">
        <v>3436</v>
      </c>
      <c r="X212" s="31" t="s">
        <v>3436</v>
      </c>
      <c r="Y212" s="7" t="s">
        <v>1934</v>
      </c>
      <c r="Z212" s="7" t="s">
        <v>16</v>
      </c>
      <c r="AA212" s="7" t="s">
        <v>2624</v>
      </c>
    </row>
    <row r="213" spans="1:27" x14ac:dyDescent="0.25">
      <c r="A213" s="4" t="s">
        <v>2642</v>
      </c>
      <c r="B213" s="7" t="s">
        <v>1945</v>
      </c>
      <c r="C213" s="8">
        <v>44748</v>
      </c>
      <c r="D213" s="8">
        <v>45970</v>
      </c>
      <c r="E213" s="7" t="s">
        <v>764</v>
      </c>
      <c r="F213" s="7" t="s">
        <v>765</v>
      </c>
      <c r="G213" s="5" t="s">
        <v>766</v>
      </c>
      <c r="H213" s="7" t="s">
        <v>2885</v>
      </c>
      <c r="I213" s="7" t="s">
        <v>2761</v>
      </c>
      <c r="J213" s="88">
        <v>13342300.619999999</v>
      </c>
      <c r="K213" s="89">
        <v>13342300.619999999</v>
      </c>
      <c r="L213" s="88">
        <v>1386802.2</v>
      </c>
      <c r="M213" s="88">
        <v>46796.73</v>
      </c>
      <c r="N213" s="15">
        <v>0.10394026034169811</v>
      </c>
      <c r="O213" s="14">
        <v>3.5073958631880986E-3</v>
      </c>
      <c r="P213" s="15">
        <v>3.3744343641796938E-2</v>
      </c>
      <c r="Q213" s="7" t="s">
        <v>15</v>
      </c>
      <c r="R213" s="2" t="s">
        <v>1989</v>
      </c>
      <c r="S213" s="6" t="s">
        <v>2642</v>
      </c>
      <c r="T213" s="3"/>
      <c r="U213" s="31"/>
      <c r="V213" s="31" t="s">
        <v>3436</v>
      </c>
      <c r="W213" s="31" t="s">
        <v>3436</v>
      </c>
      <c r="X213" s="31" t="s">
        <v>3436</v>
      </c>
      <c r="Y213" s="7" t="s">
        <v>1934</v>
      </c>
      <c r="Z213" s="7" t="s">
        <v>16</v>
      </c>
      <c r="AA213" s="7" t="s">
        <v>2624</v>
      </c>
    </row>
    <row r="214" spans="1:27" x14ac:dyDescent="0.25">
      <c r="A214" s="4" t="s">
        <v>2642</v>
      </c>
      <c r="B214" s="7" t="s">
        <v>1945</v>
      </c>
      <c r="C214" s="8">
        <v>44748</v>
      </c>
      <c r="D214" s="8">
        <v>45970</v>
      </c>
      <c r="E214" s="7" t="s">
        <v>767</v>
      </c>
      <c r="F214" s="7" t="s">
        <v>768</v>
      </c>
      <c r="G214" s="5" t="s">
        <v>769</v>
      </c>
      <c r="H214" s="7" t="s">
        <v>2885</v>
      </c>
      <c r="I214" s="7" t="s">
        <v>2761</v>
      </c>
      <c r="J214" s="88">
        <v>13776920.74</v>
      </c>
      <c r="K214" s="89">
        <v>13776920.74</v>
      </c>
      <c r="L214" s="88">
        <v>3109167.53</v>
      </c>
      <c r="M214" s="88">
        <v>181495.36</v>
      </c>
      <c r="N214" s="15">
        <v>0.22567942348487371</v>
      </c>
      <c r="O214" s="14">
        <v>1.317386979465195E-2</v>
      </c>
      <c r="P214" s="15">
        <v>5.8374262000606962E-2</v>
      </c>
      <c r="Q214" s="7" t="s">
        <v>15</v>
      </c>
      <c r="R214" s="2" t="s">
        <v>1989</v>
      </c>
      <c r="S214" s="6" t="s">
        <v>2642</v>
      </c>
      <c r="T214" s="3"/>
      <c r="U214" s="31"/>
      <c r="V214" s="31" t="s">
        <v>3436</v>
      </c>
      <c r="W214" s="31" t="s">
        <v>3436</v>
      </c>
      <c r="X214" s="31" t="s">
        <v>3436</v>
      </c>
      <c r="Y214" s="7" t="s">
        <v>1934</v>
      </c>
      <c r="Z214" s="7" t="s">
        <v>16</v>
      </c>
      <c r="AA214" s="7" t="s">
        <v>2624</v>
      </c>
    </row>
    <row r="215" spans="1:27" x14ac:dyDescent="0.25">
      <c r="A215" s="4" t="s">
        <v>2642</v>
      </c>
      <c r="B215" s="7" t="s">
        <v>1945</v>
      </c>
      <c r="C215" s="8">
        <v>44748</v>
      </c>
      <c r="D215" s="8">
        <v>45970</v>
      </c>
      <c r="E215" s="7" t="s">
        <v>770</v>
      </c>
      <c r="F215" s="7" t="s">
        <v>771</v>
      </c>
      <c r="G215" s="5" t="s">
        <v>772</v>
      </c>
      <c r="H215" s="7" t="s">
        <v>2885</v>
      </c>
      <c r="I215" s="7" t="s">
        <v>2761</v>
      </c>
      <c r="J215" s="88">
        <v>13119196.85</v>
      </c>
      <c r="K215" s="89">
        <v>13119196.85</v>
      </c>
      <c r="L215" s="88">
        <v>1251331.69</v>
      </c>
      <c r="M215" s="88">
        <v>46796.73</v>
      </c>
      <c r="N215" s="15">
        <v>9.5381729865574805E-2</v>
      </c>
      <c r="O215" s="14">
        <v>3.5670422919220094E-3</v>
      </c>
      <c r="P215" s="15">
        <v>3.7397542453352244E-2</v>
      </c>
      <c r="Q215" s="7" t="s">
        <v>15</v>
      </c>
      <c r="R215" s="2" t="s">
        <v>1989</v>
      </c>
      <c r="S215" s="6" t="s">
        <v>2642</v>
      </c>
      <c r="T215" s="3"/>
      <c r="U215" s="31"/>
      <c r="V215" s="31" t="s">
        <v>3436</v>
      </c>
      <c r="W215" s="31" t="s">
        <v>3436</v>
      </c>
      <c r="X215" s="31" t="s">
        <v>3436</v>
      </c>
      <c r="Y215" s="7" t="s">
        <v>1934</v>
      </c>
      <c r="Z215" s="7" t="s">
        <v>16</v>
      </c>
      <c r="AA215" s="7" t="s">
        <v>2624</v>
      </c>
    </row>
    <row r="216" spans="1:27" x14ac:dyDescent="0.25">
      <c r="A216" s="4" t="s">
        <v>2642</v>
      </c>
      <c r="B216" s="7" t="s">
        <v>1945</v>
      </c>
      <c r="C216" s="8">
        <v>44748</v>
      </c>
      <c r="D216" s="8">
        <v>45970</v>
      </c>
      <c r="E216" s="7" t="s">
        <v>773</v>
      </c>
      <c r="F216" s="7" t="s">
        <v>774</v>
      </c>
      <c r="G216" s="5" t="s">
        <v>775</v>
      </c>
      <c r="H216" s="7" t="s">
        <v>2885</v>
      </c>
      <c r="I216" s="7" t="s">
        <v>2761</v>
      </c>
      <c r="J216" s="88">
        <v>13355650.619999999</v>
      </c>
      <c r="K216" s="89">
        <v>13355650.619999999</v>
      </c>
      <c r="L216" s="88">
        <v>1009259.69</v>
      </c>
      <c r="M216" s="88">
        <v>46796.73</v>
      </c>
      <c r="N216" s="15">
        <v>7.5567991310632229E-2</v>
      </c>
      <c r="O216" s="14">
        <v>3.5038899512631911E-3</v>
      </c>
      <c r="P216" s="15">
        <v>4.6367382412746523E-2</v>
      </c>
      <c r="Q216" s="7" t="s">
        <v>15</v>
      </c>
      <c r="R216" s="2" t="s">
        <v>1989</v>
      </c>
      <c r="S216" s="6" t="s">
        <v>2642</v>
      </c>
      <c r="T216" s="3"/>
      <c r="U216" s="31"/>
      <c r="V216" s="31" t="s">
        <v>3436</v>
      </c>
      <c r="W216" s="31" t="s">
        <v>3436</v>
      </c>
      <c r="X216" s="31" t="s">
        <v>3436</v>
      </c>
      <c r="Y216" s="7" t="s">
        <v>1934</v>
      </c>
      <c r="Z216" s="7" t="s">
        <v>16</v>
      </c>
      <c r="AA216" s="7" t="s">
        <v>2624</v>
      </c>
    </row>
    <row r="217" spans="1:27" x14ac:dyDescent="0.25">
      <c r="A217" s="4" t="s">
        <v>2642</v>
      </c>
      <c r="B217" s="7" t="s">
        <v>1945</v>
      </c>
      <c r="C217" s="8">
        <v>44748</v>
      </c>
      <c r="D217" s="8">
        <v>45970</v>
      </c>
      <c r="E217" s="7" t="s">
        <v>776</v>
      </c>
      <c r="F217" s="7" t="s">
        <v>777</v>
      </c>
      <c r="G217" s="5" t="s">
        <v>778</v>
      </c>
      <c r="H217" s="7" t="s">
        <v>2885</v>
      </c>
      <c r="I217" s="7" t="s">
        <v>2761</v>
      </c>
      <c r="J217" s="88">
        <v>13695231.189999999</v>
      </c>
      <c r="K217" s="89">
        <v>13695231.189999999</v>
      </c>
      <c r="L217" s="88">
        <v>1424622.77</v>
      </c>
      <c r="M217" s="88">
        <v>106000.92</v>
      </c>
      <c r="N217" s="15">
        <v>0.10402327279003751</v>
      </c>
      <c r="O217" s="14">
        <v>7.7399876299569063E-3</v>
      </c>
      <c r="P217" s="15">
        <v>7.4406307572916303E-2</v>
      </c>
      <c r="Q217" s="7" t="s">
        <v>15</v>
      </c>
      <c r="R217" s="2" t="s">
        <v>1989</v>
      </c>
      <c r="S217" s="6" t="s">
        <v>2642</v>
      </c>
      <c r="T217" s="3"/>
      <c r="U217" s="31"/>
      <c r="V217" s="31" t="s">
        <v>3436</v>
      </c>
      <c r="W217" s="31" t="s">
        <v>3436</v>
      </c>
      <c r="X217" s="31" t="s">
        <v>3436</v>
      </c>
      <c r="Y217" s="7" t="s">
        <v>1934</v>
      </c>
      <c r="Z217" s="7" t="s">
        <v>16</v>
      </c>
      <c r="AA217" s="7" t="s">
        <v>2624</v>
      </c>
    </row>
    <row r="218" spans="1:27" x14ac:dyDescent="0.25">
      <c r="A218" s="4" t="s">
        <v>2642</v>
      </c>
      <c r="B218" s="7" t="s">
        <v>1945</v>
      </c>
      <c r="C218" s="8">
        <v>44748</v>
      </c>
      <c r="D218" s="8">
        <v>45970</v>
      </c>
      <c r="E218" s="7" t="s">
        <v>779</v>
      </c>
      <c r="F218" s="7" t="s">
        <v>780</v>
      </c>
      <c r="G218" s="5" t="s">
        <v>781</v>
      </c>
      <c r="H218" s="7" t="s">
        <v>2885</v>
      </c>
      <c r="I218" s="7" t="s">
        <v>2761</v>
      </c>
      <c r="J218" s="88">
        <v>13252464.75</v>
      </c>
      <c r="K218" s="89">
        <v>13252464.75</v>
      </c>
      <c r="L218" s="88">
        <v>1476042.89</v>
      </c>
      <c r="M218" s="88">
        <v>245825.66</v>
      </c>
      <c r="N218" s="15">
        <v>0.11137874484819889</v>
      </c>
      <c r="O218" s="14">
        <v>1.8549429456131923E-2</v>
      </c>
      <c r="P218" s="15">
        <v>0.16654371066412577</v>
      </c>
      <c r="Q218" s="7" t="s">
        <v>15</v>
      </c>
      <c r="R218" s="2" t="s">
        <v>1989</v>
      </c>
      <c r="S218" s="6" t="s">
        <v>2642</v>
      </c>
      <c r="T218" s="3"/>
      <c r="U218" s="31"/>
      <c r="V218" s="31" t="s">
        <v>3436</v>
      </c>
      <c r="W218" s="31" t="s">
        <v>3436</v>
      </c>
      <c r="X218" s="31" t="s">
        <v>3436</v>
      </c>
      <c r="Y218" s="7" t="s">
        <v>1934</v>
      </c>
      <c r="Z218" s="7" t="s">
        <v>16</v>
      </c>
      <c r="AA218" s="7" t="s">
        <v>2624</v>
      </c>
    </row>
    <row r="219" spans="1:27" x14ac:dyDescent="0.25">
      <c r="A219" s="4" t="s">
        <v>2642</v>
      </c>
      <c r="B219" s="7" t="s">
        <v>1945</v>
      </c>
      <c r="C219" s="8">
        <v>44748</v>
      </c>
      <c r="D219" s="8">
        <v>45970</v>
      </c>
      <c r="E219" s="7" t="s">
        <v>782</v>
      </c>
      <c r="F219" s="7" t="s">
        <v>783</v>
      </c>
      <c r="G219" s="5" t="s">
        <v>784</v>
      </c>
      <c r="H219" s="7" t="s">
        <v>2885</v>
      </c>
      <c r="I219" s="7" t="s">
        <v>2761</v>
      </c>
      <c r="J219" s="88">
        <v>13680628.09</v>
      </c>
      <c r="K219" s="89">
        <v>13680628.09</v>
      </c>
      <c r="L219" s="88">
        <v>1488437.7</v>
      </c>
      <c r="M219" s="88">
        <v>104447.78</v>
      </c>
      <c r="N219" s="15">
        <v>0.10879893015204392</v>
      </c>
      <c r="O219" s="14">
        <v>7.63472110438754E-3</v>
      </c>
      <c r="P219" s="15">
        <v>7.017275899421252E-2</v>
      </c>
      <c r="Q219" s="7" t="s">
        <v>15</v>
      </c>
      <c r="R219" s="2" t="s">
        <v>1989</v>
      </c>
      <c r="S219" s="6" t="s">
        <v>2642</v>
      </c>
      <c r="T219" s="3"/>
      <c r="U219" s="31"/>
      <c r="V219" s="31" t="s">
        <v>3436</v>
      </c>
      <c r="W219" s="31" t="s">
        <v>3436</v>
      </c>
      <c r="X219" s="31" t="s">
        <v>3436</v>
      </c>
      <c r="Y219" s="7" t="s">
        <v>1934</v>
      </c>
      <c r="Z219" s="7" t="s">
        <v>16</v>
      </c>
      <c r="AA219" s="7" t="s">
        <v>2624</v>
      </c>
    </row>
    <row r="220" spans="1:27" x14ac:dyDescent="0.25">
      <c r="A220" s="4" t="s">
        <v>2643</v>
      </c>
      <c r="B220" s="7" t="s">
        <v>1940</v>
      </c>
      <c r="C220" s="8">
        <v>44826</v>
      </c>
      <c r="D220" s="8">
        <v>45976</v>
      </c>
      <c r="E220" s="7" t="s">
        <v>785</v>
      </c>
      <c r="F220" s="7" t="s">
        <v>786</v>
      </c>
      <c r="G220" s="5" t="s">
        <v>787</v>
      </c>
      <c r="H220" s="7" t="s">
        <v>2886</v>
      </c>
      <c r="I220" s="7" t="s">
        <v>2887</v>
      </c>
      <c r="J220" s="88">
        <v>3100000</v>
      </c>
      <c r="K220" s="89">
        <v>3100000</v>
      </c>
      <c r="L220" s="88">
        <v>31192.3</v>
      </c>
      <c r="M220" s="88">
        <v>0</v>
      </c>
      <c r="N220" s="15">
        <v>1.0062032258064516E-2</v>
      </c>
      <c r="O220" s="14">
        <v>0</v>
      </c>
      <c r="P220" s="15">
        <v>0</v>
      </c>
      <c r="Q220" s="7" t="s">
        <v>15</v>
      </c>
      <c r="R220" s="2" t="s">
        <v>1987</v>
      </c>
      <c r="S220" s="6"/>
      <c r="T220" s="3"/>
      <c r="U220" s="7" t="s">
        <v>3436</v>
      </c>
      <c r="V220" s="7" t="s">
        <v>3427</v>
      </c>
      <c r="W220" s="7" t="s">
        <v>3427</v>
      </c>
      <c r="X220" s="7" t="s">
        <v>3427</v>
      </c>
      <c r="Y220" s="7" t="s">
        <v>1933</v>
      </c>
      <c r="Z220" s="7" t="s">
        <v>16</v>
      </c>
      <c r="AA220" s="7" t="s">
        <v>2624</v>
      </c>
    </row>
    <row r="221" spans="1:27" x14ac:dyDescent="0.25">
      <c r="A221" s="4" t="s">
        <v>2643</v>
      </c>
      <c r="B221" s="7" t="s">
        <v>1940</v>
      </c>
      <c r="C221" s="8">
        <v>44826</v>
      </c>
      <c r="D221" s="8">
        <v>45976</v>
      </c>
      <c r="E221" s="7" t="s">
        <v>788</v>
      </c>
      <c r="F221" s="7" t="s">
        <v>789</v>
      </c>
      <c r="G221" s="5" t="s">
        <v>790</v>
      </c>
      <c r="H221" s="7" t="s">
        <v>2888</v>
      </c>
      <c r="I221" s="7" t="s">
        <v>2889</v>
      </c>
      <c r="J221" s="88">
        <v>1000000</v>
      </c>
      <c r="K221" s="89">
        <v>1000000</v>
      </c>
      <c r="L221" s="88">
        <v>27886.79</v>
      </c>
      <c r="M221" s="88">
        <v>27886.79</v>
      </c>
      <c r="N221" s="15">
        <v>2.7886790000000002E-2</v>
      </c>
      <c r="O221" s="14">
        <v>2.7886790000000002E-2</v>
      </c>
      <c r="P221" s="15">
        <v>1</v>
      </c>
      <c r="Q221" s="7" t="s">
        <v>15</v>
      </c>
      <c r="R221" s="2" t="s">
        <v>1991</v>
      </c>
      <c r="S221" s="6"/>
      <c r="T221" s="3"/>
      <c r="U221" s="7" t="s">
        <v>3436</v>
      </c>
      <c r="V221" s="7" t="s">
        <v>3427</v>
      </c>
      <c r="W221" s="7" t="s">
        <v>3427</v>
      </c>
      <c r="X221" s="7" t="s">
        <v>3427</v>
      </c>
      <c r="Y221" s="7" t="s">
        <v>1933</v>
      </c>
      <c r="Z221" s="7" t="s">
        <v>16</v>
      </c>
      <c r="AA221" s="7" t="s">
        <v>2624</v>
      </c>
    </row>
    <row r="222" spans="1:27" x14ac:dyDescent="0.25">
      <c r="A222" s="4" t="s">
        <v>2643</v>
      </c>
      <c r="B222" s="7" t="s">
        <v>1940</v>
      </c>
      <c r="C222" s="8">
        <v>44826</v>
      </c>
      <c r="D222" s="8">
        <v>45976</v>
      </c>
      <c r="E222" s="7" t="s">
        <v>791</v>
      </c>
      <c r="F222" s="7" t="s">
        <v>792</v>
      </c>
      <c r="G222" s="5" t="s">
        <v>793</v>
      </c>
      <c r="H222" s="7" t="s">
        <v>2890</v>
      </c>
      <c r="I222" s="7" t="s">
        <v>2891</v>
      </c>
      <c r="J222" s="88">
        <v>1550000</v>
      </c>
      <c r="K222" s="89">
        <v>1550000</v>
      </c>
      <c r="L222" s="88">
        <v>155117.14000000001</v>
      </c>
      <c r="M222" s="88">
        <v>0</v>
      </c>
      <c r="N222" s="15">
        <v>0.1000755741935484</v>
      </c>
      <c r="O222" s="14">
        <v>0</v>
      </c>
      <c r="P222" s="15">
        <v>0</v>
      </c>
      <c r="Q222" s="7" t="s">
        <v>15</v>
      </c>
      <c r="R222" s="2" t="s">
        <v>1991</v>
      </c>
      <c r="S222" s="6"/>
      <c r="T222" s="3"/>
      <c r="U222" s="7" t="s">
        <v>3436</v>
      </c>
      <c r="V222" s="7" t="s">
        <v>3427</v>
      </c>
      <c r="W222" s="7" t="s">
        <v>3427</v>
      </c>
      <c r="X222" s="7" t="s">
        <v>3427</v>
      </c>
      <c r="Y222" s="7" t="s">
        <v>1933</v>
      </c>
      <c r="Z222" s="7" t="s">
        <v>16</v>
      </c>
      <c r="AA222" s="7" t="s">
        <v>2624</v>
      </c>
    </row>
    <row r="223" spans="1:27" x14ac:dyDescent="0.25">
      <c r="A223" s="4" t="s">
        <v>2643</v>
      </c>
      <c r="B223" s="7" t="s">
        <v>1940</v>
      </c>
      <c r="C223" s="8">
        <v>44826</v>
      </c>
      <c r="D223" s="8">
        <v>45976</v>
      </c>
      <c r="E223" s="7" t="s">
        <v>794</v>
      </c>
      <c r="F223" s="7" t="s">
        <v>795</v>
      </c>
      <c r="G223" s="5" t="s">
        <v>796</v>
      </c>
      <c r="H223" s="7" t="s">
        <v>2892</v>
      </c>
      <c r="I223" s="7" t="s">
        <v>2893</v>
      </c>
      <c r="J223" s="88">
        <v>2000000</v>
      </c>
      <c r="K223" s="89">
        <v>2000000</v>
      </c>
      <c r="L223" s="88">
        <v>172281</v>
      </c>
      <c r="M223" s="88">
        <v>0</v>
      </c>
      <c r="N223" s="15">
        <v>8.6140499999999995E-2</v>
      </c>
      <c r="O223" s="14">
        <v>0</v>
      </c>
      <c r="P223" s="15">
        <v>0</v>
      </c>
      <c r="Q223" s="7" t="s">
        <v>15</v>
      </c>
      <c r="R223" s="2" t="s">
        <v>1991</v>
      </c>
      <c r="S223" s="6"/>
      <c r="T223" s="3"/>
      <c r="U223" s="7" t="s">
        <v>3436</v>
      </c>
      <c r="V223" s="7" t="s">
        <v>3427</v>
      </c>
      <c r="W223" s="7" t="s">
        <v>3427</v>
      </c>
      <c r="X223" s="7" t="s">
        <v>3427</v>
      </c>
      <c r="Y223" s="7" t="s">
        <v>1933</v>
      </c>
      <c r="Z223" s="7" t="s">
        <v>16</v>
      </c>
      <c r="AA223" s="7" t="s">
        <v>2624</v>
      </c>
    </row>
    <row r="224" spans="1:27" x14ac:dyDescent="0.25">
      <c r="A224" s="4" t="s">
        <v>2643</v>
      </c>
      <c r="B224" s="7" t="s">
        <v>1940</v>
      </c>
      <c r="C224" s="8">
        <v>44826</v>
      </c>
      <c r="D224" s="8">
        <v>45976</v>
      </c>
      <c r="E224" s="7" t="s">
        <v>797</v>
      </c>
      <c r="F224" s="7" t="s">
        <v>798</v>
      </c>
      <c r="G224" s="5" t="s">
        <v>799</v>
      </c>
      <c r="H224" s="7" t="s">
        <v>2894</v>
      </c>
      <c r="I224" s="7" t="s">
        <v>2895</v>
      </c>
      <c r="J224" s="88">
        <v>1480000</v>
      </c>
      <c r="K224" s="89">
        <v>1480000</v>
      </c>
      <c r="L224" s="88">
        <v>1455450</v>
      </c>
      <c r="M224" s="88">
        <v>36778.51</v>
      </c>
      <c r="N224" s="15">
        <v>0.98341216216216221</v>
      </c>
      <c r="O224" s="14">
        <v>2.4850344594594596E-2</v>
      </c>
      <c r="P224" s="15">
        <v>2.526951114775499E-2</v>
      </c>
      <c r="Q224" s="7" t="s">
        <v>125</v>
      </c>
      <c r="R224" s="2" t="s">
        <v>1993</v>
      </c>
      <c r="S224" s="6">
        <v>45555</v>
      </c>
      <c r="T224" s="3" t="s">
        <v>3438</v>
      </c>
      <c r="U224" s="7" t="s">
        <v>3427</v>
      </c>
      <c r="V224" s="7" t="s">
        <v>3436</v>
      </c>
      <c r="W224" s="7" t="s">
        <v>3436</v>
      </c>
      <c r="X224" s="7" t="s">
        <v>3436</v>
      </c>
      <c r="Y224" s="7" t="s">
        <v>1934</v>
      </c>
      <c r="Z224" s="7" t="s">
        <v>16</v>
      </c>
      <c r="AA224" s="7" t="s">
        <v>2624</v>
      </c>
    </row>
    <row r="225" spans="1:28" x14ac:dyDescent="0.25">
      <c r="A225" s="4" t="s">
        <v>2643</v>
      </c>
      <c r="B225" s="7" t="s">
        <v>1940</v>
      </c>
      <c r="C225" s="8">
        <v>44826</v>
      </c>
      <c r="D225" s="8">
        <v>45976</v>
      </c>
      <c r="E225" s="7" t="s">
        <v>800</v>
      </c>
      <c r="F225" s="7" t="s">
        <v>801</v>
      </c>
      <c r="G225" s="5" t="s">
        <v>802</v>
      </c>
      <c r="H225" s="7" t="s">
        <v>2896</v>
      </c>
      <c r="I225" s="7" t="s">
        <v>2897</v>
      </c>
      <c r="J225" s="88">
        <v>1500000</v>
      </c>
      <c r="K225" s="89">
        <v>1500000</v>
      </c>
      <c r="L225" s="88">
        <v>1500000</v>
      </c>
      <c r="M225" s="88">
        <v>43821.02</v>
      </c>
      <c r="N225" s="15">
        <v>1</v>
      </c>
      <c r="O225" s="14">
        <v>2.921401333333333E-2</v>
      </c>
      <c r="P225" s="15">
        <v>2.921401333333333E-2</v>
      </c>
      <c r="Q225" s="7" t="s">
        <v>15</v>
      </c>
      <c r="R225" s="2" t="s">
        <v>1991</v>
      </c>
      <c r="S225" s="6"/>
      <c r="T225" s="3"/>
      <c r="U225" s="7" t="s">
        <v>3427</v>
      </c>
      <c r="V225" s="7" t="s">
        <v>3427</v>
      </c>
      <c r="W225" s="7" t="s">
        <v>3436</v>
      </c>
      <c r="X225" s="7" t="s">
        <v>3427</v>
      </c>
      <c r="Y225" s="7" t="s">
        <v>1935</v>
      </c>
      <c r="Z225" s="7" t="s">
        <v>16</v>
      </c>
      <c r="AA225" s="7" t="s">
        <v>2624</v>
      </c>
      <c r="AB225" s="2" t="s">
        <v>3386</v>
      </c>
    </row>
    <row r="226" spans="1:28" x14ac:dyDescent="0.25">
      <c r="A226" s="4" t="s">
        <v>2643</v>
      </c>
      <c r="B226" s="7" t="s">
        <v>1940</v>
      </c>
      <c r="C226" s="8">
        <v>44826</v>
      </c>
      <c r="D226" s="8">
        <v>45976</v>
      </c>
      <c r="E226" s="7" t="s">
        <v>803</v>
      </c>
      <c r="F226" s="7" t="s">
        <v>804</v>
      </c>
      <c r="G226" s="5" t="s">
        <v>805</v>
      </c>
      <c r="H226" s="7" t="s">
        <v>2898</v>
      </c>
      <c r="I226" s="7" t="s">
        <v>2899</v>
      </c>
      <c r="J226" s="88">
        <v>2583943.75</v>
      </c>
      <c r="K226" s="89">
        <v>2583943.75</v>
      </c>
      <c r="L226" s="88">
        <v>285446.65999999997</v>
      </c>
      <c r="M226" s="88">
        <v>9338.34</v>
      </c>
      <c r="N226" s="15">
        <v>0.11046937844525445</v>
      </c>
      <c r="O226" s="14">
        <v>3.6139873400881889E-3</v>
      </c>
      <c r="P226" s="15">
        <v>3.2714833657538682E-2</v>
      </c>
      <c r="Q226" s="7" t="s">
        <v>15</v>
      </c>
      <c r="R226" s="2" t="s">
        <v>1991</v>
      </c>
      <c r="S226" s="6"/>
      <c r="T226" s="3"/>
      <c r="U226" s="7" t="s">
        <v>3436</v>
      </c>
      <c r="V226" s="7" t="s">
        <v>3427</v>
      </c>
      <c r="W226" s="7" t="s">
        <v>3427</v>
      </c>
      <c r="X226" s="7" t="s">
        <v>3427</v>
      </c>
      <c r="Y226" s="7" t="s">
        <v>1933</v>
      </c>
      <c r="Z226" s="7" t="s">
        <v>16</v>
      </c>
      <c r="AA226" s="7" t="s">
        <v>2624</v>
      </c>
    </row>
    <row r="227" spans="1:28" x14ac:dyDescent="0.25">
      <c r="A227" s="4" t="s">
        <v>2643</v>
      </c>
      <c r="B227" s="7" t="s">
        <v>1940</v>
      </c>
      <c r="C227" s="8">
        <v>44826</v>
      </c>
      <c r="D227" s="8">
        <v>45976</v>
      </c>
      <c r="E227" s="7" t="s">
        <v>806</v>
      </c>
      <c r="F227" s="7" t="s">
        <v>807</v>
      </c>
      <c r="G227" s="5" t="s">
        <v>808</v>
      </c>
      <c r="H227" s="7" t="s">
        <v>2900</v>
      </c>
      <c r="I227" s="7" t="s">
        <v>2901</v>
      </c>
      <c r="J227" s="88">
        <v>1430000</v>
      </c>
      <c r="K227" s="89">
        <v>1430000</v>
      </c>
      <c r="L227" s="88">
        <v>120916.64</v>
      </c>
      <c r="M227" s="88">
        <v>28112</v>
      </c>
      <c r="N227" s="15">
        <v>8.4557090909090915E-2</v>
      </c>
      <c r="O227" s="14">
        <v>1.9658741258741258E-2</v>
      </c>
      <c r="P227" s="15">
        <v>0.23249074734461692</v>
      </c>
      <c r="Q227" s="7" t="s">
        <v>15</v>
      </c>
      <c r="R227" s="2" t="s">
        <v>1991</v>
      </c>
      <c r="S227" s="6"/>
      <c r="T227" s="3"/>
      <c r="U227" s="7" t="s">
        <v>3436</v>
      </c>
      <c r="V227" s="7" t="s">
        <v>3427</v>
      </c>
      <c r="W227" s="7" t="s">
        <v>3427</v>
      </c>
      <c r="X227" s="7" t="s">
        <v>3427</v>
      </c>
      <c r="Y227" s="7" t="s">
        <v>1933</v>
      </c>
      <c r="Z227" s="7" t="s">
        <v>16</v>
      </c>
      <c r="AA227" s="7" t="s">
        <v>2624</v>
      </c>
    </row>
    <row r="228" spans="1:28" x14ac:dyDescent="0.25">
      <c r="A228" s="4" t="s">
        <v>2643</v>
      </c>
      <c r="B228" s="7" t="s">
        <v>1940</v>
      </c>
      <c r="C228" s="8">
        <v>44826</v>
      </c>
      <c r="D228" s="8">
        <v>45976</v>
      </c>
      <c r="E228" s="7" t="s">
        <v>809</v>
      </c>
      <c r="F228" s="7" t="s">
        <v>810</v>
      </c>
      <c r="G228" s="5" t="s">
        <v>811</v>
      </c>
      <c r="H228" s="7" t="s">
        <v>2902</v>
      </c>
      <c r="I228" s="7" t="s">
        <v>2903</v>
      </c>
      <c r="J228" s="88">
        <v>2207131.2400000002</v>
      </c>
      <c r="K228" s="89">
        <v>2207131.2400000002</v>
      </c>
      <c r="L228" s="88">
        <v>426238.04</v>
      </c>
      <c r="M228" s="88">
        <v>138456.88</v>
      </c>
      <c r="N228" s="15">
        <v>0.19311857504223442</v>
      </c>
      <c r="O228" s="14">
        <v>6.2731602675335243E-2</v>
      </c>
      <c r="P228" s="15">
        <v>0.32483463934847301</v>
      </c>
      <c r="Q228" s="7" t="s">
        <v>23</v>
      </c>
      <c r="R228" s="2" t="s">
        <v>1993</v>
      </c>
      <c r="S228" s="6"/>
      <c r="T228" s="3"/>
      <c r="U228" s="7" t="s">
        <v>3436</v>
      </c>
      <c r="V228" s="7" t="s">
        <v>3427</v>
      </c>
      <c r="W228" s="7" t="s">
        <v>3427</v>
      </c>
      <c r="X228" s="7" t="s">
        <v>3427</v>
      </c>
      <c r="Y228" s="7" t="s">
        <v>1933</v>
      </c>
      <c r="Z228" s="7" t="s">
        <v>16</v>
      </c>
      <c r="AA228" s="7" t="s">
        <v>2624</v>
      </c>
    </row>
    <row r="229" spans="1:28" x14ac:dyDescent="0.25">
      <c r="A229" s="4" t="s">
        <v>2643</v>
      </c>
      <c r="B229" s="7" t="s">
        <v>1940</v>
      </c>
      <c r="C229" s="8">
        <v>44826</v>
      </c>
      <c r="D229" s="8">
        <v>45976</v>
      </c>
      <c r="E229" s="7" t="s">
        <v>812</v>
      </c>
      <c r="F229" s="7" t="s">
        <v>813</v>
      </c>
      <c r="G229" s="5" t="s">
        <v>814</v>
      </c>
      <c r="H229" s="7" t="s">
        <v>2904</v>
      </c>
      <c r="I229" s="7" t="s">
        <v>2905</v>
      </c>
      <c r="J229" s="88">
        <v>2000000</v>
      </c>
      <c r="K229" s="89">
        <v>2000000</v>
      </c>
      <c r="L229" s="88">
        <v>280422.49</v>
      </c>
      <c r="M229" s="88">
        <v>0</v>
      </c>
      <c r="N229" s="15">
        <v>0.14021124499999998</v>
      </c>
      <c r="O229" s="14">
        <v>0</v>
      </c>
      <c r="P229" s="15">
        <v>0</v>
      </c>
      <c r="Q229" s="7" t="s">
        <v>15</v>
      </c>
      <c r="R229" s="2" t="s">
        <v>1991</v>
      </c>
      <c r="S229" s="6"/>
      <c r="T229" s="3"/>
      <c r="U229" s="7" t="s">
        <v>3436</v>
      </c>
      <c r="V229" s="7" t="s">
        <v>3427</v>
      </c>
      <c r="W229" s="7" t="s">
        <v>3427</v>
      </c>
      <c r="X229" s="7" t="s">
        <v>3427</v>
      </c>
      <c r="Y229" s="7" t="s">
        <v>1933</v>
      </c>
      <c r="Z229" s="7" t="s">
        <v>16</v>
      </c>
      <c r="AA229" s="7" t="s">
        <v>2624</v>
      </c>
    </row>
    <row r="230" spans="1:28" x14ac:dyDescent="0.25">
      <c r="A230" s="4" t="s">
        <v>2643</v>
      </c>
      <c r="B230" s="7" t="s">
        <v>1940</v>
      </c>
      <c r="C230" s="8">
        <v>44826</v>
      </c>
      <c r="D230" s="8">
        <v>45976</v>
      </c>
      <c r="E230" s="7" t="s">
        <v>815</v>
      </c>
      <c r="F230" s="7" t="s">
        <v>816</v>
      </c>
      <c r="G230" s="5" t="s">
        <v>817</v>
      </c>
      <c r="H230" s="7" t="s">
        <v>2906</v>
      </c>
      <c r="I230" s="7" t="s">
        <v>2907</v>
      </c>
      <c r="J230" s="88">
        <v>1000000</v>
      </c>
      <c r="K230" s="89">
        <v>1000000</v>
      </c>
      <c r="L230" s="88">
        <v>790693.5</v>
      </c>
      <c r="M230" s="88">
        <v>357146.37000000011</v>
      </c>
      <c r="N230" s="15">
        <v>0.79069350000000005</v>
      </c>
      <c r="O230" s="14">
        <v>0.3571463700000001</v>
      </c>
      <c r="P230" s="15">
        <v>0.45168749964429972</v>
      </c>
      <c r="Q230" s="7" t="s">
        <v>58</v>
      </c>
      <c r="R230" s="2" t="s">
        <v>1995</v>
      </c>
      <c r="S230" s="6">
        <v>45429</v>
      </c>
      <c r="T230" s="3" t="s">
        <v>3438</v>
      </c>
      <c r="U230" s="7" t="s">
        <v>3427</v>
      </c>
      <c r="V230" s="7" t="s">
        <v>3436</v>
      </c>
      <c r="W230" s="7" t="s">
        <v>3436</v>
      </c>
      <c r="X230" s="7" t="s">
        <v>3436</v>
      </c>
      <c r="Y230" s="7" t="s">
        <v>1934</v>
      </c>
      <c r="Z230" s="7" t="s">
        <v>16</v>
      </c>
      <c r="AA230" s="7" t="s">
        <v>2624</v>
      </c>
    </row>
    <row r="231" spans="1:28" x14ac:dyDescent="0.25">
      <c r="A231" s="4" t="s">
        <v>2643</v>
      </c>
      <c r="B231" s="7" t="s">
        <v>1940</v>
      </c>
      <c r="C231" s="8">
        <v>44826</v>
      </c>
      <c r="D231" s="8">
        <v>45976</v>
      </c>
      <c r="E231" s="7" t="s">
        <v>818</v>
      </c>
      <c r="F231" s="7" t="s">
        <v>819</v>
      </c>
      <c r="G231" s="5" t="s">
        <v>820</v>
      </c>
      <c r="H231" s="7" t="s">
        <v>2908</v>
      </c>
      <c r="I231" s="7" t="s">
        <v>2909</v>
      </c>
      <c r="J231" s="88">
        <v>1337500</v>
      </c>
      <c r="K231" s="89">
        <v>1337500</v>
      </c>
      <c r="L231" s="88">
        <v>132432.91</v>
      </c>
      <c r="M231" s="88">
        <v>0</v>
      </c>
      <c r="N231" s="15">
        <v>9.9015259813084108E-2</v>
      </c>
      <c r="O231" s="14">
        <v>0</v>
      </c>
      <c r="P231" s="15">
        <v>0</v>
      </c>
      <c r="Q231" s="7" t="s">
        <v>15</v>
      </c>
      <c r="R231" s="2" t="s">
        <v>1991</v>
      </c>
      <c r="S231" s="6"/>
      <c r="T231" s="3"/>
      <c r="U231" s="7" t="s">
        <v>3436</v>
      </c>
      <c r="V231" s="7" t="s">
        <v>3427</v>
      </c>
      <c r="W231" s="7" t="s">
        <v>3427</v>
      </c>
      <c r="X231" s="7" t="s">
        <v>3427</v>
      </c>
      <c r="Y231" s="7" t="s">
        <v>1933</v>
      </c>
      <c r="Z231" s="7" t="s">
        <v>16</v>
      </c>
      <c r="AA231" s="7" t="s">
        <v>2624</v>
      </c>
    </row>
    <row r="232" spans="1:28" x14ac:dyDescent="0.25">
      <c r="A232" s="4" t="s">
        <v>2643</v>
      </c>
      <c r="B232" s="7" t="s">
        <v>1940</v>
      </c>
      <c r="C232" s="8">
        <v>44826</v>
      </c>
      <c r="D232" s="8">
        <v>45976</v>
      </c>
      <c r="E232" s="7" t="s">
        <v>821</v>
      </c>
      <c r="F232" s="7" t="s">
        <v>822</v>
      </c>
      <c r="G232" s="5" t="s">
        <v>823</v>
      </c>
      <c r="H232" s="7" t="s">
        <v>2910</v>
      </c>
      <c r="I232" s="7" t="s">
        <v>2911</v>
      </c>
      <c r="J232" s="88">
        <v>2282568.5699999998</v>
      </c>
      <c r="K232" s="89">
        <v>2282568.5699999998</v>
      </c>
      <c r="L232" s="88">
        <v>1531624.97</v>
      </c>
      <c r="M232" s="88">
        <v>296518.59000000003</v>
      </c>
      <c r="N232" s="15">
        <v>0.67100940148317212</v>
      </c>
      <c r="O232" s="14">
        <v>0.12990566587885685</v>
      </c>
      <c r="P232" s="15">
        <v>0.19359738565766529</v>
      </c>
      <c r="Q232" s="7" t="s">
        <v>58</v>
      </c>
      <c r="R232" s="2" t="s">
        <v>1995</v>
      </c>
      <c r="S232" s="6">
        <v>45559</v>
      </c>
      <c r="T232" s="3" t="s">
        <v>3438</v>
      </c>
      <c r="U232" s="7" t="s">
        <v>3427</v>
      </c>
      <c r="V232" s="7" t="s">
        <v>3436</v>
      </c>
      <c r="W232" s="7" t="s">
        <v>3436</v>
      </c>
      <c r="X232" s="7" t="s">
        <v>3436</v>
      </c>
      <c r="Y232" s="7" t="s">
        <v>1934</v>
      </c>
      <c r="Z232" s="7" t="s">
        <v>16</v>
      </c>
      <c r="AA232" s="7" t="s">
        <v>2624</v>
      </c>
    </row>
    <row r="233" spans="1:28" x14ac:dyDescent="0.25">
      <c r="A233" s="4" t="s">
        <v>2643</v>
      </c>
      <c r="B233" s="7" t="s">
        <v>1940</v>
      </c>
      <c r="C233" s="8">
        <v>44826</v>
      </c>
      <c r="D233" s="8">
        <v>45976</v>
      </c>
      <c r="E233" s="7" t="s">
        <v>824</v>
      </c>
      <c r="F233" s="7" t="s">
        <v>825</v>
      </c>
      <c r="G233" s="5" t="s">
        <v>826</v>
      </c>
      <c r="H233" s="7" t="s">
        <v>2912</v>
      </c>
      <c r="I233" s="7" t="s">
        <v>2913</v>
      </c>
      <c r="J233" s="88">
        <v>1000000</v>
      </c>
      <c r="K233" s="89">
        <v>1000000</v>
      </c>
      <c r="L233" s="88">
        <v>107848</v>
      </c>
      <c r="M233" s="88">
        <v>0</v>
      </c>
      <c r="N233" s="15">
        <v>0.107848</v>
      </c>
      <c r="O233" s="14">
        <v>0</v>
      </c>
      <c r="P233" s="15">
        <v>0</v>
      </c>
      <c r="Q233" s="7" t="s">
        <v>15</v>
      </c>
      <c r="R233" s="2" t="s">
        <v>1989</v>
      </c>
      <c r="S233" s="6"/>
      <c r="T233" s="3"/>
      <c r="U233" s="7" t="s">
        <v>3436</v>
      </c>
      <c r="V233" s="7" t="s">
        <v>3427</v>
      </c>
      <c r="W233" s="7" t="s">
        <v>3427</v>
      </c>
      <c r="X233" s="7" t="s">
        <v>3427</v>
      </c>
      <c r="Y233" s="7" t="s">
        <v>1933</v>
      </c>
      <c r="Z233" s="7" t="s">
        <v>16</v>
      </c>
      <c r="AA233" s="7" t="s">
        <v>2624</v>
      </c>
    </row>
    <row r="234" spans="1:28" x14ac:dyDescent="0.25">
      <c r="A234" s="4" t="s">
        <v>2643</v>
      </c>
      <c r="B234" s="7" t="s">
        <v>1940</v>
      </c>
      <c r="C234" s="8">
        <v>44826</v>
      </c>
      <c r="D234" s="8">
        <v>45976</v>
      </c>
      <c r="E234" s="7" t="s">
        <v>827</v>
      </c>
      <c r="F234" s="7" t="s">
        <v>828</v>
      </c>
      <c r="G234" s="5" t="s">
        <v>829</v>
      </c>
      <c r="H234" s="7" t="s">
        <v>2914</v>
      </c>
      <c r="I234" s="7" t="s">
        <v>2915</v>
      </c>
      <c r="J234" s="88">
        <v>1497673</v>
      </c>
      <c r="K234" s="89">
        <v>1497673</v>
      </c>
      <c r="L234" s="88">
        <v>1467673</v>
      </c>
      <c r="M234" s="88">
        <v>0</v>
      </c>
      <c r="N234" s="15">
        <v>0.97996892512584521</v>
      </c>
      <c r="O234" s="14">
        <v>0</v>
      </c>
      <c r="P234" s="15">
        <v>0</v>
      </c>
      <c r="Q234" s="7" t="s">
        <v>15</v>
      </c>
      <c r="R234" s="2" t="s">
        <v>1987</v>
      </c>
      <c r="S234" s="6"/>
      <c r="T234" s="3"/>
      <c r="U234" s="7" t="s">
        <v>3427</v>
      </c>
      <c r="V234" s="7" t="s">
        <v>3427</v>
      </c>
      <c r="W234" s="7" t="s">
        <v>3436</v>
      </c>
      <c r="X234" s="7" t="s">
        <v>3427</v>
      </c>
      <c r="Y234" s="7" t="s">
        <v>1935</v>
      </c>
      <c r="Z234" s="7" t="s">
        <v>16</v>
      </c>
      <c r="AA234" s="7" t="s">
        <v>2624</v>
      </c>
    </row>
    <row r="235" spans="1:28" x14ac:dyDescent="0.25">
      <c r="A235" s="4" t="s">
        <v>2643</v>
      </c>
      <c r="B235" s="7" t="s">
        <v>1940</v>
      </c>
      <c r="C235" s="8">
        <v>44826</v>
      </c>
      <c r="D235" s="8">
        <v>45976</v>
      </c>
      <c r="E235" s="7" t="s">
        <v>830</v>
      </c>
      <c r="F235" s="7" t="s">
        <v>831</v>
      </c>
      <c r="G235" s="5" t="s">
        <v>832</v>
      </c>
      <c r="H235" s="7" t="s">
        <v>2916</v>
      </c>
      <c r="I235" s="7" t="s">
        <v>2917</v>
      </c>
      <c r="J235" s="88">
        <v>2500000</v>
      </c>
      <c r="K235" s="89">
        <v>2500000</v>
      </c>
      <c r="L235" s="88">
        <v>2500000</v>
      </c>
      <c r="M235" s="88">
        <v>464394.66</v>
      </c>
      <c r="N235" s="15">
        <v>1</v>
      </c>
      <c r="O235" s="14">
        <v>0.18575786399999999</v>
      </c>
      <c r="P235" s="15">
        <v>0.18575786399999999</v>
      </c>
      <c r="Q235" s="7" t="s">
        <v>15</v>
      </c>
      <c r="R235" s="2" t="s">
        <v>1991</v>
      </c>
      <c r="S235" s="6"/>
      <c r="T235" s="3"/>
      <c r="U235" s="7" t="s">
        <v>3427</v>
      </c>
      <c r="V235" s="7" t="s">
        <v>3427</v>
      </c>
      <c r="W235" s="7" t="s">
        <v>3436</v>
      </c>
      <c r="X235" s="7" t="s">
        <v>3427</v>
      </c>
      <c r="Y235" s="7" t="s">
        <v>1935</v>
      </c>
      <c r="Z235" s="7" t="s">
        <v>16</v>
      </c>
      <c r="AA235" s="7" t="s">
        <v>2624</v>
      </c>
      <c r="AB235" s="2" t="s">
        <v>3386</v>
      </c>
    </row>
    <row r="236" spans="1:28" x14ac:dyDescent="0.25">
      <c r="A236" s="4" t="s">
        <v>2643</v>
      </c>
      <c r="B236" s="7" t="s">
        <v>1940</v>
      </c>
      <c r="C236" s="8">
        <v>44826</v>
      </c>
      <c r="D236" s="8">
        <v>45976</v>
      </c>
      <c r="E236" s="7" t="s">
        <v>833</v>
      </c>
      <c r="F236" s="7" t="s">
        <v>834</v>
      </c>
      <c r="G236" s="5" t="s">
        <v>835</v>
      </c>
      <c r="H236" s="7" t="s">
        <v>2918</v>
      </c>
      <c r="I236" s="7" t="s">
        <v>2919</v>
      </c>
      <c r="J236" s="88">
        <v>2000000</v>
      </c>
      <c r="K236" s="89">
        <v>2000000</v>
      </c>
      <c r="L236" s="88">
        <v>104524.67</v>
      </c>
      <c r="M236" s="88">
        <v>0</v>
      </c>
      <c r="N236" s="15">
        <v>5.2262335E-2</v>
      </c>
      <c r="O236" s="14">
        <v>0</v>
      </c>
      <c r="P236" s="15">
        <v>0</v>
      </c>
      <c r="Q236" s="7" t="s">
        <v>15</v>
      </c>
      <c r="R236" s="2" t="s">
        <v>1991</v>
      </c>
      <c r="S236" s="6"/>
      <c r="T236" s="3"/>
      <c r="U236" s="7" t="s">
        <v>3436</v>
      </c>
      <c r="V236" s="7" t="s">
        <v>3427</v>
      </c>
      <c r="W236" s="7" t="s">
        <v>3427</v>
      </c>
      <c r="X236" s="7" t="s">
        <v>3427</v>
      </c>
      <c r="Y236" s="7" t="s">
        <v>1933</v>
      </c>
      <c r="Z236" s="7" t="s">
        <v>16</v>
      </c>
      <c r="AA236" s="7" t="s">
        <v>2624</v>
      </c>
    </row>
    <row r="237" spans="1:28" x14ac:dyDescent="0.25">
      <c r="A237" s="4" t="s">
        <v>2643</v>
      </c>
      <c r="B237" s="7" t="s">
        <v>1940</v>
      </c>
      <c r="C237" s="8">
        <v>44826</v>
      </c>
      <c r="D237" s="8">
        <v>45976</v>
      </c>
      <c r="E237" s="7" t="s">
        <v>836</v>
      </c>
      <c r="F237" s="7" t="s">
        <v>837</v>
      </c>
      <c r="G237" s="5" t="s">
        <v>838</v>
      </c>
      <c r="H237" s="7" t="s">
        <v>2920</v>
      </c>
      <c r="I237" s="7" t="s">
        <v>2921</v>
      </c>
      <c r="J237" s="88">
        <v>1500000</v>
      </c>
      <c r="K237" s="89">
        <v>1500000</v>
      </c>
      <c r="L237" s="88">
        <v>62805.599999999999</v>
      </c>
      <c r="M237" s="88">
        <v>12561.12</v>
      </c>
      <c r="N237" s="15">
        <v>4.1870400000000002E-2</v>
      </c>
      <c r="O237" s="14">
        <v>8.3740800000000008E-3</v>
      </c>
      <c r="P237" s="15">
        <v>0.2</v>
      </c>
      <c r="Q237" s="7" t="s">
        <v>15</v>
      </c>
      <c r="R237" s="2" t="s">
        <v>1991</v>
      </c>
      <c r="S237" s="6"/>
      <c r="T237" s="3"/>
      <c r="U237" s="7" t="s">
        <v>3436</v>
      </c>
      <c r="V237" s="7" t="s">
        <v>3427</v>
      </c>
      <c r="W237" s="7" t="s">
        <v>3427</v>
      </c>
      <c r="X237" s="7" t="s">
        <v>3427</v>
      </c>
      <c r="Y237" s="7" t="s">
        <v>1933</v>
      </c>
      <c r="Z237" s="7" t="s">
        <v>16</v>
      </c>
      <c r="AA237" s="7" t="s">
        <v>2624</v>
      </c>
    </row>
    <row r="238" spans="1:28" x14ac:dyDescent="0.25">
      <c r="A238" s="4" t="s">
        <v>2643</v>
      </c>
      <c r="B238" s="7" t="s">
        <v>1940</v>
      </c>
      <c r="C238" s="8">
        <v>44826</v>
      </c>
      <c r="D238" s="8">
        <v>45976</v>
      </c>
      <c r="E238" s="7" t="s">
        <v>839</v>
      </c>
      <c r="F238" s="7" t="s">
        <v>840</v>
      </c>
      <c r="G238" s="5" t="s">
        <v>841</v>
      </c>
      <c r="H238" s="7" t="s">
        <v>2922</v>
      </c>
      <c r="I238" s="7" t="s">
        <v>2923</v>
      </c>
      <c r="J238" s="88">
        <v>2300000</v>
      </c>
      <c r="K238" s="89">
        <v>2300000</v>
      </c>
      <c r="L238" s="88">
        <v>2298640.09</v>
      </c>
      <c r="M238" s="88">
        <v>35903.379999999997</v>
      </c>
      <c r="N238" s="15">
        <v>0.99940873478260861</v>
      </c>
      <c r="O238" s="14">
        <v>1.5610165217391303E-2</v>
      </c>
      <c r="P238" s="15">
        <v>1.5619400425579456E-2</v>
      </c>
      <c r="Q238" s="7" t="s">
        <v>15</v>
      </c>
      <c r="R238" s="2" t="s">
        <v>1991</v>
      </c>
      <c r="S238" s="6"/>
      <c r="T238" s="3"/>
      <c r="U238" s="7" t="s">
        <v>3427</v>
      </c>
      <c r="V238" s="7" t="s">
        <v>3427</v>
      </c>
      <c r="W238" s="7" t="s">
        <v>3436</v>
      </c>
      <c r="X238" s="7" t="s">
        <v>3427</v>
      </c>
      <c r="Y238" s="7" t="s">
        <v>1935</v>
      </c>
      <c r="Z238" s="7" t="s">
        <v>16</v>
      </c>
      <c r="AA238" s="7" t="s">
        <v>2624</v>
      </c>
      <c r="AB238" s="2" t="s">
        <v>3386</v>
      </c>
    </row>
    <row r="239" spans="1:28" x14ac:dyDescent="0.25">
      <c r="A239" s="4" t="s">
        <v>2643</v>
      </c>
      <c r="B239" s="7" t="s">
        <v>1940</v>
      </c>
      <c r="C239" s="8">
        <v>44826</v>
      </c>
      <c r="D239" s="8">
        <v>45976</v>
      </c>
      <c r="E239" s="7" t="s">
        <v>842</v>
      </c>
      <c r="F239" s="7" t="s">
        <v>843</v>
      </c>
      <c r="G239" s="5" t="s">
        <v>844</v>
      </c>
      <c r="H239" s="7" t="s">
        <v>2924</v>
      </c>
      <c r="I239" s="7" t="s">
        <v>2925</v>
      </c>
      <c r="J239" s="88">
        <v>1100000</v>
      </c>
      <c r="K239" s="89">
        <v>1100000</v>
      </c>
      <c r="L239" s="88">
        <v>153830.20000000001</v>
      </c>
      <c r="M239" s="88">
        <v>0</v>
      </c>
      <c r="N239" s="15">
        <v>0.13984563636363637</v>
      </c>
      <c r="O239" s="14">
        <v>0</v>
      </c>
      <c r="P239" s="15">
        <v>0</v>
      </c>
      <c r="Q239" s="7" t="s">
        <v>15</v>
      </c>
      <c r="R239" s="2" t="s">
        <v>1987</v>
      </c>
      <c r="S239" s="6"/>
      <c r="T239" s="3"/>
      <c r="U239" s="7" t="s">
        <v>3436</v>
      </c>
      <c r="V239" s="7" t="s">
        <v>3427</v>
      </c>
      <c r="W239" s="7" t="s">
        <v>3427</v>
      </c>
      <c r="X239" s="7" t="s">
        <v>3427</v>
      </c>
      <c r="Y239" s="7" t="s">
        <v>1933</v>
      </c>
      <c r="Z239" s="7" t="s">
        <v>16</v>
      </c>
      <c r="AA239" s="7" t="s">
        <v>2624</v>
      </c>
    </row>
    <row r="240" spans="1:28" x14ac:dyDescent="0.25">
      <c r="A240" s="4" t="s">
        <v>2643</v>
      </c>
      <c r="B240" s="7" t="s">
        <v>1940</v>
      </c>
      <c r="C240" s="8">
        <v>44826</v>
      </c>
      <c r="D240" s="8">
        <v>45976</v>
      </c>
      <c r="E240" s="7" t="s">
        <v>845</v>
      </c>
      <c r="F240" s="7" t="s">
        <v>846</v>
      </c>
      <c r="G240" s="5" t="s">
        <v>847</v>
      </c>
      <c r="H240" s="7" t="s">
        <v>2926</v>
      </c>
      <c r="I240" s="7" t="s">
        <v>2927</v>
      </c>
      <c r="J240" s="88">
        <v>4350000</v>
      </c>
      <c r="K240" s="89">
        <v>4350000</v>
      </c>
      <c r="L240" s="88">
        <v>3556651.18</v>
      </c>
      <c r="M240" s="88">
        <v>182707.93</v>
      </c>
      <c r="N240" s="15">
        <v>0.81762096091954028</v>
      </c>
      <c r="O240" s="14">
        <v>4.2001822988505744E-2</v>
      </c>
      <c r="P240" s="15">
        <v>5.1370775696929598E-2</v>
      </c>
      <c r="Q240" s="7" t="s">
        <v>58</v>
      </c>
      <c r="R240" s="2" t="s">
        <v>1995</v>
      </c>
      <c r="S240" s="6">
        <v>45511</v>
      </c>
      <c r="T240" s="3" t="s">
        <v>3440</v>
      </c>
      <c r="U240" s="7" t="s">
        <v>3427</v>
      </c>
      <c r="V240" s="7" t="s">
        <v>3436</v>
      </c>
      <c r="W240" s="7" t="s">
        <v>3436</v>
      </c>
      <c r="X240" s="7" t="s">
        <v>3436</v>
      </c>
      <c r="Y240" s="7" t="s">
        <v>1934</v>
      </c>
      <c r="Z240" s="7" t="s">
        <v>16</v>
      </c>
      <c r="AA240" s="7" t="s">
        <v>2624</v>
      </c>
      <c r="AB240" s="2" t="s">
        <v>3384</v>
      </c>
    </row>
    <row r="241" spans="1:27" x14ac:dyDescent="0.25">
      <c r="A241" s="4" t="s">
        <v>2643</v>
      </c>
      <c r="B241" s="7" t="s">
        <v>1940</v>
      </c>
      <c r="C241" s="8">
        <v>44826</v>
      </c>
      <c r="D241" s="8">
        <v>45976</v>
      </c>
      <c r="E241" s="7" t="s">
        <v>848</v>
      </c>
      <c r="F241" s="7" t="s">
        <v>849</v>
      </c>
      <c r="G241" s="5" t="s">
        <v>850</v>
      </c>
      <c r="H241" s="7" t="s">
        <v>2928</v>
      </c>
      <c r="I241" s="7" t="s">
        <v>2929</v>
      </c>
      <c r="J241" s="88">
        <v>1400000</v>
      </c>
      <c r="K241" s="89">
        <v>1400000</v>
      </c>
      <c r="L241" s="88">
        <v>0</v>
      </c>
      <c r="M241" s="88">
        <v>0</v>
      </c>
      <c r="N241" s="15">
        <v>0</v>
      </c>
      <c r="O241" s="14">
        <v>0</v>
      </c>
      <c r="P241" s="15">
        <v>0</v>
      </c>
      <c r="Q241" s="7" t="s">
        <v>33</v>
      </c>
      <c r="R241" s="2" t="s">
        <v>3429</v>
      </c>
      <c r="S241" s="6"/>
      <c r="T241" s="3"/>
      <c r="U241" s="7" t="s">
        <v>3436</v>
      </c>
      <c r="V241" s="7" t="s">
        <v>3427</v>
      </c>
      <c r="W241" s="7" t="s">
        <v>3427</v>
      </c>
      <c r="X241" s="7" t="s">
        <v>3427</v>
      </c>
      <c r="Y241" s="7" t="s">
        <v>1933</v>
      </c>
      <c r="Z241" s="7" t="s">
        <v>16</v>
      </c>
      <c r="AA241" s="7" t="s">
        <v>2624</v>
      </c>
    </row>
    <row r="242" spans="1:27" x14ac:dyDescent="0.25">
      <c r="A242" s="4" t="s">
        <v>2643</v>
      </c>
      <c r="B242" s="7" t="s">
        <v>1940</v>
      </c>
      <c r="C242" s="8">
        <v>44826</v>
      </c>
      <c r="D242" s="8">
        <v>45976</v>
      </c>
      <c r="E242" s="7" t="s">
        <v>851</v>
      </c>
      <c r="F242" s="7" t="s">
        <v>852</v>
      </c>
      <c r="G242" s="5" t="s">
        <v>853</v>
      </c>
      <c r="H242" s="7" t="s">
        <v>2930</v>
      </c>
      <c r="I242" s="7" t="s">
        <v>2931</v>
      </c>
      <c r="J242" s="88">
        <v>1600000</v>
      </c>
      <c r="K242" s="89">
        <v>1600000</v>
      </c>
      <c r="L242" s="88">
        <v>182955.65</v>
      </c>
      <c r="M242" s="88">
        <v>0</v>
      </c>
      <c r="N242" s="15">
        <v>0.11434728125</v>
      </c>
      <c r="O242" s="14">
        <v>0</v>
      </c>
      <c r="P242" s="15">
        <v>0</v>
      </c>
      <c r="Q242" s="7" t="s">
        <v>15</v>
      </c>
      <c r="R242" s="2" t="s">
        <v>1989</v>
      </c>
      <c r="S242" s="6"/>
      <c r="T242" s="3"/>
      <c r="U242" s="7" t="s">
        <v>3436</v>
      </c>
      <c r="V242" s="7" t="s">
        <v>3427</v>
      </c>
      <c r="W242" s="7" t="s">
        <v>3427</v>
      </c>
      <c r="X242" s="7" t="s">
        <v>3427</v>
      </c>
      <c r="Y242" s="7" t="s">
        <v>1933</v>
      </c>
      <c r="Z242" s="7" t="s">
        <v>16</v>
      </c>
      <c r="AA242" s="7" t="s">
        <v>2624</v>
      </c>
    </row>
    <row r="243" spans="1:27" x14ac:dyDescent="0.25">
      <c r="A243" s="4" t="s">
        <v>2643</v>
      </c>
      <c r="B243" s="7" t="s">
        <v>1940</v>
      </c>
      <c r="C243" s="8">
        <v>44826</v>
      </c>
      <c r="D243" s="8">
        <v>45976</v>
      </c>
      <c r="E243" s="7" t="s">
        <v>854</v>
      </c>
      <c r="F243" s="7" t="s">
        <v>855</v>
      </c>
      <c r="G243" s="5" t="s">
        <v>856</v>
      </c>
      <c r="H243" s="7" t="s">
        <v>2932</v>
      </c>
      <c r="I243" s="7" t="s">
        <v>2933</v>
      </c>
      <c r="J243" s="88">
        <v>1473600</v>
      </c>
      <c r="K243" s="89">
        <v>1473600</v>
      </c>
      <c r="L243" s="88">
        <v>103370</v>
      </c>
      <c r="M243" s="88">
        <v>0</v>
      </c>
      <c r="N243" s="15">
        <v>7.0147937024972851E-2</v>
      </c>
      <c r="O243" s="14">
        <v>0</v>
      </c>
      <c r="P243" s="15">
        <v>0</v>
      </c>
      <c r="Q243" s="7" t="s">
        <v>15</v>
      </c>
      <c r="R243" s="2" t="s">
        <v>1989</v>
      </c>
      <c r="S243" s="6"/>
      <c r="T243" s="3"/>
      <c r="U243" s="7" t="s">
        <v>3436</v>
      </c>
      <c r="V243" s="7" t="s">
        <v>3427</v>
      </c>
      <c r="W243" s="7" t="s">
        <v>3427</v>
      </c>
      <c r="X243" s="7" t="s">
        <v>3427</v>
      </c>
      <c r="Y243" s="7" t="s">
        <v>1933</v>
      </c>
      <c r="Z243" s="7" t="s">
        <v>16</v>
      </c>
      <c r="AA243" s="7" t="s">
        <v>2624</v>
      </c>
    </row>
    <row r="244" spans="1:27" x14ac:dyDescent="0.25">
      <c r="A244" s="4" t="s">
        <v>2643</v>
      </c>
      <c r="B244" s="7" t="s">
        <v>1940</v>
      </c>
      <c r="C244" s="8">
        <v>44826</v>
      </c>
      <c r="D244" s="8">
        <v>45976</v>
      </c>
      <c r="E244" s="7" t="s">
        <v>857</v>
      </c>
      <c r="F244" s="7" t="s">
        <v>858</v>
      </c>
      <c r="G244" s="5" t="s">
        <v>859</v>
      </c>
      <c r="H244" s="7" t="s">
        <v>2934</v>
      </c>
      <c r="I244" s="7" t="s">
        <v>2935</v>
      </c>
      <c r="J244" s="88">
        <v>2800000</v>
      </c>
      <c r="K244" s="89">
        <v>2800000</v>
      </c>
      <c r="L244" s="88">
        <v>248231.17</v>
      </c>
      <c r="M244" s="88">
        <v>0</v>
      </c>
      <c r="N244" s="15">
        <v>8.8653989285714288E-2</v>
      </c>
      <c r="O244" s="14">
        <v>0</v>
      </c>
      <c r="P244" s="15">
        <v>0</v>
      </c>
      <c r="Q244" s="7" t="s">
        <v>15</v>
      </c>
      <c r="R244" s="2" t="s">
        <v>1989</v>
      </c>
      <c r="S244" s="6"/>
      <c r="T244" s="3"/>
      <c r="U244" s="7" t="s">
        <v>3436</v>
      </c>
      <c r="V244" s="7" t="s">
        <v>3427</v>
      </c>
      <c r="W244" s="7" t="s">
        <v>3427</v>
      </c>
      <c r="X244" s="7" t="s">
        <v>3427</v>
      </c>
      <c r="Y244" s="7" t="s">
        <v>1933</v>
      </c>
      <c r="Z244" s="7" t="s">
        <v>16</v>
      </c>
      <c r="AA244" s="7" t="s">
        <v>2624</v>
      </c>
    </row>
    <row r="245" spans="1:27" x14ac:dyDescent="0.25">
      <c r="A245" s="4" t="s">
        <v>2643</v>
      </c>
      <c r="B245" s="7" t="s">
        <v>1940</v>
      </c>
      <c r="C245" s="8">
        <v>44826</v>
      </c>
      <c r="D245" s="8">
        <v>45976</v>
      </c>
      <c r="E245" s="7" t="s">
        <v>860</v>
      </c>
      <c r="F245" s="7" t="s">
        <v>861</v>
      </c>
      <c r="G245" s="5" t="s">
        <v>862</v>
      </c>
      <c r="H245" s="7" t="s">
        <v>2936</v>
      </c>
      <c r="I245" s="7" t="s">
        <v>2937</v>
      </c>
      <c r="J245" s="88">
        <v>1270000</v>
      </c>
      <c r="K245" s="89">
        <v>1270000</v>
      </c>
      <c r="L245" s="88">
        <v>114230</v>
      </c>
      <c r="M245" s="88">
        <v>0</v>
      </c>
      <c r="N245" s="15">
        <v>8.9944881889763781E-2</v>
      </c>
      <c r="O245" s="14">
        <v>0</v>
      </c>
      <c r="P245" s="15">
        <v>0</v>
      </c>
      <c r="Q245" s="7" t="s">
        <v>15</v>
      </c>
      <c r="R245" s="2" t="s">
        <v>1991</v>
      </c>
      <c r="S245" s="6"/>
      <c r="T245" s="3"/>
      <c r="U245" s="7" t="s">
        <v>3436</v>
      </c>
      <c r="V245" s="7" t="s">
        <v>3427</v>
      </c>
      <c r="W245" s="7" t="s">
        <v>3427</v>
      </c>
      <c r="X245" s="7" t="s">
        <v>3427</v>
      </c>
      <c r="Y245" s="7" t="s">
        <v>1933</v>
      </c>
      <c r="Z245" s="7" t="s">
        <v>16</v>
      </c>
      <c r="AA245" s="7" t="s">
        <v>2624</v>
      </c>
    </row>
    <row r="246" spans="1:27" x14ac:dyDescent="0.25">
      <c r="A246" s="4" t="s">
        <v>2643</v>
      </c>
      <c r="B246" s="7" t="s">
        <v>1940</v>
      </c>
      <c r="C246" s="8">
        <v>44826</v>
      </c>
      <c r="D246" s="8">
        <v>45976</v>
      </c>
      <c r="E246" s="7" t="s">
        <v>863</v>
      </c>
      <c r="F246" s="7" t="s">
        <v>864</v>
      </c>
      <c r="G246" s="5" t="s">
        <v>865</v>
      </c>
      <c r="H246" s="7" t="s">
        <v>2938</v>
      </c>
      <c r="I246" s="7" t="s">
        <v>2939</v>
      </c>
      <c r="J246" s="88">
        <v>1960000</v>
      </c>
      <c r="K246" s="89">
        <v>1960000</v>
      </c>
      <c r="L246" s="88">
        <v>135359.47</v>
      </c>
      <c r="M246" s="88">
        <v>0</v>
      </c>
      <c r="N246" s="15">
        <v>6.9060954081632653E-2</v>
      </c>
      <c r="O246" s="14">
        <v>0</v>
      </c>
      <c r="P246" s="15">
        <v>0</v>
      </c>
      <c r="Q246" s="7" t="s">
        <v>15</v>
      </c>
      <c r="R246" s="2" t="s">
        <v>1991</v>
      </c>
      <c r="S246" s="6"/>
      <c r="T246" s="3"/>
      <c r="U246" s="7" t="s">
        <v>3436</v>
      </c>
      <c r="V246" s="7" t="s">
        <v>3427</v>
      </c>
      <c r="W246" s="7" t="s">
        <v>3427</v>
      </c>
      <c r="X246" s="7" t="s">
        <v>3427</v>
      </c>
      <c r="Y246" s="7" t="s">
        <v>1933</v>
      </c>
      <c r="Z246" s="7" t="s">
        <v>16</v>
      </c>
      <c r="AA246" s="7" t="s">
        <v>2624</v>
      </c>
    </row>
    <row r="247" spans="1:27" x14ac:dyDescent="0.25">
      <c r="A247" s="4" t="s">
        <v>2643</v>
      </c>
      <c r="B247" s="7" t="s">
        <v>1940</v>
      </c>
      <c r="C247" s="8">
        <v>44826</v>
      </c>
      <c r="D247" s="8">
        <v>45976</v>
      </c>
      <c r="E247" s="7" t="s">
        <v>866</v>
      </c>
      <c r="F247" s="7" t="s">
        <v>867</v>
      </c>
      <c r="G247" s="5" t="s">
        <v>868</v>
      </c>
      <c r="H247" s="7" t="s">
        <v>2940</v>
      </c>
      <c r="I247" s="7" t="s">
        <v>2941</v>
      </c>
      <c r="J247" s="88">
        <v>1000000</v>
      </c>
      <c r="K247" s="89">
        <v>1000000</v>
      </c>
      <c r="L247" s="88">
        <v>134280.4</v>
      </c>
      <c r="M247" s="88">
        <v>0</v>
      </c>
      <c r="N247" s="15">
        <v>0.13428039999999999</v>
      </c>
      <c r="O247" s="14">
        <v>0</v>
      </c>
      <c r="P247" s="15">
        <v>0</v>
      </c>
      <c r="Q247" s="7" t="s">
        <v>15</v>
      </c>
      <c r="R247" s="2" t="s">
        <v>1991</v>
      </c>
      <c r="S247" s="6"/>
      <c r="T247" s="3"/>
      <c r="U247" s="7" t="s">
        <v>3436</v>
      </c>
      <c r="V247" s="7" t="s">
        <v>3427</v>
      </c>
      <c r="W247" s="7" t="s">
        <v>3427</v>
      </c>
      <c r="X247" s="7" t="s">
        <v>3427</v>
      </c>
      <c r="Y247" s="7" t="s">
        <v>1933</v>
      </c>
      <c r="Z247" s="7" t="s">
        <v>16</v>
      </c>
      <c r="AA247" s="7" t="s">
        <v>2624</v>
      </c>
    </row>
    <row r="248" spans="1:27" x14ac:dyDescent="0.25">
      <c r="A248" s="4" t="s">
        <v>2643</v>
      </c>
      <c r="B248" s="7" t="s">
        <v>1940</v>
      </c>
      <c r="C248" s="8">
        <v>44826</v>
      </c>
      <c r="D248" s="8">
        <v>45976</v>
      </c>
      <c r="E248" s="7" t="s">
        <v>869</v>
      </c>
      <c r="F248" s="7" t="s">
        <v>870</v>
      </c>
      <c r="G248" s="5" t="s">
        <v>871</v>
      </c>
      <c r="H248" s="7" t="s">
        <v>2942</v>
      </c>
      <c r="I248" s="7" t="s">
        <v>2943</v>
      </c>
      <c r="J248" s="88">
        <v>1439448.88</v>
      </c>
      <c r="K248" s="89">
        <v>1439448.88</v>
      </c>
      <c r="L248" s="88">
        <v>1245889.43</v>
      </c>
      <c r="M248" s="88">
        <v>349530.06</v>
      </c>
      <c r="N248" s="15">
        <v>0.86553225148224788</v>
      </c>
      <c r="O248" s="14">
        <v>0.24282214176303366</v>
      </c>
      <c r="P248" s="15">
        <v>0.28054661319343566</v>
      </c>
      <c r="Q248" s="7" t="s">
        <v>58</v>
      </c>
      <c r="R248" s="2" t="s">
        <v>1995</v>
      </c>
      <c r="S248" s="6">
        <v>45338</v>
      </c>
      <c r="T248" s="3" t="s">
        <v>3438</v>
      </c>
      <c r="U248" s="7" t="s">
        <v>3427</v>
      </c>
      <c r="V248" s="7" t="s">
        <v>3436</v>
      </c>
      <c r="W248" s="7" t="s">
        <v>3436</v>
      </c>
      <c r="X248" s="7" t="s">
        <v>3436</v>
      </c>
      <c r="Y248" s="7" t="s">
        <v>1934</v>
      </c>
      <c r="Z248" s="7" t="s">
        <v>16</v>
      </c>
      <c r="AA248" s="7" t="s">
        <v>2624</v>
      </c>
    </row>
    <row r="249" spans="1:27" x14ac:dyDescent="0.25">
      <c r="A249" s="4" t="s">
        <v>2643</v>
      </c>
      <c r="B249" s="7" t="s">
        <v>1940</v>
      </c>
      <c r="C249" s="8">
        <v>44826</v>
      </c>
      <c r="D249" s="8">
        <v>45976</v>
      </c>
      <c r="E249" s="7" t="s">
        <v>872</v>
      </c>
      <c r="F249" s="7" t="s">
        <v>873</v>
      </c>
      <c r="G249" s="5" t="s">
        <v>874</v>
      </c>
      <c r="H249" s="7" t="s">
        <v>2944</v>
      </c>
      <c r="I249" s="7" t="s">
        <v>2945</v>
      </c>
      <c r="J249" s="88">
        <v>2686410</v>
      </c>
      <c r="K249" s="89">
        <v>2686410</v>
      </c>
      <c r="L249" s="88">
        <v>567204.78999999992</v>
      </c>
      <c r="M249" s="88">
        <v>429373.64</v>
      </c>
      <c r="N249" s="15">
        <v>0.21113857899576011</v>
      </c>
      <c r="O249" s="14">
        <v>0.1598317606024397</v>
      </c>
      <c r="P249" s="15">
        <v>0.75699931941689014</v>
      </c>
      <c r="Q249" s="7" t="s">
        <v>15</v>
      </c>
      <c r="R249" s="2" t="s">
        <v>1991</v>
      </c>
      <c r="S249" s="6"/>
      <c r="T249" s="3"/>
      <c r="U249" s="7" t="s">
        <v>3436</v>
      </c>
      <c r="V249" s="7" t="s">
        <v>3427</v>
      </c>
      <c r="W249" s="7" t="s">
        <v>3427</v>
      </c>
      <c r="X249" s="7" t="s">
        <v>3427</v>
      </c>
      <c r="Y249" s="7" t="s">
        <v>1933</v>
      </c>
      <c r="Z249" s="7" t="s">
        <v>16</v>
      </c>
      <c r="AA249" s="7" t="s">
        <v>2624</v>
      </c>
    </row>
    <row r="250" spans="1:27" x14ac:dyDescent="0.25">
      <c r="A250" s="4" t="s">
        <v>2643</v>
      </c>
      <c r="B250" s="7" t="s">
        <v>1940</v>
      </c>
      <c r="C250" s="8">
        <v>44826</v>
      </c>
      <c r="D250" s="8">
        <v>45976</v>
      </c>
      <c r="E250" s="7" t="s">
        <v>875</v>
      </c>
      <c r="F250" s="7" t="s">
        <v>876</v>
      </c>
      <c r="G250" s="5" t="s">
        <v>877</v>
      </c>
      <c r="H250" s="7" t="s">
        <v>2946</v>
      </c>
      <c r="I250" s="7" t="s">
        <v>2947</v>
      </c>
      <c r="J250" s="88">
        <v>1500000</v>
      </c>
      <c r="K250" s="89">
        <v>1500000</v>
      </c>
      <c r="L250" s="88">
        <v>154793.60000000001</v>
      </c>
      <c r="M250" s="88">
        <v>0</v>
      </c>
      <c r="N250" s="15">
        <v>0.10319573333333333</v>
      </c>
      <c r="O250" s="14">
        <v>0</v>
      </c>
      <c r="P250" s="15">
        <v>0</v>
      </c>
      <c r="Q250" s="7" t="s">
        <v>15</v>
      </c>
      <c r="R250" s="2" t="s">
        <v>1987</v>
      </c>
      <c r="S250" s="6"/>
      <c r="T250" s="3"/>
      <c r="U250" s="7" t="s">
        <v>3436</v>
      </c>
      <c r="V250" s="7" t="s">
        <v>3427</v>
      </c>
      <c r="W250" s="7" t="s">
        <v>3427</v>
      </c>
      <c r="X250" s="7" t="s">
        <v>3427</v>
      </c>
      <c r="Y250" s="7" t="s">
        <v>1933</v>
      </c>
      <c r="Z250" s="7" t="s">
        <v>16</v>
      </c>
      <c r="AA250" s="7" t="s">
        <v>2624</v>
      </c>
    </row>
    <row r="251" spans="1:27" x14ac:dyDescent="0.25">
      <c r="A251" s="4" t="s">
        <v>2643</v>
      </c>
      <c r="B251" s="7" t="s">
        <v>1940</v>
      </c>
      <c r="C251" s="8">
        <v>44826</v>
      </c>
      <c r="D251" s="8">
        <v>45976</v>
      </c>
      <c r="E251" s="7" t="s">
        <v>878</v>
      </c>
      <c r="F251" s="7" t="s">
        <v>879</v>
      </c>
      <c r="G251" s="5" t="s">
        <v>880</v>
      </c>
      <c r="H251" s="7" t="s">
        <v>2948</v>
      </c>
      <c r="I251" s="7" t="s">
        <v>2949</v>
      </c>
      <c r="J251" s="88">
        <v>2980000</v>
      </c>
      <c r="K251" s="89">
        <v>2980000</v>
      </c>
      <c r="L251" s="88">
        <v>0</v>
      </c>
      <c r="M251" s="88">
        <v>0</v>
      </c>
      <c r="N251" s="15">
        <v>0</v>
      </c>
      <c r="O251" s="14">
        <v>0</v>
      </c>
      <c r="P251" s="15">
        <v>0</v>
      </c>
      <c r="Q251" s="7" t="s">
        <v>15</v>
      </c>
      <c r="R251" s="2" t="s">
        <v>1989</v>
      </c>
      <c r="S251" s="6"/>
      <c r="T251" s="3"/>
      <c r="U251" s="7" t="s">
        <v>3436</v>
      </c>
      <c r="V251" s="7" t="s">
        <v>3427</v>
      </c>
      <c r="W251" s="7" t="s">
        <v>3427</v>
      </c>
      <c r="X251" s="7" t="s">
        <v>3427</v>
      </c>
      <c r="Y251" s="7" t="s">
        <v>1933</v>
      </c>
      <c r="Z251" s="7" t="s">
        <v>16</v>
      </c>
      <c r="AA251" s="7" t="s">
        <v>2624</v>
      </c>
    </row>
    <row r="252" spans="1:27" x14ac:dyDescent="0.25">
      <c r="A252" s="4" t="s">
        <v>2643</v>
      </c>
      <c r="B252" s="7" t="s">
        <v>1940</v>
      </c>
      <c r="C252" s="8">
        <v>44826</v>
      </c>
      <c r="D252" s="8">
        <v>45976</v>
      </c>
      <c r="E252" s="7" t="s">
        <v>881</v>
      </c>
      <c r="F252" s="7" t="s">
        <v>882</v>
      </c>
      <c r="G252" s="5" t="s">
        <v>883</v>
      </c>
      <c r="H252" s="7" t="s">
        <v>2950</v>
      </c>
      <c r="I252" s="7" t="s">
        <v>2951</v>
      </c>
      <c r="J252" s="88">
        <v>2000000</v>
      </c>
      <c r="K252" s="89">
        <v>2000000</v>
      </c>
      <c r="L252" s="88">
        <v>123708.6</v>
      </c>
      <c r="M252" s="88">
        <v>635</v>
      </c>
      <c r="N252" s="15">
        <v>6.1854300000000001E-2</v>
      </c>
      <c r="O252" s="14">
        <v>3.1750000000000002E-4</v>
      </c>
      <c r="P252" s="15">
        <v>5.1330303632892132E-3</v>
      </c>
      <c r="Q252" s="7" t="s">
        <v>15</v>
      </c>
      <c r="R252" s="2" t="s">
        <v>1991</v>
      </c>
      <c r="S252" s="6"/>
      <c r="T252" s="3"/>
      <c r="U252" s="7" t="s">
        <v>3436</v>
      </c>
      <c r="V252" s="7" t="s">
        <v>3427</v>
      </c>
      <c r="W252" s="7" t="s">
        <v>3427</v>
      </c>
      <c r="X252" s="7" t="s">
        <v>3427</v>
      </c>
      <c r="Y252" s="7" t="s">
        <v>1933</v>
      </c>
      <c r="Z252" s="7" t="s">
        <v>16</v>
      </c>
      <c r="AA252" s="7" t="s">
        <v>2624</v>
      </c>
    </row>
    <row r="253" spans="1:27" x14ac:dyDescent="0.25">
      <c r="A253" s="4" t="s">
        <v>2643</v>
      </c>
      <c r="B253" s="7" t="s">
        <v>1940</v>
      </c>
      <c r="C253" s="8">
        <v>44826</v>
      </c>
      <c r="D253" s="8">
        <v>45976</v>
      </c>
      <c r="E253" s="7" t="s">
        <v>884</v>
      </c>
      <c r="F253" s="7" t="s">
        <v>885</v>
      </c>
      <c r="G253" s="5" t="s">
        <v>886</v>
      </c>
      <c r="H253" s="7" t="s">
        <v>2952</v>
      </c>
      <c r="I253" s="7" t="s">
        <v>2953</v>
      </c>
      <c r="J253" s="88">
        <v>1800000</v>
      </c>
      <c r="K253" s="89">
        <v>1800000</v>
      </c>
      <c r="L253" s="88">
        <v>214299.82</v>
      </c>
      <c r="M253" s="88">
        <v>0</v>
      </c>
      <c r="N253" s="15">
        <v>0.11905545555555556</v>
      </c>
      <c r="O253" s="14">
        <v>0</v>
      </c>
      <c r="P253" s="15">
        <v>0</v>
      </c>
      <c r="Q253" s="7" t="s">
        <v>15</v>
      </c>
      <c r="R253" s="2" t="s">
        <v>1991</v>
      </c>
      <c r="S253" s="6"/>
      <c r="T253" s="3"/>
      <c r="U253" s="7" t="s">
        <v>3436</v>
      </c>
      <c r="V253" s="7" t="s">
        <v>3427</v>
      </c>
      <c r="W253" s="7" t="s">
        <v>3427</v>
      </c>
      <c r="X253" s="7" t="s">
        <v>3427</v>
      </c>
      <c r="Y253" s="7" t="s">
        <v>1933</v>
      </c>
      <c r="Z253" s="7" t="s">
        <v>16</v>
      </c>
      <c r="AA253" s="7" t="s">
        <v>2624</v>
      </c>
    </row>
    <row r="254" spans="1:27" x14ac:dyDescent="0.25">
      <c r="A254" s="4" t="s">
        <v>2643</v>
      </c>
      <c r="B254" s="7" t="s">
        <v>1940</v>
      </c>
      <c r="C254" s="8">
        <v>44826</v>
      </c>
      <c r="D254" s="8">
        <v>45976</v>
      </c>
      <c r="E254" s="7" t="s">
        <v>887</v>
      </c>
      <c r="F254" s="7" t="s">
        <v>888</v>
      </c>
      <c r="G254" s="5" t="s">
        <v>889</v>
      </c>
      <c r="H254" s="7" t="s">
        <v>2954</v>
      </c>
      <c r="I254" s="7" t="s">
        <v>2955</v>
      </c>
      <c r="J254" s="88">
        <v>1200000</v>
      </c>
      <c r="K254" s="89">
        <v>1200000</v>
      </c>
      <c r="L254" s="88">
        <v>149277.23000000001</v>
      </c>
      <c r="M254" s="88">
        <v>0</v>
      </c>
      <c r="N254" s="15">
        <v>0.12439769166666667</v>
      </c>
      <c r="O254" s="14">
        <v>0</v>
      </c>
      <c r="P254" s="15">
        <v>0</v>
      </c>
      <c r="Q254" s="7" t="s">
        <v>15</v>
      </c>
      <c r="R254" s="2" t="s">
        <v>1991</v>
      </c>
      <c r="S254" s="6"/>
      <c r="T254" s="3"/>
      <c r="U254" s="7" t="s">
        <v>3436</v>
      </c>
      <c r="V254" s="7" t="s">
        <v>3427</v>
      </c>
      <c r="W254" s="7" t="s">
        <v>3427</v>
      </c>
      <c r="X254" s="7" t="s">
        <v>3427</v>
      </c>
      <c r="Y254" s="7" t="s">
        <v>1933</v>
      </c>
      <c r="Z254" s="7" t="s">
        <v>16</v>
      </c>
      <c r="AA254" s="7" t="s">
        <v>2624</v>
      </c>
    </row>
    <row r="255" spans="1:27" x14ac:dyDescent="0.25">
      <c r="A255" s="4" t="s">
        <v>2643</v>
      </c>
      <c r="B255" s="7" t="s">
        <v>1940</v>
      </c>
      <c r="C255" s="8">
        <v>44826</v>
      </c>
      <c r="D255" s="8">
        <v>45976</v>
      </c>
      <c r="E255" s="7" t="s">
        <v>890</v>
      </c>
      <c r="F255" s="7" t="s">
        <v>891</v>
      </c>
      <c r="G255" s="5" t="s">
        <v>892</v>
      </c>
      <c r="H255" s="7" t="s">
        <v>2956</v>
      </c>
      <c r="I255" s="7" t="s">
        <v>2957</v>
      </c>
      <c r="J255" s="88">
        <v>3000000</v>
      </c>
      <c r="K255" s="89">
        <v>3000000</v>
      </c>
      <c r="L255" s="88">
        <v>298521.01</v>
      </c>
      <c r="M255" s="88">
        <v>0</v>
      </c>
      <c r="N255" s="15">
        <v>9.950700333333333E-2</v>
      </c>
      <c r="O255" s="14">
        <v>0</v>
      </c>
      <c r="P255" s="15">
        <v>0</v>
      </c>
      <c r="Q255" s="7" t="s">
        <v>15</v>
      </c>
      <c r="R255" s="2" t="s">
        <v>1987</v>
      </c>
      <c r="S255" s="6"/>
      <c r="T255" s="3"/>
      <c r="U255" s="7" t="s">
        <v>3436</v>
      </c>
      <c r="V255" s="7" t="s">
        <v>3427</v>
      </c>
      <c r="W255" s="7" t="s">
        <v>3427</v>
      </c>
      <c r="X255" s="7" t="s">
        <v>3427</v>
      </c>
      <c r="Y255" s="7" t="s">
        <v>1933</v>
      </c>
      <c r="Z255" s="7" t="s">
        <v>16</v>
      </c>
      <c r="AA255" s="7" t="s">
        <v>2624</v>
      </c>
    </row>
    <row r="256" spans="1:27" x14ac:dyDescent="0.25">
      <c r="A256" s="4" t="s">
        <v>2643</v>
      </c>
      <c r="B256" s="7" t="s">
        <v>1940</v>
      </c>
      <c r="C256" s="8">
        <v>44826</v>
      </c>
      <c r="D256" s="8">
        <v>45976</v>
      </c>
      <c r="E256" s="7" t="s">
        <v>893</v>
      </c>
      <c r="F256" s="7" t="s">
        <v>894</v>
      </c>
      <c r="G256" s="5" t="s">
        <v>895</v>
      </c>
      <c r="H256" s="7" t="s">
        <v>2958</v>
      </c>
      <c r="I256" s="7" t="s">
        <v>2959</v>
      </c>
      <c r="J256" s="88">
        <v>2390000</v>
      </c>
      <c r="K256" s="89">
        <v>2390000</v>
      </c>
      <c r="L256" s="88">
        <v>156720.44</v>
      </c>
      <c r="M256" s="88">
        <v>0</v>
      </c>
      <c r="N256" s="15">
        <v>6.5573405857740588E-2</v>
      </c>
      <c r="O256" s="14">
        <v>0</v>
      </c>
      <c r="P256" s="15">
        <v>0</v>
      </c>
      <c r="Q256" s="7" t="s">
        <v>15</v>
      </c>
      <c r="R256" s="2" t="s">
        <v>1987</v>
      </c>
      <c r="S256" s="6"/>
      <c r="T256" s="3"/>
      <c r="U256" s="7" t="s">
        <v>3436</v>
      </c>
      <c r="V256" s="7" t="s">
        <v>3427</v>
      </c>
      <c r="W256" s="7" t="s">
        <v>3427</v>
      </c>
      <c r="X256" s="7" t="s">
        <v>3427</v>
      </c>
      <c r="Y256" s="7" t="s">
        <v>1933</v>
      </c>
      <c r="Z256" s="7" t="s">
        <v>16</v>
      </c>
      <c r="AA256" s="7" t="s">
        <v>2624</v>
      </c>
    </row>
    <row r="257" spans="1:28" x14ac:dyDescent="0.25">
      <c r="A257" s="4" t="s">
        <v>2643</v>
      </c>
      <c r="B257" s="7" t="s">
        <v>1940</v>
      </c>
      <c r="C257" s="8">
        <v>44826</v>
      </c>
      <c r="D257" s="8">
        <v>45976</v>
      </c>
      <c r="E257" s="7" t="s">
        <v>896</v>
      </c>
      <c r="F257" s="7" t="s">
        <v>897</v>
      </c>
      <c r="G257" s="5" t="s">
        <v>898</v>
      </c>
      <c r="H257" s="7" t="s">
        <v>2960</v>
      </c>
      <c r="I257" s="7" t="s">
        <v>2959</v>
      </c>
      <c r="J257" s="88">
        <v>7000000</v>
      </c>
      <c r="K257" s="89">
        <v>7000000</v>
      </c>
      <c r="L257" s="88">
        <v>34762.050000000003</v>
      </c>
      <c r="M257" s="88">
        <v>34762.050000000003</v>
      </c>
      <c r="N257" s="15">
        <v>4.9660071428571434E-3</v>
      </c>
      <c r="O257" s="14">
        <v>4.9660071428571434E-3</v>
      </c>
      <c r="P257" s="15">
        <v>1</v>
      </c>
      <c r="Q257" s="7" t="s">
        <v>15</v>
      </c>
      <c r="R257" s="2" t="s">
        <v>1989</v>
      </c>
      <c r="S257" s="6"/>
      <c r="T257" s="3"/>
      <c r="U257" s="7" t="s">
        <v>3436</v>
      </c>
      <c r="V257" s="7" t="s">
        <v>3427</v>
      </c>
      <c r="W257" s="7" t="s">
        <v>3427</v>
      </c>
      <c r="X257" s="7" t="s">
        <v>3427</v>
      </c>
      <c r="Y257" s="7" t="s">
        <v>1933</v>
      </c>
      <c r="Z257" s="7" t="s">
        <v>16</v>
      </c>
      <c r="AA257" s="7" t="s">
        <v>2624</v>
      </c>
    </row>
    <row r="258" spans="1:28" x14ac:dyDescent="0.25">
      <c r="A258" s="4" t="s">
        <v>2643</v>
      </c>
      <c r="B258" s="7" t="s">
        <v>1940</v>
      </c>
      <c r="C258" s="8">
        <v>44826</v>
      </c>
      <c r="D258" s="8">
        <v>45976</v>
      </c>
      <c r="E258" s="7" t="s">
        <v>899</v>
      </c>
      <c r="F258" s="7" t="s">
        <v>900</v>
      </c>
      <c r="G258" s="5" t="s">
        <v>901</v>
      </c>
      <c r="H258" s="7" t="s">
        <v>2961</v>
      </c>
      <c r="I258" s="7" t="s">
        <v>2962</v>
      </c>
      <c r="J258" s="88">
        <v>2200000</v>
      </c>
      <c r="K258" s="89">
        <v>2200000</v>
      </c>
      <c r="L258" s="88">
        <v>0</v>
      </c>
      <c r="M258" s="88">
        <v>0</v>
      </c>
      <c r="N258" s="15">
        <v>0</v>
      </c>
      <c r="O258" s="14">
        <v>0</v>
      </c>
      <c r="P258" s="15">
        <v>0</v>
      </c>
      <c r="Q258" s="7" t="s">
        <v>15</v>
      </c>
      <c r="R258" s="2" t="s">
        <v>1980</v>
      </c>
      <c r="S258" s="6"/>
      <c r="T258" s="3"/>
      <c r="U258" s="7" t="s">
        <v>3436</v>
      </c>
      <c r="V258" s="7" t="s">
        <v>3427</v>
      </c>
      <c r="W258" s="7" t="s">
        <v>3427</v>
      </c>
      <c r="X258" s="7" t="s">
        <v>3427</v>
      </c>
      <c r="Y258" s="7" t="s">
        <v>1933</v>
      </c>
      <c r="Z258" s="7" t="s">
        <v>16</v>
      </c>
      <c r="AA258" s="7" t="s">
        <v>2624</v>
      </c>
    </row>
    <row r="259" spans="1:28" x14ac:dyDescent="0.25">
      <c r="A259" s="4" t="s">
        <v>2643</v>
      </c>
      <c r="B259" s="7" t="s">
        <v>1940</v>
      </c>
      <c r="C259" s="8">
        <v>44826</v>
      </c>
      <c r="D259" s="8">
        <v>45976</v>
      </c>
      <c r="E259" s="7" t="s">
        <v>902</v>
      </c>
      <c r="F259" s="7" t="s">
        <v>903</v>
      </c>
      <c r="G259" s="5" t="s">
        <v>904</v>
      </c>
      <c r="H259" s="7" t="s">
        <v>2963</v>
      </c>
      <c r="I259" s="7" t="s">
        <v>2964</v>
      </c>
      <c r="J259" s="88">
        <v>2850000</v>
      </c>
      <c r="K259" s="89">
        <v>2850000</v>
      </c>
      <c r="L259" s="88">
        <v>388744.29</v>
      </c>
      <c r="M259" s="88">
        <v>21994.560000000001</v>
      </c>
      <c r="N259" s="15">
        <v>0.13640150526315789</v>
      </c>
      <c r="O259" s="14">
        <v>7.7173894736842106E-3</v>
      </c>
      <c r="P259" s="15">
        <v>5.6578477332747457E-2</v>
      </c>
      <c r="Q259" s="7" t="s">
        <v>15</v>
      </c>
      <c r="R259" s="2" t="s">
        <v>1987</v>
      </c>
      <c r="S259" s="6"/>
      <c r="T259" s="3"/>
      <c r="U259" s="7" t="s">
        <v>3436</v>
      </c>
      <c r="V259" s="7" t="s">
        <v>3427</v>
      </c>
      <c r="W259" s="7" t="s">
        <v>3427</v>
      </c>
      <c r="X259" s="7" t="s">
        <v>3427</v>
      </c>
      <c r="Y259" s="7" t="s">
        <v>1933</v>
      </c>
      <c r="Z259" s="7" t="s">
        <v>16</v>
      </c>
      <c r="AA259" s="7" t="s">
        <v>2624</v>
      </c>
    </row>
    <row r="260" spans="1:28" x14ac:dyDescent="0.25">
      <c r="A260" s="4" t="s">
        <v>2643</v>
      </c>
      <c r="B260" s="7" t="s">
        <v>1940</v>
      </c>
      <c r="C260" s="8">
        <v>44826</v>
      </c>
      <c r="D260" s="8">
        <v>45976</v>
      </c>
      <c r="E260" s="7" t="s">
        <v>905</v>
      </c>
      <c r="F260" s="7" t="s">
        <v>906</v>
      </c>
      <c r="G260" s="5" t="s">
        <v>907</v>
      </c>
      <c r="H260" s="7" t="s">
        <v>2965</v>
      </c>
      <c r="I260" s="7" t="s">
        <v>2966</v>
      </c>
      <c r="J260" s="88">
        <v>1234198.3999999999</v>
      </c>
      <c r="K260" s="89">
        <v>1234198.3999999999</v>
      </c>
      <c r="L260" s="88">
        <v>96098.73000000001</v>
      </c>
      <c r="M260" s="88">
        <v>0</v>
      </c>
      <c r="N260" s="15">
        <v>7.7863275466894158E-2</v>
      </c>
      <c r="O260" s="14">
        <v>0</v>
      </c>
      <c r="P260" s="15">
        <v>0</v>
      </c>
      <c r="Q260" s="7" t="s">
        <v>15</v>
      </c>
      <c r="R260" s="2" t="s">
        <v>1989</v>
      </c>
      <c r="S260" s="6"/>
      <c r="T260" s="3"/>
      <c r="U260" s="7" t="s">
        <v>3436</v>
      </c>
      <c r="V260" s="7" t="s">
        <v>3427</v>
      </c>
      <c r="W260" s="7" t="s">
        <v>3427</v>
      </c>
      <c r="X260" s="7" t="s">
        <v>3427</v>
      </c>
      <c r="Y260" s="7" t="s">
        <v>1933</v>
      </c>
      <c r="Z260" s="7" t="s">
        <v>16</v>
      </c>
      <c r="AA260" s="7" t="s">
        <v>2624</v>
      </c>
    </row>
    <row r="261" spans="1:28" x14ac:dyDescent="0.25">
      <c r="A261" s="4" t="s">
        <v>2643</v>
      </c>
      <c r="B261" s="7" t="s">
        <v>1940</v>
      </c>
      <c r="C261" s="8">
        <v>44826</v>
      </c>
      <c r="D261" s="8">
        <v>45976</v>
      </c>
      <c r="E261" s="7" t="s">
        <v>908</v>
      </c>
      <c r="F261" s="7" t="s">
        <v>909</v>
      </c>
      <c r="G261" s="5" t="s">
        <v>910</v>
      </c>
      <c r="H261" s="7" t="s">
        <v>2967</v>
      </c>
      <c r="I261" s="7" t="s">
        <v>2968</v>
      </c>
      <c r="J261" s="88">
        <v>1400000</v>
      </c>
      <c r="K261" s="89">
        <v>1400000</v>
      </c>
      <c r="L261" s="88">
        <v>1202772.67</v>
      </c>
      <c r="M261" s="88">
        <v>412301.74</v>
      </c>
      <c r="N261" s="15">
        <v>0.85912333571428567</v>
      </c>
      <c r="O261" s="14">
        <v>0.29450124285714285</v>
      </c>
      <c r="P261" s="15">
        <v>0.34279274070968041</v>
      </c>
      <c r="Q261" s="7" t="s">
        <v>58</v>
      </c>
      <c r="R261" s="2" t="s">
        <v>1995</v>
      </c>
      <c r="S261" s="6">
        <v>45439</v>
      </c>
      <c r="T261" s="3" t="s">
        <v>3438</v>
      </c>
      <c r="U261" s="7" t="s">
        <v>3427</v>
      </c>
      <c r="V261" s="7" t="s">
        <v>3436</v>
      </c>
      <c r="W261" s="7" t="s">
        <v>3436</v>
      </c>
      <c r="X261" s="7" t="s">
        <v>3436</v>
      </c>
      <c r="Y261" s="7" t="s">
        <v>1934</v>
      </c>
      <c r="Z261" s="7" t="s">
        <v>16</v>
      </c>
      <c r="AA261" s="7" t="s">
        <v>2624</v>
      </c>
    </row>
    <row r="262" spans="1:28" x14ac:dyDescent="0.25">
      <c r="A262" s="4" t="s">
        <v>2643</v>
      </c>
      <c r="B262" s="7" t="s">
        <v>1940</v>
      </c>
      <c r="C262" s="8">
        <v>44826</v>
      </c>
      <c r="D262" s="8">
        <v>45976</v>
      </c>
      <c r="E262" s="7" t="s">
        <v>911</v>
      </c>
      <c r="F262" s="7" t="s">
        <v>912</v>
      </c>
      <c r="G262" s="5" t="s">
        <v>913</v>
      </c>
      <c r="H262" s="7" t="s">
        <v>2969</v>
      </c>
      <c r="I262" s="7" t="s">
        <v>2970</v>
      </c>
      <c r="J262" s="88">
        <v>1900000</v>
      </c>
      <c r="K262" s="89">
        <v>1900000</v>
      </c>
      <c r="L262" s="88">
        <v>280864.83</v>
      </c>
      <c r="M262" s="88">
        <v>31844</v>
      </c>
      <c r="N262" s="15">
        <v>0.14782359473684212</v>
      </c>
      <c r="O262" s="14">
        <v>1.6760000000000001E-2</v>
      </c>
      <c r="P262" s="15">
        <v>0.11337838204947198</v>
      </c>
      <c r="Q262" s="7" t="s">
        <v>15</v>
      </c>
      <c r="R262" s="2" t="s">
        <v>1989</v>
      </c>
      <c r="S262" s="6"/>
      <c r="T262" s="3"/>
      <c r="U262" s="7" t="s">
        <v>3436</v>
      </c>
      <c r="V262" s="7" t="s">
        <v>3427</v>
      </c>
      <c r="W262" s="7" t="s">
        <v>3427</v>
      </c>
      <c r="X262" s="7" t="s">
        <v>3427</v>
      </c>
      <c r="Y262" s="7" t="s">
        <v>1933</v>
      </c>
      <c r="Z262" s="7" t="s">
        <v>16</v>
      </c>
      <c r="AA262" s="7" t="s">
        <v>2624</v>
      </c>
    </row>
    <row r="263" spans="1:28" x14ac:dyDescent="0.25">
      <c r="A263" s="4" t="s">
        <v>2643</v>
      </c>
      <c r="B263" s="7" t="s">
        <v>1940</v>
      </c>
      <c r="C263" s="8">
        <v>44826</v>
      </c>
      <c r="D263" s="8">
        <v>45976</v>
      </c>
      <c r="E263" s="7" t="s">
        <v>914</v>
      </c>
      <c r="F263" s="7" t="s">
        <v>915</v>
      </c>
      <c r="G263" s="5" t="s">
        <v>916</v>
      </c>
      <c r="H263" s="7" t="s">
        <v>2971</v>
      </c>
      <c r="I263" s="7" t="s">
        <v>2972</v>
      </c>
      <c r="J263" s="88">
        <v>2000000</v>
      </c>
      <c r="K263" s="89">
        <v>2000000</v>
      </c>
      <c r="L263" s="88">
        <v>0</v>
      </c>
      <c r="M263" s="88">
        <v>0</v>
      </c>
      <c r="N263" s="15">
        <v>0</v>
      </c>
      <c r="O263" s="14">
        <v>0</v>
      </c>
      <c r="P263" s="15">
        <v>0</v>
      </c>
      <c r="Q263" s="7" t="s">
        <v>15</v>
      </c>
      <c r="R263" s="2" t="s">
        <v>1980</v>
      </c>
      <c r="S263" s="6"/>
      <c r="T263" s="3"/>
      <c r="U263" s="7" t="s">
        <v>3436</v>
      </c>
      <c r="V263" s="7" t="s">
        <v>3427</v>
      </c>
      <c r="W263" s="7" t="s">
        <v>3427</v>
      </c>
      <c r="X263" s="7" t="s">
        <v>3427</v>
      </c>
      <c r="Y263" s="7" t="s">
        <v>1933</v>
      </c>
      <c r="Z263" s="7" t="s">
        <v>16</v>
      </c>
      <c r="AA263" s="7" t="s">
        <v>2624</v>
      </c>
    </row>
    <row r="264" spans="1:28" x14ac:dyDescent="0.25">
      <c r="A264" s="4" t="s">
        <v>2643</v>
      </c>
      <c r="B264" s="7" t="s">
        <v>1940</v>
      </c>
      <c r="C264" s="8">
        <v>44826</v>
      </c>
      <c r="D264" s="8">
        <v>45976</v>
      </c>
      <c r="E264" s="7" t="s">
        <v>917</v>
      </c>
      <c r="F264" s="7" t="s">
        <v>918</v>
      </c>
      <c r="G264" s="5" t="s">
        <v>919</v>
      </c>
      <c r="H264" s="7" t="s">
        <v>2973</v>
      </c>
      <c r="I264" s="7" t="s">
        <v>2974</v>
      </c>
      <c r="J264" s="88">
        <v>2800000</v>
      </c>
      <c r="K264" s="89">
        <v>2800000</v>
      </c>
      <c r="L264" s="88">
        <v>221149.94</v>
      </c>
      <c r="M264" s="88">
        <v>36755.199999999997</v>
      </c>
      <c r="N264" s="15">
        <v>7.8982121428571431E-2</v>
      </c>
      <c r="O264" s="14">
        <v>1.3126857142857142E-2</v>
      </c>
      <c r="P264" s="15">
        <v>0.16620036161890886</v>
      </c>
      <c r="Q264" s="7" t="s">
        <v>15</v>
      </c>
      <c r="R264" s="2" t="s">
        <v>1987</v>
      </c>
      <c r="S264" s="6"/>
      <c r="T264" s="3"/>
      <c r="U264" s="7" t="s">
        <v>3436</v>
      </c>
      <c r="V264" s="7" t="s">
        <v>3427</v>
      </c>
      <c r="W264" s="7" t="s">
        <v>3427</v>
      </c>
      <c r="X264" s="7" t="s">
        <v>3427</v>
      </c>
      <c r="Y264" s="7" t="s">
        <v>1933</v>
      </c>
      <c r="Z264" s="7" t="s">
        <v>16</v>
      </c>
      <c r="AA264" s="7" t="s">
        <v>2624</v>
      </c>
    </row>
    <row r="265" spans="1:28" x14ac:dyDescent="0.25">
      <c r="A265" s="4" t="s">
        <v>2643</v>
      </c>
      <c r="B265" s="7" t="s">
        <v>1940</v>
      </c>
      <c r="C265" s="8">
        <v>44826</v>
      </c>
      <c r="D265" s="8">
        <v>45976</v>
      </c>
      <c r="E265" s="7" t="s">
        <v>920</v>
      </c>
      <c r="F265" s="7" t="s">
        <v>921</v>
      </c>
      <c r="G265" s="5" t="s">
        <v>922</v>
      </c>
      <c r="H265" s="7" t="s">
        <v>2975</v>
      </c>
      <c r="I265" s="7" t="s">
        <v>2976</v>
      </c>
      <c r="J265" s="88">
        <v>7980520</v>
      </c>
      <c r="K265" s="89">
        <v>7980520</v>
      </c>
      <c r="L265" s="88">
        <v>0</v>
      </c>
      <c r="M265" s="88">
        <v>0</v>
      </c>
      <c r="N265" s="15">
        <v>0</v>
      </c>
      <c r="O265" s="14">
        <v>0</v>
      </c>
      <c r="P265" s="15">
        <v>0</v>
      </c>
      <c r="Q265" s="7" t="s">
        <v>15</v>
      </c>
      <c r="R265" s="2" t="s">
        <v>1980</v>
      </c>
      <c r="S265" s="6"/>
      <c r="T265" s="3"/>
      <c r="U265" s="7" t="s">
        <v>3436</v>
      </c>
      <c r="V265" s="7" t="s">
        <v>3427</v>
      </c>
      <c r="W265" s="7" t="s">
        <v>3427</v>
      </c>
      <c r="X265" s="7" t="s">
        <v>3427</v>
      </c>
      <c r="Y265" s="7" t="s">
        <v>1933</v>
      </c>
      <c r="Z265" s="7" t="s">
        <v>16</v>
      </c>
      <c r="AA265" s="7" t="s">
        <v>2624</v>
      </c>
    </row>
    <row r="266" spans="1:28" x14ac:dyDescent="0.25">
      <c r="A266" s="4" t="s">
        <v>2643</v>
      </c>
      <c r="B266" s="7" t="s">
        <v>1940</v>
      </c>
      <c r="C266" s="8">
        <v>44826</v>
      </c>
      <c r="D266" s="8">
        <v>45976</v>
      </c>
      <c r="E266" s="7" t="s">
        <v>923</v>
      </c>
      <c r="F266" s="7" t="s">
        <v>924</v>
      </c>
      <c r="G266" s="5" t="s">
        <v>925</v>
      </c>
      <c r="H266" s="7" t="s">
        <v>2977</v>
      </c>
      <c r="I266" s="7" t="s">
        <v>2978</v>
      </c>
      <c r="J266" s="88">
        <v>1000000</v>
      </c>
      <c r="K266" s="89">
        <v>1000000</v>
      </c>
      <c r="L266" s="88">
        <v>54584.39</v>
      </c>
      <c r="M266" s="88">
        <v>0</v>
      </c>
      <c r="N266" s="15">
        <v>5.4584389999999997E-2</v>
      </c>
      <c r="O266" s="14">
        <v>0</v>
      </c>
      <c r="P266" s="15">
        <v>0</v>
      </c>
      <c r="Q266" s="7" t="s">
        <v>15</v>
      </c>
      <c r="R266" s="2" t="s">
        <v>1991</v>
      </c>
      <c r="S266" s="6"/>
      <c r="T266" s="3"/>
      <c r="U266" s="7" t="s">
        <v>3436</v>
      </c>
      <c r="V266" s="7" t="s">
        <v>3427</v>
      </c>
      <c r="W266" s="7" t="s">
        <v>3427</v>
      </c>
      <c r="X266" s="7" t="s">
        <v>3427</v>
      </c>
      <c r="Y266" s="7" t="s">
        <v>1933</v>
      </c>
      <c r="Z266" s="7" t="s">
        <v>16</v>
      </c>
      <c r="AA266" s="7" t="s">
        <v>2624</v>
      </c>
    </row>
    <row r="267" spans="1:28" x14ac:dyDescent="0.25">
      <c r="A267" s="4" t="s">
        <v>2643</v>
      </c>
      <c r="B267" s="7" t="s">
        <v>1940</v>
      </c>
      <c r="C267" s="8">
        <v>44826</v>
      </c>
      <c r="D267" s="8">
        <v>45976</v>
      </c>
      <c r="E267" s="7" t="s">
        <v>926</v>
      </c>
      <c r="F267" s="7" t="s">
        <v>927</v>
      </c>
      <c r="G267" s="5" t="s">
        <v>928</v>
      </c>
      <c r="H267" s="7" t="s">
        <v>2979</v>
      </c>
      <c r="I267" s="7" t="s">
        <v>2980</v>
      </c>
      <c r="J267" s="88">
        <v>1715800</v>
      </c>
      <c r="K267" s="89">
        <v>1715800</v>
      </c>
      <c r="L267" s="88">
        <v>86094.5</v>
      </c>
      <c r="M267" s="88">
        <v>0</v>
      </c>
      <c r="N267" s="15">
        <v>5.0177468236391187E-2</v>
      </c>
      <c r="O267" s="14">
        <v>0</v>
      </c>
      <c r="P267" s="15">
        <v>0</v>
      </c>
      <c r="Q267" s="7" t="s">
        <v>15</v>
      </c>
      <c r="R267" s="2" t="s">
        <v>1991</v>
      </c>
      <c r="S267" s="6"/>
      <c r="T267" s="3"/>
      <c r="U267" s="7" t="s">
        <v>3436</v>
      </c>
      <c r="V267" s="7" t="s">
        <v>3427</v>
      </c>
      <c r="W267" s="7" t="s">
        <v>3427</v>
      </c>
      <c r="X267" s="7" t="s">
        <v>3427</v>
      </c>
      <c r="Y267" s="7" t="s">
        <v>1933</v>
      </c>
      <c r="Z267" s="7" t="s">
        <v>16</v>
      </c>
      <c r="AA267" s="7" t="s">
        <v>2624</v>
      </c>
    </row>
    <row r="268" spans="1:28" x14ac:dyDescent="0.25">
      <c r="A268" s="4" t="s">
        <v>2643</v>
      </c>
      <c r="B268" s="7" t="s">
        <v>1940</v>
      </c>
      <c r="C268" s="8">
        <v>44826</v>
      </c>
      <c r="D268" s="8">
        <v>45976</v>
      </c>
      <c r="E268" s="7" t="s">
        <v>929</v>
      </c>
      <c r="F268" s="7" t="s">
        <v>930</v>
      </c>
      <c r="G268" s="5" t="s">
        <v>931</v>
      </c>
      <c r="H268" s="7" t="s">
        <v>2981</v>
      </c>
      <c r="I268" s="7" t="s">
        <v>2982</v>
      </c>
      <c r="J268" s="88">
        <v>4115707.5</v>
      </c>
      <c r="K268" s="89">
        <v>4115707.5</v>
      </c>
      <c r="L268" s="88">
        <v>0</v>
      </c>
      <c r="M268" s="88">
        <v>0</v>
      </c>
      <c r="N268" s="15">
        <v>0</v>
      </c>
      <c r="O268" s="14">
        <v>0</v>
      </c>
      <c r="P268" s="15">
        <v>0</v>
      </c>
      <c r="Q268" s="7" t="s">
        <v>15</v>
      </c>
      <c r="R268" s="2" t="s">
        <v>1987</v>
      </c>
      <c r="S268" s="6"/>
      <c r="T268" s="3"/>
      <c r="U268" s="7" t="s">
        <v>3436</v>
      </c>
      <c r="V268" s="7" t="s">
        <v>3427</v>
      </c>
      <c r="W268" s="7" t="s">
        <v>3427</v>
      </c>
      <c r="X268" s="7" t="s">
        <v>3427</v>
      </c>
      <c r="Y268" s="7" t="s">
        <v>1933</v>
      </c>
      <c r="Z268" s="7" t="s">
        <v>16</v>
      </c>
      <c r="AA268" s="7" t="s">
        <v>2624</v>
      </c>
    </row>
    <row r="269" spans="1:28" x14ac:dyDescent="0.25">
      <c r="A269" s="4" t="s">
        <v>2643</v>
      </c>
      <c r="B269" s="7" t="s">
        <v>1940</v>
      </c>
      <c r="C269" s="8">
        <v>44826</v>
      </c>
      <c r="D269" s="8">
        <v>45976</v>
      </c>
      <c r="E269" s="7" t="s">
        <v>932</v>
      </c>
      <c r="F269" s="7" t="s">
        <v>933</v>
      </c>
      <c r="G269" s="5" t="s">
        <v>934</v>
      </c>
      <c r="H269" s="7" t="s">
        <v>2983</v>
      </c>
      <c r="I269" s="7" t="s">
        <v>2984</v>
      </c>
      <c r="J269" s="88">
        <v>1600000</v>
      </c>
      <c r="K269" s="89">
        <v>1600000</v>
      </c>
      <c r="L269" s="88">
        <v>0</v>
      </c>
      <c r="M269" s="88">
        <v>0</v>
      </c>
      <c r="N269" s="15">
        <v>0</v>
      </c>
      <c r="O269" s="14">
        <v>0</v>
      </c>
      <c r="P269" s="15">
        <v>0</v>
      </c>
      <c r="Q269" s="7" t="s">
        <v>15</v>
      </c>
      <c r="R269" s="2" t="s">
        <v>1991</v>
      </c>
      <c r="S269" s="6"/>
      <c r="T269" s="3"/>
      <c r="U269" s="7" t="s">
        <v>3436</v>
      </c>
      <c r="V269" s="7" t="s">
        <v>3427</v>
      </c>
      <c r="W269" s="7" t="s">
        <v>3427</v>
      </c>
      <c r="X269" s="7" t="s">
        <v>3427</v>
      </c>
      <c r="Y269" s="7" t="s">
        <v>1933</v>
      </c>
      <c r="Z269" s="7" t="s">
        <v>16</v>
      </c>
      <c r="AA269" s="7" t="s">
        <v>2624</v>
      </c>
    </row>
    <row r="270" spans="1:28" x14ac:dyDescent="0.25">
      <c r="A270" s="4" t="s">
        <v>2643</v>
      </c>
      <c r="B270" s="7" t="s">
        <v>1940</v>
      </c>
      <c r="C270" s="8">
        <v>44826</v>
      </c>
      <c r="D270" s="8">
        <v>45976</v>
      </c>
      <c r="E270" s="7" t="s">
        <v>935</v>
      </c>
      <c r="F270" s="7" t="s">
        <v>936</v>
      </c>
      <c r="G270" s="5" t="s">
        <v>937</v>
      </c>
      <c r="H270" s="7" t="s">
        <v>2985</v>
      </c>
      <c r="I270" s="7" t="s">
        <v>2986</v>
      </c>
      <c r="J270" s="88">
        <v>2000000</v>
      </c>
      <c r="K270" s="89">
        <v>2000000</v>
      </c>
      <c r="L270" s="88">
        <v>1009798.45</v>
      </c>
      <c r="M270" s="88">
        <v>456662.48</v>
      </c>
      <c r="N270" s="15">
        <v>0.50489922499999995</v>
      </c>
      <c r="O270" s="14">
        <v>0.22833123999999999</v>
      </c>
      <c r="P270" s="15">
        <v>0.45223131408054745</v>
      </c>
      <c r="Q270" s="7" t="s">
        <v>58</v>
      </c>
      <c r="R270" s="2" t="s">
        <v>3442</v>
      </c>
      <c r="S270" s="6">
        <v>45356</v>
      </c>
      <c r="T270" s="3" t="s">
        <v>3440</v>
      </c>
      <c r="U270" s="7" t="s">
        <v>3427</v>
      </c>
      <c r="V270" s="7" t="s">
        <v>3436</v>
      </c>
      <c r="W270" s="7" t="s">
        <v>3427</v>
      </c>
      <c r="X270" s="7" t="s">
        <v>3427</v>
      </c>
      <c r="Y270" s="7" t="s">
        <v>1936</v>
      </c>
      <c r="Z270" s="7" t="s">
        <v>16</v>
      </c>
      <c r="AA270" s="7" t="s">
        <v>2624</v>
      </c>
      <c r="AB270" s="2" t="s">
        <v>3384</v>
      </c>
    </row>
    <row r="271" spans="1:28" x14ac:dyDescent="0.25">
      <c r="A271" s="4" t="s">
        <v>2643</v>
      </c>
      <c r="B271" s="7" t="s">
        <v>1940</v>
      </c>
      <c r="C271" s="8">
        <v>44826</v>
      </c>
      <c r="D271" s="8">
        <v>45976</v>
      </c>
      <c r="E271" s="7" t="s">
        <v>938</v>
      </c>
      <c r="F271" s="7" t="s">
        <v>939</v>
      </c>
      <c r="G271" s="5" t="s">
        <v>940</v>
      </c>
      <c r="H271" s="7" t="s">
        <v>2987</v>
      </c>
      <c r="I271" s="7" t="s">
        <v>2729</v>
      </c>
      <c r="J271" s="88">
        <v>1800000</v>
      </c>
      <c r="K271" s="89">
        <v>1800000</v>
      </c>
      <c r="L271" s="88">
        <v>227525.56</v>
      </c>
      <c r="M271" s="88">
        <v>0</v>
      </c>
      <c r="N271" s="15">
        <v>0.12640308888888888</v>
      </c>
      <c r="O271" s="14">
        <v>0</v>
      </c>
      <c r="P271" s="15">
        <v>0</v>
      </c>
      <c r="Q271" s="7" t="s">
        <v>15</v>
      </c>
      <c r="R271" s="2" t="s">
        <v>1980</v>
      </c>
      <c r="S271" s="6"/>
      <c r="T271" s="3"/>
      <c r="U271" s="7" t="s">
        <v>3436</v>
      </c>
      <c r="V271" s="7" t="s">
        <v>3427</v>
      </c>
      <c r="W271" s="7" t="s">
        <v>3427</v>
      </c>
      <c r="X271" s="7" t="s">
        <v>3427</v>
      </c>
      <c r="Y271" s="7" t="s">
        <v>1933</v>
      </c>
      <c r="Z271" s="7" t="s">
        <v>16</v>
      </c>
      <c r="AA271" s="7" t="s">
        <v>2624</v>
      </c>
    </row>
    <row r="272" spans="1:28" x14ac:dyDescent="0.25">
      <c r="A272" s="4" t="s">
        <v>2643</v>
      </c>
      <c r="B272" s="7" t="s">
        <v>1940</v>
      </c>
      <c r="C272" s="8">
        <v>44826</v>
      </c>
      <c r="D272" s="8">
        <v>45976</v>
      </c>
      <c r="E272" s="7" t="s">
        <v>941</v>
      </c>
      <c r="F272" s="7" t="s">
        <v>942</v>
      </c>
      <c r="G272" s="5" t="s">
        <v>943</v>
      </c>
      <c r="H272" s="7" t="s">
        <v>2988</v>
      </c>
      <c r="I272" s="7" t="s">
        <v>2989</v>
      </c>
      <c r="J272" s="88">
        <v>1785000</v>
      </c>
      <c r="K272" s="89">
        <v>1756750.72</v>
      </c>
      <c r="L272" s="88">
        <v>1629900.66</v>
      </c>
      <c r="M272" s="88">
        <v>76817.03</v>
      </c>
      <c r="N272" s="15">
        <v>0.91310961344537811</v>
      </c>
      <c r="O272" s="14">
        <v>4.3034750700280108E-2</v>
      </c>
      <c r="P272" s="15">
        <v>4.7129884590635114E-2</v>
      </c>
      <c r="Q272" s="7" t="s">
        <v>58</v>
      </c>
      <c r="R272" s="2" t="s">
        <v>1995</v>
      </c>
      <c r="S272" s="6">
        <v>45694</v>
      </c>
      <c r="T272" s="3" t="s">
        <v>3440</v>
      </c>
      <c r="U272" s="7" t="s">
        <v>3427</v>
      </c>
      <c r="V272" s="7" t="s">
        <v>3436</v>
      </c>
      <c r="W272" s="7" t="s">
        <v>3436</v>
      </c>
      <c r="X272" s="7" t="s">
        <v>3436</v>
      </c>
      <c r="Y272" s="7" t="s">
        <v>1934</v>
      </c>
      <c r="Z272" s="7" t="s">
        <v>16</v>
      </c>
      <c r="AA272" s="7" t="s">
        <v>2624</v>
      </c>
      <c r="AB272" s="2" t="s">
        <v>3384</v>
      </c>
    </row>
    <row r="273" spans="1:28" x14ac:dyDescent="0.25">
      <c r="A273" s="4" t="s">
        <v>2643</v>
      </c>
      <c r="B273" s="7" t="s">
        <v>1940</v>
      </c>
      <c r="C273" s="8">
        <v>44826</v>
      </c>
      <c r="D273" s="8">
        <v>45976</v>
      </c>
      <c r="E273" s="7" t="s">
        <v>944</v>
      </c>
      <c r="F273" s="7" t="s">
        <v>945</v>
      </c>
      <c r="G273" s="5" t="s">
        <v>946</v>
      </c>
      <c r="H273" s="7" t="s">
        <v>2990</v>
      </c>
      <c r="I273" s="7" t="s">
        <v>2991</v>
      </c>
      <c r="J273" s="88">
        <v>6200000</v>
      </c>
      <c r="K273" s="89">
        <v>6200000</v>
      </c>
      <c r="L273" s="88">
        <v>2348350.9300000002</v>
      </c>
      <c r="M273" s="88">
        <v>922725.71000000008</v>
      </c>
      <c r="N273" s="15">
        <v>0.37876627903225807</v>
      </c>
      <c r="O273" s="14">
        <v>0.14882672741935485</v>
      </c>
      <c r="P273" s="15">
        <v>0.39292496628687434</v>
      </c>
      <c r="Q273" s="7" t="s">
        <v>58</v>
      </c>
      <c r="R273" s="2" t="s">
        <v>1995</v>
      </c>
      <c r="S273" s="6">
        <v>45428</v>
      </c>
      <c r="T273" s="3" t="s">
        <v>3438</v>
      </c>
      <c r="U273" s="7" t="s">
        <v>3427</v>
      </c>
      <c r="V273" s="7" t="s">
        <v>3436</v>
      </c>
      <c r="W273" s="7" t="s">
        <v>3427</v>
      </c>
      <c r="X273" s="7" t="s">
        <v>3427</v>
      </c>
      <c r="Y273" s="7" t="s">
        <v>1936</v>
      </c>
      <c r="Z273" s="7" t="s">
        <v>16</v>
      </c>
      <c r="AA273" s="7" t="s">
        <v>2624</v>
      </c>
    </row>
    <row r="274" spans="1:28" x14ac:dyDescent="0.25">
      <c r="A274" s="4" t="s">
        <v>2643</v>
      </c>
      <c r="B274" s="7" t="s">
        <v>1940</v>
      </c>
      <c r="C274" s="8">
        <v>44826</v>
      </c>
      <c r="D274" s="8">
        <v>45976</v>
      </c>
      <c r="E274" s="7" t="s">
        <v>947</v>
      </c>
      <c r="F274" s="7" t="s">
        <v>948</v>
      </c>
      <c r="G274" s="5" t="s">
        <v>949</v>
      </c>
      <c r="H274" s="7" t="s">
        <v>2992</v>
      </c>
      <c r="I274" s="7" t="s">
        <v>2993</v>
      </c>
      <c r="J274" s="88">
        <v>5000000</v>
      </c>
      <c r="K274" s="89">
        <v>5000000</v>
      </c>
      <c r="L274" s="88">
        <v>276545.68</v>
      </c>
      <c r="M274" s="88">
        <v>175760.31</v>
      </c>
      <c r="N274" s="15">
        <v>5.5309136000000002E-2</v>
      </c>
      <c r="O274" s="14">
        <v>3.5152061999999998E-2</v>
      </c>
      <c r="P274" s="15">
        <v>0.63555615838945667</v>
      </c>
      <c r="Q274" s="7" t="s">
        <v>15</v>
      </c>
      <c r="R274" s="2" t="s">
        <v>1989</v>
      </c>
      <c r="S274" s="6"/>
      <c r="T274" s="3"/>
      <c r="U274" s="7" t="s">
        <v>3436</v>
      </c>
      <c r="V274" s="7" t="s">
        <v>3427</v>
      </c>
      <c r="W274" s="7" t="s">
        <v>3427</v>
      </c>
      <c r="X274" s="7" t="s">
        <v>3427</v>
      </c>
      <c r="Y274" s="7" t="s">
        <v>1933</v>
      </c>
      <c r="Z274" s="7" t="s">
        <v>16</v>
      </c>
      <c r="AA274" s="7" t="s">
        <v>2624</v>
      </c>
    </row>
    <row r="275" spans="1:28" x14ac:dyDescent="0.25">
      <c r="A275" s="4" t="s">
        <v>2643</v>
      </c>
      <c r="B275" s="7" t="s">
        <v>1940</v>
      </c>
      <c r="C275" s="8">
        <v>44826</v>
      </c>
      <c r="D275" s="8">
        <v>45976</v>
      </c>
      <c r="E275" s="7" t="s">
        <v>950</v>
      </c>
      <c r="F275" s="7" t="s">
        <v>951</v>
      </c>
      <c r="G275" s="5" t="s">
        <v>952</v>
      </c>
      <c r="H275" s="7" t="s">
        <v>2994</v>
      </c>
      <c r="I275" s="7" t="s">
        <v>2995</v>
      </c>
      <c r="J275" s="88">
        <v>2900000</v>
      </c>
      <c r="K275" s="89">
        <v>2900000</v>
      </c>
      <c r="L275" s="88">
        <v>796303.67</v>
      </c>
      <c r="M275" s="88">
        <v>0</v>
      </c>
      <c r="N275" s="15">
        <v>0.27458747241379311</v>
      </c>
      <c r="O275" s="14">
        <v>0</v>
      </c>
      <c r="P275" s="15">
        <v>0</v>
      </c>
      <c r="Q275" s="7" t="s">
        <v>15</v>
      </c>
      <c r="R275" s="2" t="s">
        <v>1989</v>
      </c>
      <c r="S275" s="6"/>
      <c r="T275" s="3"/>
      <c r="U275" s="7" t="s">
        <v>3436</v>
      </c>
      <c r="V275" s="7" t="s">
        <v>3427</v>
      </c>
      <c r="W275" s="7" t="s">
        <v>3427</v>
      </c>
      <c r="X275" s="7" t="s">
        <v>3427</v>
      </c>
      <c r="Y275" s="7" t="s">
        <v>1933</v>
      </c>
      <c r="Z275" s="7" t="s">
        <v>16</v>
      </c>
      <c r="AA275" s="7" t="s">
        <v>2624</v>
      </c>
    </row>
    <row r="276" spans="1:28" x14ac:dyDescent="0.25">
      <c r="A276" s="4" t="s">
        <v>2643</v>
      </c>
      <c r="B276" s="7" t="s">
        <v>1940</v>
      </c>
      <c r="C276" s="8">
        <v>44826</v>
      </c>
      <c r="D276" s="8">
        <v>45976</v>
      </c>
      <c r="E276" s="7" t="s">
        <v>953</v>
      </c>
      <c r="F276" s="7" t="s">
        <v>954</v>
      </c>
      <c r="G276" s="5" t="s">
        <v>955</v>
      </c>
      <c r="H276" s="7" t="s">
        <v>2996</v>
      </c>
      <c r="I276" s="7" t="s">
        <v>2997</v>
      </c>
      <c r="J276" s="88">
        <v>2326176</v>
      </c>
      <c r="K276" s="89">
        <v>2326176</v>
      </c>
      <c r="L276" s="88">
        <v>114192</v>
      </c>
      <c r="M276" s="88">
        <v>0</v>
      </c>
      <c r="N276" s="15">
        <v>4.9090008666584126E-2</v>
      </c>
      <c r="O276" s="14">
        <v>0</v>
      </c>
      <c r="P276" s="15">
        <v>0</v>
      </c>
      <c r="Q276" s="7" t="s">
        <v>15</v>
      </c>
      <c r="R276" s="2" t="s">
        <v>1989</v>
      </c>
      <c r="S276" s="6"/>
      <c r="T276" s="3"/>
      <c r="U276" s="7" t="s">
        <v>3436</v>
      </c>
      <c r="V276" s="7" t="s">
        <v>3427</v>
      </c>
      <c r="W276" s="7" t="s">
        <v>3427</v>
      </c>
      <c r="X276" s="7" t="s">
        <v>3427</v>
      </c>
      <c r="Y276" s="7" t="s">
        <v>1933</v>
      </c>
      <c r="Z276" s="7" t="s">
        <v>16</v>
      </c>
      <c r="AA276" s="7" t="s">
        <v>2624</v>
      </c>
    </row>
    <row r="277" spans="1:28" x14ac:dyDescent="0.25">
      <c r="A277" s="4" t="s">
        <v>2643</v>
      </c>
      <c r="B277" s="7" t="s">
        <v>1940</v>
      </c>
      <c r="C277" s="8">
        <v>44826</v>
      </c>
      <c r="D277" s="8">
        <v>45976</v>
      </c>
      <c r="E277" s="7" t="s">
        <v>956</v>
      </c>
      <c r="F277" s="7" t="s">
        <v>957</v>
      </c>
      <c r="G277" s="5" t="s">
        <v>2705</v>
      </c>
      <c r="H277" s="7" t="s">
        <v>2998</v>
      </c>
      <c r="I277" s="7" t="s">
        <v>2999</v>
      </c>
      <c r="J277" s="88">
        <v>1060000</v>
      </c>
      <c r="K277" s="89">
        <v>1060000</v>
      </c>
      <c r="L277" s="88">
        <v>882868.07000000007</v>
      </c>
      <c r="M277" s="88">
        <v>163553.32999999999</v>
      </c>
      <c r="N277" s="15">
        <v>0.83289440566037742</v>
      </c>
      <c r="O277" s="14">
        <v>0.15429559433962262</v>
      </c>
      <c r="P277" s="15">
        <v>0.18525228803438318</v>
      </c>
      <c r="Q277" s="7" t="s">
        <v>58</v>
      </c>
      <c r="R277" s="2" t="s">
        <v>1995</v>
      </c>
      <c r="S277" s="6">
        <v>45537</v>
      </c>
      <c r="T277" s="3" t="s">
        <v>3440</v>
      </c>
      <c r="U277" s="7" t="s">
        <v>3427</v>
      </c>
      <c r="V277" s="7" t="s">
        <v>3436</v>
      </c>
      <c r="W277" s="7" t="s">
        <v>3436</v>
      </c>
      <c r="X277" s="7" t="s">
        <v>3436</v>
      </c>
      <c r="Y277" s="7" t="s">
        <v>1934</v>
      </c>
      <c r="Z277" s="7" t="s">
        <v>16</v>
      </c>
      <c r="AA277" s="7" t="s">
        <v>2624</v>
      </c>
      <c r="AB277" s="2" t="s">
        <v>3384</v>
      </c>
    </row>
    <row r="278" spans="1:28" x14ac:dyDescent="0.25">
      <c r="A278" s="4" t="s">
        <v>2643</v>
      </c>
      <c r="B278" s="7" t="s">
        <v>1940</v>
      </c>
      <c r="C278" s="8">
        <v>44826</v>
      </c>
      <c r="D278" s="8">
        <v>45976</v>
      </c>
      <c r="E278" s="7" t="s">
        <v>958</v>
      </c>
      <c r="F278" s="7" t="s">
        <v>959</v>
      </c>
      <c r="G278" s="5" t="s">
        <v>960</v>
      </c>
      <c r="H278" s="7" t="s">
        <v>3000</v>
      </c>
      <c r="I278" s="7" t="s">
        <v>3001</v>
      </c>
      <c r="J278" s="88">
        <v>1450000</v>
      </c>
      <c r="K278" s="89">
        <v>1450000</v>
      </c>
      <c r="L278" s="88">
        <v>1423181.36</v>
      </c>
      <c r="M278" s="88">
        <v>61041.299999999988</v>
      </c>
      <c r="N278" s="15">
        <v>0.98150438620689662</v>
      </c>
      <c r="O278" s="14">
        <v>4.2097448275862058E-2</v>
      </c>
      <c r="P278" s="15">
        <v>4.2890738816309386E-2</v>
      </c>
      <c r="Q278" s="7" t="s">
        <v>58</v>
      </c>
      <c r="R278" s="2" t="s">
        <v>1995</v>
      </c>
      <c r="S278" s="6">
        <v>45679</v>
      </c>
      <c r="T278" s="3" t="s">
        <v>3438</v>
      </c>
      <c r="U278" s="7" t="s">
        <v>3427</v>
      </c>
      <c r="V278" s="7" t="s">
        <v>3436</v>
      </c>
      <c r="W278" s="7" t="s">
        <v>3436</v>
      </c>
      <c r="X278" s="7" t="s">
        <v>3436</v>
      </c>
      <c r="Y278" s="7" t="s">
        <v>1934</v>
      </c>
      <c r="Z278" s="7" t="s">
        <v>16</v>
      </c>
      <c r="AA278" s="7" t="s">
        <v>2624</v>
      </c>
    </row>
    <row r="279" spans="1:28" x14ac:dyDescent="0.25">
      <c r="A279" s="4" t="s">
        <v>2643</v>
      </c>
      <c r="B279" s="7" t="s">
        <v>1940</v>
      </c>
      <c r="C279" s="8">
        <v>44826</v>
      </c>
      <c r="D279" s="8">
        <v>45976</v>
      </c>
      <c r="E279" s="7" t="s">
        <v>961</v>
      </c>
      <c r="F279" s="7" t="s">
        <v>962</v>
      </c>
      <c r="G279" s="5" t="s">
        <v>963</v>
      </c>
      <c r="H279" s="7" t="s">
        <v>3002</v>
      </c>
      <c r="I279" s="7" t="s">
        <v>3003</v>
      </c>
      <c r="J279" s="88">
        <v>1212000</v>
      </c>
      <c r="K279" s="89">
        <v>1212000</v>
      </c>
      <c r="L279" s="88">
        <v>132842.70000000001</v>
      </c>
      <c r="M279" s="88">
        <v>17025.7</v>
      </c>
      <c r="N279" s="15">
        <v>0.10960618811881188</v>
      </c>
      <c r="O279" s="14">
        <v>1.4047607260726073E-2</v>
      </c>
      <c r="P279" s="15">
        <v>0.12816436281406504</v>
      </c>
      <c r="Q279" s="7" t="s">
        <v>15</v>
      </c>
      <c r="R279" s="2" t="s">
        <v>1989</v>
      </c>
      <c r="S279" s="6"/>
      <c r="T279" s="3"/>
      <c r="U279" s="7" t="s">
        <v>3436</v>
      </c>
      <c r="V279" s="7" t="s">
        <v>3427</v>
      </c>
      <c r="W279" s="7" t="s">
        <v>3427</v>
      </c>
      <c r="X279" s="7" t="s">
        <v>3427</v>
      </c>
      <c r="Y279" s="7" t="s">
        <v>1933</v>
      </c>
      <c r="Z279" s="7" t="s">
        <v>16</v>
      </c>
      <c r="AA279" s="7" t="s">
        <v>2624</v>
      </c>
    </row>
    <row r="280" spans="1:28" x14ac:dyDescent="0.25">
      <c r="A280" s="4" t="s">
        <v>2643</v>
      </c>
      <c r="B280" s="7" t="s">
        <v>1940</v>
      </c>
      <c r="C280" s="8">
        <v>44826</v>
      </c>
      <c r="D280" s="8">
        <v>45976</v>
      </c>
      <c r="E280" s="7" t="s">
        <v>964</v>
      </c>
      <c r="F280" s="7" t="s">
        <v>965</v>
      </c>
      <c r="G280" s="5" t="s">
        <v>966</v>
      </c>
      <c r="H280" s="7" t="s">
        <v>3004</v>
      </c>
      <c r="I280" s="7" t="s">
        <v>3005</v>
      </c>
      <c r="J280" s="88">
        <v>3000000</v>
      </c>
      <c r="K280" s="89">
        <v>3000000</v>
      </c>
      <c r="L280" s="88">
        <v>278778.15000000002</v>
      </c>
      <c r="M280" s="88">
        <v>0</v>
      </c>
      <c r="N280" s="15">
        <v>9.292605000000001E-2</v>
      </c>
      <c r="O280" s="14">
        <v>0</v>
      </c>
      <c r="P280" s="15">
        <v>0</v>
      </c>
      <c r="Q280" s="7" t="s">
        <v>15</v>
      </c>
      <c r="R280" s="2" t="s">
        <v>1991</v>
      </c>
      <c r="S280" s="6"/>
      <c r="T280" s="3"/>
      <c r="U280" s="7" t="s">
        <v>3436</v>
      </c>
      <c r="V280" s="7" t="s">
        <v>3427</v>
      </c>
      <c r="W280" s="7" t="s">
        <v>3427</v>
      </c>
      <c r="X280" s="7" t="s">
        <v>3427</v>
      </c>
      <c r="Y280" s="7" t="s">
        <v>1933</v>
      </c>
      <c r="Z280" s="7" t="s">
        <v>16</v>
      </c>
      <c r="AA280" s="7" t="s">
        <v>2624</v>
      </c>
    </row>
    <row r="281" spans="1:28" x14ac:dyDescent="0.25">
      <c r="A281" s="4" t="s">
        <v>2643</v>
      </c>
      <c r="B281" s="7" t="s">
        <v>1940</v>
      </c>
      <c r="C281" s="8">
        <v>44826</v>
      </c>
      <c r="D281" s="8">
        <v>45976</v>
      </c>
      <c r="E281" s="7" t="s">
        <v>967</v>
      </c>
      <c r="F281" s="7" t="s">
        <v>968</v>
      </c>
      <c r="G281" s="5" t="s">
        <v>969</v>
      </c>
      <c r="H281" s="7" t="s">
        <v>3006</v>
      </c>
      <c r="I281" s="7" t="s">
        <v>3007</v>
      </c>
      <c r="J281" s="88">
        <v>2117000</v>
      </c>
      <c r="K281" s="89">
        <v>2117000</v>
      </c>
      <c r="L281" s="88">
        <v>501941.36</v>
      </c>
      <c r="M281" s="88">
        <v>0</v>
      </c>
      <c r="N281" s="15">
        <v>0.23710031176192725</v>
      </c>
      <c r="O281" s="14">
        <v>0</v>
      </c>
      <c r="P281" s="15">
        <v>0</v>
      </c>
      <c r="Q281" s="7" t="s">
        <v>15</v>
      </c>
      <c r="R281" s="2" t="s">
        <v>1991</v>
      </c>
      <c r="S281" s="6"/>
      <c r="T281" s="3"/>
      <c r="U281" s="7" t="s">
        <v>3436</v>
      </c>
      <c r="V281" s="7" t="s">
        <v>3427</v>
      </c>
      <c r="W281" s="7" t="s">
        <v>3427</v>
      </c>
      <c r="X281" s="7" t="s">
        <v>3427</v>
      </c>
      <c r="Y281" s="7" t="s">
        <v>1933</v>
      </c>
      <c r="Z281" s="7" t="s">
        <v>16</v>
      </c>
      <c r="AA281" s="7" t="s">
        <v>2624</v>
      </c>
    </row>
    <row r="282" spans="1:28" x14ac:dyDescent="0.25">
      <c r="A282" s="4" t="s">
        <v>2643</v>
      </c>
      <c r="B282" s="7" t="s">
        <v>1940</v>
      </c>
      <c r="C282" s="8">
        <v>44826</v>
      </c>
      <c r="D282" s="8">
        <v>45976</v>
      </c>
      <c r="E282" s="7" t="s">
        <v>970</v>
      </c>
      <c r="F282" s="7" t="s">
        <v>971</v>
      </c>
      <c r="G282" s="5" t="s">
        <v>972</v>
      </c>
      <c r="H282" s="7" t="s">
        <v>3008</v>
      </c>
      <c r="I282" s="7" t="s">
        <v>3009</v>
      </c>
      <c r="J282" s="88">
        <v>1100000</v>
      </c>
      <c r="K282" s="89">
        <v>1100000</v>
      </c>
      <c r="L282" s="88">
        <v>101912.9</v>
      </c>
      <c r="M282" s="88">
        <v>0</v>
      </c>
      <c r="N282" s="15">
        <v>9.2648090909090902E-2</v>
      </c>
      <c r="O282" s="14">
        <v>0</v>
      </c>
      <c r="P282" s="15">
        <v>0</v>
      </c>
      <c r="Q282" s="7" t="s">
        <v>15</v>
      </c>
      <c r="R282" s="2" t="s">
        <v>1991</v>
      </c>
      <c r="S282" s="6"/>
      <c r="T282" s="3"/>
      <c r="U282" s="7" t="s">
        <v>3436</v>
      </c>
      <c r="V282" s="7" t="s">
        <v>3427</v>
      </c>
      <c r="W282" s="7" t="s">
        <v>3427</v>
      </c>
      <c r="X282" s="7" t="s">
        <v>3427</v>
      </c>
      <c r="Y282" s="7" t="s">
        <v>1933</v>
      </c>
      <c r="Z282" s="7" t="s">
        <v>16</v>
      </c>
      <c r="AA282" s="7" t="s">
        <v>2624</v>
      </c>
    </row>
    <row r="283" spans="1:28" x14ac:dyDescent="0.25">
      <c r="A283" s="4" t="s">
        <v>2643</v>
      </c>
      <c r="B283" s="7" t="s">
        <v>1940</v>
      </c>
      <c r="C283" s="8">
        <v>44826</v>
      </c>
      <c r="D283" s="8">
        <v>45976</v>
      </c>
      <c r="E283" s="7" t="s">
        <v>973</v>
      </c>
      <c r="F283" s="7" t="s">
        <v>974</v>
      </c>
      <c r="G283" s="5" t="s">
        <v>975</v>
      </c>
      <c r="H283" s="7" t="s">
        <v>3010</v>
      </c>
      <c r="I283" s="7" t="s">
        <v>3011</v>
      </c>
      <c r="J283" s="88">
        <v>2000000</v>
      </c>
      <c r="K283" s="89">
        <v>2000000</v>
      </c>
      <c r="L283" s="88">
        <v>649913.59999999998</v>
      </c>
      <c r="M283" s="88">
        <v>622000</v>
      </c>
      <c r="N283" s="15">
        <v>0.32495679999999999</v>
      </c>
      <c r="O283" s="14">
        <v>0.311</v>
      </c>
      <c r="P283" s="15">
        <v>0.95705029099252581</v>
      </c>
      <c r="Q283" s="7" t="s">
        <v>15</v>
      </c>
      <c r="R283" s="2" t="s">
        <v>1989</v>
      </c>
      <c r="S283" s="6"/>
      <c r="T283" s="3"/>
      <c r="U283" s="7" t="s">
        <v>3436</v>
      </c>
      <c r="V283" s="7" t="s">
        <v>3427</v>
      </c>
      <c r="W283" s="7" t="s">
        <v>3427</v>
      </c>
      <c r="X283" s="7" t="s">
        <v>3427</v>
      </c>
      <c r="Y283" s="7" t="s">
        <v>1933</v>
      </c>
      <c r="Z283" s="7" t="s">
        <v>16</v>
      </c>
      <c r="AA283" s="7" t="s">
        <v>2624</v>
      </c>
    </row>
    <row r="284" spans="1:28" x14ac:dyDescent="0.25">
      <c r="A284" s="4" t="s">
        <v>2643</v>
      </c>
      <c r="B284" s="7" t="s">
        <v>1940</v>
      </c>
      <c r="C284" s="8">
        <v>44826</v>
      </c>
      <c r="D284" s="8">
        <v>45976</v>
      </c>
      <c r="E284" s="7" t="s">
        <v>976</v>
      </c>
      <c r="F284" s="7" t="s">
        <v>977</v>
      </c>
      <c r="G284" s="5" t="s">
        <v>978</v>
      </c>
      <c r="H284" s="7" t="s">
        <v>3012</v>
      </c>
      <c r="I284" s="7" t="s">
        <v>3013</v>
      </c>
      <c r="J284" s="88">
        <v>1148429.72</v>
      </c>
      <c r="K284" s="89">
        <v>1148429.72</v>
      </c>
      <c r="L284" s="88">
        <v>72097.66</v>
      </c>
      <c r="M284" s="88">
        <v>0</v>
      </c>
      <c r="N284" s="15">
        <v>6.2779340123660335E-2</v>
      </c>
      <c r="O284" s="14">
        <v>0</v>
      </c>
      <c r="P284" s="15">
        <v>0</v>
      </c>
      <c r="Q284" s="7" t="s">
        <v>15</v>
      </c>
      <c r="R284" s="2" t="s">
        <v>1991</v>
      </c>
      <c r="S284" s="6"/>
      <c r="T284" s="3"/>
      <c r="U284" s="7" t="s">
        <v>3436</v>
      </c>
      <c r="V284" s="7" t="s">
        <v>3427</v>
      </c>
      <c r="W284" s="7" t="s">
        <v>3427</v>
      </c>
      <c r="X284" s="7" t="s">
        <v>3427</v>
      </c>
      <c r="Y284" s="7" t="s">
        <v>1933</v>
      </c>
      <c r="Z284" s="7" t="s">
        <v>16</v>
      </c>
      <c r="AA284" s="7" t="s">
        <v>2624</v>
      </c>
    </row>
    <row r="285" spans="1:28" x14ac:dyDescent="0.25">
      <c r="A285" s="4" t="s">
        <v>2643</v>
      </c>
      <c r="B285" s="7" t="s">
        <v>1940</v>
      </c>
      <c r="C285" s="8">
        <v>44826</v>
      </c>
      <c r="D285" s="8">
        <v>45976</v>
      </c>
      <c r="E285" s="7" t="s">
        <v>979</v>
      </c>
      <c r="F285" s="7" t="s">
        <v>980</v>
      </c>
      <c r="G285" s="5" t="s">
        <v>981</v>
      </c>
      <c r="H285" s="7" t="s">
        <v>3014</v>
      </c>
      <c r="I285" s="7" t="s">
        <v>3015</v>
      </c>
      <c r="J285" s="88">
        <v>1485383.6</v>
      </c>
      <c r="K285" s="89">
        <v>1485383.6</v>
      </c>
      <c r="L285" s="88">
        <v>1463710</v>
      </c>
      <c r="M285" s="88">
        <v>151781.44</v>
      </c>
      <c r="N285" s="15">
        <v>0.98540875232498859</v>
      </c>
      <c r="O285" s="14">
        <v>0.10218332826617986</v>
      </c>
      <c r="P285" s="15">
        <v>0.10369638794569963</v>
      </c>
      <c r="Q285" s="7" t="s">
        <v>58</v>
      </c>
      <c r="R285" s="2" t="s">
        <v>1995</v>
      </c>
      <c r="S285" s="6">
        <v>45258</v>
      </c>
      <c r="T285" s="3" t="s">
        <v>3440</v>
      </c>
      <c r="U285" s="7" t="s">
        <v>3427</v>
      </c>
      <c r="V285" s="7" t="s">
        <v>3436</v>
      </c>
      <c r="W285" s="7" t="s">
        <v>3436</v>
      </c>
      <c r="X285" s="7" t="s">
        <v>3436</v>
      </c>
      <c r="Y285" s="7" t="s">
        <v>1934</v>
      </c>
      <c r="Z285" s="7" t="s">
        <v>16</v>
      </c>
      <c r="AA285" s="7" t="s">
        <v>2624</v>
      </c>
      <c r="AB285" s="2" t="s">
        <v>3384</v>
      </c>
    </row>
    <row r="286" spans="1:28" x14ac:dyDescent="0.25">
      <c r="A286" s="4" t="s">
        <v>2643</v>
      </c>
      <c r="B286" s="7" t="s">
        <v>1940</v>
      </c>
      <c r="C286" s="8">
        <v>44826</v>
      </c>
      <c r="D286" s="8">
        <v>45976</v>
      </c>
      <c r="E286" s="7" t="s">
        <v>982</v>
      </c>
      <c r="F286" s="7" t="s">
        <v>983</v>
      </c>
      <c r="G286" s="5" t="s">
        <v>984</v>
      </c>
      <c r="H286" s="7" t="s">
        <v>3016</v>
      </c>
      <c r="I286" s="7" t="s">
        <v>3017</v>
      </c>
      <c r="J286" s="88">
        <v>1930000</v>
      </c>
      <c r="K286" s="89">
        <v>1930000</v>
      </c>
      <c r="L286" s="88">
        <v>930445.43</v>
      </c>
      <c r="M286" s="88">
        <v>0</v>
      </c>
      <c r="N286" s="15">
        <v>0.48209607772020729</v>
      </c>
      <c r="O286" s="14">
        <v>0</v>
      </c>
      <c r="P286" s="15">
        <v>0</v>
      </c>
      <c r="Q286" s="7" t="s">
        <v>15</v>
      </c>
      <c r="R286" s="2" t="s">
        <v>1989</v>
      </c>
      <c r="S286" s="6"/>
      <c r="T286" s="3"/>
      <c r="U286" s="7" t="s">
        <v>3436</v>
      </c>
      <c r="V286" s="7" t="s">
        <v>3427</v>
      </c>
      <c r="W286" s="7" t="s">
        <v>3427</v>
      </c>
      <c r="X286" s="7" t="s">
        <v>3427</v>
      </c>
      <c r="Y286" s="7" t="s">
        <v>1933</v>
      </c>
      <c r="Z286" s="7" t="s">
        <v>16</v>
      </c>
      <c r="AA286" s="7" t="s">
        <v>2624</v>
      </c>
    </row>
    <row r="287" spans="1:28" x14ac:dyDescent="0.25">
      <c r="A287" s="4" t="s">
        <v>2643</v>
      </c>
      <c r="B287" s="7" t="s">
        <v>1940</v>
      </c>
      <c r="C287" s="8">
        <v>44826</v>
      </c>
      <c r="D287" s="8">
        <v>45976</v>
      </c>
      <c r="E287" s="7" t="s">
        <v>985</v>
      </c>
      <c r="F287" s="7" t="s">
        <v>986</v>
      </c>
      <c r="G287" s="5" t="s">
        <v>987</v>
      </c>
      <c r="H287" s="7" t="s">
        <v>3018</v>
      </c>
      <c r="I287" s="7" t="s">
        <v>3019</v>
      </c>
      <c r="J287" s="88">
        <v>1200000</v>
      </c>
      <c r="K287" s="89">
        <v>1200000</v>
      </c>
      <c r="L287" s="88">
        <v>0</v>
      </c>
      <c r="M287" s="88">
        <v>0</v>
      </c>
      <c r="N287" s="15">
        <v>0</v>
      </c>
      <c r="O287" s="14">
        <v>0</v>
      </c>
      <c r="P287" s="15">
        <v>0</v>
      </c>
      <c r="Q287" s="7" t="s">
        <v>15</v>
      </c>
      <c r="R287" s="2" t="s">
        <v>1987</v>
      </c>
      <c r="S287" s="6"/>
      <c r="T287" s="3"/>
      <c r="U287" s="7" t="s">
        <v>3436</v>
      </c>
      <c r="V287" s="7" t="s">
        <v>3427</v>
      </c>
      <c r="W287" s="7" t="s">
        <v>3427</v>
      </c>
      <c r="X287" s="7" t="s">
        <v>3427</v>
      </c>
      <c r="Y287" s="7" t="s">
        <v>1933</v>
      </c>
      <c r="Z287" s="7" t="s">
        <v>16</v>
      </c>
      <c r="AA287" s="7" t="s">
        <v>2624</v>
      </c>
    </row>
    <row r="288" spans="1:28" x14ac:dyDescent="0.25">
      <c r="A288" s="4" t="s">
        <v>2643</v>
      </c>
      <c r="B288" s="7" t="s">
        <v>1940</v>
      </c>
      <c r="C288" s="8">
        <v>44826</v>
      </c>
      <c r="D288" s="8">
        <v>45976</v>
      </c>
      <c r="E288" s="7" t="s">
        <v>988</v>
      </c>
      <c r="F288" s="7" t="s">
        <v>989</v>
      </c>
      <c r="G288" s="5" t="s">
        <v>990</v>
      </c>
      <c r="H288" s="7" t="s">
        <v>3020</v>
      </c>
      <c r="I288" s="7" t="s">
        <v>3021</v>
      </c>
      <c r="J288" s="88">
        <v>2500000</v>
      </c>
      <c r="K288" s="89">
        <v>2500000</v>
      </c>
      <c r="L288" s="88">
        <v>216203.53</v>
      </c>
      <c r="M288" s="88">
        <v>0</v>
      </c>
      <c r="N288" s="15">
        <v>8.6481411999999994E-2</v>
      </c>
      <c r="O288" s="14">
        <v>0</v>
      </c>
      <c r="P288" s="15">
        <v>0</v>
      </c>
      <c r="Q288" s="7" t="s">
        <v>15</v>
      </c>
      <c r="R288" s="2" t="s">
        <v>1987</v>
      </c>
      <c r="S288" s="6"/>
      <c r="T288" s="3"/>
      <c r="U288" s="7" t="s">
        <v>3436</v>
      </c>
      <c r="V288" s="7" t="s">
        <v>3427</v>
      </c>
      <c r="W288" s="7" t="s">
        <v>3427</v>
      </c>
      <c r="X288" s="7" t="s">
        <v>3427</v>
      </c>
      <c r="Y288" s="7" t="s">
        <v>1933</v>
      </c>
      <c r="Z288" s="7" t="s">
        <v>16</v>
      </c>
      <c r="AA288" s="7" t="s">
        <v>2624</v>
      </c>
    </row>
    <row r="289" spans="1:27" x14ac:dyDescent="0.25">
      <c r="A289" s="4" t="s">
        <v>2643</v>
      </c>
      <c r="B289" s="7" t="s">
        <v>1940</v>
      </c>
      <c r="C289" s="8">
        <v>44826</v>
      </c>
      <c r="D289" s="8">
        <v>45976</v>
      </c>
      <c r="E289" s="7" t="s">
        <v>991</v>
      </c>
      <c r="F289" s="7" t="s">
        <v>992</v>
      </c>
      <c r="G289" s="5" t="s">
        <v>993</v>
      </c>
      <c r="H289" s="7" t="s">
        <v>3022</v>
      </c>
      <c r="I289" s="7" t="s">
        <v>3023</v>
      </c>
      <c r="J289" s="88">
        <v>1000000</v>
      </c>
      <c r="K289" s="89">
        <v>1000000</v>
      </c>
      <c r="L289" s="88">
        <v>619668.54</v>
      </c>
      <c r="M289" s="88">
        <v>124783.27</v>
      </c>
      <c r="N289" s="15">
        <v>0.61966854000000005</v>
      </c>
      <c r="O289" s="14">
        <v>0.12478327</v>
      </c>
      <c r="P289" s="15">
        <v>0.20137099424153435</v>
      </c>
      <c r="Q289" s="7" t="s">
        <v>125</v>
      </c>
      <c r="R289" s="2" t="s">
        <v>1993</v>
      </c>
      <c r="S289" s="6">
        <v>45639</v>
      </c>
      <c r="T289" s="3" t="s">
        <v>3438</v>
      </c>
      <c r="U289" s="7" t="s">
        <v>3427</v>
      </c>
      <c r="V289" s="7" t="s">
        <v>3436</v>
      </c>
      <c r="W289" s="7" t="s">
        <v>3436</v>
      </c>
      <c r="X289" s="7" t="s">
        <v>3436</v>
      </c>
      <c r="Y289" s="7" t="s">
        <v>1934</v>
      </c>
      <c r="Z289" s="7" t="s">
        <v>16</v>
      </c>
      <c r="AA289" s="7" t="s">
        <v>2624</v>
      </c>
    </row>
    <row r="290" spans="1:27" x14ac:dyDescent="0.25">
      <c r="A290" s="4" t="s">
        <v>2643</v>
      </c>
      <c r="B290" s="7" t="s">
        <v>1940</v>
      </c>
      <c r="C290" s="8">
        <v>44826</v>
      </c>
      <c r="D290" s="8">
        <v>45976</v>
      </c>
      <c r="E290" s="7" t="s">
        <v>994</v>
      </c>
      <c r="F290" s="7" t="s">
        <v>995</v>
      </c>
      <c r="G290" s="5" t="s">
        <v>996</v>
      </c>
      <c r="H290" s="7" t="s">
        <v>3024</v>
      </c>
      <c r="I290" s="7" t="s">
        <v>3025</v>
      </c>
      <c r="J290" s="88">
        <v>1030000</v>
      </c>
      <c r="K290" s="89">
        <v>1030000</v>
      </c>
      <c r="L290" s="88">
        <v>0</v>
      </c>
      <c r="M290" s="88">
        <v>0</v>
      </c>
      <c r="N290" s="15">
        <v>0</v>
      </c>
      <c r="O290" s="14">
        <v>0</v>
      </c>
      <c r="P290" s="15">
        <v>0</v>
      </c>
      <c r="Q290" s="7" t="s">
        <v>15</v>
      </c>
      <c r="R290" s="2" t="s">
        <v>1991</v>
      </c>
      <c r="S290" s="6"/>
      <c r="T290" s="3"/>
      <c r="U290" s="7" t="s">
        <v>3436</v>
      </c>
      <c r="V290" s="7" t="s">
        <v>3427</v>
      </c>
      <c r="W290" s="7" t="s">
        <v>3427</v>
      </c>
      <c r="X290" s="7" t="s">
        <v>3427</v>
      </c>
      <c r="Y290" s="7" t="s">
        <v>1933</v>
      </c>
      <c r="Z290" s="7" t="s">
        <v>16</v>
      </c>
      <c r="AA290" s="7" t="s">
        <v>2624</v>
      </c>
    </row>
    <row r="291" spans="1:27" x14ac:dyDescent="0.25">
      <c r="A291" s="4" t="s">
        <v>2643</v>
      </c>
      <c r="B291" s="7" t="s">
        <v>1940</v>
      </c>
      <c r="C291" s="8">
        <v>44826</v>
      </c>
      <c r="D291" s="8">
        <v>45976</v>
      </c>
      <c r="E291" s="7" t="s">
        <v>997</v>
      </c>
      <c r="F291" s="7" t="s">
        <v>998</v>
      </c>
      <c r="G291" s="5" t="s">
        <v>999</v>
      </c>
      <c r="H291" s="7" t="s">
        <v>3026</v>
      </c>
      <c r="I291" s="7" t="s">
        <v>3027</v>
      </c>
      <c r="J291" s="88">
        <v>1000000</v>
      </c>
      <c r="K291" s="89">
        <v>1000000</v>
      </c>
      <c r="L291" s="88">
        <v>69799.399999999994</v>
      </c>
      <c r="M291" s="88">
        <v>0</v>
      </c>
      <c r="N291" s="15">
        <v>6.9799399999999998E-2</v>
      </c>
      <c r="O291" s="14">
        <v>0</v>
      </c>
      <c r="P291" s="15">
        <v>0</v>
      </c>
      <c r="Q291" s="7" t="s">
        <v>15</v>
      </c>
      <c r="R291" s="2" t="s">
        <v>1991</v>
      </c>
      <c r="S291" s="6"/>
      <c r="T291" s="3"/>
      <c r="U291" s="7" t="s">
        <v>3436</v>
      </c>
      <c r="V291" s="7" t="s">
        <v>3427</v>
      </c>
      <c r="W291" s="7" t="s">
        <v>3427</v>
      </c>
      <c r="X291" s="7" t="s">
        <v>3427</v>
      </c>
      <c r="Y291" s="7" t="s">
        <v>1933</v>
      </c>
      <c r="Z291" s="7" t="s">
        <v>16</v>
      </c>
      <c r="AA291" s="7" t="s">
        <v>2624</v>
      </c>
    </row>
    <row r="292" spans="1:27" x14ac:dyDescent="0.25">
      <c r="A292" s="4" t="s">
        <v>2643</v>
      </c>
      <c r="B292" s="7" t="s">
        <v>1940</v>
      </c>
      <c r="C292" s="8">
        <v>44826</v>
      </c>
      <c r="D292" s="8">
        <v>45976</v>
      </c>
      <c r="E292" s="7" t="s">
        <v>1000</v>
      </c>
      <c r="F292" s="7" t="s">
        <v>1001</v>
      </c>
      <c r="G292" s="5" t="s">
        <v>1002</v>
      </c>
      <c r="H292" s="7" t="s">
        <v>3028</v>
      </c>
      <c r="I292" s="7" t="s">
        <v>3029</v>
      </c>
      <c r="J292" s="88">
        <v>2500000</v>
      </c>
      <c r="K292" s="89">
        <v>2500000</v>
      </c>
      <c r="L292" s="88">
        <v>85390.02</v>
      </c>
      <c r="M292" s="88">
        <v>0</v>
      </c>
      <c r="N292" s="15">
        <v>3.4156008000000002E-2</v>
      </c>
      <c r="O292" s="14">
        <v>0</v>
      </c>
      <c r="P292" s="15">
        <v>0</v>
      </c>
      <c r="Q292" s="7" t="s">
        <v>15</v>
      </c>
      <c r="R292" s="2" t="s">
        <v>1987</v>
      </c>
      <c r="S292" s="6"/>
      <c r="T292" s="3"/>
      <c r="U292" s="7" t="s">
        <v>3436</v>
      </c>
      <c r="V292" s="7" t="s">
        <v>3427</v>
      </c>
      <c r="W292" s="7" t="s">
        <v>3427</v>
      </c>
      <c r="X292" s="7" t="s">
        <v>3427</v>
      </c>
      <c r="Y292" s="7" t="s">
        <v>1933</v>
      </c>
      <c r="Z292" s="7" t="s">
        <v>16</v>
      </c>
      <c r="AA292" s="7" t="s">
        <v>2624</v>
      </c>
    </row>
    <row r="293" spans="1:27" x14ac:dyDescent="0.25">
      <c r="A293" s="4" t="s">
        <v>2643</v>
      </c>
      <c r="B293" s="7" t="s">
        <v>1940</v>
      </c>
      <c r="C293" s="8">
        <v>44826</v>
      </c>
      <c r="D293" s="8">
        <v>45976</v>
      </c>
      <c r="E293" s="7" t="s">
        <v>1003</v>
      </c>
      <c r="F293" s="7" t="s">
        <v>1004</v>
      </c>
      <c r="G293" s="5" t="s">
        <v>1005</v>
      </c>
      <c r="H293" s="7" t="s">
        <v>3030</v>
      </c>
      <c r="I293" s="7" t="s">
        <v>3031</v>
      </c>
      <c r="J293" s="88">
        <v>3150000</v>
      </c>
      <c r="K293" s="89">
        <v>3150000</v>
      </c>
      <c r="L293" s="88">
        <v>183293.99</v>
      </c>
      <c r="M293" s="88">
        <v>24741.599999999999</v>
      </c>
      <c r="N293" s="15">
        <v>5.8188568253968252E-2</v>
      </c>
      <c r="O293" s="14">
        <v>7.8544761904761895E-3</v>
      </c>
      <c r="P293" s="15">
        <v>0.13498314920200058</v>
      </c>
      <c r="Q293" s="7" t="s">
        <v>15</v>
      </c>
      <c r="R293" s="2" t="s">
        <v>1991</v>
      </c>
      <c r="S293" s="6"/>
      <c r="T293" s="3"/>
      <c r="U293" s="7" t="s">
        <v>3436</v>
      </c>
      <c r="V293" s="7" t="s">
        <v>3427</v>
      </c>
      <c r="W293" s="7" t="s">
        <v>3427</v>
      </c>
      <c r="X293" s="7" t="s">
        <v>3427</v>
      </c>
      <c r="Y293" s="7" t="s">
        <v>1933</v>
      </c>
      <c r="Z293" s="7" t="s">
        <v>16</v>
      </c>
      <c r="AA293" s="7" t="s">
        <v>2624</v>
      </c>
    </row>
    <row r="294" spans="1:27" x14ac:dyDescent="0.25">
      <c r="A294" s="4" t="s">
        <v>2643</v>
      </c>
      <c r="B294" s="7" t="s">
        <v>1940</v>
      </c>
      <c r="C294" s="8">
        <v>44826</v>
      </c>
      <c r="D294" s="8">
        <v>45976</v>
      </c>
      <c r="E294" s="7" t="s">
        <v>1006</v>
      </c>
      <c r="F294" s="7" t="s">
        <v>1007</v>
      </c>
      <c r="G294" s="5" t="s">
        <v>1008</v>
      </c>
      <c r="H294" s="7" t="s">
        <v>3032</v>
      </c>
      <c r="I294" s="7" t="s">
        <v>3033</v>
      </c>
      <c r="J294" s="88">
        <v>1080000</v>
      </c>
      <c r="K294" s="89">
        <v>961556.27</v>
      </c>
      <c r="L294" s="88">
        <v>881460.27</v>
      </c>
      <c r="M294" s="88">
        <v>177352.31</v>
      </c>
      <c r="N294" s="15">
        <v>0.81616691666666663</v>
      </c>
      <c r="O294" s="14">
        <v>0.16421510185185184</v>
      </c>
      <c r="P294" s="15">
        <v>0.20120284037305503</v>
      </c>
      <c r="Q294" s="7" t="s">
        <v>58</v>
      </c>
      <c r="R294" s="2" t="s">
        <v>1995</v>
      </c>
      <c r="S294" s="6">
        <v>45209</v>
      </c>
      <c r="T294" s="3" t="s">
        <v>3438</v>
      </c>
      <c r="U294" s="7" t="s">
        <v>3427</v>
      </c>
      <c r="V294" s="7" t="s">
        <v>3436</v>
      </c>
      <c r="W294" s="7" t="s">
        <v>3436</v>
      </c>
      <c r="X294" s="7" t="s">
        <v>3436</v>
      </c>
      <c r="Y294" s="7" t="s">
        <v>1934</v>
      </c>
      <c r="Z294" s="7" t="s">
        <v>16</v>
      </c>
      <c r="AA294" s="7" t="s">
        <v>2624</v>
      </c>
    </row>
    <row r="295" spans="1:27" x14ac:dyDescent="0.25">
      <c r="A295" s="4" t="s">
        <v>2643</v>
      </c>
      <c r="B295" s="7" t="s">
        <v>1940</v>
      </c>
      <c r="C295" s="8">
        <v>44826</v>
      </c>
      <c r="D295" s="8">
        <v>45976</v>
      </c>
      <c r="E295" s="7" t="s">
        <v>1009</v>
      </c>
      <c r="F295" s="7" t="s">
        <v>1010</v>
      </c>
      <c r="G295" s="5" t="s">
        <v>1011</v>
      </c>
      <c r="H295" s="7" t="s">
        <v>3034</v>
      </c>
      <c r="I295" s="7" t="s">
        <v>3035</v>
      </c>
      <c r="J295" s="88">
        <v>2443497.41</v>
      </c>
      <c r="K295" s="89">
        <v>2443497.41</v>
      </c>
      <c r="L295" s="88">
        <v>229529.76</v>
      </c>
      <c r="M295" s="88">
        <v>0</v>
      </c>
      <c r="N295" s="15">
        <v>9.3934930751573831E-2</v>
      </c>
      <c r="O295" s="14">
        <v>0</v>
      </c>
      <c r="P295" s="15">
        <v>0</v>
      </c>
      <c r="Q295" s="7" t="s">
        <v>15</v>
      </c>
      <c r="R295" s="2" t="s">
        <v>1991</v>
      </c>
      <c r="S295" s="6"/>
      <c r="T295" s="3"/>
      <c r="U295" s="7" t="s">
        <v>3436</v>
      </c>
      <c r="V295" s="7" t="s">
        <v>3427</v>
      </c>
      <c r="W295" s="7" t="s">
        <v>3427</v>
      </c>
      <c r="X295" s="7" t="s">
        <v>3427</v>
      </c>
      <c r="Y295" s="7" t="s">
        <v>1933</v>
      </c>
      <c r="Z295" s="7" t="s">
        <v>16</v>
      </c>
      <c r="AA295" s="7" t="s">
        <v>2624</v>
      </c>
    </row>
    <row r="296" spans="1:27" x14ac:dyDescent="0.25">
      <c r="A296" s="4" t="s">
        <v>2643</v>
      </c>
      <c r="B296" s="7" t="s">
        <v>1940</v>
      </c>
      <c r="C296" s="8">
        <v>44826</v>
      </c>
      <c r="D296" s="8">
        <v>45976</v>
      </c>
      <c r="E296" s="7" t="s">
        <v>1012</v>
      </c>
      <c r="F296" s="7" t="s">
        <v>1013</v>
      </c>
      <c r="G296" s="5" t="s">
        <v>1014</v>
      </c>
      <c r="H296" s="7" t="s">
        <v>3036</v>
      </c>
      <c r="I296" s="7" t="s">
        <v>2729</v>
      </c>
      <c r="J296" s="88">
        <v>1050000</v>
      </c>
      <c r="K296" s="89">
        <v>1050000</v>
      </c>
      <c r="L296" s="88">
        <v>0</v>
      </c>
      <c r="M296" s="88">
        <v>0</v>
      </c>
      <c r="N296" s="15">
        <v>0</v>
      </c>
      <c r="O296" s="14">
        <v>0</v>
      </c>
      <c r="P296" s="15">
        <v>0</v>
      </c>
      <c r="Q296" s="7" t="s">
        <v>15</v>
      </c>
      <c r="R296" s="2" t="s">
        <v>1989</v>
      </c>
      <c r="S296" s="6"/>
      <c r="T296" s="3"/>
      <c r="U296" s="7" t="s">
        <v>3436</v>
      </c>
      <c r="V296" s="7" t="s">
        <v>3427</v>
      </c>
      <c r="W296" s="7" t="s">
        <v>3427</v>
      </c>
      <c r="X296" s="7" t="s">
        <v>3427</v>
      </c>
      <c r="Y296" s="7" t="s">
        <v>1933</v>
      </c>
      <c r="Z296" s="7" t="s">
        <v>16</v>
      </c>
      <c r="AA296" s="7" t="s">
        <v>2624</v>
      </c>
    </row>
    <row r="297" spans="1:27" x14ac:dyDescent="0.25">
      <c r="A297" s="4" t="s">
        <v>2643</v>
      </c>
      <c r="B297" s="7" t="s">
        <v>1940</v>
      </c>
      <c r="C297" s="8">
        <v>44826</v>
      </c>
      <c r="D297" s="8">
        <v>45976</v>
      </c>
      <c r="E297" s="7" t="s">
        <v>1015</v>
      </c>
      <c r="F297" s="7" t="s">
        <v>1016</v>
      </c>
      <c r="G297" s="5" t="s">
        <v>1017</v>
      </c>
      <c r="H297" s="7" t="s">
        <v>3037</v>
      </c>
      <c r="I297" s="7" t="s">
        <v>3038</v>
      </c>
      <c r="J297" s="88">
        <v>2400000</v>
      </c>
      <c r="K297" s="89">
        <v>2400000</v>
      </c>
      <c r="L297" s="88">
        <v>103071.02</v>
      </c>
      <c r="M297" s="88">
        <v>103071.02</v>
      </c>
      <c r="N297" s="15">
        <v>4.2946258333333334E-2</v>
      </c>
      <c r="O297" s="14">
        <v>4.2946258333333334E-2</v>
      </c>
      <c r="P297" s="15">
        <v>1</v>
      </c>
      <c r="Q297" s="7" t="s">
        <v>15</v>
      </c>
      <c r="R297" s="2" t="s">
        <v>1991</v>
      </c>
      <c r="S297" s="6"/>
      <c r="T297" s="3"/>
      <c r="U297" s="7" t="s">
        <v>3436</v>
      </c>
      <c r="V297" s="7" t="s">
        <v>3427</v>
      </c>
      <c r="W297" s="7" t="s">
        <v>3427</v>
      </c>
      <c r="X297" s="7" t="s">
        <v>3427</v>
      </c>
      <c r="Y297" s="7" t="s">
        <v>1933</v>
      </c>
      <c r="Z297" s="7" t="s">
        <v>16</v>
      </c>
      <c r="AA297" s="7" t="s">
        <v>2624</v>
      </c>
    </row>
    <row r="298" spans="1:27" x14ac:dyDescent="0.25">
      <c r="A298" s="4" t="s">
        <v>2643</v>
      </c>
      <c r="B298" s="7" t="s">
        <v>1940</v>
      </c>
      <c r="C298" s="8">
        <v>44826</v>
      </c>
      <c r="D298" s="8">
        <v>45976</v>
      </c>
      <c r="E298" s="7" t="s">
        <v>1018</v>
      </c>
      <c r="F298" s="7" t="s">
        <v>1019</v>
      </c>
      <c r="G298" s="5" t="s">
        <v>1020</v>
      </c>
      <c r="H298" s="7" t="s">
        <v>3039</v>
      </c>
      <c r="I298" s="7" t="s">
        <v>3040</v>
      </c>
      <c r="J298" s="88">
        <v>2389374.56</v>
      </c>
      <c r="K298" s="89">
        <v>2389374.56</v>
      </c>
      <c r="L298" s="88">
        <v>279404.34999999998</v>
      </c>
      <c r="M298" s="88">
        <v>0</v>
      </c>
      <c r="N298" s="15">
        <v>0.11693618684882959</v>
      </c>
      <c r="O298" s="14">
        <v>0</v>
      </c>
      <c r="P298" s="15">
        <v>0</v>
      </c>
      <c r="Q298" s="7" t="s">
        <v>15</v>
      </c>
      <c r="R298" s="2" t="s">
        <v>1989</v>
      </c>
      <c r="S298" s="6"/>
      <c r="T298" s="3"/>
      <c r="U298" s="7" t="s">
        <v>3436</v>
      </c>
      <c r="V298" s="7" t="s">
        <v>3427</v>
      </c>
      <c r="W298" s="7" t="s">
        <v>3427</v>
      </c>
      <c r="X298" s="7" t="s">
        <v>3427</v>
      </c>
      <c r="Y298" s="7" t="s">
        <v>1933</v>
      </c>
      <c r="Z298" s="7" t="s">
        <v>16</v>
      </c>
      <c r="AA298" s="7" t="s">
        <v>2624</v>
      </c>
    </row>
    <row r="299" spans="1:27" x14ac:dyDescent="0.25">
      <c r="A299" s="4" t="s">
        <v>2643</v>
      </c>
      <c r="B299" s="7" t="s">
        <v>1940</v>
      </c>
      <c r="C299" s="8">
        <v>44826</v>
      </c>
      <c r="D299" s="8">
        <v>45976</v>
      </c>
      <c r="E299" s="7" t="s">
        <v>1021</v>
      </c>
      <c r="F299" s="7" t="s">
        <v>1022</v>
      </c>
      <c r="G299" s="5" t="s">
        <v>1023</v>
      </c>
      <c r="H299" s="7" t="s">
        <v>3041</v>
      </c>
      <c r="I299" s="7" t="s">
        <v>3042</v>
      </c>
      <c r="J299" s="88">
        <v>1510000</v>
      </c>
      <c r="K299" s="89">
        <v>1510000</v>
      </c>
      <c r="L299" s="88">
        <v>1365619.93</v>
      </c>
      <c r="M299" s="88">
        <v>1214738.1399999999</v>
      </c>
      <c r="N299" s="15">
        <v>0.904384059602649</v>
      </c>
      <c r="O299" s="14">
        <v>0.80446234437086084</v>
      </c>
      <c r="P299" s="15">
        <v>0.88951406853003379</v>
      </c>
      <c r="Q299" s="7" t="s">
        <v>58</v>
      </c>
      <c r="R299" s="2" t="s">
        <v>1995</v>
      </c>
      <c r="S299" s="6">
        <v>45259</v>
      </c>
      <c r="T299" s="3" t="s">
        <v>3438</v>
      </c>
      <c r="U299" s="7" t="s">
        <v>3427</v>
      </c>
      <c r="V299" s="7" t="s">
        <v>3436</v>
      </c>
      <c r="W299" s="7" t="s">
        <v>3436</v>
      </c>
      <c r="X299" s="7" t="s">
        <v>3436</v>
      </c>
      <c r="Y299" s="7" t="s">
        <v>1934</v>
      </c>
      <c r="Z299" s="7" t="s">
        <v>16</v>
      </c>
      <c r="AA299" s="7" t="s">
        <v>2624</v>
      </c>
    </row>
    <row r="300" spans="1:27" x14ac:dyDescent="0.25">
      <c r="A300" s="4" t="s">
        <v>2643</v>
      </c>
      <c r="B300" s="7" t="s">
        <v>1940</v>
      </c>
      <c r="C300" s="8">
        <v>44826</v>
      </c>
      <c r="D300" s="8">
        <v>45976</v>
      </c>
      <c r="E300" s="7" t="s">
        <v>1024</v>
      </c>
      <c r="F300" s="7" t="s">
        <v>1025</v>
      </c>
      <c r="G300" s="5" t="s">
        <v>1026</v>
      </c>
      <c r="H300" s="7" t="s">
        <v>3043</v>
      </c>
      <c r="I300" s="7" t="s">
        <v>3044</v>
      </c>
      <c r="J300" s="88">
        <v>2000000</v>
      </c>
      <c r="K300" s="89">
        <v>2000000</v>
      </c>
      <c r="L300" s="88">
        <v>137800.26</v>
      </c>
      <c r="M300" s="88">
        <v>0</v>
      </c>
      <c r="N300" s="15">
        <v>6.8900130000000004E-2</v>
      </c>
      <c r="O300" s="14">
        <v>0</v>
      </c>
      <c r="P300" s="15">
        <v>0</v>
      </c>
      <c r="Q300" s="7" t="s">
        <v>15</v>
      </c>
      <c r="R300" s="2" t="s">
        <v>1991</v>
      </c>
      <c r="S300" s="6"/>
      <c r="T300" s="3"/>
      <c r="U300" s="7" t="s">
        <v>3436</v>
      </c>
      <c r="V300" s="7" t="s">
        <v>3427</v>
      </c>
      <c r="W300" s="7" t="s">
        <v>3427</v>
      </c>
      <c r="X300" s="7" t="s">
        <v>3427</v>
      </c>
      <c r="Y300" s="7" t="s">
        <v>1933</v>
      </c>
      <c r="Z300" s="7" t="s">
        <v>16</v>
      </c>
      <c r="AA300" s="7" t="s">
        <v>2624</v>
      </c>
    </row>
    <row r="301" spans="1:27" x14ac:dyDescent="0.25">
      <c r="A301" s="4" t="s">
        <v>2643</v>
      </c>
      <c r="B301" s="7" t="s">
        <v>1940</v>
      </c>
      <c r="C301" s="8">
        <v>44826</v>
      </c>
      <c r="D301" s="8">
        <v>45976</v>
      </c>
      <c r="E301" s="7" t="s">
        <v>1027</v>
      </c>
      <c r="F301" s="7" t="s">
        <v>1028</v>
      </c>
      <c r="G301" s="5" t="s">
        <v>1029</v>
      </c>
      <c r="H301" s="7" t="s">
        <v>3045</v>
      </c>
      <c r="I301" s="7" t="s">
        <v>3046</v>
      </c>
      <c r="J301" s="88">
        <v>2000000</v>
      </c>
      <c r="K301" s="89">
        <v>2000000</v>
      </c>
      <c r="L301" s="88">
        <v>288810.17</v>
      </c>
      <c r="M301" s="88">
        <v>0</v>
      </c>
      <c r="N301" s="15">
        <v>0.14440508499999999</v>
      </c>
      <c r="O301" s="14">
        <v>0</v>
      </c>
      <c r="P301" s="15">
        <v>0</v>
      </c>
      <c r="Q301" s="7" t="s">
        <v>15</v>
      </c>
      <c r="R301" s="2" t="s">
        <v>1991</v>
      </c>
      <c r="S301" s="6"/>
      <c r="T301" s="3"/>
      <c r="U301" s="7" t="s">
        <v>3436</v>
      </c>
      <c r="V301" s="7" t="s">
        <v>3427</v>
      </c>
      <c r="W301" s="7" t="s">
        <v>3427</v>
      </c>
      <c r="X301" s="7" t="s">
        <v>3427</v>
      </c>
      <c r="Y301" s="7" t="s">
        <v>1933</v>
      </c>
      <c r="Z301" s="7" t="s">
        <v>16</v>
      </c>
      <c r="AA301" s="7" t="s">
        <v>2624</v>
      </c>
    </row>
    <row r="302" spans="1:27" x14ac:dyDescent="0.25">
      <c r="A302" s="4" t="s">
        <v>2643</v>
      </c>
      <c r="B302" s="7" t="s">
        <v>1940</v>
      </c>
      <c r="C302" s="8">
        <v>44826</v>
      </c>
      <c r="D302" s="8">
        <v>45976</v>
      </c>
      <c r="E302" s="7" t="s">
        <v>1030</v>
      </c>
      <c r="F302" s="7" t="s">
        <v>1031</v>
      </c>
      <c r="G302" s="5" t="s">
        <v>1032</v>
      </c>
      <c r="H302" s="7" t="s">
        <v>3047</v>
      </c>
      <c r="I302" s="7" t="s">
        <v>3048</v>
      </c>
      <c r="J302" s="88">
        <v>2890000</v>
      </c>
      <c r="K302" s="89">
        <v>2890000</v>
      </c>
      <c r="L302" s="88">
        <v>172221.9</v>
      </c>
      <c r="M302" s="88">
        <v>0</v>
      </c>
      <c r="N302" s="15">
        <v>5.9592352941176471E-2</v>
      </c>
      <c r="O302" s="14">
        <v>0</v>
      </c>
      <c r="P302" s="15">
        <v>0</v>
      </c>
      <c r="Q302" s="7" t="s">
        <v>15</v>
      </c>
      <c r="R302" s="2" t="s">
        <v>1991</v>
      </c>
      <c r="S302" s="6"/>
      <c r="T302" s="3"/>
      <c r="U302" s="7" t="s">
        <v>3436</v>
      </c>
      <c r="V302" s="7" t="s">
        <v>3427</v>
      </c>
      <c r="W302" s="7" t="s">
        <v>3427</v>
      </c>
      <c r="X302" s="7" t="s">
        <v>3427</v>
      </c>
      <c r="Y302" s="7" t="s">
        <v>1933</v>
      </c>
      <c r="Z302" s="7" t="s">
        <v>16</v>
      </c>
      <c r="AA302" s="7" t="s">
        <v>2624</v>
      </c>
    </row>
    <row r="303" spans="1:27" x14ac:dyDescent="0.25">
      <c r="A303" s="4" t="s">
        <v>2643</v>
      </c>
      <c r="B303" s="7" t="s">
        <v>1940</v>
      </c>
      <c r="C303" s="8">
        <v>44826</v>
      </c>
      <c r="D303" s="8">
        <v>45976</v>
      </c>
      <c r="E303" s="7" t="s">
        <v>1033</v>
      </c>
      <c r="F303" s="7" t="s">
        <v>1034</v>
      </c>
      <c r="G303" s="5" t="s">
        <v>1035</v>
      </c>
      <c r="H303" s="7" t="s">
        <v>3049</v>
      </c>
      <c r="I303" s="7" t="s">
        <v>2729</v>
      </c>
      <c r="J303" s="88">
        <v>2145000</v>
      </c>
      <c r="K303" s="89">
        <v>2145000</v>
      </c>
      <c r="L303" s="88">
        <v>108437.36</v>
      </c>
      <c r="M303" s="88">
        <v>108437.36</v>
      </c>
      <c r="N303" s="15">
        <v>5.0553547785547784E-2</v>
      </c>
      <c r="O303" s="14">
        <v>5.0553547785547784E-2</v>
      </c>
      <c r="P303" s="15">
        <v>1</v>
      </c>
      <c r="Q303" s="7" t="s">
        <v>15</v>
      </c>
      <c r="R303" s="2" t="s">
        <v>1991</v>
      </c>
      <c r="S303" s="6"/>
      <c r="T303" s="3"/>
      <c r="U303" s="7" t="s">
        <v>3436</v>
      </c>
      <c r="V303" s="7" t="s">
        <v>3427</v>
      </c>
      <c r="W303" s="7" t="s">
        <v>3427</v>
      </c>
      <c r="X303" s="7" t="s">
        <v>3427</v>
      </c>
      <c r="Y303" s="7" t="s">
        <v>1933</v>
      </c>
      <c r="Z303" s="7" t="s">
        <v>16</v>
      </c>
      <c r="AA303" s="7" t="s">
        <v>2624</v>
      </c>
    </row>
    <row r="304" spans="1:27" x14ac:dyDescent="0.25">
      <c r="A304" s="4" t="s">
        <v>2643</v>
      </c>
      <c r="B304" s="7" t="s">
        <v>1940</v>
      </c>
      <c r="C304" s="8">
        <v>44826</v>
      </c>
      <c r="D304" s="8">
        <v>45976</v>
      </c>
      <c r="E304" s="7" t="s">
        <v>1036</v>
      </c>
      <c r="F304" s="7" t="s">
        <v>1037</v>
      </c>
      <c r="G304" s="5" t="s">
        <v>1038</v>
      </c>
      <c r="H304" s="7" t="s">
        <v>3050</v>
      </c>
      <c r="I304" s="7" t="s">
        <v>3051</v>
      </c>
      <c r="J304" s="88">
        <v>2500000</v>
      </c>
      <c r="K304" s="89">
        <v>2500000</v>
      </c>
      <c r="L304" s="88">
        <v>179281.44</v>
      </c>
      <c r="M304" s="88">
        <v>0</v>
      </c>
      <c r="N304" s="15">
        <v>7.1712576E-2</v>
      </c>
      <c r="O304" s="14">
        <v>0</v>
      </c>
      <c r="P304" s="15">
        <v>0</v>
      </c>
      <c r="Q304" s="7" t="s">
        <v>15</v>
      </c>
      <c r="R304" s="2" t="s">
        <v>1980</v>
      </c>
      <c r="S304" s="6"/>
      <c r="T304" s="3"/>
      <c r="U304" s="7" t="s">
        <v>3436</v>
      </c>
      <c r="V304" s="7" t="s">
        <v>3427</v>
      </c>
      <c r="W304" s="7" t="s">
        <v>3427</v>
      </c>
      <c r="X304" s="7" t="s">
        <v>3427</v>
      </c>
      <c r="Y304" s="7" t="s">
        <v>1933</v>
      </c>
      <c r="Z304" s="7" t="s">
        <v>16</v>
      </c>
      <c r="AA304" s="7" t="s">
        <v>2624</v>
      </c>
    </row>
    <row r="305" spans="1:28" x14ac:dyDescent="0.25">
      <c r="A305" s="4" t="s">
        <v>2643</v>
      </c>
      <c r="B305" s="7" t="s">
        <v>1940</v>
      </c>
      <c r="C305" s="8">
        <v>44826</v>
      </c>
      <c r="D305" s="8">
        <v>45976</v>
      </c>
      <c r="E305" s="7" t="s">
        <v>1039</v>
      </c>
      <c r="F305" s="7" t="s">
        <v>1040</v>
      </c>
      <c r="G305" s="5" t="s">
        <v>1041</v>
      </c>
      <c r="H305" s="7" t="s">
        <v>3052</v>
      </c>
      <c r="I305" s="7" t="s">
        <v>3053</v>
      </c>
      <c r="J305" s="88">
        <v>1980000</v>
      </c>
      <c r="K305" s="89">
        <v>1980000</v>
      </c>
      <c r="L305" s="88">
        <v>384781.41</v>
      </c>
      <c r="M305" s="88">
        <v>1592.35</v>
      </c>
      <c r="N305" s="15">
        <v>0.19433404545454544</v>
      </c>
      <c r="O305" s="14">
        <v>8.0421717171717171E-4</v>
      </c>
      <c r="P305" s="15">
        <v>4.1383236263934893E-3</v>
      </c>
      <c r="Q305" s="7" t="s">
        <v>15</v>
      </c>
      <c r="R305" s="2" t="s">
        <v>1989</v>
      </c>
      <c r="S305" s="6"/>
      <c r="T305" s="3"/>
      <c r="U305" s="7" t="s">
        <v>3436</v>
      </c>
      <c r="V305" s="7" t="s">
        <v>3427</v>
      </c>
      <c r="W305" s="7" t="s">
        <v>3427</v>
      </c>
      <c r="X305" s="7" t="s">
        <v>3427</v>
      </c>
      <c r="Y305" s="7" t="s">
        <v>1933</v>
      </c>
      <c r="Z305" s="7" t="s">
        <v>16</v>
      </c>
      <c r="AA305" s="7" t="s">
        <v>2624</v>
      </c>
    </row>
    <row r="306" spans="1:28" x14ac:dyDescent="0.25">
      <c r="A306" s="4" t="s">
        <v>2643</v>
      </c>
      <c r="B306" s="7" t="s">
        <v>1940</v>
      </c>
      <c r="C306" s="8">
        <v>44826</v>
      </c>
      <c r="D306" s="8">
        <v>45976</v>
      </c>
      <c r="E306" s="7" t="s">
        <v>1042</v>
      </c>
      <c r="F306" s="7" t="s">
        <v>1043</v>
      </c>
      <c r="G306" s="5" t="s">
        <v>1044</v>
      </c>
      <c r="H306" s="7" t="s">
        <v>3054</v>
      </c>
      <c r="I306" s="7" t="s">
        <v>3055</v>
      </c>
      <c r="J306" s="88">
        <v>1500000</v>
      </c>
      <c r="K306" s="89">
        <v>1500000</v>
      </c>
      <c r="L306" s="88">
        <v>1500000</v>
      </c>
      <c r="M306" s="88">
        <v>71916.52</v>
      </c>
      <c r="N306" s="15">
        <v>1</v>
      </c>
      <c r="O306" s="14">
        <v>4.7944346666666672E-2</v>
      </c>
      <c r="P306" s="15">
        <v>4.7944346666666672E-2</v>
      </c>
      <c r="Q306" s="7" t="s">
        <v>15</v>
      </c>
      <c r="R306" s="2" t="s">
        <v>1991</v>
      </c>
      <c r="S306" s="6"/>
      <c r="T306" s="3"/>
      <c r="U306" s="7" t="s">
        <v>3427</v>
      </c>
      <c r="V306" s="7" t="s">
        <v>3427</v>
      </c>
      <c r="W306" s="7" t="s">
        <v>3436</v>
      </c>
      <c r="X306" s="7" t="s">
        <v>3427</v>
      </c>
      <c r="Y306" s="7" t="s">
        <v>1935</v>
      </c>
      <c r="Z306" s="7" t="s">
        <v>16</v>
      </c>
      <c r="AA306" s="7" t="s">
        <v>2624</v>
      </c>
      <c r="AB306" s="2" t="s">
        <v>3386</v>
      </c>
    </row>
    <row r="307" spans="1:28" x14ac:dyDescent="0.25">
      <c r="A307" s="4" t="s">
        <v>2643</v>
      </c>
      <c r="B307" s="7" t="s">
        <v>1940</v>
      </c>
      <c r="C307" s="8">
        <v>44826</v>
      </c>
      <c r="D307" s="8">
        <v>45976</v>
      </c>
      <c r="E307" s="7" t="s">
        <v>1045</v>
      </c>
      <c r="F307" s="7" t="s">
        <v>1046</v>
      </c>
      <c r="G307" s="5" t="s">
        <v>1047</v>
      </c>
      <c r="H307" s="7" t="s">
        <v>3056</v>
      </c>
      <c r="I307" s="7" t="s">
        <v>3057</v>
      </c>
      <c r="J307" s="88">
        <v>1250000</v>
      </c>
      <c r="K307" s="89">
        <v>1250000</v>
      </c>
      <c r="L307" s="88">
        <v>38342.550000000003</v>
      </c>
      <c r="M307" s="88">
        <v>38342.550000000003</v>
      </c>
      <c r="N307" s="15">
        <v>3.0674040000000003E-2</v>
      </c>
      <c r="O307" s="14">
        <v>3.0674040000000003E-2</v>
      </c>
      <c r="P307" s="15">
        <v>1</v>
      </c>
      <c r="Q307" s="7" t="s">
        <v>15</v>
      </c>
      <c r="R307" s="2" t="s">
        <v>1991</v>
      </c>
      <c r="S307" s="6"/>
      <c r="T307" s="3"/>
      <c r="U307" s="7" t="s">
        <v>3436</v>
      </c>
      <c r="V307" s="7" t="s">
        <v>3427</v>
      </c>
      <c r="W307" s="7" t="s">
        <v>3427</v>
      </c>
      <c r="X307" s="7" t="s">
        <v>3427</v>
      </c>
      <c r="Y307" s="7" t="s">
        <v>1933</v>
      </c>
      <c r="Z307" s="7" t="s">
        <v>16</v>
      </c>
      <c r="AA307" s="7" t="s">
        <v>2624</v>
      </c>
    </row>
    <row r="308" spans="1:28" x14ac:dyDescent="0.25">
      <c r="A308" s="4" t="s">
        <v>2643</v>
      </c>
      <c r="B308" s="7" t="s">
        <v>1940</v>
      </c>
      <c r="C308" s="8">
        <v>44826</v>
      </c>
      <c r="D308" s="8">
        <v>45976</v>
      </c>
      <c r="E308" s="7" t="s">
        <v>1048</v>
      </c>
      <c r="F308" s="7" t="s">
        <v>1049</v>
      </c>
      <c r="G308" s="5" t="s">
        <v>1050</v>
      </c>
      <c r="H308" s="7" t="s">
        <v>3058</v>
      </c>
      <c r="I308" s="7" t="s">
        <v>3059</v>
      </c>
      <c r="J308" s="88">
        <v>1400000</v>
      </c>
      <c r="K308" s="89">
        <v>1400000</v>
      </c>
      <c r="L308" s="88">
        <v>0</v>
      </c>
      <c r="M308" s="88">
        <v>0</v>
      </c>
      <c r="N308" s="15">
        <v>0</v>
      </c>
      <c r="O308" s="14">
        <v>0</v>
      </c>
      <c r="P308" s="15">
        <v>0</v>
      </c>
      <c r="Q308" s="7" t="s">
        <v>33</v>
      </c>
      <c r="R308" s="2" t="s">
        <v>3429</v>
      </c>
      <c r="S308" s="6"/>
      <c r="T308" s="3"/>
      <c r="U308" s="7" t="s">
        <v>3436</v>
      </c>
      <c r="V308" s="7" t="s">
        <v>3427</v>
      </c>
      <c r="W308" s="7" t="s">
        <v>3427</v>
      </c>
      <c r="X308" s="7" t="s">
        <v>3427</v>
      </c>
      <c r="Y308" s="7" t="s">
        <v>1933</v>
      </c>
      <c r="Z308" s="7" t="s">
        <v>16</v>
      </c>
      <c r="AA308" s="7" t="s">
        <v>2624</v>
      </c>
    </row>
    <row r="309" spans="1:28" x14ac:dyDescent="0.25">
      <c r="A309" s="4" t="s">
        <v>2643</v>
      </c>
      <c r="B309" s="7" t="s">
        <v>1940</v>
      </c>
      <c r="C309" s="8">
        <v>44826</v>
      </c>
      <c r="D309" s="8">
        <v>45976</v>
      </c>
      <c r="E309" s="7" t="s">
        <v>1051</v>
      </c>
      <c r="F309" s="7" t="s">
        <v>1052</v>
      </c>
      <c r="G309" s="5" t="s">
        <v>1053</v>
      </c>
      <c r="H309" s="7" t="s">
        <v>3060</v>
      </c>
      <c r="I309" s="7" t="s">
        <v>3061</v>
      </c>
      <c r="J309" s="88">
        <v>1700000</v>
      </c>
      <c r="K309" s="89">
        <v>1700000</v>
      </c>
      <c r="L309" s="88">
        <v>1511265.19</v>
      </c>
      <c r="M309" s="88">
        <v>0</v>
      </c>
      <c r="N309" s="15">
        <v>0.88897952352941179</v>
      </c>
      <c r="O309" s="14">
        <v>0</v>
      </c>
      <c r="P309" s="15">
        <v>0</v>
      </c>
      <c r="Q309" s="7" t="s">
        <v>125</v>
      </c>
      <c r="R309" s="2" t="s">
        <v>1993</v>
      </c>
      <c r="S309" s="6">
        <v>45657</v>
      </c>
      <c r="T309" s="3" t="s">
        <v>3438</v>
      </c>
      <c r="U309" s="7" t="s">
        <v>3427</v>
      </c>
      <c r="V309" s="7" t="s">
        <v>3436</v>
      </c>
      <c r="W309" s="7" t="s">
        <v>3436</v>
      </c>
      <c r="X309" s="7" t="s">
        <v>3436</v>
      </c>
      <c r="Y309" s="7" t="s">
        <v>1934</v>
      </c>
      <c r="Z309" s="7" t="s">
        <v>16</v>
      </c>
      <c r="AA309" s="7" t="s">
        <v>2624</v>
      </c>
    </row>
    <row r="310" spans="1:28" x14ac:dyDescent="0.25">
      <c r="A310" s="4" t="s">
        <v>2643</v>
      </c>
      <c r="B310" s="7" t="s">
        <v>1940</v>
      </c>
      <c r="C310" s="8">
        <v>44826</v>
      </c>
      <c r="D310" s="8">
        <v>45976</v>
      </c>
      <c r="E310" s="7" t="s">
        <v>1054</v>
      </c>
      <c r="F310" s="7" t="s">
        <v>1055</v>
      </c>
      <c r="G310" s="5" t="s">
        <v>1056</v>
      </c>
      <c r="H310" s="7" t="s">
        <v>3062</v>
      </c>
      <c r="I310" s="7" t="s">
        <v>2949</v>
      </c>
      <c r="J310" s="88">
        <v>2075000</v>
      </c>
      <c r="K310" s="89">
        <v>2075000</v>
      </c>
      <c r="L310" s="88">
        <v>727867.88</v>
      </c>
      <c r="M310" s="88">
        <v>301866.06</v>
      </c>
      <c r="N310" s="15">
        <v>0.35077970120481927</v>
      </c>
      <c r="O310" s="14">
        <v>0.14547761927710842</v>
      </c>
      <c r="P310" s="15">
        <v>0.41472644733272196</v>
      </c>
      <c r="Q310" s="7" t="s">
        <v>23</v>
      </c>
      <c r="R310" s="2" t="s">
        <v>1993</v>
      </c>
      <c r="S310" s="6"/>
      <c r="T310" s="3"/>
      <c r="U310" s="7" t="s">
        <v>3436</v>
      </c>
      <c r="V310" s="7" t="s">
        <v>3427</v>
      </c>
      <c r="W310" s="7" t="s">
        <v>3427</v>
      </c>
      <c r="X310" s="7" t="s">
        <v>3427</v>
      </c>
      <c r="Y310" s="7" t="s">
        <v>1933</v>
      </c>
      <c r="Z310" s="7" t="s">
        <v>16</v>
      </c>
      <c r="AA310" s="7" t="s">
        <v>2624</v>
      </c>
    </row>
    <row r="311" spans="1:28" x14ac:dyDescent="0.25">
      <c r="A311" s="4" t="s">
        <v>2643</v>
      </c>
      <c r="B311" s="7" t="s">
        <v>1940</v>
      </c>
      <c r="C311" s="8">
        <v>44826</v>
      </c>
      <c r="D311" s="8">
        <v>45976</v>
      </c>
      <c r="E311" s="7" t="s">
        <v>1057</v>
      </c>
      <c r="F311" s="7" t="s">
        <v>1058</v>
      </c>
      <c r="G311" s="5" t="s">
        <v>1059</v>
      </c>
      <c r="H311" s="7" t="s">
        <v>3063</v>
      </c>
      <c r="I311" s="7" t="s">
        <v>3064</v>
      </c>
      <c r="J311" s="88">
        <v>2000000</v>
      </c>
      <c r="K311" s="89">
        <v>2000000</v>
      </c>
      <c r="L311" s="88">
        <v>1900376.57</v>
      </c>
      <c r="M311" s="88">
        <v>636085.42999999993</v>
      </c>
      <c r="N311" s="15">
        <v>0.95018828500000008</v>
      </c>
      <c r="O311" s="14">
        <v>0.31804271499999998</v>
      </c>
      <c r="P311" s="15">
        <v>0.33471546641937389</v>
      </c>
      <c r="Q311" s="7" t="s">
        <v>58</v>
      </c>
      <c r="R311" s="2" t="s">
        <v>3442</v>
      </c>
      <c r="S311" s="6">
        <v>45418</v>
      </c>
      <c r="T311" s="3" t="s">
        <v>3440</v>
      </c>
      <c r="U311" s="7" t="s">
        <v>3427</v>
      </c>
      <c r="V311" s="7" t="s">
        <v>3436</v>
      </c>
      <c r="W311" s="7" t="s">
        <v>3436</v>
      </c>
      <c r="X311" s="7" t="s">
        <v>3436</v>
      </c>
      <c r="Y311" s="7" t="s">
        <v>1934</v>
      </c>
      <c r="Z311" s="7" t="s">
        <v>16</v>
      </c>
      <c r="AA311" s="7" t="s">
        <v>2624</v>
      </c>
      <c r="AB311" s="2" t="s">
        <v>3384</v>
      </c>
    </row>
    <row r="312" spans="1:28" x14ac:dyDescent="0.25">
      <c r="A312" s="4" t="s">
        <v>2643</v>
      </c>
      <c r="B312" s="7" t="s">
        <v>1940</v>
      </c>
      <c r="C312" s="8">
        <v>44826</v>
      </c>
      <c r="D312" s="8">
        <v>45976</v>
      </c>
      <c r="E312" s="7" t="s">
        <v>1060</v>
      </c>
      <c r="F312" s="7" t="s">
        <v>1061</v>
      </c>
      <c r="G312" s="5" t="s">
        <v>1062</v>
      </c>
      <c r="H312" s="7" t="s">
        <v>3065</v>
      </c>
      <c r="I312" s="7" t="s">
        <v>2970</v>
      </c>
      <c r="J312" s="88">
        <v>2550000</v>
      </c>
      <c r="K312" s="89">
        <v>2550000</v>
      </c>
      <c r="L312" s="88">
        <v>2136947.6</v>
      </c>
      <c r="M312" s="88">
        <v>0</v>
      </c>
      <c r="N312" s="15">
        <v>0.83801866666666669</v>
      </c>
      <c r="O312" s="14">
        <v>0</v>
      </c>
      <c r="P312" s="15">
        <v>0</v>
      </c>
      <c r="Q312" s="7" t="s">
        <v>58</v>
      </c>
      <c r="R312" s="2" t="s">
        <v>1995</v>
      </c>
      <c r="S312" s="6">
        <v>45632</v>
      </c>
      <c r="T312" s="3" t="s">
        <v>3438</v>
      </c>
      <c r="U312" s="7" t="s">
        <v>3427</v>
      </c>
      <c r="V312" s="7" t="s">
        <v>3436</v>
      </c>
      <c r="W312" s="7" t="s">
        <v>3436</v>
      </c>
      <c r="X312" s="7" t="s">
        <v>3436</v>
      </c>
      <c r="Y312" s="7" t="s">
        <v>1934</v>
      </c>
      <c r="Z312" s="7" t="s">
        <v>16</v>
      </c>
      <c r="AA312" s="7" t="s">
        <v>2624</v>
      </c>
    </row>
    <row r="313" spans="1:28" x14ac:dyDescent="0.25">
      <c r="A313" s="4" t="s">
        <v>2643</v>
      </c>
      <c r="B313" s="7" t="s">
        <v>1940</v>
      </c>
      <c r="C313" s="8">
        <v>44826</v>
      </c>
      <c r="D313" s="8">
        <v>45976</v>
      </c>
      <c r="E313" s="7" t="s">
        <v>1063</v>
      </c>
      <c r="F313" s="7" t="s">
        <v>1064</v>
      </c>
      <c r="G313" s="5" t="s">
        <v>1065</v>
      </c>
      <c r="H313" s="7" t="s">
        <v>3066</v>
      </c>
      <c r="I313" s="7" t="s">
        <v>3067</v>
      </c>
      <c r="J313" s="88">
        <v>2000000</v>
      </c>
      <c r="K313" s="89">
        <v>2000000</v>
      </c>
      <c r="L313" s="88">
        <v>0</v>
      </c>
      <c r="M313" s="88">
        <v>0</v>
      </c>
      <c r="N313" s="15">
        <v>0</v>
      </c>
      <c r="O313" s="14">
        <v>0</v>
      </c>
      <c r="P313" s="15">
        <v>0</v>
      </c>
      <c r="Q313" s="7" t="s">
        <v>33</v>
      </c>
      <c r="R313" s="2" t="s">
        <v>3429</v>
      </c>
      <c r="S313" s="6"/>
      <c r="T313" s="3"/>
      <c r="U313" s="7" t="s">
        <v>3436</v>
      </c>
      <c r="V313" s="7" t="s">
        <v>3427</v>
      </c>
      <c r="W313" s="7" t="s">
        <v>3427</v>
      </c>
      <c r="X313" s="7" t="s">
        <v>3427</v>
      </c>
      <c r="Y313" s="7" t="s">
        <v>1933</v>
      </c>
      <c r="Z313" s="7" t="s">
        <v>16</v>
      </c>
      <c r="AA313" s="7" t="s">
        <v>2624</v>
      </c>
    </row>
    <row r="314" spans="1:28" x14ac:dyDescent="0.25">
      <c r="A314" s="4" t="s">
        <v>2643</v>
      </c>
      <c r="B314" s="7" t="s">
        <v>1940</v>
      </c>
      <c r="C314" s="8">
        <v>44826</v>
      </c>
      <c r="D314" s="8">
        <v>45976</v>
      </c>
      <c r="E314" s="7" t="s">
        <v>1066</v>
      </c>
      <c r="F314" s="7" t="s">
        <v>1067</v>
      </c>
      <c r="G314" s="5" t="s">
        <v>1068</v>
      </c>
      <c r="H314" s="7" t="s">
        <v>3068</v>
      </c>
      <c r="I314" s="7" t="s">
        <v>3069</v>
      </c>
      <c r="J314" s="88">
        <v>1600000</v>
      </c>
      <c r="K314" s="89">
        <v>1600000</v>
      </c>
      <c r="L314" s="88">
        <v>155565.47</v>
      </c>
      <c r="M314" s="88">
        <v>69680</v>
      </c>
      <c r="N314" s="15">
        <v>9.7228418750000004E-2</v>
      </c>
      <c r="O314" s="14">
        <v>4.3549999999999998E-2</v>
      </c>
      <c r="P314" s="15">
        <v>0.44791430900443396</v>
      </c>
      <c r="Q314" s="7" t="s">
        <v>23</v>
      </c>
      <c r="R314" s="2" t="s">
        <v>1993</v>
      </c>
      <c r="S314" s="6"/>
      <c r="T314" s="3"/>
      <c r="U314" s="7" t="s">
        <v>3436</v>
      </c>
      <c r="V314" s="7" t="s">
        <v>3427</v>
      </c>
      <c r="W314" s="7" t="s">
        <v>3427</v>
      </c>
      <c r="X314" s="7" t="s">
        <v>3427</v>
      </c>
      <c r="Y314" s="7" t="s">
        <v>1933</v>
      </c>
      <c r="Z314" s="7" t="s">
        <v>16</v>
      </c>
      <c r="AA314" s="7" t="s">
        <v>2624</v>
      </c>
    </row>
    <row r="315" spans="1:28" x14ac:dyDescent="0.25">
      <c r="A315" s="4" t="s">
        <v>2643</v>
      </c>
      <c r="B315" s="7" t="s">
        <v>1940</v>
      </c>
      <c r="C315" s="8">
        <v>44826</v>
      </c>
      <c r="D315" s="8">
        <v>45976</v>
      </c>
      <c r="E315" s="7" t="s">
        <v>1069</v>
      </c>
      <c r="F315" s="7" t="s">
        <v>1070</v>
      </c>
      <c r="G315" s="5" t="s">
        <v>1071</v>
      </c>
      <c r="H315" s="7" t="s">
        <v>3070</v>
      </c>
      <c r="I315" s="7" t="s">
        <v>3071</v>
      </c>
      <c r="J315" s="88">
        <v>1200000</v>
      </c>
      <c r="K315" s="89">
        <v>1200000</v>
      </c>
      <c r="L315" s="88">
        <v>1110216.56</v>
      </c>
      <c r="M315" s="88">
        <v>0</v>
      </c>
      <c r="N315" s="15">
        <v>0.92518046666666676</v>
      </c>
      <c r="O315" s="14">
        <v>0</v>
      </c>
      <c r="P315" s="15">
        <v>0</v>
      </c>
      <c r="Q315" s="7" t="s">
        <v>58</v>
      </c>
      <c r="R315" s="2" t="s">
        <v>1995</v>
      </c>
      <c r="S315" s="6">
        <v>45581</v>
      </c>
      <c r="T315" s="3" t="s">
        <v>3438</v>
      </c>
      <c r="U315" s="7" t="s">
        <v>3427</v>
      </c>
      <c r="V315" s="7" t="s">
        <v>3436</v>
      </c>
      <c r="W315" s="7" t="s">
        <v>3436</v>
      </c>
      <c r="X315" s="7" t="s">
        <v>3436</v>
      </c>
      <c r="Y315" s="7" t="s">
        <v>1934</v>
      </c>
      <c r="Z315" s="7" t="s">
        <v>16</v>
      </c>
      <c r="AA315" s="7" t="s">
        <v>2624</v>
      </c>
    </row>
    <row r="316" spans="1:28" x14ac:dyDescent="0.25">
      <c r="A316" s="4" t="s">
        <v>2643</v>
      </c>
      <c r="B316" s="7" t="s">
        <v>1940</v>
      </c>
      <c r="C316" s="8">
        <v>44826</v>
      </c>
      <c r="D316" s="8">
        <v>45976</v>
      </c>
      <c r="E316" s="7" t="s">
        <v>1072</v>
      </c>
      <c r="F316" s="7" t="s">
        <v>1073</v>
      </c>
      <c r="G316" s="5" t="s">
        <v>1074</v>
      </c>
      <c r="H316" s="7" t="s">
        <v>3072</v>
      </c>
      <c r="I316" s="7" t="s">
        <v>3073</v>
      </c>
      <c r="J316" s="88">
        <v>2500000</v>
      </c>
      <c r="K316" s="89">
        <v>2500000</v>
      </c>
      <c r="L316" s="88">
        <v>88880.11</v>
      </c>
      <c r="M316" s="88">
        <v>23940.26</v>
      </c>
      <c r="N316" s="15">
        <v>3.5552043999999998E-2</v>
      </c>
      <c r="O316" s="14">
        <v>9.5761040000000002E-3</v>
      </c>
      <c r="P316" s="15">
        <v>0.26935452712648533</v>
      </c>
      <c r="Q316" s="7" t="s">
        <v>33</v>
      </c>
      <c r="R316" s="2" t="s">
        <v>3429</v>
      </c>
      <c r="S316" s="6"/>
      <c r="T316" s="3"/>
      <c r="U316" s="7" t="s">
        <v>3436</v>
      </c>
      <c r="V316" s="7" t="s">
        <v>3427</v>
      </c>
      <c r="W316" s="7" t="s">
        <v>3427</v>
      </c>
      <c r="X316" s="7" t="s">
        <v>3427</v>
      </c>
      <c r="Y316" s="7" t="s">
        <v>1933</v>
      </c>
      <c r="Z316" s="7" t="s">
        <v>16</v>
      </c>
      <c r="AA316" s="7" t="s">
        <v>2624</v>
      </c>
      <c r="AB316" s="2" t="s">
        <v>3383</v>
      </c>
    </row>
    <row r="317" spans="1:28" x14ac:dyDescent="0.25">
      <c r="A317" s="4" t="s">
        <v>2643</v>
      </c>
      <c r="B317" s="7" t="s">
        <v>1940</v>
      </c>
      <c r="C317" s="8">
        <v>44826</v>
      </c>
      <c r="D317" s="8">
        <v>45976</v>
      </c>
      <c r="E317" s="7" t="s">
        <v>1075</v>
      </c>
      <c r="F317" s="7" t="s">
        <v>1076</v>
      </c>
      <c r="G317" s="5" t="s">
        <v>1077</v>
      </c>
      <c r="H317" s="7" t="s">
        <v>3074</v>
      </c>
      <c r="I317" s="7" t="s">
        <v>3075</v>
      </c>
      <c r="J317" s="88">
        <v>2000000</v>
      </c>
      <c r="K317" s="89">
        <v>2000000</v>
      </c>
      <c r="L317" s="88">
        <v>32989.83</v>
      </c>
      <c r="M317" s="88">
        <v>0</v>
      </c>
      <c r="N317" s="15">
        <v>1.6494915000000002E-2</v>
      </c>
      <c r="O317" s="14">
        <v>0</v>
      </c>
      <c r="P317" s="15">
        <v>0</v>
      </c>
      <c r="Q317" s="7" t="s">
        <v>15</v>
      </c>
      <c r="R317" s="2" t="s">
        <v>1987</v>
      </c>
      <c r="S317" s="6"/>
      <c r="T317" s="3"/>
      <c r="U317" s="7" t="s">
        <v>3436</v>
      </c>
      <c r="V317" s="7" t="s">
        <v>3427</v>
      </c>
      <c r="W317" s="7" t="s">
        <v>3427</v>
      </c>
      <c r="X317" s="7" t="s">
        <v>3427</v>
      </c>
      <c r="Y317" s="7" t="s">
        <v>1933</v>
      </c>
      <c r="Z317" s="7" t="s">
        <v>16</v>
      </c>
      <c r="AA317" s="7" t="s">
        <v>2624</v>
      </c>
    </row>
    <row r="318" spans="1:28" x14ac:dyDescent="0.25">
      <c r="A318" s="4" t="s">
        <v>2643</v>
      </c>
      <c r="B318" s="7" t="s">
        <v>1940</v>
      </c>
      <c r="C318" s="8">
        <v>44826</v>
      </c>
      <c r="D318" s="8">
        <v>45976</v>
      </c>
      <c r="E318" s="7" t="s">
        <v>1078</v>
      </c>
      <c r="F318" s="7" t="s">
        <v>1079</v>
      </c>
      <c r="G318" s="5" t="s">
        <v>1080</v>
      </c>
      <c r="H318" s="7" t="s">
        <v>3076</v>
      </c>
      <c r="I318" s="7" t="s">
        <v>3077</v>
      </c>
      <c r="J318" s="88">
        <v>2050000</v>
      </c>
      <c r="K318" s="89">
        <v>2050000</v>
      </c>
      <c r="L318" s="88">
        <v>271400.31</v>
      </c>
      <c r="M318" s="88">
        <v>0</v>
      </c>
      <c r="N318" s="15">
        <v>0.13239039512195122</v>
      </c>
      <c r="O318" s="14">
        <v>0</v>
      </c>
      <c r="P318" s="15">
        <v>0</v>
      </c>
      <c r="Q318" s="7" t="s">
        <v>15</v>
      </c>
      <c r="R318" s="2" t="s">
        <v>1991</v>
      </c>
      <c r="S318" s="6"/>
      <c r="T318" s="3"/>
      <c r="U318" s="7" t="s">
        <v>3436</v>
      </c>
      <c r="V318" s="7" t="s">
        <v>3427</v>
      </c>
      <c r="W318" s="7" t="s">
        <v>3427</v>
      </c>
      <c r="X318" s="7" t="s">
        <v>3427</v>
      </c>
      <c r="Y318" s="7" t="s">
        <v>1933</v>
      </c>
      <c r="Z318" s="7" t="s">
        <v>16</v>
      </c>
      <c r="AA318" s="7" t="s">
        <v>2624</v>
      </c>
    </row>
    <row r="319" spans="1:28" x14ac:dyDescent="0.25">
      <c r="A319" s="4" t="s">
        <v>2643</v>
      </c>
      <c r="B319" s="7" t="s">
        <v>1940</v>
      </c>
      <c r="C319" s="8">
        <v>44826</v>
      </c>
      <c r="D319" s="8">
        <v>45976</v>
      </c>
      <c r="E319" s="7" t="s">
        <v>1081</v>
      </c>
      <c r="F319" s="7" t="s">
        <v>1082</v>
      </c>
      <c r="G319" s="5" t="s">
        <v>1083</v>
      </c>
      <c r="H319" s="7" t="s">
        <v>3078</v>
      </c>
      <c r="I319" s="7" t="s">
        <v>3079</v>
      </c>
      <c r="J319" s="88">
        <v>1418000</v>
      </c>
      <c r="K319" s="89">
        <v>1418000</v>
      </c>
      <c r="L319" s="88">
        <v>137470.60999999999</v>
      </c>
      <c r="M319" s="88">
        <v>0</v>
      </c>
      <c r="N319" s="15">
        <v>9.6946833568406193E-2</v>
      </c>
      <c r="O319" s="14">
        <v>0</v>
      </c>
      <c r="P319" s="15">
        <v>0</v>
      </c>
      <c r="Q319" s="7" t="s">
        <v>15</v>
      </c>
      <c r="R319" s="2" t="s">
        <v>1991</v>
      </c>
      <c r="S319" s="6"/>
      <c r="T319" s="3"/>
      <c r="U319" s="7" t="s">
        <v>3436</v>
      </c>
      <c r="V319" s="7" t="s">
        <v>3427</v>
      </c>
      <c r="W319" s="7" t="s">
        <v>3427</v>
      </c>
      <c r="X319" s="7" t="s">
        <v>3427</v>
      </c>
      <c r="Y319" s="7" t="s">
        <v>1933</v>
      </c>
      <c r="Z319" s="7" t="s">
        <v>16</v>
      </c>
      <c r="AA319" s="7" t="s">
        <v>2624</v>
      </c>
    </row>
    <row r="320" spans="1:28" x14ac:dyDescent="0.25">
      <c r="A320" s="4" t="s">
        <v>2643</v>
      </c>
      <c r="B320" s="7" t="s">
        <v>1940</v>
      </c>
      <c r="C320" s="8">
        <v>44826</v>
      </c>
      <c r="D320" s="8">
        <v>45976</v>
      </c>
      <c r="E320" s="7" t="s">
        <v>1084</v>
      </c>
      <c r="F320" s="7" t="s">
        <v>1085</v>
      </c>
      <c r="G320" s="5" t="s">
        <v>1086</v>
      </c>
      <c r="H320" s="7" t="s">
        <v>3080</v>
      </c>
      <c r="I320" s="7" t="s">
        <v>3081</v>
      </c>
      <c r="J320" s="88">
        <v>1550000</v>
      </c>
      <c r="K320" s="89">
        <v>1550000</v>
      </c>
      <c r="L320" s="88">
        <v>1490932.75</v>
      </c>
      <c r="M320" s="88">
        <v>358241.38</v>
      </c>
      <c r="N320" s="15">
        <v>0.96189209677419352</v>
      </c>
      <c r="O320" s="14">
        <v>0.23112347096774194</v>
      </c>
      <c r="P320" s="15">
        <v>0.24028003945852019</v>
      </c>
      <c r="Q320" s="7" t="s">
        <v>58</v>
      </c>
      <c r="R320" s="2" t="s">
        <v>1995</v>
      </c>
      <c r="S320" s="6">
        <v>45553</v>
      </c>
      <c r="T320" s="3" t="s">
        <v>3438</v>
      </c>
      <c r="U320" s="7" t="s">
        <v>3427</v>
      </c>
      <c r="V320" s="7" t="s">
        <v>3436</v>
      </c>
      <c r="W320" s="7" t="s">
        <v>3436</v>
      </c>
      <c r="X320" s="7" t="s">
        <v>3436</v>
      </c>
      <c r="Y320" s="7" t="s">
        <v>1934</v>
      </c>
      <c r="Z320" s="7" t="s">
        <v>16</v>
      </c>
      <c r="AA320" s="7" t="s">
        <v>2624</v>
      </c>
    </row>
    <row r="321" spans="1:27" x14ac:dyDescent="0.25">
      <c r="A321" s="4" t="s">
        <v>2643</v>
      </c>
      <c r="B321" s="7" t="s">
        <v>1940</v>
      </c>
      <c r="C321" s="8">
        <v>44826</v>
      </c>
      <c r="D321" s="8">
        <v>45976</v>
      </c>
      <c r="E321" s="7" t="s">
        <v>1087</v>
      </c>
      <c r="F321" s="7" t="s">
        <v>1088</v>
      </c>
      <c r="G321" s="5" t="s">
        <v>1089</v>
      </c>
      <c r="H321" s="7" t="s">
        <v>3082</v>
      </c>
      <c r="I321" s="7" t="s">
        <v>3082</v>
      </c>
      <c r="J321" s="88">
        <v>2045970</v>
      </c>
      <c r="K321" s="89">
        <v>2045970</v>
      </c>
      <c r="L321" s="88">
        <v>81201.929999999993</v>
      </c>
      <c r="M321" s="88">
        <v>0</v>
      </c>
      <c r="N321" s="15">
        <v>3.9688719775949788E-2</v>
      </c>
      <c r="O321" s="14">
        <v>0</v>
      </c>
      <c r="P321" s="15">
        <v>0</v>
      </c>
      <c r="Q321" s="7" t="s">
        <v>15</v>
      </c>
      <c r="R321" s="2" t="s">
        <v>1991</v>
      </c>
      <c r="S321" s="6"/>
      <c r="T321" s="3"/>
      <c r="U321" s="7" t="s">
        <v>3436</v>
      </c>
      <c r="V321" s="7" t="s">
        <v>3427</v>
      </c>
      <c r="W321" s="7" t="s">
        <v>3427</v>
      </c>
      <c r="X321" s="7" t="s">
        <v>3427</v>
      </c>
      <c r="Y321" s="7" t="s">
        <v>1933</v>
      </c>
      <c r="Z321" s="7" t="s">
        <v>16</v>
      </c>
      <c r="AA321" s="7" t="s">
        <v>2624</v>
      </c>
    </row>
    <row r="322" spans="1:27" x14ac:dyDescent="0.25">
      <c r="A322" s="4" t="s">
        <v>2643</v>
      </c>
      <c r="B322" s="7" t="s">
        <v>1940</v>
      </c>
      <c r="C322" s="8">
        <v>44826</v>
      </c>
      <c r="D322" s="8">
        <v>45976</v>
      </c>
      <c r="E322" s="7" t="s">
        <v>1090</v>
      </c>
      <c r="F322" s="7" t="s">
        <v>1091</v>
      </c>
      <c r="G322" s="5" t="s">
        <v>1092</v>
      </c>
      <c r="H322" s="7" t="s">
        <v>3083</v>
      </c>
      <c r="I322" s="7" t="s">
        <v>3084</v>
      </c>
      <c r="J322" s="88">
        <v>1200000</v>
      </c>
      <c r="K322" s="89">
        <v>1200000</v>
      </c>
      <c r="L322" s="88">
        <v>0</v>
      </c>
      <c r="M322" s="88">
        <v>0</v>
      </c>
      <c r="N322" s="15">
        <v>0</v>
      </c>
      <c r="O322" s="14">
        <v>0</v>
      </c>
      <c r="P322" s="15">
        <v>0</v>
      </c>
      <c r="Q322" s="7" t="s">
        <v>33</v>
      </c>
      <c r="R322" s="2" t="s">
        <v>3429</v>
      </c>
      <c r="S322" s="6"/>
      <c r="T322" s="3"/>
      <c r="U322" s="7" t="s">
        <v>3436</v>
      </c>
      <c r="V322" s="7" t="s">
        <v>3427</v>
      </c>
      <c r="W322" s="7" t="s">
        <v>3427</v>
      </c>
      <c r="X322" s="7" t="s">
        <v>3427</v>
      </c>
      <c r="Y322" s="7" t="s">
        <v>1933</v>
      </c>
      <c r="Z322" s="7" t="s">
        <v>16</v>
      </c>
      <c r="AA322" s="7" t="s">
        <v>2624</v>
      </c>
    </row>
    <row r="323" spans="1:27" x14ac:dyDescent="0.25">
      <c r="A323" s="4" t="s">
        <v>2643</v>
      </c>
      <c r="B323" s="7" t="s">
        <v>1940</v>
      </c>
      <c r="C323" s="8">
        <v>44826</v>
      </c>
      <c r="D323" s="8">
        <v>45976</v>
      </c>
      <c r="E323" s="7" t="s">
        <v>1093</v>
      </c>
      <c r="F323" s="7" t="s">
        <v>1094</v>
      </c>
      <c r="G323" s="5" t="s">
        <v>1095</v>
      </c>
      <c r="H323" s="7" t="s">
        <v>3085</v>
      </c>
      <c r="I323" s="7" t="s">
        <v>3086</v>
      </c>
      <c r="J323" s="88">
        <v>1500000</v>
      </c>
      <c r="K323" s="89">
        <v>1500000</v>
      </c>
      <c r="L323" s="88">
        <v>136081.25</v>
      </c>
      <c r="M323" s="88">
        <v>0</v>
      </c>
      <c r="N323" s="15">
        <v>9.0720833333333334E-2</v>
      </c>
      <c r="O323" s="14">
        <v>0</v>
      </c>
      <c r="P323" s="15">
        <v>0</v>
      </c>
      <c r="Q323" s="7" t="s">
        <v>15</v>
      </c>
      <c r="R323" s="2" t="s">
        <v>1991</v>
      </c>
      <c r="S323" s="6"/>
      <c r="T323" s="3"/>
      <c r="U323" s="7" t="s">
        <v>3436</v>
      </c>
      <c r="V323" s="7" t="s">
        <v>3427</v>
      </c>
      <c r="W323" s="7" t="s">
        <v>3427</v>
      </c>
      <c r="X323" s="7" t="s">
        <v>3427</v>
      </c>
      <c r="Y323" s="7" t="s">
        <v>1933</v>
      </c>
      <c r="Z323" s="7" t="s">
        <v>16</v>
      </c>
      <c r="AA323" s="7" t="s">
        <v>2624</v>
      </c>
    </row>
    <row r="324" spans="1:27" x14ac:dyDescent="0.25">
      <c r="A324" s="4" t="s">
        <v>2643</v>
      </c>
      <c r="B324" s="7" t="s">
        <v>1940</v>
      </c>
      <c r="C324" s="8">
        <v>44826</v>
      </c>
      <c r="D324" s="8">
        <v>45976</v>
      </c>
      <c r="E324" s="7" t="s">
        <v>1096</v>
      </c>
      <c r="F324" s="7" t="s">
        <v>1097</v>
      </c>
      <c r="G324" s="5" t="s">
        <v>1098</v>
      </c>
      <c r="H324" s="7" t="s">
        <v>3087</v>
      </c>
      <c r="I324" s="7" t="s">
        <v>3088</v>
      </c>
      <c r="J324" s="88">
        <v>3000000</v>
      </c>
      <c r="K324" s="89">
        <v>3000000</v>
      </c>
      <c r="L324" s="88">
        <v>2880154.36</v>
      </c>
      <c r="M324" s="88">
        <v>299913.2</v>
      </c>
      <c r="N324" s="15">
        <v>0.9600514533333333</v>
      </c>
      <c r="O324" s="14">
        <v>9.9971066666666664E-2</v>
      </c>
      <c r="P324" s="15">
        <v>0.10413094664829006</v>
      </c>
      <c r="Q324" s="7" t="s">
        <v>125</v>
      </c>
      <c r="R324" s="2" t="s">
        <v>1993</v>
      </c>
      <c r="S324" s="6">
        <v>45623</v>
      </c>
      <c r="T324" s="3" t="s">
        <v>3438</v>
      </c>
      <c r="U324" s="7" t="s">
        <v>3427</v>
      </c>
      <c r="V324" s="7" t="s">
        <v>3436</v>
      </c>
      <c r="W324" s="7" t="s">
        <v>3436</v>
      </c>
      <c r="X324" s="7" t="s">
        <v>3436</v>
      </c>
      <c r="Y324" s="7" t="s">
        <v>1934</v>
      </c>
      <c r="Z324" s="7" t="s">
        <v>16</v>
      </c>
      <c r="AA324" s="7" t="s">
        <v>2624</v>
      </c>
    </row>
    <row r="325" spans="1:27" x14ac:dyDescent="0.25">
      <c r="A325" s="4" t="s">
        <v>2643</v>
      </c>
      <c r="B325" s="7" t="s">
        <v>1940</v>
      </c>
      <c r="C325" s="8">
        <v>44826</v>
      </c>
      <c r="D325" s="8">
        <v>45976</v>
      </c>
      <c r="E325" s="7" t="s">
        <v>1099</v>
      </c>
      <c r="F325" s="7" t="s">
        <v>1100</v>
      </c>
      <c r="G325" s="5" t="s">
        <v>1101</v>
      </c>
      <c r="H325" s="7" t="s">
        <v>3089</v>
      </c>
      <c r="I325" s="7" t="s">
        <v>2729</v>
      </c>
      <c r="J325" s="88">
        <v>2000000</v>
      </c>
      <c r="K325" s="89">
        <v>2000000</v>
      </c>
      <c r="L325" s="88">
        <v>26097.62</v>
      </c>
      <c r="M325" s="88">
        <v>0</v>
      </c>
      <c r="N325" s="15">
        <v>1.3048809999999999E-2</v>
      </c>
      <c r="O325" s="14">
        <v>0</v>
      </c>
      <c r="P325" s="15">
        <v>0</v>
      </c>
      <c r="Q325" s="7" t="s">
        <v>15</v>
      </c>
      <c r="R325" s="2" t="s">
        <v>1989</v>
      </c>
      <c r="S325" s="6"/>
      <c r="T325" s="3"/>
      <c r="U325" s="7" t="s">
        <v>3436</v>
      </c>
      <c r="V325" s="7" t="s">
        <v>3427</v>
      </c>
      <c r="W325" s="7" t="s">
        <v>3427</v>
      </c>
      <c r="X325" s="7" t="s">
        <v>3427</v>
      </c>
      <c r="Y325" s="7" t="s">
        <v>1933</v>
      </c>
      <c r="Z325" s="7" t="s">
        <v>16</v>
      </c>
      <c r="AA325" s="7" t="s">
        <v>2624</v>
      </c>
    </row>
    <row r="326" spans="1:27" x14ac:dyDescent="0.25">
      <c r="A326" s="4" t="s">
        <v>2643</v>
      </c>
      <c r="B326" s="7" t="s">
        <v>1940</v>
      </c>
      <c r="C326" s="8">
        <v>44826</v>
      </c>
      <c r="D326" s="8">
        <v>45976</v>
      </c>
      <c r="E326" s="7" t="s">
        <v>1102</v>
      </c>
      <c r="F326" s="7" t="s">
        <v>1103</v>
      </c>
      <c r="G326" s="5" t="s">
        <v>1104</v>
      </c>
      <c r="H326" s="7" t="s">
        <v>3090</v>
      </c>
      <c r="I326" s="7" t="s">
        <v>3091</v>
      </c>
      <c r="J326" s="88">
        <v>1267286.3500000001</v>
      </c>
      <c r="K326" s="89">
        <v>1267286.3500000001</v>
      </c>
      <c r="L326" s="88">
        <v>959819.85000000009</v>
      </c>
      <c r="M326" s="88">
        <v>464287.11</v>
      </c>
      <c r="N326" s="15">
        <v>0.75738198395335044</v>
      </c>
      <c r="O326" s="14">
        <v>0.3663632216980795</v>
      </c>
      <c r="P326" s="15">
        <v>0.4837231799279833</v>
      </c>
      <c r="Q326" s="7" t="s">
        <v>58</v>
      </c>
      <c r="R326" s="2" t="s">
        <v>1995</v>
      </c>
      <c r="S326" s="6">
        <v>45210</v>
      </c>
      <c r="T326" s="3" t="s">
        <v>3438</v>
      </c>
      <c r="U326" s="7" t="s">
        <v>3427</v>
      </c>
      <c r="V326" s="7" t="s">
        <v>3436</v>
      </c>
      <c r="W326" s="7" t="s">
        <v>3436</v>
      </c>
      <c r="X326" s="7" t="s">
        <v>3436</v>
      </c>
      <c r="Y326" s="7" t="s">
        <v>1934</v>
      </c>
      <c r="Z326" s="7" t="s">
        <v>16</v>
      </c>
      <c r="AA326" s="7" t="s">
        <v>2624</v>
      </c>
    </row>
    <row r="327" spans="1:27" x14ac:dyDescent="0.25">
      <c r="A327" s="4" t="s">
        <v>2643</v>
      </c>
      <c r="B327" s="7" t="s">
        <v>1940</v>
      </c>
      <c r="C327" s="8">
        <v>44826</v>
      </c>
      <c r="D327" s="8">
        <v>45976</v>
      </c>
      <c r="E327" s="7" t="s">
        <v>1105</v>
      </c>
      <c r="F327" s="7" t="s">
        <v>1106</v>
      </c>
      <c r="G327" s="5" t="s">
        <v>1107</v>
      </c>
      <c r="H327" s="7" t="s">
        <v>3092</v>
      </c>
      <c r="I327" s="7" t="s">
        <v>3093</v>
      </c>
      <c r="J327" s="88">
        <v>2683119.14</v>
      </c>
      <c r="K327" s="89">
        <v>2683119.14</v>
      </c>
      <c r="L327" s="88">
        <v>0</v>
      </c>
      <c r="M327" s="88">
        <v>0</v>
      </c>
      <c r="N327" s="15">
        <v>0</v>
      </c>
      <c r="O327" s="14">
        <v>0</v>
      </c>
      <c r="P327" s="15">
        <v>0</v>
      </c>
      <c r="Q327" s="7" t="s">
        <v>15</v>
      </c>
      <c r="R327" s="2" t="s">
        <v>1991</v>
      </c>
      <c r="S327" s="6"/>
      <c r="T327" s="3"/>
      <c r="U327" s="7" t="s">
        <v>3436</v>
      </c>
      <c r="V327" s="7" t="s">
        <v>3427</v>
      </c>
      <c r="W327" s="7" t="s">
        <v>3427</v>
      </c>
      <c r="X327" s="7" t="s">
        <v>3427</v>
      </c>
      <c r="Y327" s="7" t="s">
        <v>1933</v>
      </c>
      <c r="Z327" s="7" t="s">
        <v>16</v>
      </c>
      <c r="AA327" s="7" t="s">
        <v>2624</v>
      </c>
    </row>
    <row r="328" spans="1:27" x14ac:dyDescent="0.25">
      <c r="A328" s="4" t="s">
        <v>2643</v>
      </c>
      <c r="B328" s="7" t="s">
        <v>1940</v>
      </c>
      <c r="C328" s="8">
        <v>44826</v>
      </c>
      <c r="D328" s="8">
        <v>45976</v>
      </c>
      <c r="E328" s="7" t="s">
        <v>1108</v>
      </c>
      <c r="F328" s="7" t="s">
        <v>1109</v>
      </c>
      <c r="G328" s="5" t="s">
        <v>1110</v>
      </c>
      <c r="H328" s="7" t="s">
        <v>3094</v>
      </c>
      <c r="I328" s="7" t="s">
        <v>3095</v>
      </c>
      <c r="J328" s="88">
        <v>1884385</v>
      </c>
      <c r="K328" s="89">
        <v>1884385</v>
      </c>
      <c r="L328" s="88">
        <v>0</v>
      </c>
      <c r="M328" s="88">
        <v>0</v>
      </c>
      <c r="N328" s="15">
        <v>0</v>
      </c>
      <c r="O328" s="14">
        <v>0</v>
      </c>
      <c r="P328" s="15">
        <v>0</v>
      </c>
      <c r="Q328" s="7" t="s">
        <v>33</v>
      </c>
      <c r="R328" s="2" t="s">
        <v>3429</v>
      </c>
      <c r="S328" s="6"/>
      <c r="T328" s="3"/>
      <c r="U328" s="7" t="s">
        <v>3436</v>
      </c>
      <c r="V328" s="7" t="s">
        <v>3427</v>
      </c>
      <c r="W328" s="7" t="s">
        <v>3427</v>
      </c>
      <c r="X328" s="7" t="s">
        <v>3427</v>
      </c>
      <c r="Y328" s="7" t="s">
        <v>1933</v>
      </c>
      <c r="Z328" s="7" t="s">
        <v>16</v>
      </c>
      <c r="AA328" s="7" t="s">
        <v>2624</v>
      </c>
    </row>
    <row r="329" spans="1:27" x14ac:dyDescent="0.25">
      <c r="A329" s="4" t="s">
        <v>2643</v>
      </c>
      <c r="B329" s="7" t="s">
        <v>1940</v>
      </c>
      <c r="C329" s="8">
        <v>44826</v>
      </c>
      <c r="D329" s="8">
        <v>45976</v>
      </c>
      <c r="E329" s="7" t="s">
        <v>1111</v>
      </c>
      <c r="F329" s="7" t="s">
        <v>1112</v>
      </c>
      <c r="G329" s="5" t="s">
        <v>1113</v>
      </c>
      <c r="H329" s="7" t="s">
        <v>3096</v>
      </c>
      <c r="I329" s="7" t="s">
        <v>3097</v>
      </c>
      <c r="J329" s="88">
        <v>1300000</v>
      </c>
      <c r="K329" s="89">
        <v>1300000</v>
      </c>
      <c r="L329" s="88">
        <v>124477.4</v>
      </c>
      <c r="M329" s="88">
        <v>65026</v>
      </c>
      <c r="N329" s="15">
        <v>9.5751846153846146E-2</v>
      </c>
      <c r="O329" s="14">
        <v>5.0020000000000002E-2</v>
      </c>
      <c r="P329" s="15">
        <v>0.52239201654276202</v>
      </c>
      <c r="Q329" s="7" t="s">
        <v>125</v>
      </c>
      <c r="R329" s="2" t="s">
        <v>1993</v>
      </c>
      <c r="S329" s="6">
        <v>45709</v>
      </c>
      <c r="T329" s="3" t="s">
        <v>3438</v>
      </c>
      <c r="U329" s="7" t="s">
        <v>3427</v>
      </c>
      <c r="V329" s="7" t="s">
        <v>3436</v>
      </c>
      <c r="W329" s="7" t="s">
        <v>3427</v>
      </c>
      <c r="X329" s="7" t="s">
        <v>3427</v>
      </c>
      <c r="Y329" s="7" t="s">
        <v>1936</v>
      </c>
      <c r="Z329" s="7" t="s">
        <v>16</v>
      </c>
      <c r="AA329" s="7" t="s">
        <v>2624</v>
      </c>
    </row>
    <row r="330" spans="1:27" x14ac:dyDescent="0.25">
      <c r="A330" s="4" t="s">
        <v>2644</v>
      </c>
      <c r="B330" s="7" t="s">
        <v>1943</v>
      </c>
      <c r="C330" s="8">
        <v>44587</v>
      </c>
      <c r="D330" s="8">
        <v>45970</v>
      </c>
      <c r="E330" s="7" t="s">
        <v>1502</v>
      </c>
      <c r="F330" s="7" t="s">
        <v>1503</v>
      </c>
      <c r="G330" s="5" t="s">
        <v>1504</v>
      </c>
      <c r="H330" s="7" t="s">
        <v>3098</v>
      </c>
      <c r="I330" s="7" t="s">
        <v>3099</v>
      </c>
      <c r="J330" s="88">
        <v>3136842.8</v>
      </c>
      <c r="K330" s="89">
        <v>3136842.8</v>
      </c>
      <c r="L330" s="88">
        <v>0</v>
      </c>
      <c r="M330" s="88">
        <v>0</v>
      </c>
      <c r="N330" s="15">
        <v>0</v>
      </c>
      <c r="O330" s="14">
        <v>0</v>
      </c>
      <c r="P330" s="15">
        <v>0</v>
      </c>
      <c r="Q330" s="7" t="s">
        <v>33</v>
      </c>
      <c r="R330" s="2" t="s">
        <v>3429</v>
      </c>
      <c r="S330" s="6"/>
      <c r="T330" s="3"/>
      <c r="U330" s="7" t="s">
        <v>3436</v>
      </c>
      <c r="V330" s="7" t="s">
        <v>3427</v>
      </c>
      <c r="W330" s="7" t="s">
        <v>3427</v>
      </c>
      <c r="X330" s="7" t="s">
        <v>3427</v>
      </c>
      <c r="Y330" s="7" t="s">
        <v>1933</v>
      </c>
      <c r="Z330" s="7" t="s">
        <v>16</v>
      </c>
      <c r="AA330" s="7" t="s">
        <v>2624</v>
      </c>
    </row>
    <row r="331" spans="1:27" x14ac:dyDescent="0.25">
      <c r="A331" s="4" t="s">
        <v>2644</v>
      </c>
      <c r="B331" s="7" t="s">
        <v>1943</v>
      </c>
      <c r="C331" s="8">
        <v>44587</v>
      </c>
      <c r="D331" s="8">
        <v>45970</v>
      </c>
      <c r="E331" s="7" t="s">
        <v>1505</v>
      </c>
      <c r="F331" s="7" t="s">
        <v>1506</v>
      </c>
      <c r="G331" s="5" t="s">
        <v>1507</v>
      </c>
      <c r="H331" s="7" t="s">
        <v>3100</v>
      </c>
      <c r="I331" s="7" t="s">
        <v>3101</v>
      </c>
      <c r="J331" s="88">
        <v>822766.15</v>
      </c>
      <c r="K331" s="89">
        <v>755579.43</v>
      </c>
      <c r="L331" s="88">
        <v>755579.42999999993</v>
      </c>
      <c r="M331" s="88">
        <v>81401.52</v>
      </c>
      <c r="N331" s="15">
        <v>0.91834044217788968</v>
      </c>
      <c r="O331" s="14">
        <v>9.8936398878344711E-2</v>
      </c>
      <c r="P331" s="15">
        <v>0.10773390164949304</v>
      </c>
      <c r="Q331" s="7" t="s">
        <v>305</v>
      </c>
      <c r="R331" s="2" t="s">
        <v>3428</v>
      </c>
      <c r="S331" s="6">
        <v>45236</v>
      </c>
      <c r="T331" s="3" t="s">
        <v>3438</v>
      </c>
      <c r="U331" s="7" t="s">
        <v>3427</v>
      </c>
      <c r="V331" s="7" t="s">
        <v>3436</v>
      </c>
      <c r="W331" s="7" t="s">
        <v>3436</v>
      </c>
      <c r="X331" s="7" t="s">
        <v>3436</v>
      </c>
      <c r="Y331" s="7" t="s">
        <v>1934</v>
      </c>
      <c r="Z331" s="7" t="s">
        <v>16</v>
      </c>
      <c r="AA331" s="7" t="s">
        <v>2624</v>
      </c>
    </row>
    <row r="332" spans="1:27" x14ac:dyDescent="0.25">
      <c r="A332" s="4" t="s">
        <v>2644</v>
      </c>
      <c r="B332" s="7" t="s">
        <v>1943</v>
      </c>
      <c r="C332" s="8">
        <v>44587</v>
      </c>
      <c r="D332" s="8">
        <v>45970</v>
      </c>
      <c r="E332" s="7" t="s">
        <v>1508</v>
      </c>
      <c r="F332" s="7" t="s">
        <v>1509</v>
      </c>
      <c r="G332" s="5" t="s">
        <v>1510</v>
      </c>
      <c r="H332" s="7" t="s">
        <v>3102</v>
      </c>
      <c r="I332" s="7" t="s">
        <v>3103</v>
      </c>
      <c r="J332" s="88">
        <v>709807</v>
      </c>
      <c r="K332" s="89">
        <v>709807</v>
      </c>
      <c r="L332" s="88">
        <v>641001.88</v>
      </c>
      <c r="M332" s="88">
        <v>355568.05999999988</v>
      </c>
      <c r="N332" s="15">
        <v>0.90306503035332142</v>
      </c>
      <c r="O332" s="14">
        <v>0.5009362545029844</v>
      </c>
      <c r="P332" s="15">
        <v>0.5547067350254884</v>
      </c>
      <c r="Q332" s="7" t="s">
        <v>58</v>
      </c>
      <c r="R332" s="2" t="s">
        <v>1995</v>
      </c>
      <c r="S332" s="6">
        <v>45174</v>
      </c>
      <c r="T332" s="3" t="s">
        <v>3438</v>
      </c>
      <c r="U332" s="7" t="s">
        <v>3427</v>
      </c>
      <c r="V332" s="7" t="s">
        <v>3436</v>
      </c>
      <c r="W332" s="7" t="s">
        <v>3436</v>
      </c>
      <c r="X332" s="7" t="s">
        <v>3436</v>
      </c>
      <c r="Y332" s="7" t="s">
        <v>1934</v>
      </c>
      <c r="Z332" s="7" t="s">
        <v>16</v>
      </c>
      <c r="AA332" s="7" t="s">
        <v>2624</v>
      </c>
    </row>
    <row r="333" spans="1:27" x14ac:dyDescent="0.25">
      <c r="A333" s="4" t="s">
        <v>2644</v>
      </c>
      <c r="B333" s="7" t="s">
        <v>1943</v>
      </c>
      <c r="C333" s="8">
        <v>44587</v>
      </c>
      <c r="D333" s="8">
        <v>45970</v>
      </c>
      <c r="E333" s="7" t="s">
        <v>1511</v>
      </c>
      <c r="F333" s="7" t="s">
        <v>1512</v>
      </c>
      <c r="G333" s="5" t="s">
        <v>1513</v>
      </c>
      <c r="H333" s="7" t="s">
        <v>3104</v>
      </c>
      <c r="I333" s="7" t="s">
        <v>3105</v>
      </c>
      <c r="J333" s="88">
        <v>2000000</v>
      </c>
      <c r="K333" s="89">
        <v>2000000</v>
      </c>
      <c r="L333" s="88">
        <v>169983.77</v>
      </c>
      <c r="M333" s="88">
        <v>24348.080000000002</v>
      </c>
      <c r="N333" s="15">
        <v>8.4991884999999989E-2</v>
      </c>
      <c r="O333" s="14">
        <v>1.2174040000000001E-2</v>
      </c>
      <c r="P333" s="15">
        <v>0.1432376749850883</v>
      </c>
      <c r="Q333" s="7" t="s">
        <v>15</v>
      </c>
      <c r="R333" s="2" t="s">
        <v>1991</v>
      </c>
      <c r="S333" s="6"/>
      <c r="T333" s="3"/>
      <c r="U333" s="7" t="s">
        <v>3436</v>
      </c>
      <c r="V333" s="7" t="s">
        <v>3427</v>
      </c>
      <c r="W333" s="7" t="s">
        <v>3427</v>
      </c>
      <c r="X333" s="7" t="s">
        <v>3427</v>
      </c>
      <c r="Y333" s="7" t="s">
        <v>1933</v>
      </c>
      <c r="Z333" s="7" t="s">
        <v>16</v>
      </c>
      <c r="AA333" s="7" t="s">
        <v>2624</v>
      </c>
    </row>
    <row r="334" spans="1:27" x14ac:dyDescent="0.25">
      <c r="A334" s="4" t="s">
        <v>2644</v>
      </c>
      <c r="B334" s="7" t="s">
        <v>1943</v>
      </c>
      <c r="C334" s="8">
        <v>44587</v>
      </c>
      <c r="D334" s="8">
        <v>45970</v>
      </c>
      <c r="E334" s="7" t="s">
        <v>1514</v>
      </c>
      <c r="F334" s="7" t="s">
        <v>1515</v>
      </c>
      <c r="G334" s="5" t="s">
        <v>1516</v>
      </c>
      <c r="H334" s="7" t="s">
        <v>3106</v>
      </c>
      <c r="I334" s="7" t="s">
        <v>3107</v>
      </c>
      <c r="J334" s="88">
        <v>774313.16</v>
      </c>
      <c r="K334" s="89">
        <v>774313.16</v>
      </c>
      <c r="L334" s="88">
        <v>686891.82</v>
      </c>
      <c r="M334" s="88">
        <v>6296.35</v>
      </c>
      <c r="N334" s="15">
        <v>0.88709821230469588</v>
      </c>
      <c r="O334" s="14">
        <v>8.1315291089718786E-3</v>
      </c>
      <c r="P334" s="15">
        <v>9.1664361354601674E-3</v>
      </c>
      <c r="Q334" s="7" t="s">
        <v>15</v>
      </c>
      <c r="R334" s="2" t="s">
        <v>1991</v>
      </c>
      <c r="S334" s="6"/>
      <c r="T334" s="3"/>
      <c r="U334" s="7" t="s">
        <v>3427</v>
      </c>
      <c r="V334" s="7" t="s">
        <v>3427</v>
      </c>
      <c r="W334" s="7" t="s">
        <v>3436</v>
      </c>
      <c r="X334" s="7" t="s">
        <v>3427</v>
      </c>
      <c r="Y334" s="7" t="s">
        <v>1935</v>
      </c>
      <c r="Z334" s="7" t="s">
        <v>16</v>
      </c>
      <c r="AA334" s="7" t="s">
        <v>2624</v>
      </c>
    </row>
    <row r="335" spans="1:27" x14ac:dyDescent="0.25">
      <c r="A335" s="4" t="s">
        <v>2644</v>
      </c>
      <c r="B335" s="7" t="s">
        <v>1943</v>
      </c>
      <c r="C335" s="8">
        <v>44587</v>
      </c>
      <c r="D335" s="8">
        <v>45970</v>
      </c>
      <c r="E335" s="7" t="s">
        <v>1517</v>
      </c>
      <c r="F335" s="7" t="s">
        <v>1518</v>
      </c>
      <c r="G335" s="5" t="s">
        <v>1519</v>
      </c>
      <c r="H335" s="7" t="s">
        <v>3108</v>
      </c>
      <c r="I335" s="7" t="s">
        <v>3109</v>
      </c>
      <c r="J335" s="88">
        <v>2424193.21</v>
      </c>
      <c r="K335" s="89">
        <v>2424193.21</v>
      </c>
      <c r="L335" s="88">
        <v>0</v>
      </c>
      <c r="M335" s="88">
        <v>0</v>
      </c>
      <c r="N335" s="15">
        <v>0</v>
      </c>
      <c r="O335" s="14">
        <v>0</v>
      </c>
      <c r="P335" s="15">
        <v>0</v>
      </c>
      <c r="Q335" s="7" t="s">
        <v>15</v>
      </c>
      <c r="R335" s="2" t="s">
        <v>1989</v>
      </c>
      <c r="S335" s="6"/>
      <c r="T335" s="3"/>
      <c r="U335" s="7" t="s">
        <v>3436</v>
      </c>
      <c r="V335" s="7" t="s">
        <v>3427</v>
      </c>
      <c r="W335" s="7" t="s">
        <v>3427</v>
      </c>
      <c r="X335" s="7" t="s">
        <v>3427</v>
      </c>
      <c r="Y335" s="7" t="s">
        <v>1933</v>
      </c>
      <c r="Z335" s="7" t="s">
        <v>16</v>
      </c>
      <c r="AA335" s="7" t="s">
        <v>2624</v>
      </c>
    </row>
    <row r="336" spans="1:27" x14ac:dyDescent="0.25">
      <c r="A336" s="4" t="s">
        <v>2644</v>
      </c>
      <c r="B336" s="7" t="s">
        <v>1943</v>
      </c>
      <c r="C336" s="8">
        <v>44587</v>
      </c>
      <c r="D336" s="8">
        <v>45970</v>
      </c>
      <c r="E336" s="7" t="s">
        <v>1520</v>
      </c>
      <c r="F336" s="7" t="s">
        <v>1521</v>
      </c>
      <c r="G336" s="5" t="s">
        <v>1522</v>
      </c>
      <c r="H336" s="7" t="s">
        <v>3110</v>
      </c>
      <c r="I336" s="7" t="s">
        <v>2729</v>
      </c>
      <c r="J336" s="88">
        <v>1700000</v>
      </c>
      <c r="K336" s="89">
        <v>1700000</v>
      </c>
      <c r="L336" s="88">
        <v>0</v>
      </c>
      <c r="M336" s="88">
        <v>0</v>
      </c>
      <c r="N336" s="15">
        <v>0</v>
      </c>
      <c r="O336" s="14">
        <v>0</v>
      </c>
      <c r="P336" s="15">
        <v>0</v>
      </c>
      <c r="Q336" s="7" t="s">
        <v>23</v>
      </c>
      <c r="R336" s="2" t="s">
        <v>1993</v>
      </c>
      <c r="S336" s="6"/>
      <c r="T336" s="3"/>
      <c r="U336" s="7" t="s">
        <v>3436</v>
      </c>
      <c r="V336" s="7" t="s">
        <v>3427</v>
      </c>
      <c r="W336" s="7" t="s">
        <v>3427</v>
      </c>
      <c r="X336" s="7" t="s">
        <v>3427</v>
      </c>
      <c r="Y336" s="7" t="s">
        <v>1933</v>
      </c>
      <c r="Z336" s="7" t="s">
        <v>16</v>
      </c>
      <c r="AA336" s="7" t="s">
        <v>2624</v>
      </c>
    </row>
    <row r="337" spans="1:28" x14ac:dyDescent="0.25">
      <c r="A337" s="4" t="s">
        <v>2644</v>
      </c>
      <c r="B337" s="7" t="s">
        <v>1943</v>
      </c>
      <c r="C337" s="8">
        <v>44587</v>
      </c>
      <c r="D337" s="8">
        <v>45970</v>
      </c>
      <c r="E337" s="7" t="s">
        <v>1523</v>
      </c>
      <c r="F337" s="7" t="s">
        <v>1524</v>
      </c>
      <c r="G337" s="5" t="s">
        <v>1525</v>
      </c>
      <c r="H337" s="7" t="s">
        <v>3111</v>
      </c>
      <c r="I337" s="7" t="s">
        <v>3112</v>
      </c>
      <c r="J337" s="88">
        <v>1799463.61</v>
      </c>
      <c r="K337" s="89">
        <v>899732</v>
      </c>
      <c r="L337" s="88">
        <v>818414.35000000009</v>
      </c>
      <c r="M337" s="88">
        <v>32790.080000000002</v>
      </c>
      <c r="N337" s="15">
        <v>0.45481016979276401</v>
      </c>
      <c r="O337" s="14">
        <v>1.8222141207956965E-2</v>
      </c>
      <c r="P337" s="15">
        <v>4.0065377641533284E-2</v>
      </c>
      <c r="Q337" s="7" t="s">
        <v>15</v>
      </c>
      <c r="R337" s="2" t="s">
        <v>1991</v>
      </c>
      <c r="S337" s="6"/>
      <c r="T337" s="3"/>
      <c r="U337" s="7" t="s">
        <v>3436</v>
      </c>
      <c r="V337" s="7" t="s">
        <v>3427</v>
      </c>
      <c r="W337" s="7" t="s">
        <v>3427</v>
      </c>
      <c r="X337" s="7" t="s">
        <v>3427</v>
      </c>
      <c r="Y337" s="7" t="s">
        <v>1933</v>
      </c>
      <c r="Z337" s="7" t="s">
        <v>16</v>
      </c>
      <c r="AA337" s="7" t="s">
        <v>2624</v>
      </c>
    </row>
    <row r="338" spans="1:28" x14ac:dyDescent="0.25">
      <c r="A338" s="4" t="s">
        <v>2644</v>
      </c>
      <c r="B338" s="7" t="s">
        <v>1943</v>
      </c>
      <c r="C338" s="8">
        <v>44587</v>
      </c>
      <c r="D338" s="8">
        <v>45970</v>
      </c>
      <c r="E338" s="7" t="s">
        <v>1526</v>
      </c>
      <c r="F338" s="7" t="s">
        <v>1527</v>
      </c>
      <c r="G338" s="5" t="s">
        <v>1528</v>
      </c>
      <c r="H338" s="7" t="s">
        <v>3113</v>
      </c>
      <c r="I338" s="7" t="s">
        <v>3114</v>
      </c>
      <c r="J338" s="88">
        <v>1000000</v>
      </c>
      <c r="K338" s="89">
        <v>1000000</v>
      </c>
      <c r="L338" s="88">
        <v>557666.03999999992</v>
      </c>
      <c r="M338" s="88">
        <v>38516.920000000013</v>
      </c>
      <c r="N338" s="15">
        <v>0.55766603999999997</v>
      </c>
      <c r="O338" s="14">
        <v>3.851692000000001E-2</v>
      </c>
      <c r="P338" s="15">
        <v>6.9068075222941699E-2</v>
      </c>
      <c r="Q338" s="7" t="s">
        <v>58</v>
      </c>
      <c r="R338" s="2" t="s">
        <v>3442</v>
      </c>
      <c r="S338" s="6">
        <v>45566</v>
      </c>
      <c r="T338" s="3" t="s">
        <v>3440</v>
      </c>
      <c r="U338" s="7" t="s">
        <v>3427</v>
      </c>
      <c r="V338" s="7" t="s">
        <v>3436</v>
      </c>
      <c r="W338" s="7" t="s">
        <v>3427</v>
      </c>
      <c r="X338" s="7" t="s">
        <v>3427</v>
      </c>
      <c r="Y338" s="7" t="s">
        <v>1936</v>
      </c>
      <c r="Z338" s="7" t="s">
        <v>16</v>
      </c>
      <c r="AA338" s="7" t="s">
        <v>2624</v>
      </c>
      <c r="AB338" s="2" t="s">
        <v>3384</v>
      </c>
    </row>
    <row r="339" spans="1:28" x14ac:dyDescent="0.25">
      <c r="A339" s="4" t="s">
        <v>2644</v>
      </c>
      <c r="B339" s="7" t="s">
        <v>1943</v>
      </c>
      <c r="C339" s="8">
        <v>44587</v>
      </c>
      <c r="D339" s="8">
        <v>45970</v>
      </c>
      <c r="E339" s="7" t="s">
        <v>1529</v>
      </c>
      <c r="F339" s="7" t="s">
        <v>1530</v>
      </c>
      <c r="G339" s="5" t="s">
        <v>1531</v>
      </c>
      <c r="H339" s="7" t="s">
        <v>3113</v>
      </c>
      <c r="I339" s="7" t="s">
        <v>3114</v>
      </c>
      <c r="J339" s="88">
        <v>2000000</v>
      </c>
      <c r="K339" s="89">
        <v>2000000</v>
      </c>
      <c r="L339" s="88">
        <v>1020098.19</v>
      </c>
      <c r="M339" s="88">
        <v>50401.83</v>
      </c>
      <c r="N339" s="15">
        <v>0.51004909499999995</v>
      </c>
      <c r="O339" s="14">
        <v>2.5200915000000001E-2</v>
      </c>
      <c r="P339" s="15">
        <v>4.9408802499688785E-2</v>
      </c>
      <c r="Q339" s="7" t="s">
        <v>15</v>
      </c>
      <c r="R339" s="2" t="s">
        <v>1991</v>
      </c>
      <c r="S339" s="6"/>
      <c r="T339" s="3"/>
      <c r="U339" s="7" t="s">
        <v>3436</v>
      </c>
      <c r="V339" s="7" t="s">
        <v>3427</v>
      </c>
      <c r="W339" s="7" t="s">
        <v>3427</v>
      </c>
      <c r="X339" s="7" t="s">
        <v>3427</v>
      </c>
      <c r="Y339" s="7" t="s">
        <v>1933</v>
      </c>
      <c r="Z339" s="7" t="s">
        <v>16</v>
      </c>
      <c r="AA339" s="7" t="s">
        <v>2624</v>
      </c>
    </row>
    <row r="340" spans="1:28" x14ac:dyDescent="0.25">
      <c r="A340" s="4" t="s">
        <v>2644</v>
      </c>
      <c r="B340" s="7" t="s">
        <v>1943</v>
      </c>
      <c r="C340" s="8">
        <v>44587</v>
      </c>
      <c r="D340" s="8">
        <v>45970</v>
      </c>
      <c r="E340" s="7" t="s">
        <v>1532</v>
      </c>
      <c r="F340" s="7" t="s">
        <v>1533</v>
      </c>
      <c r="G340" s="5" t="s">
        <v>1534</v>
      </c>
      <c r="H340" s="7" t="s">
        <v>3115</v>
      </c>
      <c r="I340" s="7" t="s">
        <v>3116</v>
      </c>
      <c r="J340" s="88">
        <v>1000000</v>
      </c>
      <c r="K340" s="89">
        <v>1000000</v>
      </c>
      <c r="L340" s="88">
        <v>0</v>
      </c>
      <c r="M340" s="88">
        <v>0</v>
      </c>
      <c r="N340" s="15">
        <v>0</v>
      </c>
      <c r="O340" s="14">
        <v>0</v>
      </c>
      <c r="P340" s="15">
        <v>0</v>
      </c>
      <c r="Q340" s="7" t="s">
        <v>23</v>
      </c>
      <c r="R340" s="2" t="s">
        <v>1993</v>
      </c>
      <c r="S340" s="6"/>
      <c r="T340" s="3"/>
      <c r="U340" s="7" t="s">
        <v>3436</v>
      </c>
      <c r="V340" s="7" t="s">
        <v>3427</v>
      </c>
      <c r="W340" s="7" t="s">
        <v>3427</v>
      </c>
      <c r="X340" s="7" t="s">
        <v>3427</v>
      </c>
      <c r="Y340" s="7" t="s">
        <v>1933</v>
      </c>
      <c r="Z340" s="7" t="s">
        <v>16</v>
      </c>
      <c r="AA340" s="7" t="s">
        <v>2624</v>
      </c>
    </row>
    <row r="341" spans="1:28" x14ac:dyDescent="0.25">
      <c r="A341" s="4" t="s">
        <v>2644</v>
      </c>
      <c r="B341" s="7" t="s">
        <v>1943</v>
      </c>
      <c r="C341" s="8">
        <v>44587</v>
      </c>
      <c r="D341" s="8">
        <v>45970</v>
      </c>
      <c r="E341" s="7" t="s">
        <v>1535</v>
      </c>
      <c r="F341" s="7" t="s">
        <v>1536</v>
      </c>
      <c r="G341" s="5" t="s">
        <v>1537</v>
      </c>
      <c r="H341" s="7" t="s">
        <v>3117</v>
      </c>
      <c r="I341" s="7" t="s">
        <v>3118</v>
      </c>
      <c r="J341" s="88">
        <v>2330493</v>
      </c>
      <c r="K341" s="89">
        <v>2330492.83</v>
      </c>
      <c r="L341" s="88">
        <v>0</v>
      </c>
      <c r="M341" s="88">
        <v>0</v>
      </c>
      <c r="N341" s="15">
        <v>0</v>
      </c>
      <c r="O341" s="14">
        <v>0</v>
      </c>
      <c r="P341" s="15">
        <v>0</v>
      </c>
      <c r="Q341" s="7" t="s">
        <v>15</v>
      </c>
      <c r="R341" s="2" t="s">
        <v>1991</v>
      </c>
      <c r="S341" s="6"/>
      <c r="T341" s="3"/>
      <c r="U341" s="7" t="s">
        <v>3436</v>
      </c>
      <c r="V341" s="7" t="s">
        <v>3427</v>
      </c>
      <c r="W341" s="7" t="s">
        <v>3427</v>
      </c>
      <c r="X341" s="7" t="s">
        <v>3427</v>
      </c>
      <c r="Y341" s="7" t="s">
        <v>1933</v>
      </c>
      <c r="Z341" s="7" t="s">
        <v>16</v>
      </c>
      <c r="AA341" s="7" t="s">
        <v>2624</v>
      </c>
    </row>
    <row r="342" spans="1:28" x14ac:dyDescent="0.25">
      <c r="A342" s="4" t="s">
        <v>2644</v>
      </c>
      <c r="B342" s="7" t="s">
        <v>1943</v>
      </c>
      <c r="C342" s="8">
        <v>44587</v>
      </c>
      <c r="D342" s="8">
        <v>45970</v>
      </c>
      <c r="E342" s="7" t="s">
        <v>1538</v>
      </c>
      <c r="F342" s="7" t="s">
        <v>1539</v>
      </c>
      <c r="G342" s="5" t="s">
        <v>1540</v>
      </c>
      <c r="H342" s="7" t="s">
        <v>3119</v>
      </c>
      <c r="I342" s="7" t="s">
        <v>3120</v>
      </c>
      <c r="J342" s="88">
        <v>1215846.6000000001</v>
      </c>
      <c r="K342" s="89">
        <v>1215846.6000000001</v>
      </c>
      <c r="L342" s="88">
        <v>0</v>
      </c>
      <c r="M342" s="88">
        <v>0</v>
      </c>
      <c r="N342" s="15">
        <v>0</v>
      </c>
      <c r="O342" s="14">
        <v>0</v>
      </c>
      <c r="P342" s="15">
        <v>0</v>
      </c>
      <c r="Q342" s="7" t="s">
        <v>15</v>
      </c>
      <c r="R342" s="2" t="s">
        <v>1987</v>
      </c>
      <c r="S342" s="6"/>
      <c r="T342" s="3"/>
      <c r="U342" s="7" t="s">
        <v>3436</v>
      </c>
      <c r="V342" s="7" t="s">
        <v>3427</v>
      </c>
      <c r="W342" s="7" t="s">
        <v>3427</v>
      </c>
      <c r="X342" s="7" t="s">
        <v>3427</v>
      </c>
      <c r="Y342" s="7" t="s">
        <v>1933</v>
      </c>
      <c r="Z342" s="7" t="s">
        <v>16</v>
      </c>
      <c r="AA342" s="7" t="s">
        <v>2624</v>
      </c>
    </row>
    <row r="343" spans="1:28" x14ac:dyDescent="0.25">
      <c r="A343" s="4" t="s">
        <v>2644</v>
      </c>
      <c r="B343" s="7" t="s">
        <v>1943</v>
      </c>
      <c r="C343" s="8">
        <v>44587</v>
      </c>
      <c r="D343" s="8">
        <v>45970</v>
      </c>
      <c r="E343" s="7" t="s">
        <v>1541</v>
      </c>
      <c r="F343" s="7" t="s">
        <v>1542</v>
      </c>
      <c r="G343" s="5" t="s">
        <v>1543</v>
      </c>
      <c r="H343" s="7" t="s">
        <v>3121</v>
      </c>
      <c r="I343" s="7" t="s">
        <v>3122</v>
      </c>
      <c r="J343" s="88">
        <v>1026485.38</v>
      </c>
      <c r="K343" s="89">
        <v>1026485.38</v>
      </c>
      <c r="L343" s="88">
        <v>23586.99</v>
      </c>
      <c r="M343" s="88">
        <v>23586.99</v>
      </c>
      <c r="N343" s="15">
        <v>2.2978398386930752E-2</v>
      </c>
      <c r="O343" s="14">
        <v>2.2978398386930752E-2</v>
      </c>
      <c r="P343" s="15">
        <v>1</v>
      </c>
      <c r="Q343" s="7" t="s">
        <v>15</v>
      </c>
      <c r="R343" s="2" t="s">
        <v>1980</v>
      </c>
      <c r="S343" s="6"/>
      <c r="T343" s="3"/>
      <c r="U343" s="7" t="s">
        <v>3436</v>
      </c>
      <c r="V343" s="7" t="s">
        <v>3427</v>
      </c>
      <c r="W343" s="7" t="s">
        <v>3427</v>
      </c>
      <c r="X343" s="7" t="s">
        <v>3427</v>
      </c>
      <c r="Y343" s="7" t="s">
        <v>1933</v>
      </c>
      <c r="Z343" s="7" t="s">
        <v>16</v>
      </c>
      <c r="AA343" s="7" t="s">
        <v>2624</v>
      </c>
    </row>
    <row r="344" spans="1:28" x14ac:dyDescent="0.25">
      <c r="A344" s="4" t="s">
        <v>2644</v>
      </c>
      <c r="B344" s="7" t="s">
        <v>1943</v>
      </c>
      <c r="C344" s="8">
        <v>44587</v>
      </c>
      <c r="D344" s="8">
        <v>45970</v>
      </c>
      <c r="E344" s="7" t="s">
        <v>1544</v>
      </c>
      <c r="F344" s="7" t="s">
        <v>1545</v>
      </c>
      <c r="G344" s="5" t="s">
        <v>1546</v>
      </c>
      <c r="H344" s="7" t="s">
        <v>3123</v>
      </c>
      <c r="I344" s="7" t="s">
        <v>3124</v>
      </c>
      <c r="J344" s="88">
        <v>2001130.29</v>
      </c>
      <c r="K344" s="89">
        <v>2001130.29</v>
      </c>
      <c r="L344" s="88">
        <v>615230.61</v>
      </c>
      <c r="M344" s="88">
        <v>473095.64</v>
      </c>
      <c r="N344" s="15">
        <v>0.30744155594186723</v>
      </c>
      <c r="O344" s="14">
        <v>0.23641421169033427</v>
      </c>
      <c r="P344" s="15">
        <v>0.76897285718602337</v>
      </c>
      <c r="Q344" s="7" t="s">
        <v>58</v>
      </c>
      <c r="R344" s="2" t="s">
        <v>1995</v>
      </c>
      <c r="S344" s="6">
        <v>45580</v>
      </c>
      <c r="T344" s="3" t="s">
        <v>3438</v>
      </c>
      <c r="U344" s="7" t="s">
        <v>3427</v>
      </c>
      <c r="V344" s="7" t="s">
        <v>3436</v>
      </c>
      <c r="W344" s="7" t="s">
        <v>3427</v>
      </c>
      <c r="X344" s="7" t="s">
        <v>3427</v>
      </c>
      <c r="Y344" s="7" t="s">
        <v>1936</v>
      </c>
      <c r="Z344" s="7" t="s">
        <v>16</v>
      </c>
      <c r="AA344" s="7" t="s">
        <v>2624</v>
      </c>
    </row>
    <row r="345" spans="1:28" x14ac:dyDescent="0.25">
      <c r="A345" s="4" t="s">
        <v>2644</v>
      </c>
      <c r="B345" s="7" t="s">
        <v>1943</v>
      </c>
      <c r="C345" s="8">
        <v>44587</v>
      </c>
      <c r="D345" s="8">
        <v>45970</v>
      </c>
      <c r="E345" s="7" t="s">
        <v>1547</v>
      </c>
      <c r="F345" s="7" t="s">
        <v>1548</v>
      </c>
      <c r="G345" s="5" t="s">
        <v>1549</v>
      </c>
      <c r="H345" s="7" t="s">
        <v>3125</v>
      </c>
      <c r="I345" s="7" t="s">
        <v>3126</v>
      </c>
      <c r="J345" s="88">
        <v>1500000</v>
      </c>
      <c r="K345" s="89">
        <v>1500000</v>
      </c>
      <c r="L345" s="88">
        <v>15203.74</v>
      </c>
      <c r="M345" s="88">
        <v>0</v>
      </c>
      <c r="N345" s="15">
        <v>1.0135826666666667E-2</v>
      </c>
      <c r="O345" s="14">
        <v>0</v>
      </c>
      <c r="P345" s="15">
        <v>0</v>
      </c>
      <c r="Q345" s="7" t="s">
        <v>15</v>
      </c>
      <c r="R345" s="2" t="s">
        <v>1991</v>
      </c>
      <c r="S345" s="6"/>
      <c r="T345" s="3"/>
      <c r="U345" s="7" t="s">
        <v>3436</v>
      </c>
      <c r="V345" s="7" t="s">
        <v>3427</v>
      </c>
      <c r="W345" s="7" t="s">
        <v>3427</v>
      </c>
      <c r="X345" s="7" t="s">
        <v>3427</v>
      </c>
      <c r="Y345" s="7" t="s">
        <v>1933</v>
      </c>
      <c r="Z345" s="7" t="s">
        <v>16</v>
      </c>
      <c r="AA345" s="7" t="s">
        <v>2624</v>
      </c>
    </row>
    <row r="346" spans="1:28" x14ac:dyDescent="0.25">
      <c r="A346" s="4" t="s">
        <v>2644</v>
      </c>
      <c r="B346" s="7" t="s">
        <v>1943</v>
      </c>
      <c r="C346" s="8">
        <v>44587</v>
      </c>
      <c r="D346" s="8">
        <v>45970</v>
      </c>
      <c r="E346" s="7" t="s">
        <v>1550</v>
      </c>
      <c r="F346" s="7" t="s">
        <v>1551</v>
      </c>
      <c r="G346" s="5" t="s">
        <v>1552</v>
      </c>
      <c r="H346" s="7" t="s">
        <v>3127</v>
      </c>
      <c r="I346" s="7" t="s">
        <v>3128</v>
      </c>
      <c r="J346" s="88">
        <v>1215000</v>
      </c>
      <c r="K346" s="89">
        <v>1215000</v>
      </c>
      <c r="L346" s="88">
        <v>3172</v>
      </c>
      <c r="M346" s="88">
        <v>0</v>
      </c>
      <c r="N346" s="15">
        <v>2.6106995884773664E-3</v>
      </c>
      <c r="O346" s="14">
        <v>0</v>
      </c>
      <c r="P346" s="15">
        <v>0</v>
      </c>
      <c r="Q346" s="7" t="s">
        <v>58</v>
      </c>
      <c r="R346" s="2" t="s">
        <v>1995</v>
      </c>
      <c r="S346" s="6">
        <v>45656</v>
      </c>
      <c r="T346" s="3" t="s">
        <v>3440</v>
      </c>
      <c r="U346" s="7" t="s">
        <v>3427</v>
      </c>
      <c r="V346" s="7" t="s">
        <v>3436</v>
      </c>
      <c r="W346" s="7" t="s">
        <v>3427</v>
      </c>
      <c r="X346" s="7" t="s">
        <v>3427</v>
      </c>
      <c r="Y346" s="7" t="s">
        <v>1936</v>
      </c>
      <c r="Z346" s="7" t="s">
        <v>16</v>
      </c>
      <c r="AA346" s="7" t="s">
        <v>2624</v>
      </c>
      <c r="AB346" s="2" t="s">
        <v>3384</v>
      </c>
    </row>
    <row r="347" spans="1:28" x14ac:dyDescent="0.25">
      <c r="A347" s="4" t="s">
        <v>2644</v>
      </c>
      <c r="B347" s="7" t="s">
        <v>1943</v>
      </c>
      <c r="C347" s="8">
        <v>44587</v>
      </c>
      <c r="D347" s="8">
        <v>45970</v>
      </c>
      <c r="E347" s="7" t="s">
        <v>1553</v>
      </c>
      <c r="F347" s="7" t="s">
        <v>1554</v>
      </c>
      <c r="G347" s="5" t="s">
        <v>1555</v>
      </c>
      <c r="H347" s="7" t="s">
        <v>3127</v>
      </c>
      <c r="I347" s="7" t="s">
        <v>3128</v>
      </c>
      <c r="J347" s="88">
        <v>1652627.3</v>
      </c>
      <c r="K347" s="89">
        <v>1652627.3</v>
      </c>
      <c r="L347" s="88">
        <v>160376.32000000001</v>
      </c>
      <c r="M347" s="88">
        <v>28652</v>
      </c>
      <c r="N347" s="15">
        <v>9.7043247440000535E-2</v>
      </c>
      <c r="O347" s="14">
        <v>1.7337242341331285E-2</v>
      </c>
      <c r="P347" s="15">
        <v>0.17865480390122432</v>
      </c>
      <c r="Q347" s="7" t="s">
        <v>15</v>
      </c>
      <c r="R347" s="2" t="s">
        <v>1991</v>
      </c>
      <c r="S347" s="6"/>
      <c r="T347" s="3"/>
      <c r="U347" s="7" t="s">
        <v>3436</v>
      </c>
      <c r="V347" s="7" t="s">
        <v>3427</v>
      </c>
      <c r="W347" s="7" t="s">
        <v>3427</v>
      </c>
      <c r="X347" s="7" t="s">
        <v>3427</v>
      </c>
      <c r="Y347" s="7" t="s">
        <v>1933</v>
      </c>
      <c r="Z347" s="7" t="s">
        <v>16</v>
      </c>
      <c r="AA347" s="7" t="s">
        <v>2624</v>
      </c>
    </row>
    <row r="348" spans="1:28" x14ac:dyDescent="0.25">
      <c r="A348" s="4" t="s">
        <v>2644</v>
      </c>
      <c r="B348" s="7" t="s">
        <v>1943</v>
      </c>
      <c r="C348" s="8">
        <v>44587</v>
      </c>
      <c r="D348" s="8">
        <v>45970</v>
      </c>
      <c r="E348" s="7" t="s">
        <v>1556</v>
      </c>
      <c r="F348" s="7" t="s">
        <v>1557</v>
      </c>
      <c r="G348" s="5" t="s">
        <v>1558</v>
      </c>
      <c r="H348" s="7" t="s">
        <v>3129</v>
      </c>
      <c r="I348" s="7" t="s">
        <v>3130</v>
      </c>
      <c r="J348" s="88">
        <v>5971021.7699999996</v>
      </c>
      <c r="K348" s="89">
        <v>5971021</v>
      </c>
      <c r="L348" s="88">
        <v>122000</v>
      </c>
      <c r="M348" s="88">
        <v>18300</v>
      </c>
      <c r="N348" s="15">
        <v>2.0432013933186517E-2</v>
      </c>
      <c r="O348" s="14">
        <v>3.0648020899779775E-3</v>
      </c>
      <c r="P348" s="15">
        <v>0.15</v>
      </c>
      <c r="Q348" s="7" t="s">
        <v>15</v>
      </c>
      <c r="R348" s="2" t="s">
        <v>1989</v>
      </c>
      <c r="S348" s="6"/>
      <c r="T348" s="3"/>
      <c r="U348" s="7" t="s">
        <v>3436</v>
      </c>
      <c r="V348" s="7" t="s">
        <v>3427</v>
      </c>
      <c r="W348" s="7" t="s">
        <v>3427</v>
      </c>
      <c r="X348" s="7" t="s">
        <v>3427</v>
      </c>
      <c r="Y348" s="7" t="s">
        <v>1933</v>
      </c>
      <c r="Z348" s="7" t="s">
        <v>16</v>
      </c>
      <c r="AA348" s="7" t="s">
        <v>2624</v>
      </c>
    </row>
    <row r="349" spans="1:28" x14ac:dyDescent="0.25">
      <c r="A349" s="4" t="s">
        <v>2644</v>
      </c>
      <c r="B349" s="7" t="s">
        <v>1943</v>
      </c>
      <c r="C349" s="8">
        <v>44587</v>
      </c>
      <c r="D349" s="8">
        <v>45970</v>
      </c>
      <c r="E349" s="7" t="s">
        <v>1559</v>
      </c>
      <c r="F349" s="7" t="s">
        <v>1560</v>
      </c>
      <c r="G349" s="5" t="s">
        <v>1561</v>
      </c>
      <c r="H349" s="7" t="s">
        <v>3129</v>
      </c>
      <c r="I349" s="7" t="s">
        <v>3130</v>
      </c>
      <c r="J349" s="88">
        <v>1710447.46</v>
      </c>
      <c r="K349" s="89">
        <v>1710447.46</v>
      </c>
      <c r="L349" s="88">
        <v>153329.60000000001</v>
      </c>
      <c r="M349" s="88">
        <v>0</v>
      </c>
      <c r="N349" s="15">
        <v>8.9642975645682799E-2</v>
      </c>
      <c r="O349" s="14">
        <v>0</v>
      </c>
      <c r="P349" s="15">
        <v>0</v>
      </c>
      <c r="Q349" s="7" t="s">
        <v>15</v>
      </c>
      <c r="R349" s="2" t="s">
        <v>1991</v>
      </c>
      <c r="S349" s="6"/>
      <c r="T349" s="3"/>
      <c r="U349" s="7" t="s">
        <v>3436</v>
      </c>
      <c r="V349" s="7" t="s">
        <v>3427</v>
      </c>
      <c r="W349" s="7" t="s">
        <v>3427</v>
      </c>
      <c r="X349" s="7" t="s">
        <v>3427</v>
      </c>
      <c r="Y349" s="7" t="s">
        <v>1933</v>
      </c>
      <c r="Z349" s="7" t="s">
        <v>16</v>
      </c>
      <c r="AA349" s="7" t="s">
        <v>2624</v>
      </c>
    </row>
    <row r="350" spans="1:28" x14ac:dyDescent="0.25">
      <c r="A350" s="4" t="s">
        <v>2644</v>
      </c>
      <c r="B350" s="7" t="s">
        <v>1943</v>
      </c>
      <c r="C350" s="8">
        <v>44587</v>
      </c>
      <c r="D350" s="8">
        <v>45970</v>
      </c>
      <c r="E350" s="7" t="s">
        <v>1562</v>
      </c>
      <c r="F350" s="7" t="s">
        <v>1563</v>
      </c>
      <c r="G350" s="5" t="s">
        <v>1564</v>
      </c>
      <c r="H350" s="7" t="s">
        <v>3131</v>
      </c>
      <c r="I350" s="7" t="s">
        <v>3132</v>
      </c>
      <c r="J350" s="88">
        <v>1570732.12</v>
      </c>
      <c r="K350" s="89">
        <v>1570732.12</v>
      </c>
      <c r="L350" s="88">
        <v>0</v>
      </c>
      <c r="M350" s="88">
        <v>0</v>
      </c>
      <c r="N350" s="15">
        <v>0</v>
      </c>
      <c r="O350" s="14">
        <v>0</v>
      </c>
      <c r="P350" s="15">
        <v>0</v>
      </c>
      <c r="Q350" s="7" t="s">
        <v>15</v>
      </c>
      <c r="R350" s="2" t="s">
        <v>1989</v>
      </c>
      <c r="S350" s="6"/>
      <c r="T350" s="3"/>
      <c r="U350" s="7" t="s">
        <v>3436</v>
      </c>
      <c r="V350" s="7" t="s">
        <v>3427</v>
      </c>
      <c r="W350" s="7" t="s">
        <v>3427</v>
      </c>
      <c r="X350" s="7" t="s">
        <v>3427</v>
      </c>
      <c r="Y350" s="7" t="s">
        <v>1933</v>
      </c>
      <c r="Z350" s="7" t="s">
        <v>16</v>
      </c>
      <c r="AA350" s="7" t="s">
        <v>2624</v>
      </c>
    </row>
    <row r="351" spans="1:28" x14ac:dyDescent="0.25">
      <c r="A351" s="4" t="s">
        <v>2644</v>
      </c>
      <c r="B351" s="7" t="s">
        <v>1943</v>
      </c>
      <c r="C351" s="8">
        <v>44587</v>
      </c>
      <c r="D351" s="8">
        <v>45970</v>
      </c>
      <c r="E351" s="7" t="s">
        <v>1565</v>
      </c>
      <c r="F351" s="7" t="s">
        <v>1566</v>
      </c>
      <c r="G351" s="5" t="s">
        <v>1567</v>
      </c>
      <c r="H351" s="7" t="s">
        <v>3131</v>
      </c>
      <c r="I351" s="7" t="s">
        <v>3132</v>
      </c>
      <c r="J351" s="88">
        <v>770000</v>
      </c>
      <c r="K351" s="89">
        <v>770000</v>
      </c>
      <c r="L351" s="88">
        <v>0</v>
      </c>
      <c r="M351" s="88">
        <v>0</v>
      </c>
      <c r="N351" s="15">
        <v>0</v>
      </c>
      <c r="O351" s="14">
        <v>0</v>
      </c>
      <c r="P351" s="15">
        <v>0</v>
      </c>
      <c r="Q351" s="7" t="s">
        <v>15</v>
      </c>
      <c r="R351" s="2" t="s">
        <v>1991</v>
      </c>
      <c r="S351" s="6"/>
      <c r="T351" s="3"/>
      <c r="U351" s="7" t="s">
        <v>3436</v>
      </c>
      <c r="V351" s="7" t="s">
        <v>3427</v>
      </c>
      <c r="W351" s="7" t="s">
        <v>3427</v>
      </c>
      <c r="X351" s="7" t="s">
        <v>3427</v>
      </c>
      <c r="Y351" s="7" t="s">
        <v>1933</v>
      </c>
      <c r="Z351" s="7" t="s">
        <v>16</v>
      </c>
      <c r="AA351" s="7" t="s">
        <v>2624</v>
      </c>
    </row>
    <row r="352" spans="1:28" x14ac:dyDescent="0.25">
      <c r="A352" s="4" t="s">
        <v>2644</v>
      </c>
      <c r="B352" s="7" t="s">
        <v>1943</v>
      </c>
      <c r="C352" s="8">
        <v>44587</v>
      </c>
      <c r="D352" s="8">
        <v>45970</v>
      </c>
      <c r="E352" s="7" t="s">
        <v>1568</v>
      </c>
      <c r="F352" s="7" t="s">
        <v>1569</v>
      </c>
      <c r="G352" s="5" t="s">
        <v>1570</v>
      </c>
      <c r="H352" s="7" t="s">
        <v>3133</v>
      </c>
      <c r="I352" s="7" t="s">
        <v>3134</v>
      </c>
      <c r="J352" s="88">
        <v>6000000</v>
      </c>
      <c r="K352" s="89">
        <v>6000000</v>
      </c>
      <c r="L352" s="88">
        <v>5468349.0800000001</v>
      </c>
      <c r="M352" s="88">
        <v>643872.1399999999</v>
      </c>
      <c r="N352" s="15">
        <v>0.91139151333333335</v>
      </c>
      <c r="O352" s="14">
        <v>0.10731202333333331</v>
      </c>
      <c r="P352" s="15">
        <v>0.11774525191797007</v>
      </c>
      <c r="Q352" s="7" t="s">
        <v>58</v>
      </c>
      <c r="R352" s="2" t="s">
        <v>1995</v>
      </c>
      <c r="S352" s="6">
        <v>45237</v>
      </c>
      <c r="T352" s="3" t="s">
        <v>3438</v>
      </c>
      <c r="U352" s="7" t="s">
        <v>3427</v>
      </c>
      <c r="V352" s="7" t="s">
        <v>3436</v>
      </c>
      <c r="W352" s="7" t="s">
        <v>3436</v>
      </c>
      <c r="X352" s="7" t="s">
        <v>3436</v>
      </c>
      <c r="Y352" s="7" t="s">
        <v>1934</v>
      </c>
      <c r="Z352" s="7" t="s">
        <v>16</v>
      </c>
      <c r="AA352" s="7" t="s">
        <v>2624</v>
      </c>
    </row>
    <row r="353" spans="1:28" x14ac:dyDescent="0.25">
      <c r="A353" s="4" t="s">
        <v>2644</v>
      </c>
      <c r="B353" s="7" t="s">
        <v>1943</v>
      </c>
      <c r="C353" s="8">
        <v>44587</v>
      </c>
      <c r="D353" s="8">
        <v>45970</v>
      </c>
      <c r="E353" s="7" t="s">
        <v>1571</v>
      </c>
      <c r="F353" s="7" t="s">
        <v>1572</v>
      </c>
      <c r="G353" s="5" t="s">
        <v>1573</v>
      </c>
      <c r="H353" s="7" t="s">
        <v>3135</v>
      </c>
      <c r="I353" s="7" t="s">
        <v>3136</v>
      </c>
      <c r="J353" s="88">
        <v>988816.08</v>
      </c>
      <c r="K353" s="89">
        <v>988816.08</v>
      </c>
      <c r="L353" s="88">
        <v>46885.59</v>
      </c>
      <c r="M353" s="88">
        <v>0</v>
      </c>
      <c r="N353" s="15">
        <v>4.7415885469823671E-2</v>
      </c>
      <c r="O353" s="14">
        <v>0</v>
      </c>
      <c r="P353" s="15">
        <v>0</v>
      </c>
      <c r="Q353" s="7" t="s">
        <v>15</v>
      </c>
      <c r="R353" s="2" t="s">
        <v>1991</v>
      </c>
      <c r="S353" s="6"/>
      <c r="T353" s="3"/>
      <c r="U353" s="7" t="s">
        <v>3436</v>
      </c>
      <c r="V353" s="7" t="s">
        <v>3427</v>
      </c>
      <c r="W353" s="7" t="s">
        <v>3427</v>
      </c>
      <c r="X353" s="7" t="s">
        <v>3427</v>
      </c>
      <c r="Y353" s="7" t="s">
        <v>1933</v>
      </c>
      <c r="Z353" s="7" t="s">
        <v>16</v>
      </c>
      <c r="AA353" s="7" t="s">
        <v>2624</v>
      </c>
    </row>
    <row r="354" spans="1:28" x14ac:dyDescent="0.25">
      <c r="A354" s="4" t="s">
        <v>2644</v>
      </c>
      <c r="B354" s="7" t="s">
        <v>1943</v>
      </c>
      <c r="C354" s="8">
        <v>44587</v>
      </c>
      <c r="D354" s="8">
        <v>45970</v>
      </c>
      <c r="E354" s="7" t="s">
        <v>1574</v>
      </c>
      <c r="F354" s="7" t="s">
        <v>1575</v>
      </c>
      <c r="G354" s="5" t="s">
        <v>1576</v>
      </c>
      <c r="H354" s="7" t="s">
        <v>3137</v>
      </c>
      <c r="I354" s="7" t="s">
        <v>3138</v>
      </c>
      <c r="J354" s="88">
        <v>1579971.38</v>
      </c>
      <c r="K354" s="89">
        <v>1579971.38</v>
      </c>
      <c r="L354" s="88">
        <v>134206.29999999999</v>
      </c>
      <c r="M354" s="88">
        <v>68271.839999999997</v>
      </c>
      <c r="N354" s="15">
        <v>8.4942234839722228E-2</v>
      </c>
      <c r="O354" s="14">
        <v>4.3210808033750589E-2</v>
      </c>
      <c r="P354" s="15">
        <v>0.50870816049619128</v>
      </c>
      <c r="Q354" s="7" t="s">
        <v>15</v>
      </c>
      <c r="R354" s="2" t="s">
        <v>1991</v>
      </c>
      <c r="S354" s="6"/>
      <c r="T354" s="3"/>
      <c r="U354" s="7" t="s">
        <v>3436</v>
      </c>
      <c r="V354" s="7" t="s">
        <v>3427</v>
      </c>
      <c r="W354" s="7" t="s">
        <v>3427</v>
      </c>
      <c r="X354" s="7" t="s">
        <v>3427</v>
      </c>
      <c r="Y354" s="7" t="s">
        <v>1933</v>
      </c>
      <c r="Z354" s="7" t="s">
        <v>16</v>
      </c>
      <c r="AA354" s="7" t="s">
        <v>2624</v>
      </c>
    </row>
    <row r="355" spans="1:28" x14ac:dyDescent="0.25">
      <c r="A355" s="4" t="s">
        <v>2644</v>
      </c>
      <c r="B355" s="7" t="s">
        <v>1943</v>
      </c>
      <c r="C355" s="8">
        <v>44587</v>
      </c>
      <c r="D355" s="8">
        <v>45970</v>
      </c>
      <c r="E355" s="7" t="s">
        <v>1577</v>
      </c>
      <c r="F355" s="7" t="s">
        <v>1578</v>
      </c>
      <c r="G355" s="5" t="s">
        <v>1579</v>
      </c>
      <c r="H355" s="7" t="s">
        <v>3139</v>
      </c>
      <c r="I355" s="7" t="s">
        <v>3140</v>
      </c>
      <c r="J355" s="88">
        <v>1500000</v>
      </c>
      <c r="K355" s="89">
        <v>1500000</v>
      </c>
      <c r="L355" s="88">
        <v>1500000</v>
      </c>
      <c r="M355" s="88">
        <v>150000</v>
      </c>
      <c r="N355" s="15">
        <v>1</v>
      </c>
      <c r="O355" s="14">
        <v>0.1</v>
      </c>
      <c r="P355" s="15">
        <v>0.1</v>
      </c>
      <c r="Q355" s="7" t="s">
        <v>58</v>
      </c>
      <c r="R355" s="2" t="s">
        <v>1995</v>
      </c>
      <c r="S355" s="6">
        <v>45504</v>
      </c>
      <c r="T355" s="3" t="s">
        <v>3438</v>
      </c>
      <c r="U355" s="7" t="s">
        <v>3427</v>
      </c>
      <c r="V355" s="7" t="s">
        <v>3436</v>
      </c>
      <c r="W355" s="7" t="s">
        <v>3436</v>
      </c>
      <c r="X355" s="7" t="s">
        <v>3436</v>
      </c>
      <c r="Y355" s="7" t="s">
        <v>1934</v>
      </c>
      <c r="Z355" s="7" t="s">
        <v>16</v>
      </c>
      <c r="AA355" s="7" t="s">
        <v>2624</v>
      </c>
      <c r="AB355" s="2" t="s">
        <v>3386</v>
      </c>
    </row>
    <row r="356" spans="1:28" x14ac:dyDescent="0.25">
      <c r="A356" s="4" t="s">
        <v>2644</v>
      </c>
      <c r="B356" s="7" t="s">
        <v>1943</v>
      </c>
      <c r="C356" s="8">
        <v>44587</v>
      </c>
      <c r="D356" s="8">
        <v>45970</v>
      </c>
      <c r="E356" s="7" t="s">
        <v>1580</v>
      </c>
      <c r="F356" s="7" t="s">
        <v>1581</v>
      </c>
      <c r="G356" s="5" t="s">
        <v>1582</v>
      </c>
      <c r="H356" s="7" t="s">
        <v>3141</v>
      </c>
      <c r="I356" s="7" t="s">
        <v>3142</v>
      </c>
      <c r="J356" s="88">
        <v>2078322.21</v>
      </c>
      <c r="K356" s="89">
        <v>2078322.21</v>
      </c>
      <c r="L356" s="88">
        <v>2078322.21</v>
      </c>
      <c r="M356" s="88">
        <v>633990.35</v>
      </c>
      <c r="N356" s="15">
        <v>1</v>
      </c>
      <c r="O356" s="14">
        <v>0.30504911459325645</v>
      </c>
      <c r="P356" s="15">
        <v>0.30504911459325645</v>
      </c>
      <c r="Q356" s="7" t="s">
        <v>58</v>
      </c>
      <c r="R356" s="2" t="s">
        <v>1995</v>
      </c>
      <c r="S356" s="6">
        <v>45497</v>
      </c>
      <c r="T356" s="3" t="s">
        <v>3438</v>
      </c>
      <c r="U356" s="7" t="s">
        <v>3427</v>
      </c>
      <c r="V356" s="7" t="s">
        <v>3436</v>
      </c>
      <c r="W356" s="7" t="s">
        <v>3436</v>
      </c>
      <c r="X356" s="7" t="s">
        <v>3436</v>
      </c>
      <c r="Y356" s="7" t="s">
        <v>1934</v>
      </c>
      <c r="Z356" s="7" t="s">
        <v>16</v>
      </c>
      <c r="AA356" s="7" t="s">
        <v>2624</v>
      </c>
      <c r="AB356" s="2" t="s">
        <v>3386</v>
      </c>
    </row>
    <row r="357" spans="1:28" x14ac:dyDescent="0.25">
      <c r="A357" s="4" t="s">
        <v>2644</v>
      </c>
      <c r="B357" s="7" t="s">
        <v>1943</v>
      </c>
      <c r="C357" s="8">
        <v>44587</v>
      </c>
      <c r="D357" s="8">
        <v>45970</v>
      </c>
      <c r="E357" s="7" t="s">
        <v>1583</v>
      </c>
      <c r="F357" s="7" t="s">
        <v>1584</v>
      </c>
      <c r="G357" s="5" t="s">
        <v>1585</v>
      </c>
      <c r="H357" s="7" t="s">
        <v>3143</v>
      </c>
      <c r="I357" s="7" t="s">
        <v>3144</v>
      </c>
      <c r="J357" s="88">
        <v>3500000</v>
      </c>
      <c r="K357" s="89">
        <v>3500000</v>
      </c>
      <c r="L357" s="88">
        <v>0</v>
      </c>
      <c r="M357" s="88">
        <v>0</v>
      </c>
      <c r="N357" s="15">
        <v>0</v>
      </c>
      <c r="O357" s="14">
        <v>0</v>
      </c>
      <c r="P357" s="15">
        <v>0</v>
      </c>
      <c r="Q357" s="7" t="s">
        <v>15</v>
      </c>
      <c r="R357" s="2" t="s">
        <v>1987</v>
      </c>
      <c r="S357" s="6"/>
      <c r="T357" s="3"/>
      <c r="U357" s="7" t="s">
        <v>3436</v>
      </c>
      <c r="V357" s="7" t="s">
        <v>3427</v>
      </c>
      <c r="W357" s="7" t="s">
        <v>3427</v>
      </c>
      <c r="X357" s="7" t="s">
        <v>3427</v>
      </c>
      <c r="Y357" s="7" t="s">
        <v>1933</v>
      </c>
      <c r="Z357" s="7" t="s">
        <v>16</v>
      </c>
      <c r="AA357" s="7" t="s">
        <v>2624</v>
      </c>
    </row>
    <row r="358" spans="1:28" x14ac:dyDescent="0.25">
      <c r="A358" s="4" t="s">
        <v>2644</v>
      </c>
      <c r="B358" s="7" t="s">
        <v>1943</v>
      </c>
      <c r="C358" s="8">
        <v>44587</v>
      </c>
      <c r="D358" s="8">
        <v>45970</v>
      </c>
      <c r="E358" s="7" t="s">
        <v>1586</v>
      </c>
      <c r="F358" s="7" t="s">
        <v>1587</v>
      </c>
      <c r="G358" s="5" t="s">
        <v>1588</v>
      </c>
      <c r="H358" s="7" t="s">
        <v>3145</v>
      </c>
      <c r="I358" s="7" t="s">
        <v>3146</v>
      </c>
      <c r="J358" s="88">
        <v>4000000</v>
      </c>
      <c r="K358" s="89">
        <v>4000000</v>
      </c>
      <c r="L358" s="88">
        <v>109701.2</v>
      </c>
      <c r="M358" s="88">
        <v>109701.2</v>
      </c>
      <c r="N358" s="15">
        <v>2.74253E-2</v>
      </c>
      <c r="O358" s="14">
        <v>2.74253E-2</v>
      </c>
      <c r="P358" s="15">
        <v>1</v>
      </c>
      <c r="Q358" s="7" t="s">
        <v>33</v>
      </c>
      <c r="R358" s="2" t="s">
        <v>3429</v>
      </c>
      <c r="S358" s="6"/>
      <c r="T358" s="3"/>
      <c r="U358" s="7" t="s">
        <v>3436</v>
      </c>
      <c r="V358" s="7" t="s">
        <v>3427</v>
      </c>
      <c r="W358" s="7" t="s">
        <v>3427</v>
      </c>
      <c r="X358" s="7" t="s">
        <v>3427</v>
      </c>
      <c r="Y358" s="7" t="s">
        <v>1933</v>
      </c>
      <c r="Z358" s="7" t="s">
        <v>16</v>
      </c>
      <c r="AA358" s="7" t="s">
        <v>2624</v>
      </c>
      <c r="AB358" s="2" t="s">
        <v>3383</v>
      </c>
    </row>
    <row r="359" spans="1:28" x14ac:dyDescent="0.25">
      <c r="A359" s="4" t="s">
        <v>2644</v>
      </c>
      <c r="B359" s="7" t="s">
        <v>1943</v>
      </c>
      <c r="C359" s="8">
        <v>44587</v>
      </c>
      <c r="D359" s="8">
        <v>45970</v>
      </c>
      <c r="E359" s="7" t="s">
        <v>1589</v>
      </c>
      <c r="F359" s="7" t="s">
        <v>1590</v>
      </c>
      <c r="G359" s="5" t="s">
        <v>1591</v>
      </c>
      <c r="H359" s="7" t="s">
        <v>3147</v>
      </c>
      <c r="I359" s="7" t="s">
        <v>3148</v>
      </c>
      <c r="J359" s="88">
        <v>6806688.46</v>
      </c>
      <c r="K359" s="89">
        <v>6806688.46</v>
      </c>
      <c r="L359" s="88">
        <v>340356.78</v>
      </c>
      <c r="M359" s="88">
        <v>0</v>
      </c>
      <c r="N359" s="15">
        <v>5.0003284563430721E-2</v>
      </c>
      <c r="O359" s="14">
        <v>0</v>
      </c>
      <c r="P359" s="15">
        <v>0</v>
      </c>
      <c r="Q359" s="7" t="s">
        <v>15</v>
      </c>
      <c r="R359" s="2" t="s">
        <v>1989</v>
      </c>
      <c r="S359" s="6"/>
      <c r="T359" s="3"/>
      <c r="U359" s="7" t="s">
        <v>3436</v>
      </c>
      <c r="V359" s="7" t="s">
        <v>3427</v>
      </c>
      <c r="W359" s="7" t="s">
        <v>3427</v>
      </c>
      <c r="X359" s="7" t="s">
        <v>3427</v>
      </c>
      <c r="Y359" s="7" t="s">
        <v>1933</v>
      </c>
      <c r="Z359" s="7" t="s">
        <v>16</v>
      </c>
      <c r="AA359" s="7" t="s">
        <v>2624</v>
      </c>
    </row>
    <row r="360" spans="1:28" x14ac:dyDescent="0.25">
      <c r="A360" s="4" t="s">
        <v>2644</v>
      </c>
      <c r="B360" s="7" t="s">
        <v>1943</v>
      </c>
      <c r="C360" s="8">
        <v>44587</v>
      </c>
      <c r="D360" s="8">
        <v>45970</v>
      </c>
      <c r="E360" s="7" t="s">
        <v>1592</v>
      </c>
      <c r="F360" s="7" t="s">
        <v>1593</v>
      </c>
      <c r="G360" s="5" t="s">
        <v>1594</v>
      </c>
      <c r="H360" s="7" t="s">
        <v>3147</v>
      </c>
      <c r="I360" s="7" t="s">
        <v>3148</v>
      </c>
      <c r="J360" s="88">
        <v>6368889.7999999998</v>
      </c>
      <c r="K360" s="89">
        <v>6368889.7999999998</v>
      </c>
      <c r="L360" s="88">
        <v>233411.18</v>
      </c>
      <c r="M360" s="88">
        <v>0</v>
      </c>
      <c r="N360" s="15">
        <v>3.6648644792064075E-2</v>
      </c>
      <c r="O360" s="14">
        <v>0</v>
      </c>
      <c r="P360" s="15">
        <v>0</v>
      </c>
      <c r="Q360" s="7" t="s">
        <v>15</v>
      </c>
      <c r="R360" s="2" t="s">
        <v>1989</v>
      </c>
      <c r="S360" s="6"/>
      <c r="T360" s="3"/>
      <c r="U360" s="7" t="s">
        <v>3436</v>
      </c>
      <c r="V360" s="7" t="s">
        <v>3427</v>
      </c>
      <c r="W360" s="7" t="s">
        <v>3427</v>
      </c>
      <c r="X360" s="7" t="s">
        <v>3427</v>
      </c>
      <c r="Y360" s="7" t="s">
        <v>1933</v>
      </c>
      <c r="Z360" s="7" t="s">
        <v>16</v>
      </c>
      <c r="AA360" s="7" t="s">
        <v>2624</v>
      </c>
    </row>
    <row r="361" spans="1:28" x14ac:dyDescent="0.25">
      <c r="A361" s="4" t="s">
        <v>2644</v>
      </c>
      <c r="B361" s="7" t="s">
        <v>1943</v>
      </c>
      <c r="C361" s="8">
        <v>44587</v>
      </c>
      <c r="D361" s="8">
        <v>45970</v>
      </c>
      <c r="E361" s="7" t="s">
        <v>1595</v>
      </c>
      <c r="F361" s="7" t="s">
        <v>1596</v>
      </c>
      <c r="G361" s="5" t="s">
        <v>1597</v>
      </c>
      <c r="H361" s="7" t="s">
        <v>3149</v>
      </c>
      <c r="I361" s="7" t="s">
        <v>3150</v>
      </c>
      <c r="J361" s="88">
        <v>1400000</v>
      </c>
      <c r="K361" s="89">
        <v>1400000</v>
      </c>
      <c r="L361" s="88">
        <v>0</v>
      </c>
      <c r="M361" s="88">
        <v>0</v>
      </c>
      <c r="N361" s="15">
        <v>0</v>
      </c>
      <c r="O361" s="14">
        <v>0</v>
      </c>
      <c r="P361" s="15">
        <v>0</v>
      </c>
      <c r="Q361" s="7" t="s">
        <v>15</v>
      </c>
      <c r="R361" s="2" t="s">
        <v>1989</v>
      </c>
      <c r="S361" s="6"/>
      <c r="T361" s="3"/>
      <c r="U361" s="7" t="s">
        <v>3436</v>
      </c>
      <c r="V361" s="7" t="s">
        <v>3427</v>
      </c>
      <c r="W361" s="7" t="s">
        <v>3427</v>
      </c>
      <c r="X361" s="7" t="s">
        <v>3427</v>
      </c>
      <c r="Y361" s="7" t="s">
        <v>1933</v>
      </c>
      <c r="Z361" s="7" t="s">
        <v>16</v>
      </c>
      <c r="AA361" s="7" t="s">
        <v>2624</v>
      </c>
    </row>
    <row r="362" spans="1:28" x14ac:dyDescent="0.25">
      <c r="A362" s="4" t="s">
        <v>2644</v>
      </c>
      <c r="B362" s="7" t="s">
        <v>1943</v>
      </c>
      <c r="C362" s="8">
        <v>44587</v>
      </c>
      <c r="D362" s="8">
        <v>45970</v>
      </c>
      <c r="E362" s="7" t="s">
        <v>1598</v>
      </c>
      <c r="F362" s="7" t="s">
        <v>1599</v>
      </c>
      <c r="G362" s="5" t="s">
        <v>1600</v>
      </c>
      <c r="H362" s="7" t="s">
        <v>3151</v>
      </c>
      <c r="I362" s="7" t="s">
        <v>3152</v>
      </c>
      <c r="J362" s="88">
        <v>3200000</v>
      </c>
      <c r="K362" s="89">
        <v>3200000</v>
      </c>
      <c r="L362" s="88">
        <v>0</v>
      </c>
      <c r="M362" s="88">
        <v>0</v>
      </c>
      <c r="N362" s="15">
        <v>0</v>
      </c>
      <c r="O362" s="14">
        <v>0</v>
      </c>
      <c r="P362" s="15">
        <v>0</v>
      </c>
      <c r="Q362" s="7" t="s">
        <v>15</v>
      </c>
      <c r="R362" s="2" t="s">
        <v>1991</v>
      </c>
      <c r="S362" s="6"/>
      <c r="T362" s="3"/>
      <c r="U362" s="7" t="s">
        <v>3436</v>
      </c>
      <c r="V362" s="7" t="s">
        <v>3427</v>
      </c>
      <c r="W362" s="7" t="s">
        <v>3427</v>
      </c>
      <c r="X362" s="7" t="s">
        <v>3427</v>
      </c>
      <c r="Y362" s="7" t="s">
        <v>1933</v>
      </c>
      <c r="Z362" s="7" t="s">
        <v>16</v>
      </c>
      <c r="AA362" s="7" t="s">
        <v>2624</v>
      </c>
    </row>
    <row r="363" spans="1:28" x14ac:dyDescent="0.25">
      <c r="A363" s="4" t="s">
        <v>2644</v>
      </c>
      <c r="B363" s="7" t="s">
        <v>1943</v>
      </c>
      <c r="C363" s="8">
        <v>44587</v>
      </c>
      <c r="D363" s="8">
        <v>45970</v>
      </c>
      <c r="E363" s="7" t="s">
        <v>1601</v>
      </c>
      <c r="F363" s="7" t="s">
        <v>1602</v>
      </c>
      <c r="G363" s="5" t="s">
        <v>1603</v>
      </c>
      <c r="H363" s="7" t="s">
        <v>3153</v>
      </c>
      <c r="I363" s="7" t="s">
        <v>3154</v>
      </c>
      <c r="J363" s="88">
        <v>1513874.33</v>
      </c>
      <c r="K363" s="89">
        <v>1513874.3</v>
      </c>
      <c r="L363" s="88">
        <v>92368.639999999999</v>
      </c>
      <c r="M363" s="88">
        <v>0</v>
      </c>
      <c r="N363" s="15">
        <v>6.1014734294358497E-2</v>
      </c>
      <c r="O363" s="14">
        <v>0</v>
      </c>
      <c r="P363" s="15">
        <v>0</v>
      </c>
      <c r="Q363" s="7" t="s">
        <v>15</v>
      </c>
      <c r="R363" s="2" t="s">
        <v>1991</v>
      </c>
      <c r="S363" s="6"/>
      <c r="T363" s="3"/>
      <c r="U363" s="7" t="s">
        <v>3436</v>
      </c>
      <c r="V363" s="7" t="s">
        <v>3427</v>
      </c>
      <c r="W363" s="7" t="s">
        <v>3427</v>
      </c>
      <c r="X363" s="7" t="s">
        <v>3427</v>
      </c>
      <c r="Y363" s="7" t="s">
        <v>1933</v>
      </c>
      <c r="Z363" s="7" t="s">
        <v>16</v>
      </c>
      <c r="AA363" s="7" t="s">
        <v>2624</v>
      </c>
    </row>
    <row r="364" spans="1:28" x14ac:dyDescent="0.25">
      <c r="A364" s="4" t="s">
        <v>2644</v>
      </c>
      <c r="B364" s="7" t="s">
        <v>1943</v>
      </c>
      <c r="C364" s="8">
        <v>44587</v>
      </c>
      <c r="D364" s="8">
        <v>45970</v>
      </c>
      <c r="E364" s="7" t="s">
        <v>1604</v>
      </c>
      <c r="F364" s="7" t="s">
        <v>1605</v>
      </c>
      <c r="G364" s="5" t="s">
        <v>1606</v>
      </c>
      <c r="H364" s="7" t="s">
        <v>3155</v>
      </c>
      <c r="I364" s="7" t="s">
        <v>3156</v>
      </c>
      <c r="J364" s="88">
        <v>4000000</v>
      </c>
      <c r="K364" s="89">
        <v>4000000</v>
      </c>
      <c r="L364" s="88">
        <v>33143.83</v>
      </c>
      <c r="M364" s="88">
        <v>0</v>
      </c>
      <c r="N364" s="15">
        <v>8.2859574999999998E-3</v>
      </c>
      <c r="O364" s="14">
        <v>0</v>
      </c>
      <c r="P364" s="15">
        <v>0</v>
      </c>
      <c r="Q364" s="7" t="s">
        <v>15</v>
      </c>
      <c r="R364" s="2" t="s">
        <v>1989</v>
      </c>
      <c r="S364" s="6"/>
      <c r="T364" s="3"/>
      <c r="U364" s="7" t="s">
        <v>3436</v>
      </c>
      <c r="V364" s="7" t="s">
        <v>3427</v>
      </c>
      <c r="W364" s="7" t="s">
        <v>3427</v>
      </c>
      <c r="X364" s="7" t="s">
        <v>3427</v>
      </c>
      <c r="Y364" s="7" t="s">
        <v>1933</v>
      </c>
      <c r="Z364" s="7" t="s">
        <v>16</v>
      </c>
      <c r="AA364" s="7" t="s">
        <v>2624</v>
      </c>
    </row>
    <row r="365" spans="1:28" x14ac:dyDescent="0.25">
      <c r="A365" s="4" t="s">
        <v>2644</v>
      </c>
      <c r="B365" s="7" t="s">
        <v>1943</v>
      </c>
      <c r="C365" s="8">
        <v>44587</v>
      </c>
      <c r="D365" s="8">
        <v>45970</v>
      </c>
      <c r="E365" s="7" t="s">
        <v>1607</v>
      </c>
      <c r="F365" s="7" t="s">
        <v>1608</v>
      </c>
      <c r="G365" s="5" t="s">
        <v>1609</v>
      </c>
      <c r="H365" s="7" t="s">
        <v>3157</v>
      </c>
      <c r="I365" s="7" t="s">
        <v>3158</v>
      </c>
      <c r="J365" s="88">
        <v>8000000</v>
      </c>
      <c r="K365" s="89">
        <v>8000000</v>
      </c>
      <c r="L365" s="88">
        <v>0</v>
      </c>
      <c r="M365" s="88">
        <v>0</v>
      </c>
      <c r="N365" s="15">
        <v>0</v>
      </c>
      <c r="O365" s="14">
        <v>0</v>
      </c>
      <c r="P365" s="15">
        <v>0</v>
      </c>
      <c r="Q365" s="7" t="s">
        <v>15</v>
      </c>
      <c r="R365" s="2" t="s">
        <v>1991</v>
      </c>
      <c r="S365" s="6"/>
      <c r="T365" s="3"/>
      <c r="U365" s="7" t="s">
        <v>3436</v>
      </c>
      <c r="V365" s="7" t="s">
        <v>3427</v>
      </c>
      <c r="W365" s="7" t="s">
        <v>3427</v>
      </c>
      <c r="X365" s="7" t="s">
        <v>3427</v>
      </c>
      <c r="Y365" s="7" t="s">
        <v>1933</v>
      </c>
      <c r="Z365" s="7" t="s">
        <v>16</v>
      </c>
      <c r="AA365" s="7" t="s">
        <v>2624</v>
      </c>
    </row>
    <row r="366" spans="1:28" x14ac:dyDescent="0.25">
      <c r="A366" s="4" t="s">
        <v>2644</v>
      </c>
      <c r="B366" s="7" t="s">
        <v>1943</v>
      </c>
      <c r="C366" s="8">
        <v>44587</v>
      </c>
      <c r="D366" s="8">
        <v>45970</v>
      </c>
      <c r="E366" s="7" t="s">
        <v>1610</v>
      </c>
      <c r="F366" s="7" t="s">
        <v>1611</v>
      </c>
      <c r="G366" s="5" t="s">
        <v>1612</v>
      </c>
      <c r="H366" s="7" t="s">
        <v>3159</v>
      </c>
      <c r="I366" s="7" t="s">
        <v>2729</v>
      </c>
      <c r="J366" s="88">
        <v>35859093</v>
      </c>
      <c r="K366" s="89">
        <v>35859093</v>
      </c>
      <c r="L366" s="88">
        <v>3810928.12</v>
      </c>
      <c r="M366" s="88">
        <v>870926.30999999994</v>
      </c>
      <c r="N366" s="15">
        <v>0.10627508397939681</v>
      </c>
      <c r="O366" s="14">
        <v>2.4287460644919268E-2</v>
      </c>
      <c r="P366" s="15">
        <v>0.2285339115763747</v>
      </c>
      <c r="Q366" s="7" t="s">
        <v>15</v>
      </c>
      <c r="R366" s="2" t="s">
        <v>1989</v>
      </c>
      <c r="S366" s="6"/>
      <c r="T366" s="3"/>
      <c r="U366" s="7" t="s">
        <v>3436</v>
      </c>
      <c r="V366" s="7" t="s">
        <v>3427</v>
      </c>
      <c r="W366" s="7" t="s">
        <v>3427</v>
      </c>
      <c r="X366" s="7" t="s">
        <v>3427</v>
      </c>
      <c r="Y366" s="7" t="s">
        <v>1933</v>
      </c>
      <c r="Z366" s="7" t="s">
        <v>16</v>
      </c>
      <c r="AA366" s="7" t="s">
        <v>2624</v>
      </c>
    </row>
    <row r="367" spans="1:28" x14ac:dyDescent="0.25">
      <c r="A367" s="4" t="s">
        <v>2644</v>
      </c>
      <c r="B367" s="7" t="s">
        <v>1943</v>
      </c>
      <c r="C367" s="8">
        <v>44587</v>
      </c>
      <c r="D367" s="8">
        <v>45970</v>
      </c>
      <c r="E367" s="7" t="s">
        <v>1613</v>
      </c>
      <c r="F367" s="7" t="s">
        <v>1614</v>
      </c>
      <c r="G367" s="5" t="s">
        <v>1615</v>
      </c>
      <c r="H367" s="7" t="s">
        <v>3159</v>
      </c>
      <c r="I367" s="7" t="s">
        <v>3150</v>
      </c>
      <c r="J367" s="88">
        <v>4000000</v>
      </c>
      <c r="K367" s="89">
        <v>4000000</v>
      </c>
      <c r="L367" s="88">
        <v>3601527.5</v>
      </c>
      <c r="M367" s="88">
        <v>2080</v>
      </c>
      <c r="N367" s="15">
        <v>0.900381875</v>
      </c>
      <c r="O367" s="14">
        <v>5.1999999999999995E-4</v>
      </c>
      <c r="P367" s="15">
        <v>5.7753272743301276E-4</v>
      </c>
      <c r="Q367" s="7" t="s">
        <v>58</v>
      </c>
      <c r="R367" s="2" t="s">
        <v>1995</v>
      </c>
      <c r="S367" s="6">
        <v>45622</v>
      </c>
      <c r="T367" s="3" t="s">
        <v>3438</v>
      </c>
      <c r="U367" s="7" t="s">
        <v>3427</v>
      </c>
      <c r="V367" s="7" t="s">
        <v>3436</v>
      </c>
      <c r="W367" s="7" t="s">
        <v>3436</v>
      </c>
      <c r="X367" s="7" t="s">
        <v>3436</v>
      </c>
      <c r="Y367" s="7" t="s">
        <v>1934</v>
      </c>
      <c r="Z367" s="7" t="s">
        <v>16</v>
      </c>
      <c r="AA367" s="7" t="s">
        <v>2624</v>
      </c>
    </row>
    <row r="368" spans="1:28" x14ac:dyDescent="0.25">
      <c r="A368" s="4" t="s">
        <v>2644</v>
      </c>
      <c r="B368" s="7" t="s">
        <v>1943</v>
      </c>
      <c r="C368" s="8">
        <v>44587</v>
      </c>
      <c r="D368" s="8">
        <v>45970</v>
      </c>
      <c r="E368" s="7" t="s">
        <v>1616</v>
      </c>
      <c r="F368" s="7" t="s">
        <v>1617</v>
      </c>
      <c r="G368" s="5" t="s">
        <v>1618</v>
      </c>
      <c r="H368" s="7" t="s">
        <v>3160</v>
      </c>
      <c r="I368" s="7" t="s">
        <v>3161</v>
      </c>
      <c r="J368" s="88">
        <v>1320000</v>
      </c>
      <c r="K368" s="89">
        <v>1320000</v>
      </c>
      <c r="L368" s="88">
        <v>67590.260000000009</v>
      </c>
      <c r="M368" s="88">
        <v>67590.260000000009</v>
      </c>
      <c r="N368" s="15">
        <v>5.120474242424243E-2</v>
      </c>
      <c r="O368" s="14">
        <v>5.120474242424243E-2</v>
      </c>
      <c r="P368" s="15">
        <v>1</v>
      </c>
      <c r="Q368" s="7" t="s">
        <v>15</v>
      </c>
      <c r="R368" s="2" t="s">
        <v>1991</v>
      </c>
      <c r="S368" s="6"/>
      <c r="T368" s="3"/>
      <c r="U368" s="7" t="s">
        <v>3436</v>
      </c>
      <c r="V368" s="7" t="s">
        <v>3427</v>
      </c>
      <c r="W368" s="7" t="s">
        <v>3427</v>
      </c>
      <c r="X368" s="7" t="s">
        <v>3427</v>
      </c>
      <c r="Y368" s="7" t="s">
        <v>1933</v>
      </c>
      <c r="Z368" s="7" t="s">
        <v>16</v>
      </c>
      <c r="AA368" s="7" t="s">
        <v>2624</v>
      </c>
    </row>
    <row r="369" spans="1:28" x14ac:dyDescent="0.25">
      <c r="A369" s="4" t="s">
        <v>2644</v>
      </c>
      <c r="B369" s="7" t="s">
        <v>1943</v>
      </c>
      <c r="C369" s="8">
        <v>44587</v>
      </c>
      <c r="D369" s="8">
        <v>45970</v>
      </c>
      <c r="E369" s="7" t="s">
        <v>1619</v>
      </c>
      <c r="F369" s="7" t="s">
        <v>1620</v>
      </c>
      <c r="G369" s="5" t="s">
        <v>1621</v>
      </c>
      <c r="H369" s="7" t="s">
        <v>3162</v>
      </c>
      <c r="I369" s="7" t="s">
        <v>3163</v>
      </c>
      <c r="J369" s="88">
        <v>4710000</v>
      </c>
      <c r="K369" s="89">
        <v>4710000</v>
      </c>
      <c r="L369" s="88">
        <v>0</v>
      </c>
      <c r="M369" s="88">
        <v>0</v>
      </c>
      <c r="N369" s="15">
        <v>0</v>
      </c>
      <c r="O369" s="14">
        <v>0</v>
      </c>
      <c r="P369" s="15">
        <v>0</v>
      </c>
      <c r="Q369" s="7" t="s">
        <v>15</v>
      </c>
      <c r="R369" s="2" t="s">
        <v>1980</v>
      </c>
      <c r="S369" s="6"/>
      <c r="T369" s="3"/>
      <c r="U369" s="7" t="s">
        <v>3436</v>
      </c>
      <c r="V369" s="7" t="s">
        <v>3427</v>
      </c>
      <c r="W369" s="7" t="s">
        <v>3427</v>
      </c>
      <c r="X369" s="7" t="s">
        <v>3427</v>
      </c>
      <c r="Y369" s="7" t="s">
        <v>1933</v>
      </c>
      <c r="Z369" s="7" t="s">
        <v>16</v>
      </c>
      <c r="AA369" s="7" t="s">
        <v>2624</v>
      </c>
    </row>
    <row r="370" spans="1:28" x14ac:dyDescent="0.25">
      <c r="A370" s="4" t="s">
        <v>2644</v>
      </c>
      <c r="B370" s="7" t="s">
        <v>1943</v>
      </c>
      <c r="C370" s="8">
        <v>44587</v>
      </c>
      <c r="D370" s="8">
        <v>45970</v>
      </c>
      <c r="E370" s="7" t="s">
        <v>1622</v>
      </c>
      <c r="F370" s="7" t="s">
        <v>1623</v>
      </c>
      <c r="G370" s="5" t="s">
        <v>1624</v>
      </c>
      <c r="H370" s="7" t="s">
        <v>3164</v>
      </c>
      <c r="I370" s="7" t="s">
        <v>3165</v>
      </c>
      <c r="J370" s="88">
        <v>7000000</v>
      </c>
      <c r="K370" s="89">
        <v>7000000</v>
      </c>
      <c r="L370" s="88">
        <v>0</v>
      </c>
      <c r="M370" s="88">
        <v>0</v>
      </c>
      <c r="N370" s="15">
        <v>0</v>
      </c>
      <c r="O370" s="14">
        <v>0</v>
      </c>
      <c r="P370" s="15">
        <v>0</v>
      </c>
      <c r="Q370" s="7" t="s">
        <v>33</v>
      </c>
      <c r="R370" s="2" t="s">
        <v>3429</v>
      </c>
      <c r="S370" s="6"/>
      <c r="T370" s="3"/>
      <c r="U370" s="7" t="s">
        <v>3436</v>
      </c>
      <c r="V370" s="7" t="s">
        <v>3427</v>
      </c>
      <c r="W370" s="7" t="s">
        <v>3427</v>
      </c>
      <c r="X370" s="7" t="s">
        <v>3427</v>
      </c>
      <c r="Y370" s="7" t="s">
        <v>1933</v>
      </c>
      <c r="Z370" s="7" t="s">
        <v>16</v>
      </c>
      <c r="AA370" s="7" t="s">
        <v>2624</v>
      </c>
    </row>
    <row r="371" spans="1:28" x14ac:dyDescent="0.25">
      <c r="A371" s="4" t="s">
        <v>2644</v>
      </c>
      <c r="B371" s="7" t="s">
        <v>1943</v>
      </c>
      <c r="C371" s="8">
        <v>44587</v>
      </c>
      <c r="D371" s="8">
        <v>45970</v>
      </c>
      <c r="E371" s="7" t="s">
        <v>1625</v>
      </c>
      <c r="F371" s="7" t="s">
        <v>1626</v>
      </c>
      <c r="G371" s="5" t="s">
        <v>1627</v>
      </c>
      <c r="H371" s="7" t="s">
        <v>3166</v>
      </c>
      <c r="I371" s="7" t="s">
        <v>3167</v>
      </c>
      <c r="J371" s="88">
        <v>1919269.2</v>
      </c>
      <c r="K371" s="89">
        <v>1919269.2</v>
      </c>
      <c r="L371" s="88">
        <v>0</v>
      </c>
      <c r="M371" s="88">
        <v>0</v>
      </c>
      <c r="N371" s="15">
        <v>0</v>
      </c>
      <c r="O371" s="14">
        <v>0</v>
      </c>
      <c r="P371" s="15">
        <v>0</v>
      </c>
      <c r="Q371" s="7" t="s">
        <v>33</v>
      </c>
      <c r="R371" s="2" t="s">
        <v>3429</v>
      </c>
      <c r="S371" s="6"/>
      <c r="T371" s="3"/>
      <c r="U371" s="7" t="s">
        <v>3436</v>
      </c>
      <c r="V371" s="7" t="s">
        <v>3427</v>
      </c>
      <c r="W371" s="7" t="s">
        <v>3427</v>
      </c>
      <c r="X371" s="7" t="s">
        <v>3427</v>
      </c>
      <c r="Y371" s="7" t="s">
        <v>1933</v>
      </c>
      <c r="Z371" s="7" t="s">
        <v>16</v>
      </c>
      <c r="AA371" s="7" t="s">
        <v>2624</v>
      </c>
    </row>
    <row r="372" spans="1:28" x14ac:dyDescent="0.25">
      <c r="A372" s="4" t="s">
        <v>2644</v>
      </c>
      <c r="B372" s="7" t="s">
        <v>1943</v>
      </c>
      <c r="C372" s="8">
        <v>44587</v>
      </c>
      <c r="D372" s="8">
        <v>45970</v>
      </c>
      <c r="E372" s="7" t="s">
        <v>1628</v>
      </c>
      <c r="F372" s="7" t="s">
        <v>1629</v>
      </c>
      <c r="G372" s="5" t="s">
        <v>1630</v>
      </c>
      <c r="H372" s="7" t="s">
        <v>3168</v>
      </c>
      <c r="I372" s="7" t="s">
        <v>3169</v>
      </c>
      <c r="J372" s="88">
        <v>5969807.4299999997</v>
      </c>
      <c r="K372" s="89">
        <v>5969807.4299999997</v>
      </c>
      <c r="L372" s="88">
        <v>0</v>
      </c>
      <c r="M372" s="88">
        <v>0</v>
      </c>
      <c r="N372" s="15">
        <v>0</v>
      </c>
      <c r="O372" s="14">
        <v>0</v>
      </c>
      <c r="P372" s="15">
        <v>0</v>
      </c>
      <c r="Q372" s="7" t="s">
        <v>15</v>
      </c>
      <c r="R372" s="2" t="s">
        <v>1989</v>
      </c>
      <c r="S372" s="6"/>
      <c r="T372" s="3"/>
      <c r="U372" s="7" t="s">
        <v>3436</v>
      </c>
      <c r="V372" s="7" t="s">
        <v>3427</v>
      </c>
      <c r="W372" s="7" t="s">
        <v>3427</v>
      </c>
      <c r="X372" s="7" t="s">
        <v>3427</v>
      </c>
      <c r="Y372" s="7" t="s">
        <v>1933</v>
      </c>
      <c r="Z372" s="7" t="s">
        <v>16</v>
      </c>
      <c r="AA372" s="7" t="s">
        <v>2624</v>
      </c>
    </row>
    <row r="373" spans="1:28" x14ac:dyDescent="0.25">
      <c r="A373" s="4" t="s">
        <v>2644</v>
      </c>
      <c r="B373" s="7" t="s">
        <v>1943</v>
      </c>
      <c r="C373" s="8">
        <v>44587</v>
      </c>
      <c r="D373" s="8">
        <v>45970</v>
      </c>
      <c r="E373" s="7" t="s">
        <v>1631</v>
      </c>
      <c r="F373" s="7" t="s">
        <v>1632</v>
      </c>
      <c r="G373" s="5" t="s">
        <v>1633</v>
      </c>
      <c r="H373" s="7" t="s">
        <v>3168</v>
      </c>
      <c r="I373" s="7" t="s">
        <v>3169</v>
      </c>
      <c r="J373" s="88">
        <v>4407118</v>
      </c>
      <c r="K373" s="89">
        <v>4407118</v>
      </c>
      <c r="L373" s="88">
        <v>0</v>
      </c>
      <c r="M373" s="88">
        <v>0</v>
      </c>
      <c r="N373" s="15">
        <v>0</v>
      </c>
      <c r="O373" s="14">
        <v>0</v>
      </c>
      <c r="P373" s="15">
        <v>0</v>
      </c>
      <c r="Q373" s="7" t="s">
        <v>15</v>
      </c>
      <c r="R373" s="2" t="s">
        <v>1980</v>
      </c>
      <c r="S373" s="6"/>
      <c r="T373" s="3"/>
      <c r="U373" s="7" t="s">
        <v>3436</v>
      </c>
      <c r="V373" s="7" t="s">
        <v>3427</v>
      </c>
      <c r="W373" s="7" t="s">
        <v>3427</v>
      </c>
      <c r="X373" s="7" t="s">
        <v>3427</v>
      </c>
      <c r="Y373" s="7" t="s">
        <v>1933</v>
      </c>
      <c r="Z373" s="7" t="s">
        <v>16</v>
      </c>
      <c r="AA373" s="7" t="s">
        <v>2624</v>
      </c>
    </row>
    <row r="374" spans="1:28" x14ac:dyDescent="0.25">
      <c r="A374" s="4" t="s">
        <v>2644</v>
      </c>
      <c r="B374" s="7" t="s">
        <v>1943</v>
      </c>
      <c r="C374" s="8">
        <v>44587</v>
      </c>
      <c r="D374" s="8">
        <v>45970</v>
      </c>
      <c r="E374" s="7" t="s">
        <v>1634</v>
      </c>
      <c r="F374" s="7" t="s">
        <v>1635</v>
      </c>
      <c r="G374" s="5" t="s">
        <v>1636</v>
      </c>
      <c r="H374" s="7" t="s">
        <v>3170</v>
      </c>
      <c r="I374" s="7" t="s">
        <v>3171</v>
      </c>
      <c r="J374" s="88">
        <v>2811808.24</v>
      </c>
      <c r="K374" s="89">
        <v>2811808.24</v>
      </c>
      <c r="L374" s="88">
        <v>2811808.24</v>
      </c>
      <c r="M374" s="88">
        <v>324964</v>
      </c>
      <c r="N374" s="15">
        <v>1</v>
      </c>
      <c r="O374" s="14">
        <v>0.11557118134058814</v>
      </c>
      <c r="P374" s="15">
        <v>0.11557118134058814</v>
      </c>
      <c r="Q374" s="7" t="s">
        <v>15</v>
      </c>
      <c r="R374" s="2" t="s">
        <v>1991</v>
      </c>
      <c r="S374" s="6"/>
      <c r="T374" s="3"/>
      <c r="U374" s="7" t="s">
        <v>3427</v>
      </c>
      <c r="V374" s="7" t="s">
        <v>3427</v>
      </c>
      <c r="W374" s="7" t="s">
        <v>3436</v>
      </c>
      <c r="X374" s="7" t="s">
        <v>3427</v>
      </c>
      <c r="Y374" s="7" t="s">
        <v>1935</v>
      </c>
      <c r="Z374" s="7" t="s">
        <v>16</v>
      </c>
      <c r="AA374" s="7" t="s">
        <v>2624</v>
      </c>
      <c r="AB374" s="2" t="s">
        <v>3386</v>
      </c>
    </row>
    <row r="375" spans="1:28" x14ac:dyDescent="0.25">
      <c r="A375" s="4" t="s">
        <v>2644</v>
      </c>
      <c r="B375" s="7" t="s">
        <v>1943</v>
      </c>
      <c r="C375" s="8">
        <v>44587</v>
      </c>
      <c r="D375" s="8">
        <v>45970</v>
      </c>
      <c r="E375" s="7" t="s">
        <v>1637</v>
      </c>
      <c r="F375" s="7" t="s">
        <v>1638</v>
      </c>
      <c r="G375" s="5" t="s">
        <v>1639</v>
      </c>
      <c r="H375" s="7" t="s">
        <v>3172</v>
      </c>
      <c r="I375" s="7" t="s">
        <v>3173</v>
      </c>
      <c r="J375" s="88">
        <v>2092238.69</v>
      </c>
      <c r="K375" s="89">
        <v>2092238.69</v>
      </c>
      <c r="L375" s="88">
        <v>1969192.8</v>
      </c>
      <c r="M375" s="88">
        <v>622671.57000000007</v>
      </c>
      <c r="N375" s="15">
        <v>0.94118936305493905</v>
      </c>
      <c r="O375" s="14">
        <v>0.29761019762042545</v>
      </c>
      <c r="P375" s="15">
        <v>0.31620650349727059</v>
      </c>
      <c r="Q375" s="7" t="s">
        <v>58</v>
      </c>
      <c r="R375" s="2" t="s">
        <v>1995</v>
      </c>
      <c r="S375" s="6">
        <v>45362</v>
      </c>
      <c r="T375" s="3" t="s">
        <v>3438</v>
      </c>
      <c r="U375" s="7" t="s">
        <v>3427</v>
      </c>
      <c r="V375" s="7" t="s">
        <v>3436</v>
      </c>
      <c r="W375" s="7" t="s">
        <v>3436</v>
      </c>
      <c r="X375" s="7" t="s">
        <v>3436</v>
      </c>
      <c r="Y375" s="7" t="s">
        <v>1934</v>
      </c>
      <c r="Z375" s="7" t="s">
        <v>16</v>
      </c>
      <c r="AA375" s="7" t="s">
        <v>2624</v>
      </c>
    </row>
    <row r="376" spans="1:28" x14ac:dyDescent="0.25">
      <c r="A376" s="4" t="s">
        <v>2644</v>
      </c>
      <c r="B376" s="7" t="s">
        <v>1943</v>
      </c>
      <c r="C376" s="8">
        <v>44587</v>
      </c>
      <c r="D376" s="8">
        <v>45970</v>
      </c>
      <c r="E376" s="7" t="s">
        <v>1640</v>
      </c>
      <c r="F376" s="7" t="s">
        <v>1641</v>
      </c>
      <c r="G376" s="5" t="s">
        <v>1642</v>
      </c>
      <c r="H376" s="7" t="s">
        <v>3174</v>
      </c>
      <c r="I376" s="7" t="s">
        <v>3175</v>
      </c>
      <c r="J376" s="88">
        <v>1925981.35</v>
      </c>
      <c r="K376" s="89">
        <v>1925981.35</v>
      </c>
      <c r="L376" s="88">
        <v>1708703.29</v>
      </c>
      <c r="M376" s="88">
        <v>192598.13</v>
      </c>
      <c r="N376" s="15">
        <v>0.88718579232348227</v>
      </c>
      <c r="O376" s="14">
        <v>9.9999997403920862E-2</v>
      </c>
      <c r="P376" s="15">
        <v>0.11271595901240408</v>
      </c>
      <c r="Q376" s="7" t="s">
        <v>58</v>
      </c>
      <c r="R376" s="2" t="s">
        <v>1995</v>
      </c>
      <c r="S376" s="6">
        <v>45495</v>
      </c>
      <c r="T376" s="3" t="s">
        <v>3438</v>
      </c>
      <c r="U376" s="7" t="s">
        <v>3427</v>
      </c>
      <c r="V376" s="7" t="s">
        <v>3436</v>
      </c>
      <c r="W376" s="7" t="s">
        <v>3436</v>
      </c>
      <c r="X376" s="7" t="s">
        <v>3436</v>
      </c>
      <c r="Y376" s="7" t="s">
        <v>1934</v>
      </c>
      <c r="Z376" s="7" t="s">
        <v>16</v>
      </c>
      <c r="AA376" s="7" t="s">
        <v>2624</v>
      </c>
    </row>
    <row r="377" spans="1:28" x14ac:dyDescent="0.25">
      <c r="A377" s="4" t="s">
        <v>2644</v>
      </c>
      <c r="B377" s="7" t="s">
        <v>1943</v>
      </c>
      <c r="C377" s="8">
        <v>44587</v>
      </c>
      <c r="D377" s="8">
        <v>45970</v>
      </c>
      <c r="E377" s="7" t="s">
        <v>1643</v>
      </c>
      <c r="F377" s="7" t="s">
        <v>1644</v>
      </c>
      <c r="G377" s="5" t="s">
        <v>1645</v>
      </c>
      <c r="H377" s="7" t="s">
        <v>3176</v>
      </c>
      <c r="I377" s="7" t="s">
        <v>3176</v>
      </c>
      <c r="J377" s="88">
        <v>780000</v>
      </c>
      <c r="K377" s="89">
        <v>780000</v>
      </c>
      <c r="L377" s="88">
        <v>732080.99</v>
      </c>
      <c r="M377" s="88">
        <v>574595.18999999994</v>
      </c>
      <c r="N377" s="15">
        <v>0.93856537179487176</v>
      </c>
      <c r="O377" s="14">
        <v>0.73666049999999994</v>
      </c>
      <c r="P377" s="15">
        <v>0.78487926588559542</v>
      </c>
      <c r="Q377" s="7" t="s">
        <v>58</v>
      </c>
      <c r="R377" s="2" t="s">
        <v>1995</v>
      </c>
      <c r="S377" s="6">
        <v>45203</v>
      </c>
      <c r="T377" s="3" t="s">
        <v>3438</v>
      </c>
      <c r="U377" s="7" t="s">
        <v>3427</v>
      </c>
      <c r="V377" s="7" t="s">
        <v>3436</v>
      </c>
      <c r="W377" s="7" t="s">
        <v>3436</v>
      </c>
      <c r="X377" s="7" t="s">
        <v>3436</v>
      </c>
      <c r="Y377" s="7" t="s">
        <v>1934</v>
      </c>
      <c r="Z377" s="7" t="s">
        <v>16</v>
      </c>
      <c r="AA377" s="7" t="s">
        <v>2624</v>
      </c>
    </row>
    <row r="378" spans="1:28" x14ac:dyDescent="0.25">
      <c r="A378" s="4" t="s">
        <v>2644</v>
      </c>
      <c r="B378" s="7" t="s">
        <v>1943</v>
      </c>
      <c r="C378" s="8">
        <v>44587</v>
      </c>
      <c r="D378" s="8">
        <v>45970</v>
      </c>
      <c r="E378" s="7" t="s">
        <v>1646</v>
      </c>
      <c r="F378" s="7" t="s">
        <v>1647</v>
      </c>
      <c r="G378" s="5" t="s">
        <v>1648</v>
      </c>
      <c r="H378" s="7" t="s">
        <v>3177</v>
      </c>
      <c r="I378" s="7" t="s">
        <v>3178</v>
      </c>
      <c r="J378" s="88">
        <v>2884000</v>
      </c>
      <c r="K378" s="89">
        <v>2884000</v>
      </c>
      <c r="L378" s="88">
        <v>32753.439999999999</v>
      </c>
      <c r="M378" s="88">
        <v>0</v>
      </c>
      <c r="N378" s="15">
        <v>1.1356948682385576E-2</v>
      </c>
      <c r="O378" s="14">
        <v>0</v>
      </c>
      <c r="P378" s="15">
        <v>0</v>
      </c>
      <c r="Q378" s="7" t="s">
        <v>15</v>
      </c>
      <c r="R378" s="2" t="s">
        <v>1991</v>
      </c>
      <c r="S378" s="6"/>
      <c r="T378" s="3"/>
      <c r="U378" s="7" t="s">
        <v>3436</v>
      </c>
      <c r="V378" s="7" t="s">
        <v>3427</v>
      </c>
      <c r="W378" s="7" t="s">
        <v>3427</v>
      </c>
      <c r="X378" s="7" t="s">
        <v>3427</v>
      </c>
      <c r="Y378" s="7" t="s">
        <v>1933</v>
      </c>
      <c r="Z378" s="7" t="s">
        <v>16</v>
      </c>
      <c r="AA378" s="7" t="s">
        <v>2624</v>
      </c>
    </row>
    <row r="379" spans="1:28" x14ac:dyDescent="0.25">
      <c r="A379" s="4" t="s">
        <v>2644</v>
      </c>
      <c r="B379" s="7" t="s">
        <v>1943</v>
      </c>
      <c r="C379" s="8">
        <v>44587</v>
      </c>
      <c r="D379" s="8">
        <v>45970</v>
      </c>
      <c r="E379" s="7" t="s">
        <v>1649</v>
      </c>
      <c r="F379" s="7" t="s">
        <v>1650</v>
      </c>
      <c r="G379" s="5" t="s">
        <v>1651</v>
      </c>
      <c r="H379" s="7" t="s">
        <v>3179</v>
      </c>
      <c r="I379" s="7" t="s">
        <v>3180</v>
      </c>
      <c r="J379" s="88">
        <v>720500.98</v>
      </c>
      <c r="K379" s="89">
        <v>720500.98</v>
      </c>
      <c r="L379" s="88">
        <v>36595.94</v>
      </c>
      <c r="M379" s="88">
        <v>0</v>
      </c>
      <c r="N379" s="15">
        <v>5.0792352843156439E-2</v>
      </c>
      <c r="O379" s="14">
        <v>0</v>
      </c>
      <c r="P379" s="15">
        <v>0</v>
      </c>
      <c r="Q379" s="7" t="s">
        <v>15</v>
      </c>
      <c r="R379" s="2" t="s">
        <v>1991</v>
      </c>
      <c r="S379" s="6"/>
      <c r="T379" s="3"/>
      <c r="U379" s="7" t="s">
        <v>3436</v>
      </c>
      <c r="V379" s="7" t="s">
        <v>3427</v>
      </c>
      <c r="W379" s="7" t="s">
        <v>3427</v>
      </c>
      <c r="X379" s="7" t="s">
        <v>3427</v>
      </c>
      <c r="Y379" s="7" t="s">
        <v>1933</v>
      </c>
      <c r="Z379" s="7" t="s">
        <v>16</v>
      </c>
      <c r="AA379" s="7" t="s">
        <v>2624</v>
      </c>
    </row>
    <row r="380" spans="1:28" x14ac:dyDescent="0.25">
      <c r="A380" s="4" t="s">
        <v>2644</v>
      </c>
      <c r="B380" s="7" t="s">
        <v>1943</v>
      </c>
      <c r="C380" s="8">
        <v>44587</v>
      </c>
      <c r="D380" s="8">
        <v>45970</v>
      </c>
      <c r="E380" s="7" t="s">
        <v>1652</v>
      </c>
      <c r="F380" s="7" t="s">
        <v>1653</v>
      </c>
      <c r="G380" s="5" t="s">
        <v>1654</v>
      </c>
      <c r="H380" s="7" t="s">
        <v>3179</v>
      </c>
      <c r="I380" s="7" t="s">
        <v>3180</v>
      </c>
      <c r="J380" s="88">
        <v>1200834.96</v>
      </c>
      <c r="K380" s="89">
        <v>1200834.96</v>
      </c>
      <c r="L380" s="88">
        <v>52537.79</v>
      </c>
      <c r="M380" s="88">
        <v>0</v>
      </c>
      <c r="N380" s="15">
        <v>4.3751049686294945E-2</v>
      </c>
      <c r="O380" s="14">
        <v>0</v>
      </c>
      <c r="P380" s="15">
        <v>0</v>
      </c>
      <c r="Q380" s="7" t="s">
        <v>15</v>
      </c>
      <c r="R380" s="2" t="s">
        <v>1991</v>
      </c>
      <c r="S380" s="6"/>
      <c r="T380" s="3"/>
      <c r="U380" s="7" t="s">
        <v>3436</v>
      </c>
      <c r="V380" s="7" t="s">
        <v>3427</v>
      </c>
      <c r="W380" s="7" t="s">
        <v>3427</v>
      </c>
      <c r="X380" s="7" t="s">
        <v>3427</v>
      </c>
      <c r="Y380" s="7" t="s">
        <v>1933</v>
      </c>
      <c r="Z380" s="7" t="s">
        <v>16</v>
      </c>
      <c r="AA380" s="7" t="s">
        <v>2624</v>
      </c>
    </row>
    <row r="381" spans="1:28" x14ac:dyDescent="0.25">
      <c r="A381" s="4" t="s">
        <v>2644</v>
      </c>
      <c r="B381" s="7" t="s">
        <v>1943</v>
      </c>
      <c r="C381" s="8">
        <v>44587</v>
      </c>
      <c r="D381" s="8">
        <v>45970</v>
      </c>
      <c r="E381" s="7" t="s">
        <v>1655</v>
      </c>
      <c r="F381" s="7" t="s">
        <v>1656</v>
      </c>
      <c r="G381" s="5" t="s">
        <v>1657</v>
      </c>
      <c r="H381" s="7" t="s">
        <v>3179</v>
      </c>
      <c r="I381" s="7" t="s">
        <v>3180</v>
      </c>
      <c r="J381" s="88">
        <v>2081183.17</v>
      </c>
      <c r="K381" s="89">
        <v>2081183.17</v>
      </c>
      <c r="L381" s="88">
        <v>84507.83</v>
      </c>
      <c r="M381" s="88">
        <v>0</v>
      </c>
      <c r="N381" s="15">
        <v>4.060566663144792E-2</v>
      </c>
      <c r="O381" s="14">
        <v>0</v>
      </c>
      <c r="P381" s="15">
        <v>0</v>
      </c>
      <c r="Q381" s="7" t="s">
        <v>15</v>
      </c>
      <c r="R381" s="2" t="s">
        <v>1991</v>
      </c>
      <c r="S381" s="6"/>
      <c r="T381" s="3"/>
      <c r="U381" s="7" t="s">
        <v>3436</v>
      </c>
      <c r="V381" s="7" t="s">
        <v>3427</v>
      </c>
      <c r="W381" s="7" t="s">
        <v>3427</v>
      </c>
      <c r="X381" s="7" t="s">
        <v>3427</v>
      </c>
      <c r="Y381" s="7" t="s">
        <v>1933</v>
      </c>
      <c r="Z381" s="7" t="s">
        <v>16</v>
      </c>
      <c r="AA381" s="7" t="s">
        <v>2624</v>
      </c>
    </row>
    <row r="382" spans="1:28" x14ac:dyDescent="0.25">
      <c r="A382" s="4" t="s">
        <v>2644</v>
      </c>
      <c r="B382" s="7" t="s">
        <v>1943</v>
      </c>
      <c r="C382" s="8">
        <v>44587</v>
      </c>
      <c r="D382" s="8">
        <v>45970</v>
      </c>
      <c r="E382" s="7" t="s">
        <v>1658</v>
      </c>
      <c r="F382" s="7" t="s">
        <v>1659</v>
      </c>
      <c r="G382" s="5" t="s">
        <v>1660</v>
      </c>
      <c r="H382" s="7" t="s">
        <v>3179</v>
      </c>
      <c r="I382" s="7" t="s">
        <v>3180</v>
      </c>
      <c r="J382" s="88">
        <v>1512809.56</v>
      </c>
      <c r="K382" s="89">
        <v>1512809.56</v>
      </c>
      <c r="L382" s="88">
        <v>0</v>
      </c>
      <c r="M382" s="88">
        <v>0</v>
      </c>
      <c r="N382" s="15">
        <v>0</v>
      </c>
      <c r="O382" s="14">
        <v>0</v>
      </c>
      <c r="P382" s="15">
        <v>0</v>
      </c>
      <c r="Q382" s="7" t="s">
        <v>15</v>
      </c>
      <c r="R382" s="2" t="s">
        <v>1987</v>
      </c>
      <c r="S382" s="6"/>
      <c r="T382" s="3"/>
      <c r="U382" s="7" t="s">
        <v>3436</v>
      </c>
      <c r="V382" s="7" t="s">
        <v>3427</v>
      </c>
      <c r="W382" s="7" t="s">
        <v>3427</v>
      </c>
      <c r="X382" s="7" t="s">
        <v>3427</v>
      </c>
      <c r="Y382" s="7" t="s">
        <v>1933</v>
      </c>
      <c r="Z382" s="7" t="s">
        <v>16</v>
      </c>
      <c r="AA382" s="7" t="s">
        <v>2624</v>
      </c>
    </row>
    <row r="383" spans="1:28" x14ac:dyDescent="0.25">
      <c r="A383" s="4" t="s">
        <v>2644</v>
      </c>
      <c r="B383" s="7" t="s">
        <v>1943</v>
      </c>
      <c r="C383" s="8">
        <v>44587</v>
      </c>
      <c r="D383" s="8">
        <v>45970</v>
      </c>
      <c r="E383" s="7" t="s">
        <v>1661</v>
      </c>
      <c r="F383" s="7" t="s">
        <v>1662</v>
      </c>
      <c r="G383" s="5" t="s">
        <v>1663</v>
      </c>
      <c r="H383" s="7" t="s">
        <v>3181</v>
      </c>
      <c r="I383" s="7" t="s">
        <v>3182</v>
      </c>
      <c r="J383" s="88">
        <v>2508567.6</v>
      </c>
      <c r="K383" s="89">
        <v>2508567.6</v>
      </c>
      <c r="L383" s="88">
        <v>0</v>
      </c>
      <c r="M383" s="88">
        <v>0</v>
      </c>
      <c r="N383" s="15">
        <v>0</v>
      </c>
      <c r="O383" s="14">
        <v>0</v>
      </c>
      <c r="P383" s="15">
        <v>0</v>
      </c>
      <c r="Q383" s="7" t="s">
        <v>33</v>
      </c>
      <c r="R383" s="2" t="s">
        <v>3429</v>
      </c>
      <c r="S383" s="6"/>
      <c r="T383" s="3"/>
      <c r="U383" s="7" t="s">
        <v>3436</v>
      </c>
      <c r="V383" s="7" t="s">
        <v>3427</v>
      </c>
      <c r="W383" s="7" t="s">
        <v>3427</v>
      </c>
      <c r="X383" s="7" t="s">
        <v>3427</v>
      </c>
      <c r="Y383" s="7" t="s">
        <v>1933</v>
      </c>
      <c r="Z383" s="7" t="s">
        <v>16</v>
      </c>
      <c r="AA383" s="7" t="s">
        <v>2624</v>
      </c>
    </row>
    <row r="384" spans="1:28" x14ac:dyDescent="0.25">
      <c r="A384" s="4" t="s">
        <v>2644</v>
      </c>
      <c r="B384" s="7" t="s">
        <v>1943</v>
      </c>
      <c r="C384" s="8">
        <v>44587</v>
      </c>
      <c r="D384" s="8">
        <v>45970</v>
      </c>
      <c r="E384" s="7" t="s">
        <v>1664</v>
      </c>
      <c r="F384" s="7" t="s">
        <v>1665</v>
      </c>
      <c r="G384" s="5" t="s">
        <v>1666</v>
      </c>
      <c r="H384" s="7" t="s">
        <v>3183</v>
      </c>
      <c r="I384" s="7" t="s">
        <v>3184</v>
      </c>
      <c r="J384" s="88">
        <v>2500000</v>
      </c>
      <c r="K384" s="89">
        <v>2500000</v>
      </c>
      <c r="L384" s="88">
        <v>0</v>
      </c>
      <c r="M384" s="88">
        <v>0</v>
      </c>
      <c r="N384" s="15">
        <v>0</v>
      </c>
      <c r="O384" s="14">
        <v>0</v>
      </c>
      <c r="P384" s="15">
        <v>0</v>
      </c>
      <c r="Q384" s="7" t="s">
        <v>15</v>
      </c>
      <c r="R384" s="2" t="s">
        <v>1980</v>
      </c>
      <c r="S384" s="6"/>
      <c r="T384" s="3"/>
      <c r="U384" s="7" t="s">
        <v>3436</v>
      </c>
      <c r="V384" s="7" t="s">
        <v>3427</v>
      </c>
      <c r="W384" s="7" t="s">
        <v>3427</v>
      </c>
      <c r="X384" s="7" t="s">
        <v>3427</v>
      </c>
      <c r="Y384" s="7" t="s">
        <v>1933</v>
      </c>
      <c r="Z384" s="7" t="s">
        <v>16</v>
      </c>
      <c r="AA384" s="7" t="s">
        <v>2624</v>
      </c>
    </row>
    <row r="385" spans="1:27" x14ac:dyDescent="0.25">
      <c r="A385" s="4" t="s">
        <v>2644</v>
      </c>
      <c r="B385" s="7" t="s">
        <v>1943</v>
      </c>
      <c r="C385" s="8">
        <v>44587</v>
      </c>
      <c r="D385" s="8">
        <v>45970</v>
      </c>
      <c r="E385" s="7" t="s">
        <v>1667</v>
      </c>
      <c r="F385" s="7" t="s">
        <v>1668</v>
      </c>
      <c r="G385" s="5" t="s">
        <v>1669</v>
      </c>
      <c r="H385" s="7" t="s">
        <v>3185</v>
      </c>
      <c r="I385" s="7" t="s">
        <v>3186</v>
      </c>
      <c r="J385" s="88">
        <v>2500000</v>
      </c>
      <c r="K385" s="89">
        <v>2500000</v>
      </c>
      <c r="L385" s="88">
        <v>0</v>
      </c>
      <c r="M385" s="88">
        <v>0</v>
      </c>
      <c r="N385" s="15">
        <v>0</v>
      </c>
      <c r="O385" s="14">
        <v>0</v>
      </c>
      <c r="P385" s="15">
        <v>0</v>
      </c>
      <c r="Q385" s="7" t="s">
        <v>33</v>
      </c>
      <c r="R385" s="2" t="s">
        <v>3429</v>
      </c>
      <c r="S385" s="6"/>
      <c r="T385" s="3"/>
      <c r="U385" s="7" t="s">
        <v>3436</v>
      </c>
      <c r="V385" s="7" t="s">
        <v>3427</v>
      </c>
      <c r="W385" s="7" t="s">
        <v>3427</v>
      </c>
      <c r="X385" s="7" t="s">
        <v>3427</v>
      </c>
      <c r="Y385" s="7" t="s">
        <v>1933</v>
      </c>
      <c r="Z385" s="7" t="s">
        <v>16</v>
      </c>
      <c r="AA385" s="7" t="s">
        <v>2624</v>
      </c>
    </row>
    <row r="386" spans="1:27" x14ac:dyDescent="0.25">
      <c r="A386" s="4" t="s">
        <v>2644</v>
      </c>
      <c r="B386" s="7" t="s">
        <v>1943</v>
      </c>
      <c r="C386" s="8">
        <v>44587</v>
      </c>
      <c r="D386" s="8">
        <v>45970</v>
      </c>
      <c r="E386" s="7" t="s">
        <v>1670</v>
      </c>
      <c r="F386" s="7" t="s">
        <v>1671</v>
      </c>
      <c r="G386" s="5" t="s">
        <v>1672</v>
      </c>
      <c r="H386" s="7" t="s">
        <v>3185</v>
      </c>
      <c r="I386" s="7" t="s">
        <v>3186</v>
      </c>
      <c r="J386" s="88">
        <v>1160127.05</v>
      </c>
      <c r="K386" s="89">
        <v>1160127.05</v>
      </c>
      <c r="L386" s="88">
        <v>553310.30000000005</v>
      </c>
      <c r="M386" s="88">
        <v>0</v>
      </c>
      <c r="N386" s="15">
        <v>0.47693940073201468</v>
      </c>
      <c r="O386" s="14">
        <v>0</v>
      </c>
      <c r="P386" s="15">
        <v>0</v>
      </c>
      <c r="Q386" s="7" t="s">
        <v>58</v>
      </c>
      <c r="R386" s="2" t="s">
        <v>1995</v>
      </c>
      <c r="S386" s="6">
        <v>45644</v>
      </c>
      <c r="T386" s="3" t="s">
        <v>3438</v>
      </c>
      <c r="U386" s="7" t="s">
        <v>3427</v>
      </c>
      <c r="V386" s="7" t="s">
        <v>3436</v>
      </c>
      <c r="W386" s="7" t="s">
        <v>3427</v>
      </c>
      <c r="X386" s="7" t="s">
        <v>3427</v>
      </c>
      <c r="Y386" s="7" t="s">
        <v>1936</v>
      </c>
      <c r="Z386" s="7" t="s">
        <v>16</v>
      </c>
      <c r="AA386" s="7" t="s">
        <v>2624</v>
      </c>
    </row>
    <row r="387" spans="1:27" x14ac:dyDescent="0.25">
      <c r="A387" s="4" t="s">
        <v>2644</v>
      </c>
      <c r="B387" s="7" t="s">
        <v>1943</v>
      </c>
      <c r="C387" s="8">
        <v>44587</v>
      </c>
      <c r="D387" s="8">
        <v>45970</v>
      </c>
      <c r="E387" s="7" t="s">
        <v>1673</v>
      </c>
      <c r="F387" s="7" t="s">
        <v>1674</v>
      </c>
      <c r="G387" s="5" t="s">
        <v>1675</v>
      </c>
      <c r="H387" s="7" t="s">
        <v>3185</v>
      </c>
      <c r="I387" s="7" t="s">
        <v>3186</v>
      </c>
      <c r="J387" s="88">
        <v>1119546.3999999999</v>
      </c>
      <c r="K387" s="89">
        <v>1119546.3999999999</v>
      </c>
      <c r="L387" s="88">
        <v>0</v>
      </c>
      <c r="M387" s="88">
        <v>0</v>
      </c>
      <c r="N387" s="15">
        <v>0</v>
      </c>
      <c r="O387" s="14">
        <v>0</v>
      </c>
      <c r="P387" s="15">
        <v>0</v>
      </c>
      <c r="Q387" s="7" t="s">
        <v>33</v>
      </c>
      <c r="R387" s="2" t="s">
        <v>3429</v>
      </c>
      <c r="S387" s="6"/>
      <c r="T387" s="3"/>
      <c r="U387" s="7" t="s">
        <v>3436</v>
      </c>
      <c r="V387" s="7" t="s">
        <v>3427</v>
      </c>
      <c r="W387" s="7" t="s">
        <v>3427</v>
      </c>
      <c r="X387" s="7" t="s">
        <v>3427</v>
      </c>
      <c r="Y387" s="7" t="s">
        <v>1933</v>
      </c>
      <c r="Z387" s="7" t="s">
        <v>16</v>
      </c>
      <c r="AA387" s="7" t="s">
        <v>2624</v>
      </c>
    </row>
    <row r="388" spans="1:27" x14ac:dyDescent="0.25">
      <c r="A388" s="4" t="s">
        <v>2644</v>
      </c>
      <c r="B388" s="7" t="s">
        <v>1943</v>
      </c>
      <c r="C388" s="8">
        <v>44587</v>
      </c>
      <c r="D388" s="8">
        <v>45970</v>
      </c>
      <c r="E388" s="7" t="s">
        <v>1676</v>
      </c>
      <c r="F388" s="7" t="s">
        <v>1677</v>
      </c>
      <c r="G388" s="5" t="s">
        <v>1678</v>
      </c>
      <c r="H388" s="7" t="s">
        <v>3187</v>
      </c>
      <c r="I388" s="7" t="s">
        <v>3188</v>
      </c>
      <c r="J388" s="88">
        <v>2078322.21</v>
      </c>
      <c r="K388" s="89">
        <v>2078322.21</v>
      </c>
      <c r="L388" s="88">
        <v>1068992.72</v>
      </c>
      <c r="M388" s="88">
        <v>27990</v>
      </c>
      <c r="N388" s="15">
        <v>0.51435370071900444</v>
      </c>
      <c r="O388" s="14">
        <v>1.346759413209562E-2</v>
      </c>
      <c r="P388" s="15">
        <v>2.6183527236743016E-2</v>
      </c>
      <c r="Q388" s="7" t="s">
        <v>58</v>
      </c>
      <c r="R388" s="2" t="s">
        <v>1995</v>
      </c>
      <c r="S388" s="6">
        <v>45469</v>
      </c>
      <c r="T388" s="3" t="s">
        <v>3438</v>
      </c>
      <c r="U388" s="7" t="s">
        <v>3427</v>
      </c>
      <c r="V388" s="7" t="s">
        <v>3436</v>
      </c>
      <c r="W388" s="7" t="s">
        <v>3427</v>
      </c>
      <c r="X388" s="7" t="s">
        <v>3427</v>
      </c>
      <c r="Y388" s="7" t="s">
        <v>1936</v>
      </c>
      <c r="Z388" s="7" t="s">
        <v>16</v>
      </c>
      <c r="AA388" s="7" t="s">
        <v>2624</v>
      </c>
    </row>
    <row r="389" spans="1:27" x14ac:dyDescent="0.25">
      <c r="A389" s="4" t="s">
        <v>2644</v>
      </c>
      <c r="B389" s="7" t="s">
        <v>1943</v>
      </c>
      <c r="C389" s="8">
        <v>44587</v>
      </c>
      <c r="D389" s="8">
        <v>45970</v>
      </c>
      <c r="E389" s="7" t="s">
        <v>1679</v>
      </c>
      <c r="F389" s="7" t="s">
        <v>1680</v>
      </c>
      <c r="G389" s="5" t="s">
        <v>1681</v>
      </c>
      <c r="H389" s="7" t="s">
        <v>3189</v>
      </c>
      <c r="I389" s="7" t="s">
        <v>3190</v>
      </c>
      <c r="J389" s="88">
        <v>1557000</v>
      </c>
      <c r="K389" s="89">
        <v>1557000</v>
      </c>
      <c r="L389" s="88">
        <v>194010.94</v>
      </c>
      <c r="M389" s="88">
        <v>85601.01</v>
      </c>
      <c r="N389" s="15">
        <v>0.12460561335902376</v>
      </c>
      <c r="O389" s="14">
        <v>5.4978169556840074E-2</v>
      </c>
      <c r="P389" s="15">
        <v>0.44121743856300061</v>
      </c>
      <c r="Q389" s="7" t="s">
        <v>15</v>
      </c>
      <c r="R389" s="2" t="s">
        <v>1991</v>
      </c>
      <c r="S389" s="6"/>
      <c r="T389" s="3"/>
      <c r="U389" s="7" t="s">
        <v>3436</v>
      </c>
      <c r="V389" s="7" t="s">
        <v>3427</v>
      </c>
      <c r="W389" s="7" t="s">
        <v>3427</v>
      </c>
      <c r="X389" s="7" t="s">
        <v>3427</v>
      </c>
      <c r="Y389" s="7" t="s">
        <v>1933</v>
      </c>
      <c r="Z389" s="7" t="s">
        <v>16</v>
      </c>
      <c r="AA389" s="7" t="s">
        <v>2624</v>
      </c>
    </row>
    <row r="390" spans="1:27" x14ac:dyDescent="0.25">
      <c r="A390" s="4" t="s">
        <v>2644</v>
      </c>
      <c r="B390" s="7" t="s">
        <v>1943</v>
      </c>
      <c r="C390" s="8">
        <v>44587</v>
      </c>
      <c r="D390" s="8">
        <v>45970</v>
      </c>
      <c r="E390" s="7" t="s">
        <v>1682</v>
      </c>
      <c r="F390" s="7" t="s">
        <v>1683</v>
      </c>
      <c r="G390" s="5" t="s">
        <v>1684</v>
      </c>
      <c r="H390" s="7" t="s">
        <v>3191</v>
      </c>
      <c r="I390" s="7" t="s">
        <v>3192</v>
      </c>
      <c r="J390" s="88">
        <v>2150000</v>
      </c>
      <c r="K390" s="89">
        <v>2150000</v>
      </c>
      <c r="L390" s="88">
        <v>92822.06</v>
      </c>
      <c r="M390" s="88">
        <v>73680.51999999999</v>
      </c>
      <c r="N390" s="15">
        <v>4.3173051162790695E-2</v>
      </c>
      <c r="O390" s="14">
        <v>3.4270009302325578E-2</v>
      </c>
      <c r="P390" s="15">
        <v>0.79378242628961249</v>
      </c>
      <c r="Q390" s="7" t="s">
        <v>15</v>
      </c>
      <c r="R390" s="2" t="s">
        <v>1991</v>
      </c>
      <c r="S390" s="6"/>
      <c r="T390" s="3"/>
      <c r="U390" s="7" t="s">
        <v>3436</v>
      </c>
      <c r="V390" s="7" t="s">
        <v>3427</v>
      </c>
      <c r="W390" s="7" t="s">
        <v>3427</v>
      </c>
      <c r="X390" s="7" t="s">
        <v>3427</v>
      </c>
      <c r="Y390" s="7" t="s">
        <v>1933</v>
      </c>
      <c r="Z390" s="7" t="s">
        <v>16</v>
      </c>
      <c r="AA390" s="7" t="s">
        <v>2624</v>
      </c>
    </row>
    <row r="391" spans="1:27" x14ac:dyDescent="0.25">
      <c r="A391" s="4" t="s">
        <v>2644</v>
      </c>
      <c r="B391" s="7" t="s">
        <v>1943</v>
      </c>
      <c r="C391" s="8">
        <v>44587</v>
      </c>
      <c r="D391" s="8">
        <v>45970</v>
      </c>
      <c r="E391" s="7" t="s">
        <v>1685</v>
      </c>
      <c r="F391" s="7" t="s">
        <v>1685</v>
      </c>
      <c r="G391" s="5" t="s">
        <v>2676</v>
      </c>
      <c r="H391" s="2" t="s">
        <v>3418</v>
      </c>
      <c r="I391" s="2" t="s">
        <v>3419</v>
      </c>
      <c r="J391" s="88">
        <v>4415000</v>
      </c>
      <c r="K391" s="89">
        <v>4415000</v>
      </c>
      <c r="L391" s="88">
        <v>0</v>
      </c>
      <c r="M391" s="88">
        <v>0</v>
      </c>
      <c r="N391" s="15">
        <v>0</v>
      </c>
      <c r="O391" s="14">
        <v>0</v>
      </c>
      <c r="P391" s="15">
        <v>0</v>
      </c>
      <c r="Q391" s="7" t="s">
        <v>15</v>
      </c>
      <c r="R391" s="2" t="s">
        <v>1987</v>
      </c>
      <c r="S391" s="6"/>
      <c r="T391" s="3"/>
      <c r="U391" s="7" t="s">
        <v>3436</v>
      </c>
      <c r="V391" s="7" t="s">
        <v>3427</v>
      </c>
      <c r="W391" s="7" t="s">
        <v>3427</v>
      </c>
      <c r="X391" s="7" t="s">
        <v>3427</v>
      </c>
      <c r="Y391" s="7" t="s">
        <v>1933</v>
      </c>
      <c r="Z391" s="7" t="s">
        <v>157</v>
      </c>
      <c r="AA391" s="7" t="s">
        <v>2624</v>
      </c>
    </row>
    <row r="392" spans="1:27" x14ac:dyDescent="0.25">
      <c r="A392" s="4" t="s">
        <v>2644</v>
      </c>
      <c r="B392" s="7" t="s">
        <v>1943</v>
      </c>
      <c r="C392" s="8">
        <v>44587</v>
      </c>
      <c r="D392" s="8">
        <v>45970</v>
      </c>
      <c r="E392" s="7" t="s">
        <v>1686</v>
      </c>
      <c r="F392" s="7" t="s">
        <v>1686</v>
      </c>
      <c r="G392" s="5" t="s">
        <v>2677</v>
      </c>
      <c r="H392" s="2" t="s">
        <v>3411</v>
      </c>
      <c r="I392" s="2" t="s">
        <v>3414</v>
      </c>
      <c r="J392" s="88">
        <v>800000</v>
      </c>
      <c r="K392" s="89">
        <v>800000</v>
      </c>
      <c r="L392" s="88">
        <v>0</v>
      </c>
      <c r="M392" s="88">
        <v>0</v>
      </c>
      <c r="N392" s="15">
        <v>0</v>
      </c>
      <c r="O392" s="14">
        <v>0</v>
      </c>
      <c r="P392" s="15">
        <v>0</v>
      </c>
      <c r="Q392" s="7" t="s">
        <v>33</v>
      </c>
      <c r="R392" s="2" t="e">
        <v>#N/A</v>
      </c>
      <c r="S392" s="6"/>
      <c r="T392" s="3"/>
      <c r="U392" s="7" t="s">
        <v>3436</v>
      </c>
      <c r="V392" s="7" t="s">
        <v>3427</v>
      </c>
      <c r="W392" s="7" t="s">
        <v>3427</v>
      </c>
      <c r="X392" s="7" t="s">
        <v>3427</v>
      </c>
      <c r="Y392" s="7" t="s">
        <v>1933</v>
      </c>
      <c r="Z392" s="7" t="s">
        <v>157</v>
      </c>
      <c r="AA392" s="7" t="s">
        <v>2624</v>
      </c>
    </row>
    <row r="393" spans="1:27" x14ac:dyDescent="0.25">
      <c r="A393" s="4" t="s">
        <v>2644</v>
      </c>
      <c r="B393" s="7" t="s">
        <v>1943</v>
      </c>
      <c r="C393" s="8">
        <v>44587</v>
      </c>
      <c r="D393" s="8">
        <v>45970</v>
      </c>
      <c r="E393" s="7" t="s">
        <v>3407</v>
      </c>
      <c r="F393" s="7" t="s">
        <v>1687</v>
      </c>
      <c r="G393" s="5" t="s">
        <v>2678</v>
      </c>
      <c r="H393" s="2" t="s">
        <v>3432</v>
      </c>
      <c r="I393" s="2" t="s">
        <v>3433</v>
      </c>
      <c r="J393" s="88">
        <v>1905322.9</v>
      </c>
      <c r="K393" s="89">
        <v>1905322.9</v>
      </c>
      <c r="L393" s="88">
        <v>0</v>
      </c>
      <c r="M393" s="88">
        <v>0</v>
      </c>
      <c r="N393" s="15">
        <v>0</v>
      </c>
      <c r="O393" s="14">
        <v>0</v>
      </c>
      <c r="P393" s="15">
        <v>0</v>
      </c>
      <c r="Q393" s="7" t="s">
        <v>15</v>
      </c>
      <c r="R393" s="2" t="s">
        <v>1991</v>
      </c>
      <c r="S393" s="6"/>
      <c r="T393" s="3"/>
      <c r="U393" s="7" t="s">
        <v>3436</v>
      </c>
      <c r="V393" s="7" t="s">
        <v>3427</v>
      </c>
      <c r="W393" s="7" t="s">
        <v>3427</v>
      </c>
      <c r="X393" s="7" t="s">
        <v>3427</v>
      </c>
      <c r="Y393" s="7" t="s">
        <v>1933</v>
      </c>
      <c r="Z393" s="7" t="s">
        <v>16</v>
      </c>
      <c r="AA393" s="7" t="s">
        <v>2624</v>
      </c>
    </row>
    <row r="394" spans="1:27" x14ac:dyDescent="0.25">
      <c r="A394" s="4" t="s">
        <v>2644</v>
      </c>
      <c r="B394" s="7" t="s">
        <v>1943</v>
      </c>
      <c r="C394" s="8">
        <v>44587</v>
      </c>
      <c r="D394" s="8">
        <v>45970</v>
      </c>
      <c r="E394" s="7" t="s">
        <v>1688</v>
      </c>
      <c r="F394" s="7" t="s">
        <v>1688</v>
      </c>
      <c r="G394" s="5" t="s">
        <v>2679</v>
      </c>
      <c r="H394" s="2" t="s">
        <v>3423</v>
      </c>
      <c r="I394" s="2" t="s">
        <v>3424</v>
      </c>
      <c r="J394" s="88">
        <v>3825000</v>
      </c>
      <c r="K394" s="89">
        <v>3825000</v>
      </c>
      <c r="L394" s="88">
        <v>256873.65</v>
      </c>
      <c r="M394" s="88">
        <v>52870.16</v>
      </c>
      <c r="N394" s="15">
        <v>6.7156509803921571E-2</v>
      </c>
      <c r="O394" s="14">
        <v>1.3822264052287583E-2</v>
      </c>
      <c r="P394" s="15">
        <v>0.20582165589970011</v>
      </c>
      <c r="Q394" s="7" t="s">
        <v>23</v>
      </c>
      <c r="R394" s="2" t="e">
        <v>#N/A</v>
      </c>
      <c r="S394" s="6"/>
      <c r="T394" s="3"/>
      <c r="U394" s="7" t="s">
        <v>3436</v>
      </c>
      <c r="V394" s="7" t="s">
        <v>3427</v>
      </c>
      <c r="W394" s="7" t="s">
        <v>3427</v>
      </c>
      <c r="X394" s="7" t="s">
        <v>3427</v>
      </c>
      <c r="Y394" s="7" t="s">
        <v>1933</v>
      </c>
      <c r="Z394" s="7" t="s">
        <v>157</v>
      </c>
      <c r="AA394" s="7" t="s">
        <v>2624</v>
      </c>
    </row>
    <row r="395" spans="1:27" x14ac:dyDescent="0.25">
      <c r="A395" s="4" t="s">
        <v>2644</v>
      </c>
      <c r="B395" s="7" t="s">
        <v>1943</v>
      </c>
      <c r="C395" s="8">
        <v>44587</v>
      </c>
      <c r="D395" s="8">
        <v>45970</v>
      </c>
      <c r="E395" s="7" t="s">
        <v>2697</v>
      </c>
      <c r="F395" s="7" t="s">
        <v>1689</v>
      </c>
      <c r="G395" s="5" t="s">
        <v>2706</v>
      </c>
      <c r="H395" s="2" t="s">
        <v>3193</v>
      </c>
      <c r="I395" s="2" t="s">
        <v>3194</v>
      </c>
      <c r="J395" s="88">
        <v>1536219.27</v>
      </c>
      <c r="K395" s="89">
        <v>1536219.27</v>
      </c>
      <c r="L395" s="88">
        <v>59159</v>
      </c>
      <c r="M395" s="88">
        <v>0</v>
      </c>
      <c r="N395" s="15">
        <v>3.850947658012388E-2</v>
      </c>
      <c r="O395" s="14">
        <v>0</v>
      </c>
      <c r="P395" s="15">
        <v>0</v>
      </c>
      <c r="Q395" s="7" t="s">
        <v>23</v>
      </c>
      <c r="R395" s="2" t="s">
        <v>1993</v>
      </c>
      <c r="S395" s="6"/>
      <c r="T395" s="3"/>
      <c r="U395" s="7" t="s">
        <v>3436</v>
      </c>
      <c r="V395" s="7" t="s">
        <v>3427</v>
      </c>
      <c r="W395" s="7" t="s">
        <v>3427</v>
      </c>
      <c r="X395" s="7" t="s">
        <v>3427</v>
      </c>
      <c r="Y395" s="7" t="s">
        <v>1933</v>
      </c>
      <c r="Z395" s="7" t="s">
        <v>16</v>
      </c>
      <c r="AA395" s="7" t="s">
        <v>2624</v>
      </c>
    </row>
    <row r="396" spans="1:27" x14ac:dyDescent="0.25">
      <c r="A396" s="4" t="s">
        <v>2644</v>
      </c>
      <c r="B396" s="7" t="s">
        <v>1943</v>
      </c>
      <c r="C396" s="8">
        <v>44587</v>
      </c>
      <c r="D396" s="8">
        <v>45970</v>
      </c>
      <c r="E396" s="7" t="s">
        <v>1690</v>
      </c>
      <c r="F396" s="7" t="s">
        <v>1690</v>
      </c>
      <c r="G396" s="5" t="s">
        <v>2684</v>
      </c>
      <c r="H396" s="2" t="s">
        <v>3164</v>
      </c>
      <c r="I396" s="2" t="s">
        <v>3415</v>
      </c>
      <c r="J396" s="88">
        <v>1876000</v>
      </c>
      <c r="K396" s="89">
        <v>1876000</v>
      </c>
      <c r="L396" s="88">
        <v>0</v>
      </c>
      <c r="M396" s="88">
        <v>0</v>
      </c>
      <c r="N396" s="15">
        <v>0</v>
      </c>
      <c r="O396" s="14">
        <v>0</v>
      </c>
      <c r="P396" s="15">
        <v>0</v>
      </c>
      <c r="Q396" s="7" t="s">
        <v>33</v>
      </c>
      <c r="R396" s="2" t="e">
        <v>#N/A</v>
      </c>
      <c r="S396" s="6"/>
      <c r="T396" s="3"/>
      <c r="U396" s="7" t="s">
        <v>3436</v>
      </c>
      <c r="V396" s="7" t="s">
        <v>3427</v>
      </c>
      <c r="W396" s="7" t="s">
        <v>3427</v>
      </c>
      <c r="X396" s="7" t="s">
        <v>3427</v>
      </c>
      <c r="Y396" s="7" t="s">
        <v>1933</v>
      </c>
      <c r="Z396" s="7" t="s">
        <v>157</v>
      </c>
      <c r="AA396" s="7" t="s">
        <v>2624</v>
      </c>
    </row>
    <row r="397" spans="1:27" x14ac:dyDescent="0.25">
      <c r="A397" s="4" t="s">
        <v>2644</v>
      </c>
      <c r="B397" s="7" t="s">
        <v>1943</v>
      </c>
      <c r="C397" s="8">
        <v>44587</v>
      </c>
      <c r="D397" s="8">
        <v>45970</v>
      </c>
      <c r="E397" s="7" t="s">
        <v>1691</v>
      </c>
      <c r="F397" s="7" t="s">
        <v>1691</v>
      </c>
      <c r="G397" s="5" t="s">
        <v>2680</v>
      </c>
      <c r="H397" s="2" t="s">
        <v>3412</v>
      </c>
      <c r="I397" s="2" t="s">
        <v>3416</v>
      </c>
      <c r="J397" s="88">
        <v>1140084</v>
      </c>
      <c r="K397" s="89">
        <v>1140084</v>
      </c>
      <c r="L397" s="88">
        <v>0</v>
      </c>
      <c r="M397" s="88">
        <v>0</v>
      </c>
      <c r="N397" s="15">
        <v>0</v>
      </c>
      <c r="O397" s="14">
        <v>0</v>
      </c>
      <c r="P397" s="15">
        <v>0</v>
      </c>
      <c r="Q397" s="7" t="s">
        <v>33</v>
      </c>
      <c r="R397" s="2" t="e">
        <v>#N/A</v>
      </c>
      <c r="S397" s="6"/>
      <c r="T397" s="3"/>
      <c r="U397" s="7" t="s">
        <v>3436</v>
      </c>
      <c r="V397" s="7" t="s">
        <v>3427</v>
      </c>
      <c r="W397" s="7" t="s">
        <v>3427</v>
      </c>
      <c r="X397" s="7" t="s">
        <v>3427</v>
      </c>
      <c r="Y397" s="7" t="s">
        <v>1933</v>
      </c>
      <c r="Z397" s="7" t="s">
        <v>157</v>
      </c>
      <c r="AA397" s="7" t="s">
        <v>2624</v>
      </c>
    </row>
    <row r="398" spans="1:27" x14ac:dyDescent="0.25">
      <c r="A398" s="4" t="s">
        <v>1707</v>
      </c>
      <c r="B398" s="7" t="s">
        <v>1945</v>
      </c>
      <c r="C398" s="8">
        <v>42950</v>
      </c>
      <c r="D398" s="8" t="s">
        <v>1948</v>
      </c>
      <c r="E398" s="7" t="s">
        <v>1692</v>
      </c>
      <c r="F398" s="7" t="s">
        <v>1693</v>
      </c>
      <c r="G398" s="5" t="s">
        <v>1694</v>
      </c>
      <c r="H398" s="7" t="s">
        <v>3195</v>
      </c>
      <c r="I398" s="7" t="s">
        <v>3196</v>
      </c>
      <c r="J398" s="88">
        <v>14842594.84</v>
      </c>
      <c r="K398" s="89">
        <v>14842594.84</v>
      </c>
      <c r="L398" s="88">
        <v>11707456.300000001</v>
      </c>
      <c r="M398" s="88">
        <v>3940766.0299999989</v>
      </c>
      <c r="N398" s="15">
        <v>0.78877422891373628</v>
      </c>
      <c r="O398" s="14">
        <v>0.26550384703487595</v>
      </c>
      <c r="P398" s="15">
        <v>0.33660309541364664</v>
      </c>
      <c r="Q398" s="7" t="s">
        <v>58</v>
      </c>
      <c r="R398" s="2" t="s">
        <v>1995</v>
      </c>
      <c r="S398" s="6">
        <v>44536</v>
      </c>
      <c r="T398" s="3" t="s">
        <v>3438</v>
      </c>
      <c r="U398" s="7" t="s">
        <v>3427</v>
      </c>
      <c r="V398" s="7" t="s">
        <v>3436</v>
      </c>
      <c r="W398" s="7" t="s">
        <v>3436</v>
      </c>
      <c r="X398" s="7" t="s">
        <v>3436</v>
      </c>
      <c r="Y398" s="7" t="s">
        <v>1934</v>
      </c>
      <c r="Z398" s="7" t="s">
        <v>16</v>
      </c>
      <c r="AA398" s="7" t="s">
        <v>2624</v>
      </c>
    </row>
    <row r="399" spans="1:27" x14ac:dyDescent="0.25">
      <c r="A399" s="4" t="s">
        <v>1707</v>
      </c>
      <c r="B399" s="7" t="s">
        <v>1945</v>
      </c>
      <c r="C399" s="8">
        <v>42950</v>
      </c>
      <c r="D399" s="8" t="s">
        <v>1948</v>
      </c>
      <c r="E399" s="7" t="s">
        <v>1695</v>
      </c>
      <c r="F399" s="7" t="s">
        <v>1696</v>
      </c>
      <c r="G399" s="5" t="s">
        <v>1697</v>
      </c>
      <c r="H399" s="7" t="s">
        <v>3195</v>
      </c>
      <c r="I399" s="7" t="s">
        <v>3196</v>
      </c>
      <c r="J399" s="88">
        <v>8748054.9000000004</v>
      </c>
      <c r="K399" s="89">
        <v>8748054.9000000004</v>
      </c>
      <c r="L399" s="88">
        <v>7032266.7400000002</v>
      </c>
      <c r="M399" s="88">
        <v>5492429.8799999999</v>
      </c>
      <c r="N399" s="15">
        <v>0.80386632461577257</v>
      </c>
      <c r="O399" s="14">
        <v>0.62784584033646151</v>
      </c>
      <c r="P399" s="15">
        <v>0.78103264325266475</v>
      </c>
      <c r="Q399" s="7" t="s">
        <v>58</v>
      </c>
      <c r="R399" s="2" t="s">
        <v>1995</v>
      </c>
      <c r="S399" s="6">
        <v>44012</v>
      </c>
      <c r="T399" s="3" t="s">
        <v>3438</v>
      </c>
      <c r="U399" s="7" t="s">
        <v>3427</v>
      </c>
      <c r="V399" s="7" t="s">
        <v>3436</v>
      </c>
      <c r="W399" s="7" t="s">
        <v>3436</v>
      </c>
      <c r="X399" s="7" t="s">
        <v>3436</v>
      </c>
      <c r="Y399" s="7" t="s">
        <v>1934</v>
      </c>
      <c r="Z399" s="7" t="s">
        <v>16</v>
      </c>
      <c r="AA399" s="7" t="s">
        <v>2624</v>
      </c>
    </row>
    <row r="400" spans="1:27" x14ac:dyDescent="0.25">
      <c r="A400" s="4" t="s">
        <v>1707</v>
      </c>
      <c r="B400" s="7" t="s">
        <v>1945</v>
      </c>
      <c r="C400" s="8">
        <v>42950</v>
      </c>
      <c r="D400" s="8" t="s">
        <v>1948</v>
      </c>
      <c r="E400" s="7" t="s">
        <v>1698</v>
      </c>
      <c r="F400" s="7" t="s">
        <v>1699</v>
      </c>
      <c r="G400" s="5" t="s">
        <v>1700</v>
      </c>
      <c r="H400" s="7" t="s">
        <v>3197</v>
      </c>
      <c r="I400" s="7" t="s">
        <v>3196</v>
      </c>
      <c r="J400" s="88">
        <v>43877552.259999998</v>
      </c>
      <c r="K400" s="89">
        <v>43877552.259999998</v>
      </c>
      <c r="L400" s="88">
        <v>356974.75</v>
      </c>
      <c r="M400" s="88">
        <v>356974.75</v>
      </c>
      <c r="N400" s="15">
        <v>8.1357033748080832E-3</v>
      </c>
      <c r="O400" s="14">
        <v>8.1357033748080832E-3</v>
      </c>
      <c r="P400" s="15">
        <v>1</v>
      </c>
      <c r="Q400" s="7" t="s">
        <v>15</v>
      </c>
      <c r="R400" s="2" t="s">
        <v>1987</v>
      </c>
      <c r="S400" s="6"/>
      <c r="T400" s="3"/>
      <c r="U400" s="7" t="s">
        <v>3436</v>
      </c>
      <c r="V400" s="7" t="s">
        <v>3427</v>
      </c>
      <c r="W400" s="7" t="s">
        <v>3427</v>
      </c>
      <c r="X400" s="7" t="s">
        <v>3427</v>
      </c>
      <c r="Y400" s="7" t="s">
        <v>1933</v>
      </c>
      <c r="Z400" s="7" t="s">
        <v>16</v>
      </c>
      <c r="AA400" s="7" t="s">
        <v>2624</v>
      </c>
    </row>
    <row r="401" spans="1:28" x14ac:dyDescent="0.25">
      <c r="A401" s="4" t="s">
        <v>1707</v>
      </c>
      <c r="B401" s="7" t="s">
        <v>1945</v>
      </c>
      <c r="C401" s="8">
        <v>42950</v>
      </c>
      <c r="D401" s="8" t="s">
        <v>1948</v>
      </c>
      <c r="E401" s="7" t="s">
        <v>1701</v>
      </c>
      <c r="F401" s="7" t="s">
        <v>1702</v>
      </c>
      <c r="G401" s="5" t="s">
        <v>1703</v>
      </c>
      <c r="H401" s="7" t="s">
        <v>3198</v>
      </c>
      <c r="I401" s="7" t="s">
        <v>3196</v>
      </c>
      <c r="J401" s="88">
        <v>1600000</v>
      </c>
      <c r="K401" s="89">
        <v>1372578.3</v>
      </c>
      <c r="L401" s="88">
        <v>1372578.3</v>
      </c>
      <c r="M401" s="88">
        <v>1372578.3</v>
      </c>
      <c r="N401" s="15">
        <v>0.85786143749999999</v>
      </c>
      <c r="O401" s="14">
        <v>0.85786143749999999</v>
      </c>
      <c r="P401" s="15">
        <v>1</v>
      </c>
      <c r="Q401" s="7" t="s">
        <v>305</v>
      </c>
      <c r="R401" s="2" t="s">
        <v>3428</v>
      </c>
      <c r="S401" s="6">
        <v>42736</v>
      </c>
      <c r="T401" s="3" t="s">
        <v>3438</v>
      </c>
      <c r="U401" s="7" t="s">
        <v>3427</v>
      </c>
      <c r="V401" s="7" t="s">
        <v>3436</v>
      </c>
      <c r="W401" s="7" t="s">
        <v>3436</v>
      </c>
      <c r="X401" s="7" t="s">
        <v>3436</v>
      </c>
      <c r="Y401" s="7" t="s">
        <v>1934</v>
      </c>
      <c r="Z401" s="7" t="s">
        <v>16</v>
      </c>
      <c r="AA401" s="7" t="s">
        <v>2624</v>
      </c>
    </row>
    <row r="402" spans="1:28" x14ac:dyDescent="0.25">
      <c r="A402" s="4" t="s">
        <v>1707</v>
      </c>
      <c r="B402" s="7" t="s">
        <v>1945</v>
      </c>
      <c r="C402" s="8">
        <v>42950</v>
      </c>
      <c r="D402" s="8" t="s">
        <v>1948</v>
      </c>
      <c r="E402" s="7" t="s">
        <v>1704</v>
      </c>
      <c r="F402" s="7" t="s">
        <v>1705</v>
      </c>
      <c r="G402" s="5" t="s">
        <v>1706</v>
      </c>
      <c r="H402" s="7" t="s">
        <v>2883</v>
      </c>
      <c r="I402" s="7" t="s">
        <v>3196</v>
      </c>
      <c r="J402" s="88">
        <v>1159220</v>
      </c>
      <c r="K402" s="89">
        <v>1159220</v>
      </c>
      <c r="L402" s="88">
        <v>1133066.08</v>
      </c>
      <c r="M402" s="88">
        <v>983968.4599999995</v>
      </c>
      <c r="N402" s="15">
        <v>0.97743834647435346</v>
      </c>
      <c r="O402" s="14">
        <v>0.84881943030658502</v>
      </c>
      <c r="P402" s="15">
        <v>0.8684122465302283</v>
      </c>
      <c r="Q402" s="7" t="s">
        <v>58</v>
      </c>
      <c r="R402" s="2" t="s">
        <v>2007</v>
      </c>
      <c r="S402" s="6">
        <v>45195</v>
      </c>
      <c r="T402" s="3" t="s">
        <v>3438</v>
      </c>
      <c r="U402" s="7" t="s">
        <v>3427</v>
      </c>
      <c r="V402" s="7" t="s">
        <v>3436</v>
      </c>
      <c r="W402" s="7" t="s">
        <v>3436</v>
      </c>
      <c r="X402" s="7" t="s">
        <v>3436</v>
      </c>
      <c r="Y402" s="7" t="s">
        <v>1934</v>
      </c>
      <c r="Z402" s="7" t="s">
        <v>16</v>
      </c>
      <c r="AA402" s="7" t="s">
        <v>2624</v>
      </c>
    </row>
    <row r="403" spans="1:28" x14ac:dyDescent="0.25">
      <c r="A403" s="4" t="s">
        <v>1842</v>
      </c>
      <c r="B403" s="7" t="s">
        <v>1943</v>
      </c>
      <c r="C403" s="8">
        <v>44698</v>
      </c>
      <c r="D403" s="8">
        <v>45969</v>
      </c>
      <c r="E403" s="7" t="s">
        <v>1708</v>
      </c>
      <c r="F403" s="7" t="s">
        <v>1709</v>
      </c>
      <c r="G403" s="5" t="s">
        <v>1710</v>
      </c>
      <c r="H403" s="7" t="s">
        <v>3199</v>
      </c>
      <c r="I403" s="7" t="s">
        <v>3200</v>
      </c>
      <c r="J403" s="88">
        <v>1500000</v>
      </c>
      <c r="K403" s="89">
        <v>1500000</v>
      </c>
      <c r="L403" s="88">
        <v>0</v>
      </c>
      <c r="M403" s="88">
        <v>0</v>
      </c>
      <c r="N403" s="15">
        <v>0</v>
      </c>
      <c r="O403" s="14">
        <v>0</v>
      </c>
      <c r="P403" s="15">
        <v>0</v>
      </c>
      <c r="Q403" s="7" t="s">
        <v>33</v>
      </c>
      <c r="R403" s="2" t="s">
        <v>3429</v>
      </c>
      <c r="S403" s="6"/>
      <c r="T403" s="3"/>
      <c r="U403" s="7" t="s">
        <v>3436</v>
      </c>
      <c r="V403" s="7" t="s">
        <v>3427</v>
      </c>
      <c r="W403" s="7" t="s">
        <v>3427</v>
      </c>
      <c r="X403" s="7" t="s">
        <v>3427</v>
      </c>
      <c r="Y403" s="7" t="s">
        <v>1933</v>
      </c>
      <c r="Z403" s="7" t="s">
        <v>16</v>
      </c>
      <c r="AA403" s="7" t="s">
        <v>2624</v>
      </c>
    </row>
    <row r="404" spans="1:28" x14ac:dyDescent="0.25">
      <c r="A404" s="4" t="s">
        <v>1842</v>
      </c>
      <c r="B404" s="7" t="s">
        <v>1943</v>
      </c>
      <c r="C404" s="8">
        <v>44698</v>
      </c>
      <c r="D404" s="8">
        <v>45969</v>
      </c>
      <c r="E404" s="7" t="s">
        <v>1711</v>
      </c>
      <c r="F404" s="7" t="s">
        <v>1712</v>
      </c>
      <c r="G404" s="5" t="s">
        <v>1713</v>
      </c>
      <c r="H404" s="7" t="s">
        <v>2878</v>
      </c>
      <c r="I404" s="7" t="s">
        <v>2766</v>
      </c>
      <c r="J404" s="88">
        <v>8000000</v>
      </c>
      <c r="K404" s="89">
        <v>8000000</v>
      </c>
      <c r="L404" s="88">
        <v>346019.71</v>
      </c>
      <c r="M404" s="88">
        <v>0</v>
      </c>
      <c r="N404" s="15">
        <v>4.3252463750000004E-2</v>
      </c>
      <c r="O404" s="14">
        <v>0</v>
      </c>
      <c r="P404" s="15">
        <v>0</v>
      </c>
      <c r="Q404" s="7" t="s">
        <v>33</v>
      </c>
      <c r="R404" s="2" t="s">
        <v>3429</v>
      </c>
      <c r="S404" s="6"/>
      <c r="T404" s="3"/>
      <c r="U404" s="7" t="s">
        <v>3436</v>
      </c>
      <c r="V404" s="7" t="s">
        <v>3427</v>
      </c>
      <c r="W404" s="7" t="s">
        <v>3427</v>
      </c>
      <c r="X404" s="7" t="s">
        <v>3427</v>
      </c>
      <c r="Y404" s="7" t="s">
        <v>1933</v>
      </c>
      <c r="Z404" s="7" t="s">
        <v>16</v>
      </c>
      <c r="AA404" s="7" t="s">
        <v>2624</v>
      </c>
      <c r="AB404" s="2" t="s">
        <v>3383</v>
      </c>
    </row>
    <row r="405" spans="1:28" x14ac:dyDescent="0.25">
      <c r="A405" s="4" t="s">
        <v>1842</v>
      </c>
      <c r="B405" s="7" t="s">
        <v>1943</v>
      </c>
      <c r="C405" s="8">
        <v>44698</v>
      </c>
      <c r="D405" s="8">
        <v>45969</v>
      </c>
      <c r="E405" s="7" t="s">
        <v>1714</v>
      </c>
      <c r="F405" s="7" t="s">
        <v>1715</v>
      </c>
      <c r="G405" s="5" t="s">
        <v>1716</v>
      </c>
      <c r="H405" s="7" t="s">
        <v>2878</v>
      </c>
      <c r="I405" s="7" t="s">
        <v>2766</v>
      </c>
      <c r="J405" s="88">
        <v>12000000</v>
      </c>
      <c r="K405" s="89">
        <v>12000000</v>
      </c>
      <c r="L405" s="88">
        <v>148424.06</v>
      </c>
      <c r="M405" s="88">
        <v>0</v>
      </c>
      <c r="N405" s="15">
        <v>1.2368671666666666E-2</v>
      </c>
      <c r="O405" s="14">
        <v>0</v>
      </c>
      <c r="P405" s="15">
        <v>0</v>
      </c>
      <c r="Q405" s="7" t="s">
        <v>15</v>
      </c>
      <c r="R405" s="2" t="s">
        <v>1980</v>
      </c>
      <c r="S405" s="6"/>
      <c r="T405" s="3"/>
      <c r="U405" s="7" t="s">
        <v>3436</v>
      </c>
      <c r="V405" s="7" t="s">
        <v>3427</v>
      </c>
      <c r="W405" s="7" t="s">
        <v>3427</v>
      </c>
      <c r="X405" s="7" t="s">
        <v>3427</v>
      </c>
      <c r="Y405" s="7" t="s">
        <v>1933</v>
      </c>
      <c r="Z405" s="7" t="s">
        <v>16</v>
      </c>
      <c r="AA405" s="7" t="s">
        <v>2624</v>
      </c>
    </row>
    <row r="406" spans="1:28" x14ac:dyDescent="0.25">
      <c r="A406" s="4" t="s">
        <v>1842</v>
      </c>
      <c r="B406" s="7" t="s">
        <v>1943</v>
      </c>
      <c r="C406" s="8">
        <v>44698</v>
      </c>
      <c r="D406" s="8">
        <v>45969</v>
      </c>
      <c r="E406" s="7" t="s">
        <v>1717</v>
      </c>
      <c r="F406" s="7" t="s">
        <v>1718</v>
      </c>
      <c r="G406" s="5" t="s">
        <v>1719</v>
      </c>
      <c r="H406" s="7" t="s">
        <v>2878</v>
      </c>
      <c r="I406" s="7" t="s">
        <v>2766</v>
      </c>
      <c r="J406" s="88">
        <v>7000000</v>
      </c>
      <c r="K406" s="89">
        <v>7000000</v>
      </c>
      <c r="L406" s="88">
        <v>1307993.98</v>
      </c>
      <c r="M406" s="88">
        <v>5289.65</v>
      </c>
      <c r="N406" s="15">
        <v>0.18685628285714284</v>
      </c>
      <c r="O406" s="14">
        <v>7.5566428571428564E-4</v>
      </c>
      <c r="P406" s="15">
        <v>4.0440935362714737E-3</v>
      </c>
      <c r="Q406" s="7" t="s">
        <v>33</v>
      </c>
      <c r="R406" s="2" t="s">
        <v>3429</v>
      </c>
      <c r="S406" s="6"/>
      <c r="T406" s="3"/>
      <c r="U406" s="7" t="s">
        <v>3436</v>
      </c>
      <c r="V406" s="7" t="s">
        <v>3427</v>
      </c>
      <c r="W406" s="7" t="s">
        <v>3427</v>
      </c>
      <c r="X406" s="7" t="s">
        <v>3427</v>
      </c>
      <c r="Y406" s="7" t="s">
        <v>1933</v>
      </c>
      <c r="Z406" s="7" t="s">
        <v>16</v>
      </c>
      <c r="AA406" s="7" t="s">
        <v>2624</v>
      </c>
      <c r="AB406" s="2" t="s">
        <v>3383</v>
      </c>
    </row>
    <row r="407" spans="1:28" x14ac:dyDescent="0.25">
      <c r="A407" s="4" t="s">
        <v>1842</v>
      </c>
      <c r="B407" s="7" t="s">
        <v>1943</v>
      </c>
      <c r="C407" s="8">
        <v>44698</v>
      </c>
      <c r="D407" s="8">
        <v>45969</v>
      </c>
      <c r="E407" s="7" t="s">
        <v>1720</v>
      </c>
      <c r="F407" s="7" t="s">
        <v>1721</v>
      </c>
      <c r="G407" s="5" t="s">
        <v>1722</v>
      </c>
      <c r="H407" s="7" t="s">
        <v>3201</v>
      </c>
      <c r="I407" s="7" t="s">
        <v>3202</v>
      </c>
      <c r="J407" s="88">
        <v>4867750</v>
      </c>
      <c r="K407" s="89">
        <v>3619858.05</v>
      </c>
      <c r="L407" s="88">
        <v>3619858.05</v>
      </c>
      <c r="M407" s="88">
        <v>3581208.46</v>
      </c>
      <c r="N407" s="15">
        <v>0.74364091212572536</v>
      </c>
      <c r="O407" s="14">
        <v>0.73570098300035947</v>
      </c>
      <c r="P407" s="15">
        <v>0.98932289900152304</v>
      </c>
      <c r="Q407" s="7" t="s">
        <v>58</v>
      </c>
      <c r="R407" s="2" t="s">
        <v>1995</v>
      </c>
      <c r="S407" s="6">
        <v>44318</v>
      </c>
      <c r="T407" s="3" t="s">
        <v>3438</v>
      </c>
      <c r="U407" s="7" t="s">
        <v>3427</v>
      </c>
      <c r="V407" s="7" t="s">
        <v>3436</v>
      </c>
      <c r="W407" s="7" t="s">
        <v>3436</v>
      </c>
      <c r="X407" s="7" t="s">
        <v>3436</v>
      </c>
      <c r="Y407" s="7" t="s">
        <v>1934</v>
      </c>
      <c r="Z407" s="7" t="s">
        <v>16</v>
      </c>
      <c r="AA407" s="7" t="s">
        <v>2624</v>
      </c>
    </row>
    <row r="408" spans="1:28" x14ac:dyDescent="0.25">
      <c r="A408" s="4" t="s">
        <v>1842</v>
      </c>
      <c r="B408" s="7" t="s">
        <v>1943</v>
      </c>
      <c r="C408" s="8">
        <v>44698</v>
      </c>
      <c r="D408" s="8">
        <v>45969</v>
      </c>
      <c r="E408" s="7" t="s">
        <v>1723</v>
      </c>
      <c r="F408" s="7" t="s">
        <v>1724</v>
      </c>
      <c r="G408" s="5" t="s">
        <v>1725</v>
      </c>
      <c r="H408" s="7" t="s">
        <v>3203</v>
      </c>
      <c r="I408" s="7" t="s">
        <v>3204</v>
      </c>
      <c r="J408" s="88">
        <v>1450657.15</v>
      </c>
      <c r="K408" s="89">
        <v>1450657.15</v>
      </c>
      <c r="L408" s="88">
        <v>61542.68</v>
      </c>
      <c r="M408" s="88">
        <v>0</v>
      </c>
      <c r="N408" s="15">
        <v>4.2424000736493807E-2</v>
      </c>
      <c r="O408" s="14">
        <v>0</v>
      </c>
      <c r="P408" s="15">
        <v>0</v>
      </c>
      <c r="Q408" s="7" t="s">
        <v>15</v>
      </c>
      <c r="R408" s="2" t="s">
        <v>1991</v>
      </c>
      <c r="S408" s="6"/>
      <c r="T408" s="3"/>
      <c r="U408" s="7" t="s">
        <v>3436</v>
      </c>
      <c r="V408" s="7" t="s">
        <v>3427</v>
      </c>
      <c r="W408" s="7" t="s">
        <v>3427</v>
      </c>
      <c r="X408" s="7" t="s">
        <v>3427</v>
      </c>
      <c r="Y408" s="7" t="s">
        <v>1933</v>
      </c>
      <c r="Z408" s="7" t="s">
        <v>16</v>
      </c>
      <c r="AA408" s="7" t="s">
        <v>2624</v>
      </c>
    </row>
    <row r="409" spans="1:28" x14ac:dyDescent="0.25">
      <c r="A409" s="4" t="s">
        <v>1842</v>
      </c>
      <c r="B409" s="7" t="s">
        <v>1943</v>
      </c>
      <c r="C409" s="8">
        <v>44698</v>
      </c>
      <c r="D409" s="8">
        <v>45969</v>
      </c>
      <c r="E409" s="7" t="s">
        <v>1726</v>
      </c>
      <c r="F409" s="7" t="s">
        <v>1727</v>
      </c>
      <c r="G409" s="5" t="s">
        <v>1728</v>
      </c>
      <c r="H409" s="7" t="s">
        <v>3205</v>
      </c>
      <c r="I409" s="7" t="s">
        <v>3206</v>
      </c>
      <c r="J409" s="88">
        <v>9000000</v>
      </c>
      <c r="K409" s="89">
        <v>9000000</v>
      </c>
      <c r="L409" s="88">
        <v>0</v>
      </c>
      <c r="M409" s="88">
        <v>0</v>
      </c>
      <c r="N409" s="15">
        <v>0</v>
      </c>
      <c r="O409" s="14">
        <v>0</v>
      </c>
      <c r="P409" s="15">
        <v>0</v>
      </c>
      <c r="Q409" s="7" t="s">
        <v>33</v>
      </c>
      <c r="R409" s="2" t="s">
        <v>3429</v>
      </c>
      <c r="S409" s="6"/>
      <c r="T409" s="3"/>
      <c r="U409" s="7" t="s">
        <v>3436</v>
      </c>
      <c r="V409" s="7" t="s">
        <v>3427</v>
      </c>
      <c r="W409" s="7" t="s">
        <v>3427</v>
      </c>
      <c r="X409" s="7" t="s">
        <v>3427</v>
      </c>
      <c r="Y409" s="7" t="s">
        <v>1933</v>
      </c>
      <c r="Z409" s="7" t="s">
        <v>16</v>
      </c>
      <c r="AA409" s="7" t="s">
        <v>2624</v>
      </c>
    </row>
    <row r="410" spans="1:28" x14ac:dyDescent="0.25">
      <c r="A410" s="4" t="s">
        <v>1842</v>
      </c>
      <c r="B410" s="7" t="s">
        <v>1943</v>
      </c>
      <c r="C410" s="8">
        <v>44698</v>
      </c>
      <c r="D410" s="8">
        <v>45969</v>
      </c>
      <c r="E410" s="7" t="s">
        <v>1729</v>
      </c>
      <c r="F410" s="7" t="s">
        <v>1730</v>
      </c>
      <c r="G410" s="5" t="s">
        <v>1731</v>
      </c>
      <c r="H410" s="7" t="s">
        <v>3207</v>
      </c>
      <c r="I410" s="7" t="s">
        <v>3208</v>
      </c>
      <c r="J410" s="88">
        <v>2500000</v>
      </c>
      <c r="K410" s="89">
        <v>2500000</v>
      </c>
      <c r="L410" s="88">
        <v>165055.94</v>
      </c>
      <c r="M410" s="88">
        <v>0</v>
      </c>
      <c r="N410" s="15">
        <v>6.6022376000000008E-2</v>
      </c>
      <c r="O410" s="14">
        <v>0</v>
      </c>
      <c r="P410" s="15">
        <v>0</v>
      </c>
      <c r="Q410" s="7" t="s">
        <v>15</v>
      </c>
      <c r="R410" s="2" t="s">
        <v>1989</v>
      </c>
      <c r="S410" s="6"/>
      <c r="T410" s="3"/>
      <c r="U410" s="7" t="s">
        <v>3436</v>
      </c>
      <c r="V410" s="7" t="s">
        <v>3427</v>
      </c>
      <c r="W410" s="7" t="s">
        <v>3427</v>
      </c>
      <c r="X410" s="7" t="s">
        <v>3427</v>
      </c>
      <c r="Y410" s="7" t="s">
        <v>1933</v>
      </c>
      <c r="Z410" s="7" t="s">
        <v>16</v>
      </c>
      <c r="AA410" s="7" t="s">
        <v>2624</v>
      </c>
    </row>
    <row r="411" spans="1:28" x14ac:dyDescent="0.25">
      <c r="A411" s="4" t="s">
        <v>1842</v>
      </c>
      <c r="B411" s="7" t="s">
        <v>1943</v>
      </c>
      <c r="C411" s="8">
        <v>44698</v>
      </c>
      <c r="D411" s="8">
        <v>45969</v>
      </c>
      <c r="E411" s="7" t="s">
        <v>1732</v>
      </c>
      <c r="F411" s="7" t="s">
        <v>1733</v>
      </c>
      <c r="G411" s="5" t="s">
        <v>1734</v>
      </c>
      <c r="H411" s="7" t="s">
        <v>3209</v>
      </c>
      <c r="I411" s="7" t="s">
        <v>3208</v>
      </c>
      <c r="J411" s="88">
        <v>879756.58</v>
      </c>
      <c r="K411" s="89">
        <v>879756.58</v>
      </c>
      <c r="L411" s="88">
        <v>721863.61</v>
      </c>
      <c r="M411" s="88">
        <v>258118.34</v>
      </c>
      <c r="N411" s="15">
        <v>0.82052652564417305</v>
      </c>
      <c r="O411" s="14">
        <v>0.29339745319097243</v>
      </c>
      <c r="P411" s="15">
        <v>0.35757217350241549</v>
      </c>
      <c r="Q411" s="7" t="s">
        <v>58</v>
      </c>
      <c r="R411" s="2" t="s">
        <v>1995</v>
      </c>
      <c r="S411" s="6">
        <v>44772</v>
      </c>
      <c r="T411" s="3" t="s">
        <v>3438</v>
      </c>
      <c r="U411" s="7" t="s">
        <v>3427</v>
      </c>
      <c r="V411" s="7" t="s">
        <v>3436</v>
      </c>
      <c r="W411" s="7" t="s">
        <v>3436</v>
      </c>
      <c r="X411" s="7" t="s">
        <v>3436</v>
      </c>
      <c r="Y411" s="7" t="s">
        <v>1934</v>
      </c>
      <c r="Z411" s="7" t="s">
        <v>16</v>
      </c>
      <c r="AA411" s="7" t="s">
        <v>2624</v>
      </c>
    </row>
    <row r="412" spans="1:28" x14ac:dyDescent="0.25">
      <c r="A412" s="4" t="s">
        <v>1842</v>
      </c>
      <c r="B412" s="7" t="s">
        <v>1943</v>
      </c>
      <c r="C412" s="8">
        <v>44698</v>
      </c>
      <c r="D412" s="8">
        <v>45969</v>
      </c>
      <c r="E412" s="7" t="s">
        <v>1735</v>
      </c>
      <c r="F412" s="7" t="s">
        <v>1736</v>
      </c>
      <c r="G412" s="5" t="s">
        <v>1737</v>
      </c>
      <c r="H412" s="7" t="s">
        <v>3207</v>
      </c>
      <c r="I412" s="7" t="s">
        <v>3208</v>
      </c>
      <c r="J412" s="88">
        <v>1218000</v>
      </c>
      <c r="K412" s="89">
        <v>1218000</v>
      </c>
      <c r="L412" s="88">
        <v>62630.3</v>
      </c>
      <c r="M412" s="88">
        <v>0</v>
      </c>
      <c r="N412" s="15">
        <v>5.1420607553366179E-2</v>
      </c>
      <c r="O412" s="14">
        <v>0</v>
      </c>
      <c r="P412" s="15">
        <v>0</v>
      </c>
      <c r="Q412" s="7" t="s">
        <v>15</v>
      </c>
      <c r="R412" s="2" t="s">
        <v>1991</v>
      </c>
      <c r="S412" s="6"/>
      <c r="T412" s="3"/>
      <c r="U412" s="7" t="s">
        <v>3436</v>
      </c>
      <c r="V412" s="7" t="s">
        <v>3427</v>
      </c>
      <c r="W412" s="7" t="s">
        <v>3427</v>
      </c>
      <c r="X412" s="7" t="s">
        <v>3427</v>
      </c>
      <c r="Y412" s="7" t="s">
        <v>1933</v>
      </c>
      <c r="Z412" s="7" t="s">
        <v>16</v>
      </c>
      <c r="AA412" s="7" t="s">
        <v>2624</v>
      </c>
    </row>
    <row r="413" spans="1:28" x14ac:dyDescent="0.25">
      <c r="A413" s="4" t="s">
        <v>1842</v>
      </c>
      <c r="B413" s="7" t="s">
        <v>1943</v>
      </c>
      <c r="C413" s="8">
        <v>44698</v>
      </c>
      <c r="D413" s="8">
        <v>45969</v>
      </c>
      <c r="E413" s="7" t="s">
        <v>1738</v>
      </c>
      <c r="F413" s="7" t="s">
        <v>1739</v>
      </c>
      <c r="G413" s="5" t="s">
        <v>1740</v>
      </c>
      <c r="H413" s="7" t="s">
        <v>3210</v>
      </c>
      <c r="I413" s="7" t="s">
        <v>3211</v>
      </c>
      <c r="J413" s="88">
        <v>12134281.17</v>
      </c>
      <c r="K413" s="89">
        <v>12134281.17</v>
      </c>
      <c r="L413" s="88">
        <v>457272.38</v>
      </c>
      <c r="M413" s="88">
        <v>1195.5999999999999</v>
      </c>
      <c r="N413" s="15">
        <v>3.768434022532214E-2</v>
      </c>
      <c r="O413" s="14">
        <v>9.8530764472140532E-5</v>
      </c>
      <c r="P413" s="15">
        <v>2.6146341924259669E-3</v>
      </c>
      <c r="Q413" s="7" t="s">
        <v>15</v>
      </c>
      <c r="R413" s="2" t="s">
        <v>1989</v>
      </c>
      <c r="S413" s="6"/>
      <c r="T413" s="3"/>
      <c r="U413" s="7" t="s">
        <v>3436</v>
      </c>
      <c r="V413" s="7" t="s">
        <v>3427</v>
      </c>
      <c r="W413" s="7" t="s">
        <v>3427</v>
      </c>
      <c r="X413" s="7" t="s">
        <v>3427</v>
      </c>
      <c r="Y413" s="7" t="s">
        <v>1933</v>
      </c>
      <c r="Z413" s="7" t="s">
        <v>16</v>
      </c>
      <c r="AA413" s="7" t="s">
        <v>2624</v>
      </c>
    </row>
    <row r="414" spans="1:28" x14ac:dyDescent="0.25">
      <c r="A414" s="4" t="s">
        <v>1842</v>
      </c>
      <c r="B414" s="7" t="s">
        <v>1943</v>
      </c>
      <c r="C414" s="8">
        <v>44698</v>
      </c>
      <c r="D414" s="8">
        <v>45969</v>
      </c>
      <c r="E414" s="7" t="s">
        <v>1741</v>
      </c>
      <c r="F414" s="7" t="s">
        <v>1742</v>
      </c>
      <c r="G414" s="5" t="s">
        <v>1743</v>
      </c>
      <c r="H414" s="7" t="s">
        <v>3212</v>
      </c>
      <c r="I414" s="7" t="s">
        <v>3211</v>
      </c>
      <c r="J414" s="88">
        <v>451633.54</v>
      </c>
      <c r="K414" s="89">
        <v>451633.54</v>
      </c>
      <c r="L414" s="88">
        <v>451633.54</v>
      </c>
      <c r="M414" s="88">
        <v>383691.74</v>
      </c>
      <c r="N414" s="15">
        <v>1</v>
      </c>
      <c r="O414" s="14">
        <v>0.84956431712312597</v>
      </c>
      <c r="P414" s="15">
        <v>0.84956431712312597</v>
      </c>
      <c r="Q414" s="7" t="s">
        <v>305</v>
      </c>
      <c r="R414" s="2" t="s">
        <v>3428</v>
      </c>
      <c r="S414" s="6">
        <v>44110</v>
      </c>
      <c r="T414" s="3" t="s">
        <v>3438</v>
      </c>
      <c r="U414" s="7" t="s">
        <v>3427</v>
      </c>
      <c r="V414" s="7" t="s">
        <v>3436</v>
      </c>
      <c r="W414" s="7" t="s">
        <v>3436</v>
      </c>
      <c r="X414" s="7" t="s">
        <v>3436</v>
      </c>
      <c r="Y414" s="7" t="s">
        <v>1934</v>
      </c>
      <c r="Z414" s="7" t="s">
        <v>16</v>
      </c>
      <c r="AA414" s="7" t="s">
        <v>2624</v>
      </c>
    </row>
    <row r="415" spans="1:28" x14ac:dyDescent="0.25">
      <c r="A415" s="4" t="s">
        <v>1842</v>
      </c>
      <c r="B415" s="7" t="s">
        <v>1943</v>
      </c>
      <c r="C415" s="8">
        <v>44698</v>
      </c>
      <c r="D415" s="8">
        <v>45969</v>
      </c>
      <c r="E415" s="7" t="s">
        <v>1744</v>
      </c>
      <c r="F415" s="7" t="s">
        <v>1745</v>
      </c>
      <c r="G415" s="5" t="s">
        <v>1746</v>
      </c>
      <c r="H415" s="7" t="s">
        <v>3213</v>
      </c>
      <c r="I415" s="7" t="s">
        <v>3214</v>
      </c>
      <c r="J415" s="88">
        <v>9875000</v>
      </c>
      <c r="K415" s="89">
        <v>9875000</v>
      </c>
      <c r="L415" s="88">
        <v>4569358.4200000009</v>
      </c>
      <c r="M415" s="88">
        <v>2890247.370000002</v>
      </c>
      <c r="N415" s="15">
        <v>0.4627198400000001</v>
      </c>
      <c r="O415" s="14">
        <v>0.29268327797468374</v>
      </c>
      <c r="P415" s="15">
        <v>0.63252804974751831</v>
      </c>
      <c r="Q415" s="7" t="s">
        <v>58</v>
      </c>
      <c r="R415" s="2" t="s">
        <v>1995</v>
      </c>
      <c r="S415" s="6">
        <v>43266</v>
      </c>
      <c r="T415" s="3" t="s">
        <v>3438</v>
      </c>
      <c r="U415" s="7" t="s">
        <v>3427</v>
      </c>
      <c r="V415" s="7" t="s">
        <v>3436</v>
      </c>
      <c r="W415" s="7" t="s">
        <v>3427</v>
      </c>
      <c r="X415" s="7" t="s">
        <v>3427</v>
      </c>
      <c r="Y415" s="7" t="s">
        <v>1936</v>
      </c>
      <c r="Z415" s="7" t="s">
        <v>16</v>
      </c>
      <c r="AA415" s="7" t="s">
        <v>2624</v>
      </c>
    </row>
    <row r="416" spans="1:28" x14ac:dyDescent="0.25">
      <c r="A416" s="4" t="s">
        <v>1842</v>
      </c>
      <c r="B416" s="7" t="s">
        <v>1943</v>
      </c>
      <c r="C416" s="8">
        <v>44698</v>
      </c>
      <c r="D416" s="8">
        <v>45969</v>
      </c>
      <c r="E416" s="7" t="s">
        <v>1747</v>
      </c>
      <c r="F416" s="7" t="s">
        <v>1748</v>
      </c>
      <c r="G416" s="5" t="s">
        <v>1749</v>
      </c>
      <c r="H416" s="7" t="s">
        <v>3213</v>
      </c>
      <c r="I416" s="7" t="s">
        <v>3214</v>
      </c>
      <c r="J416" s="88">
        <v>1659150</v>
      </c>
      <c r="K416" s="89">
        <v>1659150</v>
      </c>
      <c r="L416" s="88">
        <v>0</v>
      </c>
      <c r="M416" s="88">
        <v>0</v>
      </c>
      <c r="N416" s="15">
        <v>0</v>
      </c>
      <c r="O416" s="14">
        <v>0</v>
      </c>
      <c r="P416" s="15">
        <v>0</v>
      </c>
      <c r="Q416" s="7" t="s">
        <v>15</v>
      </c>
      <c r="R416" s="2" t="s">
        <v>1980</v>
      </c>
      <c r="S416" s="6"/>
      <c r="T416" s="3"/>
      <c r="U416" s="7" t="s">
        <v>3436</v>
      </c>
      <c r="V416" s="7" t="s">
        <v>3427</v>
      </c>
      <c r="W416" s="7" t="s">
        <v>3427</v>
      </c>
      <c r="X416" s="7" t="s">
        <v>3427</v>
      </c>
      <c r="Y416" s="7" t="s">
        <v>1933</v>
      </c>
      <c r="Z416" s="7" t="s">
        <v>16</v>
      </c>
      <c r="AA416" s="7" t="s">
        <v>2624</v>
      </c>
    </row>
    <row r="417" spans="1:27" x14ac:dyDescent="0.25">
      <c r="A417" s="4" t="s">
        <v>1842</v>
      </c>
      <c r="B417" s="7" t="s">
        <v>1943</v>
      </c>
      <c r="C417" s="8">
        <v>44698</v>
      </c>
      <c r="D417" s="8">
        <v>45969</v>
      </c>
      <c r="E417" s="7" t="s">
        <v>1750</v>
      </c>
      <c r="F417" s="7" t="s">
        <v>1751</v>
      </c>
      <c r="G417" s="5" t="s">
        <v>1752</v>
      </c>
      <c r="H417" s="7" t="s">
        <v>3215</v>
      </c>
      <c r="I417" s="7" t="s">
        <v>3216</v>
      </c>
      <c r="J417" s="88">
        <v>6000000</v>
      </c>
      <c r="K417" s="89">
        <v>6000000</v>
      </c>
      <c r="L417" s="88">
        <v>298045.58</v>
      </c>
      <c r="M417" s="88">
        <v>4896</v>
      </c>
      <c r="N417" s="15">
        <v>4.9674263333333336E-2</v>
      </c>
      <c r="O417" s="14">
        <v>8.1599999999999999E-4</v>
      </c>
      <c r="P417" s="15">
        <v>1.6427017639382539E-2</v>
      </c>
      <c r="Q417" s="7" t="s">
        <v>15</v>
      </c>
      <c r="R417" s="2" t="s">
        <v>1989</v>
      </c>
      <c r="S417" s="6"/>
      <c r="T417" s="3"/>
      <c r="U417" s="7" t="s">
        <v>3436</v>
      </c>
      <c r="V417" s="7" t="s">
        <v>3427</v>
      </c>
      <c r="W417" s="7" t="s">
        <v>3427</v>
      </c>
      <c r="X417" s="7" t="s">
        <v>3427</v>
      </c>
      <c r="Y417" s="7" t="s">
        <v>1933</v>
      </c>
      <c r="Z417" s="7" t="s">
        <v>16</v>
      </c>
      <c r="AA417" s="7" t="s">
        <v>2624</v>
      </c>
    </row>
    <row r="418" spans="1:27" x14ac:dyDescent="0.25">
      <c r="A418" s="4" t="s">
        <v>1842</v>
      </c>
      <c r="B418" s="7" t="s">
        <v>1943</v>
      </c>
      <c r="C418" s="8">
        <v>44698</v>
      </c>
      <c r="D418" s="8">
        <v>45969</v>
      </c>
      <c r="E418" s="7" t="s">
        <v>1753</v>
      </c>
      <c r="F418" s="7" t="s">
        <v>1754</v>
      </c>
      <c r="G418" s="5" t="s">
        <v>1755</v>
      </c>
      <c r="H418" s="7" t="s">
        <v>3215</v>
      </c>
      <c r="I418" s="7" t="s">
        <v>3216</v>
      </c>
      <c r="J418" s="88">
        <v>1500000</v>
      </c>
      <c r="K418" s="89">
        <v>1500000</v>
      </c>
      <c r="L418" s="88">
        <v>57222.66</v>
      </c>
      <c r="M418" s="88">
        <v>0</v>
      </c>
      <c r="N418" s="15">
        <v>3.8148440000000006E-2</v>
      </c>
      <c r="O418" s="14">
        <v>0</v>
      </c>
      <c r="P418" s="15">
        <v>0</v>
      </c>
      <c r="Q418" s="7" t="s">
        <v>15</v>
      </c>
      <c r="R418" s="2" t="s">
        <v>1989</v>
      </c>
      <c r="S418" s="6"/>
      <c r="T418" s="3"/>
      <c r="U418" s="7" t="s">
        <v>3436</v>
      </c>
      <c r="V418" s="7" t="s">
        <v>3427</v>
      </c>
      <c r="W418" s="7" t="s">
        <v>3427</v>
      </c>
      <c r="X418" s="7" t="s">
        <v>3427</v>
      </c>
      <c r="Y418" s="7" t="s">
        <v>1933</v>
      </c>
      <c r="Z418" s="7" t="s">
        <v>16</v>
      </c>
      <c r="AA418" s="7" t="s">
        <v>2624</v>
      </c>
    </row>
    <row r="419" spans="1:27" x14ac:dyDescent="0.25">
      <c r="A419" s="4" t="s">
        <v>1842</v>
      </c>
      <c r="B419" s="7" t="s">
        <v>1943</v>
      </c>
      <c r="C419" s="8">
        <v>44698</v>
      </c>
      <c r="D419" s="8">
        <v>45969</v>
      </c>
      <c r="E419" s="7" t="s">
        <v>1756</v>
      </c>
      <c r="F419" s="7" t="s">
        <v>1757</v>
      </c>
      <c r="G419" s="5" t="s">
        <v>1758</v>
      </c>
      <c r="H419" s="7" t="s">
        <v>3213</v>
      </c>
      <c r="I419" s="7" t="s">
        <v>3214</v>
      </c>
      <c r="J419" s="88">
        <v>8546000</v>
      </c>
      <c r="K419" s="89">
        <v>8546000</v>
      </c>
      <c r="L419" s="88">
        <v>0</v>
      </c>
      <c r="M419" s="88">
        <v>0</v>
      </c>
      <c r="N419" s="15">
        <v>0</v>
      </c>
      <c r="O419" s="14">
        <v>0</v>
      </c>
      <c r="P419" s="15">
        <v>0</v>
      </c>
      <c r="Q419" s="7" t="s">
        <v>15</v>
      </c>
      <c r="R419" s="2" t="s">
        <v>1980</v>
      </c>
      <c r="S419" s="6"/>
      <c r="T419" s="3"/>
      <c r="U419" s="7" t="s">
        <v>3436</v>
      </c>
      <c r="V419" s="7" t="s">
        <v>3427</v>
      </c>
      <c r="W419" s="7" t="s">
        <v>3427</v>
      </c>
      <c r="X419" s="7" t="s">
        <v>3427</v>
      </c>
      <c r="Y419" s="7" t="s">
        <v>1933</v>
      </c>
      <c r="Z419" s="7" t="s">
        <v>16</v>
      </c>
      <c r="AA419" s="7" t="s">
        <v>2624</v>
      </c>
    </row>
    <row r="420" spans="1:27" x14ac:dyDescent="0.25">
      <c r="A420" s="4" t="s">
        <v>1842</v>
      </c>
      <c r="B420" s="7" t="s">
        <v>1943</v>
      </c>
      <c r="C420" s="8">
        <v>44698</v>
      </c>
      <c r="D420" s="8">
        <v>45969</v>
      </c>
      <c r="E420" s="7" t="s">
        <v>1759</v>
      </c>
      <c r="F420" s="7" t="s">
        <v>1760</v>
      </c>
      <c r="G420" s="5" t="s">
        <v>1761</v>
      </c>
      <c r="H420" s="7" t="s">
        <v>3213</v>
      </c>
      <c r="I420" s="7" t="s">
        <v>3214</v>
      </c>
      <c r="J420" s="88">
        <v>3437480.01</v>
      </c>
      <c r="K420" s="89">
        <v>3437480.01</v>
      </c>
      <c r="L420" s="88">
        <v>2894099.94</v>
      </c>
      <c r="M420" s="88">
        <v>2051951.35</v>
      </c>
      <c r="N420" s="15">
        <v>0.84192487856823939</v>
      </c>
      <c r="O420" s="14">
        <v>0.59693477315668819</v>
      </c>
      <c r="P420" s="15">
        <v>0.70901191822698428</v>
      </c>
      <c r="Q420" s="7" t="s">
        <v>58</v>
      </c>
      <c r="R420" s="2" t="s">
        <v>1995</v>
      </c>
      <c r="S420" s="6">
        <v>44244</v>
      </c>
      <c r="T420" s="3" t="s">
        <v>3438</v>
      </c>
      <c r="U420" s="7" t="s">
        <v>3427</v>
      </c>
      <c r="V420" s="7" t="s">
        <v>3436</v>
      </c>
      <c r="W420" s="7" t="s">
        <v>3436</v>
      </c>
      <c r="X420" s="7" t="s">
        <v>3436</v>
      </c>
      <c r="Y420" s="7" t="s">
        <v>1934</v>
      </c>
      <c r="Z420" s="7" t="s">
        <v>16</v>
      </c>
      <c r="AA420" s="7" t="s">
        <v>2624</v>
      </c>
    </row>
    <row r="421" spans="1:27" x14ac:dyDescent="0.25">
      <c r="A421" s="4" t="s">
        <v>1842</v>
      </c>
      <c r="B421" s="7" t="s">
        <v>1943</v>
      </c>
      <c r="C421" s="8">
        <v>44698</v>
      </c>
      <c r="D421" s="8">
        <v>45969</v>
      </c>
      <c r="E421" s="7" t="s">
        <v>1762</v>
      </c>
      <c r="F421" s="7" t="s">
        <v>1763</v>
      </c>
      <c r="G421" s="5" t="s">
        <v>1764</v>
      </c>
      <c r="H421" s="7" t="s">
        <v>3217</v>
      </c>
      <c r="I421" s="7" t="s">
        <v>3218</v>
      </c>
      <c r="J421" s="88">
        <v>3660000</v>
      </c>
      <c r="K421" s="89">
        <v>3660000</v>
      </c>
      <c r="L421" s="88">
        <v>54194.79</v>
      </c>
      <c r="M421" s="88">
        <v>0</v>
      </c>
      <c r="N421" s="15">
        <v>1.4807319672131147E-2</v>
      </c>
      <c r="O421" s="14">
        <v>0</v>
      </c>
      <c r="P421" s="15">
        <v>0</v>
      </c>
      <c r="Q421" s="7" t="s">
        <v>15</v>
      </c>
      <c r="R421" s="2" t="s">
        <v>1991</v>
      </c>
      <c r="S421" s="6"/>
      <c r="T421" s="3"/>
      <c r="U421" s="7" t="s">
        <v>3436</v>
      </c>
      <c r="V421" s="7" t="s">
        <v>3427</v>
      </c>
      <c r="W421" s="7" t="s">
        <v>3427</v>
      </c>
      <c r="X421" s="7" t="s">
        <v>3427</v>
      </c>
      <c r="Y421" s="7" t="s">
        <v>1933</v>
      </c>
      <c r="Z421" s="7" t="s">
        <v>16</v>
      </c>
      <c r="AA421" s="7" t="s">
        <v>2624</v>
      </c>
    </row>
    <row r="422" spans="1:27" x14ac:dyDescent="0.25">
      <c r="A422" s="4" t="s">
        <v>1842</v>
      </c>
      <c r="B422" s="7" t="s">
        <v>1943</v>
      </c>
      <c r="C422" s="8">
        <v>44698</v>
      </c>
      <c r="D422" s="8">
        <v>45969</v>
      </c>
      <c r="E422" s="7" t="s">
        <v>1765</v>
      </c>
      <c r="F422" s="7" t="s">
        <v>1766</v>
      </c>
      <c r="G422" s="5" t="s">
        <v>1767</v>
      </c>
      <c r="H422" s="7" t="s">
        <v>3217</v>
      </c>
      <c r="I422" s="7" t="s">
        <v>3218</v>
      </c>
      <c r="J422" s="88">
        <v>3047659.51</v>
      </c>
      <c r="K422" s="89">
        <v>3047659.51</v>
      </c>
      <c r="L422" s="88">
        <v>0</v>
      </c>
      <c r="M422" s="88">
        <v>0</v>
      </c>
      <c r="N422" s="15">
        <v>0</v>
      </c>
      <c r="O422" s="14">
        <v>0</v>
      </c>
      <c r="P422" s="15">
        <v>0</v>
      </c>
      <c r="Q422" s="7" t="s">
        <v>33</v>
      </c>
      <c r="R422" s="2" t="s">
        <v>3429</v>
      </c>
      <c r="S422" s="6"/>
      <c r="T422" s="3"/>
      <c r="U422" s="7" t="s">
        <v>3436</v>
      </c>
      <c r="V422" s="7" t="s">
        <v>3427</v>
      </c>
      <c r="W422" s="7" t="s">
        <v>3427</v>
      </c>
      <c r="X422" s="7" t="s">
        <v>3427</v>
      </c>
      <c r="Y422" s="7" t="s">
        <v>1933</v>
      </c>
      <c r="Z422" s="7" t="s">
        <v>16</v>
      </c>
      <c r="AA422" s="7" t="s">
        <v>2624</v>
      </c>
    </row>
    <row r="423" spans="1:27" x14ac:dyDescent="0.25">
      <c r="A423" s="4" t="s">
        <v>1842</v>
      </c>
      <c r="B423" s="7" t="s">
        <v>1943</v>
      </c>
      <c r="C423" s="8">
        <v>44698</v>
      </c>
      <c r="D423" s="8">
        <v>45969</v>
      </c>
      <c r="E423" s="7" t="s">
        <v>1768</v>
      </c>
      <c r="F423" s="7" t="s">
        <v>1769</v>
      </c>
      <c r="G423" s="5" t="s">
        <v>1770</v>
      </c>
      <c r="H423" s="7" t="s">
        <v>3217</v>
      </c>
      <c r="I423" s="7" t="s">
        <v>3218</v>
      </c>
      <c r="J423" s="88">
        <v>10786776.02</v>
      </c>
      <c r="K423" s="89">
        <v>10786776.02</v>
      </c>
      <c r="L423" s="88">
        <v>0</v>
      </c>
      <c r="M423" s="88">
        <v>0</v>
      </c>
      <c r="N423" s="15">
        <v>0</v>
      </c>
      <c r="O423" s="14">
        <v>0</v>
      </c>
      <c r="P423" s="15">
        <v>0</v>
      </c>
      <c r="Q423" s="7" t="s">
        <v>33</v>
      </c>
      <c r="R423" s="2" t="s">
        <v>3429</v>
      </c>
      <c r="S423" s="6"/>
      <c r="T423" s="3"/>
      <c r="U423" s="7" t="s">
        <v>3436</v>
      </c>
      <c r="V423" s="7" t="s">
        <v>3427</v>
      </c>
      <c r="W423" s="7" t="s">
        <v>3427</v>
      </c>
      <c r="X423" s="7" t="s">
        <v>3427</v>
      </c>
      <c r="Y423" s="7" t="s">
        <v>1933</v>
      </c>
      <c r="Z423" s="7" t="s">
        <v>16</v>
      </c>
      <c r="AA423" s="7" t="s">
        <v>2624</v>
      </c>
    </row>
    <row r="424" spans="1:27" x14ac:dyDescent="0.25">
      <c r="A424" s="4" t="s">
        <v>1842</v>
      </c>
      <c r="B424" s="7" t="s">
        <v>1943</v>
      </c>
      <c r="C424" s="8">
        <v>44698</v>
      </c>
      <c r="D424" s="8">
        <v>45969</v>
      </c>
      <c r="E424" s="7" t="s">
        <v>1771</v>
      </c>
      <c r="F424" s="7" t="s">
        <v>1772</v>
      </c>
      <c r="G424" s="5" t="s">
        <v>1773</v>
      </c>
      <c r="H424" s="7" t="s">
        <v>3219</v>
      </c>
      <c r="I424" s="7" t="s">
        <v>2729</v>
      </c>
      <c r="J424" s="88">
        <v>2600000</v>
      </c>
      <c r="K424" s="89">
        <v>2600000</v>
      </c>
      <c r="L424" s="88">
        <v>2492363.44</v>
      </c>
      <c r="M424" s="88">
        <v>2479240.9300000002</v>
      </c>
      <c r="N424" s="15">
        <v>0.95860132307692303</v>
      </c>
      <c r="O424" s="14">
        <v>0.95355420384615386</v>
      </c>
      <c r="P424" s="15">
        <v>0.99473491313931339</v>
      </c>
      <c r="Q424" s="7" t="s">
        <v>305</v>
      </c>
      <c r="R424" s="2" t="s">
        <v>3428</v>
      </c>
      <c r="S424" s="6">
        <v>44629</v>
      </c>
      <c r="T424" s="3" t="s">
        <v>3438</v>
      </c>
      <c r="U424" s="7" t="s">
        <v>3427</v>
      </c>
      <c r="V424" s="7" t="s">
        <v>3436</v>
      </c>
      <c r="W424" s="7" t="s">
        <v>3436</v>
      </c>
      <c r="X424" s="7" t="s">
        <v>3436</v>
      </c>
      <c r="Y424" s="7" t="s">
        <v>1934</v>
      </c>
      <c r="Z424" s="7" t="s">
        <v>16</v>
      </c>
      <c r="AA424" s="7" t="s">
        <v>2624</v>
      </c>
    </row>
    <row r="425" spans="1:27" x14ac:dyDescent="0.25">
      <c r="A425" s="4" t="s">
        <v>1842</v>
      </c>
      <c r="B425" s="7" t="s">
        <v>1943</v>
      </c>
      <c r="C425" s="8">
        <v>44698</v>
      </c>
      <c r="D425" s="8">
        <v>45969</v>
      </c>
      <c r="E425" s="7" t="s">
        <v>1774</v>
      </c>
      <c r="F425" s="7" t="s">
        <v>1775</v>
      </c>
      <c r="G425" s="5" t="s">
        <v>1776</v>
      </c>
      <c r="H425" s="7" t="s">
        <v>3220</v>
      </c>
      <c r="I425" s="7" t="s">
        <v>3202</v>
      </c>
      <c r="J425" s="88">
        <v>7500000</v>
      </c>
      <c r="K425" s="89">
        <v>7500000</v>
      </c>
      <c r="L425" s="88">
        <v>0</v>
      </c>
      <c r="M425" s="88">
        <v>0</v>
      </c>
      <c r="N425" s="15">
        <v>0</v>
      </c>
      <c r="O425" s="14">
        <v>0</v>
      </c>
      <c r="P425" s="15">
        <v>0</v>
      </c>
      <c r="Q425" s="7" t="s">
        <v>15</v>
      </c>
      <c r="R425" s="2" t="s">
        <v>1987</v>
      </c>
      <c r="S425" s="6"/>
      <c r="T425" s="3"/>
      <c r="U425" s="7" t="s">
        <v>3436</v>
      </c>
      <c r="V425" s="7" t="s">
        <v>3427</v>
      </c>
      <c r="W425" s="7" t="s">
        <v>3427</v>
      </c>
      <c r="X425" s="7" t="s">
        <v>3427</v>
      </c>
      <c r="Y425" s="7" t="s">
        <v>1933</v>
      </c>
      <c r="Z425" s="7" t="s">
        <v>16</v>
      </c>
      <c r="AA425" s="7" t="s">
        <v>2624</v>
      </c>
    </row>
    <row r="426" spans="1:27" x14ac:dyDescent="0.25">
      <c r="A426" s="4" t="s">
        <v>1842</v>
      </c>
      <c r="B426" s="7" t="s">
        <v>1943</v>
      </c>
      <c r="C426" s="8">
        <v>44698</v>
      </c>
      <c r="D426" s="8">
        <v>45969</v>
      </c>
      <c r="E426" s="7" t="s">
        <v>1777</v>
      </c>
      <c r="F426" s="7" t="s">
        <v>1778</v>
      </c>
      <c r="G426" s="5" t="s">
        <v>1779</v>
      </c>
      <c r="H426" s="7" t="s">
        <v>3201</v>
      </c>
      <c r="I426" s="7" t="s">
        <v>3202</v>
      </c>
      <c r="J426" s="88">
        <v>32182250</v>
      </c>
      <c r="K426" s="89">
        <v>32182250</v>
      </c>
      <c r="L426" s="88">
        <v>18522253.989999998</v>
      </c>
      <c r="M426" s="88">
        <v>4564795.41</v>
      </c>
      <c r="N426" s="15">
        <v>0.57554254255062953</v>
      </c>
      <c r="O426" s="14">
        <v>0.14184202192202225</v>
      </c>
      <c r="P426" s="15">
        <v>0.24644923951828396</v>
      </c>
      <c r="Q426" s="7" t="s">
        <v>58</v>
      </c>
      <c r="R426" s="2" t="s">
        <v>1995</v>
      </c>
      <c r="S426" s="6">
        <v>44914</v>
      </c>
      <c r="T426" s="3" t="s">
        <v>3438</v>
      </c>
      <c r="U426" s="7" t="s">
        <v>3427</v>
      </c>
      <c r="V426" s="7" t="s">
        <v>3436</v>
      </c>
      <c r="W426" s="7" t="s">
        <v>3427</v>
      </c>
      <c r="X426" s="7" t="s">
        <v>3427</v>
      </c>
      <c r="Y426" s="7" t="s">
        <v>1936</v>
      </c>
      <c r="Z426" s="7" t="s">
        <v>16</v>
      </c>
      <c r="AA426" s="7" t="s">
        <v>2624</v>
      </c>
    </row>
    <row r="427" spans="1:27" x14ac:dyDescent="0.25">
      <c r="A427" s="4" t="s">
        <v>1842</v>
      </c>
      <c r="B427" s="7" t="s">
        <v>1943</v>
      </c>
      <c r="C427" s="8">
        <v>44698</v>
      </c>
      <c r="D427" s="8">
        <v>45969</v>
      </c>
      <c r="E427" s="7" t="s">
        <v>1780</v>
      </c>
      <c r="F427" s="7" t="s">
        <v>1781</v>
      </c>
      <c r="G427" s="5" t="s">
        <v>1782</v>
      </c>
      <c r="H427" s="7" t="s">
        <v>3201</v>
      </c>
      <c r="I427" s="7" t="s">
        <v>3202</v>
      </c>
      <c r="J427" s="88">
        <v>975000</v>
      </c>
      <c r="K427" s="89">
        <v>774693.55</v>
      </c>
      <c r="L427" s="88">
        <v>679206.75</v>
      </c>
      <c r="M427" s="88">
        <v>657986.77</v>
      </c>
      <c r="N427" s="15">
        <v>0.69662230769230771</v>
      </c>
      <c r="O427" s="14">
        <v>0.67485822564102571</v>
      </c>
      <c r="P427" s="15">
        <v>0.96875770153933249</v>
      </c>
      <c r="Q427" s="7" t="s">
        <v>58</v>
      </c>
      <c r="R427" s="2" t="s">
        <v>1995</v>
      </c>
      <c r="S427" s="6">
        <v>44849</v>
      </c>
      <c r="T427" s="3" t="s">
        <v>3438</v>
      </c>
      <c r="U427" s="7" t="s">
        <v>3427</v>
      </c>
      <c r="V427" s="7" t="s">
        <v>3436</v>
      </c>
      <c r="W427" s="7" t="s">
        <v>3436</v>
      </c>
      <c r="X427" s="7" t="s">
        <v>3436</v>
      </c>
      <c r="Y427" s="7" t="s">
        <v>1934</v>
      </c>
      <c r="Z427" s="7" t="s">
        <v>16</v>
      </c>
      <c r="AA427" s="7" t="s">
        <v>2624</v>
      </c>
    </row>
    <row r="428" spans="1:27" x14ac:dyDescent="0.25">
      <c r="A428" s="4" t="s">
        <v>1842</v>
      </c>
      <c r="B428" s="7" t="s">
        <v>1943</v>
      </c>
      <c r="C428" s="8">
        <v>44698</v>
      </c>
      <c r="D428" s="8">
        <v>45969</v>
      </c>
      <c r="E428" s="7" t="s">
        <v>1783</v>
      </c>
      <c r="F428" s="7" t="s">
        <v>1784</v>
      </c>
      <c r="G428" s="5" t="s">
        <v>1785</v>
      </c>
      <c r="H428" s="7" t="s">
        <v>3221</v>
      </c>
      <c r="I428" s="7" t="s">
        <v>3222</v>
      </c>
      <c r="J428" s="88">
        <v>1800000</v>
      </c>
      <c r="K428" s="89">
        <v>1800000</v>
      </c>
      <c r="L428" s="88">
        <v>78099.89</v>
      </c>
      <c r="M428" s="88">
        <v>0</v>
      </c>
      <c r="N428" s="15">
        <v>4.3388827777777778E-2</v>
      </c>
      <c r="O428" s="14">
        <v>0</v>
      </c>
      <c r="P428" s="15">
        <v>0</v>
      </c>
      <c r="Q428" s="7" t="s">
        <v>15</v>
      </c>
      <c r="R428" s="2" t="s">
        <v>1991</v>
      </c>
      <c r="S428" s="6"/>
      <c r="T428" s="3"/>
      <c r="U428" s="7" t="s">
        <v>3436</v>
      </c>
      <c r="V428" s="7" t="s">
        <v>3427</v>
      </c>
      <c r="W428" s="7" t="s">
        <v>3427</v>
      </c>
      <c r="X428" s="7" t="s">
        <v>3427</v>
      </c>
      <c r="Y428" s="7" t="s">
        <v>1933</v>
      </c>
      <c r="Z428" s="7" t="s">
        <v>16</v>
      </c>
      <c r="AA428" s="7" t="s">
        <v>2624</v>
      </c>
    </row>
    <row r="429" spans="1:27" x14ac:dyDescent="0.25">
      <c r="A429" s="4" t="s">
        <v>1842</v>
      </c>
      <c r="B429" s="7" t="s">
        <v>1943</v>
      </c>
      <c r="C429" s="8">
        <v>44698</v>
      </c>
      <c r="D429" s="8">
        <v>45969</v>
      </c>
      <c r="E429" s="7" t="s">
        <v>1786</v>
      </c>
      <c r="F429" s="7" t="s">
        <v>1787</v>
      </c>
      <c r="G429" s="5" t="s">
        <v>1788</v>
      </c>
      <c r="H429" s="7" t="s">
        <v>3217</v>
      </c>
      <c r="I429" s="7" t="s">
        <v>3211</v>
      </c>
      <c r="J429" s="88">
        <v>761065.72</v>
      </c>
      <c r="K429" s="89">
        <v>639752</v>
      </c>
      <c r="L429" s="88">
        <v>576550.58000000007</v>
      </c>
      <c r="M429" s="88">
        <v>494400.84</v>
      </c>
      <c r="N429" s="15">
        <v>0.75755689009353899</v>
      </c>
      <c r="O429" s="14">
        <v>0.64961648778504966</v>
      </c>
      <c r="P429" s="15">
        <v>0.85751512035596245</v>
      </c>
      <c r="Q429" s="7" t="s">
        <v>58</v>
      </c>
      <c r="R429" s="2" t="s">
        <v>1995</v>
      </c>
      <c r="S429" s="6">
        <v>44636</v>
      </c>
      <c r="T429" s="3" t="s">
        <v>3438</v>
      </c>
      <c r="U429" s="7" t="s">
        <v>3427</v>
      </c>
      <c r="V429" s="7" t="s">
        <v>3436</v>
      </c>
      <c r="W429" s="7" t="s">
        <v>3436</v>
      </c>
      <c r="X429" s="7" t="s">
        <v>3436</v>
      </c>
      <c r="Y429" s="7" t="s">
        <v>1934</v>
      </c>
      <c r="Z429" s="7" t="s">
        <v>16</v>
      </c>
      <c r="AA429" s="7" t="s">
        <v>2624</v>
      </c>
    </row>
    <row r="430" spans="1:27" x14ac:dyDescent="0.25">
      <c r="A430" s="4" t="s">
        <v>1842</v>
      </c>
      <c r="B430" s="7" t="s">
        <v>1943</v>
      </c>
      <c r="C430" s="8">
        <v>44698</v>
      </c>
      <c r="D430" s="8">
        <v>45969</v>
      </c>
      <c r="E430" s="7" t="s">
        <v>1789</v>
      </c>
      <c r="F430" s="7" t="s">
        <v>1790</v>
      </c>
      <c r="G430" s="5" t="s">
        <v>1791</v>
      </c>
      <c r="H430" s="7" t="s">
        <v>3217</v>
      </c>
      <c r="I430" s="7" t="s">
        <v>3211</v>
      </c>
      <c r="J430" s="88">
        <v>3300000</v>
      </c>
      <c r="K430" s="89">
        <v>3300000</v>
      </c>
      <c r="L430" s="88">
        <v>171601.39</v>
      </c>
      <c r="M430" s="88">
        <v>51480.41</v>
      </c>
      <c r="N430" s="15">
        <v>5.2000421212121214E-2</v>
      </c>
      <c r="O430" s="14">
        <v>1.5600124242424244E-2</v>
      </c>
      <c r="P430" s="15">
        <v>0.29999995920778966</v>
      </c>
      <c r="Q430" s="7" t="s">
        <v>15</v>
      </c>
      <c r="R430" s="2" t="s">
        <v>1989</v>
      </c>
      <c r="S430" s="6"/>
      <c r="T430" s="3"/>
      <c r="U430" s="7" t="s">
        <v>3436</v>
      </c>
      <c r="V430" s="7" t="s">
        <v>3427</v>
      </c>
      <c r="W430" s="7" t="s">
        <v>3427</v>
      </c>
      <c r="X430" s="7" t="s">
        <v>3427</v>
      </c>
      <c r="Y430" s="7" t="s">
        <v>1933</v>
      </c>
      <c r="Z430" s="7" t="s">
        <v>16</v>
      </c>
      <c r="AA430" s="7" t="s">
        <v>2624</v>
      </c>
    </row>
    <row r="431" spans="1:27" x14ac:dyDescent="0.25">
      <c r="A431" s="4" t="s">
        <v>1842</v>
      </c>
      <c r="B431" s="7" t="s">
        <v>1943</v>
      </c>
      <c r="C431" s="8">
        <v>44698</v>
      </c>
      <c r="D431" s="8">
        <v>45969</v>
      </c>
      <c r="E431" s="7" t="s">
        <v>1792</v>
      </c>
      <c r="F431" s="7" t="s">
        <v>1793</v>
      </c>
      <c r="G431" s="5" t="s">
        <v>1794</v>
      </c>
      <c r="H431" s="7" t="s">
        <v>3217</v>
      </c>
      <c r="I431" s="7" t="s">
        <v>3211</v>
      </c>
      <c r="J431" s="88">
        <v>2522225</v>
      </c>
      <c r="K431" s="89">
        <v>2522225</v>
      </c>
      <c r="L431" s="88">
        <v>222514.6</v>
      </c>
      <c r="M431" s="88">
        <v>52822.17</v>
      </c>
      <c r="N431" s="15">
        <v>8.8221550416794692E-2</v>
      </c>
      <c r="O431" s="14">
        <v>2.0942687508053403E-2</v>
      </c>
      <c r="P431" s="15">
        <v>0.23738743435262225</v>
      </c>
      <c r="Q431" s="7" t="s">
        <v>15</v>
      </c>
      <c r="R431" s="2" t="s">
        <v>1989</v>
      </c>
      <c r="S431" s="6"/>
      <c r="T431" s="3"/>
      <c r="U431" s="7" t="s">
        <v>3436</v>
      </c>
      <c r="V431" s="7" t="s">
        <v>3427</v>
      </c>
      <c r="W431" s="7" t="s">
        <v>3427</v>
      </c>
      <c r="X431" s="7" t="s">
        <v>3427</v>
      </c>
      <c r="Y431" s="7" t="s">
        <v>1933</v>
      </c>
      <c r="Z431" s="7" t="s">
        <v>16</v>
      </c>
      <c r="AA431" s="7" t="s">
        <v>2624</v>
      </c>
    </row>
    <row r="432" spans="1:27" x14ac:dyDescent="0.25">
      <c r="A432" s="4" t="s">
        <v>1842</v>
      </c>
      <c r="B432" s="7" t="s">
        <v>1943</v>
      </c>
      <c r="C432" s="8">
        <v>44698</v>
      </c>
      <c r="D432" s="8">
        <v>45969</v>
      </c>
      <c r="E432" s="7" t="s">
        <v>1795</v>
      </c>
      <c r="F432" s="7" t="s">
        <v>1796</v>
      </c>
      <c r="G432" s="5" t="s">
        <v>1797</v>
      </c>
      <c r="H432" s="7" t="s">
        <v>3223</v>
      </c>
      <c r="I432" s="7" t="s">
        <v>3224</v>
      </c>
      <c r="J432" s="88">
        <v>33171581</v>
      </c>
      <c r="K432" s="89">
        <v>33171581</v>
      </c>
      <c r="L432" s="88">
        <v>1237882.3400000001</v>
      </c>
      <c r="M432" s="88">
        <v>200787.04</v>
      </c>
      <c r="N432" s="15">
        <v>3.7317556253951237E-2</v>
      </c>
      <c r="O432" s="14">
        <v>6.0529837272453191E-3</v>
      </c>
      <c r="P432" s="15">
        <v>0.16220203933113708</v>
      </c>
      <c r="Q432" s="7" t="s">
        <v>15</v>
      </c>
      <c r="R432" s="2" t="s">
        <v>1989</v>
      </c>
      <c r="S432" s="6"/>
      <c r="T432" s="3"/>
      <c r="U432" s="7" t="s">
        <v>3436</v>
      </c>
      <c r="V432" s="7" t="s">
        <v>3427</v>
      </c>
      <c r="W432" s="7" t="s">
        <v>3427</v>
      </c>
      <c r="X432" s="7" t="s">
        <v>3427</v>
      </c>
      <c r="Y432" s="7" t="s">
        <v>1933</v>
      </c>
      <c r="Z432" s="7" t="s">
        <v>16</v>
      </c>
      <c r="AA432" s="7" t="s">
        <v>2624</v>
      </c>
    </row>
    <row r="433" spans="1:28" x14ac:dyDescent="0.25">
      <c r="A433" s="4" t="s">
        <v>1842</v>
      </c>
      <c r="B433" s="7" t="s">
        <v>1943</v>
      </c>
      <c r="C433" s="8">
        <v>44698</v>
      </c>
      <c r="D433" s="8">
        <v>45969</v>
      </c>
      <c r="E433" s="7" t="s">
        <v>1798</v>
      </c>
      <c r="F433" s="7" t="s">
        <v>1799</v>
      </c>
      <c r="G433" s="5" t="s">
        <v>1800</v>
      </c>
      <c r="H433" s="7" t="s">
        <v>3225</v>
      </c>
      <c r="I433" s="7" t="s">
        <v>3214</v>
      </c>
      <c r="J433" s="88">
        <v>12000000</v>
      </c>
      <c r="K433" s="89">
        <v>12000000</v>
      </c>
      <c r="L433" s="88">
        <v>347722.97</v>
      </c>
      <c r="M433" s="88">
        <v>148855.42000000001</v>
      </c>
      <c r="N433" s="15">
        <v>2.8976914166666666E-2</v>
      </c>
      <c r="O433" s="14">
        <v>1.2404618333333334E-2</v>
      </c>
      <c r="P433" s="15">
        <v>0.42808624348285079</v>
      </c>
      <c r="Q433" s="7" t="s">
        <v>15</v>
      </c>
      <c r="R433" s="2" t="s">
        <v>1980</v>
      </c>
      <c r="S433" s="6"/>
      <c r="T433" s="3"/>
      <c r="U433" s="7" t="s">
        <v>3436</v>
      </c>
      <c r="V433" s="7" t="s">
        <v>3427</v>
      </c>
      <c r="W433" s="7" t="s">
        <v>3427</v>
      </c>
      <c r="X433" s="7" t="s">
        <v>3427</v>
      </c>
      <c r="Y433" s="7" t="s">
        <v>1933</v>
      </c>
      <c r="Z433" s="7" t="s">
        <v>16</v>
      </c>
      <c r="AA433" s="7" t="s">
        <v>2624</v>
      </c>
    </row>
    <row r="434" spans="1:28" x14ac:dyDescent="0.25">
      <c r="A434" s="4" t="s">
        <v>1842</v>
      </c>
      <c r="B434" s="7" t="s">
        <v>1943</v>
      </c>
      <c r="C434" s="8">
        <v>44698</v>
      </c>
      <c r="D434" s="8">
        <v>45969</v>
      </c>
      <c r="E434" s="7" t="s">
        <v>1801</v>
      </c>
      <c r="F434" s="7" t="s">
        <v>1802</v>
      </c>
      <c r="G434" s="5" t="s">
        <v>1803</v>
      </c>
      <c r="H434" s="7" t="s">
        <v>3226</v>
      </c>
      <c r="I434" s="7" t="s">
        <v>3218</v>
      </c>
      <c r="J434" s="88">
        <v>1219565</v>
      </c>
      <c r="K434" s="89">
        <v>1219565</v>
      </c>
      <c r="L434" s="88">
        <v>0</v>
      </c>
      <c r="M434" s="88">
        <v>0</v>
      </c>
      <c r="N434" s="15">
        <v>0</v>
      </c>
      <c r="O434" s="14">
        <v>0</v>
      </c>
      <c r="P434" s="15">
        <v>0</v>
      </c>
      <c r="Q434" s="7" t="s">
        <v>15</v>
      </c>
      <c r="R434" s="2" t="s">
        <v>1989</v>
      </c>
      <c r="S434" s="6"/>
      <c r="T434" s="3"/>
      <c r="U434" s="7" t="s">
        <v>3436</v>
      </c>
      <c r="V434" s="7" t="s">
        <v>3427</v>
      </c>
      <c r="W434" s="7" t="s">
        <v>3427</v>
      </c>
      <c r="X434" s="7" t="s">
        <v>3427</v>
      </c>
      <c r="Y434" s="7" t="s">
        <v>1933</v>
      </c>
      <c r="Z434" s="7" t="s">
        <v>16</v>
      </c>
      <c r="AA434" s="7" t="s">
        <v>2624</v>
      </c>
    </row>
    <row r="435" spans="1:28" x14ac:dyDescent="0.25">
      <c r="A435" s="4" t="s">
        <v>1842</v>
      </c>
      <c r="B435" s="7" t="s">
        <v>1943</v>
      </c>
      <c r="C435" s="8">
        <v>44698</v>
      </c>
      <c r="D435" s="8">
        <v>45969</v>
      </c>
      <c r="E435" s="7" t="s">
        <v>1804</v>
      </c>
      <c r="F435" s="7" t="s">
        <v>1805</v>
      </c>
      <c r="G435" s="5" t="s">
        <v>1806</v>
      </c>
      <c r="H435" s="7" t="s">
        <v>3227</v>
      </c>
      <c r="I435" s="7" t="s">
        <v>3218</v>
      </c>
      <c r="J435" s="88">
        <v>7000000</v>
      </c>
      <c r="K435" s="89">
        <v>7000000</v>
      </c>
      <c r="L435" s="88">
        <v>0</v>
      </c>
      <c r="M435" s="88">
        <v>0</v>
      </c>
      <c r="N435" s="15">
        <v>0</v>
      </c>
      <c r="O435" s="14">
        <v>0</v>
      </c>
      <c r="P435" s="15">
        <v>0</v>
      </c>
      <c r="Q435" s="7" t="s">
        <v>15</v>
      </c>
      <c r="R435" s="2" t="s">
        <v>1989</v>
      </c>
      <c r="S435" s="6"/>
      <c r="T435" s="3"/>
      <c r="U435" s="7" t="s">
        <v>3436</v>
      </c>
      <c r="V435" s="7" t="s">
        <v>3427</v>
      </c>
      <c r="W435" s="7" t="s">
        <v>3427</v>
      </c>
      <c r="X435" s="7" t="s">
        <v>3427</v>
      </c>
      <c r="Y435" s="7" t="s">
        <v>1933</v>
      </c>
      <c r="Z435" s="7" t="s">
        <v>16</v>
      </c>
      <c r="AA435" s="7" t="s">
        <v>2624</v>
      </c>
    </row>
    <row r="436" spans="1:28" x14ac:dyDescent="0.25">
      <c r="A436" s="4" t="s">
        <v>1842</v>
      </c>
      <c r="B436" s="7" t="s">
        <v>1943</v>
      </c>
      <c r="C436" s="8">
        <v>44698</v>
      </c>
      <c r="D436" s="8">
        <v>45969</v>
      </c>
      <c r="E436" s="7" t="s">
        <v>1807</v>
      </c>
      <c r="F436" s="7" t="s">
        <v>1808</v>
      </c>
      <c r="G436" s="5" t="s">
        <v>1809</v>
      </c>
      <c r="H436" s="7" t="s">
        <v>3227</v>
      </c>
      <c r="I436" s="7" t="s">
        <v>3218</v>
      </c>
      <c r="J436" s="88">
        <v>552418.46</v>
      </c>
      <c r="K436" s="89">
        <v>552418.46</v>
      </c>
      <c r="L436" s="88">
        <v>377229.51</v>
      </c>
      <c r="M436" s="88">
        <v>11311.77</v>
      </c>
      <c r="N436" s="15">
        <v>0.68286912425048218</v>
      </c>
      <c r="O436" s="14">
        <v>2.0476813899376209E-2</v>
      </c>
      <c r="P436" s="15">
        <v>2.9986439820150868E-2</v>
      </c>
      <c r="Q436" s="7" t="s">
        <v>125</v>
      </c>
      <c r="R436" s="2" t="s">
        <v>1993</v>
      </c>
      <c r="S436" s="6">
        <v>45260</v>
      </c>
      <c r="T436" s="3" t="s">
        <v>3438</v>
      </c>
      <c r="U436" s="7" t="s">
        <v>3427</v>
      </c>
      <c r="V436" s="7" t="s">
        <v>3436</v>
      </c>
      <c r="W436" s="7" t="s">
        <v>3436</v>
      </c>
      <c r="X436" s="7" t="s">
        <v>3436</v>
      </c>
      <c r="Y436" s="7" t="s">
        <v>1934</v>
      </c>
      <c r="Z436" s="7" t="s">
        <v>16</v>
      </c>
      <c r="AA436" s="7" t="s">
        <v>2624</v>
      </c>
    </row>
    <row r="437" spans="1:28" x14ac:dyDescent="0.25">
      <c r="A437" s="4" t="s">
        <v>1842</v>
      </c>
      <c r="B437" s="7" t="s">
        <v>1943</v>
      </c>
      <c r="C437" s="8">
        <v>44698</v>
      </c>
      <c r="D437" s="8">
        <v>45969</v>
      </c>
      <c r="E437" s="7" t="s">
        <v>1810</v>
      </c>
      <c r="F437" s="7" t="s">
        <v>1811</v>
      </c>
      <c r="G437" s="5" t="s">
        <v>2707</v>
      </c>
      <c r="H437" s="7" t="s">
        <v>3228</v>
      </c>
      <c r="I437" s="7" t="s">
        <v>3229</v>
      </c>
      <c r="J437" s="88">
        <v>1444064.16</v>
      </c>
      <c r="K437" s="89">
        <v>1444064.16</v>
      </c>
      <c r="L437" s="88">
        <v>6422.46</v>
      </c>
      <c r="M437" s="88">
        <v>0</v>
      </c>
      <c r="N437" s="15">
        <v>4.4474893691704119E-3</v>
      </c>
      <c r="O437" s="14">
        <v>0</v>
      </c>
      <c r="P437" s="15">
        <v>0</v>
      </c>
      <c r="Q437" s="7" t="s">
        <v>15</v>
      </c>
      <c r="R437" s="2" t="s">
        <v>1989</v>
      </c>
      <c r="S437" s="6"/>
      <c r="T437" s="3"/>
      <c r="U437" s="7" t="s">
        <v>3436</v>
      </c>
      <c r="V437" s="7" t="s">
        <v>3427</v>
      </c>
      <c r="W437" s="7" t="s">
        <v>3427</v>
      </c>
      <c r="X437" s="7" t="s">
        <v>3427</v>
      </c>
      <c r="Y437" s="7" t="s">
        <v>1933</v>
      </c>
      <c r="Z437" s="7" t="s">
        <v>16</v>
      </c>
      <c r="AA437" s="7" t="s">
        <v>2624</v>
      </c>
    </row>
    <row r="438" spans="1:28" x14ac:dyDescent="0.25">
      <c r="A438" s="4" t="s">
        <v>1842</v>
      </c>
      <c r="B438" s="7" t="s">
        <v>1943</v>
      </c>
      <c r="C438" s="8">
        <v>44698</v>
      </c>
      <c r="D438" s="8">
        <v>45969</v>
      </c>
      <c r="E438" s="7" t="s">
        <v>1812</v>
      </c>
      <c r="F438" s="7" t="s">
        <v>1813</v>
      </c>
      <c r="G438" s="5" t="s">
        <v>1814</v>
      </c>
      <c r="H438" s="7" t="s">
        <v>3230</v>
      </c>
      <c r="I438" s="7" t="s">
        <v>3231</v>
      </c>
      <c r="J438" s="88">
        <v>2817376.02</v>
      </c>
      <c r="K438" s="89">
        <v>2817376.02</v>
      </c>
      <c r="L438" s="88">
        <v>0</v>
      </c>
      <c r="M438" s="88">
        <v>0</v>
      </c>
      <c r="N438" s="15">
        <v>0</v>
      </c>
      <c r="O438" s="14">
        <v>0</v>
      </c>
      <c r="P438" s="15">
        <v>0</v>
      </c>
      <c r="Q438" s="7" t="s">
        <v>15</v>
      </c>
      <c r="R438" s="2" t="s">
        <v>1989</v>
      </c>
      <c r="S438" s="6"/>
      <c r="T438" s="3"/>
      <c r="U438" s="7" t="s">
        <v>3436</v>
      </c>
      <c r="V438" s="7" t="s">
        <v>3427</v>
      </c>
      <c r="W438" s="7" t="s">
        <v>3427</v>
      </c>
      <c r="X438" s="7" t="s">
        <v>3427</v>
      </c>
      <c r="Y438" s="7" t="s">
        <v>1933</v>
      </c>
      <c r="Z438" s="7" t="s">
        <v>16</v>
      </c>
      <c r="AA438" s="7" t="s">
        <v>2624</v>
      </c>
    </row>
    <row r="439" spans="1:28" x14ac:dyDescent="0.25">
      <c r="A439" s="4" t="s">
        <v>1842</v>
      </c>
      <c r="B439" s="7" t="s">
        <v>1943</v>
      </c>
      <c r="C439" s="8">
        <v>44698</v>
      </c>
      <c r="D439" s="8">
        <v>45969</v>
      </c>
      <c r="E439" s="7" t="s">
        <v>1815</v>
      </c>
      <c r="F439" s="7" t="s">
        <v>1816</v>
      </c>
      <c r="G439" s="5" t="s">
        <v>1817</v>
      </c>
      <c r="H439" s="7" t="s">
        <v>3232</v>
      </c>
      <c r="I439" s="7" t="s">
        <v>3233</v>
      </c>
      <c r="J439" s="88">
        <v>3000000</v>
      </c>
      <c r="K439" s="89">
        <v>3000000</v>
      </c>
      <c r="L439" s="88">
        <v>0</v>
      </c>
      <c r="M439" s="88">
        <v>0</v>
      </c>
      <c r="N439" s="15">
        <v>0</v>
      </c>
      <c r="O439" s="14">
        <v>0</v>
      </c>
      <c r="P439" s="15">
        <v>0</v>
      </c>
      <c r="Q439" s="7" t="s">
        <v>33</v>
      </c>
      <c r="R439" s="2" t="s">
        <v>3429</v>
      </c>
      <c r="S439" s="6"/>
      <c r="T439" s="3"/>
      <c r="U439" s="7" t="s">
        <v>3436</v>
      </c>
      <c r="V439" s="7" t="s">
        <v>3427</v>
      </c>
      <c r="W439" s="7" t="s">
        <v>3427</v>
      </c>
      <c r="X439" s="7" t="s">
        <v>3427</v>
      </c>
      <c r="Y439" s="7" t="s">
        <v>1933</v>
      </c>
      <c r="Z439" s="7" t="s">
        <v>16</v>
      </c>
      <c r="AA439" s="7" t="s">
        <v>2624</v>
      </c>
    </row>
    <row r="440" spans="1:28" x14ac:dyDescent="0.25">
      <c r="A440" s="4" t="s">
        <v>1842</v>
      </c>
      <c r="B440" s="7" t="s">
        <v>1943</v>
      </c>
      <c r="C440" s="8">
        <v>44698</v>
      </c>
      <c r="D440" s="8">
        <v>45969</v>
      </c>
      <c r="E440" s="7" t="s">
        <v>1818</v>
      </c>
      <c r="F440" s="7" t="s">
        <v>1819</v>
      </c>
      <c r="G440" s="5" t="s">
        <v>1820</v>
      </c>
      <c r="H440" s="7" t="s">
        <v>3234</v>
      </c>
      <c r="I440" s="7" t="s">
        <v>2729</v>
      </c>
      <c r="J440" s="88">
        <v>5000000</v>
      </c>
      <c r="K440" s="89">
        <v>5000000</v>
      </c>
      <c r="L440" s="88">
        <v>58170.52</v>
      </c>
      <c r="M440" s="88">
        <v>0</v>
      </c>
      <c r="N440" s="15">
        <v>1.1634103999999999E-2</v>
      </c>
      <c r="O440" s="14">
        <v>0</v>
      </c>
      <c r="P440" s="15">
        <v>0</v>
      </c>
      <c r="Q440" s="7" t="s">
        <v>33</v>
      </c>
      <c r="R440" s="2" t="s">
        <v>3429</v>
      </c>
      <c r="S440" s="6"/>
      <c r="T440" s="3"/>
      <c r="U440" s="7" t="s">
        <v>3436</v>
      </c>
      <c r="V440" s="7" t="s">
        <v>3427</v>
      </c>
      <c r="W440" s="7" t="s">
        <v>3427</v>
      </c>
      <c r="X440" s="7" t="s">
        <v>3427</v>
      </c>
      <c r="Y440" s="7" t="s">
        <v>1933</v>
      </c>
      <c r="Z440" s="7" t="s">
        <v>16</v>
      </c>
      <c r="AA440" s="7" t="s">
        <v>2624</v>
      </c>
      <c r="AB440" s="2" t="s">
        <v>3383</v>
      </c>
    </row>
    <row r="441" spans="1:28" x14ac:dyDescent="0.25">
      <c r="A441" s="4" t="s">
        <v>1842</v>
      </c>
      <c r="B441" s="7" t="s">
        <v>1943</v>
      </c>
      <c r="C441" s="8">
        <v>44698</v>
      </c>
      <c r="D441" s="8">
        <v>45969</v>
      </c>
      <c r="E441" s="7" t="s">
        <v>1821</v>
      </c>
      <c r="F441" s="7" t="s">
        <v>1822</v>
      </c>
      <c r="G441" s="5" t="s">
        <v>1823</v>
      </c>
      <c r="H441" s="7" t="s">
        <v>3234</v>
      </c>
      <c r="I441" s="7" t="s">
        <v>3235</v>
      </c>
      <c r="J441" s="88">
        <v>3500000</v>
      </c>
      <c r="K441" s="89">
        <v>3500000</v>
      </c>
      <c r="L441" s="88">
        <v>0</v>
      </c>
      <c r="M441" s="88">
        <v>0</v>
      </c>
      <c r="N441" s="15">
        <v>0</v>
      </c>
      <c r="O441" s="14">
        <v>0</v>
      </c>
      <c r="P441" s="15">
        <v>0</v>
      </c>
      <c r="Q441" s="7" t="s">
        <v>33</v>
      </c>
      <c r="R441" s="2" t="s">
        <v>3429</v>
      </c>
      <c r="S441" s="6"/>
      <c r="T441" s="3"/>
      <c r="U441" s="7" t="s">
        <v>3436</v>
      </c>
      <c r="V441" s="7" t="s">
        <v>3427</v>
      </c>
      <c r="W441" s="7" t="s">
        <v>3427</v>
      </c>
      <c r="X441" s="7" t="s">
        <v>3427</v>
      </c>
      <c r="Y441" s="7" t="s">
        <v>1933</v>
      </c>
      <c r="Z441" s="7" t="s">
        <v>16</v>
      </c>
      <c r="AA441" s="7" t="s">
        <v>2624</v>
      </c>
    </row>
    <row r="442" spans="1:28" x14ac:dyDescent="0.25">
      <c r="A442" s="4" t="s">
        <v>1842</v>
      </c>
      <c r="B442" s="7" t="s">
        <v>1943</v>
      </c>
      <c r="C442" s="8">
        <v>44698</v>
      </c>
      <c r="D442" s="8">
        <v>45969</v>
      </c>
      <c r="E442" s="7" t="s">
        <v>1824</v>
      </c>
      <c r="F442" s="7" t="s">
        <v>1825</v>
      </c>
      <c r="G442" s="5" t="s">
        <v>1826</v>
      </c>
      <c r="H442" s="7" t="s">
        <v>3236</v>
      </c>
      <c r="I442" s="7" t="s">
        <v>3237</v>
      </c>
      <c r="J442" s="88">
        <v>1200026.6000000001</v>
      </c>
      <c r="K442" s="89">
        <v>1002980.02</v>
      </c>
      <c r="L442" s="88">
        <v>837558.22</v>
      </c>
      <c r="M442" s="88">
        <v>398034.58</v>
      </c>
      <c r="N442" s="15">
        <v>0.69794971211471468</v>
      </c>
      <c r="O442" s="14">
        <v>0.33168813091309807</v>
      </c>
      <c r="P442" s="15">
        <v>0.47523213371364204</v>
      </c>
      <c r="Q442" s="7" t="s">
        <v>58</v>
      </c>
      <c r="R442" s="2" t="s">
        <v>1995</v>
      </c>
      <c r="S442" s="6">
        <v>44924</v>
      </c>
      <c r="T442" s="3" t="s">
        <v>3438</v>
      </c>
      <c r="U442" s="7" t="s">
        <v>3427</v>
      </c>
      <c r="V442" s="7" t="s">
        <v>3436</v>
      </c>
      <c r="W442" s="7" t="s">
        <v>3436</v>
      </c>
      <c r="X442" s="7" t="s">
        <v>3436</v>
      </c>
      <c r="Y442" s="7" t="s">
        <v>1934</v>
      </c>
      <c r="Z442" s="7" t="s">
        <v>16</v>
      </c>
      <c r="AA442" s="7" t="s">
        <v>2624</v>
      </c>
    </row>
    <row r="443" spans="1:28" x14ac:dyDescent="0.25">
      <c r="A443" s="4" t="s">
        <v>1842</v>
      </c>
      <c r="B443" s="7" t="s">
        <v>1943</v>
      </c>
      <c r="C443" s="8">
        <v>44698</v>
      </c>
      <c r="D443" s="8">
        <v>45969</v>
      </c>
      <c r="E443" s="7" t="s">
        <v>1827</v>
      </c>
      <c r="F443" s="7" t="s">
        <v>1828</v>
      </c>
      <c r="G443" s="5" t="s">
        <v>1829</v>
      </c>
      <c r="H443" s="7" t="s">
        <v>3238</v>
      </c>
      <c r="I443" s="7" t="s">
        <v>3237</v>
      </c>
      <c r="J443" s="88">
        <v>15000000</v>
      </c>
      <c r="K443" s="89">
        <v>15000000</v>
      </c>
      <c r="L443" s="88">
        <v>282273.25</v>
      </c>
      <c r="M443" s="88">
        <v>119166.87</v>
      </c>
      <c r="N443" s="15">
        <v>1.8818216666666665E-2</v>
      </c>
      <c r="O443" s="14">
        <v>7.9444579999999997E-3</v>
      </c>
      <c r="P443" s="15">
        <v>0.42216848390699435</v>
      </c>
      <c r="Q443" s="7" t="s">
        <v>33</v>
      </c>
      <c r="R443" s="2" t="s">
        <v>3429</v>
      </c>
      <c r="S443" s="6"/>
      <c r="T443" s="3"/>
      <c r="U443" s="7" t="s">
        <v>3436</v>
      </c>
      <c r="V443" s="7" t="s">
        <v>3427</v>
      </c>
      <c r="W443" s="7" t="s">
        <v>3427</v>
      </c>
      <c r="X443" s="7" t="s">
        <v>3427</v>
      </c>
      <c r="Y443" s="7" t="s">
        <v>1933</v>
      </c>
      <c r="Z443" s="7" t="s">
        <v>16</v>
      </c>
      <c r="AA443" s="7" t="s">
        <v>2624</v>
      </c>
      <c r="AB443" s="2" t="s">
        <v>3383</v>
      </c>
    </row>
    <row r="444" spans="1:28" x14ac:dyDescent="0.25">
      <c r="A444" s="4" t="s">
        <v>1842</v>
      </c>
      <c r="B444" s="7" t="s">
        <v>1943</v>
      </c>
      <c r="C444" s="8">
        <v>44698</v>
      </c>
      <c r="D444" s="8">
        <v>45969</v>
      </c>
      <c r="E444" s="7" t="s">
        <v>1830</v>
      </c>
      <c r="F444" s="7" t="s">
        <v>1831</v>
      </c>
      <c r="G444" s="5" t="s">
        <v>1832</v>
      </c>
      <c r="H444" s="7" t="s">
        <v>3239</v>
      </c>
      <c r="I444" s="7" t="s">
        <v>3240</v>
      </c>
      <c r="J444" s="88">
        <v>6000000</v>
      </c>
      <c r="K444" s="89">
        <v>6000000</v>
      </c>
      <c r="L444" s="88">
        <v>0</v>
      </c>
      <c r="M444" s="88">
        <v>0</v>
      </c>
      <c r="N444" s="15">
        <v>0</v>
      </c>
      <c r="O444" s="14">
        <v>0</v>
      </c>
      <c r="P444" s="15">
        <v>0</v>
      </c>
      <c r="Q444" s="7" t="s">
        <v>15</v>
      </c>
      <c r="R444" s="2" t="s">
        <v>1987</v>
      </c>
      <c r="S444" s="6"/>
      <c r="T444" s="3"/>
      <c r="U444" s="7" t="s">
        <v>3436</v>
      </c>
      <c r="V444" s="7" t="s">
        <v>3427</v>
      </c>
      <c r="W444" s="7" t="s">
        <v>3427</v>
      </c>
      <c r="X444" s="7" t="s">
        <v>3427</v>
      </c>
      <c r="Y444" s="7" t="s">
        <v>1933</v>
      </c>
      <c r="Z444" s="7" t="s">
        <v>16</v>
      </c>
      <c r="AA444" s="7" t="s">
        <v>2624</v>
      </c>
    </row>
    <row r="445" spans="1:28" x14ac:dyDescent="0.25">
      <c r="A445" s="4" t="s">
        <v>1842</v>
      </c>
      <c r="B445" s="7" t="s">
        <v>1943</v>
      </c>
      <c r="C445" s="8">
        <v>44698</v>
      </c>
      <c r="D445" s="8">
        <v>45969</v>
      </c>
      <c r="E445" s="7" t="s">
        <v>1833</v>
      </c>
      <c r="F445" s="7" t="s">
        <v>1834</v>
      </c>
      <c r="G445" s="5" t="s">
        <v>1835</v>
      </c>
      <c r="H445" s="7" t="s">
        <v>3241</v>
      </c>
      <c r="I445" s="7" t="s">
        <v>3242</v>
      </c>
      <c r="J445" s="88">
        <v>12794543.42</v>
      </c>
      <c r="K445" s="89">
        <v>12794543.42</v>
      </c>
      <c r="L445" s="88">
        <v>0</v>
      </c>
      <c r="M445" s="88">
        <v>0</v>
      </c>
      <c r="N445" s="15">
        <v>0</v>
      </c>
      <c r="O445" s="14">
        <v>0</v>
      </c>
      <c r="P445" s="15">
        <v>0</v>
      </c>
      <c r="Q445" s="7" t="s">
        <v>15</v>
      </c>
      <c r="R445" s="2" t="s">
        <v>1989</v>
      </c>
      <c r="S445" s="6"/>
      <c r="T445" s="3"/>
      <c r="U445" s="7" t="s">
        <v>3436</v>
      </c>
      <c r="V445" s="7" t="s">
        <v>3427</v>
      </c>
      <c r="W445" s="7" t="s">
        <v>3427</v>
      </c>
      <c r="X445" s="7" t="s">
        <v>3427</v>
      </c>
      <c r="Y445" s="7" t="s">
        <v>1933</v>
      </c>
      <c r="Z445" s="7" t="s">
        <v>16</v>
      </c>
      <c r="AA445" s="7" t="s">
        <v>2624</v>
      </c>
    </row>
    <row r="446" spans="1:28" x14ac:dyDescent="0.25">
      <c r="A446" s="4" t="s">
        <v>1842</v>
      </c>
      <c r="B446" s="7" t="s">
        <v>1943</v>
      </c>
      <c r="C446" s="8">
        <v>44698</v>
      </c>
      <c r="D446" s="8">
        <v>45969</v>
      </c>
      <c r="E446" s="7" t="s">
        <v>1836</v>
      </c>
      <c r="F446" s="7" t="s">
        <v>1837</v>
      </c>
      <c r="G446" s="5" t="s">
        <v>1838</v>
      </c>
      <c r="H446" s="7" t="s">
        <v>3241</v>
      </c>
      <c r="I446" s="7" t="s">
        <v>3242</v>
      </c>
      <c r="J446" s="88">
        <v>7000000</v>
      </c>
      <c r="K446" s="89">
        <v>7000000</v>
      </c>
      <c r="L446" s="88">
        <v>0</v>
      </c>
      <c r="M446" s="88">
        <v>0</v>
      </c>
      <c r="N446" s="15">
        <v>0</v>
      </c>
      <c r="O446" s="14">
        <v>0</v>
      </c>
      <c r="P446" s="15">
        <v>0</v>
      </c>
      <c r="Q446" s="7" t="s">
        <v>15</v>
      </c>
      <c r="R446" s="2" t="s">
        <v>1987</v>
      </c>
      <c r="S446" s="6"/>
      <c r="T446" s="3"/>
      <c r="U446" s="7" t="s">
        <v>3436</v>
      </c>
      <c r="V446" s="7" t="s">
        <v>3427</v>
      </c>
      <c r="W446" s="7" t="s">
        <v>3427</v>
      </c>
      <c r="X446" s="7" t="s">
        <v>3427</v>
      </c>
      <c r="Y446" s="7" t="s">
        <v>1933</v>
      </c>
      <c r="Z446" s="7" t="s">
        <v>16</v>
      </c>
      <c r="AA446" s="7" t="s">
        <v>2624</v>
      </c>
    </row>
    <row r="447" spans="1:28" x14ac:dyDescent="0.25">
      <c r="A447" s="4" t="s">
        <v>1842</v>
      </c>
      <c r="B447" s="7" t="s">
        <v>1943</v>
      </c>
      <c r="C447" s="8">
        <v>44698</v>
      </c>
      <c r="D447" s="8">
        <v>45969</v>
      </c>
      <c r="E447" s="7" t="s">
        <v>1839</v>
      </c>
      <c r="F447" s="7" t="s">
        <v>1840</v>
      </c>
      <c r="G447" s="5" t="s">
        <v>1841</v>
      </c>
      <c r="H447" s="7" t="s">
        <v>3243</v>
      </c>
      <c r="I447" s="7" t="s">
        <v>3222</v>
      </c>
      <c r="J447" s="88">
        <v>15000000</v>
      </c>
      <c r="K447" s="89">
        <v>15000000</v>
      </c>
      <c r="L447" s="88">
        <v>0</v>
      </c>
      <c r="M447" s="88">
        <v>0</v>
      </c>
      <c r="N447" s="15">
        <v>0</v>
      </c>
      <c r="O447" s="14">
        <v>0</v>
      </c>
      <c r="P447" s="15">
        <v>0</v>
      </c>
      <c r="Q447" s="7" t="s">
        <v>15</v>
      </c>
      <c r="R447" s="2" t="s">
        <v>1989</v>
      </c>
      <c r="S447" s="6"/>
      <c r="T447" s="3"/>
      <c r="U447" s="7" t="s">
        <v>3436</v>
      </c>
      <c r="V447" s="7" t="s">
        <v>3427</v>
      </c>
      <c r="W447" s="7" t="s">
        <v>3427</v>
      </c>
      <c r="X447" s="7" t="s">
        <v>3427</v>
      </c>
      <c r="Y447" s="7" t="s">
        <v>1933</v>
      </c>
      <c r="Z447" s="7" t="s">
        <v>16</v>
      </c>
      <c r="AA447" s="7" t="s">
        <v>2624</v>
      </c>
    </row>
    <row r="448" spans="1:28" x14ac:dyDescent="0.25">
      <c r="A448" s="4" t="s">
        <v>1931</v>
      </c>
      <c r="B448" s="7" t="s">
        <v>1940</v>
      </c>
      <c r="C448" s="8">
        <v>44918</v>
      </c>
      <c r="D448" s="8" t="s">
        <v>1948</v>
      </c>
      <c r="E448" s="7" t="s">
        <v>1843</v>
      </c>
      <c r="F448" s="7" t="s">
        <v>1844</v>
      </c>
      <c r="G448" s="5" t="s">
        <v>1845</v>
      </c>
      <c r="H448" s="7" t="s">
        <v>3244</v>
      </c>
      <c r="I448" s="7" t="s">
        <v>2729</v>
      </c>
      <c r="J448" s="88">
        <v>5000000</v>
      </c>
      <c r="K448" s="89">
        <v>5000000</v>
      </c>
      <c r="L448" s="88">
        <v>0</v>
      </c>
      <c r="M448" s="88">
        <v>0</v>
      </c>
      <c r="N448" s="15">
        <v>0</v>
      </c>
      <c r="O448" s="14">
        <v>0</v>
      </c>
      <c r="P448" s="15">
        <v>0</v>
      </c>
      <c r="Q448" s="7" t="s">
        <v>15</v>
      </c>
      <c r="R448" s="2" t="s">
        <v>1987</v>
      </c>
      <c r="S448" s="6"/>
      <c r="T448" s="3"/>
      <c r="U448" s="7" t="s">
        <v>3436</v>
      </c>
      <c r="V448" s="7" t="s">
        <v>3427</v>
      </c>
      <c r="W448" s="7" t="s">
        <v>3427</v>
      </c>
      <c r="X448" s="7" t="s">
        <v>3427</v>
      </c>
      <c r="Y448" s="7" t="s">
        <v>1933</v>
      </c>
      <c r="Z448" s="7" t="s">
        <v>16</v>
      </c>
      <c r="AA448" s="7" t="s">
        <v>2624</v>
      </c>
    </row>
    <row r="449" spans="1:27" x14ac:dyDescent="0.25">
      <c r="A449" s="4" t="s">
        <v>1931</v>
      </c>
      <c r="B449" s="7" t="s">
        <v>1940</v>
      </c>
      <c r="C449" s="8">
        <v>44918</v>
      </c>
      <c r="D449" s="8" t="s">
        <v>1948</v>
      </c>
      <c r="E449" s="7" t="s">
        <v>1846</v>
      </c>
      <c r="F449" s="7" t="s">
        <v>1847</v>
      </c>
      <c r="G449" s="5" t="s">
        <v>1848</v>
      </c>
      <c r="H449" s="7" t="s">
        <v>3244</v>
      </c>
      <c r="I449" s="7" t="s">
        <v>2729</v>
      </c>
      <c r="J449" s="88">
        <v>17000000</v>
      </c>
      <c r="K449" s="89">
        <v>12750000</v>
      </c>
      <c r="L449" s="88">
        <v>0</v>
      </c>
      <c r="M449" s="88">
        <v>0</v>
      </c>
      <c r="N449" s="15">
        <v>0</v>
      </c>
      <c r="O449" s="14">
        <v>0</v>
      </c>
      <c r="P449" s="15">
        <v>0</v>
      </c>
      <c r="Q449" s="7" t="s">
        <v>15</v>
      </c>
      <c r="R449" s="2" t="s">
        <v>1987</v>
      </c>
      <c r="S449" s="6"/>
      <c r="T449" s="3"/>
      <c r="U449" s="7" t="s">
        <v>3436</v>
      </c>
      <c r="V449" s="7" t="s">
        <v>3427</v>
      </c>
      <c r="W449" s="7" t="s">
        <v>3427</v>
      </c>
      <c r="X449" s="7" t="s">
        <v>3427</v>
      </c>
      <c r="Y449" s="7" t="s">
        <v>1933</v>
      </c>
      <c r="Z449" s="7" t="s">
        <v>16</v>
      </c>
      <c r="AA449" s="7" t="s">
        <v>2624</v>
      </c>
    </row>
    <row r="450" spans="1:27" x14ac:dyDescent="0.25">
      <c r="A450" s="4" t="s">
        <v>1931</v>
      </c>
      <c r="B450" s="7" t="s">
        <v>1940</v>
      </c>
      <c r="C450" s="8">
        <v>44918</v>
      </c>
      <c r="D450" s="8" t="s">
        <v>1948</v>
      </c>
      <c r="E450" s="7" t="s">
        <v>1849</v>
      </c>
      <c r="F450" s="7" t="s">
        <v>1850</v>
      </c>
      <c r="G450" s="5" t="s">
        <v>1851</v>
      </c>
      <c r="H450" s="7" t="s">
        <v>3244</v>
      </c>
      <c r="I450" s="7" t="s">
        <v>2729</v>
      </c>
      <c r="J450" s="88">
        <v>5000000</v>
      </c>
      <c r="K450" s="89">
        <v>3750000</v>
      </c>
      <c r="L450" s="88">
        <v>0</v>
      </c>
      <c r="M450" s="88">
        <v>0</v>
      </c>
      <c r="N450" s="15">
        <v>0</v>
      </c>
      <c r="O450" s="14">
        <v>0</v>
      </c>
      <c r="P450" s="15">
        <v>0</v>
      </c>
      <c r="Q450" s="7" t="s">
        <v>15</v>
      </c>
      <c r="R450" s="2" t="s">
        <v>1987</v>
      </c>
      <c r="S450" s="6"/>
      <c r="T450" s="3"/>
      <c r="U450" s="7" t="s">
        <v>3436</v>
      </c>
      <c r="V450" s="7" t="s">
        <v>3427</v>
      </c>
      <c r="W450" s="7" t="s">
        <v>3427</v>
      </c>
      <c r="X450" s="7" t="s">
        <v>3427</v>
      </c>
      <c r="Y450" s="7" t="s">
        <v>1933</v>
      </c>
      <c r="Z450" s="7" t="s">
        <v>16</v>
      </c>
      <c r="AA450" s="7" t="s">
        <v>2624</v>
      </c>
    </row>
    <row r="451" spans="1:27" x14ac:dyDescent="0.25">
      <c r="A451" s="4" t="s">
        <v>1931</v>
      </c>
      <c r="B451" s="7" t="s">
        <v>1940</v>
      </c>
      <c r="C451" s="8">
        <v>44918</v>
      </c>
      <c r="D451" s="8" t="s">
        <v>1948</v>
      </c>
      <c r="E451" s="7" t="s">
        <v>1852</v>
      </c>
      <c r="F451" s="7" t="s">
        <v>1853</v>
      </c>
      <c r="G451" s="5" t="s">
        <v>1854</v>
      </c>
      <c r="H451" s="7" t="s">
        <v>3244</v>
      </c>
      <c r="I451" s="7" t="s">
        <v>2729</v>
      </c>
      <c r="J451" s="88">
        <v>5000000</v>
      </c>
      <c r="K451" s="89">
        <v>5000000</v>
      </c>
      <c r="L451" s="88">
        <v>0</v>
      </c>
      <c r="M451" s="88">
        <v>0</v>
      </c>
      <c r="N451" s="15">
        <v>0</v>
      </c>
      <c r="O451" s="14">
        <v>0</v>
      </c>
      <c r="P451" s="15">
        <v>0</v>
      </c>
      <c r="Q451" s="7" t="s">
        <v>15</v>
      </c>
      <c r="R451" s="2" t="s">
        <v>1980</v>
      </c>
      <c r="S451" s="6"/>
      <c r="T451" s="3"/>
      <c r="U451" s="7" t="s">
        <v>3436</v>
      </c>
      <c r="V451" s="7" t="s">
        <v>3427</v>
      </c>
      <c r="W451" s="7" t="s">
        <v>3427</v>
      </c>
      <c r="X451" s="7" t="s">
        <v>3427</v>
      </c>
      <c r="Y451" s="7" t="s">
        <v>1933</v>
      </c>
      <c r="Z451" s="7" t="s">
        <v>16</v>
      </c>
      <c r="AA451" s="7" t="s">
        <v>2624</v>
      </c>
    </row>
    <row r="452" spans="1:27" x14ac:dyDescent="0.25">
      <c r="A452" s="4" t="s">
        <v>1931</v>
      </c>
      <c r="B452" s="7" t="s">
        <v>1940</v>
      </c>
      <c r="C452" s="8">
        <v>44918</v>
      </c>
      <c r="D452" s="8" t="s">
        <v>1948</v>
      </c>
      <c r="E452" s="7" t="s">
        <v>1855</v>
      </c>
      <c r="F452" s="7" t="s">
        <v>1856</v>
      </c>
      <c r="G452" s="5" t="s">
        <v>1857</v>
      </c>
      <c r="H452" s="7" t="s">
        <v>3244</v>
      </c>
      <c r="I452" s="7" t="s">
        <v>2729</v>
      </c>
      <c r="J452" s="88">
        <v>500000</v>
      </c>
      <c r="K452" s="89">
        <v>500000</v>
      </c>
      <c r="L452" s="88">
        <v>69786</v>
      </c>
      <c r="M452" s="88">
        <v>0</v>
      </c>
      <c r="N452" s="15">
        <v>0.139572</v>
      </c>
      <c r="O452" s="14">
        <v>0</v>
      </c>
      <c r="P452" s="15">
        <v>0</v>
      </c>
      <c r="Q452" s="7" t="s">
        <v>15</v>
      </c>
      <c r="R452" s="2" t="s">
        <v>1987</v>
      </c>
      <c r="S452" s="6"/>
      <c r="T452" s="3"/>
      <c r="U452" s="7" t="s">
        <v>3436</v>
      </c>
      <c r="V452" s="7" t="s">
        <v>3427</v>
      </c>
      <c r="W452" s="7" t="s">
        <v>3427</v>
      </c>
      <c r="X452" s="7" t="s">
        <v>3427</v>
      </c>
      <c r="Y452" s="7" t="s">
        <v>1933</v>
      </c>
      <c r="Z452" s="7" t="s">
        <v>16</v>
      </c>
      <c r="AA452" s="7" t="s">
        <v>2624</v>
      </c>
    </row>
    <row r="453" spans="1:27" x14ac:dyDescent="0.25">
      <c r="A453" s="4" t="s">
        <v>1931</v>
      </c>
      <c r="B453" s="7" t="s">
        <v>1940</v>
      </c>
      <c r="C453" s="8">
        <v>44918</v>
      </c>
      <c r="D453" s="8" t="s">
        <v>1948</v>
      </c>
      <c r="E453" s="7" t="s">
        <v>1858</v>
      </c>
      <c r="F453" s="7" t="s">
        <v>1859</v>
      </c>
      <c r="G453" s="5" t="s">
        <v>1860</v>
      </c>
      <c r="H453" s="7" t="s">
        <v>3244</v>
      </c>
      <c r="I453" s="7" t="s">
        <v>2729</v>
      </c>
      <c r="J453" s="88">
        <v>20000000</v>
      </c>
      <c r="K453" s="89">
        <v>20000000</v>
      </c>
      <c r="L453" s="88">
        <v>0</v>
      </c>
      <c r="M453" s="88">
        <v>0</v>
      </c>
      <c r="N453" s="15">
        <v>0</v>
      </c>
      <c r="O453" s="14">
        <v>0</v>
      </c>
      <c r="P453" s="15">
        <v>0</v>
      </c>
      <c r="Q453" s="7" t="s">
        <v>15</v>
      </c>
      <c r="R453" s="2" t="s">
        <v>1980</v>
      </c>
      <c r="S453" s="6"/>
      <c r="T453" s="3"/>
      <c r="U453" s="7" t="s">
        <v>3436</v>
      </c>
      <c r="V453" s="7" t="s">
        <v>3427</v>
      </c>
      <c r="W453" s="7" t="s">
        <v>3427</v>
      </c>
      <c r="X453" s="7" t="s">
        <v>3427</v>
      </c>
      <c r="Y453" s="7" t="s">
        <v>1933</v>
      </c>
      <c r="Z453" s="7" t="s">
        <v>16</v>
      </c>
      <c r="AA453" s="7" t="s">
        <v>2624</v>
      </c>
    </row>
    <row r="454" spans="1:27" x14ac:dyDescent="0.25">
      <c r="A454" s="4" t="s">
        <v>1931</v>
      </c>
      <c r="B454" s="7" t="s">
        <v>1940</v>
      </c>
      <c r="C454" s="8">
        <v>44918</v>
      </c>
      <c r="D454" s="8" t="s">
        <v>1948</v>
      </c>
      <c r="E454" s="7" t="s">
        <v>1861</v>
      </c>
      <c r="F454" s="7" t="s">
        <v>1862</v>
      </c>
      <c r="G454" s="5" t="s">
        <v>1863</v>
      </c>
      <c r="H454" s="7" t="s">
        <v>3244</v>
      </c>
      <c r="I454" s="7" t="s">
        <v>2729</v>
      </c>
      <c r="J454" s="88">
        <v>1600000</v>
      </c>
      <c r="K454" s="89">
        <v>1600000</v>
      </c>
      <c r="L454" s="88">
        <v>1276866.25</v>
      </c>
      <c r="M454" s="88">
        <v>0</v>
      </c>
      <c r="N454" s="15">
        <v>0.79804140624999997</v>
      </c>
      <c r="O454" s="14">
        <v>0</v>
      </c>
      <c r="P454" s="15">
        <v>0</v>
      </c>
      <c r="Q454" s="7" t="s">
        <v>23</v>
      </c>
      <c r="R454" s="2" t="s">
        <v>1993</v>
      </c>
      <c r="S454" s="6"/>
      <c r="T454" s="3"/>
      <c r="U454" s="7" t="s">
        <v>3427</v>
      </c>
      <c r="V454" s="7" t="s">
        <v>3427</v>
      </c>
      <c r="W454" s="7" t="s">
        <v>3436</v>
      </c>
      <c r="X454" s="7" t="s">
        <v>3427</v>
      </c>
      <c r="Y454" s="7" t="s">
        <v>1935</v>
      </c>
      <c r="Z454" s="7" t="s">
        <v>16</v>
      </c>
      <c r="AA454" s="7" t="s">
        <v>2624</v>
      </c>
    </row>
    <row r="455" spans="1:27" x14ac:dyDescent="0.25">
      <c r="A455" s="4" t="s">
        <v>1931</v>
      </c>
      <c r="B455" s="7" t="s">
        <v>1940</v>
      </c>
      <c r="C455" s="8">
        <v>44918</v>
      </c>
      <c r="D455" s="8" t="s">
        <v>1948</v>
      </c>
      <c r="E455" s="7" t="s">
        <v>1864</v>
      </c>
      <c r="F455" s="7" t="s">
        <v>1865</v>
      </c>
      <c r="G455" s="5" t="s">
        <v>1866</v>
      </c>
      <c r="H455" s="7" t="s">
        <v>3244</v>
      </c>
      <c r="I455" s="7" t="s">
        <v>2729</v>
      </c>
      <c r="J455" s="88">
        <v>2100000</v>
      </c>
      <c r="K455" s="89">
        <v>2100000</v>
      </c>
      <c r="L455" s="88">
        <v>50994.78</v>
      </c>
      <c r="M455" s="88">
        <v>0</v>
      </c>
      <c r="N455" s="15">
        <v>2.4283228571428572E-2</v>
      </c>
      <c r="O455" s="14">
        <v>0</v>
      </c>
      <c r="P455" s="15">
        <v>0</v>
      </c>
      <c r="Q455" s="7" t="s">
        <v>15</v>
      </c>
      <c r="R455" s="2" t="s">
        <v>1991</v>
      </c>
      <c r="S455" s="6"/>
      <c r="T455" s="3"/>
      <c r="U455" s="7" t="s">
        <v>3436</v>
      </c>
      <c r="V455" s="7" t="s">
        <v>3427</v>
      </c>
      <c r="W455" s="7" t="s">
        <v>3427</v>
      </c>
      <c r="X455" s="7" t="s">
        <v>3427</v>
      </c>
      <c r="Y455" s="7" t="s">
        <v>1933</v>
      </c>
      <c r="Z455" s="7" t="s">
        <v>16</v>
      </c>
      <c r="AA455" s="7" t="s">
        <v>2624</v>
      </c>
    </row>
    <row r="456" spans="1:27" x14ac:dyDescent="0.25">
      <c r="A456" s="4" t="s">
        <v>1931</v>
      </c>
      <c r="B456" s="7" t="s">
        <v>1940</v>
      </c>
      <c r="C456" s="8">
        <v>44918</v>
      </c>
      <c r="D456" s="8" t="s">
        <v>1948</v>
      </c>
      <c r="E456" s="7" t="s">
        <v>1867</v>
      </c>
      <c r="F456" s="7" t="s">
        <v>1868</v>
      </c>
      <c r="G456" s="5" t="s">
        <v>1869</v>
      </c>
      <c r="H456" s="7" t="s">
        <v>3244</v>
      </c>
      <c r="I456" s="7" t="s">
        <v>2729</v>
      </c>
      <c r="J456" s="88">
        <v>5500000</v>
      </c>
      <c r="K456" s="89">
        <v>4125000</v>
      </c>
      <c r="L456" s="88">
        <v>0</v>
      </c>
      <c r="M456" s="88">
        <v>0</v>
      </c>
      <c r="N456" s="15">
        <v>0</v>
      </c>
      <c r="O456" s="14">
        <v>0</v>
      </c>
      <c r="P456" s="15">
        <v>0</v>
      </c>
      <c r="Q456" s="7" t="s">
        <v>15</v>
      </c>
      <c r="R456" s="2" t="s">
        <v>1987</v>
      </c>
      <c r="S456" s="6"/>
      <c r="T456" s="3"/>
      <c r="U456" s="7" t="s">
        <v>3436</v>
      </c>
      <c r="V456" s="7" t="s">
        <v>3427</v>
      </c>
      <c r="W456" s="7" t="s">
        <v>3427</v>
      </c>
      <c r="X456" s="7" t="s">
        <v>3427</v>
      </c>
      <c r="Y456" s="7" t="s">
        <v>1933</v>
      </c>
      <c r="Z456" s="7" t="s">
        <v>16</v>
      </c>
      <c r="AA456" s="7" t="s">
        <v>2624</v>
      </c>
    </row>
    <row r="457" spans="1:27" x14ac:dyDescent="0.25">
      <c r="A457" s="4" t="s">
        <v>1931</v>
      </c>
      <c r="B457" s="7" t="s">
        <v>1940</v>
      </c>
      <c r="C457" s="8">
        <v>44918</v>
      </c>
      <c r="D457" s="8" t="s">
        <v>1948</v>
      </c>
      <c r="E457" s="7" t="s">
        <v>1870</v>
      </c>
      <c r="F457" s="7" t="s">
        <v>1871</v>
      </c>
      <c r="G457" s="5" t="s">
        <v>1872</v>
      </c>
      <c r="H457" s="7" t="s">
        <v>3244</v>
      </c>
      <c r="I457" s="7" t="s">
        <v>2729</v>
      </c>
      <c r="J457" s="88">
        <v>3000000</v>
      </c>
      <c r="K457" s="89">
        <v>2250000</v>
      </c>
      <c r="L457" s="88">
        <v>0</v>
      </c>
      <c r="M457" s="88">
        <v>0</v>
      </c>
      <c r="N457" s="15">
        <v>0</v>
      </c>
      <c r="O457" s="14">
        <v>0</v>
      </c>
      <c r="P457" s="15">
        <v>0</v>
      </c>
      <c r="Q457" s="7" t="s">
        <v>15</v>
      </c>
      <c r="R457" s="2" t="s">
        <v>1987</v>
      </c>
      <c r="S457" s="6"/>
      <c r="T457" s="3"/>
      <c r="U457" s="7" t="s">
        <v>3436</v>
      </c>
      <c r="V457" s="7" t="s">
        <v>3427</v>
      </c>
      <c r="W457" s="7" t="s">
        <v>3427</v>
      </c>
      <c r="X457" s="7" t="s">
        <v>3427</v>
      </c>
      <c r="Y457" s="7" t="s">
        <v>1933</v>
      </c>
      <c r="Z457" s="7" t="s">
        <v>16</v>
      </c>
      <c r="AA457" s="7" t="s">
        <v>2624</v>
      </c>
    </row>
    <row r="458" spans="1:27" x14ac:dyDescent="0.25">
      <c r="A458" s="4" t="s">
        <v>1931</v>
      </c>
      <c r="B458" s="7" t="s">
        <v>1940</v>
      </c>
      <c r="C458" s="8">
        <v>44918</v>
      </c>
      <c r="D458" s="8" t="s">
        <v>1948</v>
      </c>
      <c r="E458" s="7" t="s">
        <v>1873</v>
      </c>
      <c r="F458" s="7" t="s">
        <v>1874</v>
      </c>
      <c r="G458" s="5" t="s">
        <v>1875</v>
      </c>
      <c r="H458" s="7" t="s">
        <v>3244</v>
      </c>
      <c r="I458" s="7" t="s">
        <v>2729</v>
      </c>
      <c r="J458" s="88">
        <v>800000</v>
      </c>
      <c r="K458" s="89">
        <v>800000</v>
      </c>
      <c r="L458" s="88">
        <v>98357.6</v>
      </c>
      <c r="M458" s="88">
        <v>0</v>
      </c>
      <c r="N458" s="15">
        <v>0.122947</v>
      </c>
      <c r="O458" s="14">
        <v>0</v>
      </c>
      <c r="P458" s="15">
        <v>0</v>
      </c>
      <c r="Q458" s="7" t="s">
        <v>15</v>
      </c>
      <c r="R458" s="2" t="s">
        <v>1991</v>
      </c>
      <c r="S458" s="6"/>
      <c r="T458" s="3"/>
      <c r="U458" s="7" t="s">
        <v>3436</v>
      </c>
      <c r="V458" s="7" t="s">
        <v>3427</v>
      </c>
      <c r="W458" s="7" t="s">
        <v>3427</v>
      </c>
      <c r="X458" s="7" t="s">
        <v>3427</v>
      </c>
      <c r="Y458" s="7" t="s">
        <v>1933</v>
      </c>
      <c r="Z458" s="7" t="s">
        <v>16</v>
      </c>
      <c r="AA458" s="7" t="s">
        <v>2624</v>
      </c>
    </row>
    <row r="459" spans="1:27" x14ac:dyDescent="0.25">
      <c r="A459" s="4" t="s">
        <v>1931</v>
      </c>
      <c r="B459" s="7" t="s">
        <v>1940</v>
      </c>
      <c r="C459" s="8">
        <v>44918</v>
      </c>
      <c r="D459" s="8" t="s">
        <v>1948</v>
      </c>
      <c r="E459" s="7" t="s">
        <v>1876</v>
      </c>
      <c r="F459" s="7" t="s">
        <v>1877</v>
      </c>
      <c r="G459" s="5" t="s">
        <v>1878</v>
      </c>
      <c r="H459" s="7" t="s">
        <v>3244</v>
      </c>
      <c r="I459" s="7" t="s">
        <v>2729</v>
      </c>
      <c r="J459" s="88">
        <v>2000000</v>
      </c>
      <c r="K459" s="89">
        <v>2000000</v>
      </c>
      <c r="L459" s="88">
        <v>0</v>
      </c>
      <c r="M459" s="88">
        <v>0</v>
      </c>
      <c r="N459" s="15">
        <v>0</v>
      </c>
      <c r="O459" s="14">
        <v>0</v>
      </c>
      <c r="P459" s="15">
        <v>0</v>
      </c>
      <c r="Q459" s="7" t="s">
        <v>15</v>
      </c>
      <c r="R459" s="2" t="s">
        <v>1987</v>
      </c>
      <c r="S459" s="6"/>
      <c r="T459" s="3"/>
      <c r="U459" s="7" t="s">
        <v>3436</v>
      </c>
      <c r="V459" s="7" t="s">
        <v>3427</v>
      </c>
      <c r="W459" s="7" t="s">
        <v>3427</v>
      </c>
      <c r="X459" s="7" t="s">
        <v>3427</v>
      </c>
      <c r="Y459" s="7" t="s">
        <v>1933</v>
      </c>
      <c r="Z459" s="7" t="s">
        <v>16</v>
      </c>
      <c r="AA459" s="7" t="s">
        <v>2624</v>
      </c>
    </row>
    <row r="460" spans="1:27" x14ac:dyDescent="0.25">
      <c r="A460" s="4" t="s">
        <v>1931</v>
      </c>
      <c r="B460" s="7" t="s">
        <v>1940</v>
      </c>
      <c r="C460" s="8">
        <v>44918</v>
      </c>
      <c r="D460" s="8" t="s">
        <v>1948</v>
      </c>
      <c r="E460" s="7" t="s">
        <v>1879</v>
      </c>
      <c r="F460" s="7" t="s">
        <v>1880</v>
      </c>
      <c r="G460" s="5" t="s">
        <v>1881</v>
      </c>
      <c r="H460" s="7" t="s">
        <v>3244</v>
      </c>
      <c r="I460" s="7" t="s">
        <v>2729</v>
      </c>
      <c r="J460" s="88">
        <v>1000000</v>
      </c>
      <c r="K460" s="89">
        <v>1000000</v>
      </c>
      <c r="L460" s="88">
        <v>160034.01</v>
      </c>
      <c r="M460" s="88">
        <v>0</v>
      </c>
      <c r="N460" s="15">
        <v>0.16003401</v>
      </c>
      <c r="O460" s="14">
        <v>0</v>
      </c>
      <c r="P460" s="15">
        <v>0</v>
      </c>
      <c r="Q460" s="7" t="s">
        <v>23</v>
      </c>
      <c r="R460" s="2" t="s">
        <v>1993</v>
      </c>
      <c r="S460" s="6"/>
      <c r="T460" s="3"/>
      <c r="U460" s="7" t="s">
        <v>3436</v>
      </c>
      <c r="V460" s="7" t="s">
        <v>3427</v>
      </c>
      <c r="W460" s="7" t="s">
        <v>3427</v>
      </c>
      <c r="X460" s="7" t="s">
        <v>3427</v>
      </c>
      <c r="Y460" s="7" t="s">
        <v>1933</v>
      </c>
      <c r="Z460" s="7" t="s">
        <v>16</v>
      </c>
      <c r="AA460" s="7" t="s">
        <v>2624</v>
      </c>
    </row>
    <row r="461" spans="1:27" x14ac:dyDescent="0.25">
      <c r="A461" s="4" t="s">
        <v>1931</v>
      </c>
      <c r="B461" s="7" t="s">
        <v>1940</v>
      </c>
      <c r="C461" s="8">
        <v>44918</v>
      </c>
      <c r="D461" s="8" t="s">
        <v>1948</v>
      </c>
      <c r="E461" s="7" t="s">
        <v>1882</v>
      </c>
      <c r="F461" s="7" t="s">
        <v>1883</v>
      </c>
      <c r="G461" s="5" t="s">
        <v>1884</v>
      </c>
      <c r="H461" s="7" t="s">
        <v>3244</v>
      </c>
      <c r="I461" s="7" t="s">
        <v>2729</v>
      </c>
      <c r="J461" s="88">
        <v>7000000</v>
      </c>
      <c r="K461" s="89">
        <v>7000000</v>
      </c>
      <c r="L461" s="88">
        <v>615481.55999999994</v>
      </c>
      <c r="M461" s="88">
        <v>0</v>
      </c>
      <c r="N461" s="15">
        <v>8.7925937142857138E-2</v>
      </c>
      <c r="O461" s="14">
        <v>0</v>
      </c>
      <c r="P461" s="15">
        <v>0</v>
      </c>
      <c r="Q461" s="7" t="s">
        <v>15</v>
      </c>
      <c r="R461" s="2" t="s">
        <v>1987</v>
      </c>
      <c r="S461" s="6"/>
      <c r="T461" s="3"/>
      <c r="U461" s="7" t="s">
        <v>3436</v>
      </c>
      <c r="V461" s="7" t="s">
        <v>3427</v>
      </c>
      <c r="W461" s="7" t="s">
        <v>3427</v>
      </c>
      <c r="X461" s="7" t="s">
        <v>3427</v>
      </c>
      <c r="Y461" s="7" t="s">
        <v>1933</v>
      </c>
      <c r="Z461" s="7" t="s">
        <v>16</v>
      </c>
      <c r="AA461" s="7" t="s">
        <v>2624</v>
      </c>
    </row>
    <row r="462" spans="1:27" x14ac:dyDescent="0.25">
      <c r="A462" s="4" t="s">
        <v>1931</v>
      </c>
      <c r="B462" s="7" t="s">
        <v>1940</v>
      </c>
      <c r="C462" s="8">
        <v>44918</v>
      </c>
      <c r="D462" s="8" t="s">
        <v>1948</v>
      </c>
      <c r="E462" s="7" t="s">
        <v>1885</v>
      </c>
      <c r="F462" s="7" t="s">
        <v>1886</v>
      </c>
      <c r="G462" s="5" t="s">
        <v>1887</v>
      </c>
      <c r="H462" s="7" t="s">
        <v>3244</v>
      </c>
      <c r="I462" s="7" t="s">
        <v>2729</v>
      </c>
      <c r="J462" s="88">
        <v>1000000</v>
      </c>
      <c r="K462" s="89">
        <v>1000000</v>
      </c>
      <c r="L462" s="88">
        <v>0</v>
      </c>
      <c r="M462" s="88">
        <v>0</v>
      </c>
      <c r="N462" s="15">
        <v>0</v>
      </c>
      <c r="O462" s="14">
        <v>0</v>
      </c>
      <c r="P462" s="15">
        <v>0</v>
      </c>
      <c r="Q462" s="7" t="s">
        <v>15</v>
      </c>
      <c r="R462" s="2" t="s">
        <v>1991</v>
      </c>
      <c r="S462" s="6"/>
      <c r="T462" s="3"/>
      <c r="U462" s="7" t="s">
        <v>3436</v>
      </c>
      <c r="V462" s="7" t="s">
        <v>3427</v>
      </c>
      <c r="W462" s="7" t="s">
        <v>3427</v>
      </c>
      <c r="X462" s="7" t="s">
        <v>3427</v>
      </c>
      <c r="Y462" s="7" t="s">
        <v>1933</v>
      </c>
      <c r="Z462" s="7" t="s">
        <v>16</v>
      </c>
      <c r="AA462" s="7" t="s">
        <v>2624</v>
      </c>
    </row>
    <row r="463" spans="1:27" x14ac:dyDescent="0.25">
      <c r="A463" s="4" t="s">
        <v>1931</v>
      </c>
      <c r="B463" s="7" t="s">
        <v>1940</v>
      </c>
      <c r="C463" s="8">
        <v>44918</v>
      </c>
      <c r="D463" s="8" t="s">
        <v>1948</v>
      </c>
      <c r="E463" s="7" t="s">
        <v>1888</v>
      </c>
      <c r="F463" s="7" t="s">
        <v>1889</v>
      </c>
      <c r="G463" s="5" t="s">
        <v>1890</v>
      </c>
      <c r="H463" s="7" t="s">
        <v>3244</v>
      </c>
      <c r="I463" s="7" t="s">
        <v>2729</v>
      </c>
      <c r="J463" s="88">
        <v>75000000</v>
      </c>
      <c r="K463" s="89">
        <v>37500000</v>
      </c>
      <c r="L463" s="88">
        <v>8075422.75</v>
      </c>
      <c r="M463" s="88">
        <v>4111076.89</v>
      </c>
      <c r="N463" s="15">
        <v>0.10767230333333333</v>
      </c>
      <c r="O463" s="14">
        <v>5.4814358533333336E-2</v>
      </c>
      <c r="P463" s="15">
        <v>0.50908503706508745</v>
      </c>
      <c r="Q463" s="7" t="s">
        <v>15</v>
      </c>
      <c r="R463" s="2" t="s">
        <v>1989</v>
      </c>
      <c r="S463" s="6"/>
      <c r="T463" s="3"/>
      <c r="U463" s="7" t="s">
        <v>3436</v>
      </c>
      <c r="V463" s="7" t="s">
        <v>3427</v>
      </c>
      <c r="W463" s="7" t="s">
        <v>3427</v>
      </c>
      <c r="X463" s="7" t="s">
        <v>3427</v>
      </c>
      <c r="Y463" s="7" t="s">
        <v>1933</v>
      </c>
      <c r="Z463" s="7" t="s">
        <v>16</v>
      </c>
      <c r="AA463" s="7" t="s">
        <v>2624</v>
      </c>
    </row>
    <row r="464" spans="1:27" x14ac:dyDescent="0.25">
      <c r="A464" s="4" t="s">
        <v>1931</v>
      </c>
      <c r="B464" s="7" t="s">
        <v>1940</v>
      </c>
      <c r="C464" s="8">
        <v>44918</v>
      </c>
      <c r="D464" s="8" t="s">
        <v>1948</v>
      </c>
      <c r="E464" s="7" t="s">
        <v>1891</v>
      </c>
      <c r="F464" s="7" t="s">
        <v>1892</v>
      </c>
      <c r="G464" s="5" t="s">
        <v>1893</v>
      </c>
      <c r="H464" s="7" t="s">
        <v>3244</v>
      </c>
      <c r="I464" s="7" t="s">
        <v>2729</v>
      </c>
      <c r="J464" s="88">
        <v>12000000</v>
      </c>
      <c r="K464" s="89">
        <v>6000000</v>
      </c>
      <c r="L464" s="88">
        <v>0</v>
      </c>
      <c r="M464" s="88">
        <v>0</v>
      </c>
      <c r="N464" s="15">
        <v>0</v>
      </c>
      <c r="O464" s="14">
        <v>0</v>
      </c>
      <c r="P464" s="15">
        <v>0</v>
      </c>
      <c r="Q464" s="7" t="s">
        <v>15</v>
      </c>
      <c r="R464" s="2" t="s">
        <v>1987</v>
      </c>
      <c r="S464" s="6"/>
      <c r="T464" s="3"/>
      <c r="U464" s="7" t="s">
        <v>3436</v>
      </c>
      <c r="V464" s="7" t="s">
        <v>3427</v>
      </c>
      <c r="W464" s="7" t="s">
        <v>3427</v>
      </c>
      <c r="X464" s="7" t="s">
        <v>3427</v>
      </c>
      <c r="Y464" s="7" t="s">
        <v>1933</v>
      </c>
      <c r="Z464" s="7" t="s">
        <v>16</v>
      </c>
      <c r="AA464" s="7" t="s">
        <v>2624</v>
      </c>
    </row>
    <row r="465" spans="1:28" x14ac:dyDescent="0.25">
      <c r="A465" s="4" t="s">
        <v>1931</v>
      </c>
      <c r="B465" s="7" t="s">
        <v>1940</v>
      </c>
      <c r="C465" s="8">
        <v>44918</v>
      </c>
      <c r="D465" s="8" t="s">
        <v>1948</v>
      </c>
      <c r="E465" s="7" t="s">
        <v>1894</v>
      </c>
      <c r="F465" s="7" t="s">
        <v>1895</v>
      </c>
      <c r="G465" s="5" t="s">
        <v>1896</v>
      </c>
      <c r="H465" s="7" t="s">
        <v>3244</v>
      </c>
      <c r="I465" s="7" t="s">
        <v>2729</v>
      </c>
      <c r="J465" s="88">
        <v>5000000</v>
      </c>
      <c r="K465" s="89">
        <v>2500000</v>
      </c>
      <c r="L465" s="88">
        <v>0</v>
      </c>
      <c r="M465" s="88">
        <v>0</v>
      </c>
      <c r="N465" s="15">
        <v>0</v>
      </c>
      <c r="O465" s="14">
        <v>0</v>
      </c>
      <c r="P465" s="15">
        <v>0</v>
      </c>
      <c r="Q465" s="7" t="s">
        <v>15</v>
      </c>
      <c r="R465" s="2" t="s">
        <v>1987</v>
      </c>
      <c r="S465" s="6"/>
      <c r="T465" s="3"/>
      <c r="U465" s="7" t="s">
        <v>3436</v>
      </c>
      <c r="V465" s="7" t="s">
        <v>3427</v>
      </c>
      <c r="W465" s="7" t="s">
        <v>3427</v>
      </c>
      <c r="X465" s="7" t="s">
        <v>3427</v>
      </c>
      <c r="Y465" s="7" t="s">
        <v>1933</v>
      </c>
      <c r="Z465" s="7" t="s">
        <v>16</v>
      </c>
      <c r="AA465" s="7" t="s">
        <v>2624</v>
      </c>
    </row>
    <row r="466" spans="1:28" x14ac:dyDescent="0.25">
      <c r="A466" s="4" t="s">
        <v>1931</v>
      </c>
      <c r="B466" s="7" t="s">
        <v>1940</v>
      </c>
      <c r="C466" s="8">
        <v>44918</v>
      </c>
      <c r="D466" s="8" t="s">
        <v>1948</v>
      </c>
      <c r="E466" s="7" t="s">
        <v>1897</v>
      </c>
      <c r="F466" s="7" t="s">
        <v>1898</v>
      </c>
      <c r="G466" s="5" t="s">
        <v>1899</v>
      </c>
      <c r="H466" s="7" t="s">
        <v>3244</v>
      </c>
      <c r="I466" s="7" t="s">
        <v>2729</v>
      </c>
      <c r="J466" s="88">
        <v>4000000</v>
      </c>
      <c r="K466" s="89">
        <v>2000000</v>
      </c>
      <c r="L466" s="88">
        <v>0</v>
      </c>
      <c r="M466" s="88">
        <v>0</v>
      </c>
      <c r="N466" s="15">
        <v>0</v>
      </c>
      <c r="O466" s="14">
        <v>0</v>
      </c>
      <c r="P466" s="15">
        <v>0</v>
      </c>
      <c r="Q466" s="7" t="s">
        <v>15</v>
      </c>
      <c r="R466" s="2" t="s">
        <v>1989</v>
      </c>
      <c r="S466" s="6"/>
      <c r="T466" s="3"/>
      <c r="U466" s="7" t="s">
        <v>3436</v>
      </c>
      <c r="V466" s="7" t="s">
        <v>3427</v>
      </c>
      <c r="W466" s="7" t="s">
        <v>3427</v>
      </c>
      <c r="X466" s="7" t="s">
        <v>3427</v>
      </c>
      <c r="Y466" s="7" t="s">
        <v>1933</v>
      </c>
      <c r="Z466" s="7" t="s">
        <v>16</v>
      </c>
      <c r="AA466" s="7" t="s">
        <v>2624</v>
      </c>
    </row>
    <row r="467" spans="1:28" x14ac:dyDescent="0.25">
      <c r="A467" s="4" t="s">
        <v>1931</v>
      </c>
      <c r="B467" s="7" t="s">
        <v>1940</v>
      </c>
      <c r="C467" s="8">
        <v>44918</v>
      </c>
      <c r="D467" s="8" t="s">
        <v>1948</v>
      </c>
      <c r="E467" s="7" t="s">
        <v>1900</v>
      </c>
      <c r="F467" s="7" t="s">
        <v>1901</v>
      </c>
      <c r="G467" s="5" t="s">
        <v>1902</v>
      </c>
      <c r="H467" s="7" t="s">
        <v>3244</v>
      </c>
      <c r="I467" s="7" t="s">
        <v>2729</v>
      </c>
      <c r="J467" s="88">
        <v>5000000</v>
      </c>
      <c r="K467" s="89">
        <v>2500000</v>
      </c>
      <c r="L467" s="88">
        <v>0</v>
      </c>
      <c r="M467" s="88">
        <v>0</v>
      </c>
      <c r="N467" s="15">
        <v>0</v>
      </c>
      <c r="O467" s="14">
        <v>0</v>
      </c>
      <c r="P467" s="15">
        <v>0</v>
      </c>
      <c r="Q467" s="7" t="s">
        <v>15</v>
      </c>
      <c r="R467" s="2" t="s">
        <v>1987</v>
      </c>
      <c r="S467" s="6"/>
      <c r="T467" s="3"/>
      <c r="U467" s="7" t="s">
        <v>3436</v>
      </c>
      <c r="V467" s="7" t="s">
        <v>3427</v>
      </c>
      <c r="W467" s="7" t="s">
        <v>3427</v>
      </c>
      <c r="X467" s="7" t="s">
        <v>3427</v>
      </c>
      <c r="Y467" s="7" t="s">
        <v>1933</v>
      </c>
      <c r="Z467" s="7" t="s">
        <v>16</v>
      </c>
      <c r="AA467" s="7" t="s">
        <v>2624</v>
      </c>
    </row>
    <row r="468" spans="1:28" x14ac:dyDescent="0.25">
      <c r="A468" s="4" t="s">
        <v>1931</v>
      </c>
      <c r="B468" s="7" t="s">
        <v>1940</v>
      </c>
      <c r="C468" s="8">
        <v>44918</v>
      </c>
      <c r="D468" s="8" t="s">
        <v>1948</v>
      </c>
      <c r="E468" s="7" t="s">
        <v>1903</v>
      </c>
      <c r="F468" s="7" t="s">
        <v>1904</v>
      </c>
      <c r="G468" s="5" t="s">
        <v>1905</v>
      </c>
      <c r="H468" s="7" t="s">
        <v>3244</v>
      </c>
      <c r="I468" s="7" t="s">
        <v>3245</v>
      </c>
      <c r="J468" s="88">
        <v>10000000</v>
      </c>
      <c r="K468" s="89">
        <v>10000000</v>
      </c>
      <c r="L468" s="88">
        <v>2897571.61</v>
      </c>
      <c r="M468" s="88">
        <v>0</v>
      </c>
      <c r="N468" s="15">
        <v>0.28975716099999999</v>
      </c>
      <c r="O468" s="14">
        <v>0</v>
      </c>
      <c r="P468" s="15">
        <v>0</v>
      </c>
      <c r="Q468" s="7" t="s">
        <v>15</v>
      </c>
      <c r="R468" s="2" t="s">
        <v>1987</v>
      </c>
      <c r="S468" s="6"/>
      <c r="T468" s="3"/>
      <c r="U468" s="7" t="s">
        <v>3436</v>
      </c>
      <c r="V468" s="7" t="s">
        <v>3427</v>
      </c>
      <c r="W468" s="7" t="s">
        <v>3427</v>
      </c>
      <c r="X468" s="7" t="s">
        <v>3427</v>
      </c>
      <c r="Y468" s="7" t="s">
        <v>1933</v>
      </c>
      <c r="Z468" s="7" t="s">
        <v>16</v>
      </c>
      <c r="AA468" s="7" t="s">
        <v>2624</v>
      </c>
    </row>
    <row r="469" spans="1:28" x14ac:dyDescent="0.25">
      <c r="A469" s="4" t="s">
        <v>1931</v>
      </c>
      <c r="B469" s="7" t="s">
        <v>1940</v>
      </c>
      <c r="C469" s="8">
        <v>44918</v>
      </c>
      <c r="D469" s="8" t="s">
        <v>1948</v>
      </c>
      <c r="E469" s="7" t="s">
        <v>1906</v>
      </c>
      <c r="F469" s="7" t="s">
        <v>1907</v>
      </c>
      <c r="G469" s="5" t="s">
        <v>1908</v>
      </c>
      <c r="H469" s="7" t="s">
        <v>3244</v>
      </c>
      <c r="I469" s="7" t="s">
        <v>2729</v>
      </c>
      <c r="J469" s="88">
        <v>500000</v>
      </c>
      <c r="K469" s="89">
        <v>500000</v>
      </c>
      <c r="L469" s="88">
        <v>75502.73</v>
      </c>
      <c r="M469" s="88">
        <v>0</v>
      </c>
      <c r="N469" s="15">
        <v>0.15100545999999998</v>
      </c>
      <c r="O469" s="14">
        <v>0</v>
      </c>
      <c r="P469" s="15">
        <v>0</v>
      </c>
      <c r="Q469" s="7" t="s">
        <v>15</v>
      </c>
      <c r="R469" s="2" t="s">
        <v>1991</v>
      </c>
      <c r="S469" s="6"/>
      <c r="T469" s="3"/>
      <c r="U469" s="7" t="s">
        <v>3436</v>
      </c>
      <c r="V469" s="7" t="s">
        <v>3427</v>
      </c>
      <c r="W469" s="7" t="s">
        <v>3427</v>
      </c>
      <c r="X469" s="7" t="s">
        <v>3427</v>
      </c>
      <c r="Y469" s="7" t="s">
        <v>1933</v>
      </c>
      <c r="Z469" s="7" t="s">
        <v>16</v>
      </c>
      <c r="AA469" s="7" t="s">
        <v>2624</v>
      </c>
    </row>
    <row r="470" spans="1:28" x14ac:dyDescent="0.25">
      <c r="A470" s="4" t="s">
        <v>1931</v>
      </c>
      <c r="B470" s="7" t="s">
        <v>1940</v>
      </c>
      <c r="C470" s="8">
        <v>44918</v>
      </c>
      <c r="D470" s="8" t="s">
        <v>1948</v>
      </c>
      <c r="E470" s="7" t="s">
        <v>1909</v>
      </c>
      <c r="F470" s="7" t="s">
        <v>1910</v>
      </c>
      <c r="G470" s="5" t="s">
        <v>1911</v>
      </c>
      <c r="H470" s="7" t="s">
        <v>3246</v>
      </c>
      <c r="I470" s="7" t="s">
        <v>3247</v>
      </c>
      <c r="J470" s="88">
        <v>3500000</v>
      </c>
      <c r="K470" s="89">
        <v>3500000</v>
      </c>
      <c r="L470" s="88">
        <v>2642728.59</v>
      </c>
      <c r="M470" s="88">
        <v>2431896.9900000002</v>
      </c>
      <c r="N470" s="15">
        <v>0.75506531142857136</v>
      </c>
      <c r="O470" s="14">
        <v>0.69482771142857147</v>
      </c>
      <c r="P470" s="15">
        <v>0.92022200054981829</v>
      </c>
      <c r="Q470" s="7" t="s">
        <v>58</v>
      </c>
      <c r="R470" s="2" t="s">
        <v>1995</v>
      </c>
      <c r="S470" s="6">
        <v>45061</v>
      </c>
      <c r="T470" s="3" t="s">
        <v>3438</v>
      </c>
      <c r="U470" s="7" t="s">
        <v>3427</v>
      </c>
      <c r="V470" s="7" t="s">
        <v>3436</v>
      </c>
      <c r="W470" s="7" t="s">
        <v>3436</v>
      </c>
      <c r="X470" s="7" t="s">
        <v>3436</v>
      </c>
      <c r="Y470" s="7" t="s">
        <v>1934</v>
      </c>
      <c r="Z470" s="7" t="s">
        <v>16</v>
      </c>
      <c r="AA470" s="7" t="s">
        <v>2624</v>
      </c>
    </row>
    <row r="471" spans="1:28" x14ac:dyDescent="0.25">
      <c r="A471" s="4" t="s">
        <v>1931</v>
      </c>
      <c r="B471" s="7" t="s">
        <v>1940</v>
      </c>
      <c r="C471" s="8">
        <v>44918</v>
      </c>
      <c r="D471" s="8" t="s">
        <v>1948</v>
      </c>
      <c r="E471" s="7" t="s">
        <v>1912</v>
      </c>
      <c r="F471" s="7" t="s">
        <v>1913</v>
      </c>
      <c r="G471" s="5" t="s">
        <v>1914</v>
      </c>
      <c r="H471" s="7" t="s">
        <v>3246</v>
      </c>
      <c r="I471" s="7" t="s">
        <v>3247</v>
      </c>
      <c r="J471" s="88">
        <v>2625000</v>
      </c>
      <c r="K471" s="89">
        <v>2625000</v>
      </c>
      <c r="L471" s="88">
        <v>110073.3</v>
      </c>
      <c r="M471" s="88">
        <v>97298.720000000016</v>
      </c>
      <c r="N471" s="15">
        <v>4.1932685714285718E-2</v>
      </c>
      <c r="O471" s="14">
        <v>3.7066179047619052E-2</v>
      </c>
      <c r="P471" s="15">
        <v>0.88394478951753075</v>
      </c>
      <c r="Q471" s="7" t="s">
        <v>125</v>
      </c>
      <c r="R471" s="2" t="s">
        <v>1993</v>
      </c>
      <c r="S471" s="6">
        <v>45348</v>
      </c>
      <c r="T471" s="3" t="s">
        <v>3438</v>
      </c>
      <c r="U471" s="7" t="s">
        <v>3427</v>
      </c>
      <c r="V471" s="7" t="s">
        <v>3436</v>
      </c>
      <c r="W471" s="7" t="s">
        <v>3427</v>
      </c>
      <c r="X471" s="7" t="s">
        <v>3427</v>
      </c>
      <c r="Y471" s="7" t="s">
        <v>1936</v>
      </c>
      <c r="Z471" s="7" t="s">
        <v>16</v>
      </c>
      <c r="AA471" s="7" t="s">
        <v>2624</v>
      </c>
    </row>
    <row r="472" spans="1:28" x14ac:dyDescent="0.25">
      <c r="A472" s="4" t="s">
        <v>1931</v>
      </c>
      <c r="B472" s="7" t="s">
        <v>1940</v>
      </c>
      <c r="C472" s="8">
        <v>44918</v>
      </c>
      <c r="D472" s="8" t="s">
        <v>1948</v>
      </c>
      <c r="E472" s="7" t="s">
        <v>1915</v>
      </c>
      <c r="F472" s="7" t="s">
        <v>1916</v>
      </c>
      <c r="G472" s="5" t="s">
        <v>1917</v>
      </c>
      <c r="H472" s="7" t="s">
        <v>3246</v>
      </c>
      <c r="I472" s="7" t="s">
        <v>3247</v>
      </c>
      <c r="J472" s="88">
        <v>1000000</v>
      </c>
      <c r="K472" s="89">
        <v>1000000</v>
      </c>
      <c r="L472" s="88">
        <v>725059.41</v>
      </c>
      <c r="M472" s="88">
        <v>459539.3</v>
      </c>
      <c r="N472" s="15">
        <v>0.72505941000000007</v>
      </c>
      <c r="O472" s="14">
        <v>0.45953929999999998</v>
      </c>
      <c r="P472" s="15">
        <v>0.63379537409217257</v>
      </c>
      <c r="Q472" s="7" t="s">
        <v>58</v>
      </c>
      <c r="R472" s="2" t="s">
        <v>1995</v>
      </c>
      <c r="S472" s="6">
        <v>44509</v>
      </c>
      <c r="T472" s="3" t="s">
        <v>3438</v>
      </c>
      <c r="U472" s="7" t="s">
        <v>3427</v>
      </c>
      <c r="V472" s="7" t="s">
        <v>3436</v>
      </c>
      <c r="W472" s="7" t="s">
        <v>3436</v>
      </c>
      <c r="X472" s="7" t="s">
        <v>3436</v>
      </c>
      <c r="Y472" s="7" t="s">
        <v>1934</v>
      </c>
      <c r="Z472" s="7" t="s">
        <v>16</v>
      </c>
      <c r="AA472" s="7" t="s">
        <v>2624</v>
      </c>
    </row>
    <row r="473" spans="1:28" x14ac:dyDescent="0.25">
      <c r="A473" s="4" t="s">
        <v>1931</v>
      </c>
      <c r="B473" s="7" t="s">
        <v>1940</v>
      </c>
      <c r="C473" s="8">
        <v>44918</v>
      </c>
      <c r="D473" s="8" t="s">
        <v>1948</v>
      </c>
      <c r="E473" s="7" t="s">
        <v>1918</v>
      </c>
      <c r="F473" s="7" t="s">
        <v>1919</v>
      </c>
      <c r="G473" s="5" t="s">
        <v>1920</v>
      </c>
      <c r="H473" s="7" t="s">
        <v>3246</v>
      </c>
      <c r="I473" s="7" t="s">
        <v>3247</v>
      </c>
      <c r="J473" s="88">
        <v>3500000</v>
      </c>
      <c r="K473" s="89">
        <v>3500000</v>
      </c>
      <c r="L473" s="88">
        <v>125793.16</v>
      </c>
      <c r="M473" s="88">
        <v>81662.25</v>
      </c>
      <c r="N473" s="15">
        <v>3.594090285714286E-2</v>
      </c>
      <c r="O473" s="14">
        <v>2.3332071428571428E-2</v>
      </c>
      <c r="P473" s="15">
        <v>0.64917877887796127</v>
      </c>
      <c r="Q473" s="7" t="s">
        <v>58</v>
      </c>
      <c r="R473" s="2" t="s">
        <v>3442</v>
      </c>
      <c r="S473" s="6">
        <v>45246</v>
      </c>
      <c r="T473" s="3" t="s">
        <v>3440</v>
      </c>
      <c r="U473" s="7" t="s">
        <v>3427</v>
      </c>
      <c r="V473" s="7" t="s">
        <v>3436</v>
      </c>
      <c r="W473" s="7" t="s">
        <v>3427</v>
      </c>
      <c r="X473" s="7" t="s">
        <v>3427</v>
      </c>
      <c r="Y473" s="7" t="s">
        <v>1936</v>
      </c>
      <c r="Z473" s="7" t="s">
        <v>16</v>
      </c>
      <c r="AA473" s="7" t="s">
        <v>2624</v>
      </c>
      <c r="AB473" s="2" t="s">
        <v>3384</v>
      </c>
    </row>
    <row r="474" spans="1:28" x14ac:dyDescent="0.25">
      <c r="A474" s="4" t="s">
        <v>1931</v>
      </c>
      <c r="B474" s="7" t="s">
        <v>1940</v>
      </c>
      <c r="C474" s="8">
        <v>44918</v>
      </c>
      <c r="D474" s="8" t="s">
        <v>1948</v>
      </c>
      <c r="E474" s="7" t="s">
        <v>1922</v>
      </c>
      <c r="F474" s="7" t="s">
        <v>1923</v>
      </c>
      <c r="G474" s="5" t="s">
        <v>1924</v>
      </c>
      <c r="H474" s="7" t="s">
        <v>3246</v>
      </c>
      <c r="I474" s="7" t="s">
        <v>3247</v>
      </c>
      <c r="J474" s="88">
        <v>3800000</v>
      </c>
      <c r="K474" s="89">
        <v>3800000</v>
      </c>
      <c r="L474" s="88">
        <v>2048554.44</v>
      </c>
      <c r="M474" s="88">
        <v>1075646.08</v>
      </c>
      <c r="N474" s="15">
        <v>0.53909327368421056</v>
      </c>
      <c r="O474" s="14">
        <v>0.28306475789473684</v>
      </c>
      <c r="P474" s="15">
        <v>0.52507566262188288</v>
      </c>
      <c r="Q474" s="7" t="s">
        <v>58</v>
      </c>
      <c r="R474" s="2" t="s">
        <v>1995</v>
      </c>
      <c r="S474" s="6">
        <v>44960</v>
      </c>
      <c r="T474" s="3" t="s">
        <v>3438</v>
      </c>
      <c r="U474" s="7" t="s">
        <v>3427</v>
      </c>
      <c r="V474" s="7" t="s">
        <v>3436</v>
      </c>
      <c r="W474" s="7" t="s">
        <v>3427</v>
      </c>
      <c r="X474" s="7" t="s">
        <v>3427</v>
      </c>
      <c r="Y474" s="7" t="s">
        <v>1936</v>
      </c>
      <c r="Z474" s="7" t="s">
        <v>16</v>
      </c>
      <c r="AA474" s="7" t="s">
        <v>2624</v>
      </c>
    </row>
    <row r="475" spans="1:28" x14ac:dyDescent="0.25">
      <c r="A475" s="4" t="s">
        <v>1931</v>
      </c>
      <c r="B475" s="7" t="s">
        <v>1940</v>
      </c>
      <c r="C475" s="8">
        <v>44918</v>
      </c>
      <c r="D475" s="8" t="s">
        <v>1948</v>
      </c>
      <c r="E475" s="7" t="s">
        <v>1925</v>
      </c>
      <c r="F475" s="7" t="s">
        <v>1926</v>
      </c>
      <c r="G475" s="5" t="s">
        <v>1927</v>
      </c>
      <c r="H475" s="7" t="s">
        <v>3246</v>
      </c>
      <c r="I475" s="7" t="s">
        <v>3247</v>
      </c>
      <c r="J475" s="88">
        <v>1200000</v>
      </c>
      <c r="K475" s="89">
        <v>1200000</v>
      </c>
      <c r="L475" s="88">
        <v>860119.14</v>
      </c>
      <c r="M475" s="88">
        <v>790579.94</v>
      </c>
      <c r="N475" s="15">
        <v>0.71676594999999999</v>
      </c>
      <c r="O475" s="14">
        <v>0.65881661666666658</v>
      </c>
      <c r="P475" s="15">
        <v>0.91915166543090754</v>
      </c>
      <c r="Q475" s="7" t="s">
        <v>58</v>
      </c>
      <c r="R475" s="2" t="s">
        <v>1995</v>
      </c>
      <c r="S475" s="6">
        <v>44998</v>
      </c>
      <c r="T475" s="3" t="s">
        <v>3438</v>
      </c>
      <c r="U475" s="7" t="s">
        <v>3427</v>
      </c>
      <c r="V475" s="7" t="s">
        <v>3436</v>
      </c>
      <c r="W475" s="7" t="s">
        <v>3436</v>
      </c>
      <c r="X475" s="7" t="s">
        <v>3436</v>
      </c>
      <c r="Y475" s="7" t="s">
        <v>1934</v>
      </c>
      <c r="Z475" s="7" t="s">
        <v>16</v>
      </c>
      <c r="AA475" s="7" t="s">
        <v>2624</v>
      </c>
    </row>
    <row r="476" spans="1:28" x14ac:dyDescent="0.25">
      <c r="A476" s="4" t="s">
        <v>1931</v>
      </c>
      <c r="B476" s="7" t="s">
        <v>1940</v>
      </c>
      <c r="C476" s="8">
        <v>44918</v>
      </c>
      <c r="D476" s="8" t="s">
        <v>1948</v>
      </c>
      <c r="E476" s="7" t="s">
        <v>1928</v>
      </c>
      <c r="F476" s="7" t="s">
        <v>1929</v>
      </c>
      <c r="G476" s="5" t="s">
        <v>1930</v>
      </c>
      <c r="H476" s="7" t="s">
        <v>3246</v>
      </c>
      <c r="I476" s="7" t="s">
        <v>3247</v>
      </c>
      <c r="J476" s="88">
        <v>16000000</v>
      </c>
      <c r="K476" s="89">
        <v>9375000</v>
      </c>
      <c r="L476" s="88">
        <v>13280070.35</v>
      </c>
      <c r="M476" s="88">
        <v>479337.32</v>
      </c>
      <c r="N476" s="15">
        <v>0.83000439687499994</v>
      </c>
      <c r="O476" s="14">
        <v>2.9958582500000001E-2</v>
      </c>
      <c r="P476" s="15">
        <v>3.6094486502475494E-2</v>
      </c>
      <c r="Q476" s="7" t="s">
        <v>125</v>
      </c>
      <c r="R476" s="2" t="s">
        <v>1993</v>
      </c>
      <c r="S476" s="6">
        <v>44992</v>
      </c>
      <c r="T476" s="3" t="s">
        <v>3438</v>
      </c>
      <c r="U476" s="7" t="s">
        <v>3427</v>
      </c>
      <c r="V476" s="7" t="s">
        <v>3436</v>
      </c>
      <c r="W476" s="7" t="s">
        <v>3436</v>
      </c>
      <c r="X476" s="7" t="s">
        <v>3436</v>
      </c>
      <c r="Y476" s="7" t="s">
        <v>1934</v>
      </c>
      <c r="Z476" s="7" t="s">
        <v>16</v>
      </c>
      <c r="AA476" s="7" t="s">
        <v>2624</v>
      </c>
    </row>
    <row r="477" spans="1:28" x14ac:dyDescent="0.25">
      <c r="A477" s="4" t="s">
        <v>2640</v>
      </c>
      <c r="B477" s="7" t="s">
        <v>1938</v>
      </c>
      <c r="C477" s="8">
        <v>44453</v>
      </c>
      <c r="D477" s="8" t="s">
        <v>1948</v>
      </c>
      <c r="E477" s="7" t="s">
        <v>12</v>
      </c>
      <c r="F477" s="7" t="s">
        <v>13</v>
      </c>
      <c r="G477" s="5" t="s">
        <v>14</v>
      </c>
      <c r="H477" s="7" t="s">
        <v>3248</v>
      </c>
      <c r="I477" s="7" t="s">
        <v>3249</v>
      </c>
      <c r="J477" s="88">
        <v>9198000</v>
      </c>
      <c r="K477" s="89">
        <v>9198000</v>
      </c>
      <c r="L477" s="88">
        <v>1242631.92</v>
      </c>
      <c r="M477" s="88">
        <v>1200815.96</v>
      </c>
      <c r="N477" s="15">
        <v>0.13509805609915199</v>
      </c>
      <c r="O477" s="14">
        <v>0.13055185475103284</v>
      </c>
      <c r="P477" s="15">
        <v>0.96634887666494196</v>
      </c>
      <c r="Q477" s="7" t="s">
        <v>15</v>
      </c>
      <c r="R477" s="2" t="s">
        <v>1991</v>
      </c>
      <c r="S477" s="6"/>
      <c r="T477" s="3"/>
      <c r="U477" s="7" t="s">
        <v>3436</v>
      </c>
      <c r="V477" s="7" t="s">
        <v>3427</v>
      </c>
      <c r="W477" s="7" t="s">
        <v>3427</v>
      </c>
      <c r="X477" s="7" t="s">
        <v>3427</v>
      </c>
      <c r="Y477" s="7" t="s">
        <v>1933</v>
      </c>
      <c r="Z477" s="7" t="s">
        <v>16</v>
      </c>
      <c r="AA477" s="7" t="s">
        <v>2624</v>
      </c>
    </row>
    <row r="478" spans="1:28" x14ac:dyDescent="0.25">
      <c r="A478" s="4" t="s">
        <v>2640</v>
      </c>
      <c r="B478" s="7" t="s">
        <v>1938</v>
      </c>
      <c r="C478" s="8">
        <v>44453</v>
      </c>
      <c r="D478" s="8" t="s">
        <v>1948</v>
      </c>
      <c r="E478" s="7" t="s">
        <v>17</v>
      </c>
      <c r="F478" s="7" t="s">
        <v>18</v>
      </c>
      <c r="G478" s="5" t="s">
        <v>19</v>
      </c>
      <c r="H478" s="7" t="s">
        <v>3250</v>
      </c>
      <c r="I478" s="7" t="s">
        <v>2729</v>
      </c>
      <c r="J478" s="88">
        <v>1420000</v>
      </c>
      <c r="K478" s="89">
        <v>1420000</v>
      </c>
      <c r="L478" s="88">
        <v>179760.4</v>
      </c>
      <c r="M478" s="88">
        <v>0</v>
      </c>
      <c r="N478" s="15">
        <v>0.12659183098591548</v>
      </c>
      <c r="O478" s="14">
        <v>0</v>
      </c>
      <c r="P478" s="15">
        <v>0</v>
      </c>
      <c r="Q478" s="7" t="s">
        <v>15</v>
      </c>
      <c r="R478" s="2" t="s">
        <v>1980</v>
      </c>
      <c r="S478" s="6"/>
      <c r="T478" s="3"/>
      <c r="U478" s="7" t="s">
        <v>3436</v>
      </c>
      <c r="V478" s="7" t="s">
        <v>3427</v>
      </c>
      <c r="W478" s="7" t="s">
        <v>3427</v>
      </c>
      <c r="X478" s="7" t="s">
        <v>3427</v>
      </c>
      <c r="Y478" s="7" t="s">
        <v>1933</v>
      </c>
      <c r="Z478" s="7" t="s">
        <v>16</v>
      </c>
      <c r="AA478" s="7" t="s">
        <v>2624</v>
      </c>
    </row>
    <row r="479" spans="1:28" x14ac:dyDescent="0.25">
      <c r="A479" s="4" t="s">
        <v>2640</v>
      </c>
      <c r="B479" s="7" t="s">
        <v>1938</v>
      </c>
      <c r="C479" s="8">
        <v>44453</v>
      </c>
      <c r="D479" s="8" t="s">
        <v>1948</v>
      </c>
      <c r="E479" s="7" t="s">
        <v>20</v>
      </c>
      <c r="F479" s="7" t="s">
        <v>21</v>
      </c>
      <c r="G479" s="5" t="s">
        <v>22</v>
      </c>
      <c r="H479" s="7" t="s">
        <v>3251</v>
      </c>
      <c r="I479" s="7" t="s">
        <v>3252</v>
      </c>
      <c r="J479" s="88">
        <v>1880000</v>
      </c>
      <c r="K479" s="89">
        <v>1880000</v>
      </c>
      <c r="L479" s="88">
        <v>194482.24</v>
      </c>
      <c r="M479" s="88">
        <v>24907.119999999999</v>
      </c>
      <c r="N479" s="15">
        <v>0.103448</v>
      </c>
      <c r="O479" s="14">
        <v>1.3248468085106383E-2</v>
      </c>
      <c r="P479" s="15">
        <v>0.12806886633967193</v>
      </c>
      <c r="Q479" s="7" t="s">
        <v>23</v>
      </c>
      <c r="R479" s="2" t="s">
        <v>1993</v>
      </c>
      <c r="S479" s="6"/>
      <c r="T479" s="3"/>
      <c r="U479" s="7" t="s">
        <v>3436</v>
      </c>
      <c r="V479" s="7" t="s">
        <v>3427</v>
      </c>
      <c r="W479" s="7" t="s">
        <v>3427</v>
      </c>
      <c r="X479" s="7" t="s">
        <v>3427</v>
      </c>
      <c r="Y479" s="7" t="s">
        <v>1933</v>
      </c>
      <c r="Z479" s="7" t="s">
        <v>16</v>
      </c>
      <c r="AA479" s="7" t="s">
        <v>2624</v>
      </c>
    </row>
    <row r="480" spans="1:28" x14ac:dyDescent="0.25">
      <c r="A480" s="4" t="s">
        <v>2640</v>
      </c>
      <c r="B480" s="7" t="s">
        <v>1938</v>
      </c>
      <c r="C480" s="8">
        <v>44453</v>
      </c>
      <c r="D480" s="8" t="s">
        <v>1948</v>
      </c>
      <c r="E480" s="7" t="s">
        <v>24</v>
      </c>
      <c r="F480" s="7" t="s">
        <v>25</v>
      </c>
      <c r="G480" s="5" t="s">
        <v>26</v>
      </c>
      <c r="H480" s="7" t="s">
        <v>3253</v>
      </c>
      <c r="I480" s="7" t="s">
        <v>3254</v>
      </c>
      <c r="J480" s="88">
        <v>2500000</v>
      </c>
      <c r="K480" s="89">
        <v>2500000</v>
      </c>
      <c r="L480" s="88">
        <v>143034.20000000001</v>
      </c>
      <c r="M480" s="88">
        <v>15377.31</v>
      </c>
      <c r="N480" s="15">
        <v>5.7213680000000003E-2</v>
      </c>
      <c r="O480" s="14">
        <v>6.1509239999999995E-3</v>
      </c>
      <c r="P480" s="15">
        <v>0.10750792467815388</v>
      </c>
      <c r="Q480" s="7" t="s">
        <v>15</v>
      </c>
      <c r="R480" s="2" t="s">
        <v>1987</v>
      </c>
      <c r="S480" s="6"/>
      <c r="T480" s="3"/>
      <c r="U480" s="7" t="s">
        <v>3436</v>
      </c>
      <c r="V480" s="7" t="s">
        <v>3427</v>
      </c>
      <c r="W480" s="7" t="s">
        <v>3427</v>
      </c>
      <c r="X480" s="7" t="s">
        <v>3427</v>
      </c>
      <c r="Y480" s="7" t="s">
        <v>1933</v>
      </c>
      <c r="Z480" s="7" t="s">
        <v>16</v>
      </c>
      <c r="AA480" s="7" t="s">
        <v>2624</v>
      </c>
    </row>
    <row r="481" spans="1:28" x14ac:dyDescent="0.25">
      <c r="A481" s="4" t="s">
        <v>2640</v>
      </c>
      <c r="B481" s="7" t="s">
        <v>1938</v>
      </c>
      <c r="C481" s="8">
        <v>44453</v>
      </c>
      <c r="D481" s="8" t="s">
        <v>1948</v>
      </c>
      <c r="E481" s="7" t="s">
        <v>27</v>
      </c>
      <c r="F481" s="7" t="s">
        <v>28</v>
      </c>
      <c r="G481" s="5" t="s">
        <v>29</v>
      </c>
      <c r="H481" s="7" t="s">
        <v>3255</v>
      </c>
      <c r="I481" s="7" t="s">
        <v>3256</v>
      </c>
      <c r="J481" s="88">
        <v>8748000</v>
      </c>
      <c r="K481" s="89">
        <v>8748000</v>
      </c>
      <c r="L481" s="88">
        <v>667671.82000000007</v>
      </c>
      <c r="M481" s="88">
        <v>149603.32999999999</v>
      </c>
      <c r="N481" s="15">
        <v>7.6322796067672616E-2</v>
      </c>
      <c r="O481" s="14">
        <v>1.7101432327389116E-2</v>
      </c>
      <c r="P481" s="15">
        <v>0.22406716221750975</v>
      </c>
      <c r="Q481" s="7" t="s">
        <v>15</v>
      </c>
      <c r="R481" s="2" t="s">
        <v>1989</v>
      </c>
      <c r="S481" s="6"/>
      <c r="T481" s="3"/>
      <c r="U481" s="7" t="s">
        <v>3436</v>
      </c>
      <c r="V481" s="7" t="s">
        <v>3427</v>
      </c>
      <c r="W481" s="7" t="s">
        <v>3427</v>
      </c>
      <c r="X481" s="7" t="s">
        <v>3427</v>
      </c>
      <c r="Y481" s="7" t="s">
        <v>1933</v>
      </c>
      <c r="Z481" s="7" t="s">
        <v>16</v>
      </c>
      <c r="AA481" s="7" t="s">
        <v>2624</v>
      </c>
    </row>
    <row r="482" spans="1:28" x14ac:dyDescent="0.25">
      <c r="A482" s="4" t="s">
        <v>2640</v>
      </c>
      <c r="B482" s="7" t="s">
        <v>1938</v>
      </c>
      <c r="C482" s="8">
        <v>44453</v>
      </c>
      <c r="D482" s="8" t="s">
        <v>1948</v>
      </c>
      <c r="E482" s="7" t="s">
        <v>30</v>
      </c>
      <c r="F482" s="7" t="s">
        <v>31</v>
      </c>
      <c r="G482" s="5" t="s">
        <v>32</v>
      </c>
      <c r="H482" s="7" t="s">
        <v>3257</v>
      </c>
      <c r="I482" s="7" t="s">
        <v>2729</v>
      </c>
      <c r="J482" s="88">
        <v>5000000</v>
      </c>
      <c r="K482" s="89">
        <v>5000000</v>
      </c>
      <c r="L482" s="88">
        <v>0</v>
      </c>
      <c r="M482" s="88">
        <v>0</v>
      </c>
      <c r="N482" s="15">
        <v>0</v>
      </c>
      <c r="O482" s="14">
        <v>0</v>
      </c>
      <c r="P482" s="15">
        <v>0</v>
      </c>
      <c r="Q482" s="7" t="s">
        <v>33</v>
      </c>
      <c r="R482" s="2" t="s">
        <v>3429</v>
      </c>
      <c r="S482" s="6"/>
      <c r="T482" s="3"/>
      <c r="U482" s="7" t="s">
        <v>3436</v>
      </c>
      <c r="V482" s="7" t="s">
        <v>3427</v>
      </c>
      <c r="W482" s="7" t="s">
        <v>3427</v>
      </c>
      <c r="X482" s="7" t="s">
        <v>3427</v>
      </c>
      <c r="Y482" s="7" t="s">
        <v>1933</v>
      </c>
      <c r="Z482" s="7" t="s">
        <v>16</v>
      </c>
      <c r="AA482" s="7" t="s">
        <v>2624</v>
      </c>
    </row>
    <row r="483" spans="1:28" x14ac:dyDescent="0.25">
      <c r="A483" s="4" t="s">
        <v>2640</v>
      </c>
      <c r="B483" s="7" t="s">
        <v>1938</v>
      </c>
      <c r="C483" s="8">
        <v>44453</v>
      </c>
      <c r="D483" s="8" t="s">
        <v>1948</v>
      </c>
      <c r="E483" s="7" t="s">
        <v>34</v>
      </c>
      <c r="F483" s="7" t="s">
        <v>35</v>
      </c>
      <c r="G483" s="5" t="s">
        <v>36</v>
      </c>
      <c r="H483" s="7" t="s">
        <v>3258</v>
      </c>
      <c r="I483" s="7" t="s">
        <v>3259</v>
      </c>
      <c r="J483" s="88">
        <v>890000</v>
      </c>
      <c r="K483" s="89">
        <v>890000</v>
      </c>
      <c r="L483" s="88">
        <v>0</v>
      </c>
      <c r="M483" s="88">
        <v>0</v>
      </c>
      <c r="N483" s="15">
        <v>0</v>
      </c>
      <c r="O483" s="14">
        <v>0</v>
      </c>
      <c r="P483" s="15">
        <v>0</v>
      </c>
      <c r="Q483" s="7" t="s">
        <v>33</v>
      </c>
      <c r="R483" s="2" t="s">
        <v>3429</v>
      </c>
      <c r="S483" s="6"/>
      <c r="T483" s="3"/>
      <c r="U483" s="7" t="s">
        <v>3436</v>
      </c>
      <c r="V483" s="7" t="s">
        <v>3427</v>
      </c>
      <c r="W483" s="7" t="s">
        <v>3427</v>
      </c>
      <c r="X483" s="7" t="s">
        <v>3427</v>
      </c>
      <c r="Y483" s="7" t="s">
        <v>1933</v>
      </c>
      <c r="Z483" s="7" t="s">
        <v>16</v>
      </c>
      <c r="AA483" s="7" t="s">
        <v>2624</v>
      </c>
    </row>
    <row r="484" spans="1:28" x14ac:dyDescent="0.25">
      <c r="A484" s="4" t="s">
        <v>2640</v>
      </c>
      <c r="B484" s="7" t="s">
        <v>1938</v>
      </c>
      <c r="C484" s="8">
        <v>44453</v>
      </c>
      <c r="D484" s="8" t="s">
        <v>1948</v>
      </c>
      <c r="E484" s="7" t="s">
        <v>37</v>
      </c>
      <c r="F484" s="7" t="s">
        <v>38</v>
      </c>
      <c r="G484" s="5" t="s">
        <v>39</v>
      </c>
      <c r="H484" s="7" t="s">
        <v>3260</v>
      </c>
      <c r="I484" s="7" t="s">
        <v>3224</v>
      </c>
      <c r="J484" s="88">
        <v>2000000</v>
      </c>
      <c r="K484" s="89">
        <v>2000000</v>
      </c>
      <c r="L484" s="88">
        <v>0</v>
      </c>
      <c r="M484" s="88">
        <v>0</v>
      </c>
      <c r="N484" s="15">
        <v>0</v>
      </c>
      <c r="O484" s="14">
        <v>0</v>
      </c>
      <c r="P484" s="15">
        <v>0</v>
      </c>
      <c r="Q484" s="7" t="s">
        <v>15</v>
      </c>
      <c r="R484" s="2" t="s">
        <v>1989</v>
      </c>
      <c r="S484" s="6"/>
      <c r="T484" s="3"/>
      <c r="U484" s="7" t="s">
        <v>3436</v>
      </c>
      <c r="V484" s="7" t="s">
        <v>3427</v>
      </c>
      <c r="W484" s="7" t="s">
        <v>3427</v>
      </c>
      <c r="X484" s="7" t="s">
        <v>3427</v>
      </c>
      <c r="Y484" s="7" t="s">
        <v>1933</v>
      </c>
      <c r="Z484" s="7" t="s">
        <v>16</v>
      </c>
      <c r="AA484" s="7" t="s">
        <v>2624</v>
      </c>
    </row>
    <row r="485" spans="1:28" x14ac:dyDescent="0.25">
      <c r="A485" s="4" t="s">
        <v>2640</v>
      </c>
      <c r="B485" s="7" t="s">
        <v>1938</v>
      </c>
      <c r="C485" s="8">
        <v>44453</v>
      </c>
      <c r="D485" s="8" t="s">
        <v>1948</v>
      </c>
      <c r="E485" s="7" t="s">
        <v>40</v>
      </c>
      <c r="F485" s="7" t="s">
        <v>41</v>
      </c>
      <c r="G485" s="5" t="s">
        <v>42</v>
      </c>
      <c r="H485" s="7" t="s">
        <v>3261</v>
      </c>
      <c r="I485" s="7" t="s">
        <v>3262</v>
      </c>
      <c r="J485" s="88">
        <v>3676000</v>
      </c>
      <c r="K485" s="89">
        <v>3676000</v>
      </c>
      <c r="L485" s="88">
        <v>1176605.76</v>
      </c>
      <c r="M485" s="88">
        <v>434866.92</v>
      </c>
      <c r="N485" s="15">
        <v>0.32007773667029382</v>
      </c>
      <c r="O485" s="14">
        <v>0.11829894450489663</v>
      </c>
      <c r="P485" s="15">
        <v>0.36959441707985519</v>
      </c>
      <c r="Q485" s="7" t="s">
        <v>58</v>
      </c>
      <c r="R485" s="2" t="s">
        <v>3442</v>
      </c>
      <c r="S485" s="6">
        <v>45435</v>
      </c>
      <c r="T485" s="3" t="s">
        <v>3440</v>
      </c>
      <c r="U485" s="7" t="s">
        <v>3427</v>
      </c>
      <c r="V485" s="7" t="s">
        <v>3436</v>
      </c>
      <c r="W485" s="7" t="s">
        <v>3427</v>
      </c>
      <c r="X485" s="7" t="s">
        <v>3427</v>
      </c>
      <c r="Y485" s="7" t="s">
        <v>1936</v>
      </c>
      <c r="Z485" s="7" t="s">
        <v>16</v>
      </c>
      <c r="AA485" s="7" t="s">
        <v>2624</v>
      </c>
      <c r="AB485" s="2" t="s">
        <v>3384</v>
      </c>
    </row>
    <row r="486" spans="1:28" x14ac:dyDescent="0.25">
      <c r="A486" s="4" t="s">
        <v>2640</v>
      </c>
      <c r="B486" s="7" t="s">
        <v>1938</v>
      </c>
      <c r="C486" s="8">
        <v>44453</v>
      </c>
      <c r="D486" s="8" t="s">
        <v>1948</v>
      </c>
      <c r="E486" s="7" t="s">
        <v>43</v>
      </c>
      <c r="F486" s="7" t="s">
        <v>44</v>
      </c>
      <c r="G486" s="5" t="s">
        <v>45</v>
      </c>
      <c r="H486" s="7" t="s">
        <v>3263</v>
      </c>
      <c r="I486" s="7" t="s">
        <v>3264</v>
      </c>
      <c r="J486" s="88">
        <v>1365000</v>
      </c>
      <c r="K486" s="89">
        <v>1365000</v>
      </c>
      <c r="L486" s="88">
        <v>724453.5499999997</v>
      </c>
      <c r="M486" s="88">
        <v>138402.32999999999</v>
      </c>
      <c r="N486" s="15">
        <v>0.53073520146520126</v>
      </c>
      <c r="O486" s="14">
        <v>0.10139364835164834</v>
      </c>
      <c r="P486" s="15">
        <v>0.19104375981041163</v>
      </c>
      <c r="Q486" s="7" t="s">
        <v>15</v>
      </c>
      <c r="R486" s="2" t="s">
        <v>1980</v>
      </c>
      <c r="S486" s="6"/>
      <c r="T486" s="3"/>
      <c r="U486" s="7" t="s">
        <v>3436</v>
      </c>
      <c r="V486" s="7" t="s">
        <v>3427</v>
      </c>
      <c r="W486" s="7" t="s">
        <v>3427</v>
      </c>
      <c r="X486" s="7" t="s">
        <v>3427</v>
      </c>
      <c r="Y486" s="7" t="s">
        <v>1933</v>
      </c>
      <c r="Z486" s="7" t="s">
        <v>16</v>
      </c>
      <c r="AA486" s="7" t="s">
        <v>2624</v>
      </c>
    </row>
    <row r="487" spans="1:28" x14ac:dyDescent="0.25">
      <c r="A487" s="4" t="s">
        <v>2640</v>
      </c>
      <c r="B487" s="7" t="s">
        <v>1938</v>
      </c>
      <c r="C487" s="8">
        <v>44453</v>
      </c>
      <c r="D487" s="8" t="s">
        <v>1948</v>
      </c>
      <c r="E487" s="7" t="s">
        <v>46</v>
      </c>
      <c r="F487" s="7" t="s">
        <v>47</v>
      </c>
      <c r="G487" s="5" t="s">
        <v>48</v>
      </c>
      <c r="H487" s="7" t="s">
        <v>3265</v>
      </c>
      <c r="I487" s="7" t="s">
        <v>3264</v>
      </c>
      <c r="J487" s="88">
        <v>1904000</v>
      </c>
      <c r="K487" s="89">
        <v>1904000</v>
      </c>
      <c r="L487" s="88">
        <v>179809.41</v>
      </c>
      <c r="M487" s="88">
        <v>55441.56</v>
      </c>
      <c r="N487" s="15">
        <v>9.4437715336134459E-2</v>
      </c>
      <c r="O487" s="14">
        <v>2.9118466386554621E-2</v>
      </c>
      <c r="P487" s="15">
        <v>0.30833514219305874</v>
      </c>
      <c r="Q487" s="7" t="s">
        <v>33</v>
      </c>
      <c r="R487" s="2" t="s">
        <v>3429</v>
      </c>
      <c r="S487" s="6"/>
      <c r="T487" s="3"/>
      <c r="U487" s="7" t="s">
        <v>3436</v>
      </c>
      <c r="V487" s="7" t="s">
        <v>3427</v>
      </c>
      <c r="W487" s="7" t="s">
        <v>3427</v>
      </c>
      <c r="X487" s="7" t="s">
        <v>3427</v>
      </c>
      <c r="Y487" s="7" t="s">
        <v>1933</v>
      </c>
      <c r="Z487" s="7" t="s">
        <v>16</v>
      </c>
      <c r="AA487" s="7" t="s">
        <v>2624</v>
      </c>
      <c r="AB487" s="2" t="s">
        <v>3383</v>
      </c>
    </row>
    <row r="488" spans="1:28" x14ac:dyDescent="0.25">
      <c r="A488" s="4" t="s">
        <v>2640</v>
      </c>
      <c r="B488" s="7" t="s">
        <v>1938</v>
      </c>
      <c r="C488" s="8">
        <v>44453</v>
      </c>
      <c r="D488" s="8" t="s">
        <v>1948</v>
      </c>
      <c r="E488" s="7" t="s">
        <v>49</v>
      </c>
      <c r="F488" s="7" t="s">
        <v>50</v>
      </c>
      <c r="G488" s="5" t="s">
        <v>51</v>
      </c>
      <c r="H488" s="7" t="s">
        <v>3266</v>
      </c>
      <c r="I488" s="7" t="s">
        <v>3267</v>
      </c>
      <c r="J488" s="88">
        <v>400000</v>
      </c>
      <c r="K488" s="89">
        <v>400000</v>
      </c>
      <c r="L488" s="88">
        <v>37299.78</v>
      </c>
      <c r="M488" s="88">
        <v>6356.13</v>
      </c>
      <c r="N488" s="15">
        <v>9.3249449999999998E-2</v>
      </c>
      <c r="O488" s="14">
        <v>1.5890325E-2</v>
      </c>
      <c r="P488" s="15">
        <v>0.1704066351061588</v>
      </c>
      <c r="Q488" s="7" t="s">
        <v>15</v>
      </c>
      <c r="R488" s="2" t="s">
        <v>1991</v>
      </c>
      <c r="S488" s="6"/>
      <c r="T488" s="3"/>
      <c r="U488" s="7" t="s">
        <v>3436</v>
      </c>
      <c r="V488" s="7" t="s">
        <v>3427</v>
      </c>
      <c r="W488" s="7" t="s">
        <v>3427</v>
      </c>
      <c r="X488" s="7" t="s">
        <v>3427</v>
      </c>
      <c r="Y488" s="7" t="s">
        <v>1933</v>
      </c>
      <c r="Z488" s="7" t="s">
        <v>16</v>
      </c>
      <c r="AA488" s="7" t="s">
        <v>2624</v>
      </c>
    </row>
    <row r="489" spans="1:28" x14ac:dyDescent="0.25">
      <c r="A489" s="4" t="s">
        <v>2640</v>
      </c>
      <c r="B489" s="7" t="s">
        <v>1938</v>
      </c>
      <c r="C489" s="8">
        <v>44453</v>
      </c>
      <c r="D489" s="8" t="s">
        <v>1948</v>
      </c>
      <c r="E489" s="7" t="s">
        <v>52</v>
      </c>
      <c r="F489" s="7" t="s">
        <v>53</v>
      </c>
      <c r="G489" s="5" t="s">
        <v>54</v>
      </c>
      <c r="H489" s="7" t="s">
        <v>3250</v>
      </c>
      <c r="I489" s="7" t="s">
        <v>2729</v>
      </c>
      <c r="J489" s="88">
        <v>8000000</v>
      </c>
      <c r="K489" s="89">
        <v>8000000</v>
      </c>
      <c r="L489" s="88">
        <v>445410</v>
      </c>
      <c r="M489" s="88">
        <v>420034</v>
      </c>
      <c r="N489" s="15">
        <v>5.5676249999999997E-2</v>
      </c>
      <c r="O489" s="14">
        <v>5.2504250000000002E-2</v>
      </c>
      <c r="P489" s="15">
        <v>0.94302777216497158</v>
      </c>
      <c r="Q489" s="7" t="s">
        <v>15</v>
      </c>
      <c r="R489" s="2" t="s">
        <v>1980</v>
      </c>
      <c r="S489" s="6"/>
      <c r="T489" s="3"/>
      <c r="U489" s="7" t="s">
        <v>3436</v>
      </c>
      <c r="V489" s="7" t="s">
        <v>3427</v>
      </c>
      <c r="W489" s="7" t="s">
        <v>3427</v>
      </c>
      <c r="X489" s="7" t="s">
        <v>3427</v>
      </c>
      <c r="Y489" s="7" t="s">
        <v>1933</v>
      </c>
      <c r="Z489" s="7" t="s">
        <v>16</v>
      </c>
      <c r="AA489" s="7" t="s">
        <v>2624</v>
      </c>
    </row>
    <row r="490" spans="1:28" x14ac:dyDescent="0.25">
      <c r="A490" s="4" t="s">
        <v>2640</v>
      </c>
      <c r="B490" s="7" t="s">
        <v>1938</v>
      </c>
      <c r="C490" s="8">
        <v>44453</v>
      </c>
      <c r="D490" s="8" t="s">
        <v>1948</v>
      </c>
      <c r="E490" s="7" t="s">
        <v>55</v>
      </c>
      <c r="F490" s="7" t="s">
        <v>56</v>
      </c>
      <c r="G490" s="5" t="s">
        <v>57</v>
      </c>
      <c r="H490" s="7" t="s">
        <v>3268</v>
      </c>
      <c r="I490" s="7" t="s">
        <v>3269</v>
      </c>
      <c r="J490" s="88">
        <v>4482000</v>
      </c>
      <c r="K490" s="89">
        <v>4482000</v>
      </c>
      <c r="L490" s="88">
        <v>3729886.76</v>
      </c>
      <c r="M490" s="88">
        <v>1752546.65</v>
      </c>
      <c r="N490" s="15">
        <v>0.83219249442213294</v>
      </c>
      <c r="O490" s="14">
        <v>0.39101888665774204</v>
      </c>
      <c r="P490" s="15">
        <v>0.4698659135699873</v>
      </c>
      <c r="Q490" s="7" t="s">
        <v>58</v>
      </c>
      <c r="R490" s="2" t="s">
        <v>1995</v>
      </c>
      <c r="S490" s="6">
        <v>45291</v>
      </c>
      <c r="T490" s="3" t="s">
        <v>3438</v>
      </c>
      <c r="U490" s="7" t="s">
        <v>3427</v>
      </c>
      <c r="V490" s="7" t="s">
        <v>3436</v>
      </c>
      <c r="W490" s="7" t="s">
        <v>3436</v>
      </c>
      <c r="X490" s="7" t="s">
        <v>3436</v>
      </c>
      <c r="Y490" s="7" t="s">
        <v>1934</v>
      </c>
      <c r="Z490" s="7" t="s">
        <v>16</v>
      </c>
      <c r="AA490" s="7" t="s">
        <v>2624</v>
      </c>
    </row>
    <row r="491" spans="1:28" x14ac:dyDescent="0.25">
      <c r="A491" s="4" t="s">
        <v>2640</v>
      </c>
      <c r="B491" s="7" t="s">
        <v>1938</v>
      </c>
      <c r="C491" s="8">
        <v>44453</v>
      </c>
      <c r="D491" s="8" t="s">
        <v>1948</v>
      </c>
      <c r="E491" s="7" t="s">
        <v>59</v>
      </c>
      <c r="F491" s="7" t="s">
        <v>60</v>
      </c>
      <c r="G491" s="5" t="s">
        <v>61</v>
      </c>
      <c r="H491" s="7" t="s">
        <v>3270</v>
      </c>
      <c r="I491" s="7" t="s">
        <v>3270</v>
      </c>
      <c r="J491" s="88">
        <v>3000000</v>
      </c>
      <c r="K491" s="89">
        <v>3000000</v>
      </c>
      <c r="L491" s="88">
        <v>245073.07</v>
      </c>
      <c r="M491" s="88">
        <v>124588.98</v>
      </c>
      <c r="N491" s="15">
        <v>8.1691023333333335E-2</v>
      </c>
      <c r="O491" s="14">
        <v>4.1529659999999996E-2</v>
      </c>
      <c r="P491" s="15">
        <v>0.5083748287806571</v>
      </c>
      <c r="Q491" s="7" t="s">
        <v>15</v>
      </c>
      <c r="R491" s="2" t="s">
        <v>1991</v>
      </c>
      <c r="S491" s="6"/>
      <c r="T491" s="3"/>
      <c r="U491" s="7" t="s">
        <v>3436</v>
      </c>
      <c r="V491" s="7" t="s">
        <v>3427</v>
      </c>
      <c r="W491" s="7" t="s">
        <v>3427</v>
      </c>
      <c r="X491" s="7" t="s">
        <v>3427</v>
      </c>
      <c r="Y491" s="7" t="s">
        <v>1933</v>
      </c>
      <c r="Z491" s="7" t="s">
        <v>16</v>
      </c>
      <c r="AA491" s="7" t="s">
        <v>2624</v>
      </c>
    </row>
    <row r="492" spans="1:28" x14ac:dyDescent="0.25">
      <c r="A492" s="4" t="s">
        <v>2640</v>
      </c>
      <c r="B492" s="7" t="s">
        <v>1938</v>
      </c>
      <c r="C492" s="8">
        <v>44453</v>
      </c>
      <c r="D492" s="8" t="s">
        <v>1948</v>
      </c>
      <c r="E492" s="7" t="s">
        <v>62</v>
      </c>
      <c r="F492" s="7" t="s">
        <v>63</v>
      </c>
      <c r="G492" s="5" t="s">
        <v>64</v>
      </c>
      <c r="H492" s="7" t="s">
        <v>3271</v>
      </c>
      <c r="I492" s="7" t="s">
        <v>3272</v>
      </c>
      <c r="J492" s="88">
        <v>4630000</v>
      </c>
      <c r="K492" s="89">
        <v>4630000</v>
      </c>
      <c r="L492" s="88">
        <v>42052.33</v>
      </c>
      <c r="M492" s="88">
        <v>42052.33</v>
      </c>
      <c r="N492" s="15">
        <v>9.0825766738660916E-3</v>
      </c>
      <c r="O492" s="14">
        <v>9.0825766738660916E-3</v>
      </c>
      <c r="P492" s="15">
        <v>1</v>
      </c>
      <c r="Q492" s="7" t="s">
        <v>15</v>
      </c>
      <c r="R492" s="2" t="s">
        <v>1989</v>
      </c>
      <c r="S492" s="6"/>
      <c r="T492" s="3"/>
      <c r="U492" s="7" t="s">
        <v>3436</v>
      </c>
      <c r="V492" s="7" t="s">
        <v>3427</v>
      </c>
      <c r="W492" s="7" t="s">
        <v>3427</v>
      </c>
      <c r="X492" s="7" t="s">
        <v>3427</v>
      </c>
      <c r="Y492" s="7" t="s">
        <v>1933</v>
      </c>
      <c r="Z492" s="7" t="s">
        <v>16</v>
      </c>
      <c r="AA492" s="7" t="s">
        <v>2624</v>
      </c>
    </row>
    <row r="493" spans="1:28" x14ac:dyDescent="0.25">
      <c r="A493" s="4" t="s">
        <v>2640</v>
      </c>
      <c r="B493" s="7" t="s">
        <v>1938</v>
      </c>
      <c r="C493" s="8">
        <v>44453</v>
      </c>
      <c r="D493" s="8" t="s">
        <v>1948</v>
      </c>
      <c r="E493" s="7" t="s">
        <v>65</v>
      </c>
      <c r="F493" s="7" t="s">
        <v>66</v>
      </c>
      <c r="G493" s="5" t="s">
        <v>67</v>
      </c>
      <c r="H493" s="7" t="s">
        <v>3273</v>
      </c>
      <c r="I493" s="7" t="s">
        <v>2729</v>
      </c>
      <c r="J493" s="88">
        <v>3500000</v>
      </c>
      <c r="K493" s="89">
        <v>3500000</v>
      </c>
      <c r="L493" s="88">
        <v>0</v>
      </c>
      <c r="M493" s="88">
        <v>0</v>
      </c>
      <c r="N493" s="15">
        <v>0</v>
      </c>
      <c r="O493" s="14">
        <v>0</v>
      </c>
      <c r="P493" s="15">
        <v>0</v>
      </c>
      <c r="Q493" s="7" t="s">
        <v>15</v>
      </c>
      <c r="R493" s="2" t="s">
        <v>1980</v>
      </c>
      <c r="S493" s="6"/>
      <c r="T493" s="3"/>
      <c r="U493" s="7" t="s">
        <v>3436</v>
      </c>
      <c r="V493" s="7" t="s">
        <v>3427</v>
      </c>
      <c r="W493" s="7" t="s">
        <v>3427</v>
      </c>
      <c r="X493" s="7" t="s">
        <v>3427</v>
      </c>
      <c r="Y493" s="7" t="s">
        <v>1933</v>
      </c>
      <c r="Z493" s="7" t="s">
        <v>16</v>
      </c>
      <c r="AA493" s="7" t="s">
        <v>2624</v>
      </c>
    </row>
    <row r="494" spans="1:28" x14ac:dyDescent="0.25">
      <c r="A494" s="4" t="s">
        <v>2640</v>
      </c>
      <c r="B494" s="7" t="s">
        <v>1938</v>
      </c>
      <c r="C494" s="8">
        <v>44453</v>
      </c>
      <c r="D494" s="8" t="s">
        <v>1948</v>
      </c>
      <c r="E494" s="7" t="s">
        <v>68</v>
      </c>
      <c r="F494" s="7" t="s">
        <v>69</v>
      </c>
      <c r="G494" s="5" t="s">
        <v>70</v>
      </c>
      <c r="H494" s="7" t="s">
        <v>3274</v>
      </c>
      <c r="I494" s="7" t="s">
        <v>3275</v>
      </c>
      <c r="J494" s="88">
        <v>1390000</v>
      </c>
      <c r="K494" s="89">
        <v>1390000</v>
      </c>
      <c r="L494" s="88">
        <v>0</v>
      </c>
      <c r="M494" s="88">
        <v>0</v>
      </c>
      <c r="N494" s="15">
        <v>0</v>
      </c>
      <c r="O494" s="14">
        <v>0</v>
      </c>
      <c r="P494" s="15">
        <v>0</v>
      </c>
      <c r="Q494" s="7" t="s">
        <v>15</v>
      </c>
      <c r="R494" s="2" t="s">
        <v>1989</v>
      </c>
      <c r="S494" s="6"/>
      <c r="T494" s="3"/>
      <c r="U494" s="7" t="s">
        <v>3436</v>
      </c>
      <c r="V494" s="7" t="s">
        <v>3427</v>
      </c>
      <c r="W494" s="7" t="s">
        <v>3427</v>
      </c>
      <c r="X494" s="7" t="s">
        <v>3427</v>
      </c>
      <c r="Y494" s="7" t="s">
        <v>1933</v>
      </c>
      <c r="Z494" s="7" t="s">
        <v>16</v>
      </c>
      <c r="AA494" s="7" t="s">
        <v>2624</v>
      </c>
    </row>
    <row r="495" spans="1:28" x14ac:dyDescent="0.25">
      <c r="A495" s="4" t="s">
        <v>2640</v>
      </c>
      <c r="B495" s="7" t="s">
        <v>1938</v>
      </c>
      <c r="C495" s="8">
        <v>44453</v>
      </c>
      <c r="D495" s="8" t="s">
        <v>1948</v>
      </c>
      <c r="E495" s="7" t="s">
        <v>71</v>
      </c>
      <c r="F495" s="7" t="s">
        <v>72</v>
      </c>
      <c r="G495" s="5" t="s">
        <v>73</v>
      </c>
      <c r="H495" s="7" t="s">
        <v>3276</v>
      </c>
      <c r="I495" s="7" t="s">
        <v>3277</v>
      </c>
      <c r="J495" s="88">
        <v>7750000</v>
      </c>
      <c r="K495" s="89">
        <v>7750000</v>
      </c>
      <c r="L495" s="88">
        <v>6541972.3799999999</v>
      </c>
      <c r="M495" s="88">
        <v>1241769.3</v>
      </c>
      <c r="N495" s="15">
        <v>0.84412546838709679</v>
      </c>
      <c r="O495" s="14">
        <v>0.16022829677419356</v>
      </c>
      <c r="P495" s="15">
        <v>0.18981573566350032</v>
      </c>
      <c r="Q495" s="7" t="s">
        <v>15</v>
      </c>
      <c r="R495" s="2" t="s">
        <v>1989</v>
      </c>
      <c r="S495" s="6"/>
      <c r="T495" s="3"/>
      <c r="U495" s="7" t="s">
        <v>3427</v>
      </c>
      <c r="V495" s="7" t="s">
        <v>3427</v>
      </c>
      <c r="W495" s="7" t="s">
        <v>3436</v>
      </c>
      <c r="X495" s="7" t="s">
        <v>3427</v>
      </c>
      <c r="Y495" s="7" t="s">
        <v>1935</v>
      </c>
      <c r="Z495" s="7" t="s">
        <v>16</v>
      </c>
      <c r="AA495" s="7" t="s">
        <v>2624</v>
      </c>
    </row>
    <row r="496" spans="1:28" x14ac:dyDescent="0.25">
      <c r="A496" s="4" t="s">
        <v>2640</v>
      </c>
      <c r="B496" s="7" t="s">
        <v>1938</v>
      </c>
      <c r="C496" s="8">
        <v>44453</v>
      </c>
      <c r="D496" s="8" t="s">
        <v>1948</v>
      </c>
      <c r="E496" s="7" t="s">
        <v>74</v>
      </c>
      <c r="F496" s="7" t="s">
        <v>75</v>
      </c>
      <c r="G496" s="5" t="s">
        <v>76</v>
      </c>
      <c r="H496" s="7" t="s">
        <v>3278</v>
      </c>
      <c r="I496" s="7" t="s">
        <v>3279</v>
      </c>
      <c r="J496" s="88">
        <v>2000000</v>
      </c>
      <c r="K496" s="89">
        <v>2000000</v>
      </c>
      <c r="L496" s="88">
        <v>0</v>
      </c>
      <c r="M496" s="88">
        <v>0</v>
      </c>
      <c r="N496" s="15">
        <v>0</v>
      </c>
      <c r="O496" s="14">
        <v>0</v>
      </c>
      <c r="P496" s="15">
        <v>0</v>
      </c>
      <c r="Q496" s="7" t="s">
        <v>33</v>
      </c>
      <c r="R496" s="2" t="s">
        <v>3429</v>
      </c>
      <c r="S496" s="6"/>
      <c r="T496" s="3"/>
      <c r="U496" s="7" t="s">
        <v>3436</v>
      </c>
      <c r="V496" s="7" t="s">
        <v>3427</v>
      </c>
      <c r="W496" s="7" t="s">
        <v>3427</v>
      </c>
      <c r="X496" s="7" t="s">
        <v>3427</v>
      </c>
      <c r="Y496" s="7" t="s">
        <v>1933</v>
      </c>
      <c r="Z496" s="7" t="s">
        <v>16</v>
      </c>
      <c r="AA496" s="7" t="s">
        <v>2624</v>
      </c>
    </row>
    <row r="497" spans="1:28" x14ac:dyDescent="0.25">
      <c r="A497" s="4" t="s">
        <v>2640</v>
      </c>
      <c r="B497" s="7" t="s">
        <v>1938</v>
      </c>
      <c r="C497" s="8">
        <v>44453</v>
      </c>
      <c r="D497" s="8" t="s">
        <v>1948</v>
      </c>
      <c r="E497" s="7" t="s">
        <v>77</v>
      </c>
      <c r="F497" s="7" t="s">
        <v>78</v>
      </c>
      <c r="G497" s="5" t="s">
        <v>79</v>
      </c>
      <c r="H497" s="7" t="s">
        <v>3280</v>
      </c>
      <c r="I497" s="7" t="s">
        <v>3281</v>
      </c>
      <c r="J497" s="88">
        <v>1500000</v>
      </c>
      <c r="K497" s="89">
        <v>1500000</v>
      </c>
      <c r="L497" s="88">
        <v>234659.25</v>
      </c>
      <c r="M497" s="88">
        <v>0</v>
      </c>
      <c r="N497" s="15">
        <v>0.15643950000000001</v>
      </c>
      <c r="O497" s="14">
        <v>0</v>
      </c>
      <c r="P497" s="15">
        <v>0</v>
      </c>
      <c r="Q497" s="7" t="s">
        <v>15</v>
      </c>
      <c r="R497" s="2" t="s">
        <v>1987</v>
      </c>
      <c r="S497" s="6"/>
      <c r="T497" s="3"/>
      <c r="U497" s="7" t="s">
        <v>3436</v>
      </c>
      <c r="V497" s="7" t="s">
        <v>3427</v>
      </c>
      <c r="W497" s="7" t="s">
        <v>3427</v>
      </c>
      <c r="X497" s="7" t="s">
        <v>3427</v>
      </c>
      <c r="Y497" s="7" t="s">
        <v>1933</v>
      </c>
      <c r="Z497" s="7" t="s">
        <v>16</v>
      </c>
      <c r="AA497" s="7" t="s">
        <v>2624</v>
      </c>
    </row>
    <row r="498" spans="1:28" x14ac:dyDescent="0.25">
      <c r="A498" s="4" t="s">
        <v>2640</v>
      </c>
      <c r="B498" s="7" t="s">
        <v>1938</v>
      </c>
      <c r="C498" s="8">
        <v>44453</v>
      </c>
      <c r="D498" s="8" t="s">
        <v>1948</v>
      </c>
      <c r="E498" s="7" t="s">
        <v>80</v>
      </c>
      <c r="F498" s="7" t="s">
        <v>81</v>
      </c>
      <c r="G498" s="5" t="s">
        <v>82</v>
      </c>
      <c r="H498" s="7" t="s">
        <v>3282</v>
      </c>
      <c r="I498" s="7" t="s">
        <v>3283</v>
      </c>
      <c r="J498" s="88">
        <v>1660000</v>
      </c>
      <c r="K498" s="89">
        <v>1660000</v>
      </c>
      <c r="L498" s="88">
        <v>1373046.87</v>
      </c>
      <c r="M498" s="88">
        <v>148789.70000000001</v>
      </c>
      <c r="N498" s="15">
        <v>0.82713666867469882</v>
      </c>
      <c r="O498" s="14">
        <v>8.9632349397590363E-2</v>
      </c>
      <c r="P498" s="15">
        <v>0.10836461831780003</v>
      </c>
      <c r="Q498" s="7" t="s">
        <v>15</v>
      </c>
      <c r="R498" s="2" t="s">
        <v>1991</v>
      </c>
      <c r="S498" s="6"/>
      <c r="T498" s="3"/>
      <c r="U498" s="7" t="s">
        <v>3427</v>
      </c>
      <c r="V498" s="7" t="s">
        <v>3427</v>
      </c>
      <c r="W498" s="7" t="s">
        <v>3436</v>
      </c>
      <c r="X498" s="7" t="s">
        <v>3427</v>
      </c>
      <c r="Y498" s="7" t="s">
        <v>1935</v>
      </c>
      <c r="Z498" s="7" t="s">
        <v>16</v>
      </c>
      <c r="AA498" s="7" t="s">
        <v>2624</v>
      </c>
    </row>
    <row r="499" spans="1:28" x14ac:dyDescent="0.25">
      <c r="A499" s="4" t="s">
        <v>2640</v>
      </c>
      <c r="B499" s="7" t="s">
        <v>1938</v>
      </c>
      <c r="C499" s="8">
        <v>44453</v>
      </c>
      <c r="D499" s="8" t="s">
        <v>1948</v>
      </c>
      <c r="E499" s="7" t="s">
        <v>83</v>
      </c>
      <c r="F499" s="7" t="s">
        <v>84</v>
      </c>
      <c r="G499" s="5" t="s">
        <v>85</v>
      </c>
      <c r="H499" s="7" t="s">
        <v>3284</v>
      </c>
      <c r="I499" s="7" t="s">
        <v>3285</v>
      </c>
      <c r="J499" s="88">
        <v>3500000</v>
      </c>
      <c r="K499" s="89">
        <v>3500000</v>
      </c>
      <c r="L499" s="88">
        <v>0</v>
      </c>
      <c r="M499" s="88">
        <v>0</v>
      </c>
      <c r="N499" s="15">
        <v>0</v>
      </c>
      <c r="O499" s="14">
        <v>0</v>
      </c>
      <c r="P499" s="15">
        <v>0</v>
      </c>
      <c r="Q499" s="7" t="s">
        <v>33</v>
      </c>
      <c r="R499" s="2" t="s">
        <v>3429</v>
      </c>
      <c r="S499" s="6"/>
      <c r="T499" s="3"/>
      <c r="U499" s="7" t="s">
        <v>3436</v>
      </c>
      <c r="V499" s="7" t="s">
        <v>3427</v>
      </c>
      <c r="W499" s="7" t="s">
        <v>3427</v>
      </c>
      <c r="X499" s="7" t="s">
        <v>3427</v>
      </c>
      <c r="Y499" s="7" t="s">
        <v>1933</v>
      </c>
      <c r="Z499" s="7" t="s">
        <v>16</v>
      </c>
      <c r="AA499" s="7" t="s">
        <v>2624</v>
      </c>
    </row>
    <row r="500" spans="1:28" x14ac:dyDescent="0.25">
      <c r="A500" s="4" t="s">
        <v>2640</v>
      </c>
      <c r="B500" s="7" t="s">
        <v>1938</v>
      </c>
      <c r="C500" s="8">
        <v>44453</v>
      </c>
      <c r="D500" s="8" t="s">
        <v>1948</v>
      </c>
      <c r="E500" s="7" t="s">
        <v>86</v>
      </c>
      <c r="F500" s="7" t="s">
        <v>87</v>
      </c>
      <c r="G500" s="5" t="s">
        <v>88</v>
      </c>
      <c r="H500" s="7" t="s">
        <v>3286</v>
      </c>
      <c r="I500" s="7" t="s">
        <v>3287</v>
      </c>
      <c r="J500" s="88">
        <v>2031000</v>
      </c>
      <c r="K500" s="89">
        <v>2031000</v>
      </c>
      <c r="L500" s="88">
        <v>231793.39</v>
      </c>
      <c r="M500" s="88">
        <v>0</v>
      </c>
      <c r="N500" s="15">
        <v>0.11412771541112753</v>
      </c>
      <c r="O500" s="14">
        <v>0</v>
      </c>
      <c r="P500" s="15">
        <v>0</v>
      </c>
      <c r="Q500" s="7" t="s">
        <v>15</v>
      </c>
      <c r="R500" s="2" t="s">
        <v>1991</v>
      </c>
      <c r="S500" s="6"/>
      <c r="T500" s="3"/>
      <c r="U500" s="7" t="s">
        <v>3436</v>
      </c>
      <c r="V500" s="7" t="s">
        <v>3427</v>
      </c>
      <c r="W500" s="7" t="s">
        <v>3427</v>
      </c>
      <c r="X500" s="7" t="s">
        <v>3427</v>
      </c>
      <c r="Y500" s="7" t="s">
        <v>1933</v>
      </c>
      <c r="Z500" s="7" t="s">
        <v>16</v>
      </c>
      <c r="AA500" s="7" t="s">
        <v>2624</v>
      </c>
    </row>
    <row r="501" spans="1:28" x14ac:dyDescent="0.25">
      <c r="A501" s="4" t="s">
        <v>2640</v>
      </c>
      <c r="B501" s="7" t="s">
        <v>1938</v>
      </c>
      <c r="C501" s="8">
        <v>44453</v>
      </c>
      <c r="D501" s="8" t="s">
        <v>1948</v>
      </c>
      <c r="E501" s="7" t="s">
        <v>89</v>
      </c>
      <c r="F501" s="7" t="s">
        <v>90</v>
      </c>
      <c r="G501" s="5" t="s">
        <v>91</v>
      </c>
      <c r="H501" s="7" t="s">
        <v>3288</v>
      </c>
      <c r="I501" s="7" t="s">
        <v>3289</v>
      </c>
      <c r="J501" s="88">
        <v>5010000</v>
      </c>
      <c r="K501" s="89">
        <v>5010000</v>
      </c>
      <c r="L501" s="88">
        <v>211222.98</v>
      </c>
      <c r="M501" s="88">
        <v>104316.51</v>
      </c>
      <c r="N501" s="15">
        <v>4.2160275449101801E-2</v>
      </c>
      <c r="O501" s="14">
        <v>2.082165868263473E-2</v>
      </c>
      <c r="P501" s="15">
        <v>0.49386913298922303</v>
      </c>
      <c r="Q501" s="7" t="s">
        <v>15</v>
      </c>
      <c r="R501" s="2" t="s">
        <v>1991</v>
      </c>
      <c r="S501" s="6"/>
      <c r="T501" s="3"/>
      <c r="U501" s="7" t="s">
        <v>3436</v>
      </c>
      <c r="V501" s="7" t="s">
        <v>3427</v>
      </c>
      <c r="W501" s="7" t="s">
        <v>3427</v>
      </c>
      <c r="X501" s="7" t="s">
        <v>3427</v>
      </c>
      <c r="Y501" s="7" t="s">
        <v>1933</v>
      </c>
      <c r="Z501" s="7" t="s">
        <v>16</v>
      </c>
      <c r="AA501" s="7" t="s">
        <v>2624</v>
      </c>
    </row>
    <row r="502" spans="1:28" x14ac:dyDescent="0.25">
      <c r="A502" s="4" t="s">
        <v>2640</v>
      </c>
      <c r="B502" s="7" t="s">
        <v>1938</v>
      </c>
      <c r="C502" s="8">
        <v>44453</v>
      </c>
      <c r="D502" s="8" t="s">
        <v>1948</v>
      </c>
      <c r="E502" s="7" t="s">
        <v>92</v>
      </c>
      <c r="F502" s="7" t="s">
        <v>93</v>
      </c>
      <c r="G502" s="5" t="s">
        <v>94</v>
      </c>
      <c r="H502" s="7" t="s">
        <v>3290</v>
      </c>
      <c r="I502" s="7" t="s">
        <v>3291</v>
      </c>
      <c r="J502" s="88">
        <v>1500000</v>
      </c>
      <c r="K502" s="89">
        <v>1500000</v>
      </c>
      <c r="L502" s="88">
        <v>126406.32</v>
      </c>
      <c r="M502" s="88">
        <v>0</v>
      </c>
      <c r="N502" s="15">
        <v>8.4270880000000006E-2</v>
      </c>
      <c r="O502" s="14">
        <v>0</v>
      </c>
      <c r="P502" s="15">
        <v>0</v>
      </c>
      <c r="Q502" s="7" t="s">
        <v>15</v>
      </c>
      <c r="R502" s="2" t="s">
        <v>1989</v>
      </c>
      <c r="S502" s="6"/>
      <c r="T502" s="3"/>
      <c r="U502" s="7" t="s">
        <v>3436</v>
      </c>
      <c r="V502" s="7" t="s">
        <v>3427</v>
      </c>
      <c r="W502" s="7" t="s">
        <v>3427</v>
      </c>
      <c r="X502" s="7" t="s">
        <v>3427</v>
      </c>
      <c r="Y502" s="7" t="s">
        <v>1933</v>
      </c>
      <c r="Z502" s="7" t="s">
        <v>16</v>
      </c>
      <c r="AA502" s="7" t="s">
        <v>2624</v>
      </c>
    </row>
    <row r="503" spans="1:28" x14ac:dyDescent="0.25">
      <c r="A503" s="4" t="s">
        <v>2640</v>
      </c>
      <c r="B503" s="7" t="s">
        <v>1938</v>
      </c>
      <c r="C503" s="8">
        <v>44453</v>
      </c>
      <c r="D503" s="8" t="s">
        <v>1948</v>
      </c>
      <c r="E503" s="7" t="s">
        <v>95</v>
      </c>
      <c r="F503" s="7" t="s">
        <v>96</v>
      </c>
      <c r="G503" s="5" t="s">
        <v>97</v>
      </c>
      <c r="H503" s="7" t="s">
        <v>3292</v>
      </c>
      <c r="I503" s="7" t="s">
        <v>3293</v>
      </c>
      <c r="J503" s="88">
        <v>1400000</v>
      </c>
      <c r="K503" s="89">
        <v>1400000</v>
      </c>
      <c r="L503" s="88">
        <v>0</v>
      </c>
      <c r="M503" s="88">
        <v>0</v>
      </c>
      <c r="N503" s="15">
        <v>0</v>
      </c>
      <c r="O503" s="14">
        <v>0</v>
      </c>
      <c r="P503" s="15">
        <v>0</v>
      </c>
      <c r="Q503" s="7" t="s">
        <v>33</v>
      </c>
      <c r="R503" s="2" t="s">
        <v>3429</v>
      </c>
      <c r="S503" s="6"/>
      <c r="T503" s="3"/>
      <c r="U503" s="7" t="s">
        <v>3436</v>
      </c>
      <c r="V503" s="7" t="s">
        <v>3427</v>
      </c>
      <c r="W503" s="7" t="s">
        <v>3427</v>
      </c>
      <c r="X503" s="7" t="s">
        <v>3427</v>
      </c>
      <c r="Y503" s="7" t="s">
        <v>1933</v>
      </c>
      <c r="Z503" s="7" t="s">
        <v>16</v>
      </c>
      <c r="AA503" s="7" t="s">
        <v>2624</v>
      </c>
    </row>
    <row r="504" spans="1:28" x14ac:dyDescent="0.25">
      <c r="A504" s="4" t="s">
        <v>2640</v>
      </c>
      <c r="B504" s="7" t="s">
        <v>1938</v>
      </c>
      <c r="C504" s="8">
        <v>44453</v>
      </c>
      <c r="D504" s="8" t="s">
        <v>1948</v>
      </c>
      <c r="E504" s="7" t="s">
        <v>98</v>
      </c>
      <c r="F504" s="7" t="s">
        <v>99</v>
      </c>
      <c r="G504" s="5" t="s">
        <v>100</v>
      </c>
      <c r="H504" s="7" t="s">
        <v>3294</v>
      </c>
      <c r="I504" s="7" t="s">
        <v>3295</v>
      </c>
      <c r="J504" s="88">
        <v>2272000</v>
      </c>
      <c r="K504" s="89">
        <v>2272000</v>
      </c>
      <c r="L504" s="88">
        <v>1527574.44</v>
      </c>
      <c r="M504" s="88">
        <v>93494.59</v>
      </c>
      <c r="N504" s="15">
        <v>0.67234790492957741</v>
      </c>
      <c r="O504" s="14">
        <v>4.1150787852112673E-2</v>
      </c>
      <c r="P504" s="15">
        <v>6.1204604863642521E-2</v>
      </c>
      <c r="Q504" s="7" t="s">
        <v>125</v>
      </c>
      <c r="R504" s="2" t="s">
        <v>1993</v>
      </c>
      <c r="S504" s="6">
        <v>45698</v>
      </c>
      <c r="T504" s="3" t="s">
        <v>3438</v>
      </c>
      <c r="U504" s="7" t="s">
        <v>3427</v>
      </c>
      <c r="V504" s="7" t="s">
        <v>3436</v>
      </c>
      <c r="W504" s="7" t="s">
        <v>3436</v>
      </c>
      <c r="X504" s="7" t="s">
        <v>3436</v>
      </c>
      <c r="Y504" s="7" t="s">
        <v>1934</v>
      </c>
      <c r="Z504" s="7" t="s">
        <v>16</v>
      </c>
      <c r="AA504" s="7" t="s">
        <v>2624</v>
      </c>
    </row>
    <row r="505" spans="1:28" x14ac:dyDescent="0.25">
      <c r="A505" s="4" t="s">
        <v>2640</v>
      </c>
      <c r="B505" s="7" t="s">
        <v>1938</v>
      </c>
      <c r="C505" s="8">
        <v>44453</v>
      </c>
      <c r="D505" s="8" t="s">
        <v>1948</v>
      </c>
      <c r="E505" s="7" t="s">
        <v>101</v>
      </c>
      <c r="F505" s="7" t="s">
        <v>102</v>
      </c>
      <c r="G505" s="5" t="s">
        <v>103</v>
      </c>
      <c r="H505" s="7" t="s">
        <v>3296</v>
      </c>
      <c r="I505" s="7" t="s">
        <v>2729</v>
      </c>
      <c r="J505" s="88">
        <v>2320000</v>
      </c>
      <c r="K505" s="89">
        <v>2320000</v>
      </c>
      <c r="L505" s="88">
        <v>2320000</v>
      </c>
      <c r="M505" s="88">
        <v>820473.16999999993</v>
      </c>
      <c r="N505" s="15">
        <v>1</v>
      </c>
      <c r="O505" s="14">
        <v>0.35365222844827582</v>
      </c>
      <c r="P505" s="15">
        <v>0.35365222844827582</v>
      </c>
      <c r="Q505" s="7" t="s">
        <v>58</v>
      </c>
      <c r="R505" s="2" t="s">
        <v>1995</v>
      </c>
      <c r="S505" s="6">
        <v>44943</v>
      </c>
      <c r="T505" s="3" t="s">
        <v>3438</v>
      </c>
      <c r="U505" s="7" t="s">
        <v>3427</v>
      </c>
      <c r="V505" s="7" t="s">
        <v>3436</v>
      </c>
      <c r="W505" s="7" t="s">
        <v>3436</v>
      </c>
      <c r="X505" s="7" t="s">
        <v>3436</v>
      </c>
      <c r="Y505" s="7" t="s">
        <v>1934</v>
      </c>
      <c r="Z505" s="7" t="s">
        <v>16</v>
      </c>
      <c r="AA505" s="7" t="s">
        <v>2624</v>
      </c>
      <c r="AB505" s="2" t="s">
        <v>3386</v>
      </c>
    </row>
    <row r="506" spans="1:28" x14ac:dyDescent="0.25">
      <c r="A506" s="4" t="s">
        <v>2640</v>
      </c>
      <c r="B506" s="7" t="s">
        <v>1938</v>
      </c>
      <c r="C506" s="8">
        <v>44453</v>
      </c>
      <c r="D506" s="8" t="s">
        <v>1948</v>
      </c>
      <c r="E506" s="7" t="s">
        <v>104</v>
      </c>
      <c r="F506" s="7" t="s">
        <v>105</v>
      </c>
      <c r="G506" s="5" t="s">
        <v>106</v>
      </c>
      <c r="H506" s="7" t="s">
        <v>3297</v>
      </c>
      <c r="I506" s="7" t="s">
        <v>3298</v>
      </c>
      <c r="J506" s="88">
        <v>3720000</v>
      </c>
      <c r="K506" s="89">
        <v>3720000</v>
      </c>
      <c r="L506" s="88">
        <v>0</v>
      </c>
      <c r="M506" s="88">
        <v>0</v>
      </c>
      <c r="N506" s="15">
        <v>0</v>
      </c>
      <c r="O506" s="14">
        <v>0</v>
      </c>
      <c r="P506" s="15">
        <v>0</v>
      </c>
      <c r="Q506" s="7" t="s">
        <v>33</v>
      </c>
      <c r="R506" s="2" t="s">
        <v>3429</v>
      </c>
      <c r="S506" s="6"/>
      <c r="T506" s="3"/>
      <c r="U506" s="7" t="s">
        <v>3436</v>
      </c>
      <c r="V506" s="7" t="s">
        <v>3427</v>
      </c>
      <c r="W506" s="7" t="s">
        <v>3427</v>
      </c>
      <c r="X506" s="7" t="s">
        <v>3427</v>
      </c>
      <c r="Y506" s="7" t="s">
        <v>1933</v>
      </c>
      <c r="Z506" s="7" t="s">
        <v>16</v>
      </c>
      <c r="AA506" s="7" t="s">
        <v>2624</v>
      </c>
    </row>
    <row r="507" spans="1:28" x14ac:dyDescent="0.25">
      <c r="A507" s="4" t="s">
        <v>2640</v>
      </c>
      <c r="B507" s="7" t="s">
        <v>1938</v>
      </c>
      <c r="C507" s="8">
        <v>44453</v>
      </c>
      <c r="D507" s="8" t="s">
        <v>1948</v>
      </c>
      <c r="E507" s="7" t="s">
        <v>107</v>
      </c>
      <c r="F507" s="7" t="s">
        <v>108</v>
      </c>
      <c r="G507" s="5" t="s">
        <v>109</v>
      </c>
      <c r="H507" s="7" t="s">
        <v>3299</v>
      </c>
      <c r="I507" s="7" t="s">
        <v>3300</v>
      </c>
      <c r="J507" s="88">
        <v>1000000</v>
      </c>
      <c r="K507" s="89">
        <v>1000000</v>
      </c>
      <c r="L507" s="88">
        <v>0</v>
      </c>
      <c r="M507" s="88">
        <v>0</v>
      </c>
      <c r="N507" s="15">
        <v>0</v>
      </c>
      <c r="O507" s="14">
        <v>0</v>
      </c>
      <c r="P507" s="15">
        <v>0</v>
      </c>
      <c r="Q507" s="7" t="s">
        <v>33</v>
      </c>
      <c r="R507" s="2" t="s">
        <v>3429</v>
      </c>
      <c r="S507" s="6"/>
      <c r="T507" s="3"/>
      <c r="U507" s="7" t="s">
        <v>3436</v>
      </c>
      <c r="V507" s="7" t="s">
        <v>3427</v>
      </c>
      <c r="W507" s="7" t="s">
        <v>3427</v>
      </c>
      <c r="X507" s="7" t="s">
        <v>3427</v>
      </c>
      <c r="Y507" s="7" t="s">
        <v>1933</v>
      </c>
      <c r="Z507" s="7" t="s">
        <v>16</v>
      </c>
      <c r="AA507" s="7" t="s">
        <v>2624</v>
      </c>
    </row>
    <row r="508" spans="1:28" x14ac:dyDescent="0.25">
      <c r="A508" s="4" t="s">
        <v>2640</v>
      </c>
      <c r="B508" s="7" t="s">
        <v>1938</v>
      </c>
      <c r="C508" s="8">
        <v>44453</v>
      </c>
      <c r="D508" s="8" t="s">
        <v>1948</v>
      </c>
      <c r="E508" s="7" t="s">
        <v>110</v>
      </c>
      <c r="F508" s="7" t="s">
        <v>111</v>
      </c>
      <c r="G508" s="5" t="s">
        <v>112</v>
      </c>
      <c r="H508" s="7" t="s">
        <v>3301</v>
      </c>
      <c r="I508" s="7" t="s">
        <v>3302</v>
      </c>
      <c r="J508" s="88">
        <v>1000000</v>
      </c>
      <c r="K508" s="89">
        <v>1000000</v>
      </c>
      <c r="L508" s="88">
        <v>0</v>
      </c>
      <c r="M508" s="88">
        <v>0</v>
      </c>
      <c r="N508" s="15">
        <v>0</v>
      </c>
      <c r="O508" s="14">
        <v>0</v>
      </c>
      <c r="P508" s="15">
        <v>0</v>
      </c>
      <c r="Q508" s="7" t="s">
        <v>15</v>
      </c>
      <c r="R508" s="2" t="s">
        <v>1987</v>
      </c>
      <c r="S508" s="6"/>
      <c r="T508" s="3"/>
      <c r="U508" s="7" t="s">
        <v>3436</v>
      </c>
      <c r="V508" s="7" t="s">
        <v>3427</v>
      </c>
      <c r="W508" s="7" t="s">
        <v>3427</v>
      </c>
      <c r="X508" s="7" t="s">
        <v>3427</v>
      </c>
      <c r="Y508" s="7" t="s">
        <v>1933</v>
      </c>
      <c r="Z508" s="7" t="s">
        <v>16</v>
      </c>
      <c r="AA508" s="7" t="s">
        <v>2624</v>
      </c>
    </row>
    <row r="509" spans="1:28" x14ac:dyDescent="0.25">
      <c r="A509" s="4" t="s">
        <v>2640</v>
      </c>
      <c r="B509" s="7" t="s">
        <v>1938</v>
      </c>
      <c r="C509" s="8">
        <v>44453</v>
      </c>
      <c r="D509" s="8" t="s">
        <v>1948</v>
      </c>
      <c r="E509" s="7" t="s">
        <v>113</v>
      </c>
      <c r="F509" s="7" t="s">
        <v>114</v>
      </c>
      <c r="G509" s="5" t="s">
        <v>115</v>
      </c>
      <c r="H509" s="7" t="s">
        <v>3303</v>
      </c>
      <c r="I509" s="7" t="s">
        <v>3304</v>
      </c>
      <c r="J509" s="88">
        <v>2000000</v>
      </c>
      <c r="K509" s="89">
        <v>2000000</v>
      </c>
      <c r="L509" s="88">
        <v>256390.43</v>
      </c>
      <c r="M509" s="88">
        <v>14422.61</v>
      </c>
      <c r="N509" s="15">
        <v>0.128195215</v>
      </c>
      <c r="O509" s="14">
        <v>7.2113050000000003E-3</v>
      </c>
      <c r="P509" s="15">
        <v>5.6252528614270048E-2</v>
      </c>
      <c r="Q509" s="7" t="s">
        <v>58</v>
      </c>
      <c r="R509" s="2" t="s">
        <v>3442</v>
      </c>
      <c r="S509" s="6">
        <v>45436</v>
      </c>
      <c r="T509" s="3" t="s">
        <v>3440</v>
      </c>
      <c r="U509" s="7" t="s">
        <v>3427</v>
      </c>
      <c r="V509" s="7" t="s">
        <v>3436</v>
      </c>
      <c r="W509" s="7" t="s">
        <v>3427</v>
      </c>
      <c r="X509" s="7" t="s">
        <v>3427</v>
      </c>
      <c r="Y509" s="7" t="s">
        <v>1936</v>
      </c>
      <c r="Z509" s="7" t="s">
        <v>16</v>
      </c>
      <c r="AA509" s="7" t="s">
        <v>2624</v>
      </c>
      <c r="AB509" s="2" t="s">
        <v>3384</v>
      </c>
    </row>
    <row r="510" spans="1:28" x14ac:dyDescent="0.25">
      <c r="A510" s="4" t="s">
        <v>2640</v>
      </c>
      <c r="B510" s="7" t="s">
        <v>1938</v>
      </c>
      <c r="C510" s="8">
        <v>44453</v>
      </c>
      <c r="D510" s="8" t="s">
        <v>1948</v>
      </c>
      <c r="E510" s="7" t="s">
        <v>116</v>
      </c>
      <c r="F510" s="7" t="s">
        <v>117</v>
      </c>
      <c r="G510" s="5" t="s">
        <v>118</v>
      </c>
      <c r="H510" s="7" t="s">
        <v>3305</v>
      </c>
      <c r="I510" s="7" t="s">
        <v>3306</v>
      </c>
      <c r="J510" s="88">
        <v>3240000</v>
      </c>
      <c r="K510" s="89">
        <v>3240000</v>
      </c>
      <c r="L510" s="88">
        <v>2602563.2999999998</v>
      </c>
      <c r="M510" s="88">
        <v>858344.11</v>
      </c>
      <c r="N510" s="15">
        <v>0.80326027777777775</v>
      </c>
      <c r="O510" s="14">
        <v>0.26492102160493824</v>
      </c>
      <c r="P510" s="15">
        <v>0.32980719815729365</v>
      </c>
      <c r="Q510" s="7" t="s">
        <v>58</v>
      </c>
      <c r="R510" s="2" t="s">
        <v>3442</v>
      </c>
      <c r="S510" s="6">
        <v>45237</v>
      </c>
      <c r="T510" s="3" t="s">
        <v>3440</v>
      </c>
      <c r="U510" s="7" t="s">
        <v>3427</v>
      </c>
      <c r="V510" s="7" t="s">
        <v>3436</v>
      </c>
      <c r="W510" s="7" t="s">
        <v>3436</v>
      </c>
      <c r="X510" s="7" t="s">
        <v>3436</v>
      </c>
      <c r="Y510" s="7" t="s">
        <v>1934</v>
      </c>
      <c r="Z510" s="7" t="s">
        <v>16</v>
      </c>
      <c r="AA510" s="7" t="s">
        <v>2624</v>
      </c>
      <c r="AB510" s="2" t="s">
        <v>3384</v>
      </c>
    </row>
    <row r="511" spans="1:28" x14ac:dyDescent="0.25">
      <c r="A511" s="4" t="s">
        <v>2640</v>
      </c>
      <c r="B511" s="7" t="s">
        <v>1938</v>
      </c>
      <c r="C511" s="8">
        <v>44453</v>
      </c>
      <c r="D511" s="8" t="s">
        <v>1948</v>
      </c>
      <c r="E511" s="7" t="s">
        <v>119</v>
      </c>
      <c r="F511" s="7" t="s">
        <v>120</v>
      </c>
      <c r="G511" s="5" t="s">
        <v>121</v>
      </c>
      <c r="H511" s="7" t="s">
        <v>3307</v>
      </c>
      <c r="I511" s="7" t="s">
        <v>3308</v>
      </c>
      <c r="J511" s="88">
        <v>1000000</v>
      </c>
      <c r="K511" s="89">
        <v>1000000</v>
      </c>
      <c r="L511" s="88">
        <v>575912</v>
      </c>
      <c r="M511" s="88">
        <v>287956</v>
      </c>
      <c r="N511" s="15">
        <v>0.57591199999999998</v>
      </c>
      <c r="O511" s="14">
        <v>0.28795599999999999</v>
      </c>
      <c r="P511" s="15">
        <v>0.5</v>
      </c>
      <c r="Q511" s="7" t="s">
        <v>15</v>
      </c>
      <c r="R511" s="2" t="s">
        <v>1980</v>
      </c>
      <c r="S511" s="6"/>
      <c r="T511" s="3"/>
      <c r="U511" s="7" t="s">
        <v>3436</v>
      </c>
      <c r="V511" s="7" t="s">
        <v>3427</v>
      </c>
      <c r="W511" s="7" t="s">
        <v>3427</v>
      </c>
      <c r="X511" s="7" t="s">
        <v>3427</v>
      </c>
      <c r="Y511" s="7" t="s">
        <v>1933</v>
      </c>
      <c r="Z511" s="7" t="s">
        <v>16</v>
      </c>
      <c r="AA511" s="7" t="s">
        <v>2624</v>
      </c>
    </row>
    <row r="512" spans="1:28" x14ac:dyDescent="0.25">
      <c r="A512" s="4" t="s">
        <v>2640</v>
      </c>
      <c r="B512" s="7" t="s">
        <v>1938</v>
      </c>
      <c r="C512" s="8">
        <v>44453</v>
      </c>
      <c r="D512" s="8" t="s">
        <v>1948</v>
      </c>
      <c r="E512" s="7" t="s">
        <v>122</v>
      </c>
      <c r="F512" s="7" t="s">
        <v>123</v>
      </c>
      <c r="G512" s="5" t="s">
        <v>124</v>
      </c>
      <c r="H512" s="7" t="s">
        <v>3309</v>
      </c>
      <c r="I512" s="7" t="s">
        <v>3310</v>
      </c>
      <c r="J512" s="88">
        <v>1000000</v>
      </c>
      <c r="K512" s="89">
        <v>1000000</v>
      </c>
      <c r="L512" s="88">
        <v>903728.05999999994</v>
      </c>
      <c r="M512" s="88">
        <v>46132.71</v>
      </c>
      <c r="N512" s="15">
        <v>0.90372805999999994</v>
      </c>
      <c r="O512" s="14">
        <v>4.613271E-2</v>
      </c>
      <c r="P512" s="15">
        <v>5.1047114770343641E-2</v>
      </c>
      <c r="Q512" s="7" t="s">
        <v>125</v>
      </c>
      <c r="R512" s="2" t="s">
        <v>1993</v>
      </c>
      <c r="S512" s="6">
        <v>45473</v>
      </c>
      <c r="T512" s="3" t="s">
        <v>3438</v>
      </c>
      <c r="U512" s="7" t="s">
        <v>3427</v>
      </c>
      <c r="V512" s="7" t="s">
        <v>3436</v>
      </c>
      <c r="W512" s="7" t="s">
        <v>3436</v>
      </c>
      <c r="X512" s="7" t="s">
        <v>3436</v>
      </c>
      <c r="Y512" s="7" t="s">
        <v>1934</v>
      </c>
      <c r="Z512" s="7" t="s">
        <v>16</v>
      </c>
      <c r="AA512" s="7" t="s">
        <v>2624</v>
      </c>
    </row>
    <row r="513" spans="1:28" x14ac:dyDescent="0.25">
      <c r="A513" s="4" t="s">
        <v>2640</v>
      </c>
      <c r="B513" s="7" t="s">
        <v>1938</v>
      </c>
      <c r="C513" s="8">
        <v>44453</v>
      </c>
      <c r="D513" s="8" t="s">
        <v>1948</v>
      </c>
      <c r="E513" s="7" t="s">
        <v>126</v>
      </c>
      <c r="F513" s="7" t="s">
        <v>127</v>
      </c>
      <c r="G513" s="5" t="s">
        <v>128</v>
      </c>
      <c r="H513" s="7" t="s">
        <v>3311</v>
      </c>
      <c r="I513" s="7" t="s">
        <v>3312</v>
      </c>
      <c r="J513" s="88">
        <v>1500000</v>
      </c>
      <c r="K513" s="89">
        <v>1500000</v>
      </c>
      <c r="L513" s="88">
        <v>148047.56</v>
      </c>
      <c r="M513" s="88">
        <v>102937.64</v>
      </c>
      <c r="N513" s="15">
        <v>9.8698373333333325E-2</v>
      </c>
      <c r="O513" s="14">
        <v>6.8625093333333331E-2</v>
      </c>
      <c r="P513" s="15">
        <v>0.69530115862767339</v>
      </c>
      <c r="Q513" s="7" t="s">
        <v>15</v>
      </c>
      <c r="R513" s="2" t="s">
        <v>1991</v>
      </c>
      <c r="S513" s="6"/>
      <c r="T513" s="3"/>
      <c r="U513" s="7" t="s">
        <v>3436</v>
      </c>
      <c r="V513" s="7" t="s">
        <v>3427</v>
      </c>
      <c r="W513" s="7" t="s">
        <v>3427</v>
      </c>
      <c r="X513" s="7" t="s">
        <v>3427</v>
      </c>
      <c r="Y513" s="7" t="s">
        <v>1933</v>
      </c>
      <c r="Z513" s="7" t="s">
        <v>16</v>
      </c>
      <c r="AA513" s="7" t="s">
        <v>2624</v>
      </c>
    </row>
    <row r="514" spans="1:28" x14ac:dyDescent="0.25">
      <c r="A514" s="4" t="s">
        <v>2640</v>
      </c>
      <c r="B514" s="7" t="s">
        <v>1938</v>
      </c>
      <c r="C514" s="8">
        <v>44453</v>
      </c>
      <c r="D514" s="8" t="s">
        <v>1948</v>
      </c>
      <c r="E514" s="7" t="s">
        <v>129</v>
      </c>
      <c r="F514" s="7" t="s">
        <v>130</v>
      </c>
      <c r="G514" s="5" t="s">
        <v>131</v>
      </c>
      <c r="H514" s="7" t="s">
        <v>3313</v>
      </c>
      <c r="I514" s="7" t="s">
        <v>3314</v>
      </c>
      <c r="J514" s="88">
        <v>1000000</v>
      </c>
      <c r="K514" s="89">
        <v>1000000</v>
      </c>
      <c r="L514" s="88">
        <v>127648.46</v>
      </c>
      <c r="M514" s="88">
        <v>0</v>
      </c>
      <c r="N514" s="15">
        <v>0.12764846000000002</v>
      </c>
      <c r="O514" s="14">
        <v>0</v>
      </c>
      <c r="P514" s="15">
        <v>0</v>
      </c>
      <c r="Q514" s="7" t="s">
        <v>15</v>
      </c>
      <c r="R514" s="2" t="s">
        <v>1987</v>
      </c>
      <c r="S514" s="6"/>
      <c r="T514" s="3"/>
      <c r="U514" s="7" t="s">
        <v>3436</v>
      </c>
      <c r="V514" s="7" t="s">
        <v>3427</v>
      </c>
      <c r="W514" s="7" t="s">
        <v>3427</v>
      </c>
      <c r="X514" s="7" t="s">
        <v>3427</v>
      </c>
      <c r="Y514" s="7" t="s">
        <v>1933</v>
      </c>
      <c r="Z514" s="7" t="s">
        <v>16</v>
      </c>
      <c r="AA514" s="7" t="s">
        <v>2624</v>
      </c>
    </row>
    <row r="515" spans="1:28" x14ac:dyDescent="0.25">
      <c r="A515" s="4" t="s">
        <v>2640</v>
      </c>
      <c r="B515" s="7" t="s">
        <v>1938</v>
      </c>
      <c r="C515" s="8">
        <v>44453</v>
      </c>
      <c r="D515" s="8" t="s">
        <v>1948</v>
      </c>
      <c r="E515" s="7" t="s">
        <v>132</v>
      </c>
      <c r="F515" s="7" t="s">
        <v>133</v>
      </c>
      <c r="G515" s="5" t="s">
        <v>134</v>
      </c>
      <c r="H515" s="7" t="s">
        <v>3315</v>
      </c>
      <c r="I515" s="7" t="s">
        <v>3316</v>
      </c>
      <c r="J515" s="88">
        <v>1100000</v>
      </c>
      <c r="K515" s="89">
        <v>1100000</v>
      </c>
      <c r="L515" s="88">
        <v>124994.38</v>
      </c>
      <c r="M515" s="88">
        <v>0</v>
      </c>
      <c r="N515" s="15">
        <v>0.11363125454545454</v>
      </c>
      <c r="O515" s="14">
        <v>0</v>
      </c>
      <c r="P515" s="15">
        <v>0</v>
      </c>
      <c r="Q515" s="7" t="s">
        <v>15</v>
      </c>
      <c r="R515" s="2" t="s">
        <v>1991</v>
      </c>
      <c r="S515" s="6"/>
      <c r="T515" s="3"/>
      <c r="U515" s="7" t="s">
        <v>3436</v>
      </c>
      <c r="V515" s="7" t="s">
        <v>3427</v>
      </c>
      <c r="W515" s="7" t="s">
        <v>3427</v>
      </c>
      <c r="X515" s="7" t="s">
        <v>3427</v>
      </c>
      <c r="Y515" s="7" t="s">
        <v>1933</v>
      </c>
      <c r="Z515" s="7" t="s">
        <v>16</v>
      </c>
      <c r="AA515" s="7" t="s">
        <v>2624</v>
      </c>
    </row>
    <row r="516" spans="1:28" x14ac:dyDescent="0.25">
      <c r="A516" s="4" t="s">
        <v>2640</v>
      </c>
      <c r="B516" s="7" t="s">
        <v>1938</v>
      </c>
      <c r="C516" s="8">
        <v>44453</v>
      </c>
      <c r="D516" s="8" t="s">
        <v>1948</v>
      </c>
      <c r="E516" s="7" t="s">
        <v>135</v>
      </c>
      <c r="F516" s="7" t="s">
        <v>136</v>
      </c>
      <c r="G516" s="5" t="s">
        <v>137</v>
      </c>
      <c r="H516" s="7" t="s">
        <v>3317</v>
      </c>
      <c r="I516" s="7" t="s">
        <v>3318</v>
      </c>
      <c r="J516" s="88">
        <v>1500000</v>
      </c>
      <c r="K516" s="89">
        <v>1500000</v>
      </c>
      <c r="L516" s="88">
        <v>103403.67</v>
      </c>
      <c r="M516" s="88">
        <v>0</v>
      </c>
      <c r="N516" s="15">
        <v>6.8935780000000002E-2</v>
      </c>
      <c r="O516" s="14">
        <v>0</v>
      </c>
      <c r="P516" s="15">
        <v>0</v>
      </c>
      <c r="Q516" s="7" t="s">
        <v>33</v>
      </c>
      <c r="R516" s="2" t="s">
        <v>3429</v>
      </c>
      <c r="S516" s="6"/>
      <c r="T516" s="3"/>
      <c r="U516" s="7" t="s">
        <v>3436</v>
      </c>
      <c r="V516" s="7" t="s">
        <v>3427</v>
      </c>
      <c r="W516" s="7" t="s">
        <v>3427</v>
      </c>
      <c r="X516" s="7" t="s">
        <v>3427</v>
      </c>
      <c r="Y516" s="7" t="s">
        <v>1933</v>
      </c>
      <c r="Z516" s="7" t="s">
        <v>16</v>
      </c>
      <c r="AA516" s="7" t="s">
        <v>2624</v>
      </c>
      <c r="AB516" s="2" t="s">
        <v>3383</v>
      </c>
    </row>
    <row r="517" spans="1:28" x14ac:dyDescent="0.25">
      <c r="A517" s="4" t="s">
        <v>2640</v>
      </c>
      <c r="B517" s="7" t="s">
        <v>1938</v>
      </c>
      <c r="C517" s="8">
        <v>44453</v>
      </c>
      <c r="D517" s="8" t="s">
        <v>1948</v>
      </c>
      <c r="E517" s="7" t="s">
        <v>138</v>
      </c>
      <c r="F517" s="7" t="s">
        <v>139</v>
      </c>
      <c r="G517" s="5" t="s">
        <v>140</v>
      </c>
      <c r="H517" s="7" t="s">
        <v>3319</v>
      </c>
      <c r="I517" s="7" t="s">
        <v>3320</v>
      </c>
      <c r="J517" s="88">
        <v>3033000</v>
      </c>
      <c r="K517" s="89">
        <v>3033000</v>
      </c>
      <c r="L517" s="88">
        <v>235445.06999999989</v>
      </c>
      <c r="M517" s="88">
        <v>96192.489999999991</v>
      </c>
      <c r="N517" s="15">
        <v>7.7627784371908967E-2</v>
      </c>
      <c r="O517" s="14">
        <v>3.1715295087372239E-2</v>
      </c>
      <c r="P517" s="15">
        <v>0.40855597443599068</v>
      </c>
      <c r="Q517" s="7" t="s">
        <v>15</v>
      </c>
      <c r="R517" s="2" t="s">
        <v>1989</v>
      </c>
      <c r="S517" s="6"/>
      <c r="T517" s="3"/>
      <c r="U517" s="7" t="s">
        <v>3436</v>
      </c>
      <c r="V517" s="7" t="s">
        <v>3427</v>
      </c>
      <c r="W517" s="7" t="s">
        <v>3427</v>
      </c>
      <c r="X517" s="7" t="s">
        <v>3427</v>
      </c>
      <c r="Y517" s="7" t="s">
        <v>1933</v>
      </c>
      <c r="Z517" s="7" t="s">
        <v>16</v>
      </c>
      <c r="AA517" s="7" t="s">
        <v>2624</v>
      </c>
    </row>
    <row r="518" spans="1:28" x14ac:dyDescent="0.25">
      <c r="A518" s="4" t="s">
        <v>2640</v>
      </c>
      <c r="B518" s="7" t="s">
        <v>1938</v>
      </c>
      <c r="C518" s="8">
        <v>44453</v>
      </c>
      <c r="D518" s="8" t="s">
        <v>1948</v>
      </c>
      <c r="E518" s="7" t="s">
        <v>141</v>
      </c>
      <c r="F518" s="7" t="s">
        <v>142</v>
      </c>
      <c r="G518" s="5" t="s">
        <v>143</v>
      </c>
      <c r="H518" s="7" t="s">
        <v>3321</v>
      </c>
      <c r="I518" s="7" t="s">
        <v>3322</v>
      </c>
      <c r="J518" s="88">
        <v>1800000</v>
      </c>
      <c r="K518" s="89">
        <v>1800000</v>
      </c>
      <c r="L518" s="88">
        <v>96354.2</v>
      </c>
      <c r="M518" s="88">
        <v>27326.2</v>
      </c>
      <c r="N518" s="15">
        <v>5.3530111111111112E-2</v>
      </c>
      <c r="O518" s="14">
        <v>1.5181222222222223E-2</v>
      </c>
      <c r="P518" s="15">
        <v>0.28360154513243846</v>
      </c>
      <c r="Q518" s="7" t="s">
        <v>15</v>
      </c>
      <c r="R518" s="2" t="s">
        <v>1989</v>
      </c>
      <c r="S518" s="6"/>
      <c r="T518" s="3"/>
      <c r="U518" s="7" t="s">
        <v>3436</v>
      </c>
      <c r="V518" s="7" t="s">
        <v>3427</v>
      </c>
      <c r="W518" s="7" t="s">
        <v>3427</v>
      </c>
      <c r="X518" s="7" t="s">
        <v>3427</v>
      </c>
      <c r="Y518" s="7" t="s">
        <v>1933</v>
      </c>
      <c r="Z518" s="7" t="s">
        <v>16</v>
      </c>
      <c r="AA518" s="7" t="s">
        <v>2624</v>
      </c>
    </row>
    <row r="519" spans="1:28" x14ac:dyDescent="0.25">
      <c r="A519" s="4" t="s">
        <v>2640</v>
      </c>
      <c r="B519" s="7" t="s">
        <v>1938</v>
      </c>
      <c r="C519" s="8">
        <v>44453</v>
      </c>
      <c r="D519" s="8" t="s">
        <v>1948</v>
      </c>
      <c r="E519" s="7" t="s">
        <v>144</v>
      </c>
      <c r="F519" s="7" t="s">
        <v>145</v>
      </c>
      <c r="G519" s="5" t="s">
        <v>146</v>
      </c>
      <c r="H519" s="7" t="s">
        <v>3323</v>
      </c>
      <c r="I519" s="7" t="s">
        <v>3324</v>
      </c>
      <c r="J519" s="88">
        <v>400000</v>
      </c>
      <c r="K519" s="89">
        <v>400000</v>
      </c>
      <c r="L519" s="88">
        <v>360402.82</v>
      </c>
      <c r="M519" s="88">
        <v>163618.82</v>
      </c>
      <c r="N519" s="15">
        <v>0.90100705000000003</v>
      </c>
      <c r="O519" s="14">
        <v>0.40904705000000002</v>
      </c>
      <c r="P519" s="15">
        <v>0.45398873405041618</v>
      </c>
      <c r="Q519" s="7" t="s">
        <v>58</v>
      </c>
      <c r="R519" s="2" t="s">
        <v>3442</v>
      </c>
      <c r="S519" s="6">
        <v>45170</v>
      </c>
      <c r="T519" s="3" t="s">
        <v>3441</v>
      </c>
      <c r="U519" s="7" t="s">
        <v>3427</v>
      </c>
      <c r="V519" s="7" t="s">
        <v>3436</v>
      </c>
      <c r="W519" s="7" t="s">
        <v>3436</v>
      </c>
      <c r="X519" s="7" t="s">
        <v>3436</v>
      </c>
      <c r="Y519" s="7" t="s">
        <v>1934</v>
      </c>
      <c r="Z519" s="7" t="s">
        <v>16</v>
      </c>
      <c r="AA519" s="7" t="s">
        <v>2624</v>
      </c>
      <c r="AB519" s="2" t="s">
        <v>3384</v>
      </c>
    </row>
    <row r="520" spans="1:28" x14ac:dyDescent="0.25">
      <c r="A520" s="4" t="s">
        <v>2640</v>
      </c>
      <c r="B520" s="7" t="s">
        <v>1938</v>
      </c>
      <c r="C520" s="8">
        <v>44453</v>
      </c>
      <c r="D520" s="8" t="s">
        <v>1948</v>
      </c>
      <c r="E520" s="7" t="s">
        <v>147</v>
      </c>
      <c r="F520" s="7" t="s">
        <v>148</v>
      </c>
      <c r="G520" s="5" t="s">
        <v>149</v>
      </c>
      <c r="H520" s="7" t="s">
        <v>3325</v>
      </c>
      <c r="I520" s="7" t="s">
        <v>3326</v>
      </c>
      <c r="J520" s="88">
        <v>1000000</v>
      </c>
      <c r="K520" s="89">
        <v>1000000</v>
      </c>
      <c r="L520" s="88">
        <v>882002.67999999993</v>
      </c>
      <c r="M520" s="88">
        <v>179205.6</v>
      </c>
      <c r="N520" s="15">
        <v>0.88200267999999993</v>
      </c>
      <c r="O520" s="14">
        <v>0.17920559999999999</v>
      </c>
      <c r="P520" s="15">
        <v>0.20318033500759886</v>
      </c>
      <c r="Q520" s="7" t="s">
        <v>58</v>
      </c>
      <c r="R520" s="2" t="s">
        <v>1995</v>
      </c>
      <c r="S520" s="6">
        <v>45016</v>
      </c>
      <c r="T520" s="3" t="s">
        <v>3438</v>
      </c>
      <c r="U520" s="7" t="s">
        <v>3427</v>
      </c>
      <c r="V520" s="7" t="s">
        <v>3436</v>
      </c>
      <c r="W520" s="7" t="s">
        <v>3436</v>
      </c>
      <c r="X520" s="7" t="s">
        <v>3436</v>
      </c>
      <c r="Y520" s="7" t="s">
        <v>1934</v>
      </c>
      <c r="Z520" s="7" t="s">
        <v>16</v>
      </c>
      <c r="AA520" s="7" t="s">
        <v>2624</v>
      </c>
    </row>
    <row r="521" spans="1:28" x14ac:dyDescent="0.25">
      <c r="A521" s="4" t="s">
        <v>2640</v>
      </c>
      <c r="B521" s="7" t="s">
        <v>1938</v>
      </c>
      <c r="C521" s="8">
        <v>44453</v>
      </c>
      <c r="D521" s="8" t="s">
        <v>1948</v>
      </c>
      <c r="E521" s="7" t="s">
        <v>150</v>
      </c>
      <c r="F521" s="7" t="s">
        <v>151</v>
      </c>
      <c r="G521" s="5" t="s">
        <v>152</v>
      </c>
      <c r="H521" s="7" t="s">
        <v>3327</v>
      </c>
      <c r="I521" s="7" t="s">
        <v>3328</v>
      </c>
      <c r="J521" s="88">
        <v>5225000</v>
      </c>
      <c r="K521" s="89">
        <v>5225000</v>
      </c>
      <c r="L521" s="88">
        <v>0</v>
      </c>
      <c r="M521" s="88">
        <v>0</v>
      </c>
      <c r="N521" s="15">
        <v>0</v>
      </c>
      <c r="O521" s="14">
        <v>0</v>
      </c>
      <c r="P521" s="15">
        <v>0</v>
      </c>
      <c r="Q521" s="7" t="s">
        <v>15</v>
      </c>
      <c r="R521" s="2" t="s">
        <v>1980</v>
      </c>
      <c r="S521" s="6"/>
      <c r="T521" s="3"/>
      <c r="U521" s="7" t="s">
        <v>3436</v>
      </c>
      <c r="V521" s="7" t="s">
        <v>3427</v>
      </c>
      <c r="W521" s="7" t="s">
        <v>3427</v>
      </c>
      <c r="X521" s="7" t="s">
        <v>3427</v>
      </c>
      <c r="Y521" s="7" t="s">
        <v>1933</v>
      </c>
      <c r="Z521" s="7" t="s">
        <v>16</v>
      </c>
      <c r="AA521" s="7" t="s">
        <v>2624</v>
      </c>
    </row>
    <row r="522" spans="1:28" x14ac:dyDescent="0.25">
      <c r="A522" s="4" t="s">
        <v>2640</v>
      </c>
      <c r="B522" s="9" t="s">
        <v>1938</v>
      </c>
      <c r="C522" s="10">
        <v>44453</v>
      </c>
      <c r="D522" s="10" t="s">
        <v>1948</v>
      </c>
      <c r="E522" s="9" t="s">
        <v>153</v>
      </c>
      <c r="F522" s="9" t="s">
        <v>154</v>
      </c>
      <c r="G522" s="5" t="s">
        <v>155</v>
      </c>
      <c r="H522" s="9" t="s">
        <v>3329</v>
      </c>
      <c r="I522" s="9" t="s">
        <v>3330</v>
      </c>
      <c r="J522" s="88">
        <v>1500000</v>
      </c>
      <c r="K522" s="89">
        <v>1500000</v>
      </c>
      <c r="L522" s="88">
        <v>153500.5</v>
      </c>
      <c r="M522" s="88">
        <v>0</v>
      </c>
      <c r="N522" s="16">
        <v>0.10233366666666667</v>
      </c>
      <c r="O522" s="14">
        <v>0</v>
      </c>
      <c r="P522" s="16">
        <v>0</v>
      </c>
      <c r="Q522" s="7" t="s">
        <v>15</v>
      </c>
      <c r="R522" s="2" t="s">
        <v>1987</v>
      </c>
      <c r="S522" s="6"/>
      <c r="T522" s="3"/>
      <c r="U522" s="9" t="s">
        <v>3436</v>
      </c>
      <c r="V522" s="9" t="s">
        <v>3427</v>
      </c>
      <c r="W522" s="9" t="s">
        <v>3427</v>
      </c>
      <c r="X522" s="9" t="s">
        <v>3427</v>
      </c>
      <c r="Y522" s="9" t="s">
        <v>1933</v>
      </c>
      <c r="Z522" s="9" t="s">
        <v>16</v>
      </c>
      <c r="AA522" s="9" t="s">
        <v>2624</v>
      </c>
    </row>
    <row r="523" spans="1:28" x14ac:dyDescent="0.25">
      <c r="A523" s="17" t="s">
        <v>1501</v>
      </c>
      <c r="B523" s="7" t="s">
        <v>1939</v>
      </c>
      <c r="C523" s="19">
        <v>42368</v>
      </c>
      <c r="D523" s="8" t="s">
        <v>1948</v>
      </c>
      <c r="E523" s="7" t="s">
        <v>1114</v>
      </c>
      <c r="F523" s="7" t="s">
        <v>1115</v>
      </c>
      <c r="G523" s="5" t="s">
        <v>1116</v>
      </c>
      <c r="H523" s="7" t="s">
        <v>3331</v>
      </c>
      <c r="I523" s="7" t="s">
        <v>2729</v>
      </c>
      <c r="J523" s="88">
        <v>207500000</v>
      </c>
      <c r="K523" s="89">
        <v>207500000</v>
      </c>
      <c r="L523" s="88">
        <v>207500000</v>
      </c>
      <c r="M523" s="88">
        <v>140575681.68000001</v>
      </c>
      <c r="N523" s="15">
        <v>1</v>
      </c>
      <c r="O523" s="15">
        <v>0.67747316472289165</v>
      </c>
      <c r="P523" s="15">
        <v>0.67747316472289165</v>
      </c>
      <c r="Q523" s="7" t="s">
        <v>125</v>
      </c>
      <c r="R523" s="2" t="s">
        <v>1993</v>
      </c>
      <c r="S523" s="6">
        <v>44109</v>
      </c>
      <c r="T523" s="3" t="s">
        <v>3438</v>
      </c>
      <c r="U523" s="7" t="s">
        <v>3427</v>
      </c>
      <c r="V523" s="7" t="s">
        <v>3436</v>
      </c>
      <c r="W523" s="7" t="s">
        <v>3436</v>
      </c>
      <c r="X523" s="7" t="s">
        <v>3436</v>
      </c>
      <c r="Y523" s="7" t="s">
        <v>1934</v>
      </c>
      <c r="Z523" s="7" t="s">
        <v>16</v>
      </c>
      <c r="AA523" s="7" t="s">
        <v>2624</v>
      </c>
      <c r="AB523" s="2" t="s">
        <v>3386</v>
      </c>
    </row>
    <row r="524" spans="1:28" x14ac:dyDescent="0.25">
      <c r="A524" s="18" t="s">
        <v>1501</v>
      </c>
      <c r="B524" s="2" t="s">
        <v>1939</v>
      </c>
      <c r="C524" s="20">
        <v>42368</v>
      </c>
      <c r="D524" s="3" t="s">
        <v>1948</v>
      </c>
      <c r="E524" s="7" t="s">
        <v>1117</v>
      </c>
      <c r="F524" s="7" t="s">
        <v>1118</v>
      </c>
      <c r="G524" s="5" t="s">
        <v>1119</v>
      </c>
      <c r="H524" s="2" t="s">
        <v>3332</v>
      </c>
      <c r="I524" s="2" t="s">
        <v>3333</v>
      </c>
      <c r="J524" s="88">
        <v>3000000</v>
      </c>
      <c r="K524" s="89">
        <v>3000000</v>
      </c>
      <c r="L524" s="88">
        <v>300000</v>
      </c>
      <c r="M524" s="88">
        <v>300000</v>
      </c>
      <c r="N524" s="15">
        <v>0.1</v>
      </c>
      <c r="O524" s="15">
        <v>0.1</v>
      </c>
      <c r="P524" s="15">
        <v>1</v>
      </c>
      <c r="Q524" s="7" t="s">
        <v>33</v>
      </c>
      <c r="R524" s="2" t="s">
        <v>3429</v>
      </c>
      <c r="S524" s="6"/>
      <c r="T524" s="3"/>
      <c r="U524" s="2" t="s">
        <v>3436</v>
      </c>
      <c r="V524" s="2" t="s">
        <v>3427</v>
      </c>
      <c r="W524" s="2" t="s">
        <v>3427</v>
      </c>
      <c r="X524" s="2" t="s">
        <v>3427</v>
      </c>
      <c r="Y524" s="2" t="s">
        <v>1933</v>
      </c>
      <c r="Z524" s="2" t="s">
        <v>16</v>
      </c>
      <c r="AA524" s="2" t="s">
        <v>2624</v>
      </c>
      <c r="AB524" s="2" t="s">
        <v>3383</v>
      </c>
    </row>
    <row r="525" spans="1:28" x14ac:dyDescent="0.25">
      <c r="A525" s="18" t="s">
        <v>1501</v>
      </c>
      <c r="B525" s="2" t="s">
        <v>1939</v>
      </c>
      <c r="C525" s="20">
        <v>42368</v>
      </c>
      <c r="D525" s="3" t="s">
        <v>1948</v>
      </c>
      <c r="E525" s="7" t="s">
        <v>1120</v>
      </c>
      <c r="F525" s="7" t="s">
        <v>1118</v>
      </c>
      <c r="G525" s="5" t="s">
        <v>1119</v>
      </c>
      <c r="H525" s="2" t="s">
        <v>3332</v>
      </c>
      <c r="I525" s="2" t="s">
        <v>3333</v>
      </c>
      <c r="J525" s="88">
        <v>3000000</v>
      </c>
      <c r="K525" s="89">
        <v>3000000</v>
      </c>
      <c r="L525" s="88">
        <v>186491.04</v>
      </c>
      <c r="M525" s="88">
        <v>104648.74</v>
      </c>
      <c r="N525" s="15">
        <v>6.2163680000000006E-2</v>
      </c>
      <c r="O525" s="15">
        <v>3.4882913333333335E-2</v>
      </c>
      <c r="P525" s="15">
        <v>0.56114620841837759</v>
      </c>
      <c r="Q525" s="7" t="s">
        <v>15</v>
      </c>
      <c r="R525" s="2" t="s">
        <v>1989</v>
      </c>
      <c r="S525" s="6"/>
      <c r="T525" s="3"/>
      <c r="U525" s="2" t="s">
        <v>3436</v>
      </c>
      <c r="V525" s="2" t="s">
        <v>3427</v>
      </c>
      <c r="W525" s="2" t="s">
        <v>3427</v>
      </c>
      <c r="X525" s="2" t="s">
        <v>3427</v>
      </c>
      <c r="Y525" s="2" t="s">
        <v>1933</v>
      </c>
      <c r="Z525" s="2" t="s">
        <v>16</v>
      </c>
      <c r="AA525" s="2" t="s">
        <v>2624</v>
      </c>
    </row>
    <row r="526" spans="1:28" x14ac:dyDescent="0.25">
      <c r="A526" s="18" t="s">
        <v>1501</v>
      </c>
      <c r="B526" s="2" t="s">
        <v>1939</v>
      </c>
      <c r="C526" s="20">
        <v>42368</v>
      </c>
      <c r="D526" s="3" t="s">
        <v>1948</v>
      </c>
      <c r="E526" s="7" t="s">
        <v>1121</v>
      </c>
      <c r="F526" s="7" t="s">
        <v>1122</v>
      </c>
      <c r="G526" s="5" t="s">
        <v>1123</v>
      </c>
      <c r="H526" s="2" t="s">
        <v>3334</v>
      </c>
      <c r="I526" s="2" t="s">
        <v>3224</v>
      </c>
      <c r="J526" s="88">
        <v>2000000</v>
      </c>
      <c r="K526" s="89">
        <v>1500000</v>
      </c>
      <c r="L526" s="88">
        <v>2000000</v>
      </c>
      <c r="M526" s="88">
        <v>1840089.33</v>
      </c>
      <c r="N526" s="15">
        <v>1</v>
      </c>
      <c r="O526" s="15">
        <v>0.92004466500000004</v>
      </c>
      <c r="P526" s="15">
        <v>0.92004466500000004</v>
      </c>
      <c r="Q526" s="7" t="s">
        <v>305</v>
      </c>
      <c r="R526" s="2" t="s">
        <v>3428</v>
      </c>
      <c r="S526" s="6">
        <v>42368</v>
      </c>
      <c r="T526" s="3" t="s">
        <v>3438</v>
      </c>
      <c r="U526" s="2" t="s">
        <v>3427</v>
      </c>
      <c r="V526" s="2" t="s">
        <v>3436</v>
      </c>
      <c r="W526" s="2" t="s">
        <v>3436</v>
      </c>
      <c r="X526" s="2" t="s">
        <v>3436</v>
      </c>
      <c r="Y526" s="2" t="s">
        <v>1934</v>
      </c>
      <c r="Z526" s="2" t="s">
        <v>16</v>
      </c>
      <c r="AA526" s="2" t="s">
        <v>2624</v>
      </c>
    </row>
    <row r="527" spans="1:28" x14ac:dyDescent="0.25">
      <c r="A527" s="18" t="s">
        <v>1501</v>
      </c>
      <c r="B527" s="2" t="s">
        <v>1939</v>
      </c>
      <c r="C527" s="20">
        <v>42368</v>
      </c>
      <c r="D527" s="3" t="s">
        <v>1948</v>
      </c>
      <c r="E527" s="7" t="s">
        <v>1124</v>
      </c>
      <c r="F527" s="7" t="s">
        <v>1125</v>
      </c>
      <c r="G527" s="5" t="s">
        <v>1126</v>
      </c>
      <c r="H527" s="2" t="s">
        <v>3335</v>
      </c>
      <c r="I527" s="2" t="s">
        <v>3336</v>
      </c>
      <c r="J527" s="88">
        <v>2800000</v>
      </c>
      <c r="K527" s="89">
        <v>2800000</v>
      </c>
      <c r="L527" s="88">
        <v>280000</v>
      </c>
      <c r="M527" s="88">
        <v>280000</v>
      </c>
      <c r="N527" s="15">
        <v>0.1</v>
      </c>
      <c r="O527" s="15">
        <v>0.1</v>
      </c>
      <c r="P527" s="15">
        <v>1</v>
      </c>
      <c r="Q527" s="7" t="s">
        <v>33</v>
      </c>
      <c r="R527" s="2" t="s">
        <v>3429</v>
      </c>
      <c r="S527" s="6"/>
      <c r="T527" s="3"/>
      <c r="U527" s="2" t="s">
        <v>3436</v>
      </c>
      <c r="V527" s="2" t="s">
        <v>3427</v>
      </c>
      <c r="W527" s="2" t="s">
        <v>3427</v>
      </c>
      <c r="X527" s="2" t="s">
        <v>3427</v>
      </c>
      <c r="Y527" s="2" t="s">
        <v>1933</v>
      </c>
      <c r="Z527" s="2" t="s">
        <v>16</v>
      </c>
      <c r="AA527" s="2" t="s">
        <v>2624</v>
      </c>
      <c r="AB527" s="2" t="s">
        <v>3383</v>
      </c>
    </row>
    <row r="528" spans="1:28" x14ac:dyDescent="0.25">
      <c r="A528" s="18" t="s">
        <v>1501</v>
      </c>
      <c r="B528" s="2" t="s">
        <v>1939</v>
      </c>
      <c r="C528" s="20">
        <v>42368</v>
      </c>
      <c r="D528" s="3" t="s">
        <v>1948</v>
      </c>
      <c r="E528" s="7" t="s">
        <v>1127</v>
      </c>
      <c r="F528" s="7" t="s">
        <v>1125</v>
      </c>
      <c r="G528" s="5" t="s">
        <v>1126</v>
      </c>
      <c r="H528" s="2" t="s">
        <v>3337</v>
      </c>
      <c r="I528" s="2" t="s">
        <v>3336</v>
      </c>
      <c r="J528" s="88">
        <v>2800000</v>
      </c>
      <c r="K528" s="89">
        <v>2800000</v>
      </c>
      <c r="L528" s="88">
        <v>2564770.19</v>
      </c>
      <c r="M528" s="88">
        <v>1078856.8799999999</v>
      </c>
      <c r="N528" s="15">
        <v>0.91598935357142852</v>
      </c>
      <c r="O528" s="15">
        <v>0.38530602857142854</v>
      </c>
      <c r="P528" s="15">
        <v>0.42064465822569463</v>
      </c>
      <c r="Q528" s="7" t="s">
        <v>58</v>
      </c>
      <c r="R528" s="2" t="s">
        <v>1995</v>
      </c>
      <c r="S528" s="6">
        <v>45001</v>
      </c>
      <c r="T528" s="3" t="s">
        <v>3438</v>
      </c>
      <c r="U528" s="2" t="s">
        <v>3427</v>
      </c>
      <c r="V528" s="2" t="s">
        <v>3436</v>
      </c>
      <c r="W528" s="2" t="s">
        <v>3436</v>
      </c>
      <c r="X528" s="2" t="s">
        <v>3436</v>
      </c>
      <c r="Y528" s="2" t="s">
        <v>1934</v>
      </c>
      <c r="Z528" s="2" t="s">
        <v>16</v>
      </c>
      <c r="AA528" s="2" t="s">
        <v>2624</v>
      </c>
    </row>
    <row r="529" spans="1:28" x14ac:dyDescent="0.25">
      <c r="A529" s="18" t="s">
        <v>1501</v>
      </c>
      <c r="B529" s="2" t="s">
        <v>1939</v>
      </c>
      <c r="C529" s="20">
        <v>42368</v>
      </c>
      <c r="D529" s="3">
        <v>45760</v>
      </c>
      <c r="E529" s="7" t="s">
        <v>1128</v>
      </c>
      <c r="F529" s="7" t="s">
        <v>1129</v>
      </c>
      <c r="G529" s="5" t="s">
        <v>1130</v>
      </c>
      <c r="H529" s="2" t="s">
        <v>3335</v>
      </c>
      <c r="I529" s="2" t="s">
        <v>3336</v>
      </c>
      <c r="J529" s="88">
        <v>800000</v>
      </c>
      <c r="K529" s="89">
        <v>800000</v>
      </c>
      <c r="L529" s="88">
        <v>720545.55</v>
      </c>
      <c r="M529" s="88">
        <v>560441.89</v>
      </c>
      <c r="N529" s="15">
        <v>0.90068193750000003</v>
      </c>
      <c r="O529" s="15">
        <v>0.70055236249999997</v>
      </c>
      <c r="P529" s="15">
        <v>0.7778021667054914</v>
      </c>
      <c r="Q529" s="7" t="s">
        <v>58</v>
      </c>
      <c r="R529" s="2" t="s">
        <v>1995</v>
      </c>
      <c r="S529" s="6">
        <v>45414</v>
      </c>
      <c r="T529" s="3" t="s">
        <v>3438</v>
      </c>
      <c r="U529" s="2" t="s">
        <v>3427</v>
      </c>
      <c r="V529" s="2" t="s">
        <v>3436</v>
      </c>
      <c r="W529" s="2" t="s">
        <v>3436</v>
      </c>
      <c r="X529" s="2" t="s">
        <v>3436</v>
      </c>
      <c r="Y529" s="2" t="s">
        <v>1934</v>
      </c>
      <c r="Z529" s="2" t="s">
        <v>16</v>
      </c>
      <c r="AA529" s="2" t="s">
        <v>2624</v>
      </c>
    </row>
    <row r="530" spans="1:28" x14ac:dyDescent="0.25">
      <c r="A530" s="18" t="s">
        <v>1501</v>
      </c>
      <c r="B530" s="2" t="s">
        <v>1939</v>
      </c>
      <c r="C530" s="20">
        <v>42368</v>
      </c>
      <c r="D530" s="3" t="s">
        <v>1948</v>
      </c>
      <c r="E530" s="7" t="s">
        <v>1131</v>
      </c>
      <c r="F530" s="7" t="s">
        <v>1132</v>
      </c>
      <c r="G530" s="5" t="s">
        <v>1133</v>
      </c>
      <c r="H530" s="2" t="s">
        <v>3337</v>
      </c>
      <c r="I530" s="2" t="s">
        <v>3336</v>
      </c>
      <c r="J530" s="88">
        <v>200000</v>
      </c>
      <c r="K530" s="89">
        <v>200000</v>
      </c>
      <c r="L530" s="88">
        <v>0</v>
      </c>
      <c r="M530" s="88">
        <v>0</v>
      </c>
      <c r="N530" s="15">
        <v>0</v>
      </c>
      <c r="O530" s="15">
        <v>0</v>
      </c>
      <c r="P530" s="15">
        <v>0</v>
      </c>
      <c r="Q530" s="7" t="s">
        <v>33</v>
      </c>
      <c r="R530" s="2" t="s">
        <v>3429</v>
      </c>
      <c r="S530" s="6"/>
      <c r="T530" s="3"/>
      <c r="U530" s="2" t="s">
        <v>3436</v>
      </c>
      <c r="V530" s="2" t="s">
        <v>3427</v>
      </c>
      <c r="W530" s="2" t="s">
        <v>3427</v>
      </c>
      <c r="X530" s="2" t="s">
        <v>3427</v>
      </c>
      <c r="Y530" s="2" t="s">
        <v>1933</v>
      </c>
      <c r="Z530" s="2" t="s">
        <v>16</v>
      </c>
      <c r="AA530" s="2" t="s">
        <v>2624</v>
      </c>
    </row>
    <row r="531" spans="1:28" x14ac:dyDescent="0.25">
      <c r="A531" s="18" t="s">
        <v>1501</v>
      </c>
      <c r="B531" s="2" t="s">
        <v>1939</v>
      </c>
      <c r="C531" s="20">
        <v>42368</v>
      </c>
      <c r="D531" s="3" t="s">
        <v>1948</v>
      </c>
      <c r="E531" s="7" t="s">
        <v>1134</v>
      </c>
      <c r="F531" s="7" t="s">
        <v>1135</v>
      </c>
      <c r="G531" s="5" t="s">
        <v>1136</v>
      </c>
      <c r="H531" s="2" t="s">
        <v>3335</v>
      </c>
      <c r="I531" s="2" t="s">
        <v>3336</v>
      </c>
      <c r="J531" s="88">
        <v>200000</v>
      </c>
      <c r="K531" s="89">
        <v>200000</v>
      </c>
      <c r="L531" s="88">
        <v>20000</v>
      </c>
      <c r="M531" s="88">
        <v>20000</v>
      </c>
      <c r="N531" s="15">
        <v>0.1</v>
      </c>
      <c r="O531" s="15">
        <v>0.1</v>
      </c>
      <c r="P531" s="15">
        <v>1</v>
      </c>
      <c r="Q531" s="7" t="s">
        <v>33</v>
      </c>
      <c r="R531" s="2" t="s">
        <v>3429</v>
      </c>
      <c r="S531" s="6"/>
      <c r="T531" s="3"/>
      <c r="U531" s="2" t="s">
        <v>3436</v>
      </c>
      <c r="V531" s="2" t="s">
        <v>3427</v>
      </c>
      <c r="W531" s="2" t="s">
        <v>3427</v>
      </c>
      <c r="X531" s="2" t="s">
        <v>3427</v>
      </c>
      <c r="Y531" s="2" t="s">
        <v>1933</v>
      </c>
      <c r="Z531" s="2" t="s">
        <v>16</v>
      </c>
      <c r="AA531" s="2" t="s">
        <v>2624</v>
      </c>
      <c r="AB531" s="2" t="s">
        <v>3383</v>
      </c>
    </row>
    <row r="532" spans="1:28" x14ac:dyDescent="0.25">
      <c r="A532" s="18" t="s">
        <v>1501</v>
      </c>
      <c r="B532" s="2" t="s">
        <v>1939</v>
      </c>
      <c r="C532" s="20">
        <v>42368</v>
      </c>
      <c r="D532" s="3" t="s">
        <v>1948</v>
      </c>
      <c r="E532" s="7" t="s">
        <v>1137</v>
      </c>
      <c r="F532" s="7" t="s">
        <v>1138</v>
      </c>
      <c r="G532" s="5" t="s">
        <v>1139</v>
      </c>
      <c r="H532" s="2" t="s">
        <v>3338</v>
      </c>
      <c r="I532" s="2" t="s">
        <v>3339</v>
      </c>
      <c r="J532" s="88">
        <v>219144550.11000001</v>
      </c>
      <c r="K532" s="89">
        <v>33600000</v>
      </c>
      <c r="L532" s="88">
        <v>181600383.31999999</v>
      </c>
      <c r="M532" s="88">
        <v>19509317.920000002</v>
      </c>
      <c r="N532" s="15">
        <v>0.82867852852761037</v>
      </c>
      <c r="O532" s="15">
        <v>8.902488293780185E-2</v>
      </c>
      <c r="P532" s="15">
        <v>0.10742993799535336</v>
      </c>
      <c r="Q532" s="7" t="s">
        <v>305</v>
      </c>
      <c r="R532" s="2" t="s">
        <v>3428</v>
      </c>
      <c r="S532" s="6">
        <v>38785</v>
      </c>
      <c r="T532" s="3" t="s">
        <v>3438</v>
      </c>
      <c r="U532" s="2" t="s">
        <v>3427</v>
      </c>
      <c r="V532" s="2" t="s">
        <v>3436</v>
      </c>
      <c r="W532" s="2" t="s">
        <v>3436</v>
      </c>
      <c r="X532" s="2" t="s">
        <v>3436</v>
      </c>
      <c r="Y532" s="2" t="s">
        <v>1934</v>
      </c>
      <c r="Z532" s="2" t="s">
        <v>16</v>
      </c>
      <c r="AA532" s="2" t="s">
        <v>2624</v>
      </c>
    </row>
    <row r="533" spans="1:28" x14ac:dyDescent="0.25">
      <c r="A533" s="18" t="s">
        <v>1501</v>
      </c>
      <c r="B533" s="2" t="s">
        <v>1939</v>
      </c>
      <c r="C533" s="20">
        <v>42368</v>
      </c>
      <c r="D533" s="3" t="s">
        <v>1948</v>
      </c>
      <c r="E533" s="7" t="s">
        <v>1140</v>
      </c>
      <c r="F533" s="7" t="s">
        <v>1141</v>
      </c>
      <c r="G533" s="5" t="s">
        <v>1142</v>
      </c>
      <c r="H533" s="2" t="s">
        <v>3340</v>
      </c>
      <c r="I533" s="2" t="s">
        <v>2729</v>
      </c>
      <c r="J533" s="88">
        <v>7000000</v>
      </c>
      <c r="K533" s="89">
        <v>7000000</v>
      </c>
      <c r="L533" s="88">
        <v>0</v>
      </c>
      <c r="M533" s="88">
        <v>0</v>
      </c>
      <c r="N533" s="15">
        <v>0</v>
      </c>
      <c r="O533" s="15">
        <v>0</v>
      </c>
      <c r="P533" s="15">
        <v>0</v>
      </c>
      <c r="Q533" s="7" t="s">
        <v>15</v>
      </c>
      <c r="R533" s="2" t="s">
        <v>1989</v>
      </c>
      <c r="S533" s="6"/>
      <c r="T533" s="3"/>
      <c r="U533" s="2" t="s">
        <v>3436</v>
      </c>
      <c r="V533" s="2" t="s">
        <v>3427</v>
      </c>
      <c r="W533" s="2" t="s">
        <v>3427</v>
      </c>
      <c r="X533" s="2" t="s">
        <v>3427</v>
      </c>
      <c r="Y533" s="2" t="s">
        <v>1933</v>
      </c>
      <c r="Z533" s="2" t="s">
        <v>16</v>
      </c>
      <c r="AA533" s="2" t="s">
        <v>2624</v>
      </c>
    </row>
    <row r="534" spans="1:28" x14ac:dyDescent="0.25">
      <c r="A534" s="18" t="s">
        <v>1501</v>
      </c>
      <c r="B534" s="2" t="s">
        <v>1939</v>
      </c>
      <c r="C534" s="20">
        <v>42368</v>
      </c>
      <c r="D534" s="3" t="s">
        <v>1948</v>
      </c>
      <c r="E534" s="7" t="s">
        <v>1143</v>
      </c>
      <c r="F534" s="7" t="s">
        <v>1144</v>
      </c>
      <c r="G534" s="5" t="s">
        <v>1145</v>
      </c>
      <c r="H534" s="2" t="s">
        <v>3341</v>
      </c>
      <c r="I534" s="2" t="s">
        <v>3339</v>
      </c>
      <c r="J534" s="88">
        <v>372422.32</v>
      </c>
      <c r="K534" s="89">
        <v>372422.32</v>
      </c>
      <c r="L534" s="88">
        <v>372422.31999999989</v>
      </c>
      <c r="M534" s="88">
        <v>372422.32</v>
      </c>
      <c r="N534" s="15">
        <v>0.99999999999999967</v>
      </c>
      <c r="O534" s="15">
        <v>1</v>
      </c>
      <c r="P534" s="15">
        <v>1.0000000000000002</v>
      </c>
      <c r="Q534" s="7" t="s">
        <v>305</v>
      </c>
      <c r="R534" s="2" t="s">
        <v>3428</v>
      </c>
      <c r="S534" s="6">
        <v>42681</v>
      </c>
      <c r="T534" s="3" t="s">
        <v>3438</v>
      </c>
      <c r="U534" s="2" t="s">
        <v>3427</v>
      </c>
      <c r="V534" s="2" t="s">
        <v>3436</v>
      </c>
      <c r="W534" s="2" t="s">
        <v>3436</v>
      </c>
      <c r="X534" s="2" t="s">
        <v>3436</v>
      </c>
      <c r="Y534" s="2" t="s">
        <v>1934</v>
      </c>
      <c r="Z534" s="2" t="s">
        <v>16</v>
      </c>
      <c r="AA534" s="2" t="s">
        <v>2624</v>
      </c>
    </row>
    <row r="535" spans="1:28" x14ac:dyDescent="0.25">
      <c r="A535" s="18" t="s">
        <v>1501</v>
      </c>
      <c r="B535" s="2" t="s">
        <v>1939</v>
      </c>
      <c r="C535" s="20">
        <v>42368</v>
      </c>
      <c r="D535" s="3" t="s">
        <v>1948</v>
      </c>
      <c r="E535" s="7" t="s">
        <v>1146</v>
      </c>
      <c r="F535" s="7" t="s">
        <v>1147</v>
      </c>
      <c r="G535" s="5" t="s">
        <v>1148</v>
      </c>
      <c r="H535" s="2" t="s">
        <v>3341</v>
      </c>
      <c r="I535" s="2" t="s">
        <v>3339</v>
      </c>
      <c r="J535" s="88">
        <v>136359.71</v>
      </c>
      <c r="K535" s="89">
        <v>136359.71</v>
      </c>
      <c r="L535" s="88">
        <v>136359.71</v>
      </c>
      <c r="M535" s="88">
        <v>136359.71</v>
      </c>
      <c r="N535" s="15">
        <v>1</v>
      </c>
      <c r="O535" s="15">
        <v>1</v>
      </c>
      <c r="P535" s="15">
        <v>1</v>
      </c>
      <c r="Q535" s="7" t="s">
        <v>305</v>
      </c>
      <c r="R535" s="2" t="s">
        <v>3428</v>
      </c>
      <c r="S535" s="6">
        <v>42681</v>
      </c>
      <c r="T535" s="3" t="s">
        <v>3438</v>
      </c>
      <c r="U535" s="2" t="s">
        <v>3427</v>
      </c>
      <c r="V535" s="2" t="s">
        <v>3436</v>
      </c>
      <c r="W535" s="2" t="s">
        <v>3436</v>
      </c>
      <c r="X535" s="2" t="s">
        <v>3436</v>
      </c>
      <c r="Y535" s="2" t="s">
        <v>1934</v>
      </c>
      <c r="Z535" s="2" t="s">
        <v>16</v>
      </c>
      <c r="AA535" s="2" t="s">
        <v>2624</v>
      </c>
    </row>
    <row r="536" spans="1:28" x14ac:dyDescent="0.25">
      <c r="A536" s="18" t="s">
        <v>1501</v>
      </c>
      <c r="B536" s="2" t="s">
        <v>1939</v>
      </c>
      <c r="C536" s="20">
        <v>42368</v>
      </c>
      <c r="D536" s="3" t="s">
        <v>1948</v>
      </c>
      <c r="E536" s="7" t="s">
        <v>1149</v>
      </c>
      <c r="F536" s="7" t="s">
        <v>1150</v>
      </c>
      <c r="G536" s="5" t="s">
        <v>1151</v>
      </c>
      <c r="H536" s="2" t="s">
        <v>3342</v>
      </c>
      <c r="I536" s="2" t="s">
        <v>3339</v>
      </c>
      <c r="J536" s="88">
        <v>11600000</v>
      </c>
      <c r="K536" s="89">
        <v>11600000</v>
      </c>
      <c r="L536" s="88">
        <v>949815.89999999991</v>
      </c>
      <c r="M536" s="88">
        <v>382963.27</v>
      </c>
      <c r="N536" s="15">
        <v>8.1880681034482747E-2</v>
      </c>
      <c r="O536" s="15">
        <v>3.3014075000000004E-2</v>
      </c>
      <c r="P536" s="15">
        <v>0.40319736698448622</v>
      </c>
      <c r="Q536" s="7" t="s">
        <v>15</v>
      </c>
      <c r="R536" s="2" t="s">
        <v>1987</v>
      </c>
      <c r="S536" s="6"/>
      <c r="T536" s="3"/>
      <c r="U536" s="2" t="s">
        <v>3436</v>
      </c>
      <c r="V536" s="2" t="s">
        <v>3427</v>
      </c>
      <c r="W536" s="2" t="s">
        <v>3427</v>
      </c>
      <c r="X536" s="2" t="s">
        <v>3427</v>
      </c>
      <c r="Y536" s="2" t="s">
        <v>1933</v>
      </c>
      <c r="Z536" s="2" t="s">
        <v>16</v>
      </c>
      <c r="AA536" s="2" t="s">
        <v>2624</v>
      </c>
    </row>
    <row r="537" spans="1:28" x14ac:dyDescent="0.25">
      <c r="A537" s="18" t="s">
        <v>1501</v>
      </c>
      <c r="B537" s="2" t="s">
        <v>1939</v>
      </c>
      <c r="C537" s="20">
        <v>42368</v>
      </c>
      <c r="D537" s="3" t="s">
        <v>1948</v>
      </c>
      <c r="E537" s="7" t="s">
        <v>1152</v>
      </c>
      <c r="F537" s="7" t="s">
        <v>1153</v>
      </c>
      <c r="G537" s="5" t="s">
        <v>1154</v>
      </c>
      <c r="H537" s="2" t="s">
        <v>3341</v>
      </c>
      <c r="I537" s="2" t="s">
        <v>3339</v>
      </c>
      <c r="J537" s="88">
        <v>1872.12</v>
      </c>
      <c r="K537" s="89">
        <v>1872.12</v>
      </c>
      <c r="L537" s="88">
        <v>1872.12</v>
      </c>
      <c r="M537" s="88">
        <v>1872.12</v>
      </c>
      <c r="N537" s="15">
        <v>1</v>
      </c>
      <c r="O537" s="15">
        <v>1</v>
      </c>
      <c r="P537" s="15">
        <v>1</v>
      </c>
      <c r="Q537" s="7" t="s">
        <v>305</v>
      </c>
      <c r="R537" s="2" t="s">
        <v>3428</v>
      </c>
      <c r="S537" s="6">
        <v>42499</v>
      </c>
      <c r="T537" s="3" t="s">
        <v>3438</v>
      </c>
      <c r="U537" s="2" t="s">
        <v>3427</v>
      </c>
      <c r="V537" s="2" t="s">
        <v>3436</v>
      </c>
      <c r="W537" s="2" t="s">
        <v>3436</v>
      </c>
      <c r="X537" s="2" t="s">
        <v>3436</v>
      </c>
      <c r="Y537" s="2" t="s">
        <v>1934</v>
      </c>
      <c r="Z537" s="2" t="s">
        <v>16</v>
      </c>
      <c r="AA537" s="2" t="s">
        <v>2624</v>
      </c>
    </row>
    <row r="538" spans="1:28" x14ac:dyDescent="0.25">
      <c r="A538" s="18" t="s">
        <v>1501</v>
      </c>
      <c r="B538" s="2" t="s">
        <v>1939</v>
      </c>
      <c r="C538" s="20">
        <v>42368</v>
      </c>
      <c r="D538" s="3" t="s">
        <v>1948</v>
      </c>
      <c r="E538" s="7" t="s">
        <v>1155</v>
      </c>
      <c r="F538" s="7" t="s">
        <v>1156</v>
      </c>
      <c r="G538" s="5" t="s">
        <v>1157</v>
      </c>
      <c r="H538" s="2" t="s">
        <v>3342</v>
      </c>
      <c r="I538" s="2" t="s">
        <v>3339</v>
      </c>
      <c r="J538" s="88">
        <v>623613.38</v>
      </c>
      <c r="K538" s="89">
        <v>623613.38</v>
      </c>
      <c r="L538" s="88">
        <v>623613.38</v>
      </c>
      <c r="M538" s="88">
        <v>623613.38</v>
      </c>
      <c r="N538" s="15">
        <v>1</v>
      </c>
      <c r="O538" s="15">
        <v>1</v>
      </c>
      <c r="P538" s="15">
        <v>1</v>
      </c>
      <c r="Q538" s="7" t="s">
        <v>305</v>
      </c>
      <c r="R538" s="2" t="s">
        <v>3428</v>
      </c>
      <c r="S538" s="6">
        <v>43360</v>
      </c>
      <c r="T538" s="3" t="s">
        <v>3438</v>
      </c>
      <c r="U538" s="2" t="s">
        <v>3427</v>
      </c>
      <c r="V538" s="2" t="s">
        <v>3436</v>
      </c>
      <c r="W538" s="2" t="s">
        <v>3436</v>
      </c>
      <c r="X538" s="2" t="s">
        <v>3436</v>
      </c>
      <c r="Y538" s="2" t="s">
        <v>1934</v>
      </c>
      <c r="Z538" s="2" t="s">
        <v>16</v>
      </c>
      <c r="AA538" s="2" t="s">
        <v>2624</v>
      </c>
    </row>
    <row r="539" spans="1:28" x14ac:dyDescent="0.25">
      <c r="A539" s="18" t="s">
        <v>1501</v>
      </c>
      <c r="B539" s="2" t="s">
        <v>1939</v>
      </c>
      <c r="C539" s="20">
        <v>42368</v>
      </c>
      <c r="D539" s="3" t="s">
        <v>1948</v>
      </c>
      <c r="E539" s="7" t="s">
        <v>1158</v>
      </c>
      <c r="F539" s="7" t="s">
        <v>1159</v>
      </c>
      <c r="G539" s="5" t="s">
        <v>1160</v>
      </c>
      <c r="H539" s="2" t="s">
        <v>3342</v>
      </c>
      <c r="I539" s="2" t="s">
        <v>3339</v>
      </c>
      <c r="J539" s="88">
        <v>547787.87</v>
      </c>
      <c r="K539" s="89">
        <v>547787.87</v>
      </c>
      <c r="L539" s="88">
        <v>547787.87</v>
      </c>
      <c r="M539" s="88">
        <v>547787.87</v>
      </c>
      <c r="N539" s="15">
        <v>1</v>
      </c>
      <c r="O539" s="15">
        <v>1</v>
      </c>
      <c r="P539" s="15">
        <v>1</v>
      </c>
      <c r="Q539" s="7" t="s">
        <v>305</v>
      </c>
      <c r="R539" s="2" t="s">
        <v>3428</v>
      </c>
      <c r="S539" s="6">
        <v>42816</v>
      </c>
      <c r="T539" s="3" t="s">
        <v>3438</v>
      </c>
      <c r="U539" s="2" t="s">
        <v>3427</v>
      </c>
      <c r="V539" s="2" t="s">
        <v>3436</v>
      </c>
      <c r="W539" s="2" t="s">
        <v>3436</v>
      </c>
      <c r="X539" s="2" t="s">
        <v>3436</v>
      </c>
      <c r="Y539" s="2" t="s">
        <v>1934</v>
      </c>
      <c r="Z539" s="2" t="s">
        <v>16</v>
      </c>
      <c r="AA539" s="2" t="s">
        <v>2624</v>
      </c>
    </row>
    <row r="540" spans="1:28" x14ac:dyDescent="0.25">
      <c r="A540" s="18" t="s">
        <v>1501</v>
      </c>
      <c r="B540" s="2" t="s">
        <v>1939</v>
      </c>
      <c r="C540" s="20">
        <v>42368</v>
      </c>
      <c r="D540" s="3" t="s">
        <v>1948</v>
      </c>
      <c r="E540" s="7" t="s">
        <v>1161</v>
      </c>
      <c r="F540" s="7" t="s">
        <v>1162</v>
      </c>
      <c r="G540" s="5" t="s">
        <v>1163</v>
      </c>
      <c r="H540" s="2" t="s">
        <v>3341</v>
      </c>
      <c r="I540" s="2" t="s">
        <v>3339</v>
      </c>
      <c r="J540" s="88">
        <v>4396942.18</v>
      </c>
      <c r="K540" s="89">
        <v>4396942.18</v>
      </c>
      <c r="L540" s="88">
        <v>4396942.18</v>
      </c>
      <c r="M540" s="88">
        <v>4396942.18</v>
      </c>
      <c r="N540" s="15">
        <v>1</v>
      </c>
      <c r="O540" s="15">
        <v>1</v>
      </c>
      <c r="P540" s="15">
        <v>1</v>
      </c>
      <c r="Q540" s="7" t="s">
        <v>58</v>
      </c>
      <c r="R540" s="2" t="s">
        <v>2007</v>
      </c>
      <c r="S540" s="6">
        <v>43139</v>
      </c>
      <c r="T540" s="3" t="s">
        <v>3438</v>
      </c>
      <c r="U540" s="2" t="s">
        <v>3427</v>
      </c>
      <c r="V540" s="2" t="s">
        <v>3436</v>
      </c>
      <c r="W540" s="2" t="s">
        <v>3436</v>
      </c>
      <c r="X540" s="2" t="s">
        <v>3436</v>
      </c>
      <c r="Y540" s="2" t="s">
        <v>1934</v>
      </c>
      <c r="Z540" s="2" t="s">
        <v>16</v>
      </c>
      <c r="AA540" s="2" t="s">
        <v>2624</v>
      </c>
      <c r="AB540" s="2" t="s">
        <v>3386</v>
      </c>
    </row>
    <row r="541" spans="1:28" x14ac:dyDescent="0.25">
      <c r="A541" s="18" t="s">
        <v>1501</v>
      </c>
      <c r="B541" s="2" t="s">
        <v>1939</v>
      </c>
      <c r="C541" s="20">
        <v>42368</v>
      </c>
      <c r="D541" s="3" t="s">
        <v>1948</v>
      </c>
      <c r="E541" s="7" t="s">
        <v>1164</v>
      </c>
      <c r="F541" s="7" t="s">
        <v>1162</v>
      </c>
      <c r="G541" s="5" t="s">
        <v>1165</v>
      </c>
      <c r="H541" s="2" t="s">
        <v>3341</v>
      </c>
      <c r="I541" s="2" t="s">
        <v>3339</v>
      </c>
      <c r="J541" s="88">
        <v>2079.88</v>
      </c>
      <c r="K541" s="89">
        <v>2079.88</v>
      </c>
      <c r="L541" s="88">
        <v>2079.88</v>
      </c>
      <c r="M541" s="88">
        <v>2079.88</v>
      </c>
      <c r="N541" s="15">
        <v>1</v>
      </c>
      <c r="O541" s="15">
        <v>1</v>
      </c>
      <c r="P541" s="15">
        <v>1</v>
      </c>
      <c r="Q541" s="7" t="s">
        <v>305</v>
      </c>
      <c r="R541" s="2" t="s">
        <v>3428</v>
      </c>
      <c r="S541" s="6">
        <v>42499</v>
      </c>
      <c r="T541" s="3" t="s">
        <v>3438</v>
      </c>
      <c r="U541" s="2" t="s">
        <v>3427</v>
      </c>
      <c r="V541" s="2" t="s">
        <v>3436</v>
      </c>
      <c r="W541" s="2" t="s">
        <v>3436</v>
      </c>
      <c r="X541" s="2" t="s">
        <v>3436</v>
      </c>
      <c r="Y541" s="2" t="s">
        <v>1934</v>
      </c>
      <c r="Z541" s="2" t="s">
        <v>16</v>
      </c>
      <c r="AA541" s="2" t="s">
        <v>2624</v>
      </c>
    </row>
    <row r="542" spans="1:28" x14ac:dyDescent="0.25">
      <c r="A542" s="18" t="s">
        <v>1501</v>
      </c>
      <c r="B542" s="2" t="s">
        <v>1939</v>
      </c>
      <c r="C542" s="20">
        <v>42368</v>
      </c>
      <c r="D542" s="3" t="s">
        <v>1948</v>
      </c>
      <c r="E542" s="7" t="s">
        <v>1166</v>
      </c>
      <c r="F542" s="7" t="s">
        <v>1167</v>
      </c>
      <c r="G542" s="5" t="s">
        <v>1168</v>
      </c>
      <c r="H542" s="2" t="s">
        <v>3198</v>
      </c>
      <c r="I542" s="2" t="s">
        <v>3339</v>
      </c>
      <c r="J542" s="88">
        <v>6900000</v>
      </c>
      <c r="K542" s="89">
        <v>6900000</v>
      </c>
      <c r="L542" s="88">
        <v>267051.31</v>
      </c>
      <c r="M542" s="88">
        <v>128473.77</v>
      </c>
      <c r="N542" s="15">
        <v>3.8703088405797101E-2</v>
      </c>
      <c r="O542" s="15">
        <v>1.8619386956521738E-2</v>
      </c>
      <c r="P542" s="15">
        <v>0.4810827177743483</v>
      </c>
      <c r="Q542" s="7" t="s">
        <v>15</v>
      </c>
      <c r="R542" s="2" t="s">
        <v>1989</v>
      </c>
      <c r="S542" s="6"/>
      <c r="T542" s="3"/>
      <c r="U542" s="2" t="s">
        <v>3436</v>
      </c>
      <c r="V542" s="2" t="s">
        <v>3427</v>
      </c>
      <c r="W542" s="2" t="s">
        <v>3427</v>
      </c>
      <c r="X542" s="2" t="s">
        <v>3427</v>
      </c>
      <c r="Y542" s="2" t="s">
        <v>1933</v>
      </c>
      <c r="Z542" s="2" t="s">
        <v>16</v>
      </c>
      <c r="AA542" s="2" t="s">
        <v>2624</v>
      </c>
    </row>
    <row r="543" spans="1:28" x14ac:dyDescent="0.25">
      <c r="A543" s="18" t="s">
        <v>1501</v>
      </c>
      <c r="B543" s="2" t="s">
        <v>1939</v>
      </c>
      <c r="C543" s="20">
        <v>42368</v>
      </c>
      <c r="D543" s="3" t="s">
        <v>1948</v>
      </c>
      <c r="E543" s="7" t="s">
        <v>1169</v>
      </c>
      <c r="F543" s="7" t="s">
        <v>1170</v>
      </c>
      <c r="G543" s="5" t="s">
        <v>1171</v>
      </c>
      <c r="H543" s="2" t="s">
        <v>3342</v>
      </c>
      <c r="I543" s="2" t="s">
        <v>3339</v>
      </c>
      <c r="J543" s="88">
        <v>77407.48</v>
      </c>
      <c r="K543" s="89">
        <v>77407.48</v>
      </c>
      <c r="L543" s="88">
        <v>77407.48</v>
      </c>
      <c r="M543" s="88">
        <v>77407.48</v>
      </c>
      <c r="N543" s="15">
        <v>1</v>
      </c>
      <c r="O543" s="15">
        <v>1</v>
      </c>
      <c r="P543" s="15">
        <v>1</v>
      </c>
      <c r="Q543" s="7" t="s">
        <v>305</v>
      </c>
      <c r="R543" s="2" t="s">
        <v>3428</v>
      </c>
      <c r="S543" s="6">
        <v>44195</v>
      </c>
      <c r="T543" s="3" t="s">
        <v>3438</v>
      </c>
      <c r="U543" s="2" t="s">
        <v>3427</v>
      </c>
      <c r="V543" s="2" t="s">
        <v>3436</v>
      </c>
      <c r="W543" s="2" t="s">
        <v>3436</v>
      </c>
      <c r="X543" s="2" t="s">
        <v>3436</v>
      </c>
      <c r="Y543" s="2" t="s">
        <v>1934</v>
      </c>
      <c r="Z543" s="2" t="s">
        <v>16</v>
      </c>
      <c r="AA543" s="2" t="s">
        <v>2624</v>
      </c>
    </row>
    <row r="544" spans="1:28" x14ac:dyDescent="0.25">
      <c r="A544" s="18" t="s">
        <v>1501</v>
      </c>
      <c r="B544" s="2" t="s">
        <v>1939</v>
      </c>
      <c r="C544" s="20">
        <v>42368</v>
      </c>
      <c r="D544" s="3" t="s">
        <v>1948</v>
      </c>
      <c r="E544" s="7" t="s">
        <v>1172</v>
      </c>
      <c r="F544" s="7" t="s">
        <v>1173</v>
      </c>
      <c r="G544" s="5" t="s">
        <v>1174</v>
      </c>
      <c r="H544" s="2" t="s">
        <v>3342</v>
      </c>
      <c r="I544" s="2" t="s">
        <v>3339</v>
      </c>
      <c r="J544" s="88">
        <v>45930.31</v>
      </c>
      <c r="K544" s="89">
        <v>45930.31</v>
      </c>
      <c r="L544" s="88">
        <v>45930.31</v>
      </c>
      <c r="M544" s="88">
        <v>45930.31</v>
      </c>
      <c r="N544" s="15">
        <v>1</v>
      </c>
      <c r="O544" s="15">
        <v>1</v>
      </c>
      <c r="P544" s="15">
        <v>1</v>
      </c>
      <c r="Q544" s="7" t="s">
        <v>305</v>
      </c>
      <c r="R544" s="2" t="s">
        <v>3428</v>
      </c>
      <c r="S544" s="6">
        <v>43649</v>
      </c>
      <c r="T544" s="3" t="s">
        <v>3438</v>
      </c>
      <c r="U544" s="2" t="s">
        <v>3427</v>
      </c>
      <c r="V544" s="2" t="s">
        <v>3436</v>
      </c>
      <c r="W544" s="2" t="s">
        <v>3436</v>
      </c>
      <c r="X544" s="2" t="s">
        <v>3436</v>
      </c>
      <c r="Y544" s="2" t="s">
        <v>1934</v>
      </c>
      <c r="Z544" s="2" t="s">
        <v>16</v>
      </c>
      <c r="AA544" s="2" t="s">
        <v>2624</v>
      </c>
    </row>
    <row r="545" spans="1:28" x14ac:dyDescent="0.25">
      <c r="A545" s="18" t="s">
        <v>1501</v>
      </c>
      <c r="B545" s="2" t="s">
        <v>1939</v>
      </c>
      <c r="C545" s="20">
        <v>42368</v>
      </c>
      <c r="D545" s="3" t="s">
        <v>1948</v>
      </c>
      <c r="E545" s="7" t="s">
        <v>1175</v>
      </c>
      <c r="F545" s="7" t="s">
        <v>1176</v>
      </c>
      <c r="G545" s="5" t="s">
        <v>1177</v>
      </c>
      <c r="H545" s="2" t="s">
        <v>3342</v>
      </c>
      <c r="I545" s="2" t="s">
        <v>3339</v>
      </c>
      <c r="J545" s="88">
        <v>73800</v>
      </c>
      <c r="K545" s="89">
        <v>73800</v>
      </c>
      <c r="L545" s="88">
        <v>73800</v>
      </c>
      <c r="M545" s="88">
        <v>73800</v>
      </c>
      <c r="N545" s="15">
        <v>1</v>
      </c>
      <c r="O545" s="15">
        <v>1</v>
      </c>
      <c r="P545" s="15">
        <v>1</v>
      </c>
      <c r="Q545" s="7" t="s">
        <v>305</v>
      </c>
      <c r="R545" s="2" t="s">
        <v>3428</v>
      </c>
      <c r="S545" s="6">
        <v>43188</v>
      </c>
      <c r="T545" s="3" t="s">
        <v>3438</v>
      </c>
      <c r="U545" s="2" t="s">
        <v>3427</v>
      </c>
      <c r="V545" s="2" t="s">
        <v>3436</v>
      </c>
      <c r="W545" s="2" t="s">
        <v>3436</v>
      </c>
      <c r="X545" s="2" t="s">
        <v>3436</v>
      </c>
      <c r="Y545" s="2" t="s">
        <v>1934</v>
      </c>
      <c r="Z545" s="2" t="s">
        <v>16</v>
      </c>
      <c r="AA545" s="2" t="s">
        <v>2624</v>
      </c>
    </row>
    <row r="546" spans="1:28" x14ac:dyDescent="0.25">
      <c r="A546" s="18" t="s">
        <v>1501</v>
      </c>
      <c r="B546" s="2" t="s">
        <v>1939</v>
      </c>
      <c r="C546" s="20">
        <v>42368</v>
      </c>
      <c r="D546" s="3" t="s">
        <v>1948</v>
      </c>
      <c r="E546" s="7" t="s">
        <v>1178</v>
      </c>
      <c r="F546" s="7" t="s">
        <v>1179</v>
      </c>
      <c r="G546" s="5" t="s">
        <v>1180</v>
      </c>
      <c r="H546" s="2" t="s">
        <v>3342</v>
      </c>
      <c r="I546" s="2" t="s">
        <v>3339</v>
      </c>
      <c r="J546" s="88">
        <v>114229.47</v>
      </c>
      <c r="K546" s="89">
        <v>114229.47</v>
      </c>
      <c r="L546" s="88">
        <v>114229.47</v>
      </c>
      <c r="M546" s="88">
        <v>114229.47</v>
      </c>
      <c r="N546" s="15">
        <v>1</v>
      </c>
      <c r="O546" s="15">
        <v>1</v>
      </c>
      <c r="P546" s="15">
        <v>1</v>
      </c>
      <c r="Q546" s="7" t="s">
        <v>305</v>
      </c>
      <c r="R546" s="2" t="s">
        <v>3428</v>
      </c>
      <c r="S546" s="6">
        <v>43733</v>
      </c>
      <c r="T546" s="3" t="s">
        <v>3438</v>
      </c>
      <c r="U546" s="2" t="s">
        <v>3427</v>
      </c>
      <c r="V546" s="2" t="s">
        <v>3436</v>
      </c>
      <c r="W546" s="2" t="s">
        <v>3436</v>
      </c>
      <c r="X546" s="2" t="s">
        <v>3436</v>
      </c>
      <c r="Y546" s="2" t="s">
        <v>1934</v>
      </c>
      <c r="Z546" s="2" t="s">
        <v>16</v>
      </c>
      <c r="AA546" s="2" t="s">
        <v>2624</v>
      </c>
    </row>
    <row r="547" spans="1:28" x14ac:dyDescent="0.25">
      <c r="A547" s="18" t="s">
        <v>1501</v>
      </c>
      <c r="B547" s="2" t="s">
        <v>1939</v>
      </c>
      <c r="C547" s="20">
        <v>42368</v>
      </c>
      <c r="D547" s="3" t="s">
        <v>1948</v>
      </c>
      <c r="E547" s="7" t="s">
        <v>1181</v>
      </c>
      <c r="F547" s="7" t="s">
        <v>1182</v>
      </c>
      <c r="G547" s="5" t="s">
        <v>1183</v>
      </c>
      <c r="H547" s="2" t="s">
        <v>3342</v>
      </c>
      <c r="I547" s="2" t="s">
        <v>3339</v>
      </c>
      <c r="J547" s="88">
        <v>216092.98</v>
      </c>
      <c r="K547" s="89">
        <v>216092.98</v>
      </c>
      <c r="L547" s="88">
        <v>216092.98</v>
      </c>
      <c r="M547" s="88">
        <v>216092.98</v>
      </c>
      <c r="N547" s="15">
        <v>1</v>
      </c>
      <c r="O547" s="15">
        <v>1</v>
      </c>
      <c r="P547" s="15">
        <v>1</v>
      </c>
      <c r="Q547" s="7" t="s">
        <v>305</v>
      </c>
      <c r="R547" s="2" t="s">
        <v>3428</v>
      </c>
      <c r="S547" s="6">
        <v>43726</v>
      </c>
      <c r="T547" s="3" t="s">
        <v>3438</v>
      </c>
      <c r="U547" s="2" t="s">
        <v>3427</v>
      </c>
      <c r="V547" s="2" t="s">
        <v>3436</v>
      </c>
      <c r="W547" s="2" t="s">
        <v>3436</v>
      </c>
      <c r="X547" s="2" t="s">
        <v>3436</v>
      </c>
      <c r="Y547" s="2" t="s">
        <v>1934</v>
      </c>
      <c r="Z547" s="2" t="s">
        <v>16</v>
      </c>
      <c r="AA547" s="2" t="s">
        <v>2624</v>
      </c>
    </row>
    <row r="548" spans="1:28" x14ac:dyDescent="0.25">
      <c r="A548" s="18" t="s">
        <v>1501</v>
      </c>
      <c r="B548" s="2" t="s">
        <v>1939</v>
      </c>
      <c r="C548" s="20">
        <v>42368</v>
      </c>
      <c r="D548" s="3" t="s">
        <v>1948</v>
      </c>
      <c r="E548" s="7" t="s">
        <v>1184</v>
      </c>
      <c r="F548" s="7" t="s">
        <v>1182</v>
      </c>
      <c r="G548" s="5" t="s">
        <v>1183</v>
      </c>
      <c r="H548" s="2" t="s">
        <v>3342</v>
      </c>
      <c r="I548" s="2" t="s">
        <v>3339</v>
      </c>
      <c r="J548" s="88">
        <v>165274.35999999999</v>
      </c>
      <c r="K548" s="89">
        <v>165274.35999999999</v>
      </c>
      <c r="L548" s="88">
        <v>165274.35999999999</v>
      </c>
      <c r="M548" s="88">
        <v>165274.35999999999</v>
      </c>
      <c r="N548" s="15">
        <v>1</v>
      </c>
      <c r="O548" s="15">
        <v>1</v>
      </c>
      <c r="P548" s="15">
        <v>1</v>
      </c>
      <c r="Q548" s="7" t="s">
        <v>305</v>
      </c>
      <c r="R548" s="2" t="s">
        <v>3428</v>
      </c>
      <c r="S548" s="6">
        <v>43808</v>
      </c>
      <c r="T548" s="3" t="s">
        <v>3438</v>
      </c>
      <c r="U548" s="2" t="s">
        <v>3427</v>
      </c>
      <c r="V548" s="2" t="s">
        <v>3436</v>
      </c>
      <c r="W548" s="2" t="s">
        <v>3436</v>
      </c>
      <c r="X548" s="2" t="s">
        <v>3436</v>
      </c>
      <c r="Y548" s="2" t="s">
        <v>1934</v>
      </c>
      <c r="Z548" s="2" t="s">
        <v>16</v>
      </c>
      <c r="AA548" s="2" t="s">
        <v>2624</v>
      </c>
    </row>
    <row r="549" spans="1:28" x14ac:dyDescent="0.25">
      <c r="A549" s="18" t="s">
        <v>1501</v>
      </c>
      <c r="B549" s="2" t="s">
        <v>1939</v>
      </c>
      <c r="C549" s="20">
        <v>42368</v>
      </c>
      <c r="D549" s="3" t="s">
        <v>1948</v>
      </c>
      <c r="E549" s="7" t="s">
        <v>1185</v>
      </c>
      <c r="F549" s="7" t="s">
        <v>1186</v>
      </c>
      <c r="G549" s="5" t="s">
        <v>1187</v>
      </c>
      <c r="H549" s="2" t="s">
        <v>3342</v>
      </c>
      <c r="I549" s="2" t="s">
        <v>3339</v>
      </c>
      <c r="J549" s="88">
        <v>41776</v>
      </c>
      <c r="K549" s="89">
        <v>41776</v>
      </c>
      <c r="L549" s="88">
        <v>41776</v>
      </c>
      <c r="M549" s="88">
        <v>41776</v>
      </c>
      <c r="N549" s="15">
        <v>1</v>
      </c>
      <c r="O549" s="15">
        <v>1</v>
      </c>
      <c r="P549" s="15">
        <v>1</v>
      </c>
      <c r="Q549" s="7" t="s">
        <v>305</v>
      </c>
      <c r="R549" s="2" t="s">
        <v>3428</v>
      </c>
      <c r="S549" s="6">
        <v>43089</v>
      </c>
      <c r="T549" s="3" t="s">
        <v>3438</v>
      </c>
      <c r="U549" s="2" t="s">
        <v>3427</v>
      </c>
      <c r="V549" s="2" t="s">
        <v>3436</v>
      </c>
      <c r="W549" s="2" t="s">
        <v>3436</v>
      </c>
      <c r="X549" s="2" t="s">
        <v>3436</v>
      </c>
      <c r="Y549" s="2" t="s">
        <v>1934</v>
      </c>
      <c r="Z549" s="2" t="s">
        <v>16</v>
      </c>
      <c r="AA549" s="2" t="s">
        <v>2624</v>
      </c>
    </row>
    <row r="550" spans="1:28" x14ac:dyDescent="0.25">
      <c r="A550" s="18" t="s">
        <v>1501</v>
      </c>
      <c r="B550" s="2" t="s">
        <v>1939</v>
      </c>
      <c r="C550" s="20">
        <v>42368</v>
      </c>
      <c r="D550" s="3" t="s">
        <v>1948</v>
      </c>
      <c r="E550" s="7" t="s">
        <v>1188</v>
      </c>
      <c r="F550" s="7" t="s">
        <v>1189</v>
      </c>
      <c r="G550" s="5" t="s">
        <v>1190</v>
      </c>
      <c r="H550" s="2" t="s">
        <v>3342</v>
      </c>
      <c r="I550" s="2" t="s">
        <v>3339</v>
      </c>
      <c r="J550" s="88">
        <v>25746.880000000001</v>
      </c>
      <c r="K550" s="89">
        <v>25746.880000000001</v>
      </c>
      <c r="L550" s="88">
        <v>25746.880000000001</v>
      </c>
      <c r="M550" s="88">
        <v>25746.880000000001</v>
      </c>
      <c r="N550" s="15">
        <v>1</v>
      </c>
      <c r="O550" s="15">
        <v>1</v>
      </c>
      <c r="P550" s="15">
        <v>1</v>
      </c>
      <c r="Q550" s="7" t="s">
        <v>305</v>
      </c>
      <c r="R550" s="2" t="s">
        <v>3428</v>
      </c>
      <c r="S550" s="6">
        <v>42735</v>
      </c>
      <c r="T550" s="3" t="s">
        <v>3438</v>
      </c>
      <c r="U550" s="2" t="s">
        <v>3427</v>
      </c>
      <c r="V550" s="2" t="s">
        <v>3436</v>
      </c>
      <c r="W550" s="2" t="s">
        <v>3436</v>
      </c>
      <c r="X550" s="2" t="s">
        <v>3436</v>
      </c>
      <c r="Y550" s="2" t="s">
        <v>1934</v>
      </c>
      <c r="Z550" s="2" t="s">
        <v>16</v>
      </c>
      <c r="AA550" s="2" t="s">
        <v>2624</v>
      </c>
    </row>
    <row r="551" spans="1:28" x14ac:dyDescent="0.25">
      <c r="A551" s="18" t="s">
        <v>1501</v>
      </c>
      <c r="B551" s="2" t="s">
        <v>1939</v>
      </c>
      <c r="C551" s="20">
        <v>42368</v>
      </c>
      <c r="D551" s="3" t="s">
        <v>1948</v>
      </c>
      <c r="E551" s="7" t="s">
        <v>1191</v>
      </c>
      <c r="F551" s="7" t="s">
        <v>1192</v>
      </c>
      <c r="G551" s="5" t="s">
        <v>1193</v>
      </c>
      <c r="H551" s="2" t="s">
        <v>3341</v>
      </c>
      <c r="I551" s="2" t="s">
        <v>3339</v>
      </c>
      <c r="J551" s="88">
        <v>4559301.3899999997</v>
      </c>
      <c r="K551" s="89">
        <v>4559301.3899999997</v>
      </c>
      <c r="L551" s="88">
        <v>4559301.3899999997</v>
      </c>
      <c r="M551" s="88">
        <v>4559301.3900000006</v>
      </c>
      <c r="N551" s="15">
        <v>1</v>
      </c>
      <c r="O551" s="15">
        <v>1.0000000000000002</v>
      </c>
      <c r="P551" s="15">
        <v>1.0000000000000002</v>
      </c>
      <c r="Q551" s="7" t="s">
        <v>305</v>
      </c>
      <c r="R551" s="2" t="s">
        <v>3428</v>
      </c>
      <c r="S551" s="6">
        <v>43228</v>
      </c>
      <c r="T551" s="3" t="s">
        <v>3438</v>
      </c>
      <c r="U551" s="2" t="s">
        <v>3427</v>
      </c>
      <c r="V551" s="2" t="s">
        <v>3436</v>
      </c>
      <c r="W551" s="2" t="s">
        <v>3436</v>
      </c>
      <c r="X551" s="2" t="s">
        <v>3436</v>
      </c>
      <c r="Y551" s="2" t="s">
        <v>1934</v>
      </c>
      <c r="Z551" s="2" t="s">
        <v>16</v>
      </c>
      <c r="AA551" s="2" t="s">
        <v>2624</v>
      </c>
    </row>
    <row r="552" spans="1:28" x14ac:dyDescent="0.25">
      <c r="A552" s="18" t="s">
        <v>1501</v>
      </c>
      <c r="B552" s="2" t="s">
        <v>1939</v>
      </c>
      <c r="C552" s="20">
        <v>42368</v>
      </c>
      <c r="D552" s="3" t="s">
        <v>1948</v>
      </c>
      <c r="E552" s="7" t="s">
        <v>1194</v>
      </c>
      <c r="F552" s="7" t="s">
        <v>1195</v>
      </c>
      <c r="G552" s="5" t="s">
        <v>1196</v>
      </c>
      <c r="H552" s="2" t="s">
        <v>3341</v>
      </c>
      <c r="I552" s="2" t="s">
        <v>3339</v>
      </c>
      <c r="J552" s="88">
        <v>0.01</v>
      </c>
      <c r="K552" s="89">
        <v>0.01</v>
      </c>
      <c r="L552" s="88">
        <v>0</v>
      </c>
      <c r="M552" s="88">
        <v>0</v>
      </c>
      <c r="N552" s="15">
        <v>0</v>
      </c>
      <c r="O552" s="15">
        <v>0</v>
      </c>
      <c r="P552" s="15">
        <v>0</v>
      </c>
      <c r="Q552" s="7" t="s">
        <v>33</v>
      </c>
      <c r="R552" s="2" t="s">
        <v>3429</v>
      </c>
      <c r="S552" s="6"/>
      <c r="T552" s="3"/>
      <c r="U552" s="2" t="s">
        <v>3436</v>
      </c>
      <c r="V552" s="2" t="s">
        <v>3427</v>
      </c>
      <c r="W552" s="2" t="s">
        <v>3427</v>
      </c>
      <c r="X552" s="2" t="s">
        <v>3427</v>
      </c>
      <c r="Y552" s="2" t="s">
        <v>1933</v>
      </c>
      <c r="Z552" s="2" t="s">
        <v>16</v>
      </c>
      <c r="AA552" s="2" t="s">
        <v>2624</v>
      </c>
    </row>
    <row r="553" spans="1:28" x14ac:dyDescent="0.25">
      <c r="A553" s="18" t="s">
        <v>1501</v>
      </c>
      <c r="B553" s="2" t="s">
        <v>1939</v>
      </c>
      <c r="C553" s="20">
        <v>42368</v>
      </c>
      <c r="D553" s="3" t="s">
        <v>1948</v>
      </c>
      <c r="E553" s="7" t="s">
        <v>1197</v>
      </c>
      <c r="F553" s="7" t="s">
        <v>1198</v>
      </c>
      <c r="G553" s="5" t="s">
        <v>1199</v>
      </c>
      <c r="H553" s="2" t="s">
        <v>3198</v>
      </c>
      <c r="I553" s="2" t="s">
        <v>3339</v>
      </c>
      <c r="J553" s="88">
        <v>60000</v>
      </c>
      <c r="K553" s="89">
        <v>60000</v>
      </c>
      <c r="L553" s="88">
        <v>60000</v>
      </c>
      <c r="M553" s="88">
        <v>0</v>
      </c>
      <c r="N553" s="15">
        <v>1</v>
      </c>
      <c r="O553" s="15">
        <v>0</v>
      </c>
      <c r="P553" s="15">
        <v>0</v>
      </c>
      <c r="Q553" s="7" t="s">
        <v>58</v>
      </c>
      <c r="R553" s="2" t="s">
        <v>2007</v>
      </c>
      <c r="S553" s="6">
        <v>44768</v>
      </c>
      <c r="T553" s="3" t="s">
        <v>3438</v>
      </c>
      <c r="U553" s="2" t="s">
        <v>3427</v>
      </c>
      <c r="V553" s="2" t="s">
        <v>3436</v>
      </c>
      <c r="W553" s="2" t="s">
        <v>3436</v>
      </c>
      <c r="X553" s="2" t="s">
        <v>3436</v>
      </c>
      <c r="Y553" s="2" t="s">
        <v>1934</v>
      </c>
      <c r="Z553" s="2" t="s">
        <v>16</v>
      </c>
      <c r="AA553" s="2" t="s">
        <v>2624</v>
      </c>
      <c r="AB553" s="2" t="s">
        <v>3386</v>
      </c>
    </row>
    <row r="554" spans="1:28" x14ac:dyDescent="0.25">
      <c r="A554" s="18" t="s">
        <v>1501</v>
      </c>
      <c r="B554" s="2" t="s">
        <v>1939</v>
      </c>
      <c r="C554" s="20">
        <v>42368</v>
      </c>
      <c r="D554" s="3" t="s">
        <v>1948</v>
      </c>
      <c r="E554" s="7" t="s">
        <v>1200</v>
      </c>
      <c r="F554" s="7" t="s">
        <v>1201</v>
      </c>
      <c r="G554" s="5" t="s">
        <v>1202</v>
      </c>
      <c r="H554" s="2" t="s">
        <v>3341</v>
      </c>
      <c r="I554" s="2" t="s">
        <v>3339</v>
      </c>
      <c r="J554" s="88">
        <v>69487.23</v>
      </c>
      <c r="K554" s="89">
        <v>69487.23</v>
      </c>
      <c r="L554" s="88">
        <v>69487.23</v>
      </c>
      <c r="M554" s="88">
        <v>69487.23</v>
      </c>
      <c r="N554" s="15">
        <v>1</v>
      </c>
      <c r="O554" s="15">
        <v>1</v>
      </c>
      <c r="P554" s="15">
        <v>1</v>
      </c>
      <c r="Q554" s="7" t="s">
        <v>305</v>
      </c>
      <c r="R554" s="2" t="s">
        <v>3428</v>
      </c>
      <c r="S554" s="6">
        <v>42499</v>
      </c>
      <c r="T554" s="3" t="s">
        <v>3438</v>
      </c>
      <c r="U554" s="2" t="s">
        <v>3427</v>
      </c>
      <c r="V554" s="2" t="s">
        <v>3436</v>
      </c>
      <c r="W554" s="2" t="s">
        <v>3436</v>
      </c>
      <c r="X554" s="2" t="s">
        <v>3436</v>
      </c>
      <c r="Y554" s="2" t="s">
        <v>1934</v>
      </c>
      <c r="Z554" s="2" t="s">
        <v>16</v>
      </c>
      <c r="AA554" s="2" t="s">
        <v>2624</v>
      </c>
    </row>
    <row r="555" spans="1:28" x14ac:dyDescent="0.25">
      <c r="A555" s="18" t="s">
        <v>1501</v>
      </c>
      <c r="B555" s="2" t="s">
        <v>1939</v>
      </c>
      <c r="C555" s="20">
        <v>42368</v>
      </c>
      <c r="D555" s="3" t="s">
        <v>1948</v>
      </c>
      <c r="E555" s="7" t="s">
        <v>1203</v>
      </c>
      <c r="F555" s="7" t="s">
        <v>1204</v>
      </c>
      <c r="G555" s="5" t="s">
        <v>1205</v>
      </c>
      <c r="H555" s="2" t="s">
        <v>3341</v>
      </c>
      <c r="I555" s="2" t="s">
        <v>3339</v>
      </c>
      <c r="J555" s="88">
        <v>15342.59</v>
      </c>
      <c r="K555" s="89">
        <v>15342.59</v>
      </c>
      <c r="L555" s="88">
        <v>15342.59</v>
      </c>
      <c r="M555" s="88">
        <v>15342.59</v>
      </c>
      <c r="N555" s="15">
        <v>1</v>
      </c>
      <c r="O555" s="15">
        <v>1</v>
      </c>
      <c r="P555" s="15">
        <v>1</v>
      </c>
      <c r="Q555" s="7" t="s">
        <v>305</v>
      </c>
      <c r="R555" s="2" t="s">
        <v>3428</v>
      </c>
      <c r="S555" s="6">
        <v>42499</v>
      </c>
      <c r="T555" s="3" t="s">
        <v>3438</v>
      </c>
      <c r="U555" s="2" t="s">
        <v>3427</v>
      </c>
      <c r="V555" s="2" t="s">
        <v>3436</v>
      </c>
      <c r="W555" s="2" t="s">
        <v>3436</v>
      </c>
      <c r="X555" s="2" t="s">
        <v>3436</v>
      </c>
      <c r="Y555" s="2" t="s">
        <v>1934</v>
      </c>
      <c r="Z555" s="2" t="s">
        <v>16</v>
      </c>
      <c r="AA555" s="2" t="s">
        <v>2624</v>
      </c>
    </row>
    <row r="556" spans="1:28" x14ac:dyDescent="0.25">
      <c r="A556" s="18" t="s">
        <v>1501</v>
      </c>
      <c r="B556" s="2" t="s">
        <v>1939</v>
      </c>
      <c r="C556" s="20">
        <v>42368</v>
      </c>
      <c r="D556" s="3" t="s">
        <v>1948</v>
      </c>
      <c r="E556" s="7" t="s">
        <v>1206</v>
      </c>
      <c r="F556" s="7" t="s">
        <v>1207</v>
      </c>
      <c r="G556" s="5" t="s">
        <v>1208</v>
      </c>
      <c r="H556" s="2" t="s">
        <v>3341</v>
      </c>
      <c r="I556" s="2" t="s">
        <v>3339</v>
      </c>
      <c r="J556" s="88">
        <v>15426.05</v>
      </c>
      <c r="K556" s="89">
        <v>15426.05</v>
      </c>
      <c r="L556" s="88">
        <v>15426.05</v>
      </c>
      <c r="M556" s="88">
        <v>0</v>
      </c>
      <c r="N556" s="15">
        <v>1</v>
      </c>
      <c r="O556" s="15">
        <v>0</v>
      </c>
      <c r="P556" s="15">
        <v>0</v>
      </c>
      <c r="Q556" s="7" t="s">
        <v>58</v>
      </c>
      <c r="R556" s="2" t="s">
        <v>2007</v>
      </c>
      <c r="S556" s="6">
        <v>42906</v>
      </c>
      <c r="T556" s="3" t="s">
        <v>3438</v>
      </c>
      <c r="U556" s="2" t="s">
        <v>3427</v>
      </c>
      <c r="V556" s="2" t="s">
        <v>3436</v>
      </c>
      <c r="W556" s="2" t="s">
        <v>3436</v>
      </c>
      <c r="X556" s="2" t="s">
        <v>3436</v>
      </c>
      <c r="Y556" s="2" t="s">
        <v>1934</v>
      </c>
      <c r="Z556" s="2" t="s">
        <v>16</v>
      </c>
      <c r="AA556" s="2" t="s">
        <v>2624</v>
      </c>
      <c r="AB556" s="2" t="s">
        <v>3386</v>
      </c>
    </row>
    <row r="557" spans="1:28" x14ac:dyDescent="0.25">
      <c r="A557" s="18" t="s">
        <v>1501</v>
      </c>
      <c r="B557" s="2" t="s">
        <v>1939</v>
      </c>
      <c r="C557" s="20">
        <v>42368</v>
      </c>
      <c r="D557" s="3" t="s">
        <v>1948</v>
      </c>
      <c r="E557" s="7" t="s">
        <v>1209</v>
      </c>
      <c r="F557" s="7" t="s">
        <v>1210</v>
      </c>
      <c r="G557" s="5" t="s">
        <v>1211</v>
      </c>
      <c r="H557" s="2" t="s">
        <v>3341</v>
      </c>
      <c r="I557" s="2" t="s">
        <v>3339</v>
      </c>
      <c r="J557" s="88">
        <v>60277.45</v>
      </c>
      <c r="K557" s="89">
        <v>60277.45</v>
      </c>
      <c r="L557" s="88">
        <v>60277.45</v>
      </c>
      <c r="M557" s="88">
        <v>60277.45</v>
      </c>
      <c r="N557" s="15">
        <v>1</v>
      </c>
      <c r="O557" s="15">
        <v>1</v>
      </c>
      <c r="P557" s="15">
        <v>1</v>
      </c>
      <c r="Q557" s="7" t="s">
        <v>305</v>
      </c>
      <c r="R557" s="2" t="s">
        <v>3428</v>
      </c>
      <c r="S557" s="6">
        <v>43817</v>
      </c>
      <c r="T557" s="3" t="s">
        <v>3438</v>
      </c>
      <c r="U557" s="2" t="s">
        <v>3427</v>
      </c>
      <c r="V557" s="2" t="s">
        <v>3436</v>
      </c>
      <c r="W557" s="2" t="s">
        <v>3436</v>
      </c>
      <c r="X557" s="2" t="s">
        <v>3436</v>
      </c>
      <c r="Y557" s="2" t="s">
        <v>1934</v>
      </c>
      <c r="Z557" s="2" t="s">
        <v>16</v>
      </c>
      <c r="AA557" s="2" t="s">
        <v>2624</v>
      </c>
    </row>
    <row r="558" spans="1:28" x14ac:dyDescent="0.25">
      <c r="A558" s="18" t="s">
        <v>1501</v>
      </c>
      <c r="B558" s="2" t="s">
        <v>1939</v>
      </c>
      <c r="C558" s="20">
        <v>42368</v>
      </c>
      <c r="D558" s="3" t="s">
        <v>1948</v>
      </c>
      <c r="E558" s="7" t="s">
        <v>1212</v>
      </c>
      <c r="F558" s="7" t="s">
        <v>1213</v>
      </c>
      <c r="G558" s="5" t="s">
        <v>1214</v>
      </c>
      <c r="H558" s="2" t="s">
        <v>3341</v>
      </c>
      <c r="I558" s="2" t="s">
        <v>3339</v>
      </c>
      <c r="J558" s="88">
        <v>12480</v>
      </c>
      <c r="K558" s="89">
        <v>12480</v>
      </c>
      <c r="L558" s="88">
        <v>12480</v>
      </c>
      <c r="M558" s="88">
        <v>12480</v>
      </c>
      <c r="N558" s="15">
        <v>1</v>
      </c>
      <c r="O558" s="15">
        <v>1</v>
      </c>
      <c r="P558" s="15">
        <v>1</v>
      </c>
      <c r="Q558" s="7" t="s">
        <v>305</v>
      </c>
      <c r="R558" s="2" t="s">
        <v>3428</v>
      </c>
      <c r="S558" s="6">
        <v>42499</v>
      </c>
      <c r="T558" s="3" t="s">
        <v>3438</v>
      </c>
      <c r="U558" s="2" t="s">
        <v>3427</v>
      </c>
      <c r="V558" s="2" t="s">
        <v>3436</v>
      </c>
      <c r="W558" s="2" t="s">
        <v>3436</v>
      </c>
      <c r="X558" s="2" t="s">
        <v>3436</v>
      </c>
      <c r="Y558" s="2" t="s">
        <v>1934</v>
      </c>
      <c r="Z558" s="2" t="s">
        <v>16</v>
      </c>
      <c r="AA558" s="2" t="s">
        <v>2624</v>
      </c>
    </row>
    <row r="559" spans="1:28" x14ac:dyDescent="0.25">
      <c r="A559" s="18" t="s">
        <v>1501</v>
      </c>
      <c r="B559" s="2" t="s">
        <v>1939</v>
      </c>
      <c r="C559" s="20">
        <v>42368</v>
      </c>
      <c r="D559" s="3" t="s">
        <v>1948</v>
      </c>
      <c r="E559" s="7" t="s">
        <v>1215</v>
      </c>
      <c r="F559" s="7" t="s">
        <v>1216</v>
      </c>
      <c r="G559" s="5" t="s">
        <v>1217</v>
      </c>
      <c r="H559" s="2" t="s">
        <v>3342</v>
      </c>
      <c r="I559" s="2" t="s">
        <v>3339</v>
      </c>
      <c r="J559" s="88">
        <v>442917.52</v>
      </c>
      <c r="K559" s="89">
        <v>442917.52</v>
      </c>
      <c r="L559" s="88">
        <v>442917.52</v>
      </c>
      <c r="M559" s="88">
        <v>442917.52</v>
      </c>
      <c r="N559" s="15">
        <v>1</v>
      </c>
      <c r="O559" s="15">
        <v>1</v>
      </c>
      <c r="P559" s="15">
        <v>1</v>
      </c>
      <c r="Q559" s="7" t="s">
        <v>305</v>
      </c>
      <c r="R559" s="2" t="s">
        <v>3428</v>
      </c>
      <c r="S559" s="6">
        <v>42552</v>
      </c>
      <c r="T559" s="3" t="s">
        <v>3438</v>
      </c>
      <c r="U559" s="2" t="s">
        <v>3427</v>
      </c>
      <c r="V559" s="2" t="s">
        <v>3436</v>
      </c>
      <c r="W559" s="2" t="s">
        <v>3436</v>
      </c>
      <c r="X559" s="2" t="s">
        <v>3436</v>
      </c>
      <c r="Y559" s="2" t="s">
        <v>1934</v>
      </c>
      <c r="Z559" s="2" t="s">
        <v>16</v>
      </c>
      <c r="AA559" s="2" t="s">
        <v>2624</v>
      </c>
    </row>
    <row r="560" spans="1:28" x14ac:dyDescent="0.25">
      <c r="A560" s="18" t="s">
        <v>1501</v>
      </c>
      <c r="B560" s="2" t="s">
        <v>1939</v>
      </c>
      <c r="C560" s="20">
        <v>42368</v>
      </c>
      <c r="D560" s="3" t="s">
        <v>1948</v>
      </c>
      <c r="E560" s="7" t="s">
        <v>1218</v>
      </c>
      <c r="F560" s="7" t="s">
        <v>1219</v>
      </c>
      <c r="G560" s="5" t="s">
        <v>1220</v>
      </c>
      <c r="H560" s="2" t="s">
        <v>3342</v>
      </c>
      <c r="I560" s="2" t="s">
        <v>3339</v>
      </c>
      <c r="J560" s="88">
        <v>236527.68</v>
      </c>
      <c r="K560" s="89">
        <v>236527.68</v>
      </c>
      <c r="L560" s="88">
        <v>5535</v>
      </c>
      <c r="M560" s="88">
        <v>5535</v>
      </c>
      <c r="N560" s="15">
        <v>2.3401066632032244E-2</v>
      </c>
      <c r="O560" s="15">
        <v>2.3401066632032244E-2</v>
      </c>
      <c r="P560" s="15">
        <v>1</v>
      </c>
      <c r="Q560" s="7" t="s">
        <v>33</v>
      </c>
      <c r="R560" s="2" t="s">
        <v>3429</v>
      </c>
      <c r="S560" s="6"/>
      <c r="T560" s="3"/>
      <c r="U560" s="2" t="s">
        <v>3436</v>
      </c>
      <c r="V560" s="2" t="s">
        <v>3427</v>
      </c>
      <c r="W560" s="2" t="s">
        <v>3427</v>
      </c>
      <c r="X560" s="2" t="s">
        <v>3427</v>
      </c>
      <c r="Y560" s="2" t="s">
        <v>1933</v>
      </c>
      <c r="Z560" s="2" t="s">
        <v>16</v>
      </c>
      <c r="AA560" s="2" t="s">
        <v>2624</v>
      </c>
      <c r="AB560" s="2" t="s">
        <v>3383</v>
      </c>
    </row>
    <row r="561" spans="1:28" x14ac:dyDescent="0.25">
      <c r="A561" s="18" t="s">
        <v>1501</v>
      </c>
      <c r="B561" s="2" t="s">
        <v>1939</v>
      </c>
      <c r="C561" s="20">
        <v>42368</v>
      </c>
      <c r="D561" s="3" t="s">
        <v>1948</v>
      </c>
      <c r="E561" s="7" t="s">
        <v>1221</v>
      </c>
      <c r="F561" s="7" t="s">
        <v>1222</v>
      </c>
      <c r="G561" s="5" t="s">
        <v>1223</v>
      </c>
      <c r="H561" s="2" t="s">
        <v>3342</v>
      </c>
      <c r="I561" s="2" t="s">
        <v>3339</v>
      </c>
      <c r="J561" s="88">
        <v>19030</v>
      </c>
      <c r="K561" s="89">
        <v>19030</v>
      </c>
      <c r="L561" s="88">
        <v>19030</v>
      </c>
      <c r="M561" s="88">
        <v>19030</v>
      </c>
      <c r="N561" s="15">
        <v>1</v>
      </c>
      <c r="O561" s="15">
        <v>1</v>
      </c>
      <c r="P561" s="15">
        <v>1</v>
      </c>
      <c r="Q561" s="7" t="s">
        <v>305</v>
      </c>
      <c r="R561" s="2" t="s">
        <v>3428</v>
      </c>
      <c r="S561" s="6">
        <v>42559</v>
      </c>
      <c r="T561" s="3" t="s">
        <v>3438</v>
      </c>
      <c r="U561" s="2" t="s">
        <v>3427</v>
      </c>
      <c r="V561" s="2" t="s">
        <v>3436</v>
      </c>
      <c r="W561" s="2" t="s">
        <v>3436</v>
      </c>
      <c r="X561" s="2" t="s">
        <v>3436</v>
      </c>
      <c r="Y561" s="2" t="s">
        <v>1934</v>
      </c>
      <c r="Z561" s="2" t="s">
        <v>16</v>
      </c>
      <c r="AA561" s="2" t="s">
        <v>2624</v>
      </c>
    </row>
    <row r="562" spans="1:28" x14ac:dyDescent="0.25">
      <c r="A562" s="18" t="s">
        <v>1501</v>
      </c>
      <c r="B562" s="2" t="s">
        <v>1939</v>
      </c>
      <c r="C562" s="20">
        <v>42368</v>
      </c>
      <c r="D562" s="3" t="s">
        <v>1948</v>
      </c>
      <c r="E562" s="7" t="s">
        <v>1224</v>
      </c>
      <c r="F562" s="7" t="s">
        <v>1225</v>
      </c>
      <c r="G562" s="5" t="s">
        <v>1226</v>
      </c>
      <c r="H562" s="2" t="s">
        <v>3342</v>
      </c>
      <c r="I562" s="2" t="s">
        <v>3339</v>
      </c>
      <c r="J562" s="88">
        <v>3527425.05</v>
      </c>
      <c r="K562" s="89">
        <v>3527425.05</v>
      </c>
      <c r="L562" s="88">
        <v>3527425.05</v>
      </c>
      <c r="M562" s="88">
        <v>3527425.05</v>
      </c>
      <c r="N562" s="15">
        <v>1</v>
      </c>
      <c r="O562" s="15">
        <v>1</v>
      </c>
      <c r="P562" s="15">
        <v>1</v>
      </c>
      <c r="Q562" s="7" t="s">
        <v>305</v>
      </c>
      <c r="R562" s="2" t="s">
        <v>3428</v>
      </c>
      <c r="S562" s="6">
        <v>42837</v>
      </c>
      <c r="T562" s="3" t="s">
        <v>3438</v>
      </c>
      <c r="U562" s="2" t="s">
        <v>3427</v>
      </c>
      <c r="V562" s="2" t="s">
        <v>3436</v>
      </c>
      <c r="W562" s="2" t="s">
        <v>3436</v>
      </c>
      <c r="X562" s="2" t="s">
        <v>3436</v>
      </c>
      <c r="Y562" s="2" t="s">
        <v>1934</v>
      </c>
      <c r="Z562" s="2" t="s">
        <v>16</v>
      </c>
      <c r="AA562" s="2" t="s">
        <v>2624</v>
      </c>
    </row>
    <row r="563" spans="1:28" x14ac:dyDescent="0.25">
      <c r="A563" s="18" t="s">
        <v>1501</v>
      </c>
      <c r="B563" s="2" t="s">
        <v>1939</v>
      </c>
      <c r="C563" s="20">
        <v>42368</v>
      </c>
      <c r="D563" s="3" t="s">
        <v>1948</v>
      </c>
      <c r="E563" s="7" t="s">
        <v>1227</v>
      </c>
      <c r="F563" s="7" t="s">
        <v>1228</v>
      </c>
      <c r="G563" s="5" t="s">
        <v>1229</v>
      </c>
      <c r="H563" s="2" t="s">
        <v>3342</v>
      </c>
      <c r="I563" s="2" t="s">
        <v>3339</v>
      </c>
      <c r="J563" s="88">
        <v>35633.129999999997</v>
      </c>
      <c r="K563" s="89">
        <v>35633.129999999997</v>
      </c>
      <c r="L563" s="88">
        <v>35633.129999999997</v>
      </c>
      <c r="M563" s="88">
        <v>35633.129999999997</v>
      </c>
      <c r="N563" s="15">
        <v>1</v>
      </c>
      <c r="O563" s="15">
        <v>1</v>
      </c>
      <c r="P563" s="15">
        <v>1</v>
      </c>
      <c r="Q563" s="7" t="s">
        <v>305</v>
      </c>
      <c r="R563" s="2" t="s">
        <v>3428</v>
      </c>
      <c r="S563" s="6">
        <v>44039</v>
      </c>
      <c r="T563" s="3" t="s">
        <v>3438</v>
      </c>
      <c r="U563" s="2" t="s">
        <v>3427</v>
      </c>
      <c r="V563" s="2" t="s">
        <v>3436</v>
      </c>
      <c r="W563" s="2" t="s">
        <v>3436</v>
      </c>
      <c r="X563" s="2" t="s">
        <v>3436</v>
      </c>
      <c r="Y563" s="2" t="s">
        <v>1934</v>
      </c>
      <c r="Z563" s="2" t="s">
        <v>16</v>
      </c>
      <c r="AA563" s="2" t="s">
        <v>2624</v>
      </c>
    </row>
    <row r="564" spans="1:28" x14ac:dyDescent="0.25">
      <c r="A564" s="18" t="s">
        <v>1501</v>
      </c>
      <c r="B564" s="2" t="s">
        <v>1939</v>
      </c>
      <c r="C564" s="20">
        <v>42368</v>
      </c>
      <c r="D564" s="3" t="s">
        <v>1948</v>
      </c>
      <c r="E564" s="7" t="s">
        <v>1230</v>
      </c>
      <c r="F564" s="7" t="s">
        <v>1231</v>
      </c>
      <c r="G564" s="5" t="s">
        <v>1232</v>
      </c>
      <c r="H564" s="2" t="s">
        <v>3342</v>
      </c>
      <c r="I564" s="2" t="s">
        <v>3339</v>
      </c>
      <c r="J564" s="88">
        <v>59428.639999999999</v>
      </c>
      <c r="K564" s="89">
        <v>59428.639999999999</v>
      </c>
      <c r="L564" s="88">
        <v>59428.639999999999</v>
      </c>
      <c r="M564" s="88">
        <v>59428.639999999999</v>
      </c>
      <c r="N564" s="15">
        <v>1</v>
      </c>
      <c r="O564" s="15">
        <v>1</v>
      </c>
      <c r="P564" s="15">
        <v>1</v>
      </c>
      <c r="Q564" s="7" t="s">
        <v>305</v>
      </c>
      <c r="R564" s="2" t="s">
        <v>3428</v>
      </c>
      <c r="S564" s="6">
        <v>42735</v>
      </c>
      <c r="T564" s="3" t="s">
        <v>3438</v>
      </c>
      <c r="U564" s="2" t="s">
        <v>3427</v>
      </c>
      <c r="V564" s="2" t="s">
        <v>3436</v>
      </c>
      <c r="W564" s="2" t="s">
        <v>3436</v>
      </c>
      <c r="X564" s="2" t="s">
        <v>3436</v>
      </c>
      <c r="Y564" s="2" t="s">
        <v>1934</v>
      </c>
      <c r="Z564" s="2" t="s">
        <v>16</v>
      </c>
      <c r="AA564" s="2" t="s">
        <v>2624</v>
      </c>
    </row>
    <row r="565" spans="1:28" x14ac:dyDescent="0.25">
      <c r="A565" s="18" t="s">
        <v>1501</v>
      </c>
      <c r="B565" s="2" t="s">
        <v>1939</v>
      </c>
      <c r="C565" s="20">
        <v>42368</v>
      </c>
      <c r="D565" s="3" t="s">
        <v>1948</v>
      </c>
      <c r="E565" s="7" t="s">
        <v>1233</v>
      </c>
      <c r="F565" s="7" t="s">
        <v>1234</v>
      </c>
      <c r="G565" s="5" t="s">
        <v>1235</v>
      </c>
      <c r="H565" s="2" t="s">
        <v>3342</v>
      </c>
      <c r="I565" s="2" t="s">
        <v>3339</v>
      </c>
      <c r="J565" s="88">
        <v>1081363.72</v>
      </c>
      <c r="K565" s="89">
        <v>1081363.72</v>
      </c>
      <c r="L565" s="88">
        <v>1081363.72</v>
      </c>
      <c r="M565" s="88">
        <v>1081363.72</v>
      </c>
      <c r="N565" s="15">
        <v>1</v>
      </c>
      <c r="O565" s="15">
        <v>1</v>
      </c>
      <c r="P565" s="15">
        <v>1</v>
      </c>
      <c r="Q565" s="7" t="s">
        <v>305</v>
      </c>
      <c r="R565" s="2" t="s">
        <v>3428</v>
      </c>
      <c r="S565" s="6">
        <v>42836</v>
      </c>
      <c r="T565" s="3" t="s">
        <v>3438</v>
      </c>
      <c r="U565" s="2" t="s">
        <v>3427</v>
      </c>
      <c r="V565" s="2" t="s">
        <v>3436</v>
      </c>
      <c r="W565" s="2" t="s">
        <v>3436</v>
      </c>
      <c r="X565" s="2" t="s">
        <v>3436</v>
      </c>
      <c r="Y565" s="2" t="s">
        <v>1934</v>
      </c>
      <c r="Z565" s="2" t="s">
        <v>16</v>
      </c>
      <c r="AA565" s="2" t="s">
        <v>2624</v>
      </c>
    </row>
    <row r="566" spans="1:28" x14ac:dyDescent="0.25">
      <c r="A566" s="18" t="s">
        <v>1501</v>
      </c>
      <c r="B566" s="2" t="s">
        <v>1939</v>
      </c>
      <c r="C566" s="20">
        <v>42368</v>
      </c>
      <c r="D566" s="3" t="s">
        <v>1948</v>
      </c>
      <c r="E566" s="7" t="s">
        <v>1236</v>
      </c>
      <c r="F566" s="7" t="s">
        <v>1237</v>
      </c>
      <c r="G566" s="5" t="s">
        <v>1238</v>
      </c>
      <c r="H566" s="2" t="s">
        <v>3342</v>
      </c>
      <c r="I566" s="2" t="s">
        <v>3339</v>
      </c>
      <c r="J566" s="88">
        <v>331019.13</v>
      </c>
      <c r="K566" s="89">
        <v>331019.13</v>
      </c>
      <c r="L566" s="88">
        <v>331019.13</v>
      </c>
      <c r="M566" s="88">
        <v>331019.13</v>
      </c>
      <c r="N566" s="15">
        <v>1</v>
      </c>
      <c r="O566" s="15">
        <v>1</v>
      </c>
      <c r="P566" s="15">
        <v>1</v>
      </c>
      <c r="Q566" s="7" t="s">
        <v>305</v>
      </c>
      <c r="R566" s="2" t="s">
        <v>3428</v>
      </c>
      <c r="S566" s="6">
        <v>43025</v>
      </c>
      <c r="T566" s="3" t="s">
        <v>3438</v>
      </c>
      <c r="U566" s="2" t="s">
        <v>3427</v>
      </c>
      <c r="V566" s="2" t="s">
        <v>3436</v>
      </c>
      <c r="W566" s="2" t="s">
        <v>3436</v>
      </c>
      <c r="X566" s="2" t="s">
        <v>3436</v>
      </c>
      <c r="Y566" s="2" t="s">
        <v>1934</v>
      </c>
      <c r="Z566" s="2" t="s">
        <v>16</v>
      </c>
      <c r="AA566" s="2" t="s">
        <v>2624</v>
      </c>
    </row>
    <row r="567" spans="1:28" x14ac:dyDescent="0.25">
      <c r="A567" s="18" t="s">
        <v>1501</v>
      </c>
      <c r="B567" s="2" t="s">
        <v>1939</v>
      </c>
      <c r="C567" s="20">
        <v>42368</v>
      </c>
      <c r="D567" s="3" t="s">
        <v>1948</v>
      </c>
      <c r="E567" s="7" t="s">
        <v>1239</v>
      </c>
      <c r="F567" s="7" t="s">
        <v>1240</v>
      </c>
      <c r="G567" s="5" t="s">
        <v>1241</v>
      </c>
      <c r="H567" s="2" t="s">
        <v>3342</v>
      </c>
      <c r="I567" s="2" t="s">
        <v>3339</v>
      </c>
      <c r="J567" s="88">
        <v>94700.96</v>
      </c>
      <c r="K567" s="89">
        <v>94700.96</v>
      </c>
      <c r="L567" s="88">
        <v>94700.96</v>
      </c>
      <c r="M567" s="88">
        <v>94700.96</v>
      </c>
      <c r="N567" s="15">
        <v>1</v>
      </c>
      <c r="O567" s="15">
        <v>1</v>
      </c>
      <c r="P567" s="15">
        <v>1</v>
      </c>
      <c r="Q567" s="7" t="s">
        <v>305</v>
      </c>
      <c r="R567" s="2" t="s">
        <v>3428</v>
      </c>
      <c r="S567" s="6">
        <v>43035</v>
      </c>
      <c r="T567" s="3" t="s">
        <v>3438</v>
      </c>
      <c r="U567" s="2" t="s">
        <v>3427</v>
      </c>
      <c r="V567" s="2" t="s">
        <v>3436</v>
      </c>
      <c r="W567" s="2" t="s">
        <v>3436</v>
      </c>
      <c r="X567" s="2" t="s">
        <v>3436</v>
      </c>
      <c r="Y567" s="2" t="s">
        <v>1934</v>
      </c>
      <c r="Z567" s="2" t="s">
        <v>16</v>
      </c>
      <c r="AA567" s="2" t="s">
        <v>2624</v>
      </c>
    </row>
    <row r="568" spans="1:28" x14ac:dyDescent="0.25">
      <c r="A568" s="18" t="s">
        <v>1501</v>
      </c>
      <c r="B568" s="2" t="s">
        <v>1939</v>
      </c>
      <c r="C568" s="20">
        <v>42368</v>
      </c>
      <c r="D568" s="3" t="s">
        <v>1948</v>
      </c>
      <c r="E568" s="7" t="s">
        <v>1242</v>
      </c>
      <c r="F568" s="7" t="s">
        <v>1243</v>
      </c>
      <c r="G568" s="5" t="s">
        <v>1244</v>
      </c>
      <c r="H568" s="2" t="s">
        <v>3342</v>
      </c>
      <c r="I568" s="2" t="s">
        <v>3339</v>
      </c>
      <c r="J568" s="88">
        <v>250000</v>
      </c>
      <c r="K568" s="89">
        <v>250000</v>
      </c>
      <c r="L568" s="88">
        <v>0</v>
      </c>
      <c r="M568" s="88">
        <v>0</v>
      </c>
      <c r="N568" s="15">
        <v>0</v>
      </c>
      <c r="O568" s="15">
        <v>0</v>
      </c>
      <c r="P568" s="15">
        <v>0</v>
      </c>
      <c r="Q568" s="7" t="s">
        <v>15</v>
      </c>
      <c r="R568" s="2" t="s">
        <v>1980</v>
      </c>
      <c r="S568" s="6"/>
      <c r="T568" s="3"/>
      <c r="U568" s="2" t="s">
        <v>3436</v>
      </c>
      <c r="V568" s="2" t="s">
        <v>3427</v>
      </c>
      <c r="W568" s="2" t="s">
        <v>3427</v>
      </c>
      <c r="X568" s="2" t="s">
        <v>3427</v>
      </c>
      <c r="Y568" s="2" t="s">
        <v>1933</v>
      </c>
      <c r="Z568" s="2" t="s">
        <v>16</v>
      </c>
      <c r="AA568" s="2" t="s">
        <v>2624</v>
      </c>
    </row>
    <row r="569" spans="1:28" x14ac:dyDescent="0.25">
      <c r="A569" s="18" t="s">
        <v>1501</v>
      </c>
      <c r="B569" s="2" t="s">
        <v>1939</v>
      </c>
      <c r="C569" s="20">
        <v>42368</v>
      </c>
      <c r="D569" s="3" t="s">
        <v>1948</v>
      </c>
      <c r="E569" s="7" t="s">
        <v>1245</v>
      </c>
      <c r="F569" s="7" t="s">
        <v>1246</v>
      </c>
      <c r="G569" s="5" t="s">
        <v>1247</v>
      </c>
      <c r="H569" s="2" t="s">
        <v>3342</v>
      </c>
      <c r="I569" s="2" t="s">
        <v>3339</v>
      </c>
      <c r="J569" s="88">
        <v>42517</v>
      </c>
      <c r="K569" s="89">
        <v>42517</v>
      </c>
      <c r="L569" s="88">
        <v>42517</v>
      </c>
      <c r="M569" s="88">
        <v>42517</v>
      </c>
      <c r="N569" s="15">
        <v>1</v>
      </c>
      <c r="O569" s="15">
        <v>1</v>
      </c>
      <c r="P569" s="15">
        <v>1</v>
      </c>
      <c r="Q569" s="7" t="s">
        <v>305</v>
      </c>
      <c r="R569" s="2" t="s">
        <v>3428</v>
      </c>
      <c r="S569" s="6">
        <v>43010</v>
      </c>
      <c r="T569" s="3" t="s">
        <v>3438</v>
      </c>
      <c r="U569" s="2" t="s">
        <v>3427</v>
      </c>
      <c r="V569" s="2" t="s">
        <v>3436</v>
      </c>
      <c r="W569" s="2" t="s">
        <v>3436</v>
      </c>
      <c r="X569" s="2" t="s">
        <v>3436</v>
      </c>
      <c r="Y569" s="2" t="s">
        <v>1934</v>
      </c>
      <c r="Z569" s="2" t="s">
        <v>16</v>
      </c>
      <c r="AA569" s="2" t="s">
        <v>2624</v>
      </c>
    </row>
    <row r="570" spans="1:28" x14ac:dyDescent="0.25">
      <c r="A570" s="18" t="s">
        <v>1501</v>
      </c>
      <c r="B570" s="2" t="s">
        <v>1939</v>
      </c>
      <c r="C570" s="20">
        <v>42368</v>
      </c>
      <c r="D570" s="3" t="s">
        <v>1948</v>
      </c>
      <c r="E570" s="7" t="s">
        <v>1248</v>
      </c>
      <c r="F570" s="7" t="s">
        <v>1249</v>
      </c>
      <c r="G570" s="5" t="s">
        <v>1250</v>
      </c>
      <c r="H570" s="2" t="s">
        <v>3342</v>
      </c>
      <c r="I570" s="2" t="s">
        <v>3339</v>
      </c>
      <c r="J570" s="88">
        <v>51444</v>
      </c>
      <c r="K570" s="89">
        <v>51444</v>
      </c>
      <c r="L570" s="88">
        <v>51444</v>
      </c>
      <c r="M570" s="88">
        <v>0</v>
      </c>
      <c r="N570" s="15">
        <v>1</v>
      </c>
      <c r="O570" s="15">
        <v>0</v>
      </c>
      <c r="P570" s="15">
        <v>0</v>
      </c>
      <c r="Q570" s="7" t="s">
        <v>15</v>
      </c>
      <c r="R570" s="2" t="s">
        <v>1991</v>
      </c>
      <c r="S570" s="6"/>
      <c r="T570" s="3"/>
      <c r="U570" s="2" t="s">
        <v>3427</v>
      </c>
      <c r="V570" s="2" t="s">
        <v>3427</v>
      </c>
      <c r="W570" s="2" t="s">
        <v>3436</v>
      </c>
      <c r="X570" s="2" t="s">
        <v>3427</v>
      </c>
      <c r="Y570" s="2" t="s">
        <v>1935</v>
      </c>
      <c r="Z570" s="2" t="s">
        <v>16</v>
      </c>
      <c r="AA570" s="2" t="s">
        <v>2624</v>
      </c>
      <c r="AB570" s="2" t="s">
        <v>3386</v>
      </c>
    </row>
    <row r="571" spans="1:28" x14ac:dyDescent="0.25">
      <c r="A571" s="18" t="s">
        <v>1501</v>
      </c>
      <c r="B571" s="2" t="s">
        <v>1939</v>
      </c>
      <c r="C571" s="20">
        <v>42368</v>
      </c>
      <c r="D571" s="3" t="s">
        <v>1948</v>
      </c>
      <c r="E571" s="7" t="s">
        <v>1251</v>
      </c>
      <c r="F571" s="7" t="s">
        <v>1252</v>
      </c>
      <c r="G571" s="5" t="s">
        <v>1253</v>
      </c>
      <c r="H571" s="2" t="s">
        <v>3342</v>
      </c>
      <c r="I571" s="2" t="s">
        <v>3339</v>
      </c>
      <c r="J571" s="88">
        <v>136754.68</v>
      </c>
      <c r="K571" s="89">
        <v>136754.68</v>
      </c>
      <c r="L571" s="88">
        <v>136754.68</v>
      </c>
      <c r="M571" s="88">
        <v>136754.68</v>
      </c>
      <c r="N571" s="15">
        <v>1</v>
      </c>
      <c r="O571" s="15">
        <v>1</v>
      </c>
      <c r="P571" s="15">
        <v>1</v>
      </c>
      <c r="Q571" s="7" t="s">
        <v>305</v>
      </c>
      <c r="R571" s="2" t="s">
        <v>3428</v>
      </c>
      <c r="S571" s="6">
        <v>45036</v>
      </c>
      <c r="T571" s="3" t="s">
        <v>3438</v>
      </c>
      <c r="U571" s="2" t="s">
        <v>3427</v>
      </c>
      <c r="V571" s="2" t="s">
        <v>3436</v>
      </c>
      <c r="W571" s="2" t="s">
        <v>3436</v>
      </c>
      <c r="X571" s="2" t="s">
        <v>3436</v>
      </c>
      <c r="Y571" s="2" t="s">
        <v>1934</v>
      </c>
      <c r="Z571" s="2" t="s">
        <v>16</v>
      </c>
      <c r="AA571" s="2" t="s">
        <v>2624</v>
      </c>
    </row>
    <row r="572" spans="1:28" x14ac:dyDescent="0.25">
      <c r="A572" s="18" t="s">
        <v>1501</v>
      </c>
      <c r="B572" s="2" t="s">
        <v>1939</v>
      </c>
      <c r="C572" s="20">
        <v>42368</v>
      </c>
      <c r="D572" s="3" t="s">
        <v>1948</v>
      </c>
      <c r="E572" s="7" t="s">
        <v>1254</v>
      </c>
      <c r="F572" s="7" t="s">
        <v>1255</v>
      </c>
      <c r="G572" s="5" t="s">
        <v>1256</v>
      </c>
      <c r="H572" s="2" t="s">
        <v>3342</v>
      </c>
      <c r="I572" s="2" t="s">
        <v>3339</v>
      </c>
      <c r="J572" s="88">
        <v>898613.24</v>
      </c>
      <c r="K572" s="89">
        <v>898613.24</v>
      </c>
      <c r="L572" s="88">
        <v>898613.24</v>
      </c>
      <c r="M572" s="88">
        <v>898613.24</v>
      </c>
      <c r="N572" s="15">
        <v>1</v>
      </c>
      <c r="O572" s="15">
        <v>1</v>
      </c>
      <c r="P572" s="15">
        <v>1</v>
      </c>
      <c r="Q572" s="7" t="s">
        <v>305</v>
      </c>
      <c r="R572" s="2" t="s">
        <v>3428</v>
      </c>
      <c r="S572" s="6">
        <v>43168</v>
      </c>
      <c r="T572" s="3" t="s">
        <v>3438</v>
      </c>
      <c r="U572" s="2" t="s">
        <v>3427</v>
      </c>
      <c r="V572" s="2" t="s">
        <v>3436</v>
      </c>
      <c r="W572" s="2" t="s">
        <v>3436</v>
      </c>
      <c r="X572" s="2" t="s">
        <v>3436</v>
      </c>
      <c r="Y572" s="2" t="s">
        <v>1934</v>
      </c>
      <c r="Z572" s="2" t="s">
        <v>16</v>
      </c>
      <c r="AA572" s="2" t="s">
        <v>2624</v>
      </c>
    </row>
    <row r="573" spans="1:28" x14ac:dyDescent="0.25">
      <c r="A573" s="18" t="s">
        <v>1501</v>
      </c>
      <c r="B573" s="2" t="s">
        <v>1939</v>
      </c>
      <c r="C573" s="20">
        <v>42368</v>
      </c>
      <c r="D573" s="3" t="s">
        <v>1948</v>
      </c>
      <c r="E573" s="7" t="s">
        <v>1257</v>
      </c>
      <c r="F573" s="7" t="s">
        <v>1258</v>
      </c>
      <c r="G573" s="5" t="s">
        <v>1259</v>
      </c>
      <c r="H573" s="2" t="s">
        <v>3342</v>
      </c>
      <c r="I573" s="2" t="s">
        <v>3339</v>
      </c>
      <c r="J573" s="88">
        <v>22559.040000000001</v>
      </c>
      <c r="K573" s="89">
        <v>22559.040000000001</v>
      </c>
      <c r="L573" s="88">
        <v>22559.040000000001</v>
      </c>
      <c r="M573" s="88">
        <v>22559.040000000001</v>
      </c>
      <c r="N573" s="15">
        <v>1</v>
      </c>
      <c r="O573" s="15">
        <v>1</v>
      </c>
      <c r="P573" s="15">
        <v>1</v>
      </c>
      <c r="Q573" s="7" t="s">
        <v>305</v>
      </c>
      <c r="R573" s="2" t="s">
        <v>3428</v>
      </c>
      <c r="S573" s="6">
        <v>43575</v>
      </c>
      <c r="T573" s="3" t="s">
        <v>3438</v>
      </c>
      <c r="U573" s="2" t="s">
        <v>3427</v>
      </c>
      <c r="V573" s="2" t="s">
        <v>3436</v>
      </c>
      <c r="W573" s="2" t="s">
        <v>3436</v>
      </c>
      <c r="X573" s="2" t="s">
        <v>3436</v>
      </c>
      <c r="Y573" s="2" t="s">
        <v>1934</v>
      </c>
      <c r="Z573" s="2" t="s">
        <v>16</v>
      </c>
      <c r="AA573" s="2" t="s">
        <v>2624</v>
      </c>
    </row>
    <row r="574" spans="1:28" x14ac:dyDescent="0.25">
      <c r="A574" s="18" t="s">
        <v>1501</v>
      </c>
      <c r="B574" s="2" t="s">
        <v>1939</v>
      </c>
      <c r="C574" s="20">
        <v>42368</v>
      </c>
      <c r="D574" s="3">
        <v>45760</v>
      </c>
      <c r="E574" s="7" t="s">
        <v>1260</v>
      </c>
      <c r="F574" s="7" t="s">
        <v>1261</v>
      </c>
      <c r="G574" s="5" t="s">
        <v>1262</v>
      </c>
      <c r="H574" s="2" t="s">
        <v>3342</v>
      </c>
      <c r="I574" s="2" t="s">
        <v>3339</v>
      </c>
      <c r="J574" s="88">
        <v>3080610.72</v>
      </c>
      <c r="K574" s="89">
        <v>3080610.72</v>
      </c>
      <c r="L574" s="88">
        <v>1900896.46</v>
      </c>
      <c r="M574" s="88">
        <v>505701</v>
      </c>
      <c r="N574" s="15">
        <v>0.61705182276324733</v>
      </c>
      <c r="O574" s="15">
        <v>0.16415608655675909</v>
      </c>
      <c r="P574" s="15">
        <v>0.26603290112918621</v>
      </c>
      <c r="Q574" s="7" t="s">
        <v>15</v>
      </c>
      <c r="R574" s="2" t="s">
        <v>1989</v>
      </c>
      <c r="S574" s="6"/>
      <c r="T574" s="3"/>
      <c r="U574" s="2" t="s">
        <v>3427</v>
      </c>
      <c r="V574" s="2" t="s">
        <v>3427</v>
      </c>
      <c r="W574" s="2" t="s">
        <v>3436</v>
      </c>
      <c r="X574" s="2" t="s">
        <v>3427</v>
      </c>
      <c r="Y574" s="2" t="s">
        <v>1935</v>
      </c>
      <c r="Z574" s="2" t="s">
        <v>16</v>
      </c>
      <c r="AA574" s="2" t="s">
        <v>2624</v>
      </c>
    </row>
    <row r="575" spans="1:28" x14ac:dyDescent="0.25">
      <c r="A575" s="18" t="s">
        <v>1501</v>
      </c>
      <c r="B575" s="2" t="s">
        <v>1939</v>
      </c>
      <c r="C575" s="20">
        <v>42368</v>
      </c>
      <c r="D575" s="3" t="s">
        <v>1948</v>
      </c>
      <c r="E575" s="7" t="s">
        <v>1263</v>
      </c>
      <c r="F575" s="7" t="s">
        <v>1264</v>
      </c>
      <c r="G575" s="5" t="s">
        <v>1265</v>
      </c>
      <c r="H575" s="2" t="s">
        <v>3342</v>
      </c>
      <c r="I575" s="2" t="s">
        <v>3339</v>
      </c>
      <c r="J575" s="88">
        <v>32694.78</v>
      </c>
      <c r="K575" s="89">
        <v>32694.78</v>
      </c>
      <c r="L575" s="88">
        <v>32694.78</v>
      </c>
      <c r="M575" s="88">
        <v>32694.78</v>
      </c>
      <c r="N575" s="15">
        <v>1</v>
      </c>
      <c r="O575" s="15">
        <v>1</v>
      </c>
      <c r="P575" s="15">
        <v>1</v>
      </c>
      <c r="Q575" s="7" t="s">
        <v>305</v>
      </c>
      <c r="R575" s="2" t="s">
        <v>3428</v>
      </c>
      <c r="S575" s="6">
        <v>43294</v>
      </c>
      <c r="T575" s="3" t="s">
        <v>3438</v>
      </c>
      <c r="U575" s="2" t="s">
        <v>3427</v>
      </c>
      <c r="V575" s="2" t="s">
        <v>3436</v>
      </c>
      <c r="W575" s="2" t="s">
        <v>3436</v>
      </c>
      <c r="X575" s="2" t="s">
        <v>3436</v>
      </c>
      <c r="Y575" s="2" t="s">
        <v>1934</v>
      </c>
      <c r="Z575" s="2" t="s">
        <v>16</v>
      </c>
      <c r="AA575" s="2" t="s">
        <v>2624</v>
      </c>
    </row>
    <row r="576" spans="1:28" x14ac:dyDescent="0.25">
      <c r="A576" s="18" t="s">
        <v>1501</v>
      </c>
      <c r="B576" s="2" t="s">
        <v>1939</v>
      </c>
      <c r="C576" s="20">
        <v>42368</v>
      </c>
      <c r="D576" s="3" t="s">
        <v>1948</v>
      </c>
      <c r="E576" s="7" t="s">
        <v>1266</v>
      </c>
      <c r="F576" s="7" t="s">
        <v>1267</v>
      </c>
      <c r="G576" s="5" t="s">
        <v>1268</v>
      </c>
      <c r="H576" s="2" t="s">
        <v>3342</v>
      </c>
      <c r="I576" s="2" t="s">
        <v>3339</v>
      </c>
      <c r="J576" s="88">
        <v>11697.54</v>
      </c>
      <c r="K576" s="89">
        <v>11697.54</v>
      </c>
      <c r="L576" s="88">
        <v>11697.54</v>
      </c>
      <c r="M576" s="88">
        <v>11697.54</v>
      </c>
      <c r="N576" s="15">
        <v>1</v>
      </c>
      <c r="O576" s="15">
        <v>1</v>
      </c>
      <c r="P576" s="15">
        <v>1</v>
      </c>
      <c r="Q576" s="7" t="s">
        <v>305</v>
      </c>
      <c r="R576" s="2" t="s">
        <v>3428</v>
      </c>
      <c r="S576" s="6">
        <v>43164</v>
      </c>
      <c r="T576" s="3" t="s">
        <v>3438</v>
      </c>
      <c r="U576" s="2" t="s">
        <v>3427</v>
      </c>
      <c r="V576" s="2" t="s">
        <v>3436</v>
      </c>
      <c r="W576" s="2" t="s">
        <v>3436</v>
      </c>
      <c r="X576" s="2" t="s">
        <v>3436</v>
      </c>
      <c r="Y576" s="2" t="s">
        <v>1934</v>
      </c>
      <c r="Z576" s="2" t="s">
        <v>16</v>
      </c>
      <c r="AA576" s="2" t="s">
        <v>2624</v>
      </c>
    </row>
    <row r="577" spans="1:28" x14ac:dyDescent="0.25">
      <c r="A577" s="18" t="s">
        <v>1501</v>
      </c>
      <c r="B577" s="2" t="s">
        <v>1939</v>
      </c>
      <c r="C577" s="20">
        <v>42368</v>
      </c>
      <c r="D577" s="3" t="s">
        <v>1948</v>
      </c>
      <c r="E577" s="7" t="s">
        <v>1269</v>
      </c>
      <c r="F577" s="7" t="s">
        <v>1270</v>
      </c>
      <c r="G577" s="5" t="s">
        <v>1271</v>
      </c>
      <c r="H577" s="2" t="s">
        <v>3342</v>
      </c>
      <c r="I577" s="2" t="s">
        <v>3339</v>
      </c>
      <c r="J577" s="88">
        <v>76534.259999999995</v>
      </c>
      <c r="K577" s="89">
        <v>76534.259999999995</v>
      </c>
      <c r="L577" s="88">
        <v>76534.259999999995</v>
      </c>
      <c r="M577" s="88">
        <v>76534.259999999995</v>
      </c>
      <c r="N577" s="15">
        <v>1</v>
      </c>
      <c r="O577" s="15">
        <v>1</v>
      </c>
      <c r="P577" s="15">
        <v>1</v>
      </c>
      <c r="Q577" s="7" t="s">
        <v>305</v>
      </c>
      <c r="R577" s="2" t="s">
        <v>3428</v>
      </c>
      <c r="S577" s="6">
        <v>43180</v>
      </c>
      <c r="T577" s="3" t="s">
        <v>3438</v>
      </c>
      <c r="U577" s="2" t="s">
        <v>3427</v>
      </c>
      <c r="V577" s="2" t="s">
        <v>3436</v>
      </c>
      <c r="W577" s="2" t="s">
        <v>3436</v>
      </c>
      <c r="X577" s="2" t="s">
        <v>3436</v>
      </c>
      <c r="Y577" s="2" t="s">
        <v>1934</v>
      </c>
      <c r="Z577" s="2" t="s">
        <v>16</v>
      </c>
      <c r="AA577" s="2" t="s">
        <v>2624</v>
      </c>
    </row>
    <row r="578" spans="1:28" x14ac:dyDescent="0.25">
      <c r="A578" s="18" t="s">
        <v>1501</v>
      </c>
      <c r="B578" s="2" t="s">
        <v>1939</v>
      </c>
      <c r="C578" s="20">
        <v>42368</v>
      </c>
      <c r="D578" s="3" t="s">
        <v>1948</v>
      </c>
      <c r="E578" s="7" t="s">
        <v>1272</v>
      </c>
      <c r="F578" s="7" t="s">
        <v>1273</v>
      </c>
      <c r="G578" s="5" t="s">
        <v>1274</v>
      </c>
      <c r="H578" s="2" t="s">
        <v>3342</v>
      </c>
      <c r="I578" s="2" t="s">
        <v>3339</v>
      </c>
      <c r="J578" s="88">
        <v>12673.58</v>
      </c>
      <c r="K578" s="89">
        <v>12673.58</v>
      </c>
      <c r="L578" s="88">
        <v>12673.58</v>
      </c>
      <c r="M578" s="88">
        <v>12673.58</v>
      </c>
      <c r="N578" s="15">
        <v>1</v>
      </c>
      <c r="O578" s="15">
        <v>1</v>
      </c>
      <c r="P578" s="15">
        <v>1</v>
      </c>
      <c r="Q578" s="7" t="s">
        <v>305</v>
      </c>
      <c r="R578" s="2" t="s">
        <v>3428</v>
      </c>
      <c r="S578" s="6">
        <v>43179</v>
      </c>
      <c r="T578" s="3" t="s">
        <v>3438</v>
      </c>
      <c r="U578" s="2" t="s">
        <v>3427</v>
      </c>
      <c r="V578" s="2" t="s">
        <v>3436</v>
      </c>
      <c r="W578" s="2" t="s">
        <v>3436</v>
      </c>
      <c r="X578" s="2" t="s">
        <v>3436</v>
      </c>
      <c r="Y578" s="2" t="s">
        <v>1934</v>
      </c>
      <c r="Z578" s="2" t="s">
        <v>16</v>
      </c>
      <c r="AA578" s="2" t="s">
        <v>2624</v>
      </c>
    </row>
    <row r="579" spans="1:28" x14ac:dyDescent="0.25">
      <c r="A579" s="18" t="s">
        <v>1501</v>
      </c>
      <c r="B579" s="2" t="s">
        <v>1939</v>
      </c>
      <c r="C579" s="20">
        <v>42368</v>
      </c>
      <c r="D579" s="3" t="s">
        <v>1948</v>
      </c>
      <c r="E579" s="7" t="s">
        <v>1275</v>
      </c>
      <c r="F579" s="7" t="s">
        <v>1273</v>
      </c>
      <c r="G579" s="5" t="s">
        <v>1276</v>
      </c>
      <c r="H579" s="2" t="s">
        <v>3342</v>
      </c>
      <c r="I579" s="2" t="s">
        <v>3339</v>
      </c>
      <c r="J579" s="88">
        <v>9708.2999999999993</v>
      </c>
      <c r="K579" s="89">
        <v>9708.2999999999993</v>
      </c>
      <c r="L579" s="88">
        <v>9708.2999999999993</v>
      </c>
      <c r="M579" s="88">
        <v>9708.2999999999993</v>
      </c>
      <c r="N579" s="15">
        <v>1</v>
      </c>
      <c r="O579" s="15">
        <v>1</v>
      </c>
      <c r="P579" s="15">
        <v>1</v>
      </c>
      <c r="Q579" s="7" t="s">
        <v>305</v>
      </c>
      <c r="R579" s="2" t="s">
        <v>3428</v>
      </c>
      <c r="S579" s="6">
        <v>43180</v>
      </c>
      <c r="T579" s="3" t="s">
        <v>3438</v>
      </c>
      <c r="U579" s="2" t="s">
        <v>3427</v>
      </c>
      <c r="V579" s="2" t="s">
        <v>3436</v>
      </c>
      <c r="W579" s="2" t="s">
        <v>3436</v>
      </c>
      <c r="X579" s="2" t="s">
        <v>3436</v>
      </c>
      <c r="Y579" s="2" t="s">
        <v>1934</v>
      </c>
      <c r="Z579" s="2" t="s">
        <v>16</v>
      </c>
      <c r="AA579" s="2" t="s">
        <v>2624</v>
      </c>
    </row>
    <row r="580" spans="1:28" x14ac:dyDescent="0.25">
      <c r="A580" s="18" t="s">
        <v>1501</v>
      </c>
      <c r="B580" s="2" t="s">
        <v>1939</v>
      </c>
      <c r="C580" s="20">
        <v>42368</v>
      </c>
      <c r="D580" s="3" t="s">
        <v>1948</v>
      </c>
      <c r="E580" s="7" t="s">
        <v>1277</v>
      </c>
      <c r="F580" s="7" t="s">
        <v>1278</v>
      </c>
      <c r="G580" s="5" t="s">
        <v>1279</v>
      </c>
      <c r="H580" s="2" t="s">
        <v>3342</v>
      </c>
      <c r="I580" s="2" t="s">
        <v>3339</v>
      </c>
      <c r="J580" s="88">
        <v>191168.91</v>
      </c>
      <c r="K580" s="89">
        <v>191168.91</v>
      </c>
      <c r="L580" s="88">
        <v>191168.91</v>
      </c>
      <c r="M580" s="88">
        <v>191168.91</v>
      </c>
      <c r="N580" s="15">
        <v>1</v>
      </c>
      <c r="O580" s="15">
        <v>1</v>
      </c>
      <c r="P580" s="15">
        <v>1</v>
      </c>
      <c r="Q580" s="7" t="s">
        <v>305</v>
      </c>
      <c r="R580" s="2" t="s">
        <v>3428</v>
      </c>
      <c r="S580" s="6">
        <v>43319</v>
      </c>
      <c r="T580" s="3" t="s">
        <v>3438</v>
      </c>
      <c r="U580" s="2" t="s">
        <v>3427</v>
      </c>
      <c r="V580" s="2" t="s">
        <v>3436</v>
      </c>
      <c r="W580" s="2" t="s">
        <v>3436</v>
      </c>
      <c r="X580" s="2" t="s">
        <v>3436</v>
      </c>
      <c r="Y580" s="2" t="s">
        <v>1934</v>
      </c>
      <c r="Z580" s="2" t="s">
        <v>16</v>
      </c>
      <c r="AA580" s="2" t="s">
        <v>2624</v>
      </c>
    </row>
    <row r="581" spans="1:28" x14ac:dyDescent="0.25">
      <c r="A581" s="18" t="s">
        <v>1501</v>
      </c>
      <c r="B581" s="2" t="s">
        <v>1939</v>
      </c>
      <c r="C581" s="20">
        <v>42368</v>
      </c>
      <c r="D581" s="3" t="s">
        <v>1948</v>
      </c>
      <c r="E581" s="7" t="s">
        <v>1280</v>
      </c>
      <c r="F581" s="7" t="s">
        <v>1281</v>
      </c>
      <c r="G581" s="5" t="s">
        <v>1282</v>
      </c>
      <c r="H581" s="2" t="s">
        <v>3341</v>
      </c>
      <c r="I581" s="2" t="s">
        <v>3339</v>
      </c>
      <c r="J581" s="88">
        <v>1934253.37</v>
      </c>
      <c r="K581" s="89">
        <v>1934253.37</v>
      </c>
      <c r="L581" s="88">
        <v>0</v>
      </c>
      <c r="M581" s="88">
        <v>0</v>
      </c>
      <c r="N581" s="15">
        <v>0</v>
      </c>
      <c r="O581" s="15">
        <v>0</v>
      </c>
      <c r="P581" s="15">
        <v>0</v>
      </c>
      <c r="Q581" s="7" t="s">
        <v>15</v>
      </c>
      <c r="R581" s="2" t="s">
        <v>1989</v>
      </c>
      <c r="S581" s="6"/>
      <c r="T581" s="3"/>
      <c r="U581" s="2" t="s">
        <v>3436</v>
      </c>
      <c r="V581" s="2" t="s">
        <v>3427</v>
      </c>
      <c r="W581" s="2" t="s">
        <v>3427</v>
      </c>
      <c r="X581" s="2" t="s">
        <v>3427</v>
      </c>
      <c r="Y581" s="2" t="s">
        <v>1933</v>
      </c>
      <c r="Z581" s="2" t="s">
        <v>16</v>
      </c>
      <c r="AA581" s="2" t="s">
        <v>2624</v>
      </c>
    </row>
    <row r="582" spans="1:28" x14ac:dyDescent="0.25">
      <c r="A582" s="18" t="s">
        <v>1501</v>
      </c>
      <c r="B582" s="2" t="s">
        <v>1939</v>
      </c>
      <c r="C582" s="20">
        <v>42368</v>
      </c>
      <c r="D582" s="3" t="s">
        <v>1948</v>
      </c>
      <c r="E582" s="7" t="s">
        <v>1283</v>
      </c>
      <c r="F582" s="7" t="s">
        <v>1284</v>
      </c>
      <c r="G582" s="5" t="s">
        <v>1285</v>
      </c>
      <c r="H582" s="2" t="s">
        <v>3341</v>
      </c>
      <c r="I582" s="2" t="s">
        <v>3339</v>
      </c>
      <c r="J582" s="88">
        <v>12274333.68</v>
      </c>
      <c r="K582" s="89">
        <v>12274333.68</v>
      </c>
      <c r="L582" s="88">
        <v>9860050.5099999998</v>
      </c>
      <c r="M582" s="88">
        <v>9390462.1500000022</v>
      </c>
      <c r="N582" s="15">
        <v>0.80330637630180513</v>
      </c>
      <c r="O582" s="15">
        <v>0.76504862869264956</v>
      </c>
      <c r="P582" s="15">
        <v>0.95237464965075547</v>
      </c>
      <c r="Q582" s="7" t="s">
        <v>58</v>
      </c>
      <c r="R582" s="2" t="s">
        <v>1997</v>
      </c>
      <c r="S582" s="6">
        <v>44259</v>
      </c>
      <c r="T582" s="3" t="s">
        <v>3438</v>
      </c>
      <c r="U582" s="2" t="s">
        <v>3427</v>
      </c>
      <c r="V582" s="2" t="s">
        <v>3436</v>
      </c>
      <c r="W582" s="2" t="s">
        <v>3436</v>
      </c>
      <c r="X582" s="2" t="s">
        <v>3436</v>
      </c>
      <c r="Y582" s="2" t="s">
        <v>1934</v>
      </c>
      <c r="Z582" s="2" t="s">
        <v>16</v>
      </c>
      <c r="AA582" s="2" t="s">
        <v>2624</v>
      </c>
    </row>
    <row r="583" spans="1:28" x14ac:dyDescent="0.25">
      <c r="A583" s="18" t="s">
        <v>1501</v>
      </c>
      <c r="B583" s="2" t="s">
        <v>1939</v>
      </c>
      <c r="C583" s="20">
        <v>42368</v>
      </c>
      <c r="D583" s="3" t="s">
        <v>1948</v>
      </c>
      <c r="E583" s="7" t="s">
        <v>1286</v>
      </c>
      <c r="F583" s="7" t="s">
        <v>1287</v>
      </c>
      <c r="G583" s="5" t="s">
        <v>1288</v>
      </c>
      <c r="H583" s="2" t="s">
        <v>3343</v>
      </c>
      <c r="I583" s="2" t="s">
        <v>3339</v>
      </c>
      <c r="J583" s="88">
        <v>75000000</v>
      </c>
      <c r="K583" s="89">
        <v>35000000</v>
      </c>
      <c r="L583" s="88">
        <v>35000000</v>
      </c>
      <c r="M583" s="88">
        <v>32226005.539999992</v>
      </c>
      <c r="N583" s="15">
        <v>0.46666666666666667</v>
      </c>
      <c r="O583" s="15">
        <v>0.42968007386666657</v>
      </c>
      <c r="P583" s="15">
        <v>0.92074301542857118</v>
      </c>
      <c r="Q583" s="7" t="s">
        <v>305</v>
      </c>
      <c r="R583" s="2" t="s">
        <v>3428</v>
      </c>
      <c r="S583" s="6">
        <v>42891</v>
      </c>
      <c r="T583" s="3" t="s">
        <v>3438</v>
      </c>
      <c r="U583" s="2" t="s">
        <v>3427</v>
      </c>
      <c r="V583" s="2" t="s">
        <v>3436</v>
      </c>
      <c r="W583" s="2" t="s">
        <v>3427</v>
      </c>
      <c r="X583" s="2" t="s">
        <v>3427</v>
      </c>
      <c r="Y583" s="2" t="s">
        <v>1936</v>
      </c>
      <c r="Z583" s="2" t="s">
        <v>16</v>
      </c>
      <c r="AA583" s="2" t="s">
        <v>2624</v>
      </c>
    </row>
    <row r="584" spans="1:28" x14ac:dyDescent="0.25">
      <c r="A584" s="18" t="s">
        <v>1501</v>
      </c>
      <c r="B584" s="2" t="s">
        <v>1939</v>
      </c>
      <c r="C584" s="20">
        <v>42368</v>
      </c>
      <c r="D584" s="3" t="s">
        <v>1948</v>
      </c>
      <c r="E584" s="7" t="s">
        <v>1289</v>
      </c>
      <c r="F584" s="7" t="s">
        <v>1290</v>
      </c>
      <c r="G584" s="5" t="s">
        <v>1291</v>
      </c>
      <c r="H584" s="2" t="s">
        <v>3342</v>
      </c>
      <c r="I584" s="2" t="s">
        <v>3339</v>
      </c>
      <c r="J584" s="88">
        <v>438545</v>
      </c>
      <c r="K584" s="89">
        <v>438545</v>
      </c>
      <c r="L584" s="88">
        <v>4545</v>
      </c>
      <c r="M584" s="88">
        <v>4545</v>
      </c>
      <c r="N584" s="15">
        <v>1.0363816712081999E-2</v>
      </c>
      <c r="O584" s="15">
        <v>1.0363816712081999E-2</v>
      </c>
      <c r="P584" s="15">
        <v>1</v>
      </c>
      <c r="Q584" s="7" t="s">
        <v>58</v>
      </c>
      <c r="R584" s="2" t="s">
        <v>3442</v>
      </c>
      <c r="S584" s="6">
        <v>44136</v>
      </c>
      <c r="T584" s="3" t="s">
        <v>3441</v>
      </c>
      <c r="U584" s="2" t="s">
        <v>3427</v>
      </c>
      <c r="V584" s="2" t="s">
        <v>3436</v>
      </c>
      <c r="W584" s="2" t="s">
        <v>3427</v>
      </c>
      <c r="X584" s="2" t="s">
        <v>3427</v>
      </c>
      <c r="Y584" s="2" t="s">
        <v>1936</v>
      </c>
      <c r="Z584" s="2" t="s">
        <v>16</v>
      </c>
      <c r="AA584" s="2" t="s">
        <v>2624</v>
      </c>
      <c r="AB584" s="2" t="s">
        <v>3384</v>
      </c>
    </row>
    <row r="585" spans="1:28" x14ac:dyDescent="0.25">
      <c r="A585" s="18" t="s">
        <v>1501</v>
      </c>
      <c r="B585" s="2" t="s">
        <v>1939</v>
      </c>
      <c r="C585" s="20">
        <v>42368</v>
      </c>
      <c r="D585" s="3" t="s">
        <v>1948</v>
      </c>
      <c r="E585" s="7" t="s">
        <v>1292</v>
      </c>
      <c r="F585" s="7" t="s">
        <v>1293</v>
      </c>
      <c r="G585" s="5" t="s">
        <v>1294</v>
      </c>
      <c r="H585" s="2" t="s">
        <v>3341</v>
      </c>
      <c r="I585" s="2" t="s">
        <v>3339</v>
      </c>
      <c r="J585" s="88">
        <v>3228164.62</v>
      </c>
      <c r="K585" s="89">
        <v>3228164.62</v>
      </c>
      <c r="L585" s="88">
        <v>3228164.62</v>
      </c>
      <c r="M585" s="88">
        <v>2410460.310000001</v>
      </c>
      <c r="N585" s="15">
        <v>1</v>
      </c>
      <c r="O585" s="15">
        <v>0.7466968366687573</v>
      </c>
      <c r="P585" s="15">
        <v>0.7466968366687573</v>
      </c>
      <c r="Q585" s="7" t="s">
        <v>305</v>
      </c>
      <c r="R585" s="2" t="s">
        <v>3428</v>
      </c>
      <c r="S585" s="6">
        <v>43819</v>
      </c>
      <c r="T585" s="3" t="s">
        <v>3438</v>
      </c>
      <c r="U585" s="2" t="s">
        <v>3427</v>
      </c>
      <c r="V585" s="2" t="s">
        <v>3436</v>
      </c>
      <c r="W585" s="2" t="s">
        <v>3436</v>
      </c>
      <c r="X585" s="2" t="s">
        <v>3436</v>
      </c>
      <c r="Y585" s="2" t="s">
        <v>1934</v>
      </c>
      <c r="Z585" s="2" t="s">
        <v>16</v>
      </c>
      <c r="AA585" s="2" t="s">
        <v>2624</v>
      </c>
    </row>
    <row r="586" spans="1:28" x14ac:dyDescent="0.25">
      <c r="A586" s="18" t="s">
        <v>1501</v>
      </c>
      <c r="B586" s="2" t="s">
        <v>1939</v>
      </c>
      <c r="C586" s="20">
        <v>42368</v>
      </c>
      <c r="D586" s="3" t="s">
        <v>1948</v>
      </c>
      <c r="E586" s="7" t="s">
        <v>1295</v>
      </c>
      <c r="F586" s="7" t="s">
        <v>1296</v>
      </c>
      <c r="G586" s="5" t="s">
        <v>1297</v>
      </c>
      <c r="H586" s="2" t="s">
        <v>3342</v>
      </c>
      <c r="I586" s="2" t="s">
        <v>3339</v>
      </c>
      <c r="J586" s="88">
        <v>4469833.16</v>
      </c>
      <c r="K586" s="89">
        <v>4469833.0999999996</v>
      </c>
      <c r="L586" s="88">
        <v>164533.79</v>
      </c>
      <c r="M586" s="88">
        <v>49296.3</v>
      </c>
      <c r="N586" s="15">
        <v>3.6809828042888293E-2</v>
      </c>
      <c r="O586" s="15">
        <v>1.1028666671755597E-2</v>
      </c>
      <c r="P586" s="15">
        <v>0.29961201282727395</v>
      </c>
      <c r="Q586" s="7" t="s">
        <v>15</v>
      </c>
      <c r="R586" s="2" t="s">
        <v>1987</v>
      </c>
      <c r="S586" s="6"/>
      <c r="T586" s="3"/>
      <c r="U586" s="2" t="s">
        <v>3436</v>
      </c>
      <c r="V586" s="2" t="s">
        <v>3427</v>
      </c>
      <c r="W586" s="2" t="s">
        <v>3427</v>
      </c>
      <c r="X586" s="2" t="s">
        <v>3427</v>
      </c>
      <c r="Y586" s="2" t="s">
        <v>1933</v>
      </c>
      <c r="Z586" s="2" t="s">
        <v>16</v>
      </c>
      <c r="AA586" s="2" t="s">
        <v>2624</v>
      </c>
    </row>
    <row r="587" spans="1:28" x14ac:dyDescent="0.25">
      <c r="A587" s="18" t="s">
        <v>1501</v>
      </c>
      <c r="B587" s="2" t="s">
        <v>1939</v>
      </c>
      <c r="C587" s="20">
        <v>42368</v>
      </c>
      <c r="D587" s="3" t="s">
        <v>1948</v>
      </c>
      <c r="E587" s="7" t="s">
        <v>1298</v>
      </c>
      <c r="F587" s="7" t="s">
        <v>1299</v>
      </c>
      <c r="G587" s="5" t="s">
        <v>1300</v>
      </c>
      <c r="H587" s="2" t="s">
        <v>3342</v>
      </c>
      <c r="I587" s="2" t="s">
        <v>3339</v>
      </c>
      <c r="J587" s="88">
        <v>639556.12</v>
      </c>
      <c r="K587" s="89">
        <v>639556.12</v>
      </c>
      <c r="L587" s="88">
        <v>306230.3</v>
      </c>
      <c r="M587" s="88">
        <v>305924.56</v>
      </c>
      <c r="N587" s="15">
        <v>0.47881693321924584</v>
      </c>
      <c r="O587" s="15">
        <v>0.4783388829114793</v>
      </c>
      <c r="P587" s="15">
        <v>0.99900160108258396</v>
      </c>
      <c r="Q587" s="7" t="s">
        <v>15</v>
      </c>
      <c r="R587" s="2" t="s">
        <v>1987</v>
      </c>
      <c r="S587" s="6"/>
      <c r="T587" s="3"/>
      <c r="U587" s="2" t="s">
        <v>3436</v>
      </c>
      <c r="V587" s="2" t="s">
        <v>3427</v>
      </c>
      <c r="W587" s="2" t="s">
        <v>3427</v>
      </c>
      <c r="X587" s="2" t="s">
        <v>3427</v>
      </c>
      <c r="Y587" s="2" t="s">
        <v>1933</v>
      </c>
      <c r="Z587" s="2" t="s">
        <v>16</v>
      </c>
      <c r="AA587" s="2" t="s">
        <v>2624</v>
      </c>
    </row>
    <row r="588" spans="1:28" x14ac:dyDescent="0.25">
      <c r="A588" s="18" t="s">
        <v>1501</v>
      </c>
      <c r="B588" s="2" t="s">
        <v>1939</v>
      </c>
      <c r="C588" s="20">
        <v>42368</v>
      </c>
      <c r="D588" s="3" t="s">
        <v>1948</v>
      </c>
      <c r="E588" s="7" t="s">
        <v>1301</v>
      </c>
      <c r="F588" s="7" t="s">
        <v>1302</v>
      </c>
      <c r="G588" s="5" t="s">
        <v>1303</v>
      </c>
      <c r="H588" s="2" t="s">
        <v>3342</v>
      </c>
      <c r="I588" s="2" t="s">
        <v>3339</v>
      </c>
      <c r="J588" s="88">
        <v>69221.600000000006</v>
      </c>
      <c r="K588" s="89">
        <v>69221.600000000006</v>
      </c>
      <c r="L588" s="88">
        <v>69221.600000000006</v>
      </c>
      <c r="M588" s="88">
        <v>69221.600000000006</v>
      </c>
      <c r="N588" s="15">
        <v>1</v>
      </c>
      <c r="O588" s="15">
        <v>1</v>
      </c>
      <c r="P588" s="15">
        <v>1</v>
      </c>
      <c r="Q588" s="7" t="s">
        <v>305</v>
      </c>
      <c r="R588" s="2" t="s">
        <v>3428</v>
      </c>
      <c r="S588" s="6">
        <v>43180</v>
      </c>
      <c r="T588" s="3" t="s">
        <v>3438</v>
      </c>
      <c r="U588" s="2" t="s">
        <v>3427</v>
      </c>
      <c r="V588" s="2" t="s">
        <v>3436</v>
      </c>
      <c r="W588" s="2" t="s">
        <v>3436</v>
      </c>
      <c r="X588" s="2" t="s">
        <v>3436</v>
      </c>
      <c r="Y588" s="2" t="s">
        <v>1934</v>
      </c>
      <c r="Z588" s="2" t="s">
        <v>16</v>
      </c>
      <c r="AA588" s="2" t="s">
        <v>2624</v>
      </c>
    </row>
    <row r="589" spans="1:28" x14ac:dyDescent="0.25">
      <c r="A589" s="18" t="s">
        <v>1501</v>
      </c>
      <c r="B589" s="2" t="s">
        <v>1939</v>
      </c>
      <c r="C589" s="20">
        <v>42368</v>
      </c>
      <c r="D589" s="3" t="s">
        <v>1948</v>
      </c>
      <c r="E589" s="7" t="s">
        <v>1304</v>
      </c>
      <c r="F589" s="7" t="s">
        <v>1305</v>
      </c>
      <c r="G589" s="5" t="s">
        <v>1306</v>
      </c>
      <c r="H589" s="2" t="s">
        <v>3342</v>
      </c>
      <c r="I589" s="2" t="s">
        <v>3339</v>
      </c>
      <c r="J589" s="88">
        <v>14116.62</v>
      </c>
      <c r="K589" s="89">
        <v>14116.62</v>
      </c>
      <c r="L589" s="88">
        <v>14116.62</v>
      </c>
      <c r="M589" s="88">
        <v>14116.62</v>
      </c>
      <c r="N589" s="15">
        <v>1</v>
      </c>
      <c r="O589" s="15">
        <v>1</v>
      </c>
      <c r="P589" s="15">
        <v>1</v>
      </c>
      <c r="Q589" s="7" t="s">
        <v>305</v>
      </c>
      <c r="R589" s="2" t="s">
        <v>3428</v>
      </c>
      <c r="S589" s="6">
        <v>43005</v>
      </c>
      <c r="T589" s="3" t="s">
        <v>3438</v>
      </c>
      <c r="U589" s="2" t="s">
        <v>3427</v>
      </c>
      <c r="V589" s="2" t="s">
        <v>3436</v>
      </c>
      <c r="W589" s="2" t="s">
        <v>3436</v>
      </c>
      <c r="X589" s="2" t="s">
        <v>3436</v>
      </c>
      <c r="Y589" s="2" t="s">
        <v>1934</v>
      </c>
      <c r="Z589" s="2" t="s">
        <v>16</v>
      </c>
      <c r="AA589" s="2" t="s">
        <v>2624</v>
      </c>
    </row>
    <row r="590" spans="1:28" x14ac:dyDescent="0.25">
      <c r="A590" s="18" t="s">
        <v>1501</v>
      </c>
      <c r="B590" s="2" t="s">
        <v>1939</v>
      </c>
      <c r="C590" s="20">
        <v>42368</v>
      </c>
      <c r="D590" s="3" t="s">
        <v>1948</v>
      </c>
      <c r="E590" s="7" t="s">
        <v>1307</v>
      </c>
      <c r="F590" s="7" t="s">
        <v>1308</v>
      </c>
      <c r="G590" s="5" t="s">
        <v>1271</v>
      </c>
      <c r="H590" s="2" t="s">
        <v>3342</v>
      </c>
      <c r="I590" s="2" t="s">
        <v>3339</v>
      </c>
      <c r="J590" s="88">
        <v>19496.82</v>
      </c>
      <c r="K590" s="89">
        <v>19496.82</v>
      </c>
      <c r="L590" s="88">
        <v>19496.82</v>
      </c>
      <c r="M590" s="88">
        <v>19496.82</v>
      </c>
      <c r="N590" s="15">
        <v>1</v>
      </c>
      <c r="O590" s="15">
        <v>1</v>
      </c>
      <c r="P590" s="15">
        <v>1</v>
      </c>
      <c r="Q590" s="7" t="s">
        <v>305</v>
      </c>
      <c r="R590" s="2" t="s">
        <v>3428</v>
      </c>
      <c r="S590" s="6">
        <v>43584</v>
      </c>
      <c r="T590" s="3" t="s">
        <v>3438</v>
      </c>
      <c r="U590" s="2" t="s">
        <v>3427</v>
      </c>
      <c r="V590" s="2" t="s">
        <v>3436</v>
      </c>
      <c r="W590" s="2" t="s">
        <v>3436</v>
      </c>
      <c r="X590" s="2" t="s">
        <v>3436</v>
      </c>
      <c r="Y590" s="2" t="s">
        <v>1934</v>
      </c>
      <c r="Z590" s="2" t="s">
        <v>16</v>
      </c>
      <c r="AA590" s="2" t="s">
        <v>2624</v>
      </c>
    </row>
    <row r="591" spans="1:28" x14ac:dyDescent="0.25">
      <c r="A591" s="18" t="s">
        <v>1501</v>
      </c>
      <c r="B591" s="2" t="s">
        <v>1939</v>
      </c>
      <c r="C591" s="20">
        <v>42368</v>
      </c>
      <c r="D591" s="3" t="s">
        <v>1948</v>
      </c>
      <c r="E591" s="7" t="s">
        <v>1309</v>
      </c>
      <c r="F591" s="7" t="s">
        <v>1310</v>
      </c>
      <c r="G591" s="5" t="s">
        <v>1311</v>
      </c>
      <c r="H591" s="2" t="s">
        <v>3342</v>
      </c>
      <c r="I591" s="2" t="s">
        <v>3339</v>
      </c>
      <c r="J591" s="88">
        <v>27205.99</v>
      </c>
      <c r="K591" s="89">
        <v>27205.99</v>
      </c>
      <c r="L591" s="88">
        <v>27205.99</v>
      </c>
      <c r="M591" s="88">
        <v>27205.99</v>
      </c>
      <c r="N591" s="15">
        <v>1</v>
      </c>
      <c r="O591" s="15">
        <v>1</v>
      </c>
      <c r="P591" s="15">
        <v>1</v>
      </c>
      <c r="Q591" s="7" t="s">
        <v>305</v>
      </c>
      <c r="R591" s="2" t="s">
        <v>3428</v>
      </c>
      <c r="S591" s="6">
        <v>43950</v>
      </c>
      <c r="T591" s="3" t="s">
        <v>3438</v>
      </c>
      <c r="U591" s="2" t="s">
        <v>3427</v>
      </c>
      <c r="V591" s="2" t="s">
        <v>3436</v>
      </c>
      <c r="W591" s="2" t="s">
        <v>3436</v>
      </c>
      <c r="X591" s="2" t="s">
        <v>3436</v>
      </c>
      <c r="Y591" s="2" t="s">
        <v>1934</v>
      </c>
      <c r="Z591" s="2" t="s">
        <v>16</v>
      </c>
      <c r="AA591" s="2" t="s">
        <v>2624</v>
      </c>
    </row>
    <row r="592" spans="1:28" x14ac:dyDescent="0.25">
      <c r="A592" s="18" t="s">
        <v>1501</v>
      </c>
      <c r="B592" s="2" t="s">
        <v>1939</v>
      </c>
      <c r="C592" s="20">
        <v>42368</v>
      </c>
      <c r="D592" s="3" t="s">
        <v>1948</v>
      </c>
      <c r="E592" s="7" t="s">
        <v>1312</v>
      </c>
      <c r="F592" s="7" t="s">
        <v>1313</v>
      </c>
      <c r="G592" s="5" t="s">
        <v>1314</v>
      </c>
      <c r="H592" s="2" t="s">
        <v>3342</v>
      </c>
      <c r="I592" s="2" t="s">
        <v>3339</v>
      </c>
      <c r="J592" s="88">
        <v>14701</v>
      </c>
      <c r="K592" s="89">
        <v>14701</v>
      </c>
      <c r="L592" s="88">
        <v>14701</v>
      </c>
      <c r="M592" s="88">
        <v>14701</v>
      </c>
      <c r="N592" s="15">
        <v>1</v>
      </c>
      <c r="O592" s="15">
        <v>1</v>
      </c>
      <c r="P592" s="15">
        <v>1</v>
      </c>
      <c r="Q592" s="7" t="s">
        <v>305</v>
      </c>
      <c r="R592" s="2" t="s">
        <v>3428</v>
      </c>
      <c r="S592" s="6">
        <v>43584</v>
      </c>
      <c r="T592" s="3" t="s">
        <v>3438</v>
      </c>
      <c r="U592" s="2" t="s">
        <v>3427</v>
      </c>
      <c r="V592" s="2" t="s">
        <v>3436</v>
      </c>
      <c r="W592" s="2" t="s">
        <v>3436</v>
      </c>
      <c r="X592" s="2" t="s">
        <v>3436</v>
      </c>
      <c r="Y592" s="2" t="s">
        <v>1934</v>
      </c>
      <c r="Z592" s="2" t="s">
        <v>16</v>
      </c>
      <c r="AA592" s="2" t="s">
        <v>2624</v>
      </c>
    </row>
    <row r="593" spans="1:28" x14ac:dyDescent="0.25">
      <c r="A593" s="18" t="s">
        <v>1501</v>
      </c>
      <c r="B593" s="2" t="s">
        <v>1939</v>
      </c>
      <c r="C593" s="20">
        <v>42368</v>
      </c>
      <c r="D593" s="3" t="s">
        <v>1948</v>
      </c>
      <c r="E593" s="7" t="s">
        <v>1315</v>
      </c>
      <c r="F593" s="7" t="s">
        <v>1316</v>
      </c>
      <c r="G593" s="5" t="s">
        <v>1317</v>
      </c>
      <c r="H593" s="2" t="s">
        <v>3342</v>
      </c>
      <c r="I593" s="2" t="s">
        <v>3339</v>
      </c>
      <c r="J593" s="88">
        <v>6715.46</v>
      </c>
      <c r="K593" s="89">
        <v>6715.46</v>
      </c>
      <c r="L593" s="88">
        <v>6715.46</v>
      </c>
      <c r="M593" s="88">
        <v>6715.46</v>
      </c>
      <c r="N593" s="15">
        <v>1</v>
      </c>
      <c r="O593" s="15">
        <v>1</v>
      </c>
      <c r="P593" s="15">
        <v>1</v>
      </c>
      <c r="Q593" s="7" t="s">
        <v>305</v>
      </c>
      <c r="R593" s="2" t="s">
        <v>3428</v>
      </c>
      <c r="S593" s="6">
        <v>43546</v>
      </c>
      <c r="T593" s="3" t="s">
        <v>3438</v>
      </c>
      <c r="U593" s="2" t="s">
        <v>3427</v>
      </c>
      <c r="V593" s="2" t="s">
        <v>3436</v>
      </c>
      <c r="W593" s="2" t="s">
        <v>3436</v>
      </c>
      <c r="X593" s="2" t="s">
        <v>3436</v>
      </c>
      <c r="Y593" s="2" t="s">
        <v>1934</v>
      </c>
      <c r="Z593" s="2" t="s">
        <v>16</v>
      </c>
      <c r="AA593" s="2" t="s">
        <v>2624</v>
      </c>
    </row>
    <row r="594" spans="1:28" x14ac:dyDescent="0.25">
      <c r="A594" s="18" t="s">
        <v>1501</v>
      </c>
      <c r="B594" s="2" t="s">
        <v>1939</v>
      </c>
      <c r="C594" s="20">
        <v>42368</v>
      </c>
      <c r="D594" s="3" t="s">
        <v>1948</v>
      </c>
      <c r="E594" s="7" t="s">
        <v>1318</v>
      </c>
      <c r="F594" s="7" t="s">
        <v>1319</v>
      </c>
      <c r="G594" s="5" t="s">
        <v>1320</v>
      </c>
      <c r="H594" s="2" t="s">
        <v>3344</v>
      </c>
      <c r="I594" s="2" t="s">
        <v>3339</v>
      </c>
      <c r="J594" s="88">
        <v>66274975.25</v>
      </c>
      <c r="K594" s="89">
        <v>18045183</v>
      </c>
      <c r="L594" s="88">
        <v>63229222.689999998</v>
      </c>
      <c r="M594" s="88">
        <v>55026944.749999993</v>
      </c>
      <c r="N594" s="15">
        <v>0.95404370128376614</v>
      </c>
      <c r="O594" s="15">
        <v>0.83028238852492053</v>
      </c>
      <c r="P594" s="15">
        <v>0.87027710303803507</v>
      </c>
      <c r="Q594" s="7" t="s">
        <v>58</v>
      </c>
      <c r="R594" s="2" t="s">
        <v>1995</v>
      </c>
      <c r="S594" s="6">
        <v>42046</v>
      </c>
      <c r="T594" s="3" t="s">
        <v>3438</v>
      </c>
      <c r="U594" s="2" t="s">
        <v>3427</v>
      </c>
      <c r="V594" s="2" t="s">
        <v>3436</v>
      </c>
      <c r="W594" s="2" t="s">
        <v>3436</v>
      </c>
      <c r="X594" s="2" t="s">
        <v>3436</v>
      </c>
      <c r="Y594" s="2" t="s">
        <v>1934</v>
      </c>
      <c r="Z594" s="2" t="s">
        <v>16</v>
      </c>
      <c r="AA594" s="2" t="s">
        <v>2624</v>
      </c>
    </row>
    <row r="595" spans="1:28" x14ac:dyDescent="0.25">
      <c r="A595" s="18" t="s">
        <v>1501</v>
      </c>
      <c r="B595" s="2" t="s">
        <v>1939</v>
      </c>
      <c r="C595" s="20">
        <v>42368</v>
      </c>
      <c r="D595" s="3" t="s">
        <v>1948</v>
      </c>
      <c r="E595" s="7" t="s">
        <v>1321</v>
      </c>
      <c r="F595" s="7" t="s">
        <v>1319</v>
      </c>
      <c r="G595" s="5" t="s">
        <v>1322</v>
      </c>
      <c r="H595" s="2" t="s">
        <v>3343</v>
      </c>
      <c r="I595" s="2" t="s">
        <v>3339</v>
      </c>
      <c r="J595" s="88">
        <v>83000000</v>
      </c>
      <c r="K595" s="89">
        <v>24841413</v>
      </c>
      <c r="L595" s="88">
        <v>24841413</v>
      </c>
      <c r="M595" s="88">
        <v>0</v>
      </c>
      <c r="N595" s="15">
        <v>0.29929413253012049</v>
      </c>
      <c r="O595" s="15">
        <v>0</v>
      </c>
      <c r="P595" s="15">
        <v>0</v>
      </c>
      <c r="Q595" s="7" t="s">
        <v>15</v>
      </c>
      <c r="R595" s="2" t="s">
        <v>1989</v>
      </c>
      <c r="S595" s="6"/>
      <c r="T595" s="3"/>
      <c r="U595" s="2" t="s">
        <v>3436</v>
      </c>
      <c r="V595" s="2" t="s">
        <v>3427</v>
      </c>
      <c r="W595" s="2" t="s">
        <v>3427</v>
      </c>
      <c r="X595" s="2" t="s">
        <v>3427</v>
      </c>
      <c r="Y595" s="2" t="s">
        <v>1933</v>
      </c>
      <c r="Z595" s="2" t="s">
        <v>16</v>
      </c>
      <c r="AA595" s="2" t="s">
        <v>2624</v>
      </c>
    </row>
    <row r="596" spans="1:28" x14ac:dyDescent="0.25">
      <c r="A596" s="18" t="s">
        <v>1501</v>
      </c>
      <c r="B596" s="2" t="s">
        <v>1939</v>
      </c>
      <c r="C596" s="20">
        <v>42368</v>
      </c>
      <c r="D596" s="3" t="s">
        <v>1948</v>
      </c>
      <c r="E596" s="7" t="s">
        <v>1323</v>
      </c>
      <c r="F596" s="7" t="s">
        <v>1324</v>
      </c>
      <c r="G596" s="5" t="s">
        <v>1325</v>
      </c>
      <c r="H596" s="2" t="s">
        <v>3198</v>
      </c>
      <c r="I596" s="2" t="s">
        <v>3339</v>
      </c>
      <c r="J596" s="88">
        <v>1840000</v>
      </c>
      <c r="K596" s="89">
        <v>1840000</v>
      </c>
      <c r="L596" s="88">
        <v>217604.15</v>
      </c>
      <c r="M596" s="88">
        <v>0</v>
      </c>
      <c r="N596" s="15">
        <v>0.118263125</v>
      </c>
      <c r="O596" s="15">
        <v>0</v>
      </c>
      <c r="P596" s="15">
        <v>0</v>
      </c>
      <c r="Q596" s="7" t="s">
        <v>15</v>
      </c>
      <c r="R596" s="2" t="s">
        <v>1989</v>
      </c>
      <c r="S596" s="6"/>
      <c r="T596" s="3"/>
      <c r="U596" s="2" t="s">
        <v>3436</v>
      </c>
      <c r="V596" s="2" t="s">
        <v>3427</v>
      </c>
      <c r="W596" s="2" t="s">
        <v>3427</v>
      </c>
      <c r="X596" s="2" t="s">
        <v>3427</v>
      </c>
      <c r="Y596" s="2" t="s">
        <v>1933</v>
      </c>
      <c r="Z596" s="2" t="s">
        <v>16</v>
      </c>
      <c r="AA596" s="2" t="s">
        <v>2624</v>
      </c>
    </row>
    <row r="597" spans="1:28" x14ac:dyDescent="0.25">
      <c r="A597" s="18" t="s">
        <v>1501</v>
      </c>
      <c r="B597" s="2" t="s">
        <v>1939</v>
      </c>
      <c r="C597" s="20">
        <v>42368</v>
      </c>
      <c r="D597" s="3" t="s">
        <v>1948</v>
      </c>
      <c r="E597" s="7" t="s">
        <v>1326</v>
      </c>
      <c r="F597" s="7" t="s">
        <v>1327</v>
      </c>
      <c r="G597" s="5" t="s">
        <v>1328</v>
      </c>
      <c r="H597" s="2" t="s">
        <v>3342</v>
      </c>
      <c r="I597" s="2" t="s">
        <v>3339</v>
      </c>
      <c r="J597" s="88">
        <v>191400000</v>
      </c>
      <c r="K597" s="89">
        <v>191400000</v>
      </c>
      <c r="L597" s="88">
        <v>8200452.1600000001</v>
      </c>
      <c r="M597" s="88">
        <v>3858940.38</v>
      </c>
      <c r="N597" s="15">
        <v>4.28445776384535E-2</v>
      </c>
      <c r="O597" s="15">
        <v>2.0161652978056426E-2</v>
      </c>
      <c r="P597" s="15">
        <v>0.47057653708695008</v>
      </c>
      <c r="Q597" s="7" t="s">
        <v>15</v>
      </c>
      <c r="R597" s="2" t="s">
        <v>1989</v>
      </c>
      <c r="S597" s="6"/>
      <c r="T597" s="3"/>
      <c r="U597" s="2" t="s">
        <v>3436</v>
      </c>
      <c r="V597" s="2" t="s">
        <v>3427</v>
      </c>
      <c r="W597" s="2" t="s">
        <v>3427</v>
      </c>
      <c r="X597" s="2" t="s">
        <v>3427</v>
      </c>
      <c r="Y597" s="2" t="s">
        <v>1933</v>
      </c>
      <c r="Z597" s="2" t="s">
        <v>16</v>
      </c>
      <c r="AA597" s="2" t="s">
        <v>2624</v>
      </c>
    </row>
    <row r="598" spans="1:28" x14ac:dyDescent="0.25">
      <c r="A598" s="18" t="s">
        <v>1501</v>
      </c>
      <c r="B598" s="2" t="s">
        <v>1939</v>
      </c>
      <c r="C598" s="20">
        <v>42368</v>
      </c>
      <c r="D598" s="3" t="s">
        <v>1948</v>
      </c>
      <c r="E598" s="7" t="s">
        <v>1329</v>
      </c>
      <c r="F598" s="7" t="s">
        <v>1330</v>
      </c>
      <c r="G598" s="5" t="s">
        <v>1331</v>
      </c>
      <c r="H598" s="2" t="s">
        <v>3342</v>
      </c>
      <c r="I598" s="2" t="s">
        <v>3339</v>
      </c>
      <c r="J598" s="88">
        <v>9735.26</v>
      </c>
      <c r="K598" s="89">
        <v>9735.26</v>
      </c>
      <c r="L598" s="88">
        <v>9735.26</v>
      </c>
      <c r="M598" s="88">
        <v>9735.26</v>
      </c>
      <c r="N598" s="15">
        <v>1</v>
      </c>
      <c r="O598" s="15">
        <v>1</v>
      </c>
      <c r="P598" s="15">
        <v>1</v>
      </c>
      <c r="Q598" s="7" t="s">
        <v>305</v>
      </c>
      <c r="R598" s="2" t="s">
        <v>3428</v>
      </c>
      <c r="S598" s="6">
        <v>43584</v>
      </c>
      <c r="T598" s="3" t="s">
        <v>3438</v>
      </c>
      <c r="U598" s="2" t="s">
        <v>3427</v>
      </c>
      <c r="V598" s="2" t="s">
        <v>3436</v>
      </c>
      <c r="W598" s="2" t="s">
        <v>3436</v>
      </c>
      <c r="X598" s="2" t="s">
        <v>3436</v>
      </c>
      <c r="Y598" s="2" t="s">
        <v>1934</v>
      </c>
      <c r="Z598" s="2" t="s">
        <v>16</v>
      </c>
      <c r="AA598" s="2" t="s">
        <v>2624</v>
      </c>
    </row>
    <row r="599" spans="1:28" x14ac:dyDescent="0.25">
      <c r="A599" s="18" t="s">
        <v>1501</v>
      </c>
      <c r="B599" s="2" t="s">
        <v>1939</v>
      </c>
      <c r="C599" s="20">
        <v>42368</v>
      </c>
      <c r="D599" s="3" t="s">
        <v>1948</v>
      </c>
      <c r="E599" s="7" t="s">
        <v>1332</v>
      </c>
      <c r="F599" s="7" t="s">
        <v>1333</v>
      </c>
      <c r="G599" s="5" t="s">
        <v>1334</v>
      </c>
      <c r="H599" s="2" t="s">
        <v>3342</v>
      </c>
      <c r="I599" s="2" t="s">
        <v>3339</v>
      </c>
      <c r="J599" s="88">
        <v>7249.85</v>
      </c>
      <c r="K599" s="89">
        <v>7249.85</v>
      </c>
      <c r="L599" s="88">
        <v>7249.85</v>
      </c>
      <c r="M599" s="88">
        <v>7249.85</v>
      </c>
      <c r="N599" s="15">
        <v>1</v>
      </c>
      <c r="O599" s="15">
        <v>1</v>
      </c>
      <c r="P599" s="15">
        <v>1</v>
      </c>
      <c r="Q599" s="7" t="s">
        <v>305</v>
      </c>
      <c r="R599" s="2" t="s">
        <v>3428</v>
      </c>
      <c r="S599" s="6">
        <v>43391</v>
      </c>
      <c r="T599" s="3" t="s">
        <v>3438</v>
      </c>
      <c r="U599" s="2" t="s">
        <v>3427</v>
      </c>
      <c r="V599" s="2" t="s">
        <v>3436</v>
      </c>
      <c r="W599" s="2" t="s">
        <v>3436</v>
      </c>
      <c r="X599" s="2" t="s">
        <v>3436</v>
      </c>
      <c r="Y599" s="2" t="s">
        <v>1934</v>
      </c>
      <c r="Z599" s="2" t="s">
        <v>16</v>
      </c>
      <c r="AA599" s="2" t="s">
        <v>2624</v>
      </c>
    </row>
    <row r="600" spans="1:28" x14ac:dyDescent="0.25">
      <c r="A600" s="18" t="s">
        <v>1501</v>
      </c>
      <c r="B600" s="2" t="s">
        <v>1939</v>
      </c>
      <c r="C600" s="20">
        <v>42368</v>
      </c>
      <c r="D600" s="3" t="s">
        <v>1948</v>
      </c>
      <c r="E600" s="7" t="s">
        <v>1335</v>
      </c>
      <c r="F600" s="7" t="s">
        <v>1336</v>
      </c>
      <c r="G600" s="5" t="s">
        <v>1337</v>
      </c>
      <c r="H600" s="2" t="s">
        <v>3342</v>
      </c>
      <c r="I600" s="2" t="s">
        <v>3339</v>
      </c>
      <c r="J600" s="88">
        <v>11200</v>
      </c>
      <c r="K600" s="89">
        <v>11200</v>
      </c>
      <c r="L600" s="88">
        <v>11200</v>
      </c>
      <c r="M600" s="88">
        <v>11200</v>
      </c>
      <c r="N600" s="15">
        <v>1</v>
      </c>
      <c r="O600" s="15">
        <v>1</v>
      </c>
      <c r="P600" s="15">
        <v>1</v>
      </c>
      <c r="Q600" s="7" t="s">
        <v>305</v>
      </c>
      <c r="R600" s="2" t="s">
        <v>3428</v>
      </c>
      <c r="S600" s="6">
        <v>43584</v>
      </c>
      <c r="T600" s="3" t="s">
        <v>3438</v>
      </c>
      <c r="U600" s="2" t="s">
        <v>3427</v>
      </c>
      <c r="V600" s="2" t="s">
        <v>3436</v>
      </c>
      <c r="W600" s="2" t="s">
        <v>3436</v>
      </c>
      <c r="X600" s="2" t="s">
        <v>3436</v>
      </c>
      <c r="Y600" s="2" t="s">
        <v>1934</v>
      </c>
      <c r="Z600" s="2" t="s">
        <v>16</v>
      </c>
      <c r="AA600" s="2" t="s">
        <v>2624</v>
      </c>
    </row>
    <row r="601" spans="1:28" x14ac:dyDescent="0.25">
      <c r="A601" s="18" t="s">
        <v>1501</v>
      </c>
      <c r="B601" s="2" t="s">
        <v>1939</v>
      </c>
      <c r="C601" s="20">
        <v>42368</v>
      </c>
      <c r="D601" s="3" t="s">
        <v>1948</v>
      </c>
      <c r="E601" s="7" t="s">
        <v>1338</v>
      </c>
      <c r="F601" s="7" t="s">
        <v>1339</v>
      </c>
      <c r="G601" s="5" t="s">
        <v>1340</v>
      </c>
      <c r="H601" s="2" t="s">
        <v>3345</v>
      </c>
      <c r="I601" s="2" t="s">
        <v>3339</v>
      </c>
      <c r="J601" s="88">
        <v>7098056.9199999999</v>
      </c>
      <c r="K601" s="89">
        <v>7098056.9199999999</v>
      </c>
      <c r="L601" s="88">
        <v>5687981.0499999998</v>
      </c>
      <c r="M601" s="88">
        <v>717483.39</v>
      </c>
      <c r="N601" s="15">
        <v>0.80134339779287089</v>
      </c>
      <c r="O601" s="15">
        <v>0.10108166193741935</v>
      </c>
      <c r="P601" s="15">
        <v>0.12614025674364721</v>
      </c>
      <c r="Q601" s="7" t="s">
        <v>58</v>
      </c>
      <c r="R601" s="2" t="s">
        <v>1995</v>
      </c>
      <c r="S601" s="6">
        <v>44852</v>
      </c>
      <c r="T601" s="3" t="s">
        <v>3438</v>
      </c>
      <c r="U601" s="2" t="s">
        <v>3427</v>
      </c>
      <c r="V601" s="2" t="s">
        <v>3436</v>
      </c>
      <c r="W601" s="2" t="s">
        <v>3436</v>
      </c>
      <c r="X601" s="2" t="s">
        <v>3436</v>
      </c>
      <c r="Y601" s="2" t="s">
        <v>1934</v>
      </c>
      <c r="Z601" s="2" t="s">
        <v>16</v>
      </c>
      <c r="AA601" s="2" t="s">
        <v>2624</v>
      </c>
    </row>
    <row r="602" spans="1:28" x14ac:dyDescent="0.25">
      <c r="A602" s="18" t="s">
        <v>1501</v>
      </c>
      <c r="B602" s="2" t="s">
        <v>1939</v>
      </c>
      <c r="C602" s="20">
        <v>42368</v>
      </c>
      <c r="D602" s="3" t="s">
        <v>1948</v>
      </c>
      <c r="E602" s="7" t="s">
        <v>1341</v>
      </c>
      <c r="F602" s="7" t="s">
        <v>1342</v>
      </c>
      <c r="G602" s="5" t="s">
        <v>1343</v>
      </c>
      <c r="H602" s="2" t="s">
        <v>3346</v>
      </c>
      <c r="I602" s="2" t="s">
        <v>3339</v>
      </c>
      <c r="J602" s="88">
        <v>3359060.32</v>
      </c>
      <c r="K602" s="89">
        <v>3359060.32</v>
      </c>
      <c r="L602" s="88">
        <v>3359060.32</v>
      </c>
      <c r="M602" s="88">
        <v>81202.060000000012</v>
      </c>
      <c r="N602" s="15">
        <v>1</v>
      </c>
      <c r="O602" s="15">
        <v>2.4174040435213148E-2</v>
      </c>
      <c r="P602" s="15">
        <v>2.4174040435213148E-2</v>
      </c>
      <c r="Q602" s="7" t="s">
        <v>15</v>
      </c>
      <c r="R602" s="2" t="s">
        <v>1989</v>
      </c>
      <c r="S602" s="6"/>
      <c r="T602" s="3"/>
      <c r="U602" s="2" t="s">
        <v>3427</v>
      </c>
      <c r="V602" s="2" t="s">
        <v>3427</v>
      </c>
      <c r="W602" s="2" t="s">
        <v>3436</v>
      </c>
      <c r="X602" s="2" t="s">
        <v>3427</v>
      </c>
      <c r="Y602" s="2" t="s">
        <v>1935</v>
      </c>
      <c r="Z602" s="2" t="s">
        <v>16</v>
      </c>
      <c r="AA602" s="2" t="s">
        <v>2624</v>
      </c>
      <c r="AB602" s="2" t="s">
        <v>3386</v>
      </c>
    </row>
    <row r="603" spans="1:28" x14ac:dyDescent="0.25">
      <c r="A603" s="18" t="s">
        <v>1501</v>
      </c>
      <c r="B603" s="2" t="s">
        <v>1939</v>
      </c>
      <c r="C603" s="20">
        <v>42368</v>
      </c>
      <c r="D603" s="3" t="s">
        <v>1948</v>
      </c>
      <c r="E603" s="7" t="s">
        <v>1344</v>
      </c>
      <c r="F603" s="7" t="s">
        <v>1342</v>
      </c>
      <c r="G603" s="5" t="s">
        <v>1345</v>
      </c>
      <c r="H603" s="2" t="s">
        <v>3346</v>
      </c>
      <c r="I603" s="2" t="s">
        <v>2729</v>
      </c>
      <c r="J603" s="88">
        <v>1640939.68</v>
      </c>
      <c r="K603" s="89">
        <v>1640939.68</v>
      </c>
      <c r="L603" s="88">
        <v>1640939.68</v>
      </c>
      <c r="M603" s="88">
        <v>98655.35</v>
      </c>
      <c r="N603" s="15">
        <v>1</v>
      </c>
      <c r="O603" s="15">
        <v>6.0121253207796162E-2</v>
      </c>
      <c r="P603" s="15">
        <v>6.0121253207796162E-2</v>
      </c>
      <c r="Q603" s="7" t="s">
        <v>15</v>
      </c>
      <c r="R603" s="2" t="s">
        <v>1991</v>
      </c>
      <c r="S603" s="6"/>
      <c r="T603" s="3"/>
      <c r="U603" s="2" t="s">
        <v>3427</v>
      </c>
      <c r="V603" s="2" t="s">
        <v>3427</v>
      </c>
      <c r="W603" s="2" t="s">
        <v>3436</v>
      </c>
      <c r="X603" s="2" t="s">
        <v>3427</v>
      </c>
      <c r="Y603" s="2" t="s">
        <v>1935</v>
      </c>
      <c r="Z603" s="2" t="s">
        <v>16</v>
      </c>
      <c r="AA603" s="2" t="s">
        <v>2624</v>
      </c>
      <c r="AB603" s="2" t="s">
        <v>3386</v>
      </c>
    </row>
    <row r="604" spans="1:28" x14ac:dyDescent="0.25">
      <c r="A604" s="18" t="s">
        <v>1501</v>
      </c>
      <c r="B604" s="2" t="s">
        <v>1939</v>
      </c>
      <c r="C604" s="20">
        <v>42368</v>
      </c>
      <c r="D604" s="3" t="s">
        <v>1948</v>
      </c>
      <c r="E604" s="7" t="s">
        <v>1346</v>
      </c>
      <c r="F604" s="7" t="s">
        <v>1347</v>
      </c>
      <c r="G604" s="5" t="s">
        <v>1348</v>
      </c>
      <c r="H604" s="2" t="s">
        <v>3346</v>
      </c>
      <c r="I604" s="2" t="s">
        <v>3339</v>
      </c>
      <c r="J604" s="88">
        <v>10000000</v>
      </c>
      <c r="K604" s="89">
        <v>10000000</v>
      </c>
      <c r="L604" s="88">
        <v>10000000</v>
      </c>
      <c r="M604" s="88">
        <v>44650.740000000013</v>
      </c>
      <c r="N604" s="15">
        <v>1</v>
      </c>
      <c r="O604" s="15">
        <v>4.4650740000000012E-3</v>
      </c>
      <c r="P604" s="15">
        <v>4.4650740000000012E-3</v>
      </c>
      <c r="Q604" s="7" t="s">
        <v>15</v>
      </c>
      <c r="R604" s="2" t="s">
        <v>1987</v>
      </c>
      <c r="S604" s="6"/>
      <c r="T604" s="3"/>
      <c r="U604" s="2" t="s">
        <v>3427</v>
      </c>
      <c r="V604" s="2" t="s">
        <v>3427</v>
      </c>
      <c r="W604" s="2" t="s">
        <v>3436</v>
      </c>
      <c r="X604" s="2" t="s">
        <v>3427</v>
      </c>
      <c r="Y604" s="2" t="s">
        <v>1935</v>
      </c>
      <c r="Z604" s="2" t="s">
        <v>16</v>
      </c>
      <c r="AA604" s="2" t="s">
        <v>2624</v>
      </c>
      <c r="AB604" s="2" t="s">
        <v>3386</v>
      </c>
    </row>
    <row r="605" spans="1:28" x14ac:dyDescent="0.25">
      <c r="A605" s="18" t="s">
        <v>1501</v>
      </c>
      <c r="B605" s="2" t="s">
        <v>1939</v>
      </c>
      <c r="C605" s="20">
        <v>42368</v>
      </c>
      <c r="D605" s="3" t="s">
        <v>1948</v>
      </c>
      <c r="E605" s="7" t="s">
        <v>1349</v>
      </c>
      <c r="F605" s="7" t="s">
        <v>1350</v>
      </c>
      <c r="G605" s="5" t="s">
        <v>1351</v>
      </c>
      <c r="H605" s="2" t="s">
        <v>3345</v>
      </c>
      <c r="I605" s="2" t="s">
        <v>3339</v>
      </c>
      <c r="J605" s="88">
        <v>2800000</v>
      </c>
      <c r="K605" s="89">
        <v>2800000</v>
      </c>
      <c r="L605" s="88">
        <v>320937.71000000002</v>
      </c>
      <c r="M605" s="88">
        <v>185995.75</v>
      </c>
      <c r="N605" s="15">
        <v>0.11462061071428573</v>
      </c>
      <c r="O605" s="15">
        <v>6.6427053571428571E-2</v>
      </c>
      <c r="P605" s="15">
        <v>0.57953847181124329</v>
      </c>
      <c r="Q605" s="7" t="s">
        <v>15</v>
      </c>
      <c r="R605" s="2" t="s">
        <v>1989</v>
      </c>
      <c r="S605" s="6"/>
      <c r="T605" s="3"/>
      <c r="U605" s="2" t="s">
        <v>3436</v>
      </c>
      <c r="V605" s="2" t="s">
        <v>3427</v>
      </c>
      <c r="W605" s="2" t="s">
        <v>3427</v>
      </c>
      <c r="X605" s="2" t="s">
        <v>3427</v>
      </c>
      <c r="Y605" s="2" t="s">
        <v>1933</v>
      </c>
      <c r="Z605" s="2" t="s">
        <v>16</v>
      </c>
      <c r="AA605" s="2" t="s">
        <v>2624</v>
      </c>
    </row>
    <row r="606" spans="1:28" x14ac:dyDescent="0.25">
      <c r="A606" s="18" t="s">
        <v>1501</v>
      </c>
      <c r="B606" s="2" t="s">
        <v>1939</v>
      </c>
      <c r="C606" s="20">
        <v>42368</v>
      </c>
      <c r="D606" s="3" t="s">
        <v>1948</v>
      </c>
      <c r="E606" s="7" t="s">
        <v>1352</v>
      </c>
      <c r="F606" s="7" t="s">
        <v>1353</v>
      </c>
      <c r="G606" s="5" t="s">
        <v>1354</v>
      </c>
      <c r="H606" s="2" t="s">
        <v>3345</v>
      </c>
      <c r="I606" s="2" t="s">
        <v>3339</v>
      </c>
      <c r="J606" s="88">
        <v>7200000</v>
      </c>
      <c r="K606" s="89">
        <v>7200000</v>
      </c>
      <c r="L606" s="88">
        <v>653780.81999999995</v>
      </c>
      <c r="M606" s="88">
        <v>523111.91999999993</v>
      </c>
      <c r="N606" s="15">
        <v>9.0802891666666663E-2</v>
      </c>
      <c r="O606" s="15">
        <v>7.2654433333333324E-2</v>
      </c>
      <c r="P606" s="15">
        <v>0.8001334759254638</v>
      </c>
      <c r="Q606" s="7" t="s">
        <v>23</v>
      </c>
      <c r="R606" s="2" t="s">
        <v>1993</v>
      </c>
      <c r="S606" s="6"/>
      <c r="T606" s="3"/>
      <c r="U606" s="2" t="s">
        <v>3436</v>
      </c>
      <c r="V606" s="2" t="s">
        <v>3427</v>
      </c>
      <c r="W606" s="2" t="s">
        <v>3427</v>
      </c>
      <c r="X606" s="2" t="s">
        <v>3427</v>
      </c>
      <c r="Y606" s="2" t="s">
        <v>1933</v>
      </c>
      <c r="Z606" s="2" t="s">
        <v>16</v>
      </c>
      <c r="AA606" s="2" t="s">
        <v>2624</v>
      </c>
    </row>
    <row r="607" spans="1:28" x14ac:dyDescent="0.25">
      <c r="A607" s="18" t="s">
        <v>1501</v>
      </c>
      <c r="B607" s="2" t="s">
        <v>1939</v>
      </c>
      <c r="C607" s="20">
        <v>42368</v>
      </c>
      <c r="D607" s="3" t="s">
        <v>1948</v>
      </c>
      <c r="E607" s="7" t="s">
        <v>1355</v>
      </c>
      <c r="F607" s="7" t="s">
        <v>1356</v>
      </c>
      <c r="G607" s="5" t="s">
        <v>1357</v>
      </c>
      <c r="H607" s="2" t="s">
        <v>3345</v>
      </c>
      <c r="I607" s="2" t="s">
        <v>3339</v>
      </c>
      <c r="J607" s="88">
        <v>6000000</v>
      </c>
      <c r="K607" s="89">
        <v>6000000</v>
      </c>
      <c r="L607" s="88">
        <v>124065.22</v>
      </c>
      <c r="M607" s="88">
        <v>124065.22</v>
      </c>
      <c r="N607" s="15">
        <v>2.0677536666666666E-2</v>
      </c>
      <c r="O607" s="15">
        <v>2.0677536666666666E-2</v>
      </c>
      <c r="P607" s="15">
        <v>1</v>
      </c>
      <c r="Q607" s="7" t="s">
        <v>15</v>
      </c>
      <c r="R607" s="2" t="s">
        <v>1980</v>
      </c>
      <c r="S607" s="6"/>
      <c r="T607" s="3"/>
      <c r="U607" s="2" t="s">
        <v>3436</v>
      </c>
      <c r="V607" s="2" t="s">
        <v>3427</v>
      </c>
      <c r="W607" s="2" t="s">
        <v>3427</v>
      </c>
      <c r="X607" s="2" t="s">
        <v>3427</v>
      </c>
      <c r="Y607" s="2" t="s">
        <v>1933</v>
      </c>
      <c r="Z607" s="2" t="s">
        <v>16</v>
      </c>
      <c r="AA607" s="2" t="s">
        <v>2624</v>
      </c>
    </row>
    <row r="608" spans="1:28" x14ac:dyDescent="0.25">
      <c r="A608" s="18" t="s">
        <v>1501</v>
      </c>
      <c r="B608" s="2" t="s">
        <v>1939</v>
      </c>
      <c r="C608" s="20">
        <v>42368</v>
      </c>
      <c r="D608" s="3" t="s">
        <v>1948</v>
      </c>
      <c r="E608" s="7" t="s">
        <v>1358</v>
      </c>
      <c r="F608" s="7" t="s">
        <v>1359</v>
      </c>
      <c r="G608" s="5" t="s">
        <v>1360</v>
      </c>
      <c r="H608" s="2" t="s">
        <v>3345</v>
      </c>
      <c r="I608" s="2" t="s">
        <v>3339</v>
      </c>
      <c r="J608" s="88">
        <v>2000000</v>
      </c>
      <c r="K608" s="89">
        <v>2000000</v>
      </c>
      <c r="L608" s="88">
        <v>88034.06</v>
      </c>
      <c r="M608" s="88">
        <v>88034.060000000027</v>
      </c>
      <c r="N608" s="15">
        <v>4.4017029999999999E-2</v>
      </c>
      <c r="O608" s="15">
        <v>4.4017030000000013E-2</v>
      </c>
      <c r="P608" s="15">
        <v>1.0000000000000002</v>
      </c>
      <c r="Q608" s="7" t="s">
        <v>15</v>
      </c>
      <c r="R608" s="2" t="s">
        <v>1991</v>
      </c>
      <c r="S608" s="6"/>
      <c r="T608" s="3"/>
      <c r="U608" s="2" t="s">
        <v>3436</v>
      </c>
      <c r="V608" s="2" t="s">
        <v>3427</v>
      </c>
      <c r="W608" s="2" t="s">
        <v>3427</v>
      </c>
      <c r="X608" s="2" t="s">
        <v>3427</v>
      </c>
      <c r="Y608" s="2" t="s">
        <v>1933</v>
      </c>
      <c r="Z608" s="2" t="s">
        <v>16</v>
      </c>
      <c r="AA608" s="2" t="s">
        <v>2624</v>
      </c>
    </row>
    <row r="609" spans="1:28" x14ac:dyDescent="0.25">
      <c r="A609" s="18" t="s">
        <v>1501</v>
      </c>
      <c r="B609" s="2" t="s">
        <v>1939</v>
      </c>
      <c r="C609" s="20">
        <v>42368</v>
      </c>
      <c r="D609" s="3" t="s">
        <v>1948</v>
      </c>
      <c r="E609" s="7" t="s">
        <v>1361</v>
      </c>
      <c r="F609" s="7" t="s">
        <v>1362</v>
      </c>
      <c r="G609" s="5" t="s">
        <v>1363</v>
      </c>
      <c r="H609" s="2" t="s">
        <v>3345</v>
      </c>
      <c r="I609" s="2" t="s">
        <v>3339</v>
      </c>
      <c r="J609" s="88">
        <v>3000000</v>
      </c>
      <c r="K609" s="89">
        <v>3000000</v>
      </c>
      <c r="L609" s="88">
        <v>128750.65</v>
      </c>
      <c r="M609" s="88">
        <v>128750.65</v>
      </c>
      <c r="N609" s="15">
        <v>4.2916883333333329E-2</v>
      </c>
      <c r="O609" s="15">
        <v>4.2916883333333329E-2</v>
      </c>
      <c r="P609" s="15">
        <v>1</v>
      </c>
      <c r="Q609" s="7" t="s">
        <v>15</v>
      </c>
      <c r="R609" s="2" t="s">
        <v>1991</v>
      </c>
      <c r="S609" s="6"/>
      <c r="T609" s="3"/>
      <c r="U609" s="2" t="s">
        <v>3436</v>
      </c>
      <c r="V609" s="2" t="s">
        <v>3427</v>
      </c>
      <c r="W609" s="2" t="s">
        <v>3427</v>
      </c>
      <c r="X609" s="2" t="s">
        <v>3427</v>
      </c>
      <c r="Y609" s="2" t="s">
        <v>1933</v>
      </c>
      <c r="Z609" s="2" t="s">
        <v>16</v>
      </c>
      <c r="AA609" s="2" t="s">
        <v>2624</v>
      </c>
    </row>
    <row r="610" spans="1:28" x14ac:dyDescent="0.25">
      <c r="A610" s="18" t="s">
        <v>1501</v>
      </c>
      <c r="B610" s="2" t="s">
        <v>1939</v>
      </c>
      <c r="C610" s="20">
        <v>42368</v>
      </c>
      <c r="D610" s="3" t="s">
        <v>1948</v>
      </c>
      <c r="E610" s="7" t="s">
        <v>1364</v>
      </c>
      <c r="F610" s="7" t="s">
        <v>1365</v>
      </c>
      <c r="G610" s="5" t="s">
        <v>1366</v>
      </c>
      <c r="H610" s="2" t="s">
        <v>3345</v>
      </c>
      <c r="I610" s="2" t="s">
        <v>3339</v>
      </c>
      <c r="J610" s="88">
        <v>9000000</v>
      </c>
      <c r="K610" s="89">
        <v>9000000</v>
      </c>
      <c r="L610" s="88">
        <v>1094764.83</v>
      </c>
      <c r="M610" s="88">
        <v>0</v>
      </c>
      <c r="N610" s="15">
        <v>0.12164053666666667</v>
      </c>
      <c r="O610" s="15">
        <v>0</v>
      </c>
      <c r="P610" s="15">
        <v>0</v>
      </c>
      <c r="Q610" s="7" t="s">
        <v>15</v>
      </c>
      <c r="R610" s="2" t="s">
        <v>1980</v>
      </c>
      <c r="S610" s="6"/>
      <c r="T610" s="3"/>
      <c r="U610" s="2" t="s">
        <v>3436</v>
      </c>
      <c r="V610" s="2" t="s">
        <v>3427</v>
      </c>
      <c r="W610" s="2" t="s">
        <v>3427</v>
      </c>
      <c r="X610" s="2" t="s">
        <v>3427</v>
      </c>
      <c r="Y610" s="2" t="s">
        <v>1933</v>
      </c>
      <c r="Z610" s="2" t="s">
        <v>16</v>
      </c>
      <c r="AA610" s="2" t="s">
        <v>2624</v>
      </c>
    </row>
    <row r="611" spans="1:28" x14ac:dyDescent="0.25">
      <c r="A611" s="18" t="s">
        <v>1501</v>
      </c>
      <c r="B611" s="2" t="s">
        <v>1939</v>
      </c>
      <c r="C611" s="20">
        <v>42368</v>
      </c>
      <c r="D611" s="3" t="s">
        <v>1948</v>
      </c>
      <c r="E611" s="7" t="s">
        <v>1367</v>
      </c>
      <c r="F611" s="7" t="s">
        <v>1368</v>
      </c>
      <c r="G611" s="5" t="s">
        <v>1369</v>
      </c>
      <c r="H611" s="2" t="s">
        <v>3345</v>
      </c>
      <c r="I611" s="2" t="s">
        <v>3339</v>
      </c>
      <c r="J611" s="88">
        <v>2000000</v>
      </c>
      <c r="K611" s="89">
        <v>2000000</v>
      </c>
      <c r="L611" s="88">
        <v>223641.85</v>
      </c>
      <c r="M611" s="88">
        <v>214869.98</v>
      </c>
      <c r="N611" s="15">
        <v>0.111820925</v>
      </c>
      <c r="O611" s="15">
        <v>0.10743499000000001</v>
      </c>
      <c r="P611" s="15">
        <v>0.96077715329219471</v>
      </c>
      <c r="Q611" s="7" t="s">
        <v>15</v>
      </c>
      <c r="R611" s="2" t="s">
        <v>1991</v>
      </c>
      <c r="S611" s="6"/>
      <c r="T611" s="3"/>
      <c r="U611" s="2" t="s">
        <v>3436</v>
      </c>
      <c r="V611" s="2" t="s">
        <v>3427</v>
      </c>
      <c r="W611" s="2" t="s">
        <v>3427</v>
      </c>
      <c r="X611" s="2" t="s">
        <v>3427</v>
      </c>
      <c r="Y611" s="2" t="s">
        <v>1933</v>
      </c>
      <c r="Z611" s="2" t="s">
        <v>16</v>
      </c>
      <c r="AA611" s="2" t="s">
        <v>2624</v>
      </c>
    </row>
    <row r="612" spans="1:28" x14ac:dyDescent="0.25">
      <c r="A612" s="18" t="s">
        <v>1501</v>
      </c>
      <c r="B612" s="2" t="s">
        <v>1939</v>
      </c>
      <c r="C612" s="20">
        <v>42368</v>
      </c>
      <c r="D612" s="3" t="s">
        <v>1948</v>
      </c>
      <c r="E612" s="7" t="s">
        <v>1370</v>
      </c>
      <c r="F612" s="7" t="s">
        <v>1371</v>
      </c>
      <c r="G612" s="5" t="s">
        <v>1372</v>
      </c>
      <c r="H612" s="2" t="s">
        <v>3345</v>
      </c>
      <c r="I612" s="2" t="s">
        <v>3339</v>
      </c>
      <c r="J612" s="88">
        <v>1000000</v>
      </c>
      <c r="K612" s="89">
        <v>1000000</v>
      </c>
      <c r="L612" s="88">
        <v>108408.9</v>
      </c>
      <c r="M612" s="88">
        <v>81615.48</v>
      </c>
      <c r="N612" s="15">
        <v>0.10840889999999999</v>
      </c>
      <c r="O612" s="15">
        <v>8.161547999999999E-2</v>
      </c>
      <c r="P612" s="15">
        <v>0.75284852073953334</v>
      </c>
      <c r="Q612" s="7" t="s">
        <v>15</v>
      </c>
      <c r="R612" s="2" t="s">
        <v>1991</v>
      </c>
      <c r="S612" s="6"/>
      <c r="T612" s="3"/>
      <c r="U612" s="2" t="s">
        <v>3436</v>
      </c>
      <c r="V612" s="2" t="s">
        <v>3427</v>
      </c>
      <c r="W612" s="2" t="s">
        <v>3427</v>
      </c>
      <c r="X612" s="2" t="s">
        <v>3427</v>
      </c>
      <c r="Y612" s="2" t="s">
        <v>1933</v>
      </c>
      <c r="Z612" s="2" t="s">
        <v>16</v>
      </c>
      <c r="AA612" s="2" t="s">
        <v>2624</v>
      </c>
    </row>
    <row r="613" spans="1:28" x14ac:dyDescent="0.25">
      <c r="A613" s="18" t="s">
        <v>1501</v>
      </c>
      <c r="B613" s="2" t="s">
        <v>1939</v>
      </c>
      <c r="C613" s="20">
        <v>42368</v>
      </c>
      <c r="D613" s="3" t="s">
        <v>1948</v>
      </c>
      <c r="E613" s="7" t="s">
        <v>1373</v>
      </c>
      <c r="F613" s="7" t="s">
        <v>1374</v>
      </c>
      <c r="G613" s="5" t="s">
        <v>1375</v>
      </c>
      <c r="H613" s="2" t="s">
        <v>3345</v>
      </c>
      <c r="I613" s="2" t="s">
        <v>3339</v>
      </c>
      <c r="J613" s="88">
        <v>7000000</v>
      </c>
      <c r="K613" s="89">
        <v>7000000</v>
      </c>
      <c r="L613" s="88">
        <v>526296.80999999994</v>
      </c>
      <c r="M613" s="88">
        <v>288083.21999999997</v>
      </c>
      <c r="N613" s="15">
        <v>7.5185258571428562E-2</v>
      </c>
      <c r="O613" s="15">
        <v>4.1154745714285713E-2</v>
      </c>
      <c r="P613" s="15">
        <v>0.54737785699290098</v>
      </c>
      <c r="Q613" s="7" t="s">
        <v>15</v>
      </c>
      <c r="R613" s="2" t="s">
        <v>1991</v>
      </c>
      <c r="S613" s="6"/>
      <c r="T613" s="3"/>
      <c r="U613" s="2" t="s">
        <v>3436</v>
      </c>
      <c r="V613" s="2" t="s">
        <v>3427</v>
      </c>
      <c r="W613" s="2" t="s">
        <v>3427</v>
      </c>
      <c r="X613" s="2" t="s">
        <v>3427</v>
      </c>
      <c r="Y613" s="2" t="s">
        <v>1933</v>
      </c>
      <c r="Z613" s="2" t="s">
        <v>16</v>
      </c>
      <c r="AA613" s="2" t="s">
        <v>2624</v>
      </c>
    </row>
    <row r="614" spans="1:28" x14ac:dyDescent="0.25">
      <c r="A614" s="18" t="s">
        <v>1501</v>
      </c>
      <c r="B614" s="2" t="s">
        <v>1939</v>
      </c>
      <c r="C614" s="20">
        <v>42368</v>
      </c>
      <c r="D614" s="3" t="s">
        <v>1948</v>
      </c>
      <c r="E614" s="7" t="s">
        <v>1376</v>
      </c>
      <c r="F614" s="7" t="s">
        <v>1377</v>
      </c>
      <c r="G614" s="5" t="s">
        <v>1378</v>
      </c>
      <c r="H614" s="2" t="s">
        <v>3346</v>
      </c>
      <c r="I614" s="2" t="s">
        <v>3339</v>
      </c>
      <c r="J614" s="88">
        <v>5745250.21</v>
      </c>
      <c r="K614" s="89">
        <v>5745250.21</v>
      </c>
      <c r="L614" s="88">
        <v>5745250.21</v>
      </c>
      <c r="M614" s="88">
        <v>2497814.9500000002</v>
      </c>
      <c r="N614" s="15">
        <v>1</v>
      </c>
      <c r="O614" s="15">
        <v>0.43476173512032301</v>
      </c>
      <c r="P614" s="15">
        <v>0.43476173512032301</v>
      </c>
      <c r="Q614" s="7" t="s">
        <v>23</v>
      </c>
      <c r="R614" s="2" t="s">
        <v>1993</v>
      </c>
      <c r="S614" s="6"/>
      <c r="T614" s="3"/>
      <c r="U614" s="2" t="s">
        <v>3427</v>
      </c>
      <c r="V614" s="2" t="s">
        <v>3427</v>
      </c>
      <c r="W614" s="2" t="s">
        <v>3436</v>
      </c>
      <c r="X614" s="2" t="s">
        <v>3427</v>
      </c>
      <c r="Y614" s="2" t="s">
        <v>1935</v>
      </c>
      <c r="Z614" s="2" t="s">
        <v>16</v>
      </c>
      <c r="AA614" s="2" t="s">
        <v>2624</v>
      </c>
      <c r="AB614" s="2" t="s">
        <v>3386</v>
      </c>
    </row>
    <row r="615" spans="1:28" x14ac:dyDescent="0.25">
      <c r="A615" s="18" t="s">
        <v>1501</v>
      </c>
      <c r="B615" s="2" t="s">
        <v>1939</v>
      </c>
      <c r="C615" s="20">
        <v>42368</v>
      </c>
      <c r="D615" s="3" t="s">
        <v>1948</v>
      </c>
      <c r="E615" s="7" t="s">
        <v>1379</v>
      </c>
      <c r="F615" s="7" t="s">
        <v>1377</v>
      </c>
      <c r="G615" s="5" t="s">
        <v>1378</v>
      </c>
      <c r="H615" s="2" t="s">
        <v>3346</v>
      </c>
      <c r="I615" s="2" t="s">
        <v>2729</v>
      </c>
      <c r="J615" s="88">
        <v>5654810.04</v>
      </c>
      <c r="K615" s="89">
        <v>5654810.04</v>
      </c>
      <c r="L615" s="88">
        <v>5654810.04</v>
      </c>
      <c r="M615" s="88">
        <v>1644853.15</v>
      </c>
      <c r="N615" s="15">
        <v>1</v>
      </c>
      <c r="O615" s="15">
        <v>0.29087681785328368</v>
      </c>
      <c r="P615" s="15">
        <v>0.29087681785328368</v>
      </c>
      <c r="Q615" s="7" t="s">
        <v>23</v>
      </c>
      <c r="R615" s="2" t="s">
        <v>1993</v>
      </c>
      <c r="S615" s="6"/>
      <c r="T615" s="3"/>
      <c r="U615" s="2" t="s">
        <v>3427</v>
      </c>
      <c r="V615" s="2" t="s">
        <v>3427</v>
      </c>
      <c r="W615" s="2" t="s">
        <v>3436</v>
      </c>
      <c r="X615" s="2" t="s">
        <v>3427</v>
      </c>
      <c r="Y615" s="2" t="s">
        <v>1935</v>
      </c>
      <c r="Z615" s="2" t="s">
        <v>16</v>
      </c>
      <c r="AA615" s="2" t="s">
        <v>2624</v>
      </c>
      <c r="AB615" s="2" t="s">
        <v>3386</v>
      </c>
    </row>
    <row r="616" spans="1:28" x14ac:dyDescent="0.25">
      <c r="A616" s="18" t="s">
        <v>1501</v>
      </c>
      <c r="B616" s="2" t="s">
        <v>1939</v>
      </c>
      <c r="C616" s="20">
        <v>42368</v>
      </c>
      <c r="D616" s="3" t="s">
        <v>1948</v>
      </c>
      <c r="E616" s="7" t="s">
        <v>1380</v>
      </c>
      <c r="F616" s="7" t="s">
        <v>1381</v>
      </c>
      <c r="G616" s="5" t="s">
        <v>1382</v>
      </c>
      <c r="H616" s="2" t="s">
        <v>3347</v>
      </c>
      <c r="I616" s="2" t="s">
        <v>3339</v>
      </c>
      <c r="J616" s="88">
        <v>3199999.48</v>
      </c>
      <c r="K616" s="89">
        <v>3199999.48</v>
      </c>
      <c r="L616" s="88">
        <v>3063860.59</v>
      </c>
      <c r="M616" s="88">
        <v>1635213.62</v>
      </c>
      <c r="N616" s="15">
        <v>0.9574565899616958</v>
      </c>
      <c r="O616" s="15">
        <v>0.51100433928820521</v>
      </c>
      <c r="P616" s="15">
        <v>0.53371019077601056</v>
      </c>
      <c r="Q616" s="7" t="s">
        <v>58</v>
      </c>
      <c r="R616" s="2" t="s">
        <v>1995</v>
      </c>
      <c r="S616" s="6">
        <v>45196</v>
      </c>
      <c r="T616" s="3" t="s">
        <v>3438</v>
      </c>
      <c r="U616" s="2" t="s">
        <v>3427</v>
      </c>
      <c r="V616" s="2" t="s">
        <v>3436</v>
      </c>
      <c r="W616" s="2" t="s">
        <v>3436</v>
      </c>
      <c r="X616" s="2" t="s">
        <v>3436</v>
      </c>
      <c r="Y616" s="2" t="s">
        <v>1934</v>
      </c>
      <c r="Z616" s="2" t="s">
        <v>16</v>
      </c>
      <c r="AA616" s="2" t="s">
        <v>2624</v>
      </c>
    </row>
    <row r="617" spans="1:28" x14ac:dyDescent="0.25">
      <c r="A617" s="18" t="s">
        <v>1501</v>
      </c>
      <c r="B617" s="2" t="s">
        <v>1939</v>
      </c>
      <c r="C617" s="20">
        <v>42368</v>
      </c>
      <c r="D617" s="3" t="s">
        <v>1948</v>
      </c>
      <c r="E617" s="7" t="s">
        <v>1383</v>
      </c>
      <c r="F617" s="7" t="s">
        <v>1384</v>
      </c>
      <c r="G617" s="5" t="s">
        <v>1385</v>
      </c>
      <c r="H617" s="2" t="s">
        <v>3346</v>
      </c>
      <c r="I617" s="2" t="s">
        <v>3339</v>
      </c>
      <c r="J617" s="88">
        <v>3120000</v>
      </c>
      <c r="K617" s="89">
        <v>3120000</v>
      </c>
      <c r="L617" s="88">
        <v>3120000</v>
      </c>
      <c r="M617" s="88">
        <v>156000</v>
      </c>
      <c r="N617" s="15">
        <v>1</v>
      </c>
      <c r="O617" s="15">
        <v>0.05</v>
      </c>
      <c r="P617" s="15">
        <v>0.05</v>
      </c>
      <c r="Q617" s="7" t="s">
        <v>15</v>
      </c>
      <c r="R617" s="2" t="s">
        <v>1987</v>
      </c>
      <c r="S617" s="6"/>
      <c r="T617" s="3"/>
      <c r="U617" s="2" t="s">
        <v>3427</v>
      </c>
      <c r="V617" s="2" t="s">
        <v>3427</v>
      </c>
      <c r="W617" s="2" t="s">
        <v>3436</v>
      </c>
      <c r="X617" s="2" t="s">
        <v>3427</v>
      </c>
      <c r="Y617" s="2" t="s">
        <v>1935</v>
      </c>
      <c r="Z617" s="2" t="s">
        <v>16</v>
      </c>
      <c r="AA617" s="2" t="s">
        <v>2624</v>
      </c>
      <c r="AB617" s="2" t="s">
        <v>3386</v>
      </c>
    </row>
    <row r="618" spans="1:28" x14ac:dyDescent="0.25">
      <c r="A618" s="18" t="s">
        <v>1501</v>
      </c>
      <c r="B618" s="2" t="s">
        <v>1939</v>
      </c>
      <c r="C618" s="20">
        <v>42368</v>
      </c>
      <c r="D618" s="3" t="s">
        <v>1948</v>
      </c>
      <c r="E618" s="7" t="s">
        <v>1386</v>
      </c>
      <c r="F618" s="7" t="s">
        <v>1384</v>
      </c>
      <c r="G618" s="5" t="s">
        <v>1387</v>
      </c>
      <c r="H618" s="2" t="s">
        <v>3346</v>
      </c>
      <c r="I618" s="2" t="s">
        <v>3339</v>
      </c>
      <c r="J618" s="88">
        <v>3840000</v>
      </c>
      <c r="K618" s="89">
        <v>3840000</v>
      </c>
      <c r="L618" s="88">
        <v>3840000</v>
      </c>
      <c r="M618" s="88">
        <v>192000</v>
      </c>
      <c r="N618" s="15">
        <v>1</v>
      </c>
      <c r="O618" s="15">
        <v>0.05</v>
      </c>
      <c r="P618" s="15">
        <v>0.05</v>
      </c>
      <c r="Q618" s="7" t="s">
        <v>15</v>
      </c>
      <c r="R618" s="2" t="s">
        <v>1987</v>
      </c>
      <c r="S618" s="6"/>
      <c r="T618" s="3"/>
      <c r="U618" s="2" t="s">
        <v>3427</v>
      </c>
      <c r="V618" s="2" t="s">
        <v>3427</v>
      </c>
      <c r="W618" s="2" t="s">
        <v>3436</v>
      </c>
      <c r="X618" s="2" t="s">
        <v>3427</v>
      </c>
      <c r="Y618" s="2" t="s">
        <v>1935</v>
      </c>
      <c r="Z618" s="2" t="s">
        <v>16</v>
      </c>
      <c r="AA618" s="2" t="s">
        <v>2624</v>
      </c>
      <c r="AB618" s="2" t="s">
        <v>3386</v>
      </c>
    </row>
    <row r="619" spans="1:28" x14ac:dyDescent="0.25">
      <c r="A619" s="18" t="s">
        <v>1501</v>
      </c>
      <c r="B619" s="2" t="s">
        <v>1939</v>
      </c>
      <c r="C619" s="20">
        <v>42368</v>
      </c>
      <c r="D619" s="3" t="s">
        <v>1948</v>
      </c>
      <c r="E619" s="7" t="s">
        <v>1388</v>
      </c>
      <c r="F619" s="7" t="s">
        <v>1384</v>
      </c>
      <c r="G619" s="5" t="s">
        <v>1389</v>
      </c>
      <c r="H619" s="2" t="s">
        <v>3346</v>
      </c>
      <c r="I619" s="2" t="s">
        <v>3339</v>
      </c>
      <c r="J619" s="88">
        <v>3840000</v>
      </c>
      <c r="K619" s="89">
        <v>3840000</v>
      </c>
      <c r="L619" s="88">
        <v>3840000</v>
      </c>
      <c r="M619" s="88">
        <v>192000</v>
      </c>
      <c r="N619" s="15">
        <v>1</v>
      </c>
      <c r="O619" s="15">
        <v>0.05</v>
      </c>
      <c r="P619" s="15">
        <v>0.05</v>
      </c>
      <c r="Q619" s="7" t="s">
        <v>15</v>
      </c>
      <c r="R619" s="2" t="s">
        <v>1989</v>
      </c>
      <c r="S619" s="6"/>
      <c r="T619" s="3"/>
      <c r="U619" s="2" t="s">
        <v>3427</v>
      </c>
      <c r="V619" s="2" t="s">
        <v>3427</v>
      </c>
      <c r="W619" s="2" t="s">
        <v>3436</v>
      </c>
      <c r="X619" s="2" t="s">
        <v>3427</v>
      </c>
      <c r="Y619" s="2" t="s">
        <v>1935</v>
      </c>
      <c r="Z619" s="2" t="s">
        <v>16</v>
      </c>
      <c r="AA619" s="2" t="s">
        <v>2624</v>
      </c>
      <c r="AB619" s="2" t="s">
        <v>3386</v>
      </c>
    </row>
    <row r="620" spans="1:28" x14ac:dyDescent="0.25">
      <c r="A620" s="18" t="s">
        <v>1501</v>
      </c>
      <c r="B620" s="2" t="s">
        <v>1939</v>
      </c>
      <c r="C620" s="20">
        <v>42368</v>
      </c>
      <c r="D620" s="3" t="s">
        <v>1948</v>
      </c>
      <c r="E620" s="7" t="s">
        <v>1390</v>
      </c>
      <c r="F620" s="7" t="s">
        <v>1391</v>
      </c>
      <c r="G620" s="5" t="s">
        <v>1392</v>
      </c>
      <c r="H620" s="2" t="s">
        <v>3345</v>
      </c>
      <c r="I620" s="2" t="s">
        <v>3339</v>
      </c>
      <c r="J620" s="88">
        <v>20000000</v>
      </c>
      <c r="K620" s="89">
        <v>20000000</v>
      </c>
      <c r="L620" s="88">
        <v>1230022.5</v>
      </c>
      <c r="M620" s="88">
        <v>283545.44</v>
      </c>
      <c r="N620" s="15">
        <v>6.1501124999999997E-2</v>
      </c>
      <c r="O620" s="15">
        <v>1.4177271999999999E-2</v>
      </c>
      <c r="P620" s="15">
        <v>0.23052053112849563</v>
      </c>
      <c r="Q620" s="7" t="s">
        <v>15</v>
      </c>
      <c r="R620" s="2" t="s">
        <v>1980</v>
      </c>
      <c r="S620" s="6"/>
      <c r="T620" s="3"/>
      <c r="U620" s="2" t="s">
        <v>3436</v>
      </c>
      <c r="V620" s="2" t="s">
        <v>3427</v>
      </c>
      <c r="W620" s="2" t="s">
        <v>3427</v>
      </c>
      <c r="X620" s="2" t="s">
        <v>3427</v>
      </c>
      <c r="Y620" s="2" t="s">
        <v>1933</v>
      </c>
      <c r="Z620" s="2" t="s">
        <v>16</v>
      </c>
      <c r="AA620" s="2" t="s">
        <v>2624</v>
      </c>
    </row>
    <row r="621" spans="1:28" x14ac:dyDescent="0.25">
      <c r="A621" s="18" t="s">
        <v>1501</v>
      </c>
      <c r="B621" s="2" t="s">
        <v>1939</v>
      </c>
      <c r="C621" s="20">
        <v>42368</v>
      </c>
      <c r="D621" s="3">
        <v>45760</v>
      </c>
      <c r="E621" s="7" t="s">
        <v>1393</v>
      </c>
      <c r="F621" s="7" t="s">
        <v>1394</v>
      </c>
      <c r="G621" s="5" t="s">
        <v>1395</v>
      </c>
      <c r="H621" s="2" t="s">
        <v>3345</v>
      </c>
      <c r="I621" s="2" t="s">
        <v>3339</v>
      </c>
      <c r="J621" s="88">
        <v>8000000</v>
      </c>
      <c r="K621" s="89">
        <v>4000000</v>
      </c>
      <c r="L621" s="88">
        <v>6353270.9499999993</v>
      </c>
      <c r="M621" s="88">
        <v>1324084.3999999999</v>
      </c>
      <c r="N621" s="15">
        <v>0.79415886874999986</v>
      </c>
      <c r="O621" s="15">
        <v>0.16551054999999998</v>
      </c>
      <c r="P621" s="15">
        <v>0.2084098742868821</v>
      </c>
      <c r="Q621" s="7" t="s">
        <v>58</v>
      </c>
      <c r="R621" s="2" t="s">
        <v>1995</v>
      </c>
      <c r="S621" s="6">
        <v>45414</v>
      </c>
      <c r="T621" s="3" t="s">
        <v>3438</v>
      </c>
      <c r="U621" s="2" t="s">
        <v>3427</v>
      </c>
      <c r="V621" s="2" t="s">
        <v>3436</v>
      </c>
      <c r="W621" s="2" t="s">
        <v>3436</v>
      </c>
      <c r="X621" s="2" t="s">
        <v>3436</v>
      </c>
      <c r="Y621" s="2" t="s">
        <v>1934</v>
      </c>
      <c r="Z621" s="2" t="s">
        <v>16</v>
      </c>
      <c r="AA621" s="2" t="s">
        <v>2624</v>
      </c>
    </row>
    <row r="622" spans="1:28" x14ac:dyDescent="0.25">
      <c r="A622" s="18" t="s">
        <v>1501</v>
      </c>
      <c r="B622" s="2" t="s">
        <v>1939</v>
      </c>
      <c r="C622" s="20">
        <v>42368</v>
      </c>
      <c r="D622" s="3" t="s">
        <v>1948</v>
      </c>
      <c r="E622" s="7" t="s">
        <v>1396</v>
      </c>
      <c r="F622" s="7" t="s">
        <v>1397</v>
      </c>
      <c r="G622" s="5" t="s">
        <v>2708</v>
      </c>
      <c r="H622" s="2" t="s">
        <v>3346</v>
      </c>
      <c r="I622" s="2" t="s">
        <v>3339</v>
      </c>
      <c r="J622" s="88">
        <v>720000</v>
      </c>
      <c r="K622" s="89">
        <v>720000</v>
      </c>
      <c r="L622" s="88">
        <v>0</v>
      </c>
      <c r="M622" s="88">
        <v>0</v>
      </c>
      <c r="N622" s="15">
        <v>0</v>
      </c>
      <c r="O622" s="15">
        <v>0</v>
      </c>
      <c r="P622" s="15">
        <v>0</v>
      </c>
      <c r="Q622" s="7" t="s">
        <v>33</v>
      </c>
      <c r="R622" s="2" t="s">
        <v>3429</v>
      </c>
      <c r="S622" s="6"/>
      <c r="T622" s="3"/>
      <c r="U622" s="2" t="s">
        <v>3436</v>
      </c>
      <c r="V622" s="2" t="s">
        <v>3427</v>
      </c>
      <c r="W622" s="2" t="s">
        <v>3427</v>
      </c>
      <c r="X622" s="2" t="s">
        <v>3427</v>
      </c>
      <c r="Y622" s="2" t="s">
        <v>1933</v>
      </c>
      <c r="Z622" s="2" t="s">
        <v>16</v>
      </c>
      <c r="AA622" s="2" t="s">
        <v>2624</v>
      </c>
    </row>
    <row r="623" spans="1:28" x14ac:dyDescent="0.25">
      <c r="A623" s="18" t="s">
        <v>1501</v>
      </c>
      <c r="B623" s="2" t="s">
        <v>1939</v>
      </c>
      <c r="C623" s="20">
        <v>42368</v>
      </c>
      <c r="D623" s="3" t="s">
        <v>1948</v>
      </c>
      <c r="E623" s="7" t="s">
        <v>1398</v>
      </c>
      <c r="F623" s="7" t="s">
        <v>1397</v>
      </c>
      <c r="G623" s="5" t="s">
        <v>1399</v>
      </c>
      <c r="H623" s="2" t="s">
        <v>3346</v>
      </c>
      <c r="I623" s="2" t="s">
        <v>3339</v>
      </c>
      <c r="J623" s="88">
        <v>480000</v>
      </c>
      <c r="K623" s="89">
        <v>480000</v>
      </c>
      <c r="L623" s="88">
        <v>0</v>
      </c>
      <c r="M623" s="88">
        <v>0</v>
      </c>
      <c r="N623" s="15">
        <v>0</v>
      </c>
      <c r="O623" s="15">
        <v>0</v>
      </c>
      <c r="P623" s="15">
        <v>0</v>
      </c>
      <c r="Q623" s="7" t="s">
        <v>33</v>
      </c>
      <c r="R623" s="2" t="s">
        <v>3429</v>
      </c>
      <c r="S623" s="6"/>
      <c r="T623" s="3"/>
      <c r="U623" s="2" t="s">
        <v>3436</v>
      </c>
      <c r="V623" s="2" t="s">
        <v>3427</v>
      </c>
      <c r="W623" s="2" t="s">
        <v>3427</v>
      </c>
      <c r="X623" s="2" t="s">
        <v>3427</v>
      </c>
      <c r="Y623" s="2" t="s">
        <v>1933</v>
      </c>
      <c r="Z623" s="2" t="s">
        <v>16</v>
      </c>
      <c r="AA623" s="2" t="s">
        <v>2624</v>
      </c>
    </row>
    <row r="624" spans="1:28" x14ac:dyDescent="0.25">
      <c r="A624" s="18" t="s">
        <v>1501</v>
      </c>
      <c r="B624" s="2" t="s">
        <v>1939</v>
      </c>
      <c r="C624" s="20">
        <v>42368</v>
      </c>
      <c r="D624" s="3" t="s">
        <v>1948</v>
      </c>
      <c r="E624" s="7" t="s">
        <v>1400</v>
      </c>
      <c r="F624" s="7" t="s">
        <v>1401</v>
      </c>
      <c r="G624" s="5" t="s">
        <v>1402</v>
      </c>
      <c r="H624" s="2" t="s">
        <v>3345</v>
      </c>
      <c r="I624" s="2" t="s">
        <v>3339</v>
      </c>
      <c r="J624" s="88">
        <v>5228726.96</v>
      </c>
      <c r="K624" s="89">
        <v>5228726.96</v>
      </c>
      <c r="L624" s="88">
        <v>4264937.1900000004</v>
      </c>
      <c r="M624" s="88">
        <v>2714281.98</v>
      </c>
      <c r="N624" s="15">
        <v>0.81567410626467296</v>
      </c>
      <c r="O624" s="15">
        <v>0.51910952718785686</v>
      </c>
      <c r="P624" s="15">
        <v>0.63641780853518259</v>
      </c>
      <c r="Q624" s="7" t="s">
        <v>58</v>
      </c>
      <c r="R624" s="2" t="s">
        <v>1995</v>
      </c>
      <c r="S624" s="6">
        <v>44712</v>
      </c>
      <c r="T624" s="3" t="s">
        <v>3438</v>
      </c>
      <c r="U624" s="2" t="s">
        <v>3427</v>
      </c>
      <c r="V624" s="2" t="s">
        <v>3436</v>
      </c>
      <c r="W624" s="2" t="s">
        <v>3436</v>
      </c>
      <c r="X624" s="2" t="s">
        <v>3436</v>
      </c>
      <c r="Y624" s="2" t="s">
        <v>1934</v>
      </c>
      <c r="Z624" s="2" t="s">
        <v>16</v>
      </c>
      <c r="AA624" s="2" t="s">
        <v>2624</v>
      </c>
    </row>
    <row r="625" spans="1:28" x14ac:dyDescent="0.25">
      <c r="A625" s="18" t="s">
        <v>1501</v>
      </c>
      <c r="B625" s="2" t="s">
        <v>1939</v>
      </c>
      <c r="C625" s="20">
        <v>42368</v>
      </c>
      <c r="D625" s="3" t="s">
        <v>1948</v>
      </c>
      <c r="E625" s="7" t="s">
        <v>1403</v>
      </c>
      <c r="F625" s="7" t="s">
        <v>1404</v>
      </c>
      <c r="G625" s="5" t="s">
        <v>1405</v>
      </c>
      <c r="H625" s="2" t="s">
        <v>3345</v>
      </c>
      <c r="I625" s="2" t="s">
        <v>3339</v>
      </c>
      <c r="J625" s="88">
        <v>2673216.64</v>
      </c>
      <c r="K625" s="89">
        <v>2673216.64</v>
      </c>
      <c r="L625" s="88">
        <v>2056374.95</v>
      </c>
      <c r="M625" s="88">
        <v>1256018.94</v>
      </c>
      <c r="N625" s="15">
        <v>0.76925114082785295</v>
      </c>
      <c r="O625" s="15">
        <v>0.46985303069189333</v>
      </c>
      <c r="P625" s="15">
        <v>0.61079276422813844</v>
      </c>
      <c r="Q625" s="7" t="s">
        <v>58</v>
      </c>
      <c r="R625" s="2" t="s">
        <v>1995</v>
      </c>
      <c r="S625" s="6">
        <v>44684</v>
      </c>
      <c r="T625" s="3" t="s">
        <v>3438</v>
      </c>
      <c r="U625" s="2" t="s">
        <v>3427</v>
      </c>
      <c r="V625" s="2" t="s">
        <v>3436</v>
      </c>
      <c r="W625" s="2" t="s">
        <v>3436</v>
      </c>
      <c r="X625" s="2" t="s">
        <v>3436</v>
      </c>
      <c r="Y625" s="2" t="s">
        <v>1934</v>
      </c>
      <c r="Z625" s="2" t="s">
        <v>16</v>
      </c>
      <c r="AA625" s="2" t="s">
        <v>2624</v>
      </c>
    </row>
    <row r="626" spans="1:28" x14ac:dyDescent="0.25">
      <c r="A626" s="18" t="s">
        <v>1501</v>
      </c>
      <c r="B626" s="2" t="s">
        <v>1939</v>
      </c>
      <c r="C626" s="20">
        <v>42368</v>
      </c>
      <c r="D626" s="3">
        <v>45760</v>
      </c>
      <c r="E626" s="7" t="s">
        <v>1406</v>
      </c>
      <c r="F626" s="7" t="s">
        <v>1407</v>
      </c>
      <c r="G626" s="5" t="s">
        <v>1408</v>
      </c>
      <c r="H626" s="2" t="s">
        <v>3345</v>
      </c>
      <c r="I626" s="2" t="s">
        <v>3339</v>
      </c>
      <c r="J626" s="88">
        <v>8079241.7199999997</v>
      </c>
      <c r="K626" s="89">
        <v>7670000</v>
      </c>
      <c r="L626" s="88">
        <v>280300.58</v>
      </c>
      <c r="M626" s="88">
        <v>150544.68</v>
      </c>
      <c r="N626" s="15">
        <v>3.4693921745913556E-2</v>
      </c>
      <c r="O626" s="15">
        <v>1.8633516017639337E-2</v>
      </c>
      <c r="P626" s="15">
        <v>0.53708301281431525</v>
      </c>
      <c r="Q626" s="7" t="s">
        <v>15</v>
      </c>
      <c r="R626" s="2" t="s">
        <v>1989</v>
      </c>
      <c r="S626" s="6"/>
      <c r="T626" s="3"/>
      <c r="U626" s="2" t="s">
        <v>3436</v>
      </c>
      <c r="V626" s="2" t="s">
        <v>3427</v>
      </c>
      <c r="W626" s="2" t="s">
        <v>3427</v>
      </c>
      <c r="X626" s="2" t="s">
        <v>3427</v>
      </c>
      <c r="Y626" s="2" t="s">
        <v>1933</v>
      </c>
      <c r="Z626" s="2" t="s">
        <v>16</v>
      </c>
      <c r="AA626" s="2" t="s">
        <v>2624</v>
      </c>
    </row>
    <row r="627" spans="1:28" x14ac:dyDescent="0.25">
      <c r="A627" s="18" t="s">
        <v>1501</v>
      </c>
      <c r="B627" s="2" t="s">
        <v>1939</v>
      </c>
      <c r="C627" s="20">
        <v>42368</v>
      </c>
      <c r="D627" s="3" t="s">
        <v>1948</v>
      </c>
      <c r="E627" s="7" t="s">
        <v>1409</v>
      </c>
      <c r="F627" s="7" t="s">
        <v>1410</v>
      </c>
      <c r="G627" s="5" t="s">
        <v>1411</v>
      </c>
      <c r="H627" s="2" t="s">
        <v>3348</v>
      </c>
      <c r="I627" s="2" t="s">
        <v>3339</v>
      </c>
      <c r="J627" s="88">
        <v>1500000</v>
      </c>
      <c r="K627" s="89">
        <v>1500000</v>
      </c>
      <c r="L627" s="88">
        <v>1500000</v>
      </c>
      <c r="M627" s="88">
        <v>0</v>
      </c>
      <c r="N627" s="15">
        <v>1</v>
      </c>
      <c r="O627" s="15">
        <v>0</v>
      </c>
      <c r="P627" s="15">
        <v>0</v>
      </c>
      <c r="Q627" s="7" t="s">
        <v>58</v>
      </c>
      <c r="R627" s="2" t="s">
        <v>2061</v>
      </c>
      <c r="S627" s="6">
        <v>44354</v>
      </c>
      <c r="T627" s="3" t="s">
        <v>3439</v>
      </c>
      <c r="U627" s="2" t="s">
        <v>3427</v>
      </c>
      <c r="V627" s="2" t="s">
        <v>3436</v>
      </c>
      <c r="W627" s="2" t="s">
        <v>3436</v>
      </c>
      <c r="X627" s="2" t="s">
        <v>3436</v>
      </c>
      <c r="Y627" s="2" t="s">
        <v>1934</v>
      </c>
      <c r="Z627" s="2" t="s">
        <v>16</v>
      </c>
      <c r="AA627" s="2" t="s">
        <v>2624</v>
      </c>
      <c r="AB627" s="2" t="s">
        <v>3386</v>
      </c>
    </row>
    <row r="628" spans="1:28" x14ac:dyDescent="0.25">
      <c r="A628" s="18" t="s">
        <v>1501</v>
      </c>
      <c r="B628" s="2" t="s">
        <v>1939</v>
      </c>
      <c r="C628" s="20">
        <v>42368</v>
      </c>
      <c r="D628" s="3" t="s">
        <v>1948</v>
      </c>
      <c r="E628" s="7" t="s">
        <v>1412</v>
      </c>
      <c r="F628" s="7" t="s">
        <v>1413</v>
      </c>
      <c r="G628" s="5" t="s">
        <v>1414</v>
      </c>
      <c r="H628" s="2" t="s">
        <v>3349</v>
      </c>
      <c r="I628" s="2" t="s">
        <v>3339</v>
      </c>
      <c r="J628" s="88">
        <v>3685501.14</v>
      </c>
      <c r="K628" s="89">
        <v>3685501.14</v>
      </c>
      <c r="L628" s="88">
        <v>3685501.14</v>
      </c>
      <c r="M628" s="88">
        <v>3615181.03</v>
      </c>
      <c r="N628" s="15">
        <v>1</v>
      </c>
      <c r="O628" s="15">
        <v>0.98091979697501863</v>
      </c>
      <c r="P628" s="15">
        <v>0.98091979697501863</v>
      </c>
      <c r="Q628" s="7" t="s">
        <v>305</v>
      </c>
      <c r="R628" s="2" t="s">
        <v>3428</v>
      </c>
      <c r="S628" s="6">
        <v>42370</v>
      </c>
      <c r="T628" s="3" t="s">
        <v>3438</v>
      </c>
      <c r="U628" s="2" t="s">
        <v>3427</v>
      </c>
      <c r="V628" s="2" t="s">
        <v>3436</v>
      </c>
      <c r="W628" s="2" t="s">
        <v>3436</v>
      </c>
      <c r="X628" s="2" t="s">
        <v>3436</v>
      </c>
      <c r="Y628" s="2" t="s">
        <v>1934</v>
      </c>
      <c r="Z628" s="2" t="s">
        <v>16</v>
      </c>
      <c r="AA628" s="2" t="s">
        <v>2624</v>
      </c>
    </row>
    <row r="629" spans="1:28" x14ac:dyDescent="0.25">
      <c r="A629" s="18" t="s">
        <v>1501</v>
      </c>
      <c r="B629" s="2" t="s">
        <v>1939</v>
      </c>
      <c r="C629" s="20">
        <v>42368</v>
      </c>
      <c r="D629" s="3" t="s">
        <v>1948</v>
      </c>
      <c r="E629" s="7" t="s">
        <v>1415</v>
      </c>
      <c r="F629" s="7" t="s">
        <v>1416</v>
      </c>
      <c r="G629" s="5" t="s">
        <v>1417</v>
      </c>
      <c r="H629" s="2" t="s">
        <v>3350</v>
      </c>
      <c r="I629" s="2" t="s">
        <v>2729</v>
      </c>
      <c r="J629" s="88">
        <v>2500000</v>
      </c>
      <c r="K629" s="89">
        <v>2500000</v>
      </c>
      <c r="L629" s="88">
        <v>2500000</v>
      </c>
      <c r="M629" s="88">
        <v>1770261.84</v>
      </c>
      <c r="N629" s="15">
        <v>1</v>
      </c>
      <c r="O629" s="15">
        <v>0.70810473600000001</v>
      </c>
      <c r="P629" s="15">
        <v>0.70810473600000001</v>
      </c>
      <c r="Q629" s="7" t="s">
        <v>58</v>
      </c>
      <c r="R629" s="2" t="s">
        <v>1995</v>
      </c>
      <c r="S629" s="6">
        <v>44957</v>
      </c>
      <c r="T629" s="3" t="s">
        <v>3438</v>
      </c>
      <c r="U629" s="2" t="s">
        <v>3427</v>
      </c>
      <c r="V629" s="2" t="s">
        <v>3436</v>
      </c>
      <c r="W629" s="2" t="s">
        <v>3436</v>
      </c>
      <c r="X629" s="2" t="s">
        <v>3436</v>
      </c>
      <c r="Y629" s="2" t="s">
        <v>1934</v>
      </c>
      <c r="Z629" s="2" t="s">
        <v>16</v>
      </c>
      <c r="AA629" s="2" t="s">
        <v>2624</v>
      </c>
      <c r="AB629" s="2" t="s">
        <v>3386</v>
      </c>
    </row>
    <row r="630" spans="1:28" x14ac:dyDescent="0.25">
      <c r="A630" s="18" t="s">
        <v>1501</v>
      </c>
      <c r="B630" s="2" t="s">
        <v>1939</v>
      </c>
      <c r="C630" s="20">
        <v>42368</v>
      </c>
      <c r="D630" s="3" t="s">
        <v>1948</v>
      </c>
      <c r="E630" s="7" t="s">
        <v>1418</v>
      </c>
      <c r="F630" s="7" t="s">
        <v>1419</v>
      </c>
      <c r="G630" s="5" t="s">
        <v>1420</v>
      </c>
      <c r="H630" s="2" t="s">
        <v>3350</v>
      </c>
      <c r="I630" s="2" t="s">
        <v>2729</v>
      </c>
      <c r="J630" s="88">
        <v>7150000</v>
      </c>
      <c r="K630" s="89">
        <v>7150000</v>
      </c>
      <c r="L630" s="88">
        <v>7150000</v>
      </c>
      <c r="M630" s="88">
        <v>3267192.51</v>
      </c>
      <c r="N630" s="15">
        <v>1</v>
      </c>
      <c r="O630" s="15">
        <v>0.45695000139860137</v>
      </c>
      <c r="P630" s="15">
        <v>0.45695000139860137</v>
      </c>
      <c r="Q630" s="7" t="s">
        <v>125</v>
      </c>
      <c r="R630" s="2" t="s">
        <v>1993</v>
      </c>
      <c r="S630" s="6">
        <v>45261</v>
      </c>
      <c r="T630" s="3" t="s">
        <v>3438</v>
      </c>
      <c r="U630" s="2" t="s">
        <v>3427</v>
      </c>
      <c r="V630" s="2" t="s">
        <v>3436</v>
      </c>
      <c r="W630" s="2" t="s">
        <v>3436</v>
      </c>
      <c r="X630" s="2" t="s">
        <v>3436</v>
      </c>
      <c r="Y630" s="2" t="s">
        <v>1934</v>
      </c>
      <c r="Z630" s="2" t="s">
        <v>16</v>
      </c>
      <c r="AA630" s="2" t="s">
        <v>2624</v>
      </c>
      <c r="AB630" s="2" t="s">
        <v>3386</v>
      </c>
    </row>
    <row r="631" spans="1:28" x14ac:dyDescent="0.25">
      <c r="A631" s="18" t="s">
        <v>1501</v>
      </c>
      <c r="B631" s="2" t="s">
        <v>1939</v>
      </c>
      <c r="C631" s="20">
        <v>42368</v>
      </c>
      <c r="D631" s="3">
        <v>45760</v>
      </c>
      <c r="E631" s="7" t="s">
        <v>1421</v>
      </c>
      <c r="F631" s="7" t="s">
        <v>1422</v>
      </c>
      <c r="G631" s="5" t="s">
        <v>1423</v>
      </c>
      <c r="H631" s="2" t="s">
        <v>3351</v>
      </c>
      <c r="I631" s="2" t="s">
        <v>3352</v>
      </c>
      <c r="J631" s="88">
        <v>150000</v>
      </c>
      <c r="K631" s="89">
        <v>150000</v>
      </c>
      <c r="L631" s="88">
        <v>137328.97</v>
      </c>
      <c r="M631" s="88">
        <v>0</v>
      </c>
      <c r="N631" s="15">
        <v>0.91552646666666671</v>
      </c>
      <c r="O631" s="15">
        <v>0</v>
      </c>
      <c r="P631" s="15">
        <v>0</v>
      </c>
      <c r="Q631" s="7" t="s">
        <v>58</v>
      </c>
      <c r="R631" s="2" t="s">
        <v>2007</v>
      </c>
      <c r="S631" s="6">
        <v>44897</v>
      </c>
      <c r="T631" s="3" t="s">
        <v>3438</v>
      </c>
      <c r="U631" s="2" t="s">
        <v>3427</v>
      </c>
      <c r="V631" s="2" t="s">
        <v>3436</v>
      </c>
      <c r="W631" s="2" t="s">
        <v>3436</v>
      </c>
      <c r="X631" s="2" t="s">
        <v>3436</v>
      </c>
      <c r="Y631" s="2" t="s">
        <v>1934</v>
      </c>
      <c r="Z631" s="2" t="s">
        <v>16</v>
      </c>
      <c r="AA631" s="2" t="s">
        <v>2624</v>
      </c>
    </row>
    <row r="632" spans="1:28" x14ac:dyDescent="0.25">
      <c r="A632" s="18" t="s">
        <v>1501</v>
      </c>
      <c r="B632" s="2" t="s">
        <v>1939</v>
      </c>
      <c r="C632" s="20">
        <v>42368</v>
      </c>
      <c r="D632" s="3">
        <v>45760</v>
      </c>
      <c r="E632" s="7" t="s">
        <v>1424</v>
      </c>
      <c r="F632" s="7" t="s">
        <v>1425</v>
      </c>
      <c r="G632" s="5" t="s">
        <v>1426</v>
      </c>
      <c r="H632" s="2" t="s">
        <v>3351</v>
      </c>
      <c r="I632" s="2" t="s">
        <v>3352</v>
      </c>
      <c r="J632" s="88">
        <v>200000</v>
      </c>
      <c r="K632" s="89">
        <v>138966.29</v>
      </c>
      <c r="L632" s="88">
        <v>138966.29</v>
      </c>
      <c r="M632" s="88">
        <v>138966.29</v>
      </c>
      <c r="N632" s="15">
        <v>0.69483145000000002</v>
      </c>
      <c r="O632" s="15">
        <v>0.69483145000000002</v>
      </c>
      <c r="P632" s="15">
        <v>1</v>
      </c>
      <c r="Q632" s="7" t="s">
        <v>305</v>
      </c>
      <c r="R632" s="2" t="s">
        <v>3428</v>
      </c>
      <c r="S632" s="6">
        <v>44946</v>
      </c>
      <c r="T632" s="3" t="s">
        <v>3438</v>
      </c>
      <c r="U632" s="2" t="s">
        <v>3427</v>
      </c>
      <c r="V632" s="2" t="s">
        <v>3436</v>
      </c>
      <c r="W632" s="2" t="s">
        <v>3436</v>
      </c>
      <c r="X632" s="2" t="s">
        <v>3436</v>
      </c>
      <c r="Y632" s="2" t="s">
        <v>1934</v>
      </c>
      <c r="Z632" s="2" t="s">
        <v>16</v>
      </c>
      <c r="AA632" s="2" t="s">
        <v>2624</v>
      </c>
    </row>
    <row r="633" spans="1:28" x14ac:dyDescent="0.25">
      <c r="A633" s="18" t="s">
        <v>1501</v>
      </c>
      <c r="B633" s="2" t="s">
        <v>1939</v>
      </c>
      <c r="C633" s="20">
        <v>42368</v>
      </c>
      <c r="D633" s="3">
        <v>45760</v>
      </c>
      <c r="E633" s="7" t="s">
        <v>1427</v>
      </c>
      <c r="F633" s="7" t="s">
        <v>1428</v>
      </c>
      <c r="G633" s="5" t="s">
        <v>1429</v>
      </c>
      <c r="H633" s="2" t="s">
        <v>3351</v>
      </c>
      <c r="I633" s="2" t="s">
        <v>3352</v>
      </c>
      <c r="J633" s="88">
        <v>100000</v>
      </c>
      <c r="K633" s="89">
        <v>100000</v>
      </c>
      <c r="L633" s="88">
        <v>89634.01</v>
      </c>
      <c r="M633" s="88">
        <v>0</v>
      </c>
      <c r="N633" s="15">
        <v>0.89634009999999997</v>
      </c>
      <c r="O633" s="15">
        <v>0</v>
      </c>
      <c r="P633" s="15">
        <v>0</v>
      </c>
      <c r="Q633" s="7" t="s">
        <v>58</v>
      </c>
      <c r="R633" s="2" t="s">
        <v>2007</v>
      </c>
      <c r="S633" s="6">
        <v>44894</v>
      </c>
      <c r="T633" s="3" t="s">
        <v>3438</v>
      </c>
      <c r="U633" s="2" t="s">
        <v>3427</v>
      </c>
      <c r="V633" s="2" t="s">
        <v>3436</v>
      </c>
      <c r="W633" s="2" t="s">
        <v>3436</v>
      </c>
      <c r="X633" s="2" t="s">
        <v>3436</v>
      </c>
      <c r="Y633" s="2" t="s">
        <v>1934</v>
      </c>
      <c r="Z633" s="2" t="s">
        <v>16</v>
      </c>
      <c r="AA633" s="2" t="s">
        <v>2624</v>
      </c>
    </row>
    <row r="634" spans="1:28" x14ac:dyDescent="0.25">
      <c r="A634" s="18" t="s">
        <v>1501</v>
      </c>
      <c r="B634" s="2" t="s">
        <v>1939</v>
      </c>
      <c r="C634" s="20">
        <v>42368</v>
      </c>
      <c r="D634" s="3">
        <v>45760</v>
      </c>
      <c r="E634" s="7" t="s">
        <v>1430</v>
      </c>
      <c r="F634" s="7" t="s">
        <v>1431</v>
      </c>
      <c r="G634" s="5" t="s">
        <v>1432</v>
      </c>
      <c r="H634" s="2" t="s">
        <v>3351</v>
      </c>
      <c r="I634" s="2" t="s">
        <v>3352</v>
      </c>
      <c r="J634" s="88">
        <v>100000</v>
      </c>
      <c r="K634" s="89">
        <v>97497.52</v>
      </c>
      <c r="L634" s="88">
        <v>97497.52</v>
      </c>
      <c r="M634" s="88">
        <v>97497.52</v>
      </c>
      <c r="N634" s="15">
        <v>0.97497520000000004</v>
      </c>
      <c r="O634" s="15">
        <v>0.97497520000000004</v>
      </c>
      <c r="P634" s="15">
        <v>1</v>
      </c>
      <c r="Q634" s="7" t="s">
        <v>305</v>
      </c>
      <c r="R634" s="2" t="s">
        <v>3428</v>
      </c>
      <c r="S634" s="6">
        <v>45111</v>
      </c>
      <c r="T634" s="3" t="s">
        <v>3438</v>
      </c>
      <c r="U634" s="2" t="s">
        <v>3427</v>
      </c>
      <c r="V634" s="2" t="s">
        <v>3436</v>
      </c>
      <c r="W634" s="2" t="s">
        <v>3436</v>
      </c>
      <c r="X634" s="2" t="s">
        <v>3436</v>
      </c>
      <c r="Y634" s="2" t="s">
        <v>1934</v>
      </c>
      <c r="Z634" s="2" t="s">
        <v>16</v>
      </c>
      <c r="AA634" s="2" t="s">
        <v>2624</v>
      </c>
    </row>
    <row r="635" spans="1:28" x14ac:dyDescent="0.25">
      <c r="A635" s="18" t="s">
        <v>1501</v>
      </c>
      <c r="B635" s="2" t="s">
        <v>1939</v>
      </c>
      <c r="C635" s="20">
        <v>42368</v>
      </c>
      <c r="D635" s="3">
        <v>45760</v>
      </c>
      <c r="E635" s="7" t="s">
        <v>1433</v>
      </c>
      <c r="F635" s="7" t="s">
        <v>1434</v>
      </c>
      <c r="G635" s="5" t="s">
        <v>1435</v>
      </c>
      <c r="H635" s="2" t="s">
        <v>3351</v>
      </c>
      <c r="I635" s="2" t="s">
        <v>3352</v>
      </c>
      <c r="J635" s="88">
        <v>1650000</v>
      </c>
      <c r="K635" s="89">
        <v>1650000</v>
      </c>
      <c r="L635" s="88">
        <v>277148.84999999998</v>
      </c>
      <c r="M635" s="88">
        <v>93110.62</v>
      </c>
      <c r="N635" s="15">
        <v>0.16796899999999998</v>
      </c>
      <c r="O635" s="15">
        <v>5.6430678787878788E-2</v>
      </c>
      <c r="P635" s="15">
        <v>0.33595888996111656</v>
      </c>
      <c r="Q635" s="7" t="s">
        <v>15</v>
      </c>
      <c r="R635" s="2" t="s">
        <v>1991</v>
      </c>
      <c r="S635" s="6"/>
      <c r="T635" s="3"/>
      <c r="U635" s="2" t="s">
        <v>3436</v>
      </c>
      <c r="V635" s="2" t="s">
        <v>3427</v>
      </c>
      <c r="W635" s="2" t="s">
        <v>3427</v>
      </c>
      <c r="X635" s="2" t="s">
        <v>3427</v>
      </c>
      <c r="Y635" s="2" t="s">
        <v>1933</v>
      </c>
      <c r="Z635" s="2" t="s">
        <v>16</v>
      </c>
      <c r="AA635" s="2" t="s">
        <v>2624</v>
      </c>
    </row>
    <row r="636" spans="1:28" x14ac:dyDescent="0.25">
      <c r="A636" s="18" t="s">
        <v>1501</v>
      </c>
      <c r="B636" s="2" t="s">
        <v>1939</v>
      </c>
      <c r="C636" s="20">
        <v>42368</v>
      </c>
      <c r="D636" s="3" t="s">
        <v>1948</v>
      </c>
      <c r="E636" s="7" t="s">
        <v>1436</v>
      </c>
      <c r="F636" s="7" t="s">
        <v>1437</v>
      </c>
      <c r="G636" s="5" t="s">
        <v>1438</v>
      </c>
      <c r="H636" s="2" t="s">
        <v>3332</v>
      </c>
      <c r="I636" s="2" t="s">
        <v>3352</v>
      </c>
      <c r="J636" s="88">
        <v>3000000</v>
      </c>
      <c r="K636" s="89">
        <v>3000000</v>
      </c>
      <c r="L636" s="88">
        <v>2987477.24</v>
      </c>
      <c r="M636" s="88">
        <v>2202489.09</v>
      </c>
      <c r="N636" s="15">
        <v>0.99582574666666679</v>
      </c>
      <c r="O636" s="15">
        <v>0.73416302999999994</v>
      </c>
      <c r="P636" s="15">
        <v>0.73724045844111596</v>
      </c>
      <c r="Q636" s="7" t="s">
        <v>58</v>
      </c>
      <c r="R636" s="2" t="s">
        <v>1995</v>
      </c>
      <c r="S636" s="6">
        <v>44732</v>
      </c>
      <c r="T636" s="3" t="s">
        <v>3438</v>
      </c>
      <c r="U636" s="2" t="s">
        <v>3427</v>
      </c>
      <c r="V636" s="2" t="s">
        <v>3436</v>
      </c>
      <c r="W636" s="2" t="s">
        <v>3436</v>
      </c>
      <c r="X636" s="2" t="s">
        <v>3436</v>
      </c>
      <c r="Y636" s="2" t="s">
        <v>1934</v>
      </c>
      <c r="Z636" s="2" t="s">
        <v>16</v>
      </c>
      <c r="AA636" s="2" t="s">
        <v>2624</v>
      </c>
      <c r="AB636" s="2" t="s">
        <v>3386</v>
      </c>
    </row>
    <row r="637" spans="1:28" x14ac:dyDescent="0.25">
      <c r="A637" s="18" t="s">
        <v>1501</v>
      </c>
      <c r="B637" s="2" t="s">
        <v>1939</v>
      </c>
      <c r="C637" s="20">
        <v>42368</v>
      </c>
      <c r="D637" s="3" t="s">
        <v>1948</v>
      </c>
      <c r="E637" s="7" t="s">
        <v>1439</v>
      </c>
      <c r="F637" s="7" t="s">
        <v>1440</v>
      </c>
      <c r="G637" s="5" t="s">
        <v>1441</v>
      </c>
      <c r="H637" s="2" t="s">
        <v>3353</v>
      </c>
      <c r="I637" s="2" t="s">
        <v>2729</v>
      </c>
      <c r="J637" s="88">
        <v>15000000</v>
      </c>
      <c r="K637" s="89">
        <v>15000000</v>
      </c>
      <c r="L637" s="88">
        <v>0</v>
      </c>
      <c r="M637" s="88">
        <v>0</v>
      </c>
      <c r="N637" s="15">
        <v>0</v>
      </c>
      <c r="O637" s="15">
        <v>0</v>
      </c>
      <c r="P637" s="15">
        <v>0</v>
      </c>
      <c r="Q637" s="7" t="s">
        <v>15</v>
      </c>
      <c r="R637" s="2" t="s">
        <v>1989</v>
      </c>
      <c r="S637" s="6"/>
      <c r="T637" s="3"/>
      <c r="U637" s="2" t="s">
        <v>3436</v>
      </c>
      <c r="V637" s="2" t="s">
        <v>3427</v>
      </c>
      <c r="W637" s="2" t="s">
        <v>3427</v>
      </c>
      <c r="X637" s="2" t="s">
        <v>3427</v>
      </c>
      <c r="Y637" s="2" t="s">
        <v>1933</v>
      </c>
      <c r="Z637" s="2" t="s">
        <v>16</v>
      </c>
      <c r="AA637" s="2" t="s">
        <v>2624</v>
      </c>
    </row>
    <row r="638" spans="1:28" x14ac:dyDescent="0.25">
      <c r="A638" s="18" t="s">
        <v>1501</v>
      </c>
      <c r="B638" s="2" t="s">
        <v>1939</v>
      </c>
      <c r="C638" s="20">
        <v>42368</v>
      </c>
      <c r="D638" s="3" t="s">
        <v>1948</v>
      </c>
      <c r="E638" s="7" t="s">
        <v>1442</v>
      </c>
      <c r="F638" s="7" t="s">
        <v>1443</v>
      </c>
      <c r="G638" s="5" t="s">
        <v>1444</v>
      </c>
      <c r="H638" s="2" t="s">
        <v>3354</v>
      </c>
      <c r="I638" s="2" t="s">
        <v>3339</v>
      </c>
      <c r="J638" s="88">
        <v>21000000</v>
      </c>
      <c r="K638" s="89">
        <v>21000000</v>
      </c>
      <c r="L638" s="88">
        <v>21000000</v>
      </c>
      <c r="M638" s="88">
        <v>0</v>
      </c>
      <c r="N638" s="15">
        <v>1</v>
      </c>
      <c r="O638" s="15">
        <v>0</v>
      </c>
      <c r="P638" s="15">
        <v>0</v>
      </c>
      <c r="Q638" s="7" t="s">
        <v>125</v>
      </c>
      <c r="R638" s="2" t="s">
        <v>1993</v>
      </c>
      <c r="S638" s="6">
        <v>41974</v>
      </c>
      <c r="T638" s="3" t="s">
        <v>3438</v>
      </c>
      <c r="U638" s="2" t="s">
        <v>3427</v>
      </c>
      <c r="V638" s="2" t="s">
        <v>3436</v>
      </c>
      <c r="W638" s="2" t="s">
        <v>3436</v>
      </c>
      <c r="X638" s="2" t="s">
        <v>3436</v>
      </c>
      <c r="Y638" s="2" t="s">
        <v>1934</v>
      </c>
      <c r="Z638" s="2" t="s">
        <v>16</v>
      </c>
      <c r="AA638" s="2" t="s">
        <v>2624</v>
      </c>
      <c r="AB638" s="2" t="s">
        <v>3386</v>
      </c>
    </row>
    <row r="639" spans="1:28" x14ac:dyDescent="0.25">
      <c r="A639" s="18" t="s">
        <v>1501</v>
      </c>
      <c r="B639" s="2" t="s">
        <v>1939</v>
      </c>
      <c r="C639" s="20">
        <v>42368</v>
      </c>
      <c r="D639" s="3">
        <v>45760</v>
      </c>
      <c r="E639" s="7" t="s">
        <v>1445</v>
      </c>
      <c r="F639" s="7" t="s">
        <v>1446</v>
      </c>
      <c r="G639" s="5" t="s">
        <v>1447</v>
      </c>
      <c r="H639" s="2" t="s">
        <v>3355</v>
      </c>
      <c r="I639" s="2" t="s">
        <v>3356</v>
      </c>
      <c r="J639" s="88">
        <v>2200000</v>
      </c>
      <c r="K639" s="89">
        <v>2200000</v>
      </c>
      <c r="L639" s="88">
        <v>99317.95</v>
      </c>
      <c r="M639" s="88">
        <v>0</v>
      </c>
      <c r="N639" s="15">
        <v>4.5144522727272728E-2</v>
      </c>
      <c r="O639" s="15">
        <v>0</v>
      </c>
      <c r="P639" s="15">
        <v>0</v>
      </c>
      <c r="Q639" s="7" t="s">
        <v>15</v>
      </c>
      <c r="R639" s="2" t="s">
        <v>1989</v>
      </c>
      <c r="S639" s="6"/>
      <c r="T639" s="3"/>
      <c r="U639" s="2" t="s">
        <v>3436</v>
      </c>
      <c r="V639" s="2" t="s">
        <v>3427</v>
      </c>
      <c r="W639" s="2" t="s">
        <v>3427</v>
      </c>
      <c r="X639" s="2" t="s">
        <v>3427</v>
      </c>
      <c r="Y639" s="2" t="s">
        <v>1933</v>
      </c>
      <c r="Z639" s="2" t="s">
        <v>16</v>
      </c>
      <c r="AA639" s="2" t="s">
        <v>2624</v>
      </c>
    </row>
    <row r="640" spans="1:28" x14ac:dyDescent="0.25">
      <c r="A640" s="18" t="s">
        <v>1501</v>
      </c>
      <c r="B640" s="2" t="s">
        <v>1939</v>
      </c>
      <c r="C640" s="20">
        <v>42368</v>
      </c>
      <c r="D640" s="3" t="s">
        <v>1948</v>
      </c>
      <c r="E640" s="7" t="s">
        <v>1448</v>
      </c>
      <c r="F640" s="7" t="s">
        <v>1449</v>
      </c>
      <c r="G640" s="5" t="s">
        <v>1450</v>
      </c>
      <c r="H640" s="2" t="s">
        <v>3354</v>
      </c>
      <c r="I640" s="2" t="s">
        <v>3356</v>
      </c>
      <c r="J640" s="88">
        <v>400000</v>
      </c>
      <c r="K640" s="89">
        <v>400000</v>
      </c>
      <c r="L640" s="88">
        <v>400000</v>
      </c>
      <c r="M640" s="88">
        <v>0</v>
      </c>
      <c r="N640" s="15">
        <v>1</v>
      </c>
      <c r="O640" s="15">
        <v>0</v>
      </c>
      <c r="P640" s="15">
        <v>0</v>
      </c>
      <c r="Q640" s="7" t="s">
        <v>305</v>
      </c>
      <c r="R640" s="2" t="s">
        <v>3428</v>
      </c>
      <c r="S640" s="6">
        <v>41557</v>
      </c>
      <c r="T640" s="3" t="s">
        <v>3438</v>
      </c>
      <c r="U640" s="2" t="s">
        <v>3427</v>
      </c>
      <c r="V640" s="2" t="s">
        <v>3436</v>
      </c>
      <c r="W640" s="2" t="s">
        <v>3436</v>
      </c>
      <c r="X640" s="2" t="s">
        <v>3436</v>
      </c>
      <c r="Y640" s="2" t="s">
        <v>1934</v>
      </c>
      <c r="Z640" s="2" t="s">
        <v>16</v>
      </c>
      <c r="AA640" s="2" t="s">
        <v>2624</v>
      </c>
    </row>
    <row r="641" spans="1:28" x14ac:dyDescent="0.25">
      <c r="A641" s="18" t="s">
        <v>1501</v>
      </c>
      <c r="B641" s="2" t="s">
        <v>1939</v>
      </c>
      <c r="C641" s="20">
        <v>42368</v>
      </c>
      <c r="D641" s="3" t="s">
        <v>1948</v>
      </c>
      <c r="E641" s="7" t="s">
        <v>1451</v>
      </c>
      <c r="F641" s="7" t="s">
        <v>1452</v>
      </c>
      <c r="G641" s="5" t="s">
        <v>1453</v>
      </c>
      <c r="H641" s="2" t="s">
        <v>3354</v>
      </c>
      <c r="I641" s="2" t="s">
        <v>3356</v>
      </c>
      <c r="J641" s="88">
        <v>36600000</v>
      </c>
      <c r="K641" s="89">
        <v>36600000</v>
      </c>
      <c r="L641" s="88">
        <v>36600000</v>
      </c>
      <c r="M641" s="88">
        <v>0</v>
      </c>
      <c r="N641" s="15">
        <v>1</v>
      </c>
      <c r="O641" s="15">
        <v>0</v>
      </c>
      <c r="P641" s="15">
        <v>0</v>
      </c>
      <c r="Q641" s="7" t="s">
        <v>125</v>
      </c>
      <c r="R641" s="2" t="s">
        <v>1993</v>
      </c>
      <c r="S641" s="6">
        <v>42292</v>
      </c>
      <c r="T641" s="3" t="s">
        <v>3438</v>
      </c>
      <c r="U641" s="2" t="s">
        <v>3427</v>
      </c>
      <c r="V641" s="2" t="s">
        <v>3436</v>
      </c>
      <c r="W641" s="2" t="s">
        <v>3436</v>
      </c>
      <c r="X641" s="2" t="s">
        <v>3436</v>
      </c>
      <c r="Y641" s="2" t="s">
        <v>1934</v>
      </c>
      <c r="Z641" s="2" t="s">
        <v>16</v>
      </c>
      <c r="AA641" s="2" t="s">
        <v>2624</v>
      </c>
      <c r="AB641" s="2" t="s">
        <v>3386</v>
      </c>
    </row>
    <row r="642" spans="1:28" x14ac:dyDescent="0.25">
      <c r="A642" s="18" t="s">
        <v>1501</v>
      </c>
      <c r="B642" s="2" t="s">
        <v>1939</v>
      </c>
      <c r="C642" s="20">
        <v>42368</v>
      </c>
      <c r="D642" s="3" t="s">
        <v>1948</v>
      </c>
      <c r="E642" s="7" t="s">
        <v>1454</v>
      </c>
      <c r="F642" s="7" t="s">
        <v>1455</v>
      </c>
      <c r="G642" s="5" t="s">
        <v>1456</v>
      </c>
      <c r="H642" s="2" t="s">
        <v>3337</v>
      </c>
      <c r="I642" s="2" t="s">
        <v>3356</v>
      </c>
      <c r="J642" s="88">
        <v>700000</v>
      </c>
      <c r="K642" s="89">
        <v>700000</v>
      </c>
      <c r="L642" s="88">
        <v>0</v>
      </c>
      <c r="M642" s="88">
        <v>0</v>
      </c>
      <c r="N642" s="15">
        <v>0</v>
      </c>
      <c r="O642" s="15">
        <v>0</v>
      </c>
      <c r="P642" s="15">
        <v>0</v>
      </c>
      <c r="Q642" s="7" t="s">
        <v>33</v>
      </c>
      <c r="R642" s="2" t="s">
        <v>3429</v>
      </c>
      <c r="S642" s="6"/>
      <c r="T642" s="3"/>
      <c r="U642" s="2" t="s">
        <v>3436</v>
      </c>
      <c r="V642" s="2" t="s">
        <v>3427</v>
      </c>
      <c r="W642" s="2" t="s">
        <v>3427</v>
      </c>
      <c r="X642" s="2" t="s">
        <v>3427</v>
      </c>
      <c r="Y642" s="2" t="s">
        <v>1933</v>
      </c>
      <c r="Z642" s="2" t="s">
        <v>16</v>
      </c>
      <c r="AA642" s="2" t="s">
        <v>2624</v>
      </c>
    </row>
    <row r="643" spans="1:28" x14ac:dyDescent="0.25">
      <c r="A643" s="18" t="s">
        <v>1501</v>
      </c>
      <c r="B643" s="2" t="s">
        <v>1939</v>
      </c>
      <c r="C643" s="20">
        <v>42368</v>
      </c>
      <c r="D643" s="3" t="s">
        <v>1948</v>
      </c>
      <c r="E643" s="7" t="s">
        <v>1457</v>
      </c>
      <c r="F643" s="7" t="s">
        <v>1458</v>
      </c>
      <c r="G643" s="5" t="s">
        <v>1459</v>
      </c>
      <c r="H643" s="2" t="s">
        <v>3337</v>
      </c>
      <c r="I643" s="2" t="s">
        <v>3356</v>
      </c>
      <c r="J643" s="88">
        <v>300000</v>
      </c>
      <c r="K643" s="89">
        <v>300000</v>
      </c>
      <c r="L643" s="88">
        <v>0</v>
      </c>
      <c r="M643" s="88">
        <v>0</v>
      </c>
      <c r="N643" s="15">
        <v>0</v>
      </c>
      <c r="O643" s="15">
        <v>0</v>
      </c>
      <c r="P643" s="15">
        <v>0</v>
      </c>
      <c r="Q643" s="7" t="s">
        <v>33</v>
      </c>
      <c r="R643" s="2" t="s">
        <v>3429</v>
      </c>
      <c r="S643" s="6"/>
      <c r="T643" s="3"/>
      <c r="U643" s="2" t="s">
        <v>3436</v>
      </c>
      <c r="V643" s="2" t="s">
        <v>3427</v>
      </c>
      <c r="W643" s="2" t="s">
        <v>3427</v>
      </c>
      <c r="X643" s="2" t="s">
        <v>3427</v>
      </c>
      <c r="Y643" s="2" t="s">
        <v>1933</v>
      </c>
      <c r="Z643" s="2" t="s">
        <v>16</v>
      </c>
      <c r="AA643" s="2" t="s">
        <v>2624</v>
      </c>
    </row>
    <row r="644" spans="1:28" x14ac:dyDescent="0.25">
      <c r="A644" s="18" t="s">
        <v>1501</v>
      </c>
      <c r="B644" s="2" t="s">
        <v>1939</v>
      </c>
      <c r="C644" s="20">
        <v>42368</v>
      </c>
      <c r="D644" s="3" t="s">
        <v>1948</v>
      </c>
      <c r="E644" s="7" t="s">
        <v>1460</v>
      </c>
      <c r="F644" s="7" t="s">
        <v>1461</v>
      </c>
      <c r="G644" s="5" t="s">
        <v>1462</v>
      </c>
      <c r="H644" s="2" t="s">
        <v>3332</v>
      </c>
      <c r="I644" s="2" t="s">
        <v>3356</v>
      </c>
      <c r="J644" s="88">
        <v>1000000</v>
      </c>
      <c r="K644" s="89">
        <v>1000000</v>
      </c>
      <c r="L644" s="88">
        <v>918506.22000000009</v>
      </c>
      <c r="M644" s="88">
        <v>39661.58</v>
      </c>
      <c r="N644" s="15">
        <v>0.91850622000000004</v>
      </c>
      <c r="O644" s="15">
        <v>3.9661580000000002E-2</v>
      </c>
      <c r="P644" s="15">
        <v>4.3180524134066284E-2</v>
      </c>
      <c r="Q644" s="7" t="s">
        <v>23</v>
      </c>
      <c r="R644" s="2" t="s">
        <v>1993</v>
      </c>
      <c r="S644" s="6"/>
      <c r="T644" s="3"/>
      <c r="U644" s="2" t="s">
        <v>3427</v>
      </c>
      <c r="V644" s="2" t="s">
        <v>3427</v>
      </c>
      <c r="W644" s="2" t="s">
        <v>3436</v>
      </c>
      <c r="X644" s="2" t="s">
        <v>3427</v>
      </c>
      <c r="Y644" s="2" t="s">
        <v>1935</v>
      </c>
      <c r="Z644" s="2" t="s">
        <v>16</v>
      </c>
      <c r="AA644" s="2" t="s">
        <v>2624</v>
      </c>
    </row>
    <row r="645" spans="1:28" x14ac:dyDescent="0.25">
      <c r="A645" s="18" t="s">
        <v>1501</v>
      </c>
      <c r="B645" s="2" t="s">
        <v>1939</v>
      </c>
      <c r="C645" s="20">
        <v>42368</v>
      </c>
      <c r="D645" s="3" t="s">
        <v>1948</v>
      </c>
      <c r="E645" s="7" t="s">
        <v>1463</v>
      </c>
      <c r="F645" s="7" t="s">
        <v>3382</v>
      </c>
      <c r="G645" s="5" t="s">
        <v>1464</v>
      </c>
      <c r="H645" s="2" t="s">
        <v>3355</v>
      </c>
      <c r="I645" s="2" t="s">
        <v>3356</v>
      </c>
      <c r="J645" s="88">
        <v>1000000</v>
      </c>
      <c r="K645" s="89">
        <v>1000000</v>
      </c>
      <c r="L645" s="88">
        <v>919417.0199999999</v>
      </c>
      <c r="M645" s="88">
        <v>607695.74</v>
      </c>
      <c r="N645" s="15">
        <v>0.91941701999999992</v>
      </c>
      <c r="O645" s="15">
        <v>0.60769574000000004</v>
      </c>
      <c r="P645" s="15">
        <v>0.66095767946518991</v>
      </c>
      <c r="Q645" s="7" t="s">
        <v>58</v>
      </c>
      <c r="R645" s="2" t="s">
        <v>1995</v>
      </c>
      <c r="S645" s="6">
        <v>45432</v>
      </c>
      <c r="T645" s="3" t="s">
        <v>3438</v>
      </c>
      <c r="U645" s="2" t="s">
        <v>3427</v>
      </c>
      <c r="V645" s="2" t="s">
        <v>3436</v>
      </c>
      <c r="W645" s="2" t="s">
        <v>3436</v>
      </c>
      <c r="X645" s="2" t="s">
        <v>3436</v>
      </c>
      <c r="Y645" s="2" t="s">
        <v>1934</v>
      </c>
      <c r="Z645" s="2" t="s">
        <v>16</v>
      </c>
      <c r="AA645" s="2" t="s">
        <v>2624</v>
      </c>
    </row>
    <row r="646" spans="1:28" x14ac:dyDescent="0.25">
      <c r="A646" s="18" t="s">
        <v>1501</v>
      </c>
      <c r="B646" s="2" t="s">
        <v>1939</v>
      </c>
      <c r="C646" s="20">
        <v>42368</v>
      </c>
      <c r="D646" s="3" t="s">
        <v>1948</v>
      </c>
      <c r="E646" s="7" t="s">
        <v>1465</v>
      </c>
      <c r="F646" s="7" t="s">
        <v>1466</v>
      </c>
      <c r="G646" s="5" t="s">
        <v>1467</v>
      </c>
      <c r="H646" s="2" t="s">
        <v>3357</v>
      </c>
      <c r="I646" s="2" t="s">
        <v>3356</v>
      </c>
      <c r="J646" s="88">
        <v>920278</v>
      </c>
      <c r="K646" s="89">
        <v>920278</v>
      </c>
      <c r="L646" s="88">
        <v>884104</v>
      </c>
      <c r="M646" s="88">
        <v>704374.17999999993</v>
      </c>
      <c r="N646" s="15">
        <v>0.96069231254034104</v>
      </c>
      <c r="O646" s="15">
        <v>0.76539282695011712</v>
      </c>
      <c r="P646" s="15">
        <v>0.79670964049478332</v>
      </c>
      <c r="Q646" s="7" t="s">
        <v>58</v>
      </c>
      <c r="R646" s="2" t="s">
        <v>1997</v>
      </c>
      <c r="S646" s="6">
        <v>40565</v>
      </c>
      <c r="T646" s="3" t="s">
        <v>3438</v>
      </c>
      <c r="U646" s="2" t="s">
        <v>3427</v>
      </c>
      <c r="V646" s="2" t="s">
        <v>3436</v>
      </c>
      <c r="W646" s="2" t="s">
        <v>3436</v>
      </c>
      <c r="X646" s="2" t="s">
        <v>3436</v>
      </c>
      <c r="Y646" s="2" t="s">
        <v>1934</v>
      </c>
      <c r="Z646" s="2" t="s">
        <v>16</v>
      </c>
      <c r="AA646" s="2" t="s">
        <v>2624</v>
      </c>
    </row>
    <row r="647" spans="1:28" x14ac:dyDescent="0.25">
      <c r="A647" s="18" t="s">
        <v>1501</v>
      </c>
      <c r="B647" s="2" t="s">
        <v>1939</v>
      </c>
      <c r="C647" s="20">
        <v>42368</v>
      </c>
      <c r="D647" s="3">
        <v>45760</v>
      </c>
      <c r="E647" s="7" t="s">
        <v>1468</v>
      </c>
      <c r="F647" s="7" t="s">
        <v>1469</v>
      </c>
      <c r="G647" s="5" t="s">
        <v>1470</v>
      </c>
      <c r="H647" s="2" t="s">
        <v>3358</v>
      </c>
      <c r="I647" s="2" t="s">
        <v>3356</v>
      </c>
      <c r="J647" s="88">
        <v>2200448.44</v>
      </c>
      <c r="K647" s="89">
        <v>2200448.4</v>
      </c>
      <c r="L647" s="88">
        <v>0</v>
      </c>
      <c r="M647" s="88">
        <v>0</v>
      </c>
      <c r="N647" s="15">
        <v>0</v>
      </c>
      <c r="O647" s="15">
        <v>0</v>
      </c>
      <c r="P647" s="15">
        <v>0</v>
      </c>
      <c r="Q647" s="7" t="s">
        <v>33</v>
      </c>
      <c r="R647" s="2" t="s">
        <v>3429</v>
      </c>
      <c r="S647" s="6"/>
      <c r="T647" s="3"/>
      <c r="U647" s="2" t="s">
        <v>3436</v>
      </c>
      <c r="V647" s="2" t="s">
        <v>3427</v>
      </c>
      <c r="W647" s="2" t="s">
        <v>3427</v>
      </c>
      <c r="X647" s="2" t="s">
        <v>3427</v>
      </c>
      <c r="Y647" s="2" t="s">
        <v>1933</v>
      </c>
      <c r="Z647" s="2" t="s">
        <v>16</v>
      </c>
      <c r="AA647" s="2" t="s">
        <v>2624</v>
      </c>
    </row>
    <row r="648" spans="1:28" x14ac:dyDescent="0.25">
      <c r="A648" s="18" t="s">
        <v>1501</v>
      </c>
      <c r="B648" s="2" t="s">
        <v>1939</v>
      </c>
      <c r="C648" s="20">
        <v>42368</v>
      </c>
      <c r="D648" s="3" t="s">
        <v>1948</v>
      </c>
      <c r="E648" s="7" t="s">
        <v>2692</v>
      </c>
      <c r="F648" s="7" t="s">
        <v>1473</v>
      </c>
      <c r="G648" s="5" t="s">
        <v>2709</v>
      </c>
      <c r="H648" s="2" t="s">
        <v>3358</v>
      </c>
      <c r="I648" s="2" t="s">
        <v>3356</v>
      </c>
      <c r="J648" s="88">
        <v>10000000</v>
      </c>
      <c r="K648" s="89">
        <v>10000000</v>
      </c>
      <c r="L648" s="88">
        <v>9850000</v>
      </c>
      <c r="M648" s="88">
        <v>9850000</v>
      </c>
      <c r="N648" s="15">
        <v>0.98499999999999999</v>
      </c>
      <c r="O648" s="15">
        <v>0.98499999999999999</v>
      </c>
      <c r="P648" s="15">
        <v>1</v>
      </c>
      <c r="Q648" s="7" t="s">
        <v>305</v>
      </c>
      <c r="R648" s="2" t="s">
        <v>3428</v>
      </c>
      <c r="S648" s="6">
        <v>42838</v>
      </c>
      <c r="T648" s="3" t="s">
        <v>3438</v>
      </c>
      <c r="U648" s="2" t="s">
        <v>3427</v>
      </c>
      <c r="V648" s="2" t="s">
        <v>3436</v>
      </c>
      <c r="W648" s="2" t="s">
        <v>3436</v>
      </c>
      <c r="X648" s="2" t="s">
        <v>3436</v>
      </c>
      <c r="Y648" s="2" t="s">
        <v>1934</v>
      </c>
      <c r="Z648" s="7" t="s">
        <v>16</v>
      </c>
      <c r="AA648" s="2" t="s">
        <v>2624</v>
      </c>
    </row>
    <row r="649" spans="1:28" x14ac:dyDescent="0.25">
      <c r="A649" s="18" t="s">
        <v>1501</v>
      </c>
      <c r="B649" s="2" t="s">
        <v>1939</v>
      </c>
      <c r="C649" s="20">
        <v>42368</v>
      </c>
      <c r="D649" s="3" t="s">
        <v>1948</v>
      </c>
      <c r="E649" s="7" t="s">
        <v>2693</v>
      </c>
      <c r="F649" s="7" t="s">
        <v>1477</v>
      </c>
      <c r="G649" s="5" t="s">
        <v>2710</v>
      </c>
      <c r="H649" s="2" t="s">
        <v>3331</v>
      </c>
      <c r="I649" s="2" t="s">
        <v>2729</v>
      </c>
      <c r="J649" s="88">
        <v>385183.99</v>
      </c>
      <c r="K649" s="89">
        <v>385183.99</v>
      </c>
      <c r="L649" s="88">
        <v>385183.99</v>
      </c>
      <c r="M649" s="88">
        <v>385154</v>
      </c>
      <c r="N649" s="15">
        <v>1</v>
      </c>
      <c r="O649" s="15">
        <v>0.99992214110456668</v>
      </c>
      <c r="P649" s="15">
        <v>0.99992214110456668</v>
      </c>
      <c r="Q649" s="7" t="s">
        <v>305</v>
      </c>
      <c r="R649" s="2" t="s">
        <v>3428</v>
      </c>
      <c r="S649" s="6">
        <v>43413</v>
      </c>
      <c r="T649" s="3" t="s">
        <v>3438</v>
      </c>
      <c r="U649" s="2" t="s">
        <v>3427</v>
      </c>
      <c r="V649" s="2" t="s">
        <v>3436</v>
      </c>
      <c r="W649" s="2" t="s">
        <v>3436</v>
      </c>
      <c r="X649" s="2" t="s">
        <v>3436</v>
      </c>
      <c r="Y649" s="2" t="s">
        <v>1934</v>
      </c>
      <c r="Z649" s="7" t="s">
        <v>16</v>
      </c>
      <c r="AA649" s="2" t="s">
        <v>2624</v>
      </c>
    </row>
    <row r="650" spans="1:28" x14ac:dyDescent="0.25">
      <c r="A650" s="18" t="s">
        <v>1501</v>
      </c>
      <c r="B650" s="2" t="s">
        <v>1939</v>
      </c>
      <c r="C650" s="20">
        <v>42368</v>
      </c>
      <c r="D650" s="3" t="s">
        <v>1948</v>
      </c>
      <c r="E650" s="7" t="s">
        <v>2694</v>
      </c>
      <c r="F650" s="7" t="s">
        <v>1488</v>
      </c>
      <c r="G650" s="5" t="s">
        <v>2711</v>
      </c>
      <c r="H650" s="2" t="s">
        <v>3346</v>
      </c>
      <c r="I650" s="2" t="s">
        <v>3339</v>
      </c>
      <c r="J650" s="88">
        <v>6000000</v>
      </c>
      <c r="K650" s="89">
        <v>6000000</v>
      </c>
      <c r="L650" s="88">
        <v>6000000</v>
      </c>
      <c r="M650" s="88">
        <v>3750000</v>
      </c>
      <c r="N650" s="15">
        <v>1</v>
      </c>
      <c r="O650" s="15">
        <v>0.625</v>
      </c>
      <c r="P650" s="15">
        <v>0.625</v>
      </c>
      <c r="Q650" s="7" t="s">
        <v>58</v>
      </c>
      <c r="R650" s="2" t="s">
        <v>2007</v>
      </c>
      <c r="S650" s="6">
        <v>44587</v>
      </c>
      <c r="T650" s="3" t="s">
        <v>3438</v>
      </c>
      <c r="U650" s="2" t="s">
        <v>3427</v>
      </c>
      <c r="V650" s="2" t="s">
        <v>3436</v>
      </c>
      <c r="W650" s="2" t="s">
        <v>3436</v>
      </c>
      <c r="X650" s="2" t="s">
        <v>3436</v>
      </c>
      <c r="Y650" s="2" t="s">
        <v>1934</v>
      </c>
      <c r="Z650" s="7" t="s">
        <v>16</v>
      </c>
      <c r="AA650" s="2" t="s">
        <v>2624</v>
      </c>
      <c r="AB650" s="2" t="s">
        <v>3386</v>
      </c>
    </row>
    <row r="651" spans="1:28" x14ac:dyDescent="0.25">
      <c r="A651" s="18" t="s">
        <v>1501</v>
      </c>
      <c r="B651" s="2" t="s">
        <v>1939</v>
      </c>
      <c r="C651" s="20">
        <v>42368</v>
      </c>
      <c r="D651" s="3" t="s">
        <v>1948</v>
      </c>
      <c r="E651" s="7" t="s">
        <v>2695</v>
      </c>
      <c r="F651" s="7" t="s">
        <v>1498</v>
      </c>
      <c r="G651" s="5" t="s">
        <v>2712</v>
      </c>
      <c r="H651" s="2" t="s">
        <v>3337</v>
      </c>
      <c r="I651" s="2" t="s">
        <v>3339</v>
      </c>
      <c r="J651" s="88">
        <v>12512450.449999999</v>
      </c>
      <c r="K651" s="89">
        <v>3250000</v>
      </c>
      <c r="L651" s="88">
        <v>6786038.9199999999</v>
      </c>
      <c r="M651" s="88">
        <v>21417.72</v>
      </c>
      <c r="N651" s="15">
        <v>0.54234292052681021</v>
      </c>
      <c r="O651" s="15">
        <v>1.7117126725564777E-3</v>
      </c>
      <c r="P651" s="15">
        <v>3.1561445863325524E-3</v>
      </c>
      <c r="Q651" s="7" t="s">
        <v>125</v>
      </c>
      <c r="R651" s="2" t="s">
        <v>1993</v>
      </c>
      <c r="S651" s="6">
        <v>43857</v>
      </c>
      <c r="T651" s="3" t="s">
        <v>3438</v>
      </c>
      <c r="U651" s="2" t="s">
        <v>3427</v>
      </c>
      <c r="V651" s="2" t="s">
        <v>3436</v>
      </c>
      <c r="W651" s="2" t="s">
        <v>3427</v>
      </c>
      <c r="X651" s="2" t="s">
        <v>3427</v>
      </c>
      <c r="Y651" s="2" t="s">
        <v>1936</v>
      </c>
      <c r="Z651" s="7" t="s">
        <v>16</v>
      </c>
      <c r="AA651" s="2" t="s">
        <v>2624</v>
      </c>
    </row>
    <row r="652" spans="1:28" x14ac:dyDescent="0.25">
      <c r="A652" s="18" t="s">
        <v>1501</v>
      </c>
      <c r="B652" s="2" t="s">
        <v>1939</v>
      </c>
      <c r="C652" s="20">
        <v>42368</v>
      </c>
      <c r="D652" s="3" t="s">
        <v>1948</v>
      </c>
      <c r="E652" s="7" t="s">
        <v>2696</v>
      </c>
      <c r="F652" s="7" t="s">
        <v>1500</v>
      </c>
      <c r="G652" s="5" t="s">
        <v>2713</v>
      </c>
      <c r="H652" s="2" t="s">
        <v>3358</v>
      </c>
      <c r="I652" s="2" t="s">
        <v>3356</v>
      </c>
      <c r="J652" s="88">
        <v>8800000</v>
      </c>
      <c r="K652" s="89">
        <v>8800000</v>
      </c>
      <c r="L652" s="88">
        <v>8576188.0899999999</v>
      </c>
      <c r="M652" s="88">
        <v>0</v>
      </c>
      <c r="N652" s="15">
        <v>0.97456682840909092</v>
      </c>
      <c r="O652" s="15">
        <v>0</v>
      </c>
      <c r="P652" s="15">
        <v>0</v>
      </c>
      <c r="Q652" s="7" t="s">
        <v>58</v>
      </c>
      <c r="R652" s="2" t="s">
        <v>2007</v>
      </c>
      <c r="S652" s="6">
        <v>45202</v>
      </c>
      <c r="T652" s="3" t="s">
        <v>3438</v>
      </c>
      <c r="U652" s="2" t="s">
        <v>3427</v>
      </c>
      <c r="V652" s="2" t="s">
        <v>3436</v>
      </c>
      <c r="W652" s="2" t="s">
        <v>3436</v>
      </c>
      <c r="X652" s="2" t="s">
        <v>3436</v>
      </c>
      <c r="Y652" s="2" t="s">
        <v>1934</v>
      </c>
      <c r="Z652" s="7" t="s">
        <v>16</v>
      </c>
      <c r="AA652" s="2" t="s">
        <v>2624</v>
      </c>
    </row>
    <row r="653" spans="1:28" x14ac:dyDescent="0.25">
      <c r="A653" s="18" t="s">
        <v>1501</v>
      </c>
      <c r="B653" s="2" t="s">
        <v>1939</v>
      </c>
      <c r="C653" s="20">
        <v>42368</v>
      </c>
      <c r="D653" s="3">
        <v>45760</v>
      </c>
      <c r="E653" s="7" t="s">
        <v>1471</v>
      </c>
      <c r="F653" s="7" t="s">
        <v>1471</v>
      </c>
      <c r="G653" s="7" t="s">
        <v>2662</v>
      </c>
      <c r="H653" s="2" t="s">
        <v>3394</v>
      </c>
      <c r="I653" s="2" t="s">
        <v>3395</v>
      </c>
      <c r="J653" s="88">
        <v>3700000</v>
      </c>
      <c r="K653" s="89">
        <v>3700000</v>
      </c>
      <c r="L653" s="88">
        <v>575101.22</v>
      </c>
      <c r="M653" s="88">
        <v>0</v>
      </c>
      <c r="N653" s="15">
        <v>0.15543276216216215</v>
      </c>
      <c r="O653" s="15">
        <v>0</v>
      </c>
      <c r="P653" s="15">
        <v>0</v>
      </c>
      <c r="Q653" s="7" t="s">
        <v>15</v>
      </c>
      <c r="R653" s="2" t="s">
        <v>1989</v>
      </c>
      <c r="S653" s="6"/>
      <c r="T653" s="3"/>
      <c r="U653" s="2" t="s">
        <v>3436</v>
      </c>
      <c r="V653" s="2" t="s">
        <v>3427</v>
      </c>
      <c r="W653" s="2" t="s">
        <v>3427</v>
      </c>
      <c r="X653" s="2" t="s">
        <v>3427</v>
      </c>
      <c r="Y653" s="2" t="s">
        <v>1933</v>
      </c>
      <c r="Z653" s="7" t="s">
        <v>157</v>
      </c>
      <c r="AA653" s="7" t="s">
        <v>2624</v>
      </c>
    </row>
    <row r="654" spans="1:28" x14ac:dyDescent="0.25">
      <c r="A654" s="18" t="s">
        <v>1501</v>
      </c>
      <c r="B654" s="2" t="s">
        <v>1939</v>
      </c>
      <c r="C654" s="20">
        <v>42368</v>
      </c>
      <c r="D654" s="3">
        <v>45760</v>
      </c>
      <c r="E654" s="7" t="s">
        <v>1472</v>
      </c>
      <c r="F654" s="7" t="s">
        <v>1472</v>
      </c>
      <c r="G654" s="7" t="s">
        <v>2663</v>
      </c>
      <c r="H654" s="2" t="s">
        <v>3394</v>
      </c>
      <c r="I654" s="2" t="s">
        <v>3395</v>
      </c>
      <c r="J654" s="88">
        <v>1100000</v>
      </c>
      <c r="K654" s="89">
        <v>1100000</v>
      </c>
      <c r="L654" s="88">
        <v>967201.63</v>
      </c>
      <c r="M654" s="88">
        <v>13829.92</v>
      </c>
      <c r="N654" s="15">
        <v>0.87927420909090914</v>
      </c>
      <c r="O654" s="15">
        <v>1.2572654545454545E-2</v>
      </c>
      <c r="P654" s="15">
        <v>1.4298900633573168E-2</v>
      </c>
      <c r="Q654" s="7" t="s">
        <v>23</v>
      </c>
      <c r="R654" s="2" t="e">
        <v>#N/A</v>
      </c>
      <c r="S654" s="6"/>
      <c r="T654" s="3"/>
      <c r="U654" s="2" t="s">
        <v>3427</v>
      </c>
      <c r="V654" s="2" t="s">
        <v>3427</v>
      </c>
      <c r="W654" s="2" t="s">
        <v>3436</v>
      </c>
      <c r="X654" s="2" t="s">
        <v>3427</v>
      </c>
      <c r="Y654" s="2" t="s">
        <v>1935</v>
      </c>
      <c r="Z654" s="7" t="s">
        <v>157</v>
      </c>
      <c r="AA654" s="7" t="s">
        <v>2624</v>
      </c>
    </row>
    <row r="655" spans="1:28" x14ac:dyDescent="0.25">
      <c r="A655" s="18" t="s">
        <v>1501</v>
      </c>
      <c r="B655" s="2" t="s">
        <v>1939</v>
      </c>
      <c r="C655" s="20">
        <v>42368</v>
      </c>
      <c r="D655" s="3" t="s">
        <v>1948</v>
      </c>
      <c r="E655" s="7" t="s">
        <v>1474</v>
      </c>
      <c r="F655" s="7" t="s">
        <v>1474</v>
      </c>
      <c r="G655" s="7" t="s">
        <v>2664</v>
      </c>
      <c r="H655" s="2" t="s">
        <v>3396</v>
      </c>
      <c r="I655" s="2" t="s">
        <v>3397</v>
      </c>
      <c r="J655" s="88">
        <v>44100000</v>
      </c>
      <c r="K655" s="89">
        <v>44100000</v>
      </c>
      <c r="L655" s="88">
        <v>15107551.539999999</v>
      </c>
      <c r="M655" s="88">
        <v>249966.13</v>
      </c>
      <c r="N655" s="15">
        <v>0.34257486485260769</v>
      </c>
      <c r="O655" s="15">
        <v>5.6681662131519272E-3</v>
      </c>
      <c r="P655" s="15">
        <v>1.6545773770036069E-2</v>
      </c>
      <c r="Q655" s="7" t="s">
        <v>58</v>
      </c>
      <c r="R655" s="2" t="e">
        <v>#N/A</v>
      </c>
      <c r="S655" s="6"/>
      <c r="T655" s="3"/>
      <c r="U655" s="2" t="s">
        <v>3436</v>
      </c>
      <c r="V655" s="2" t="s">
        <v>3427</v>
      </c>
      <c r="W655" s="2" t="s">
        <v>3427</v>
      </c>
      <c r="X655" s="2" t="s">
        <v>3427</v>
      </c>
      <c r="Y655" s="2" t="s">
        <v>1933</v>
      </c>
      <c r="Z655" s="7" t="s">
        <v>1475</v>
      </c>
      <c r="AA655" s="7" t="s">
        <v>2624</v>
      </c>
    </row>
    <row r="656" spans="1:28" x14ac:dyDescent="0.25">
      <c r="A656" s="18" t="s">
        <v>1501</v>
      </c>
      <c r="B656" s="2" t="s">
        <v>1939</v>
      </c>
      <c r="C656" s="20">
        <v>42368</v>
      </c>
      <c r="D656" s="3" t="s">
        <v>1948</v>
      </c>
      <c r="E656" s="7" t="s">
        <v>1476</v>
      </c>
      <c r="F656" s="7" t="s">
        <v>1476</v>
      </c>
      <c r="G656" s="7" t="s">
        <v>2665</v>
      </c>
      <c r="H656" s="2" t="s">
        <v>3396</v>
      </c>
      <c r="I656" s="2" t="s">
        <v>3397</v>
      </c>
      <c r="J656" s="88">
        <v>127000000</v>
      </c>
      <c r="K656" s="89">
        <v>42080000</v>
      </c>
      <c r="L656" s="88">
        <v>0</v>
      </c>
      <c r="M656" s="88">
        <v>0</v>
      </c>
      <c r="N656" s="15">
        <v>0</v>
      </c>
      <c r="O656" s="15">
        <v>0</v>
      </c>
      <c r="P656" s="15">
        <v>0</v>
      </c>
      <c r="Q656" s="7" t="s">
        <v>33</v>
      </c>
      <c r="R656" s="2" t="e">
        <v>#N/A</v>
      </c>
      <c r="S656" s="6"/>
      <c r="T656" s="3"/>
      <c r="U656" s="2" t="s">
        <v>3436</v>
      </c>
      <c r="V656" s="2" t="s">
        <v>3427</v>
      </c>
      <c r="W656" s="2" t="s">
        <v>3427</v>
      </c>
      <c r="X656" s="2" t="s">
        <v>3427</v>
      </c>
      <c r="Y656" s="2" t="s">
        <v>1933</v>
      </c>
      <c r="Z656" s="7" t="s">
        <v>1475</v>
      </c>
      <c r="AA656" s="7" t="s">
        <v>2624</v>
      </c>
    </row>
    <row r="657" spans="1:27" x14ac:dyDescent="0.25">
      <c r="A657" s="18" t="s">
        <v>1501</v>
      </c>
      <c r="B657" s="2" t="s">
        <v>1939</v>
      </c>
      <c r="C657" s="20">
        <v>42368</v>
      </c>
      <c r="D657" s="3" t="s">
        <v>1948</v>
      </c>
      <c r="E657" s="7" t="s">
        <v>1478</v>
      </c>
      <c r="F657" s="7" t="s">
        <v>1478</v>
      </c>
      <c r="G657" s="7" t="s">
        <v>2647</v>
      </c>
      <c r="H657" s="2" t="s">
        <v>3398</v>
      </c>
      <c r="I657" s="2" t="s">
        <v>3397</v>
      </c>
      <c r="J657" s="88">
        <v>20000000</v>
      </c>
      <c r="K657" s="89">
        <v>20000000</v>
      </c>
      <c r="L657" s="88">
        <v>815321.75</v>
      </c>
      <c r="M657" s="88">
        <v>755688.74</v>
      </c>
      <c r="N657" s="15">
        <v>4.0766087499999999E-2</v>
      </c>
      <c r="O657" s="15">
        <v>3.7784436999999997E-2</v>
      </c>
      <c r="P657" s="15">
        <v>0.92685953735442483</v>
      </c>
      <c r="Q657" s="7" t="s">
        <v>15</v>
      </c>
      <c r="R657" s="2" t="s">
        <v>1989</v>
      </c>
      <c r="S657" s="6"/>
      <c r="T657" s="3"/>
      <c r="U657" s="2" t="s">
        <v>3436</v>
      </c>
      <c r="V657" s="2" t="s">
        <v>3427</v>
      </c>
      <c r="W657" s="2" t="s">
        <v>3427</v>
      </c>
      <c r="X657" s="2" t="s">
        <v>3427</v>
      </c>
      <c r="Y657" s="2" t="s">
        <v>1933</v>
      </c>
      <c r="Z657" s="7" t="s">
        <v>3434</v>
      </c>
      <c r="AA657" s="7" t="s">
        <v>2624</v>
      </c>
    </row>
    <row r="658" spans="1:27" x14ac:dyDescent="0.25">
      <c r="A658" s="18" t="s">
        <v>1501</v>
      </c>
      <c r="B658" s="2" t="s">
        <v>1939</v>
      </c>
      <c r="C658" s="20">
        <v>42368</v>
      </c>
      <c r="D658" s="3" t="s">
        <v>1948</v>
      </c>
      <c r="E658" s="7" t="s">
        <v>1479</v>
      </c>
      <c r="F658" s="7" t="s">
        <v>1479</v>
      </c>
      <c r="G658" s="7" t="s">
        <v>2682</v>
      </c>
      <c r="H658" s="2" t="s">
        <v>3398</v>
      </c>
      <c r="I658" s="2" t="s">
        <v>3397</v>
      </c>
      <c r="J658" s="88">
        <v>106240.3</v>
      </c>
      <c r="K658" s="89">
        <v>106240.3</v>
      </c>
      <c r="L658" s="88">
        <v>106240.3</v>
      </c>
      <c r="M658" s="88">
        <v>106240.3</v>
      </c>
      <c r="N658" s="15">
        <v>1</v>
      </c>
      <c r="O658" s="15">
        <v>1</v>
      </c>
      <c r="P658" s="15">
        <v>1</v>
      </c>
      <c r="Q658" s="7" t="s">
        <v>305</v>
      </c>
      <c r="R658" s="2" t="e">
        <v>#N/A</v>
      </c>
      <c r="S658" s="6"/>
      <c r="T658" s="3"/>
      <c r="U658" s="2" t="s">
        <v>3427</v>
      </c>
      <c r="V658" s="2" t="s">
        <v>3427</v>
      </c>
      <c r="W658" s="2" t="s">
        <v>3436</v>
      </c>
      <c r="X658" s="2" t="s">
        <v>3427</v>
      </c>
      <c r="Y658" s="2" t="s">
        <v>1935</v>
      </c>
      <c r="Z658" s="7" t="s">
        <v>3434</v>
      </c>
      <c r="AA658" s="7" t="s">
        <v>2624</v>
      </c>
    </row>
    <row r="659" spans="1:27" x14ac:dyDescent="0.25">
      <c r="A659" s="18" t="s">
        <v>1501</v>
      </c>
      <c r="B659" s="2" t="s">
        <v>1939</v>
      </c>
      <c r="C659" s="20">
        <v>42368</v>
      </c>
      <c r="D659" s="3" t="s">
        <v>1948</v>
      </c>
      <c r="E659" s="7" t="s">
        <v>1481</v>
      </c>
      <c r="F659" s="7" t="s">
        <v>1481</v>
      </c>
      <c r="G659" s="7" t="s">
        <v>2646</v>
      </c>
      <c r="H659" s="2" t="s">
        <v>3398</v>
      </c>
      <c r="I659" s="2" t="s">
        <v>3397</v>
      </c>
      <c r="J659" s="88">
        <v>1954054.47</v>
      </c>
      <c r="K659" s="89">
        <v>1954054.47</v>
      </c>
      <c r="L659" s="88">
        <v>1954054.47</v>
      </c>
      <c r="M659" s="88">
        <v>1504035.81</v>
      </c>
      <c r="N659" s="15">
        <v>1</v>
      </c>
      <c r="O659" s="15">
        <v>0.76970004321322738</v>
      </c>
      <c r="P659" s="15">
        <v>0.76970004321322738</v>
      </c>
      <c r="Q659" s="7" t="s">
        <v>305</v>
      </c>
      <c r="R659" s="2" t="e">
        <v>#N/A</v>
      </c>
      <c r="S659" s="6">
        <v>42761</v>
      </c>
      <c r="T659" s="3" t="s">
        <v>3438</v>
      </c>
      <c r="U659" s="2" t="s">
        <v>3427</v>
      </c>
      <c r="V659" s="2" t="s">
        <v>3436</v>
      </c>
      <c r="W659" s="2" t="s">
        <v>3436</v>
      </c>
      <c r="X659" s="2" t="s">
        <v>3436</v>
      </c>
      <c r="Y659" s="2" t="s">
        <v>1934</v>
      </c>
      <c r="Z659" s="7" t="s">
        <v>397</v>
      </c>
      <c r="AA659" s="7" t="s">
        <v>2624</v>
      </c>
    </row>
    <row r="660" spans="1:27" x14ac:dyDescent="0.25">
      <c r="A660" s="18" t="s">
        <v>1501</v>
      </c>
      <c r="B660" s="2" t="s">
        <v>1939</v>
      </c>
      <c r="C660" s="20">
        <v>42368</v>
      </c>
      <c r="D660" s="3" t="s">
        <v>1948</v>
      </c>
      <c r="E660" s="7" t="s">
        <v>1482</v>
      </c>
      <c r="F660" s="7" t="s">
        <v>1482</v>
      </c>
      <c r="G660" s="7" t="s">
        <v>2645</v>
      </c>
      <c r="H660" s="2" t="s">
        <v>3398</v>
      </c>
      <c r="I660" s="2" t="s">
        <v>3397</v>
      </c>
      <c r="J660" s="88">
        <v>6850945.5999999996</v>
      </c>
      <c r="K660" s="89">
        <v>6850945.5999999996</v>
      </c>
      <c r="L660" s="88">
        <v>6850945.5999999996</v>
      </c>
      <c r="M660" s="88">
        <v>1328609.28</v>
      </c>
      <c r="N660" s="15">
        <v>1</v>
      </c>
      <c r="O660" s="15">
        <v>0.1939307881819993</v>
      </c>
      <c r="P660" s="15">
        <v>0.1939307881819993</v>
      </c>
      <c r="Q660" s="7" t="s">
        <v>58</v>
      </c>
      <c r="R660" s="2" t="e">
        <v>#N/A</v>
      </c>
      <c r="S660" s="6">
        <v>45439</v>
      </c>
      <c r="T660" s="3" t="s">
        <v>3438</v>
      </c>
      <c r="U660" s="2" t="s">
        <v>3427</v>
      </c>
      <c r="V660" s="2" t="s">
        <v>3436</v>
      </c>
      <c r="W660" s="2" t="s">
        <v>3436</v>
      </c>
      <c r="X660" s="2" t="s">
        <v>3436</v>
      </c>
      <c r="Y660" s="2" t="s">
        <v>1934</v>
      </c>
      <c r="Z660" s="7" t="s">
        <v>397</v>
      </c>
      <c r="AA660" s="7" t="s">
        <v>2624</v>
      </c>
    </row>
    <row r="661" spans="1:27" x14ac:dyDescent="0.25">
      <c r="A661" s="18" t="s">
        <v>1501</v>
      </c>
      <c r="B661" s="2" t="s">
        <v>1939</v>
      </c>
      <c r="C661" s="20">
        <v>42368</v>
      </c>
      <c r="D661" s="3" t="s">
        <v>1948</v>
      </c>
      <c r="E661" s="7" t="s">
        <v>1483</v>
      </c>
      <c r="F661" s="7" t="s">
        <v>1483</v>
      </c>
      <c r="G661" s="7" t="s">
        <v>2666</v>
      </c>
      <c r="H661" s="2" t="s">
        <v>3398</v>
      </c>
      <c r="I661" s="2" t="s">
        <v>3397</v>
      </c>
      <c r="J661" s="88">
        <v>1657089</v>
      </c>
      <c r="K661" s="89">
        <v>1657089</v>
      </c>
      <c r="L661" s="88">
        <v>1657089</v>
      </c>
      <c r="M661" s="88">
        <v>1657089</v>
      </c>
      <c r="N661" s="15">
        <v>1</v>
      </c>
      <c r="O661" s="15">
        <v>1</v>
      </c>
      <c r="P661" s="15">
        <v>1</v>
      </c>
      <c r="Q661" s="7" t="s">
        <v>305</v>
      </c>
      <c r="R661" s="2" t="e">
        <v>#N/A</v>
      </c>
      <c r="S661" s="6"/>
      <c r="T661" s="3"/>
      <c r="U661" s="2" t="s">
        <v>3427</v>
      </c>
      <c r="V661" s="2" t="s">
        <v>3427</v>
      </c>
      <c r="W661" s="2" t="s">
        <v>3436</v>
      </c>
      <c r="X661" s="2" t="s">
        <v>3427</v>
      </c>
      <c r="Y661" s="2" t="s">
        <v>1935</v>
      </c>
      <c r="Z661" s="7" t="s">
        <v>397</v>
      </c>
      <c r="AA661" s="7" t="s">
        <v>2624</v>
      </c>
    </row>
    <row r="662" spans="1:27" x14ac:dyDescent="0.25">
      <c r="A662" s="18" t="s">
        <v>1501</v>
      </c>
      <c r="B662" s="2" t="s">
        <v>1939</v>
      </c>
      <c r="C662" s="20">
        <v>42368</v>
      </c>
      <c r="D662" s="3" t="s">
        <v>1948</v>
      </c>
      <c r="E662" s="7" t="s">
        <v>1484</v>
      </c>
      <c r="F662" s="7" t="s">
        <v>1484</v>
      </c>
      <c r="G662" s="7" t="s">
        <v>2667</v>
      </c>
      <c r="H662" s="2" t="s">
        <v>3398</v>
      </c>
      <c r="I662" s="2" t="s">
        <v>3397</v>
      </c>
      <c r="J662" s="88">
        <v>2251245.2000000002</v>
      </c>
      <c r="K662" s="89">
        <v>2251245.2000000002</v>
      </c>
      <c r="L662" s="88">
        <v>2251245.2000000002</v>
      </c>
      <c r="M662" s="88">
        <v>2251245.2000000002</v>
      </c>
      <c r="N662" s="15">
        <v>1</v>
      </c>
      <c r="O662" s="15">
        <v>1</v>
      </c>
      <c r="P662" s="15">
        <v>1</v>
      </c>
      <c r="Q662" s="7" t="s">
        <v>305</v>
      </c>
      <c r="R662" s="2" t="e">
        <v>#N/A</v>
      </c>
      <c r="S662" s="6"/>
      <c r="T662" s="3"/>
      <c r="U662" s="2" t="s">
        <v>3427</v>
      </c>
      <c r="V662" s="2" t="s">
        <v>3427</v>
      </c>
      <c r="W662" s="2" t="s">
        <v>3436</v>
      </c>
      <c r="X662" s="2" t="s">
        <v>3427</v>
      </c>
      <c r="Y662" s="2" t="s">
        <v>1935</v>
      </c>
      <c r="Z662" s="7" t="s">
        <v>397</v>
      </c>
      <c r="AA662" s="7" t="s">
        <v>2624</v>
      </c>
    </row>
    <row r="663" spans="1:27" x14ac:dyDescent="0.25">
      <c r="A663" s="18" t="s">
        <v>1501</v>
      </c>
      <c r="B663" s="2" t="s">
        <v>1939</v>
      </c>
      <c r="C663" s="20">
        <v>42368</v>
      </c>
      <c r="D663" s="3" t="s">
        <v>1948</v>
      </c>
      <c r="E663" s="7" t="s">
        <v>1485</v>
      </c>
      <c r="F663" s="7" t="s">
        <v>1485</v>
      </c>
      <c r="G663" s="7" t="s">
        <v>2668</v>
      </c>
      <c r="H663" s="2" t="s">
        <v>3398</v>
      </c>
      <c r="I663" s="2" t="s">
        <v>3397</v>
      </c>
      <c r="J663" s="88">
        <v>875745.2</v>
      </c>
      <c r="K663" s="89">
        <v>875745.2</v>
      </c>
      <c r="L663" s="88">
        <v>875745.2</v>
      </c>
      <c r="M663" s="88">
        <v>875745.2</v>
      </c>
      <c r="N663" s="15">
        <v>1</v>
      </c>
      <c r="O663" s="15">
        <v>1</v>
      </c>
      <c r="P663" s="15">
        <v>1</v>
      </c>
      <c r="Q663" s="7" t="s">
        <v>305</v>
      </c>
      <c r="R663" s="2" t="e">
        <v>#N/A</v>
      </c>
      <c r="S663" s="6"/>
      <c r="T663" s="3"/>
      <c r="U663" s="2" t="s">
        <v>3427</v>
      </c>
      <c r="V663" s="2" t="s">
        <v>3427</v>
      </c>
      <c r="W663" s="2" t="s">
        <v>3436</v>
      </c>
      <c r="X663" s="2" t="s">
        <v>3427</v>
      </c>
      <c r="Y663" s="2" t="s">
        <v>1935</v>
      </c>
      <c r="Z663" s="7" t="s">
        <v>397</v>
      </c>
      <c r="AA663" s="7" t="s">
        <v>2624</v>
      </c>
    </row>
    <row r="664" spans="1:27" x14ac:dyDescent="0.25">
      <c r="A664" s="18" t="s">
        <v>1501</v>
      </c>
      <c r="B664" s="2" t="s">
        <v>1939</v>
      </c>
      <c r="C664" s="20">
        <v>42368</v>
      </c>
      <c r="D664" s="3" t="s">
        <v>1948</v>
      </c>
      <c r="E664" s="7" t="s">
        <v>1486</v>
      </c>
      <c r="F664" s="7" t="s">
        <v>1486</v>
      </c>
      <c r="G664" s="7" t="s">
        <v>2669</v>
      </c>
      <c r="H664" s="2" t="s">
        <v>3398</v>
      </c>
      <c r="I664" s="2" t="s">
        <v>3397</v>
      </c>
      <c r="J664" s="88">
        <v>1309745.2</v>
      </c>
      <c r="K664" s="89">
        <v>1309745.2</v>
      </c>
      <c r="L664" s="88">
        <v>1309745.2</v>
      </c>
      <c r="M664" s="88">
        <v>1309745.2</v>
      </c>
      <c r="N664" s="15">
        <v>1</v>
      </c>
      <c r="O664" s="15">
        <v>1</v>
      </c>
      <c r="P664" s="15">
        <v>1</v>
      </c>
      <c r="Q664" s="7" t="s">
        <v>305</v>
      </c>
      <c r="R664" s="2" t="e">
        <v>#N/A</v>
      </c>
      <c r="S664" s="6"/>
      <c r="T664" s="3"/>
      <c r="U664" s="2" t="s">
        <v>3427</v>
      </c>
      <c r="V664" s="2" t="s">
        <v>3427</v>
      </c>
      <c r="W664" s="2" t="s">
        <v>3436</v>
      </c>
      <c r="X664" s="2" t="s">
        <v>3427</v>
      </c>
      <c r="Y664" s="2" t="s">
        <v>1935</v>
      </c>
      <c r="Z664" s="7" t="s">
        <v>397</v>
      </c>
      <c r="AA664" s="7" t="s">
        <v>2624</v>
      </c>
    </row>
    <row r="665" spans="1:27" x14ac:dyDescent="0.25">
      <c r="A665" s="18" t="s">
        <v>1501</v>
      </c>
      <c r="B665" s="2" t="s">
        <v>1939</v>
      </c>
      <c r="C665" s="20">
        <v>42368</v>
      </c>
      <c r="D665" s="3" t="s">
        <v>1948</v>
      </c>
      <c r="E665" s="7" t="s">
        <v>1487</v>
      </c>
      <c r="F665" s="7" t="s">
        <v>1487</v>
      </c>
      <c r="G665" s="7" t="s">
        <v>2670</v>
      </c>
      <c r="H665" s="2" t="s">
        <v>3398</v>
      </c>
      <c r="I665" s="2" t="s">
        <v>3397</v>
      </c>
      <c r="J665" s="88">
        <v>2073289.75</v>
      </c>
      <c r="K665" s="89">
        <v>2073289.75</v>
      </c>
      <c r="L665" s="88">
        <v>2073289.75</v>
      </c>
      <c r="M665" s="88">
        <v>2073289.75</v>
      </c>
      <c r="N665" s="15">
        <v>1</v>
      </c>
      <c r="O665" s="15">
        <v>1</v>
      </c>
      <c r="P665" s="15">
        <v>1</v>
      </c>
      <c r="Q665" s="7" t="s">
        <v>305</v>
      </c>
      <c r="R665" s="2" t="e">
        <v>#N/A</v>
      </c>
      <c r="S665" s="6"/>
      <c r="T665" s="3"/>
      <c r="U665" s="2" t="s">
        <v>3427</v>
      </c>
      <c r="V665" s="2" t="s">
        <v>3427</v>
      </c>
      <c r="W665" s="2" t="s">
        <v>3436</v>
      </c>
      <c r="X665" s="2" t="s">
        <v>3427</v>
      </c>
      <c r="Y665" s="2" t="s">
        <v>1935</v>
      </c>
      <c r="Z665" s="7" t="s">
        <v>397</v>
      </c>
      <c r="AA665" s="7" t="s">
        <v>2624</v>
      </c>
    </row>
    <row r="666" spans="1:27" x14ac:dyDescent="0.25">
      <c r="A666" s="18" t="s">
        <v>1501</v>
      </c>
      <c r="B666" s="2" t="s">
        <v>1939</v>
      </c>
      <c r="C666" s="20">
        <v>42368</v>
      </c>
      <c r="D666" s="3" t="s">
        <v>1948</v>
      </c>
      <c r="E666" s="7" t="s">
        <v>1489</v>
      </c>
      <c r="F666" s="7" t="s">
        <v>1489</v>
      </c>
      <c r="G666" s="7" t="s">
        <v>2671</v>
      </c>
      <c r="H666" s="2" t="s">
        <v>3399</v>
      </c>
      <c r="I666" s="2" t="s">
        <v>3397</v>
      </c>
      <c r="J666" s="88">
        <v>2700000</v>
      </c>
      <c r="K666" s="89">
        <v>2700000</v>
      </c>
      <c r="L666" s="88">
        <v>1831195.88</v>
      </c>
      <c r="M666" s="88">
        <v>1831195.87</v>
      </c>
      <c r="N666" s="15">
        <v>0.67822069629629622</v>
      </c>
      <c r="O666" s="15">
        <v>0.67822069259259266</v>
      </c>
      <c r="P666" s="15">
        <v>0.99999999453908783</v>
      </c>
      <c r="Q666" s="7" t="s">
        <v>305</v>
      </c>
      <c r="R666" s="2" t="e">
        <v>#N/A</v>
      </c>
      <c r="S666" s="6">
        <v>42226</v>
      </c>
      <c r="T666" s="3" t="s">
        <v>3438</v>
      </c>
      <c r="U666" s="2" t="s">
        <v>3427</v>
      </c>
      <c r="V666" s="2" t="s">
        <v>3436</v>
      </c>
      <c r="W666" s="2" t="s">
        <v>3436</v>
      </c>
      <c r="X666" s="2" t="s">
        <v>3436</v>
      </c>
      <c r="Y666" s="2" t="s">
        <v>1934</v>
      </c>
      <c r="Z666" s="7" t="s">
        <v>157</v>
      </c>
      <c r="AA666" s="7" t="s">
        <v>2624</v>
      </c>
    </row>
    <row r="667" spans="1:27" x14ac:dyDescent="0.25">
      <c r="A667" s="18" t="s">
        <v>1501</v>
      </c>
      <c r="B667" s="2" t="s">
        <v>1939</v>
      </c>
      <c r="C667" s="20">
        <v>42368</v>
      </c>
      <c r="D667" s="3" t="s">
        <v>1948</v>
      </c>
      <c r="E667" s="7" t="s">
        <v>1490</v>
      </c>
      <c r="F667" s="7" t="s">
        <v>1490</v>
      </c>
      <c r="G667" s="7" t="s">
        <v>2672</v>
      </c>
      <c r="H667" s="2" t="s">
        <v>3398</v>
      </c>
      <c r="I667" s="2" t="s">
        <v>3397</v>
      </c>
      <c r="J667" s="88">
        <v>1173835.6200000001</v>
      </c>
      <c r="K667" s="89">
        <v>1173835.6200000001</v>
      </c>
      <c r="L667" s="88">
        <v>1173835.6200000001</v>
      </c>
      <c r="M667" s="88">
        <v>1173835.6200000001</v>
      </c>
      <c r="N667" s="15">
        <v>1</v>
      </c>
      <c r="O667" s="15">
        <v>1</v>
      </c>
      <c r="P667" s="15">
        <v>1</v>
      </c>
      <c r="Q667" s="7" t="s">
        <v>305</v>
      </c>
      <c r="R667" s="2" t="e">
        <v>#N/A</v>
      </c>
      <c r="S667" s="6"/>
      <c r="T667" s="3"/>
      <c r="U667" s="2" t="s">
        <v>3427</v>
      </c>
      <c r="V667" s="2" t="s">
        <v>3427</v>
      </c>
      <c r="W667" s="2" t="s">
        <v>3436</v>
      </c>
      <c r="X667" s="2" t="s">
        <v>3427</v>
      </c>
      <c r="Y667" s="2" t="s">
        <v>1935</v>
      </c>
      <c r="Z667" s="7" t="s">
        <v>397</v>
      </c>
      <c r="AA667" s="7" t="s">
        <v>2624</v>
      </c>
    </row>
    <row r="668" spans="1:27" x14ac:dyDescent="0.25">
      <c r="A668" s="18" t="s">
        <v>1501</v>
      </c>
      <c r="B668" s="2" t="s">
        <v>1939</v>
      </c>
      <c r="C668" s="20">
        <v>42368</v>
      </c>
      <c r="D668" s="3" t="s">
        <v>1948</v>
      </c>
      <c r="E668" s="7" t="s">
        <v>1491</v>
      </c>
      <c r="F668" s="7" t="s">
        <v>1491</v>
      </c>
      <c r="G668" s="7" t="s">
        <v>2673</v>
      </c>
      <c r="H668" s="2" t="s">
        <v>3400</v>
      </c>
      <c r="I668" s="2" t="s">
        <v>3397</v>
      </c>
      <c r="J668" s="88">
        <v>37500000</v>
      </c>
      <c r="K668" s="89">
        <v>904476.29</v>
      </c>
      <c r="L668" s="88">
        <v>0</v>
      </c>
      <c r="M668" s="88">
        <v>0</v>
      </c>
      <c r="N668" s="15">
        <v>0</v>
      </c>
      <c r="O668" s="15">
        <v>0</v>
      </c>
      <c r="P668" s="15">
        <v>0</v>
      </c>
      <c r="Q668" s="7" t="s">
        <v>1480</v>
      </c>
      <c r="R668" s="2" t="e">
        <v>#N/A</v>
      </c>
      <c r="S668" s="6"/>
      <c r="T668" s="3"/>
      <c r="U668" s="2" t="s">
        <v>3436</v>
      </c>
      <c r="V668" s="2" t="s">
        <v>3427</v>
      </c>
      <c r="W668" s="2" t="s">
        <v>3427</v>
      </c>
      <c r="X668" s="2" t="s">
        <v>3427</v>
      </c>
      <c r="Y668" s="2" t="s">
        <v>1933</v>
      </c>
      <c r="Z668" s="7" t="s">
        <v>399</v>
      </c>
      <c r="AA668" s="7" t="s">
        <v>2625</v>
      </c>
    </row>
    <row r="669" spans="1:27" x14ac:dyDescent="0.25">
      <c r="A669" s="18" t="s">
        <v>1501</v>
      </c>
      <c r="B669" s="2" t="s">
        <v>1939</v>
      </c>
      <c r="C669" s="20">
        <v>42368</v>
      </c>
      <c r="D669" s="3" t="s">
        <v>1948</v>
      </c>
      <c r="E669" s="7" t="s">
        <v>1492</v>
      </c>
      <c r="F669" s="7" t="s">
        <v>1492</v>
      </c>
      <c r="G669" s="7" t="s">
        <v>2689</v>
      </c>
      <c r="H669" s="2" t="s">
        <v>3401</v>
      </c>
      <c r="I669" s="2" t="s">
        <v>3402</v>
      </c>
      <c r="J669" s="88">
        <v>227000</v>
      </c>
      <c r="K669" s="89">
        <v>227000</v>
      </c>
      <c r="L669" s="88">
        <v>0</v>
      </c>
      <c r="M669" s="88">
        <v>0</v>
      </c>
      <c r="N669" s="15">
        <v>0</v>
      </c>
      <c r="O669" s="15">
        <v>0</v>
      </c>
      <c r="P669" s="15">
        <v>0</v>
      </c>
      <c r="Q669" s="7" t="s">
        <v>33</v>
      </c>
      <c r="R669" s="2" t="e">
        <v>#N/A</v>
      </c>
      <c r="S669" s="6"/>
      <c r="T669" s="3"/>
      <c r="U669" s="2" t="s">
        <v>3436</v>
      </c>
      <c r="V669" s="2" t="s">
        <v>3427</v>
      </c>
      <c r="W669" s="2" t="s">
        <v>3427</v>
      </c>
      <c r="X669" s="2" t="s">
        <v>3427</v>
      </c>
      <c r="Y669" s="2" t="s">
        <v>1933</v>
      </c>
      <c r="Z669" s="7" t="s">
        <v>397</v>
      </c>
      <c r="AA669" s="7" t="s">
        <v>2624</v>
      </c>
    </row>
    <row r="670" spans="1:27" x14ac:dyDescent="0.25">
      <c r="A670" s="18" t="s">
        <v>1501</v>
      </c>
      <c r="B670" s="2" t="s">
        <v>1939</v>
      </c>
      <c r="C670" s="20">
        <v>42368</v>
      </c>
      <c r="D670" s="3" t="s">
        <v>1948</v>
      </c>
      <c r="E670" s="7" t="s">
        <v>1493</v>
      </c>
      <c r="F670" s="7" t="s">
        <v>1493</v>
      </c>
      <c r="G670" s="7" t="s">
        <v>2674</v>
      </c>
      <c r="H670" s="2" t="s">
        <v>3401</v>
      </c>
      <c r="I670" s="2" t="s">
        <v>3402</v>
      </c>
      <c r="J670" s="88">
        <v>1400000</v>
      </c>
      <c r="K670" s="89">
        <v>1400000</v>
      </c>
      <c r="L670" s="88">
        <v>1400000</v>
      </c>
      <c r="M670" s="88">
        <v>1400000</v>
      </c>
      <c r="N670" s="15">
        <v>1</v>
      </c>
      <c r="O670" s="15">
        <v>1</v>
      </c>
      <c r="P670" s="15">
        <v>1</v>
      </c>
      <c r="Q670" s="7" t="s">
        <v>305</v>
      </c>
      <c r="R670" s="2" t="e">
        <v>#N/A</v>
      </c>
      <c r="S670" s="6"/>
      <c r="T670" s="3"/>
      <c r="U670" s="2" t="s">
        <v>3427</v>
      </c>
      <c r="V670" s="2" t="s">
        <v>3427</v>
      </c>
      <c r="W670" s="2" t="s">
        <v>3436</v>
      </c>
      <c r="X670" s="2" t="s">
        <v>3427</v>
      </c>
      <c r="Y670" s="2" t="s">
        <v>1935</v>
      </c>
      <c r="Z670" s="7" t="s">
        <v>1494</v>
      </c>
      <c r="AA670" s="7" t="s">
        <v>2624</v>
      </c>
    </row>
    <row r="671" spans="1:27" x14ac:dyDescent="0.25">
      <c r="A671" s="18" t="s">
        <v>1501</v>
      </c>
      <c r="B671" s="2" t="s">
        <v>1939</v>
      </c>
      <c r="C671" s="20">
        <v>42368</v>
      </c>
      <c r="D671" s="3" t="s">
        <v>1948</v>
      </c>
      <c r="E671" s="7" t="s">
        <v>1495</v>
      </c>
      <c r="F671" s="7" t="s">
        <v>1495</v>
      </c>
      <c r="G671" s="7" t="s">
        <v>2683</v>
      </c>
      <c r="H671" s="2" t="s">
        <v>3403</v>
      </c>
      <c r="I671" s="2" t="s">
        <v>3397</v>
      </c>
      <c r="J671" s="88">
        <v>20800000</v>
      </c>
      <c r="K671" s="89">
        <v>0</v>
      </c>
      <c r="L671" s="88">
        <v>0</v>
      </c>
      <c r="M671" s="88">
        <v>0</v>
      </c>
      <c r="N671" s="15">
        <v>0</v>
      </c>
      <c r="O671" s="15">
        <v>0</v>
      </c>
      <c r="P671" s="15">
        <v>0</v>
      </c>
      <c r="Q671" s="7" t="s">
        <v>33</v>
      </c>
      <c r="R671" s="2" t="e">
        <v>#N/A</v>
      </c>
      <c r="S671" s="6"/>
      <c r="T671" s="3"/>
      <c r="U671" s="2" t="s">
        <v>3436</v>
      </c>
      <c r="V671" s="2" t="s">
        <v>3427</v>
      </c>
      <c r="W671" s="2" t="s">
        <v>3427</v>
      </c>
      <c r="X671" s="2" t="s">
        <v>3427</v>
      </c>
      <c r="Y671" s="2" t="s">
        <v>1933</v>
      </c>
      <c r="Z671" s="7" t="s">
        <v>3420</v>
      </c>
      <c r="AA671" s="7" t="s">
        <v>2624</v>
      </c>
    </row>
    <row r="672" spans="1:27" x14ac:dyDescent="0.25">
      <c r="A672" s="18" t="s">
        <v>1501</v>
      </c>
      <c r="B672" s="2" t="s">
        <v>1939</v>
      </c>
      <c r="C672" s="20">
        <v>42368</v>
      </c>
      <c r="D672" s="3" t="s">
        <v>1948</v>
      </c>
      <c r="E672" s="7" t="s">
        <v>1496</v>
      </c>
      <c r="F672" s="7" t="s">
        <v>1496</v>
      </c>
      <c r="G672" s="7" t="s">
        <v>2675</v>
      </c>
      <c r="H672" s="2" t="s">
        <v>3404</v>
      </c>
      <c r="I672" s="2" t="s">
        <v>3397</v>
      </c>
      <c r="J672" s="88">
        <v>14000000</v>
      </c>
      <c r="K672" s="89">
        <v>14000000</v>
      </c>
      <c r="L672" s="88">
        <v>14000000</v>
      </c>
      <c r="M672" s="88">
        <v>716098.12</v>
      </c>
      <c r="N672" s="15">
        <v>1</v>
      </c>
      <c r="O672" s="15">
        <v>5.1149865714285717E-2</v>
      </c>
      <c r="P672" s="15">
        <v>5.1149865714285717E-2</v>
      </c>
      <c r="Q672" s="7" t="s">
        <v>33</v>
      </c>
      <c r="R672" s="2" t="e">
        <v>#N/A</v>
      </c>
      <c r="S672" s="6"/>
      <c r="T672" s="3"/>
      <c r="U672" s="2" t="s">
        <v>3427</v>
      </c>
      <c r="V672" s="2" t="s">
        <v>3427</v>
      </c>
      <c r="W672" s="2" t="s">
        <v>3436</v>
      </c>
      <c r="X672" s="2" t="s">
        <v>3427</v>
      </c>
      <c r="Y672" s="2" t="s">
        <v>1935</v>
      </c>
      <c r="Z672" s="7" t="s">
        <v>1497</v>
      </c>
      <c r="AA672" s="7" t="s">
        <v>2624</v>
      </c>
    </row>
    <row r="673" spans="1:27" x14ac:dyDescent="0.25">
      <c r="A673" s="18" t="s">
        <v>1501</v>
      </c>
      <c r="B673" s="2" t="s">
        <v>1939</v>
      </c>
      <c r="C673" s="20">
        <v>42368</v>
      </c>
      <c r="D673" s="3">
        <v>45760</v>
      </c>
      <c r="E673" s="7" t="s">
        <v>1499</v>
      </c>
      <c r="F673" s="7" t="s">
        <v>1499</v>
      </c>
      <c r="G673" s="7" t="s">
        <v>1499</v>
      </c>
      <c r="H673" s="2" t="s">
        <v>3405</v>
      </c>
      <c r="I673" s="2" t="s">
        <v>3397</v>
      </c>
      <c r="J673" s="88">
        <v>14222448</v>
      </c>
      <c r="K673" s="89">
        <v>0</v>
      </c>
      <c r="L673" s="88">
        <v>0</v>
      </c>
      <c r="M673" s="88">
        <v>0</v>
      </c>
      <c r="N673" s="15">
        <v>0</v>
      </c>
      <c r="O673" s="15">
        <v>0</v>
      </c>
      <c r="P673" s="15">
        <v>0</v>
      </c>
      <c r="Q673" s="7" t="s">
        <v>33</v>
      </c>
      <c r="R673" s="2" t="e">
        <v>#N/A</v>
      </c>
      <c r="S673" s="6"/>
      <c r="T673" s="3"/>
      <c r="U673" s="2" t="s">
        <v>3436</v>
      </c>
      <c r="V673" s="2" t="s">
        <v>3427</v>
      </c>
      <c r="W673" s="2" t="s">
        <v>3427</v>
      </c>
      <c r="X673" s="2" t="s">
        <v>3427</v>
      </c>
      <c r="Y673" s="2" t="s">
        <v>1933</v>
      </c>
      <c r="Z673" s="7" t="s">
        <v>399</v>
      </c>
      <c r="AA673" s="7" t="s">
        <v>2625</v>
      </c>
    </row>
  </sheetData>
  <phoneticPr fontId="8" type="noConversion"/>
  <conditionalFormatting sqref="K2:K673">
    <cfRule type="cellIs" dxfId="6" priority="2" operator="greaterThan">
      <formula>J2</formula>
    </cfRule>
  </conditionalFormatting>
  <conditionalFormatting sqref="L2:L673">
    <cfRule type="cellIs" dxfId="5" priority="1" operator="greaterThan">
      <formula>J2</formula>
    </cfRule>
  </conditionalFormatting>
  <conditionalFormatting sqref="M2:M673">
    <cfRule type="cellIs" dxfId="4" priority="4" operator="greaterThan">
      <formula>L2</formula>
    </cfRule>
  </conditionalFormatting>
  <pageMargins left="0.7" right="0.7" top="0.75" bottom="0.75" header="0.3" footer="0.3"/>
  <pageSetup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226AE-A2E9-46E7-9236-3DE88A33D887}">
  <dimension ref="A1:S106"/>
  <sheetViews>
    <sheetView showGridLines="0" tabSelected="1" topLeftCell="A6" zoomScale="85" zoomScaleNormal="85" workbookViewId="0">
      <selection activeCell="C39" sqref="C39"/>
    </sheetView>
  </sheetViews>
  <sheetFormatPr defaultColWidth="8.7109375" defaultRowHeight="15" x14ac:dyDescent="0.25"/>
  <cols>
    <col min="1" max="1" width="20.28515625" style="1" customWidth="1"/>
    <col min="2" max="2" width="22.5703125" style="1" bestFit="1" customWidth="1"/>
    <col min="3" max="3" width="24.5703125" style="1" bestFit="1" customWidth="1"/>
    <col min="4" max="4" width="24.42578125" style="1" bestFit="1" customWidth="1"/>
    <col min="5" max="5" width="24" style="1" bestFit="1" customWidth="1"/>
    <col min="6" max="6" width="21.5703125" style="1" bestFit="1" customWidth="1"/>
    <col min="7" max="7" width="24" style="1" bestFit="1" customWidth="1"/>
    <col min="8" max="8" width="21" style="1" bestFit="1" customWidth="1"/>
    <col min="9" max="9" width="23.42578125" style="1" bestFit="1" customWidth="1"/>
    <col min="10" max="10" width="7.5703125" style="1" bestFit="1" customWidth="1"/>
    <col min="11" max="11" width="15" style="1" customWidth="1"/>
    <col min="12" max="19" width="11.28515625" style="1" customWidth="1"/>
    <col min="20" max="16384" width="8.7109375" style="1"/>
  </cols>
  <sheetData>
    <row r="1" spans="1:9" x14ac:dyDescent="0.25">
      <c r="A1" s="24" t="s">
        <v>2629</v>
      </c>
    </row>
    <row r="2" spans="1:9" ht="19.5" customHeight="1" x14ac:dyDescent="0.25">
      <c r="A2" s="57" t="s">
        <v>2621</v>
      </c>
      <c r="B2" s="57" t="s">
        <v>1949</v>
      </c>
      <c r="C2" s="57" t="s">
        <v>3</v>
      </c>
      <c r="D2" s="57" t="s">
        <v>4</v>
      </c>
      <c r="E2" s="57" t="s">
        <v>5</v>
      </c>
      <c r="F2" s="57" t="s">
        <v>6</v>
      </c>
    </row>
    <row r="3" spans="1:9" x14ac:dyDescent="0.25">
      <c r="A3" s="58" t="s">
        <v>1934</v>
      </c>
      <c r="B3" s="59">
        <f>COUNTIF(TabMASTERCIS[Stato OGV],$A3)</f>
        <v>224</v>
      </c>
      <c r="C3" s="60">
        <f>SUMIFS(TabMASTERCIS[Finanziamento],TabMASTERCIS[Stato OGV],$A3)</f>
        <v>1217476016.2900002</v>
      </c>
      <c r="D3" s="60">
        <f>SUMIFS(TabMASTERCIS[Costo Ammesso],TabMASTERCIS[Stato OGV],$A3)</f>
        <v>930148416.55999994</v>
      </c>
      <c r="E3" s="60">
        <f>SUMIFS(TabMASTERCIS[Impegno],TabMASTERCIS[Stato OGV],$A3)</f>
        <v>943305792.93000031</v>
      </c>
      <c r="F3" s="60">
        <f>SUMIFS(TabMASTERCIS[Pagamento],TabMASTERCIS[Stato OGV],$A3)</f>
        <v>402790015.40699989</v>
      </c>
      <c r="H3" s="61"/>
    </row>
    <row r="4" spans="1:9" x14ac:dyDescent="0.25">
      <c r="A4" s="58" t="s">
        <v>1936</v>
      </c>
      <c r="B4" s="59">
        <f>COUNTIF(TabMASTERCIS[Stato OGV],$A4)</f>
        <v>34</v>
      </c>
      <c r="C4" s="60">
        <f>SUMIFS(TabMASTERCIS[Finanziamento],TabMASTERCIS[Stato OGV],$A4)</f>
        <v>221087185</v>
      </c>
      <c r="D4" s="60">
        <f>SUMIFS(TabMASTERCIS[Costo Ammesso],TabMASTERCIS[Stato OGV],$A4)</f>
        <v>166339887.39999998</v>
      </c>
      <c r="E4" s="60">
        <f>SUMIFS(TabMASTERCIS[Impegno],TabMASTERCIS[Stato OGV],$A4)</f>
        <v>97102844.979999989</v>
      </c>
      <c r="F4" s="60">
        <f>SUMIFS(TabMASTERCIS[Pagamento],TabMASTERCIS[Stato OGV],$A4)</f>
        <v>46425396.059999995</v>
      </c>
      <c r="G4" s="62"/>
      <c r="H4" s="61"/>
      <c r="I4" s="62"/>
    </row>
    <row r="5" spans="1:9" x14ac:dyDescent="0.25">
      <c r="A5" s="58" t="s">
        <v>1935</v>
      </c>
      <c r="B5" s="59">
        <f>COUNTIF(TabMASTERCIS[Stato OGV],$A5)</f>
        <v>45</v>
      </c>
      <c r="C5" s="60">
        <f>SUMIFS(TabMASTERCIS[Finanziamento],TabMASTERCIS[Stato OGV],$A5)</f>
        <v>161515835.21999997</v>
      </c>
      <c r="D5" s="60">
        <f>SUMIFS(TabMASTERCIS[Costo Ammesso],TabMASTERCIS[Stato OGV],$A5)</f>
        <v>161407332.16999996</v>
      </c>
      <c r="E5" s="60">
        <f>SUMIFS(TabMASTERCIS[Impegno],TabMASTERCIS[Stato OGV],$A5)</f>
        <v>141593544.31</v>
      </c>
      <c r="F5" s="60">
        <f>SUMIFS(TabMASTERCIS[Pagamento],TabMASTERCIS[Stato OGV],$A5)</f>
        <v>23692351.390000001</v>
      </c>
      <c r="G5" s="62"/>
      <c r="H5" s="61"/>
    </row>
    <row r="6" spans="1:9" x14ac:dyDescent="0.25">
      <c r="A6" s="58" t="s">
        <v>1933</v>
      </c>
      <c r="B6" s="59">
        <f>COUNTIF(TabMASTERCIS[Stato OGV],$A6)</f>
        <v>369</v>
      </c>
      <c r="C6" s="60">
        <f>SUMIFS(TabMASTERCIS[Finanziamento],TabMASTERCIS[Stato OGV],$A6)</f>
        <v>2326503566.5900002</v>
      </c>
      <c r="D6" s="60">
        <f>SUMIFS(TabMASTERCIS[Costo Ammesso],TabMASTERCIS[Stato OGV],$A6)</f>
        <v>2019978731.1299999</v>
      </c>
      <c r="E6" s="60">
        <f>SUMIFS(TabMASTERCIS[Impegno],TabMASTERCIS[Stato OGV],$A6)</f>
        <v>137050787.79999998</v>
      </c>
      <c r="F6" s="60">
        <f>SUMIFS(TabMASTERCIS[Pagamento],TabMASTERCIS[Stato OGV],$A6)</f>
        <v>25128134.289999988</v>
      </c>
      <c r="H6" s="61"/>
    </row>
    <row r="7" spans="1:9" x14ac:dyDescent="0.25">
      <c r="A7" s="63" t="s">
        <v>2620</v>
      </c>
      <c r="B7" s="63">
        <f>SUM(B3:B6)</f>
        <v>672</v>
      </c>
      <c r="C7" s="64">
        <f t="shared" ref="C7:F7" si="0">SUM(C3:C6)</f>
        <v>3926582603.1000004</v>
      </c>
      <c r="D7" s="64">
        <f t="shared" si="0"/>
        <v>3277874367.2600002</v>
      </c>
      <c r="E7" s="64">
        <f t="shared" si="0"/>
        <v>1319052970.0200002</v>
      </c>
      <c r="F7" s="64">
        <f t="shared" si="0"/>
        <v>498035897.14699984</v>
      </c>
      <c r="G7" s="62"/>
      <c r="H7" s="61"/>
    </row>
    <row r="9" spans="1:9" x14ac:dyDescent="0.25">
      <c r="A9" s="24" t="s">
        <v>2630</v>
      </c>
      <c r="C9" s="65"/>
      <c r="D9" s="65"/>
      <c r="E9" s="65"/>
      <c r="F9" s="65"/>
    </row>
    <row r="10" spans="1:9" ht="45" x14ac:dyDescent="0.25">
      <c r="A10" s="57" t="s">
        <v>2621</v>
      </c>
      <c r="B10" s="57" t="s">
        <v>33</v>
      </c>
      <c r="C10" s="57" t="s">
        <v>15</v>
      </c>
      <c r="D10" s="57" t="s">
        <v>23</v>
      </c>
      <c r="E10" s="57" t="s">
        <v>125</v>
      </c>
      <c r="F10" s="57" t="s">
        <v>58</v>
      </c>
      <c r="G10" s="57" t="s">
        <v>305</v>
      </c>
      <c r="H10" s="57" t="s">
        <v>1480</v>
      </c>
      <c r="I10" s="57" t="s">
        <v>2622</v>
      </c>
    </row>
    <row r="11" spans="1:9" x14ac:dyDescent="0.25">
      <c r="A11" s="58" t="s">
        <v>1934</v>
      </c>
      <c r="B11" s="66">
        <f>COUNTIFS(TabMASTERCIS[Stato OGV],$A11,TabMASTERCIS[Stato avanzamento procedurale],B$10)</f>
        <v>0</v>
      </c>
      <c r="C11" s="66">
        <f>COUNTIFS(TabMASTERCIS[Stato OGV],$A11,TabMASTERCIS[Stato avanzamento procedurale],C$10)</f>
        <v>16</v>
      </c>
      <c r="D11" s="66">
        <f>COUNTIFS(TabMASTERCIS[Stato OGV],$A11,TabMASTERCIS[Stato avanzamento procedurale],D$10)</f>
        <v>0</v>
      </c>
      <c r="E11" s="66">
        <f>COUNTIFS(TabMASTERCIS[Stato OGV],$A11,TabMASTERCIS[Stato avanzamento procedurale],E$10)</f>
        <v>17</v>
      </c>
      <c r="F11" s="66">
        <f>COUNTIFS(TabMASTERCIS[Stato OGV],$A11,TabMASTERCIS[Stato avanzamento procedurale],F$10)</f>
        <v>110</v>
      </c>
      <c r="G11" s="66">
        <f>COUNTIFS(TabMASTERCIS[Stato OGV],$A11,TabMASTERCIS[Stato avanzamento procedurale],G$10)</f>
        <v>81</v>
      </c>
      <c r="H11" s="66">
        <f>COUNTIFS(TabMASTERCIS[Stato OGV],$A11,TabMASTERCIS[Stato avanzamento procedurale],H$10)</f>
        <v>0</v>
      </c>
      <c r="I11" s="66">
        <f>SUM(B11:H11)</f>
        <v>224</v>
      </c>
    </row>
    <row r="12" spans="1:9" x14ac:dyDescent="0.25">
      <c r="A12" s="58" t="s">
        <v>1936</v>
      </c>
      <c r="B12" s="66">
        <f>COUNTIFS(TabMASTERCIS[Stato OGV],$A12,TabMASTERCIS[Stato avanzamento procedurale],B$10)</f>
        <v>0</v>
      </c>
      <c r="C12" s="66">
        <f>COUNTIFS(TabMASTERCIS[Stato OGV],$A12,TabMASTERCIS[Stato avanzamento procedurale],C$10)</f>
        <v>0</v>
      </c>
      <c r="D12" s="66">
        <f>COUNTIFS(TabMASTERCIS[Stato OGV],$A12,TabMASTERCIS[Stato avanzamento procedurale],D$10)</f>
        <v>0</v>
      </c>
      <c r="E12" s="66">
        <f>COUNTIFS(TabMASTERCIS[Stato OGV],$A12,TabMASTERCIS[Stato avanzamento procedurale],E$10)</f>
        <v>8</v>
      </c>
      <c r="F12" s="66">
        <f>COUNTIFS(TabMASTERCIS[Stato OGV],$A12,TabMASTERCIS[Stato avanzamento procedurale],F$10)</f>
        <v>23</v>
      </c>
      <c r="G12" s="66">
        <f>COUNTIFS(TabMASTERCIS[Stato OGV],$A12,TabMASTERCIS[Stato avanzamento procedurale],G$10)</f>
        <v>3</v>
      </c>
      <c r="H12" s="66">
        <f>COUNTIFS(TabMASTERCIS[Stato OGV],$A12,TabMASTERCIS[Stato avanzamento procedurale],H$10)</f>
        <v>0</v>
      </c>
      <c r="I12" s="66">
        <f t="shared" ref="I12:I14" si="1">SUM(B12:H12)</f>
        <v>34</v>
      </c>
    </row>
    <row r="13" spans="1:9" x14ac:dyDescent="0.25">
      <c r="A13" s="58" t="s">
        <v>1935</v>
      </c>
      <c r="B13" s="66">
        <f>COUNTIFS(TabMASTERCIS[Stato OGV],$A13,TabMASTERCIS[Stato avanzamento procedurale],B$10)</f>
        <v>4</v>
      </c>
      <c r="C13" s="66">
        <f>COUNTIFS(TabMASTERCIS[Stato OGV],$A13,TabMASTERCIS[Stato avanzamento procedurale],C$10)</f>
        <v>28</v>
      </c>
      <c r="D13" s="66">
        <f>COUNTIFS(TabMASTERCIS[Stato OGV],$A13,TabMASTERCIS[Stato avanzamento procedurale],D$10)</f>
        <v>5</v>
      </c>
      <c r="E13" s="66">
        <f>COUNTIFS(TabMASTERCIS[Stato OGV],$A13,TabMASTERCIS[Stato avanzamento procedurale],E$10)</f>
        <v>0</v>
      </c>
      <c r="F13" s="66">
        <f>COUNTIFS(TabMASTERCIS[Stato OGV],$A13,TabMASTERCIS[Stato avanzamento procedurale],F$10)</f>
        <v>0</v>
      </c>
      <c r="G13" s="66">
        <f>COUNTIFS(TabMASTERCIS[Stato OGV],$A13,TabMASTERCIS[Stato avanzamento procedurale],G$10)</f>
        <v>8</v>
      </c>
      <c r="H13" s="66">
        <f>COUNTIFS(TabMASTERCIS[Stato OGV],$A13,TabMASTERCIS[Stato avanzamento procedurale],H$10)</f>
        <v>0</v>
      </c>
      <c r="I13" s="66">
        <f t="shared" si="1"/>
        <v>45</v>
      </c>
    </row>
    <row r="14" spans="1:9" x14ac:dyDescent="0.25">
      <c r="A14" s="58" t="s">
        <v>1933</v>
      </c>
      <c r="B14" s="66">
        <f>COUNTIFS(TabMASTERCIS[Stato OGV],$A14,TabMASTERCIS[Stato avanzamento procedurale],B$10)</f>
        <v>61</v>
      </c>
      <c r="C14" s="66">
        <f>COUNTIFS(TabMASTERCIS[Stato OGV],$A14,TabMASTERCIS[Stato avanzamento procedurale],C$10)</f>
        <v>291</v>
      </c>
      <c r="D14" s="66">
        <f>COUNTIFS(TabMASTERCIS[Stato OGV],$A14,TabMASTERCIS[Stato avanzamento procedurale],D$10)</f>
        <v>15</v>
      </c>
      <c r="E14" s="66">
        <f>COUNTIFS(TabMASTERCIS[Stato OGV],$A14,TabMASTERCIS[Stato avanzamento procedurale],E$10)</f>
        <v>0</v>
      </c>
      <c r="F14" s="66">
        <f>COUNTIFS(TabMASTERCIS[Stato OGV],$A14,TabMASTERCIS[Stato avanzamento procedurale],F$10)</f>
        <v>1</v>
      </c>
      <c r="G14" s="66">
        <f>COUNTIFS(TabMASTERCIS[Stato OGV],$A14,TabMASTERCIS[Stato avanzamento procedurale],G$10)</f>
        <v>0</v>
      </c>
      <c r="H14" s="66">
        <f>COUNTIFS(TabMASTERCIS[Stato OGV],$A14,TabMASTERCIS[Stato avanzamento procedurale],H$10)</f>
        <v>1</v>
      </c>
      <c r="I14" s="66">
        <f t="shared" si="1"/>
        <v>369</v>
      </c>
    </row>
    <row r="15" spans="1:9" x14ac:dyDescent="0.25">
      <c r="A15" s="67" t="s">
        <v>2622</v>
      </c>
      <c r="B15" s="68">
        <f>SUM(B11:B14)</f>
        <v>65</v>
      </c>
      <c r="C15" s="68">
        <f t="shared" ref="C15:H15" si="2">SUM(C11:C14)</f>
        <v>335</v>
      </c>
      <c r="D15" s="68">
        <f t="shared" si="2"/>
        <v>20</v>
      </c>
      <c r="E15" s="68">
        <f t="shared" si="2"/>
        <v>25</v>
      </c>
      <c r="F15" s="68">
        <f t="shared" si="2"/>
        <v>134</v>
      </c>
      <c r="G15" s="68">
        <f t="shared" si="2"/>
        <v>92</v>
      </c>
      <c r="H15" s="68">
        <f t="shared" si="2"/>
        <v>1</v>
      </c>
      <c r="I15" s="68">
        <f t="shared" ref="I15" si="3">SUM(I11:I14)</f>
        <v>672</v>
      </c>
    </row>
    <row r="16" spans="1:9" x14ac:dyDescent="0.25">
      <c r="C16" s="65"/>
      <c r="D16" s="65"/>
      <c r="E16" s="65"/>
      <c r="F16" s="65"/>
    </row>
    <row r="17" spans="1:19" x14ac:dyDescent="0.25">
      <c r="A17" s="24" t="s">
        <v>2631</v>
      </c>
      <c r="C17" s="65"/>
      <c r="D17" s="65"/>
      <c r="E17" s="65"/>
      <c r="F17" s="65"/>
    </row>
    <row r="18" spans="1:19" ht="42.95" customHeight="1" x14ac:dyDescent="0.25">
      <c r="A18" s="57" t="s">
        <v>2621</v>
      </c>
      <c r="B18" s="57" t="s">
        <v>33</v>
      </c>
      <c r="C18" s="57" t="s">
        <v>15</v>
      </c>
      <c r="D18" s="57" t="s">
        <v>23</v>
      </c>
      <c r="E18" s="57" t="s">
        <v>125</v>
      </c>
      <c r="F18" s="57" t="s">
        <v>58</v>
      </c>
      <c r="G18" s="57" t="s">
        <v>305</v>
      </c>
      <c r="H18" s="57" t="s">
        <v>1480</v>
      </c>
      <c r="I18" s="57" t="s">
        <v>2622</v>
      </c>
    </row>
    <row r="19" spans="1:19" x14ac:dyDescent="0.25">
      <c r="A19" s="58" t="s">
        <v>1934</v>
      </c>
      <c r="B19" s="69">
        <f>SUMIFS(TabMASTERCIS[Finanziamento],TabMASTERCIS[Stato OGV],$A19,TabMASTERCIS[Stato avanzamento procedurale],B$18)</f>
        <v>0</v>
      </c>
      <c r="C19" s="69">
        <f>SUMIFS(TabMASTERCIS[Finanziamento],TabMASTERCIS[Stato OGV],$A19,TabMASTERCIS[Stato avanzamento procedurale],C$18)</f>
        <v>210000233.99000001</v>
      </c>
      <c r="D19" s="69">
        <f>SUMIFS(TabMASTERCIS[Finanziamento],TabMASTERCIS[Stato OGV],$A19,TabMASTERCIS[Stato avanzamento procedurale],D$18)</f>
        <v>0</v>
      </c>
      <c r="E19" s="69">
        <f>SUMIFS(TabMASTERCIS[Finanziamento],TabMASTERCIS[Stato OGV],$A19,TabMASTERCIS[Stato avanzamento procedurale],E$18)</f>
        <v>334422261.74000001</v>
      </c>
      <c r="F19" s="69">
        <f>SUMIFS(TabMASTERCIS[Finanziamento],TabMASTERCIS[Stato OGV],$A19,TabMASTERCIS[Stato avanzamento procedurale],F$18)</f>
        <v>391530540.60000002</v>
      </c>
      <c r="G19" s="69">
        <f>SUMIFS(TabMASTERCIS[Finanziamento],TabMASTERCIS[Stato OGV],$A19,TabMASTERCIS[Stato avanzamento procedurale],G$18)</f>
        <v>281522979.96000004</v>
      </c>
      <c r="H19" s="69">
        <f>SUMIFS(TabMASTERCIS[Finanziamento],TabMASTERCIS[Stato OGV],$A19,TabMASTERCIS[Stato avanzamento procedurale],H$18)</f>
        <v>0</v>
      </c>
      <c r="I19" s="69">
        <f>SUM(B19:H19)</f>
        <v>1217476016.29</v>
      </c>
      <c r="M19" s="62"/>
      <c r="O19" s="62"/>
      <c r="P19" s="62"/>
      <c r="Q19" s="62"/>
      <c r="S19" s="62"/>
    </row>
    <row r="20" spans="1:19" x14ac:dyDescent="0.25">
      <c r="A20" s="58" t="s">
        <v>1936</v>
      </c>
      <c r="B20" s="69">
        <f>SUMIFS(TabMASTERCIS[Finanziamento],TabMASTERCIS[Stato OGV],$A20,TabMASTERCIS[Stato avanzamento procedurale],B$18)</f>
        <v>0</v>
      </c>
      <c r="C20" s="69">
        <f>SUMIFS(TabMASTERCIS[Finanziamento],TabMASTERCIS[Stato OGV],$A20,TabMASTERCIS[Stato avanzamento procedurale],C$18)</f>
        <v>0</v>
      </c>
      <c r="D20" s="69">
        <f>SUMIFS(TabMASTERCIS[Finanziamento],TabMASTERCIS[Stato OGV],$A20,TabMASTERCIS[Stato avanzamento procedurale],D$18)</f>
        <v>0</v>
      </c>
      <c r="E20" s="69">
        <f>SUMIFS(TabMASTERCIS[Finanziamento],TabMASTERCIS[Stato OGV],$A20,TabMASTERCIS[Stato avanzamento procedurale],E$18)</f>
        <v>37798725.450000003</v>
      </c>
      <c r="F20" s="69">
        <f>SUMIFS(TabMASTERCIS[Finanziamento],TabMASTERCIS[Stato OGV],$A20,TabMASTERCIS[Stato avanzamento procedurale],F$18)</f>
        <v>108072459.55</v>
      </c>
      <c r="G20" s="69">
        <f>SUMIFS(TabMASTERCIS[Finanziamento],TabMASTERCIS[Stato OGV],$A20,TabMASTERCIS[Stato avanzamento procedurale],G$18)</f>
        <v>75216000</v>
      </c>
      <c r="H20" s="69">
        <f>SUMIFS(TabMASTERCIS[Finanziamento],TabMASTERCIS[Stato OGV],$A20,TabMASTERCIS[Stato avanzamento procedurale],H$18)</f>
        <v>0</v>
      </c>
      <c r="I20" s="69">
        <f t="shared" ref="I20:I22" si="4">SUM(B20:H20)</f>
        <v>221087185</v>
      </c>
      <c r="O20" s="62"/>
      <c r="P20" s="62"/>
      <c r="Q20" s="62"/>
      <c r="S20" s="62"/>
    </row>
    <row r="21" spans="1:19" x14ac:dyDescent="0.25">
      <c r="A21" s="58" t="s">
        <v>1935</v>
      </c>
      <c r="B21" s="69">
        <f>SUMIFS(TabMASTERCIS[Finanziamento],TabMASTERCIS[Stato OGV],$A21,TabMASTERCIS[Stato avanzamento procedurale],B$18)</f>
        <v>22332695</v>
      </c>
      <c r="C21" s="69">
        <f>SUMIFS(TabMASTERCIS[Finanziamento],TabMASTERCIS[Stato OGV],$A21,TabMASTERCIS[Stato avanzamento procedurale],C$18)</f>
        <v>113235889.7</v>
      </c>
      <c r="D21" s="69">
        <f>SUMIFS(TabMASTERCIS[Finanziamento],TabMASTERCIS[Stato OGV],$A21,TabMASTERCIS[Stato avanzamento procedurale],D$18)</f>
        <v>15100060.25</v>
      </c>
      <c r="E21" s="69">
        <f>SUMIFS(TabMASTERCIS[Finanziamento],TabMASTERCIS[Stato OGV],$A21,TabMASTERCIS[Stato avanzamento procedurale],E$18)</f>
        <v>0</v>
      </c>
      <c r="F21" s="69">
        <f>SUMIFS(TabMASTERCIS[Finanziamento],TabMASTERCIS[Stato OGV],$A21,TabMASTERCIS[Stato avanzamento procedurale],F$18)</f>
        <v>0</v>
      </c>
      <c r="G21" s="69">
        <f>SUMIFS(TabMASTERCIS[Finanziamento],TabMASTERCIS[Stato OGV],$A21,TabMASTERCIS[Stato avanzamento procedurale],G$18)</f>
        <v>10847190.27</v>
      </c>
      <c r="H21" s="69">
        <f>SUMIFS(TabMASTERCIS[Finanziamento],TabMASTERCIS[Stato OGV],$A21,TabMASTERCIS[Stato avanzamento procedurale],H$18)</f>
        <v>0</v>
      </c>
      <c r="I21" s="69">
        <f t="shared" si="4"/>
        <v>161515835.22</v>
      </c>
      <c r="L21" s="62"/>
      <c r="M21" s="62"/>
      <c r="N21" s="62"/>
      <c r="P21" s="62"/>
      <c r="S21" s="62"/>
    </row>
    <row r="22" spans="1:19" x14ac:dyDescent="0.25">
      <c r="A22" s="58" t="s">
        <v>1933</v>
      </c>
      <c r="B22" s="69">
        <f>SUMIFS(TabMASTERCIS[Finanziamento],TabMASTERCIS[Stato OGV],$A22,TabMASTERCIS[Stato avanzamento procedurale],B$18)</f>
        <v>367155169.81999999</v>
      </c>
      <c r="C22" s="69">
        <f>SUMIFS(TabMASTERCIS[Finanziamento],TabMASTERCIS[Stato OGV],$A22,TabMASTERCIS[Stato avanzamento procedurale],C$18)</f>
        <v>1830522869.6499999</v>
      </c>
      <c r="D22" s="69">
        <f>SUMIFS(TabMASTERCIS[Finanziamento],TabMASTERCIS[Stato OGV],$A22,TabMASTERCIS[Stato avanzamento procedurale],D$18)</f>
        <v>47225527.120000005</v>
      </c>
      <c r="E22" s="69">
        <f>SUMIFS(TabMASTERCIS[Finanziamento],TabMASTERCIS[Stato OGV],$A22,TabMASTERCIS[Stato avanzamento procedurale],E$18)</f>
        <v>0</v>
      </c>
      <c r="F22" s="69">
        <f>SUMIFS(TabMASTERCIS[Finanziamento],TabMASTERCIS[Stato OGV],$A22,TabMASTERCIS[Stato avanzamento procedurale],F$18)</f>
        <v>44100000</v>
      </c>
      <c r="G22" s="69">
        <f>SUMIFS(TabMASTERCIS[Finanziamento],TabMASTERCIS[Stato OGV],$A22,TabMASTERCIS[Stato avanzamento procedurale],G$18)</f>
        <v>0</v>
      </c>
      <c r="H22" s="69">
        <f>SUMIFS(TabMASTERCIS[Finanziamento],TabMASTERCIS[Stato OGV],$A22,TabMASTERCIS[Stato avanzamento procedurale],H$18)</f>
        <v>37500000</v>
      </c>
      <c r="I22" s="69">
        <f t="shared" si="4"/>
        <v>2326503566.5899997</v>
      </c>
      <c r="L22" s="62"/>
      <c r="M22" s="62"/>
      <c r="N22" s="62"/>
      <c r="P22" s="62"/>
      <c r="R22" s="62"/>
      <c r="S22" s="62"/>
    </row>
    <row r="23" spans="1:19" x14ac:dyDescent="0.25">
      <c r="A23" s="67" t="s">
        <v>2622</v>
      </c>
      <c r="B23" s="70">
        <f t="shared" ref="B23:I23" si="5">SUM(B19:B22)</f>
        <v>389487864.81999999</v>
      </c>
      <c r="C23" s="70">
        <f t="shared" si="5"/>
        <v>2153758993.3399997</v>
      </c>
      <c r="D23" s="70">
        <f t="shared" si="5"/>
        <v>62325587.370000005</v>
      </c>
      <c r="E23" s="70">
        <f t="shared" si="5"/>
        <v>372220987.19</v>
      </c>
      <c r="F23" s="70">
        <f t="shared" si="5"/>
        <v>543703000.1500001</v>
      </c>
      <c r="G23" s="70">
        <f t="shared" si="5"/>
        <v>367586170.23000002</v>
      </c>
      <c r="H23" s="70">
        <f t="shared" si="5"/>
        <v>37500000</v>
      </c>
      <c r="I23" s="70">
        <f t="shared" si="5"/>
        <v>3926582603.0999994</v>
      </c>
      <c r="L23" s="62"/>
      <c r="M23" s="62"/>
      <c r="N23" s="62"/>
      <c r="O23" s="62"/>
      <c r="P23" s="62"/>
      <c r="Q23" s="62"/>
      <c r="R23" s="62"/>
      <c r="S23" s="62"/>
    </row>
    <row r="25" spans="1:19" x14ac:dyDescent="0.25">
      <c r="L25" s="71"/>
      <c r="M25" s="71"/>
      <c r="N25" s="71"/>
      <c r="O25" s="71"/>
      <c r="P25" s="71"/>
      <c r="Q25" s="71"/>
      <c r="R25" s="71"/>
      <c r="S25" s="71"/>
    </row>
    <row r="26" spans="1:19" x14ac:dyDescent="0.25">
      <c r="L26" s="72"/>
      <c r="M26" s="72"/>
      <c r="N26" s="72"/>
      <c r="O26" s="72"/>
      <c r="P26" s="72"/>
      <c r="Q26" s="72"/>
      <c r="R26" s="72"/>
      <c r="S26" s="72"/>
    </row>
    <row r="27" spans="1:19" x14ac:dyDescent="0.25">
      <c r="A27" s="24" t="s">
        <v>3444</v>
      </c>
    </row>
    <row r="28" spans="1:19" ht="45" x14ac:dyDescent="0.25">
      <c r="A28" s="57" t="s">
        <v>160</v>
      </c>
      <c r="B28" s="57" t="s">
        <v>2612</v>
      </c>
      <c r="C28" s="57" t="s">
        <v>3426</v>
      </c>
      <c r="D28" s="57" t="s">
        <v>3425</v>
      </c>
      <c r="E28" s="57" t="s">
        <v>2614</v>
      </c>
      <c r="F28" s="57" t="s">
        <v>2615</v>
      </c>
      <c r="G28" s="57" t="s">
        <v>2616</v>
      </c>
      <c r="H28" s="57" t="s">
        <v>2632</v>
      </c>
      <c r="I28" s="57" t="s">
        <v>2618</v>
      </c>
      <c r="J28" s="57" t="s">
        <v>2633</v>
      </c>
    </row>
    <row r="29" spans="1:19" x14ac:dyDescent="0.25">
      <c r="A29" s="73" t="str" cm="1">
        <f t="array" ref="A29:A43">_xlfn._xlws.SORT(_xlfn.UNIQUE(TabMASTERCIS[CIS]))</f>
        <v>CIS AREE SISMA</v>
      </c>
      <c r="B29" s="66">
        <f>COUNTIF(TabMASTERCIS[CIS],A29)</f>
        <v>49</v>
      </c>
      <c r="C29" s="69">
        <f>G29+I29</f>
        <v>159932000</v>
      </c>
      <c r="D29" s="66">
        <f>COUNTIFS(TabMASTERCIS[CIS],A29,TabMASTERCIS[Fonte Monitoraggio],"BDU")</f>
        <v>46</v>
      </c>
      <c r="E29" s="66">
        <f>+F29-D29</f>
        <v>3</v>
      </c>
      <c r="F29" s="66">
        <f>COUNTIFS(TabMASTERCIS[CIS],A29,TabMASTERCIS[Monitorato (si/no)],"si")</f>
        <v>49</v>
      </c>
      <c r="G29" s="69">
        <f>SUMIFS(TabMASTERCIS[Finanziamento],TabMASTERCIS[CIS],A29,TabMASTERCIS[Monitorato (si/no)],"SI")</f>
        <v>159932000</v>
      </c>
      <c r="H29" s="66">
        <f>COUNTIFS(TabMASTERCIS[CIS],A29,TabMASTERCIS[Monitorato (si/no)],"no")</f>
        <v>0</v>
      </c>
      <c r="I29" s="69">
        <f>SUMIFS(TabMASTERCIS[Finanziamento],TabMASTERCIS[CIS],A29,TabMASTERCIS[Monitorato (si/no)],"no")</f>
        <v>0</v>
      </c>
      <c r="J29" s="66"/>
    </row>
    <row r="30" spans="1:19" x14ac:dyDescent="0.25">
      <c r="A30" s="73" t="str">
        <v>CIS BRINDISI LECCE</v>
      </c>
      <c r="B30" s="66">
        <f>COUNTIF(TabMASTERCIS[CIS],A30)</f>
        <v>37</v>
      </c>
      <c r="C30" s="69">
        <f t="shared" ref="C30:C44" si="6">G30+I30</f>
        <v>183810020.56</v>
      </c>
      <c r="D30" s="66">
        <f>COUNTIFS(TabMASTERCIS[CIS],A30,TabMASTERCIS[Fonte Monitoraggio],"BDU")</f>
        <v>36</v>
      </c>
      <c r="E30" s="66">
        <f t="shared" ref="E30:E43" si="7">+F30-D30</f>
        <v>1</v>
      </c>
      <c r="F30" s="66">
        <f>COUNTIFS(TabMASTERCIS[CIS],A30,TabMASTERCIS[Monitorato (si/no)],"si")</f>
        <v>37</v>
      </c>
      <c r="G30" s="69">
        <f>SUMIFS(TabMASTERCIS[Finanziamento],TabMASTERCIS[CIS],A30,TabMASTERCIS[Monitorato (si/no)],"SI")</f>
        <v>183810020.56</v>
      </c>
      <c r="H30" s="66">
        <f>COUNTIFS(TabMASTERCIS[CIS],A30,TabMASTERCIS[Monitorato (si/no)],"no")</f>
        <v>0</v>
      </c>
      <c r="I30" s="69">
        <f>SUMIFS(TabMASTERCIS[Finanziamento],TabMASTERCIS[CIS],A30,TabMASTERCIS[Monitorato (si/no)],"no")</f>
        <v>0</v>
      </c>
      <c r="J30" s="66"/>
    </row>
    <row r="31" spans="1:19" x14ac:dyDescent="0.25">
      <c r="A31" s="73" t="str">
        <v>CIS CAPITANATA</v>
      </c>
      <c r="B31" s="66">
        <f>COUNTIF(TabMASTERCIS[CIS],A31)</f>
        <v>45</v>
      </c>
      <c r="C31" s="69">
        <f t="shared" si="6"/>
        <v>290429143.30000001</v>
      </c>
      <c r="D31" s="66">
        <f>COUNTIFS(TabMASTERCIS[CIS],A31,TabMASTERCIS[Fonte Monitoraggio],"BDU")</f>
        <v>44</v>
      </c>
      <c r="E31" s="66">
        <f t="shared" si="7"/>
        <v>0</v>
      </c>
      <c r="F31" s="66">
        <f>COUNTIFS(TabMASTERCIS[CIS],A31,TabMASTERCIS[Monitorato (si/no)],"si")</f>
        <v>44</v>
      </c>
      <c r="G31" s="69">
        <f>SUMIFS(TabMASTERCIS[Finanziamento],TabMASTERCIS[CIS],A31,TabMASTERCIS[Monitorato (si/no)],"SI")</f>
        <v>265229143.30000001</v>
      </c>
      <c r="H31" s="66">
        <f>COUNTIFS(TabMASTERCIS[CIS],A31,TabMASTERCIS[Monitorato (si/no)],"no")</f>
        <v>1</v>
      </c>
      <c r="I31" s="69">
        <f>SUMIFS(TabMASTERCIS[Finanziamento],TabMASTERCIS[CIS],A31,TabMASTERCIS[Monitorato (si/no)],"no")</f>
        <v>25200000</v>
      </c>
      <c r="J31" s="66"/>
    </row>
    <row r="32" spans="1:19" x14ac:dyDescent="0.25">
      <c r="A32" s="73" t="str">
        <v>CIS COSENZA</v>
      </c>
      <c r="B32" s="66">
        <f>COUNTIF(TabMASTERCIS[CIS],A32)</f>
        <v>20</v>
      </c>
      <c r="C32" s="69">
        <f t="shared" si="6"/>
        <v>90000000</v>
      </c>
      <c r="D32" s="66">
        <f>COUNTIFS(TabMASTERCIS[CIS],A32,TabMASTERCIS[Fonte Monitoraggio],"BDU")</f>
        <v>20</v>
      </c>
      <c r="E32" s="66">
        <f t="shared" si="7"/>
        <v>0</v>
      </c>
      <c r="F32" s="66">
        <f>COUNTIFS(TabMASTERCIS[CIS],A32,TabMASTERCIS[Monitorato (si/no)],"si")</f>
        <v>20</v>
      </c>
      <c r="G32" s="69">
        <f>SUMIFS(TabMASTERCIS[Finanziamento],TabMASTERCIS[CIS],A32,TabMASTERCIS[Monitorato (si/no)],"SI")</f>
        <v>90000000</v>
      </c>
      <c r="H32" s="66">
        <f>COUNTIFS(TabMASTERCIS[CIS],A32,TabMASTERCIS[Monitorato (si/no)],"no")</f>
        <v>0</v>
      </c>
      <c r="I32" s="69">
        <f>SUMIFS(TabMASTERCIS[Finanziamento],TabMASTERCIS[CIS],A32,TabMASTERCIS[Monitorato (si/no)],"no")</f>
        <v>0</v>
      </c>
      <c r="J32" s="66"/>
    </row>
    <row r="33" spans="1:10" x14ac:dyDescent="0.25">
      <c r="A33" s="73" t="str">
        <v>CIS MATERA</v>
      </c>
      <c r="B33" s="66">
        <f>COUNTIF(TabMASTERCIS[CIS],A33)</f>
        <v>18</v>
      </c>
      <c r="C33" s="69">
        <f t="shared" si="6"/>
        <v>34625408.260000005</v>
      </c>
      <c r="D33" s="66">
        <f>COUNTIFS(TabMASTERCIS[CIS],A33,TabMASTERCIS[Fonte Monitoraggio],"BDU")</f>
        <v>13</v>
      </c>
      <c r="E33" s="66">
        <f t="shared" si="7"/>
        <v>5</v>
      </c>
      <c r="F33" s="66">
        <f>COUNTIFS(TabMASTERCIS[CIS],A33,TabMASTERCIS[Monitorato (si/no)],"si")</f>
        <v>18</v>
      </c>
      <c r="G33" s="69">
        <f>SUMIFS(TabMASTERCIS[Finanziamento],TabMASTERCIS[CIS],A33,TabMASTERCIS[Monitorato (si/no)],"SI")</f>
        <v>34625408.260000005</v>
      </c>
      <c r="H33" s="66">
        <f>COUNTIFS(TabMASTERCIS[CIS],A33,TabMASTERCIS[Monitorato (si/no)],"no")</f>
        <v>0</v>
      </c>
      <c r="I33" s="69">
        <f>SUMIFS(TabMASTERCIS[Finanziamento],TabMASTERCIS[CIS],A33,TabMASTERCIS[Monitorato (si/no)],"no")</f>
        <v>0</v>
      </c>
      <c r="J33" s="66"/>
    </row>
    <row r="34" spans="1:10" x14ac:dyDescent="0.25">
      <c r="A34" s="73" t="str">
        <v>CIS MOLISE</v>
      </c>
      <c r="B34" s="66">
        <f>COUNTIF(TabMASTERCIS[CIS],A34)</f>
        <v>52</v>
      </c>
      <c r="C34" s="69">
        <f t="shared" si="6"/>
        <v>270038332.60999995</v>
      </c>
      <c r="D34" s="66">
        <f>COUNTIFS(TabMASTERCIS[CIS],A34,TabMASTERCIS[Fonte Monitoraggio],"BDU")</f>
        <v>48</v>
      </c>
      <c r="E34" s="66">
        <f t="shared" si="7"/>
        <v>4</v>
      </c>
      <c r="F34" s="66">
        <f>COUNTIFS(TabMASTERCIS[CIS],A34,TabMASTERCIS[Monitorato (si/no)],"si")</f>
        <v>52</v>
      </c>
      <c r="G34" s="69">
        <f>SUMIFS(TabMASTERCIS[Finanziamento],TabMASTERCIS[CIS],A34,TabMASTERCIS[Monitorato (si/no)],"SI")</f>
        <v>270038332.60999995</v>
      </c>
      <c r="H34" s="66">
        <f>COUNTIFS(TabMASTERCIS[CIS],A34,TabMASTERCIS[Monitorato (si/no)],"no")</f>
        <v>0</v>
      </c>
      <c r="I34" s="69">
        <f>SUMIFS(TabMASTERCIS[Finanziamento],TabMASTERCIS[CIS],A34,TabMASTERCIS[Monitorato (si/no)],"no")</f>
        <v>0</v>
      </c>
      <c r="J34" s="66"/>
    </row>
    <row r="35" spans="1:10" x14ac:dyDescent="0.25">
      <c r="A35" s="73" t="str">
        <v>CIS NAPOLI</v>
      </c>
      <c r="B35" s="66">
        <f>COUNTIF(TabMASTERCIS[CIS],A35)</f>
        <v>11</v>
      </c>
      <c r="C35" s="69">
        <f t="shared" si="6"/>
        <v>94900000</v>
      </c>
      <c r="D35" s="66">
        <f>COUNTIFS(TabMASTERCIS[CIS],A35,TabMASTERCIS[Fonte Monitoraggio],"BDU")</f>
        <v>11</v>
      </c>
      <c r="E35" s="66">
        <f t="shared" si="7"/>
        <v>0</v>
      </c>
      <c r="F35" s="66">
        <f>COUNTIFS(TabMASTERCIS[CIS],A35,TabMASTERCIS[Monitorato (si/no)],"si")</f>
        <v>11</v>
      </c>
      <c r="G35" s="69">
        <f>SUMIFS(TabMASTERCIS[Finanziamento],TabMASTERCIS[CIS],A35,TabMASTERCIS[Monitorato (si/no)],"SI")</f>
        <v>94900000</v>
      </c>
      <c r="H35" s="66">
        <f>COUNTIFS(TabMASTERCIS[CIS],A35,TabMASTERCIS[Monitorato (si/no)],"no")</f>
        <v>0</v>
      </c>
      <c r="I35" s="69">
        <f>SUMIFS(TabMASTERCIS[Finanziamento],TabMASTERCIS[CIS],A35,TabMASTERCIS[Monitorato (si/no)],"no")</f>
        <v>0</v>
      </c>
      <c r="J35" s="66"/>
    </row>
    <row r="36" spans="1:10" x14ac:dyDescent="0.25">
      <c r="A36" s="73" t="str">
        <v>CIS PALERMO</v>
      </c>
      <c r="B36" s="66">
        <f>COUNTIF(TabMASTERCIS[CIS],A36)</f>
        <v>17</v>
      </c>
      <c r="C36" s="69">
        <f t="shared" si="6"/>
        <v>90000000</v>
      </c>
      <c r="D36" s="66">
        <f>COUNTIFS(TabMASTERCIS[CIS],A36,TabMASTERCIS[Fonte Monitoraggio],"BDU")</f>
        <v>17</v>
      </c>
      <c r="E36" s="66">
        <f t="shared" si="7"/>
        <v>0</v>
      </c>
      <c r="F36" s="66">
        <f>COUNTIFS(TabMASTERCIS[CIS],A36,TabMASTERCIS[Monitorato (si/no)],"si")</f>
        <v>17</v>
      </c>
      <c r="G36" s="69">
        <f>SUMIFS(TabMASTERCIS[Finanziamento],TabMASTERCIS[CIS],A36,TabMASTERCIS[Monitorato (si/no)],"SI")</f>
        <v>90000000</v>
      </c>
      <c r="H36" s="66">
        <f>COUNTIFS(TabMASTERCIS[CIS],A36,TabMASTERCIS[Monitorato (si/no)],"no")</f>
        <v>0</v>
      </c>
      <c r="I36" s="69">
        <f>SUMIFS(TabMASTERCIS[Finanziamento],TabMASTERCIS[CIS],A36,TabMASTERCIS[Monitorato (si/no)],"no")</f>
        <v>0</v>
      </c>
      <c r="J36" s="66"/>
    </row>
    <row r="37" spans="1:10" x14ac:dyDescent="0.25">
      <c r="A37" s="73" t="str">
        <v>CIS ROMA</v>
      </c>
      <c r="B37" s="66">
        <f>COUNTIF(TabMASTERCIS[CIS],A37)</f>
        <v>15</v>
      </c>
      <c r="C37" s="69">
        <f t="shared" si="6"/>
        <v>199999999.99000001</v>
      </c>
      <c r="D37" s="66">
        <f>COUNTIFS(TabMASTERCIS[CIS],A37,TabMASTERCIS[Fonte Monitoraggio],"BDU")</f>
        <v>15</v>
      </c>
      <c r="E37" s="66">
        <f t="shared" si="7"/>
        <v>0</v>
      </c>
      <c r="F37" s="66">
        <f>COUNTIFS(TabMASTERCIS[CIS],A37,TabMASTERCIS[Monitorato (si/no)],"si")</f>
        <v>15</v>
      </c>
      <c r="G37" s="69">
        <f>SUMIFS(TabMASTERCIS[Finanziamento],TabMASTERCIS[CIS],A37,TabMASTERCIS[Monitorato (si/no)],"SI")</f>
        <v>199999999.99000001</v>
      </c>
      <c r="H37" s="66">
        <f>COUNTIFS(TabMASTERCIS[CIS],A37,TabMASTERCIS[Monitorato (si/no)],"no")</f>
        <v>0</v>
      </c>
      <c r="I37" s="69">
        <f>SUMIFS(TabMASTERCIS[Finanziamento],TabMASTERCIS[CIS],A37,TabMASTERCIS[Monitorato (si/no)],"no")</f>
        <v>0</v>
      </c>
      <c r="J37" s="66"/>
    </row>
    <row r="38" spans="1:10" x14ac:dyDescent="0.25">
      <c r="A38" s="73" t="str">
        <v>CIS SVELARE BELLEZZA</v>
      </c>
      <c r="B38" s="66">
        <f>COUNTIF(TabMASTERCIS[CIS],A38)</f>
        <v>110</v>
      </c>
      <c r="C38" s="69">
        <f t="shared" si="6"/>
        <v>226970123.11999997</v>
      </c>
      <c r="D38" s="66">
        <f>COUNTIFS(TabMASTERCIS[CIS],A38,TabMASTERCIS[Fonte Monitoraggio],"BDU")</f>
        <v>110</v>
      </c>
      <c r="E38" s="66">
        <f t="shared" si="7"/>
        <v>0</v>
      </c>
      <c r="F38" s="66">
        <f>COUNTIFS(TabMASTERCIS[CIS],A38,TabMASTERCIS[Monitorato (si/no)],"si")</f>
        <v>110</v>
      </c>
      <c r="G38" s="69">
        <f>SUMIFS(TabMASTERCIS[Finanziamento],TabMASTERCIS[CIS],A38,TabMASTERCIS[Monitorato (si/no)],"SI")</f>
        <v>226970123.11999997</v>
      </c>
      <c r="H38" s="66">
        <f>COUNTIFS(TabMASTERCIS[CIS],A38,TabMASTERCIS[Monitorato (si/no)],"no")</f>
        <v>0</v>
      </c>
      <c r="I38" s="69">
        <f>SUMIFS(TabMASTERCIS[Finanziamento],TabMASTERCIS[CIS],A38,TabMASTERCIS[Monitorato (si/no)],"no")</f>
        <v>0</v>
      </c>
      <c r="J38" s="66"/>
    </row>
    <row r="39" spans="1:10" x14ac:dyDescent="0.25">
      <c r="A39" s="73" t="str">
        <v>CIS TARANTO</v>
      </c>
      <c r="B39" s="66">
        <f>COUNTIF(TabMASTERCIS[CIS],A39)</f>
        <v>151</v>
      </c>
      <c r="C39" s="69">
        <f t="shared" si="6"/>
        <v>1506637327.7800002</v>
      </c>
      <c r="D39" s="66">
        <f>COUNTIFS(TabMASTERCIS[CIS],A39,TabMASTERCIS[Fonte Monitoraggio],"BDU")</f>
        <v>130</v>
      </c>
      <c r="E39" s="66">
        <f t="shared" si="7"/>
        <v>19</v>
      </c>
      <c r="F39" s="66">
        <f>COUNTIFS(TabMASTERCIS[CIS],A39,TabMASTERCIS[Monitorato (si/no)],"si")</f>
        <v>149</v>
      </c>
      <c r="G39" s="69">
        <f>SUMIFS(TabMASTERCIS[Finanziamento],TabMASTERCIS[CIS],A39,TabMASTERCIS[Monitorato (si/no)],"SI")</f>
        <v>1454914879.7800002</v>
      </c>
      <c r="H39" s="66">
        <f>COUNTIFS(TabMASTERCIS[CIS],A39,TabMASTERCIS[Monitorato (si/no)],"no")</f>
        <v>2</v>
      </c>
      <c r="I39" s="69">
        <f>SUMIFS(TabMASTERCIS[Finanziamento],TabMASTERCIS[CIS],A39,TabMASTERCIS[Monitorato (si/no)],"no")</f>
        <v>51722448</v>
      </c>
      <c r="J39" s="66"/>
    </row>
    <row r="40" spans="1:10" x14ac:dyDescent="0.25">
      <c r="A40" s="73" t="str">
        <v>CIS TERRA DEI FUOCHI</v>
      </c>
      <c r="B40" s="66">
        <f>COUNTIF(TabMASTERCIS[CIS],A40)</f>
        <v>68</v>
      </c>
      <c r="C40" s="69">
        <f t="shared" si="6"/>
        <v>201533566.12000003</v>
      </c>
      <c r="D40" s="66">
        <f>COUNTIFS(TabMASTERCIS[CIS],A40,TabMASTERCIS[Fonte Monitoraggio],"BDU")</f>
        <v>63</v>
      </c>
      <c r="E40" s="66">
        <f t="shared" si="7"/>
        <v>5</v>
      </c>
      <c r="F40" s="66">
        <f>COUNTIFS(TabMASTERCIS[CIS],A40,TabMASTERCIS[Monitorato (si/no)],"si")</f>
        <v>68</v>
      </c>
      <c r="G40" s="69">
        <f>SUMIFS(TabMASTERCIS[Finanziamento],TabMASTERCIS[CIS],A40,TabMASTERCIS[Monitorato (si/no)],"SI")</f>
        <v>201533566.12000003</v>
      </c>
      <c r="H40" s="66">
        <f>COUNTIFS(TabMASTERCIS[CIS],A40,TabMASTERCIS[Monitorato (si/no)],"no")</f>
        <v>0</v>
      </c>
      <c r="I40" s="69">
        <f>SUMIFS(TabMASTERCIS[Finanziamento],TabMASTERCIS[CIS],A40,TabMASTERCIS[Monitorato (si/no)],"no")</f>
        <v>0</v>
      </c>
      <c r="J40" s="66"/>
    </row>
    <row r="41" spans="1:10" x14ac:dyDescent="0.25">
      <c r="A41" s="73" t="str">
        <v>CIS VENTOTENE</v>
      </c>
      <c r="B41" s="66">
        <f>COUNTIF(TabMASTERCIS[CIS],A41)</f>
        <v>5</v>
      </c>
      <c r="C41" s="69">
        <f t="shared" si="6"/>
        <v>70227422</v>
      </c>
      <c r="D41" s="66">
        <f>COUNTIFS(TabMASTERCIS[CIS],A41,TabMASTERCIS[Fonte Monitoraggio],"BDU")</f>
        <v>5</v>
      </c>
      <c r="E41" s="66">
        <f t="shared" si="7"/>
        <v>0</v>
      </c>
      <c r="F41" s="66">
        <f>COUNTIFS(TabMASTERCIS[CIS],A41,TabMASTERCIS[Monitorato (si/no)],"si")</f>
        <v>5</v>
      </c>
      <c r="G41" s="69">
        <f>SUMIFS(TabMASTERCIS[Finanziamento],TabMASTERCIS[CIS],A41,TabMASTERCIS[Monitorato (si/no)],"SI")</f>
        <v>70227422</v>
      </c>
      <c r="H41" s="66">
        <f>COUNTIFS(TabMASTERCIS[CIS],A41,TabMASTERCIS[Monitorato (si/no)],"no")</f>
        <v>0</v>
      </c>
      <c r="I41" s="69">
        <f>SUMIFS(TabMASTERCIS[Finanziamento],TabMASTERCIS[CIS],A41,TabMASTERCIS[Monitorato (si/no)],"no")</f>
        <v>0</v>
      </c>
      <c r="J41" s="66"/>
    </row>
    <row r="42" spans="1:10" x14ac:dyDescent="0.25">
      <c r="A42" s="73" t="str">
        <v>CIS VESUVIO NAPOLI POMPEI</v>
      </c>
      <c r="B42" s="66">
        <f>COUNTIF(TabMASTERCIS[CIS],A42)</f>
        <v>45</v>
      </c>
      <c r="C42" s="69">
        <f t="shared" si="6"/>
        <v>287854259.36000001</v>
      </c>
      <c r="D42" s="66">
        <f>COUNTIFS(TabMASTERCIS[CIS],A42,TabMASTERCIS[Fonte Monitoraggio],"BDU")</f>
        <v>45</v>
      </c>
      <c r="E42" s="66">
        <f t="shared" si="7"/>
        <v>0</v>
      </c>
      <c r="F42" s="66">
        <f>COUNTIFS(TabMASTERCIS[CIS],A42,TabMASTERCIS[Monitorato (si/no)],"si")</f>
        <v>45</v>
      </c>
      <c r="G42" s="69">
        <f>SUMIFS(TabMASTERCIS[Finanziamento],TabMASTERCIS[CIS],A42,TabMASTERCIS[Monitorato (si/no)],"SI")</f>
        <v>287854259.36000001</v>
      </c>
      <c r="H42" s="66">
        <f>COUNTIFS(TabMASTERCIS[CIS],A42,TabMASTERCIS[Monitorato (si/no)],"no")</f>
        <v>0</v>
      </c>
      <c r="I42" s="69">
        <f>SUMIFS(TabMASTERCIS[Finanziamento],TabMASTERCIS[CIS],A42,TabMASTERCIS[Monitorato (si/no)],"no")</f>
        <v>0</v>
      </c>
      <c r="J42" s="66"/>
    </row>
    <row r="43" spans="1:10" x14ac:dyDescent="0.25">
      <c r="A43" s="73" t="str">
        <v>CIS VOLARE</v>
      </c>
      <c r="B43" s="66">
        <f>COUNTIF(TabMASTERCIS[CIS],A43)</f>
        <v>29</v>
      </c>
      <c r="C43" s="69">
        <f t="shared" si="6"/>
        <v>219625000</v>
      </c>
      <c r="D43" s="66">
        <f>COUNTIFS(TabMASTERCIS[CIS],A43,TabMASTERCIS[Fonte Monitoraggio],"BDU")</f>
        <v>29</v>
      </c>
      <c r="E43" s="66">
        <f t="shared" si="7"/>
        <v>0</v>
      </c>
      <c r="F43" s="66">
        <f>COUNTIFS(TabMASTERCIS[CIS],A43,TabMASTERCIS[Monitorato (si/no)],"si")</f>
        <v>29</v>
      </c>
      <c r="G43" s="69">
        <f>SUMIFS(TabMASTERCIS[Finanziamento],TabMASTERCIS[CIS],A43,TabMASTERCIS[Monitorato (si/no)],"SI")</f>
        <v>219625000</v>
      </c>
      <c r="H43" s="66">
        <f>COUNTIFS(TabMASTERCIS[CIS],A43,TabMASTERCIS[Monitorato (si/no)],"no")</f>
        <v>0</v>
      </c>
      <c r="I43" s="69">
        <f>SUMIFS(TabMASTERCIS[Finanziamento],TabMASTERCIS[CIS],A43,TabMASTERCIS[Monitorato (si/no)],"no")</f>
        <v>0</v>
      </c>
      <c r="J43" s="66"/>
    </row>
    <row r="44" spans="1:10" x14ac:dyDescent="0.25">
      <c r="A44" s="74" t="s">
        <v>2622</v>
      </c>
      <c r="B44" s="75">
        <f>SUM(B29:B43)</f>
        <v>672</v>
      </c>
      <c r="C44" s="76">
        <f t="shared" si="6"/>
        <v>3926582603.0999999</v>
      </c>
      <c r="D44" s="75">
        <f>SUM(D29:D43)</f>
        <v>632</v>
      </c>
      <c r="E44" s="75">
        <f t="shared" ref="E44:I44" si="8">SUM(E29:E43)</f>
        <v>37</v>
      </c>
      <c r="F44" s="75">
        <f t="shared" si="8"/>
        <v>669</v>
      </c>
      <c r="G44" s="76">
        <f t="shared" si="8"/>
        <v>3849660155.0999999</v>
      </c>
      <c r="H44" s="75">
        <f t="shared" si="8"/>
        <v>3</v>
      </c>
      <c r="I44" s="76">
        <f t="shared" si="8"/>
        <v>76922448</v>
      </c>
      <c r="J44" s="75"/>
    </row>
    <row r="46" spans="1:10" x14ac:dyDescent="0.25">
      <c r="F46" s="72"/>
      <c r="G46" s="72"/>
    </row>
    <row r="47" spans="1:10" x14ac:dyDescent="0.25">
      <c r="A47" s="24" t="s">
        <v>2634</v>
      </c>
    </row>
    <row r="48" spans="1:10" ht="31.5" customHeight="1" x14ac:dyDescent="0.25">
      <c r="A48" s="57" t="s">
        <v>160</v>
      </c>
      <c r="B48" s="57" t="s">
        <v>2635</v>
      </c>
      <c r="C48" s="57" t="s">
        <v>2638</v>
      </c>
      <c r="D48" s="57" t="s">
        <v>4</v>
      </c>
      <c r="E48" s="57" t="s">
        <v>2636</v>
      </c>
      <c r="F48" s="57" t="s">
        <v>2637</v>
      </c>
      <c r="G48" s="57" t="s">
        <v>2649</v>
      </c>
      <c r="H48" s="57" t="s">
        <v>2650</v>
      </c>
      <c r="I48" s="57" t="s">
        <v>2651</v>
      </c>
    </row>
    <row r="49" spans="1:12" x14ac:dyDescent="0.25">
      <c r="A49" s="73" t="str" cm="1">
        <f t="array" ref="A49:A63">_xlfn._xlws.SORT(_xlfn.UNIQUE(TabMASTERCIS[CIS]))</f>
        <v>CIS AREE SISMA</v>
      </c>
      <c r="B49" s="73">
        <f>COUNTIF(TabMASTERCIS[CIS],A29)</f>
        <v>49</v>
      </c>
      <c r="C49" s="69">
        <f>SUMIFS(TabMASTERCIS[Finanziamento],TabMASTERCIS[CIS],A49)</f>
        <v>159932000</v>
      </c>
      <c r="D49" s="69">
        <f>SUMIFS(TabMASTERCIS[Costo Ammesso],TabMASTERCIS[CIS],A49)</f>
        <v>130444000</v>
      </c>
      <c r="E49" s="69">
        <f>SUMIFS(TabMASTERCIS[Impegno],TabMASTERCIS[CIS],A49)</f>
        <v>28145240.000000004</v>
      </c>
      <c r="F49" s="77">
        <f>SUMIFS(TabMASTERCIS[Pagamento],TabMASTERCIS[CIS],A49)</f>
        <v>8549972.0700000022</v>
      </c>
      <c r="G49" s="78">
        <f>+E49/C49</f>
        <v>0.17598254258059678</v>
      </c>
      <c r="H49" s="78">
        <f>+F49/C49</f>
        <v>5.346004595703175E-2</v>
      </c>
      <c r="I49" s="78">
        <f>+F49/E49</f>
        <v>0.3037803930611358</v>
      </c>
      <c r="J49" s="79"/>
      <c r="K49" s="79"/>
    </row>
    <row r="50" spans="1:12" x14ac:dyDescent="0.25">
      <c r="A50" s="73" t="str">
        <v>CIS BRINDISI LECCE</v>
      </c>
      <c r="B50" s="73">
        <f>COUNTIF(TabMASTERCIS[CIS],A30)</f>
        <v>37</v>
      </c>
      <c r="C50" s="69">
        <f>SUMIFS(TabMASTERCIS[Finanziamento],TabMASTERCIS[CIS],A50)</f>
        <v>183810020.56</v>
      </c>
      <c r="D50" s="69">
        <f>SUMIFS(TabMASTERCIS[Costo Ammesso],TabMASTERCIS[CIS],A50)</f>
        <v>183790020.56</v>
      </c>
      <c r="E50" s="69">
        <f>SUMIFS(TabMASTERCIS[Impegno],TabMASTERCIS[CIS],A50)</f>
        <v>8082308.6700000009</v>
      </c>
      <c r="F50" s="77">
        <f>SUMIFS(TabMASTERCIS[Pagamento],TabMASTERCIS[CIS],A50)</f>
        <v>4506457.99</v>
      </c>
      <c r="G50" s="78">
        <f t="shared" ref="G50:G62" si="9">+E50/C50</f>
        <v>4.3970990511704673E-2</v>
      </c>
      <c r="H50" s="78">
        <f t="shared" ref="H50:H62" si="10">+F50/C50</f>
        <v>2.4516933169750579E-2</v>
      </c>
      <c r="I50" s="78">
        <f t="shared" ref="I50:I62" si="11">+F50/E50</f>
        <v>0.55757063655921968</v>
      </c>
      <c r="J50" s="79"/>
      <c r="K50" s="79"/>
    </row>
    <row r="51" spans="1:12" x14ac:dyDescent="0.25">
      <c r="A51" s="73" t="str">
        <v>CIS CAPITANATA</v>
      </c>
      <c r="B51" s="73">
        <f>COUNTIF(TabMASTERCIS[CIS],A31)</f>
        <v>45</v>
      </c>
      <c r="C51" s="69">
        <f>SUMIFS(TabMASTERCIS[Finanziamento],TabMASTERCIS[CIS],A51)</f>
        <v>290429143.30000001</v>
      </c>
      <c r="D51" s="69">
        <f>SUMIFS(TabMASTERCIS[Costo Ammesso],TabMASTERCIS[CIS],A51)</f>
        <v>289632126.39999998</v>
      </c>
      <c r="E51" s="69">
        <f>SUMIFS(TabMASTERCIS[Impegno],TabMASTERCIS[CIS],A51)</f>
        <v>77737797.689999983</v>
      </c>
      <c r="F51" s="77">
        <f>SUMIFS(TabMASTERCIS[Pagamento],TabMASTERCIS[CIS],A51)</f>
        <v>27293837.570000004</v>
      </c>
      <c r="G51" s="78">
        <f t="shared" si="9"/>
        <v>0.26766527906498833</v>
      </c>
      <c r="H51" s="78">
        <f t="shared" si="10"/>
        <v>9.3977612783186559E-2</v>
      </c>
      <c r="I51" s="78">
        <f t="shared" si="11"/>
        <v>0.35110124522489555</v>
      </c>
      <c r="J51" s="79"/>
      <c r="K51" s="79"/>
    </row>
    <row r="52" spans="1:12" x14ac:dyDescent="0.25">
      <c r="A52" s="73" t="str">
        <v>CIS COSENZA</v>
      </c>
      <c r="B52" s="73">
        <f>COUNTIF(TabMASTERCIS[CIS],A32)</f>
        <v>20</v>
      </c>
      <c r="C52" s="69">
        <f>SUMIFS(TabMASTERCIS[Finanziamento],TabMASTERCIS[CIS],A52)</f>
        <v>90000000</v>
      </c>
      <c r="D52" s="69">
        <f>SUMIFS(TabMASTERCIS[Costo Ammesso],TabMASTERCIS[CIS],A52)</f>
        <v>90000000</v>
      </c>
      <c r="E52" s="69">
        <f>SUMIFS(TabMASTERCIS[Impegno],TabMASTERCIS[CIS],A52)</f>
        <v>67424428.479999989</v>
      </c>
      <c r="F52" s="77">
        <f>SUMIFS(TabMASTERCIS[Pagamento],TabMASTERCIS[CIS],A52)</f>
        <v>8541958.040000001</v>
      </c>
      <c r="G52" s="78">
        <f t="shared" si="9"/>
        <v>0.74916031644444436</v>
      </c>
      <c r="H52" s="78">
        <f t="shared" si="10"/>
        <v>9.4910644888888895E-2</v>
      </c>
      <c r="I52" s="78">
        <f t="shared" si="11"/>
        <v>0.12668936515396328</v>
      </c>
      <c r="J52" s="79"/>
      <c r="K52" s="79"/>
    </row>
    <row r="53" spans="1:12" x14ac:dyDescent="0.25">
      <c r="A53" s="73" t="str">
        <v>CIS MATERA</v>
      </c>
      <c r="B53" s="73">
        <f>COUNTIF(TabMASTERCIS[CIS],A33)</f>
        <v>18</v>
      </c>
      <c r="C53" s="69">
        <f>SUMIFS(TabMASTERCIS[Finanziamento],TabMASTERCIS[CIS],A53)</f>
        <v>34625408.260000005</v>
      </c>
      <c r="D53" s="69">
        <f>SUMIFS(TabMASTERCIS[Costo Ammesso],TabMASTERCIS[CIS],A53)</f>
        <v>17212495.420000002</v>
      </c>
      <c r="E53" s="69">
        <f>SUMIFS(TabMASTERCIS[Impegno],TabMASTERCIS[CIS],A53)</f>
        <v>27097001.830000002</v>
      </c>
      <c r="F53" s="77">
        <f>SUMIFS(TabMASTERCIS[Pagamento],TabMASTERCIS[CIS],A53)</f>
        <v>26226756.567000002</v>
      </c>
      <c r="G53" s="78">
        <f t="shared" si="9"/>
        <v>0.78257566312374793</v>
      </c>
      <c r="H53" s="78">
        <f t="shared" si="10"/>
        <v>0.757442522267606</v>
      </c>
      <c r="I53" s="78">
        <f t="shared" si="11"/>
        <v>0.96788407557191358</v>
      </c>
      <c r="J53" s="79"/>
      <c r="K53" s="79"/>
    </row>
    <row r="54" spans="1:12" x14ac:dyDescent="0.25">
      <c r="A54" s="73" t="str">
        <v>CIS MOLISE</v>
      </c>
      <c r="B54" s="73">
        <f>COUNTIF(TabMASTERCIS[CIS],A34)</f>
        <v>52</v>
      </c>
      <c r="C54" s="69">
        <f>SUMIFS(TabMASTERCIS[Finanziamento],TabMASTERCIS[CIS],A54)</f>
        <v>270038332.60999995</v>
      </c>
      <c r="D54" s="69">
        <f>SUMIFS(TabMASTERCIS[Costo Ammesso],TabMASTERCIS[CIS],A54)</f>
        <v>245011748.74999997</v>
      </c>
      <c r="E54" s="69">
        <f>SUMIFS(TabMASTERCIS[Impegno],TabMASTERCIS[CIS],A54)</f>
        <v>57560263.760000005</v>
      </c>
      <c r="F54" s="77">
        <f>SUMIFS(TabMASTERCIS[Pagamento],TabMASTERCIS[CIS],A54)</f>
        <v>14866514.669999998</v>
      </c>
      <c r="G54" s="78">
        <f t="shared" si="9"/>
        <v>0.21315589977046265</v>
      </c>
      <c r="H54" s="78">
        <f t="shared" si="10"/>
        <v>5.5053349375663668E-2</v>
      </c>
      <c r="I54" s="78">
        <f t="shared" si="11"/>
        <v>0.25827738962396996</v>
      </c>
      <c r="J54" s="79"/>
      <c r="K54" s="79"/>
    </row>
    <row r="55" spans="1:12" x14ac:dyDescent="0.25">
      <c r="A55" s="73" t="str">
        <v>CIS NAPOLI</v>
      </c>
      <c r="B55" s="73">
        <f>COUNTIF(TabMASTERCIS[CIS],A35)</f>
        <v>11</v>
      </c>
      <c r="C55" s="69">
        <f>SUMIFS(TabMASTERCIS[Finanziamento],TabMASTERCIS[CIS],A55)</f>
        <v>94900000</v>
      </c>
      <c r="D55" s="69">
        <f>SUMIFS(TabMASTERCIS[Costo Ammesso],TabMASTERCIS[CIS],A55)</f>
        <v>89500000</v>
      </c>
      <c r="E55" s="69">
        <f>SUMIFS(TabMASTERCIS[Impegno],TabMASTERCIS[CIS],A55)</f>
        <v>19073297.07</v>
      </c>
      <c r="F55" s="77">
        <f>SUMIFS(TabMASTERCIS[Pagamento],TabMASTERCIS[CIS],A55)</f>
        <v>4141499.4299999997</v>
      </c>
      <c r="G55" s="78">
        <f t="shared" si="9"/>
        <v>0.20098310927291888</v>
      </c>
      <c r="H55" s="78">
        <f t="shared" si="10"/>
        <v>4.3640668387776603E-2</v>
      </c>
      <c r="I55" s="78">
        <f t="shared" si="11"/>
        <v>0.21713599986412835</v>
      </c>
      <c r="J55" s="79"/>
      <c r="K55" s="79"/>
    </row>
    <row r="56" spans="1:12" x14ac:dyDescent="0.25">
      <c r="A56" s="73" t="str">
        <v>CIS PALERMO</v>
      </c>
      <c r="B56" s="73">
        <f>COUNTIF(TabMASTERCIS[CIS],A36)</f>
        <v>17</v>
      </c>
      <c r="C56" s="69">
        <f>SUMIFS(TabMASTERCIS[Finanziamento],TabMASTERCIS[CIS],A56)</f>
        <v>90000000</v>
      </c>
      <c r="D56" s="69">
        <f>SUMIFS(TabMASTERCIS[Costo Ammesso],TabMASTERCIS[CIS],A56)</f>
        <v>90000000</v>
      </c>
      <c r="E56" s="69">
        <f>SUMIFS(TabMASTERCIS[Impegno],TabMASTERCIS[CIS],A56)</f>
        <v>35699863.010000005</v>
      </c>
      <c r="F56" s="77">
        <f>SUMIFS(TabMASTERCIS[Pagamento],TabMASTERCIS[CIS],A56)</f>
        <v>785881.67999999993</v>
      </c>
      <c r="G56" s="78">
        <f t="shared" si="9"/>
        <v>0.39666514455555563</v>
      </c>
      <c r="H56" s="78">
        <f t="shared" si="10"/>
        <v>8.7320186666666657E-3</v>
      </c>
      <c r="I56" s="78">
        <f t="shared" si="11"/>
        <v>2.2013576908680686E-2</v>
      </c>
      <c r="J56" s="79"/>
      <c r="K56" s="79"/>
    </row>
    <row r="57" spans="1:12" x14ac:dyDescent="0.25">
      <c r="A57" s="73" t="str">
        <v>CIS ROMA</v>
      </c>
      <c r="B57" s="73">
        <f>COUNTIF(TabMASTERCIS[CIS],A37)</f>
        <v>15</v>
      </c>
      <c r="C57" s="69">
        <f>SUMIFS(TabMASTERCIS[Finanziamento],TabMASTERCIS[CIS],A57)</f>
        <v>199999999.99000001</v>
      </c>
      <c r="D57" s="69">
        <f>SUMIFS(TabMASTERCIS[Costo Ammesso],TabMASTERCIS[CIS],A57)</f>
        <v>199999999.99000001</v>
      </c>
      <c r="E57" s="69">
        <f>SUMIFS(TabMASTERCIS[Impegno],TabMASTERCIS[CIS],A57)</f>
        <v>23114271.93</v>
      </c>
      <c r="F57" s="77">
        <f>SUMIFS(TabMASTERCIS[Pagamento],TabMASTERCIS[CIS],A57)</f>
        <v>2036134.2599999998</v>
      </c>
      <c r="G57" s="78">
        <f t="shared" si="9"/>
        <v>0.11557135965577855</v>
      </c>
      <c r="H57" s="80">
        <f t="shared" si="10"/>
        <v>1.0180671300509031E-2</v>
      </c>
      <c r="I57" s="78">
        <f t="shared" si="11"/>
        <v>8.8089915449913112E-2</v>
      </c>
      <c r="J57" s="79"/>
      <c r="K57" s="79"/>
    </row>
    <row r="58" spans="1:12" x14ac:dyDescent="0.25">
      <c r="A58" s="73" t="str">
        <v>CIS SVELARE BELLEZZA</v>
      </c>
      <c r="B58" s="73">
        <f>COUNTIF(TabMASTERCIS[CIS],A38)</f>
        <v>110</v>
      </c>
      <c r="C58" s="69">
        <f>SUMIFS(TabMASTERCIS[Finanziamento],TabMASTERCIS[CIS],A58)</f>
        <v>226970123.11999997</v>
      </c>
      <c r="D58" s="69">
        <f>SUMIFS(TabMASTERCIS[Costo Ammesso],TabMASTERCIS[CIS],A58)</f>
        <v>226823430.10999998</v>
      </c>
      <c r="E58" s="69">
        <f>SUMIFS(TabMASTERCIS[Impegno],TabMASTERCIS[CIS],A58)</f>
        <v>56810757.559999987</v>
      </c>
      <c r="F58" s="77">
        <f>SUMIFS(TabMASTERCIS[Pagamento],TabMASTERCIS[CIS],A58)</f>
        <v>9682203.6999999955</v>
      </c>
      <c r="G58" s="78">
        <f t="shared" si="9"/>
        <v>0.2503005980657812</v>
      </c>
      <c r="H58" s="78">
        <f t="shared" si="10"/>
        <v>4.2658494285086931E-2</v>
      </c>
      <c r="I58" s="78">
        <f t="shared" si="11"/>
        <v>0.17042905456372862</v>
      </c>
      <c r="J58" s="79"/>
      <c r="K58" s="79"/>
    </row>
    <row r="59" spans="1:12" x14ac:dyDescent="0.25">
      <c r="A59" s="73" t="str">
        <v>CIS TARANTO</v>
      </c>
      <c r="B59" s="73">
        <f>COUNTIF(TabMASTERCIS[CIS],A39)</f>
        <v>151</v>
      </c>
      <c r="C59" s="69">
        <f>SUMIFS(TabMASTERCIS[Finanziamento],TabMASTERCIS[CIS],A59)</f>
        <v>1506637327.7800002</v>
      </c>
      <c r="D59" s="69">
        <f>SUMIFS(TabMASTERCIS[Costo Ammesso],TabMASTERCIS[CIS],A59)</f>
        <v>1003931198.2500001</v>
      </c>
      <c r="E59" s="69">
        <f>SUMIFS(TabMASTERCIS[Impegno],TabMASTERCIS[CIS],A59)</f>
        <v>789575242.20000041</v>
      </c>
      <c r="F59" s="77">
        <f>SUMIFS(TabMASTERCIS[Pagamento],TabMASTERCIS[CIS],A59)</f>
        <v>345741085.39000005</v>
      </c>
      <c r="G59" s="78">
        <f t="shared" si="9"/>
        <v>0.52406456925066602</v>
      </c>
      <c r="H59" s="78">
        <f t="shared" si="10"/>
        <v>0.22947864029058843</v>
      </c>
      <c r="I59" s="78">
        <f t="shared" si="11"/>
        <v>0.43788237891889648</v>
      </c>
      <c r="J59" s="79"/>
      <c r="K59" s="79"/>
    </row>
    <row r="60" spans="1:12" x14ac:dyDescent="0.25">
      <c r="A60" s="73" t="str">
        <v>CIS TERRA DEI FUOCHI</v>
      </c>
      <c r="B60" s="73">
        <f>COUNTIF(TabMASTERCIS[CIS],A40)</f>
        <v>68</v>
      </c>
      <c r="C60" s="69">
        <f>SUMIFS(TabMASTERCIS[Finanziamento],TabMASTERCIS[CIS],A60)</f>
        <v>201533566.12000003</v>
      </c>
      <c r="D60" s="69">
        <f>SUMIFS(TabMASTERCIS[Costo Ammesso],TabMASTERCIS[CIS],A60)</f>
        <v>200566646.82000002</v>
      </c>
      <c r="E60" s="69">
        <f>SUMIFS(TabMASTERCIS[Impegno],TabMASTERCIS[CIS],A60)</f>
        <v>32912674.419999998</v>
      </c>
      <c r="F60" s="77">
        <f>SUMIFS(TabMASTERCIS[Pagamento],TabMASTERCIS[CIS],A60)</f>
        <v>5634360.1500000004</v>
      </c>
      <c r="G60" s="78">
        <f t="shared" si="9"/>
        <v>0.16331113001991271</v>
      </c>
      <c r="H60" s="78">
        <f t="shared" si="10"/>
        <v>2.7957427928631543E-2</v>
      </c>
      <c r="I60" s="78">
        <f t="shared" si="11"/>
        <v>0.17119119759457094</v>
      </c>
      <c r="J60" s="79"/>
      <c r="K60" s="79"/>
    </row>
    <row r="61" spans="1:12" x14ac:dyDescent="0.25">
      <c r="A61" s="73" t="str">
        <v>CIS VENTOTENE</v>
      </c>
      <c r="B61" s="73">
        <f>COUNTIF(TabMASTERCIS[CIS],A41)</f>
        <v>5</v>
      </c>
      <c r="C61" s="69">
        <f>SUMIFS(TabMASTERCIS[Finanziamento],TabMASTERCIS[CIS],A61)</f>
        <v>70227422</v>
      </c>
      <c r="D61" s="69">
        <f>SUMIFS(TabMASTERCIS[Costo Ammesso],TabMASTERCIS[CIS],A61)</f>
        <v>70000000.299999997</v>
      </c>
      <c r="E61" s="69">
        <f>SUMIFS(TabMASTERCIS[Impegno],TabMASTERCIS[CIS],A61)</f>
        <v>21602342.170000002</v>
      </c>
      <c r="F61" s="77">
        <f>SUMIFS(TabMASTERCIS[Pagamento],TabMASTERCIS[CIS],A61)</f>
        <v>12146717.419999998</v>
      </c>
      <c r="G61" s="78">
        <f t="shared" si="9"/>
        <v>0.30760551298608119</v>
      </c>
      <c r="H61" s="78">
        <f t="shared" si="10"/>
        <v>0.17296259885490312</v>
      </c>
      <c r="I61" s="78">
        <f t="shared" si="11"/>
        <v>0.56228705778341981</v>
      </c>
      <c r="J61" s="79"/>
      <c r="K61" s="79"/>
    </row>
    <row r="62" spans="1:12" x14ac:dyDescent="0.25">
      <c r="A62" s="73" t="str">
        <v>CIS VESUVIO NAPOLI POMPEI</v>
      </c>
      <c r="B62" s="73">
        <f>COUNTIF(TabMASTERCIS[CIS],A42)</f>
        <v>45</v>
      </c>
      <c r="C62" s="69">
        <f>SUMIFS(TabMASTERCIS[Finanziamento],TabMASTERCIS[CIS],A62)</f>
        <v>287854259.36000001</v>
      </c>
      <c r="D62" s="69">
        <f>SUMIFS(TabMASTERCIS[Costo Ammesso],TabMASTERCIS[CIS],A62)</f>
        <v>286087700.66000009</v>
      </c>
      <c r="E62" s="69">
        <f>SUMIFS(TabMASTERCIS[Impegno],TabMASTERCIS[CIS],A62)</f>
        <v>41105065.550000004</v>
      </c>
      <c r="F62" s="77">
        <f>SUMIFS(TabMASTERCIS[Pagamento],TabMASTERCIS[CIS],A62)</f>
        <v>18355480.720000003</v>
      </c>
      <c r="G62" s="78">
        <f t="shared" si="9"/>
        <v>0.14279818419706847</v>
      </c>
      <c r="H62" s="78">
        <f t="shared" si="10"/>
        <v>6.3766576742031233E-2</v>
      </c>
      <c r="I62" s="78">
        <f t="shared" si="11"/>
        <v>0.44655033325935178</v>
      </c>
      <c r="J62" s="79"/>
      <c r="K62" s="79"/>
    </row>
    <row r="63" spans="1:12" x14ac:dyDescent="0.25">
      <c r="A63" s="73" t="str">
        <v>CIS VOLARE</v>
      </c>
      <c r="B63" s="73">
        <f>COUNTIF(TabMASTERCIS[CIS],A43)</f>
        <v>29</v>
      </c>
      <c r="C63" s="69">
        <f>SUMIFS(TabMASTERCIS[Finanziamento],TabMASTERCIS[CIS],A63)</f>
        <v>219625000</v>
      </c>
      <c r="D63" s="69">
        <f>SUMIFS(TabMASTERCIS[Costo Ammesso],TabMASTERCIS[CIS],A63)</f>
        <v>154875000</v>
      </c>
      <c r="E63" s="69">
        <f>SUMIFS(TabMASTERCIS[Impegno],TabMASTERCIS[CIS],A63)</f>
        <v>33112415.68</v>
      </c>
      <c r="F63" s="77">
        <f>SUMIFS(TabMASTERCIS[Pagamento],TabMASTERCIS[CIS],A63)</f>
        <v>9527037.4900000002</v>
      </c>
      <c r="G63" s="78">
        <f>+E63/C63</f>
        <v>0.15076797122367672</v>
      </c>
      <c r="H63" s="78">
        <f>+F63/C63</f>
        <v>4.3378656755833807E-2</v>
      </c>
      <c r="I63" s="78">
        <f>+F63/E63</f>
        <v>0.28771798415644922</v>
      </c>
      <c r="J63" s="79"/>
      <c r="K63" s="79"/>
    </row>
    <row r="64" spans="1:12" x14ac:dyDescent="0.25">
      <c r="A64" s="74" t="s">
        <v>2620</v>
      </c>
      <c r="B64" s="74">
        <f>SUM(B49:B63)</f>
        <v>672</v>
      </c>
      <c r="C64" s="76">
        <f t="shared" ref="C64" si="12">SUM(C49:C63)</f>
        <v>3926582603.0999999</v>
      </c>
      <c r="D64" s="76">
        <f t="shared" ref="D64" si="13">SUM(D49:D63)</f>
        <v>3277874367.2600002</v>
      </c>
      <c r="E64" s="76">
        <f t="shared" ref="E64" si="14">SUM(E49:E63)</f>
        <v>1319052970.0200005</v>
      </c>
      <c r="F64" s="76">
        <f t="shared" ref="F64" si="15">SUM(F49:F63)</f>
        <v>498035897.14700013</v>
      </c>
      <c r="G64" s="81">
        <f>+E64/C64</f>
        <v>0.33592900069862802</v>
      </c>
      <c r="H64" s="81">
        <f>+F64/C64</f>
        <v>0.12683698459668352</v>
      </c>
      <c r="I64" s="81">
        <f>+F64/E64</f>
        <v>0.37757080910818053</v>
      </c>
      <c r="J64" s="79"/>
      <c r="K64" s="79"/>
      <c r="L64" s="82"/>
    </row>
    <row r="69" spans="1:9" ht="45" x14ac:dyDescent="0.25">
      <c r="A69" s="57" t="s">
        <v>160</v>
      </c>
      <c r="B69" s="57" t="s">
        <v>33</v>
      </c>
      <c r="C69" s="57" t="s">
        <v>15</v>
      </c>
      <c r="D69" s="57" t="s">
        <v>23</v>
      </c>
      <c r="E69" s="57" t="s">
        <v>125</v>
      </c>
      <c r="F69" s="57" t="s">
        <v>58</v>
      </c>
      <c r="G69" s="57" t="s">
        <v>305</v>
      </c>
      <c r="H69" s="57" t="s">
        <v>1480</v>
      </c>
      <c r="I69" s="57" t="s">
        <v>2622</v>
      </c>
    </row>
    <row r="70" spans="1:9" x14ac:dyDescent="0.25">
      <c r="A70" s="73" t="str" cm="1">
        <f t="array" ref="A70:A84">_xlfn._xlws.SORT(_xlfn.UNIQUE(TabMASTERCIS[CIS]))</f>
        <v>CIS AREE SISMA</v>
      </c>
      <c r="B70" s="66">
        <f>COUNTIFS(TabMASTERCIS[CIS],$A70,TabMASTERCIS[Stato avanzamento procedurale],B$69)</f>
        <v>11</v>
      </c>
      <c r="C70" s="66">
        <f>COUNTIFS(TabMASTERCIS[CIS],$A70,TabMASTERCIS[Stato avanzamento procedurale],C$69)</f>
        <v>28</v>
      </c>
      <c r="D70" s="66">
        <f>COUNTIFS(TabMASTERCIS[CIS],$A70,TabMASTERCIS[Stato avanzamento procedurale],D$69)</f>
        <v>1</v>
      </c>
      <c r="E70" s="66">
        <f>COUNTIFS(TabMASTERCIS[CIS],$A70,TabMASTERCIS[Stato avanzamento procedurale],E$69)</f>
        <v>2</v>
      </c>
      <c r="F70" s="66">
        <f>COUNTIFS(TabMASTERCIS[CIS],$A70,TabMASTERCIS[Stato avanzamento procedurale],F$69)</f>
        <v>7</v>
      </c>
      <c r="G70" s="66">
        <f>COUNTIFS(TabMASTERCIS[CIS],$A70,TabMASTERCIS[Stato avanzamento procedurale],G$69)</f>
        <v>0</v>
      </c>
      <c r="H70" s="66">
        <f>COUNTIFS(TabMASTERCIS[CIS],$A70,TabMASTERCIS[Stato avanzamento procedurale],H$69)</f>
        <v>0</v>
      </c>
      <c r="I70" s="83">
        <f>SUM(B70:H70)</f>
        <v>49</v>
      </c>
    </row>
    <row r="71" spans="1:9" x14ac:dyDescent="0.25">
      <c r="A71" s="73" t="str">
        <v>CIS BRINDISI LECCE</v>
      </c>
      <c r="B71" s="66">
        <f>COUNTIFS(TabMASTERCIS[CIS],$A71,TabMASTERCIS[Stato avanzamento procedurale],B$69)</f>
        <v>5</v>
      </c>
      <c r="C71" s="66">
        <f>COUNTIFS(TabMASTERCIS[CIS],$A71,TabMASTERCIS[Stato avanzamento procedurale],C$69)</f>
        <v>30</v>
      </c>
      <c r="D71" s="66">
        <f>COUNTIFS(TabMASTERCIS[CIS],$A71,TabMASTERCIS[Stato avanzamento procedurale],D$69)</f>
        <v>2</v>
      </c>
      <c r="E71" s="66">
        <f>COUNTIFS(TabMASTERCIS[CIS],$A71,TabMASTERCIS[Stato avanzamento procedurale],E$69)</f>
        <v>0</v>
      </c>
      <c r="F71" s="66">
        <f>COUNTIFS(TabMASTERCIS[CIS],$A71,TabMASTERCIS[Stato avanzamento procedurale],F$69)</f>
        <v>0</v>
      </c>
      <c r="G71" s="66">
        <f>COUNTIFS(TabMASTERCIS[CIS],$A71,TabMASTERCIS[Stato avanzamento procedurale],G$69)</f>
        <v>0</v>
      </c>
      <c r="H71" s="66">
        <f>COUNTIFS(TabMASTERCIS[CIS],$A71,TabMASTERCIS[Stato avanzamento procedurale],H$69)</f>
        <v>0</v>
      </c>
      <c r="I71" s="83">
        <f t="shared" ref="I71:I84" si="16">SUM(B71:H71)</f>
        <v>37</v>
      </c>
    </row>
    <row r="72" spans="1:9" x14ac:dyDescent="0.25">
      <c r="A72" s="73" t="str">
        <v>CIS CAPITANATA</v>
      </c>
      <c r="B72" s="66">
        <f>COUNTIFS(TabMASTERCIS[CIS],$A72,TabMASTERCIS[Stato avanzamento procedurale],B$69)</f>
        <v>4</v>
      </c>
      <c r="C72" s="66">
        <f>COUNTIFS(TabMASTERCIS[CIS],$A72,TabMASTERCIS[Stato avanzamento procedurale],C$69)</f>
        <v>21</v>
      </c>
      <c r="D72" s="66">
        <f>COUNTIFS(TabMASTERCIS[CIS],$A72,TabMASTERCIS[Stato avanzamento procedurale],D$69)</f>
        <v>0</v>
      </c>
      <c r="E72" s="66">
        <f>COUNTIFS(TabMASTERCIS[CIS],$A72,TabMASTERCIS[Stato avanzamento procedurale],E$69)</f>
        <v>1</v>
      </c>
      <c r="F72" s="66">
        <f>COUNTIFS(TabMASTERCIS[CIS],$A72,TabMASTERCIS[Stato avanzamento procedurale],F$69)</f>
        <v>15</v>
      </c>
      <c r="G72" s="66">
        <f>COUNTIFS(TabMASTERCIS[CIS],$A72,TabMASTERCIS[Stato avanzamento procedurale],G$69)</f>
        <v>4</v>
      </c>
      <c r="H72" s="66">
        <f>COUNTIFS(TabMASTERCIS[CIS],$A72,TabMASTERCIS[Stato avanzamento procedurale],H$69)</f>
        <v>0</v>
      </c>
      <c r="I72" s="83">
        <f t="shared" si="16"/>
        <v>45</v>
      </c>
    </row>
    <row r="73" spans="1:9" x14ac:dyDescent="0.25">
      <c r="A73" s="73" t="str">
        <v>CIS COSENZA</v>
      </c>
      <c r="B73" s="66">
        <f>COUNTIFS(TabMASTERCIS[CIS],$A73,TabMASTERCIS[Stato avanzamento procedurale],B$69)</f>
        <v>0</v>
      </c>
      <c r="C73" s="66">
        <f>COUNTIFS(TabMASTERCIS[CIS],$A73,TabMASTERCIS[Stato avanzamento procedurale],C$69)</f>
        <v>10</v>
      </c>
      <c r="D73" s="66">
        <f>COUNTIFS(TabMASTERCIS[CIS],$A73,TabMASTERCIS[Stato avanzamento procedurale],D$69)</f>
        <v>0</v>
      </c>
      <c r="E73" s="66">
        <f>COUNTIFS(TabMASTERCIS[CIS],$A73,TabMASTERCIS[Stato avanzamento procedurale],E$69)</f>
        <v>2</v>
      </c>
      <c r="F73" s="66">
        <f>COUNTIFS(TabMASTERCIS[CIS],$A73,TabMASTERCIS[Stato avanzamento procedurale],F$69)</f>
        <v>7</v>
      </c>
      <c r="G73" s="66">
        <f>COUNTIFS(TabMASTERCIS[CIS],$A73,TabMASTERCIS[Stato avanzamento procedurale],G$69)</f>
        <v>1</v>
      </c>
      <c r="H73" s="66">
        <f>COUNTIFS(TabMASTERCIS[CIS],$A73,TabMASTERCIS[Stato avanzamento procedurale],H$69)</f>
        <v>0</v>
      </c>
      <c r="I73" s="83">
        <f t="shared" si="16"/>
        <v>20</v>
      </c>
    </row>
    <row r="74" spans="1:9" x14ac:dyDescent="0.25">
      <c r="A74" s="73" t="str">
        <v>CIS MATERA</v>
      </c>
      <c r="B74" s="66">
        <f>COUNTIFS(TabMASTERCIS[CIS],$A74,TabMASTERCIS[Stato avanzamento procedurale],B$69)</f>
        <v>1</v>
      </c>
      <c r="C74" s="66">
        <f>COUNTIFS(TabMASTERCIS[CIS],$A74,TabMASTERCIS[Stato avanzamento procedurale],C$69)</f>
        <v>1</v>
      </c>
      <c r="D74" s="66">
        <f>COUNTIFS(TabMASTERCIS[CIS],$A74,TabMASTERCIS[Stato avanzamento procedurale],D$69)</f>
        <v>0</v>
      </c>
      <c r="E74" s="66">
        <f>COUNTIFS(TabMASTERCIS[CIS],$A74,TabMASTERCIS[Stato avanzamento procedurale],E$69)</f>
        <v>0</v>
      </c>
      <c r="F74" s="66">
        <f>COUNTIFS(TabMASTERCIS[CIS],$A74,TabMASTERCIS[Stato avanzamento procedurale],F$69)</f>
        <v>3</v>
      </c>
      <c r="G74" s="66">
        <f>COUNTIFS(TabMASTERCIS[CIS],$A74,TabMASTERCIS[Stato avanzamento procedurale],G$69)</f>
        <v>13</v>
      </c>
      <c r="H74" s="66">
        <f>COUNTIFS(TabMASTERCIS[CIS],$A74,TabMASTERCIS[Stato avanzamento procedurale],H$69)</f>
        <v>0</v>
      </c>
      <c r="I74" s="83">
        <f t="shared" si="16"/>
        <v>18</v>
      </c>
    </row>
    <row r="75" spans="1:9" x14ac:dyDescent="0.25">
      <c r="A75" s="73" t="str">
        <v>CIS MOLISE</v>
      </c>
      <c r="B75" s="66">
        <f>COUNTIFS(TabMASTERCIS[CIS],$A75,TabMASTERCIS[Stato avanzamento procedurale],B$69)</f>
        <v>1</v>
      </c>
      <c r="C75" s="66">
        <f>COUNTIFS(TabMASTERCIS[CIS],$A75,TabMASTERCIS[Stato avanzamento procedurale],C$69)</f>
        <v>14</v>
      </c>
      <c r="D75" s="66">
        <f>COUNTIFS(TabMASTERCIS[CIS],$A75,TabMASTERCIS[Stato avanzamento procedurale],D$69)</f>
        <v>3</v>
      </c>
      <c r="E75" s="66">
        <f>COUNTIFS(TabMASTERCIS[CIS],$A75,TabMASTERCIS[Stato avanzamento procedurale],E$69)</f>
        <v>5</v>
      </c>
      <c r="F75" s="66">
        <f>COUNTIFS(TabMASTERCIS[CIS],$A75,TabMASTERCIS[Stato avanzamento procedurale],F$69)</f>
        <v>25</v>
      </c>
      <c r="G75" s="66">
        <f>COUNTIFS(TabMASTERCIS[CIS],$A75,TabMASTERCIS[Stato avanzamento procedurale],G$69)</f>
        <v>4</v>
      </c>
      <c r="H75" s="66">
        <f>COUNTIFS(TabMASTERCIS[CIS],$A75,TabMASTERCIS[Stato avanzamento procedurale],H$69)</f>
        <v>0</v>
      </c>
      <c r="I75" s="83">
        <f t="shared" si="16"/>
        <v>52</v>
      </c>
    </row>
    <row r="76" spans="1:9" x14ac:dyDescent="0.25">
      <c r="A76" s="73" t="str">
        <v>CIS NAPOLI</v>
      </c>
      <c r="B76" s="66">
        <f>COUNTIFS(TabMASTERCIS[CIS],$A76,TabMASTERCIS[Stato avanzamento procedurale],B$69)</f>
        <v>0</v>
      </c>
      <c r="C76" s="66">
        <f>COUNTIFS(TabMASTERCIS[CIS],$A76,TabMASTERCIS[Stato avanzamento procedurale],C$69)</f>
        <v>8</v>
      </c>
      <c r="D76" s="66">
        <f>COUNTIFS(TabMASTERCIS[CIS],$A76,TabMASTERCIS[Stato avanzamento procedurale],D$69)</f>
        <v>0</v>
      </c>
      <c r="E76" s="66">
        <f>COUNTIFS(TabMASTERCIS[CIS],$A76,TabMASTERCIS[Stato avanzamento procedurale],E$69)</f>
        <v>0</v>
      </c>
      <c r="F76" s="66">
        <f>COUNTIFS(TabMASTERCIS[CIS],$A76,TabMASTERCIS[Stato avanzamento procedurale],F$69)</f>
        <v>3</v>
      </c>
      <c r="G76" s="66">
        <f>COUNTIFS(TabMASTERCIS[CIS],$A76,TabMASTERCIS[Stato avanzamento procedurale],G$69)</f>
        <v>0</v>
      </c>
      <c r="H76" s="66">
        <f>COUNTIFS(TabMASTERCIS[CIS],$A76,TabMASTERCIS[Stato avanzamento procedurale],H$69)</f>
        <v>0</v>
      </c>
      <c r="I76" s="83">
        <f t="shared" si="16"/>
        <v>11</v>
      </c>
    </row>
    <row r="77" spans="1:9" x14ac:dyDescent="0.25">
      <c r="A77" s="73" t="str">
        <v>CIS PALERMO</v>
      </c>
      <c r="B77" s="66">
        <f>COUNTIFS(TabMASTERCIS[CIS],$A77,TabMASTERCIS[Stato avanzamento procedurale],B$69)</f>
        <v>1</v>
      </c>
      <c r="C77" s="66">
        <f>COUNTIFS(TabMASTERCIS[CIS],$A77,TabMASTERCIS[Stato avanzamento procedurale],C$69)</f>
        <v>11</v>
      </c>
      <c r="D77" s="66">
        <f>COUNTIFS(TabMASTERCIS[CIS],$A77,TabMASTERCIS[Stato avanzamento procedurale],D$69)</f>
        <v>0</v>
      </c>
      <c r="E77" s="66">
        <f>COUNTIFS(TabMASTERCIS[CIS],$A77,TabMASTERCIS[Stato avanzamento procedurale],E$69)</f>
        <v>2</v>
      </c>
      <c r="F77" s="66">
        <f>COUNTIFS(TabMASTERCIS[CIS],$A77,TabMASTERCIS[Stato avanzamento procedurale],F$69)</f>
        <v>3</v>
      </c>
      <c r="G77" s="66">
        <f>COUNTIFS(TabMASTERCIS[CIS],$A77,TabMASTERCIS[Stato avanzamento procedurale],G$69)</f>
        <v>0</v>
      </c>
      <c r="H77" s="66">
        <f>COUNTIFS(TabMASTERCIS[CIS],$A77,TabMASTERCIS[Stato avanzamento procedurale],H$69)</f>
        <v>0</v>
      </c>
      <c r="I77" s="83">
        <f t="shared" si="16"/>
        <v>17</v>
      </c>
    </row>
    <row r="78" spans="1:9" x14ac:dyDescent="0.25">
      <c r="A78" s="73" t="str">
        <v>CIS ROMA</v>
      </c>
      <c r="B78" s="66">
        <f>COUNTIFS(TabMASTERCIS[CIS],$A78,TabMASTERCIS[Stato avanzamento procedurale],B$69)</f>
        <v>0</v>
      </c>
      <c r="C78" s="66">
        <f>COUNTIFS(TabMASTERCIS[CIS],$A78,TabMASTERCIS[Stato avanzamento procedurale],C$69)</f>
        <v>15</v>
      </c>
      <c r="D78" s="66">
        <f>COUNTIFS(TabMASTERCIS[CIS],$A78,TabMASTERCIS[Stato avanzamento procedurale],D$69)</f>
        <v>0</v>
      </c>
      <c r="E78" s="66">
        <f>COUNTIFS(TabMASTERCIS[CIS],$A78,TabMASTERCIS[Stato avanzamento procedurale],E$69)</f>
        <v>0</v>
      </c>
      <c r="F78" s="66">
        <f>COUNTIFS(TabMASTERCIS[CIS],$A78,TabMASTERCIS[Stato avanzamento procedurale],F$69)</f>
        <v>0</v>
      </c>
      <c r="G78" s="66">
        <f>COUNTIFS(TabMASTERCIS[CIS],$A78,TabMASTERCIS[Stato avanzamento procedurale],G$69)</f>
        <v>0</v>
      </c>
      <c r="H78" s="66">
        <f>COUNTIFS(TabMASTERCIS[CIS],$A78,TabMASTERCIS[Stato avanzamento procedurale],H$69)</f>
        <v>0</v>
      </c>
      <c r="I78" s="83">
        <f t="shared" si="16"/>
        <v>15</v>
      </c>
    </row>
    <row r="79" spans="1:9" x14ac:dyDescent="0.25">
      <c r="A79" s="73" t="str">
        <v>CIS SVELARE BELLEZZA</v>
      </c>
      <c r="B79" s="66">
        <f>COUNTIFS(TabMASTERCIS[CIS],$A79,TabMASTERCIS[Stato avanzamento procedurale],B$69)</f>
        <v>6</v>
      </c>
      <c r="C79" s="66">
        <f>COUNTIFS(TabMASTERCIS[CIS],$A79,TabMASTERCIS[Stato avanzamento procedurale],C$69)</f>
        <v>78</v>
      </c>
      <c r="D79" s="66">
        <f>COUNTIFS(TabMASTERCIS[CIS],$A79,TabMASTERCIS[Stato avanzamento procedurale],D$69)</f>
        <v>3</v>
      </c>
      <c r="E79" s="66">
        <f>COUNTIFS(TabMASTERCIS[CIS],$A79,TabMASTERCIS[Stato avanzamento procedurale],E$69)</f>
        <v>5</v>
      </c>
      <c r="F79" s="66">
        <f>COUNTIFS(TabMASTERCIS[CIS],$A79,TabMASTERCIS[Stato avanzamento procedurale],F$69)</f>
        <v>18</v>
      </c>
      <c r="G79" s="66">
        <f>COUNTIFS(TabMASTERCIS[CIS],$A79,TabMASTERCIS[Stato avanzamento procedurale],G$69)</f>
        <v>0</v>
      </c>
      <c r="H79" s="66">
        <f>COUNTIFS(TabMASTERCIS[CIS],$A79,TabMASTERCIS[Stato avanzamento procedurale],H$69)</f>
        <v>0</v>
      </c>
      <c r="I79" s="83">
        <f t="shared" si="16"/>
        <v>110</v>
      </c>
    </row>
    <row r="80" spans="1:9" x14ac:dyDescent="0.25">
      <c r="A80" s="73" t="str">
        <v>CIS TARANTO</v>
      </c>
      <c r="B80" s="66">
        <f>COUNTIFS(TabMASTERCIS[CIS],$A80,TabMASTERCIS[Stato avanzamento procedurale],B$69)</f>
        <v>16</v>
      </c>
      <c r="C80" s="66">
        <f>COUNTIFS(TabMASTERCIS[CIS],$A80,TabMASTERCIS[Stato avanzamento procedurale],C$69)</f>
        <v>34</v>
      </c>
      <c r="D80" s="66">
        <f>COUNTIFS(TabMASTERCIS[CIS],$A80,TabMASTERCIS[Stato avanzamento procedurale],D$69)</f>
        <v>5</v>
      </c>
      <c r="E80" s="66">
        <f>COUNTIFS(TabMASTERCIS[CIS],$A80,TabMASTERCIS[Stato avanzamento procedurale],E$69)</f>
        <v>5</v>
      </c>
      <c r="F80" s="66">
        <f>COUNTIFS(TabMASTERCIS[CIS],$A80,TabMASTERCIS[Stato avanzamento procedurale],F$69)</f>
        <v>24</v>
      </c>
      <c r="G80" s="66">
        <f>COUNTIFS(TabMASTERCIS[CIS],$A80,TabMASTERCIS[Stato avanzamento procedurale],G$69)</f>
        <v>66</v>
      </c>
      <c r="H80" s="66">
        <f>COUNTIFS(TabMASTERCIS[CIS],$A80,TabMASTERCIS[Stato avanzamento procedurale],H$69)</f>
        <v>1</v>
      </c>
      <c r="I80" s="83">
        <f t="shared" si="16"/>
        <v>151</v>
      </c>
    </row>
    <row r="81" spans="1:9" x14ac:dyDescent="0.25">
      <c r="A81" s="73" t="str">
        <v>CIS TERRA DEI FUOCHI</v>
      </c>
      <c r="B81" s="66">
        <f>COUNTIFS(TabMASTERCIS[CIS],$A81,TabMASTERCIS[Stato avanzamento procedurale],B$69)</f>
        <v>10</v>
      </c>
      <c r="C81" s="66">
        <f>COUNTIFS(TabMASTERCIS[CIS],$A81,TabMASTERCIS[Stato avanzamento procedurale],C$69)</f>
        <v>40</v>
      </c>
      <c r="D81" s="66">
        <f>COUNTIFS(TabMASTERCIS[CIS],$A81,TabMASTERCIS[Stato avanzamento procedurale],D$69)</f>
        <v>4</v>
      </c>
      <c r="E81" s="66">
        <f>COUNTIFS(TabMASTERCIS[CIS],$A81,TabMASTERCIS[Stato avanzamento procedurale],E$69)</f>
        <v>0</v>
      </c>
      <c r="F81" s="66">
        <f>COUNTIFS(TabMASTERCIS[CIS],$A81,TabMASTERCIS[Stato avanzamento procedurale],F$69)</f>
        <v>13</v>
      </c>
      <c r="G81" s="66">
        <f>COUNTIFS(TabMASTERCIS[CIS],$A81,TabMASTERCIS[Stato avanzamento procedurale],G$69)</f>
        <v>1</v>
      </c>
      <c r="H81" s="66">
        <f>COUNTIFS(TabMASTERCIS[CIS],$A81,TabMASTERCIS[Stato avanzamento procedurale],H$69)</f>
        <v>0</v>
      </c>
      <c r="I81" s="83">
        <f t="shared" si="16"/>
        <v>68</v>
      </c>
    </row>
    <row r="82" spans="1:9" x14ac:dyDescent="0.25">
      <c r="A82" s="73" t="str">
        <v>CIS VENTOTENE</v>
      </c>
      <c r="B82" s="66">
        <f>COUNTIFS(TabMASTERCIS[CIS],$A82,TabMASTERCIS[Stato avanzamento procedurale],B$69)</f>
        <v>0</v>
      </c>
      <c r="C82" s="66">
        <f>COUNTIFS(TabMASTERCIS[CIS],$A82,TabMASTERCIS[Stato avanzamento procedurale],C$69)</f>
        <v>1</v>
      </c>
      <c r="D82" s="66">
        <f>COUNTIFS(TabMASTERCIS[CIS],$A82,TabMASTERCIS[Stato avanzamento procedurale],D$69)</f>
        <v>0</v>
      </c>
      <c r="E82" s="66">
        <f>COUNTIFS(TabMASTERCIS[CIS],$A82,TabMASTERCIS[Stato avanzamento procedurale],E$69)</f>
        <v>0</v>
      </c>
      <c r="F82" s="66">
        <f>COUNTIFS(TabMASTERCIS[CIS],$A82,TabMASTERCIS[Stato avanzamento procedurale],F$69)</f>
        <v>3</v>
      </c>
      <c r="G82" s="66">
        <f>COUNTIFS(TabMASTERCIS[CIS],$A82,TabMASTERCIS[Stato avanzamento procedurale],G$69)</f>
        <v>1</v>
      </c>
      <c r="H82" s="66">
        <f>COUNTIFS(TabMASTERCIS[CIS],$A82,TabMASTERCIS[Stato avanzamento procedurale],H$69)</f>
        <v>0</v>
      </c>
      <c r="I82" s="83">
        <f t="shared" si="16"/>
        <v>5</v>
      </c>
    </row>
    <row r="83" spans="1:9" x14ac:dyDescent="0.25">
      <c r="A83" s="73" t="str">
        <v>CIS VESUVIO NAPOLI POMPEI</v>
      </c>
      <c r="B83" s="66">
        <f>COUNTIFS(TabMASTERCIS[CIS],$A83,TabMASTERCIS[Stato avanzamento procedurale],B$69)</f>
        <v>10</v>
      </c>
      <c r="C83" s="66">
        <f>COUNTIFS(TabMASTERCIS[CIS],$A83,TabMASTERCIS[Stato avanzamento procedurale],C$69)</f>
        <v>24</v>
      </c>
      <c r="D83" s="66">
        <f>COUNTIFS(TabMASTERCIS[CIS],$A83,TabMASTERCIS[Stato avanzamento procedurale],D$69)</f>
        <v>0</v>
      </c>
      <c r="E83" s="66">
        <f>COUNTIFS(TabMASTERCIS[CIS],$A83,TabMASTERCIS[Stato avanzamento procedurale],E$69)</f>
        <v>1</v>
      </c>
      <c r="F83" s="66">
        <f>COUNTIFS(TabMASTERCIS[CIS],$A83,TabMASTERCIS[Stato avanzamento procedurale],F$69)</f>
        <v>8</v>
      </c>
      <c r="G83" s="66">
        <f>COUNTIFS(TabMASTERCIS[CIS],$A83,TabMASTERCIS[Stato avanzamento procedurale],G$69)</f>
        <v>2</v>
      </c>
      <c r="H83" s="66">
        <f>COUNTIFS(TabMASTERCIS[CIS],$A83,TabMASTERCIS[Stato avanzamento procedurale],H$69)</f>
        <v>0</v>
      </c>
      <c r="I83" s="83">
        <f t="shared" si="16"/>
        <v>45</v>
      </c>
    </row>
    <row r="84" spans="1:9" x14ac:dyDescent="0.25">
      <c r="A84" s="73" t="str">
        <v>CIS VOLARE</v>
      </c>
      <c r="B84" s="66">
        <f>COUNTIFS(TabMASTERCIS[CIS],$A84,TabMASTERCIS[Stato avanzamento procedurale],B$69)</f>
        <v>0</v>
      </c>
      <c r="C84" s="66">
        <f>COUNTIFS(TabMASTERCIS[CIS],$A84,TabMASTERCIS[Stato avanzamento procedurale],C$69)</f>
        <v>20</v>
      </c>
      <c r="D84" s="66">
        <f>COUNTIFS(TabMASTERCIS[CIS],$A84,TabMASTERCIS[Stato avanzamento procedurale],D$69)</f>
        <v>2</v>
      </c>
      <c r="E84" s="66">
        <f>COUNTIFS(TabMASTERCIS[CIS],$A84,TabMASTERCIS[Stato avanzamento procedurale],E$69)</f>
        <v>2</v>
      </c>
      <c r="F84" s="66">
        <f>COUNTIFS(TabMASTERCIS[CIS],$A84,TabMASTERCIS[Stato avanzamento procedurale],F$69)</f>
        <v>5</v>
      </c>
      <c r="G84" s="66">
        <f>COUNTIFS(TabMASTERCIS[CIS],$A84,TabMASTERCIS[Stato avanzamento procedurale],G$69)</f>
        <v>0</v>
      </c>
      <c r="H84" s="66">
        <f>COUNTIFS(TabMASTERCIS[CIS],$A84,TabMASTERCIS[Stato avanzamento procedurale],H$69)</f>
        <v>0</v>
      </c>
      <c r="I84" s="83">
        <f t="shared" si="16"/>
        <v>29</v>
      </c>
    </row>
    <row r="85" spans="1:9" x14ac:dyDescent="0.25">
      <c r="A85" s="58" t="s">
        <v>2648</v>
      </c>
      <c r="B85" s="84">
        <f>SUM(B70:B84)</f>
        <v>65</v>
      </c>
      <c r="C85" s="84">
        <f t="shared" ref="C85:H85" si="17">SUM(C70:C84)</f>
        <v>335</v>
      </c>
      <c r="D85" s="84">
        <f t="shared" si="17"/>
        <v>20</v>
      </c>
      <c r="E85" s="84">
        <f t="shared" si="17"/>
        <v>25</v>
      </c>
      <c r="F85" s="84">
        <f t="shared" si="17"/>
        <v>134</v>
      </c>
      <c r="G85" s="84">
        <f t="shared" si="17"/>
        <v>92</v>
      </c>
      <c r="H85" s="84">
        <f t="shared" si="17"/>
        <v>1</v>
      </c>
      <c r="I85" s="84">
        <f t="shared" ref="I85" si="18">SUM(I70:I84)</f>
        <v>672</v>
      </c>
    </row>
    <row r="90" spans="1:9" ht="45" x14ac:dyDescent="0.25">
      <c r="A90" s="57" t="s">
        <v>160</v>
      </c>
      <c r="B90" s="57" t="s">
        <v>33</v>
      </c>
      <c r="C90" s="57" t="s">
        <v>15</v>
      </c>
      <c r="D90" s="57" t="s">
        <v>23</v>
      </c>
      <c r="E90" s="57" t="s">
        <v>125</v>
      </c>
      <c r="F90" s="57" t="s">
        <v>58</v>
      </c>
      <c r="G90" s="57" t="s">
        <v>305</v>
      </c>
      <c r="H90" s="57" t="s">
        <v>1480</v>
      </c>
      <c r="I90" s="57" t="s">
        <v>2622</v>
      </c>
    </row>
    <row r="91" spans="1:9" x14ac:dyDescent="0.25">
      <c r="A91" s="73" t="str" cm="1">
        <f t="array" ref="A91:A105">_xlfn._xlws.SORT(_xlfn.UNIQUE(TabMASTERCIS[CIS]))</f>
        <v>CIS AREE SISMA</v>
      </c>
      <c r="B91" s="77">
        <f>SUMIFS(TabMASTERCIS[Finanziamento],TabMASTERCIS[CIS],$A91,TabMASTERCIS[Stato avanzamento procedurale],B$90)</f>
        <v>51402000</v>
      </c>
      <c r="C91" s="77">
        <f>SUMIFS(TabMASTERCIS[Finanziamento],TabMASTERCIS[CIS],$A91,TabMASTERCIS[Stato avanzamento procedurale],C$90)</f>
        <v>86260000</v>
      </c>
      <c r="D91" s="77">
        <f>SUMIFS(TabMASTERCIS[Finanziamento],TabMASTERCIS[CIS],$A91,TabMASTERCIS[Stato avanzamento procedurale],D$90)</f>
        <v>1880000</v>
      </c>
      <c r="E91" s="77">
        <f>SUMIFS(TabMASTERCIS[Finanziamento],TabMASTERCIS[CIS],$A91,TabMASTERCIS[Stato avanzamento procedurale],E$90)</f>
        <v>3272000</v>
      </c>
      <c r="F91" s="77">
        <f>SUMIFS(TabMASTERCIS[Finanziamento],TabMASTERCIS[CIS],$A91,TabMASTERCIS[Stato avanzamento procedurale],F$90)</f>
        <v>17118000</v>
      </c>
      <c r="G91" s="77">
        <f>SUMIFS(TabMASTERCIS[Finanziamento],TabMASTERCIS[CIS],$A91,TabMASTERCIS[Stato avanzamento procedurale],G$90)</f>
        <v>0</v>
      </c>
      <c r="H91" s="77">
        <f>SUMIFS(TabMASTERCIS[Finanziamento],TabMASTERCIS[CIS],$A91,TabMASTERCIS[Stato avanzamento procedurale],H$90)</f>
        <v>0</v>
      </c>
      <c r="I91" s="85">
        <f>SUM(B91:H91)</f>
        <v>159932000</v>
      </c>
    </row>
    <row r="92" spans="1:9" x14ac:dyDescent="0.25">
      <c r="A92" s="73" t="str">
        <v>CIS BRINDISI LECCE</v>
      </c>
      <c r="B92" s="77">
        <f>SUMIFS(TabMASTERCIS[Finanziamento],TabMASTERCIS[CIS],$A92,TabMASTERCIS[Stato avanzamento procedurale],B$90)</f>
        <v>10110932.699999999</v>
      </c>
      <c r="C92" s="77">
        <f>SUMIFS(TabMASTERCIS[Finanziamento],TabMASTERCIS[CIS],$A92,TabMASTERCIS[Stato avanzamento procedurale],C$90)</f>
        <v>165449087.86000001</v>
      </c>
      <c r="D92" s="77">
        <f>SUMIFS(TabMASTERCIS[Finanziamento],TabMASTERCIS[CIS],$A92,TabMASTERCIS[Stato avanzamento procedurale],D$90)</f>
        <v>8250000</v>
      </c>
      <c r="E92" s="77">
        <f>SUMIFS(TabMASTERCIS[Finanziamento],TabMASTERCIS[CIS],$A92,TabMASTERCIS[Stato avanzamento procedurale],E$90)</f>
        <v>0</v>
      </c>
      <c r="F92" s="77">
        <f>SUMIFS(TabMASTERCIS[Finanziamento],TabMASTERCIS[CIS],$A92,TabMASTERCIS[Stato avanzamento procedurale],F$90)</f>
        <v>0</v>
      </c>
      <c r="G92" s="77">
        <f>SUMIFS(TabMASTERCIS[Finanziamento],TabMASTERCIS[CIS],$A92,TabMASTERCIS[Stato avanzamento procedurale],G$90)</f>
        <v>0</v>
      </c>
      <c r="H92" s="77">
        <f>SUMIFS(TabMASTERCIS[Finanziamento],TabMASTERCIS[CIS],$A92,TabMASTERCIS[Stato avanzamento procedurale],H$90)</f>
        <v>0</v>
      </c>
      <c r="I92" s="85">
        <f t="shared" ref="I92:I105" si="19">SUM(B92:H92)</f>
        <v>183810020.56</v>
      </c>
    </row>
    <row r="93" spans="1:9" x14ac:dyDescent="0.25">
      <c r="A93" s="73" t="str">
        <v>CIS CAPITANATA</v>
      </c>
      <c r="B93" s="77">
        <f>SUMIFS(TabMASTERCIS[Finanziamento],TabMASTERCIS[CIS],$A93,TabMASTERCIS[Stato avanzamento procedurale],B$90)</f>
        <v>32043727.460000001</v>
      </c>
      <c r="C93" s="77">
        <f>SUMIFS(TabMASTERCIS[Finanziamento],TabMASTERCIS[CIS],$A93,TabMASTERCIS[Stato avanzamento procedurale],C$90)</f>
        <v>193711294.49000001</v>
      </c>
      <c r="D93" s="77">
        <f>SUMIFS(TabMASTERCIS[Finanziamento],TabMASTERCIS[CIS],$A93,TabMASTERCIS[Stato avanzamento procedurale],D$90)</f>
        <v>0</v>
      </c>
      <c r="E93" s="77">
        <f>SUMIFS(TabMASTERCIS[Finanziamento],TabMASTERCIS[CIS],$A93,TabMASTERCIS[Stato avanzamento procedurale],E$90)</f>
        <v>3596000</v>
      </c>
      <c r="F93" s="77">
        <f>SUMIFS(TabMASTERCIS[Finanziamento],TabMASTERCIS[CIS],$A93,TabMASTERCIS[Stato avanzamento procedurale],F$90)</f>
        <v>57276314.299999997</v>
      </c>
      <c r="G93" s="77">
        <f>SUMIFS(TabMASTERCIS[Finanziamento],TabMASTERCIS[CIS],$A93,TabMASTERCIS[Stato avanzamento procedurale],G$90)</f>
        <v>3801807.05</v>
      </c>
      <c r="H93" s="77">
        <f>SUMIFS(TabMASTERCIS[Finanziamento],TabMASTERCIS[CIS],$A93,TabMASTERCIS[Stato avanzamento procedurale],H$90)</f>
        <v>0</v>
      </c>
      <c r="I93" s="85">
        <f t="shared" si="19"/>
        <v>290429143.30000001</v>
      </c>
    </row>
    <row r="94" spans="1:9" x14ac:dyDescent="0.25">
      <c r="A94" s="73" t="str">
        <v>CIS COSENZA</v>
      </c>
      <c r="B94" s="77">
        <f>SUMIFS(TabMASTERCIS[Finanziamento],TabMASTERCIS[CIS],$A94,TabMASTERCIS[Stato avanzamento procedurale],B$90)</f>
        <v>0</v>
      </c>
      <c r="C94" s="77">
        <f>SUMIFS(TabMASTERCIS[Finanziamento],TabMASTERCIS[CIS],$A94,TabMASTERCIS[Stato avanzamento procedurale],C$90)</f>
        <v>60855857.740000002</v>
      </c>
      <c r="D94" s="77">
        <f>SUMIFS(TabMASTERCIS[Finanziamento],TabMASTERCIS[CIS],$A94,TabMASTERCIS[Stato avanzamento procedurale],D$90)</f>
        <v>0</v>
      </c>
      <c r="E94" s="77">
        <f>SUMIFS(TabMASTERCIS[Finanziamento],TabMASTERCIS[CIS],$A94,TabMASTERCIS[Stato avanzamento procedurale],E$90)</f>
        <v>5761343.2800000003</v>
      </c>
      <c r="F94" s="77">
        <f>SUMIFS(TabMASTERCIS[Finanziamento],TabMASTERCIS[CIS],$A94,TabMASTERCIS[Stato avanzamento procedurale],F$90)</f>
        <v>22754149.050000001</v>
      </c>
      <c r="G94" s="77">
        <f>SUMIFS(TabMASTERCIS[Finanziamento],TabMASTERCIS[CIS],$A94,TabMASTERCIS[Stato avanzamento procedurale],G$90)</f>
        <v>628649.93000000005</v>
      </c>
      <c r="H94" s="77">
        <f>SUMIFS(TabMASTERCIS[Finanziamento],TabMASTERCIS[CIS],$A94,TabMASTERCIS[Stato avanzamento procedurale],H$90)</f>
        <v>0</v>
      </c>
      <c r="I94" s="85">
        <f t="shared" si="19"/>
        <v>90000000.000000015</v>
      </c>
    </row>
    <row r="95" spans="1:9" x14ac:dyDescent="0.25">
      <c r="A95" s="73" t="str">
        <v>CIS MATERA</v>
      </c>
      <c r="B95" s="77">
        <f>SUMIFS(TabMASTERCIS[Finanziamento],TabMASTERCIS[CIS],$A95,TabMASTERCIS[Stato avanzamento procedurale],B$90)</f>
        <v>3500000</v>
      </c>
      <c r="C95" s="77">
        <f>SUMIFS(TabMASTERCIS[Finanziamento],TabMASTERCIS[CIS],$A95,TabMASTERCIS[Stato avanzamento procedurale],C$90)</f>
        <v>150000</v>
      </c>
      <c r="D95" s="77">
        <f>SUMIFS(TabMASTERCIS[Finanziamento],TabMASTERCIS[CIS],$A95,TabMASTERCIS[Stato avanzamento procedurale],D$90)</f>
        <v>0</v>
      </c>
      <c r="E95" s="77">
        <f>SUMIFS(TabMASTERCIS[Finanziamento],TabMASTERCIS[CIS],$A95,TabMASTERCIS[Stato avanzamento procedurale],E$90)</f>
        <v>0</v>
      </c>
      <c r="F95" s="77">
        <f>SUMIFS(TabMASTERCIS[Finanziamento],TabMASTERCIS[CIS],$A95,TabMASTERCIS[Stato avanzamento procedurale],F$90)</f>
        <v>19200000</v>
      </c>
      <c r="G95" s="77">
        <f>SUMIFS(TabMASTERCIS[Finanziamento],TabMASTERCIS[CIS],$A95,TabMASTERCIS[Stato avanzamento procedurale],G$90)</f>
        <v>11775408.26</v>
      </c>
      <c r="H95" s="77">
        <f>SUMIFS(TabMASTERCIS[Finanziamento],TabMASTERCIS[CIS],$A95,TabMASTERCIS[Stato avanzamento procedurale],H$90)</f>
        <v>0</v>
      </c>
      <c r="I95" s="85">
        <f t="shared" si="19"/>
        <v>34625408.259999998</v>
      </c>
    </row>
    <row r="96" spans="1:9" x14ac:dyDescent="0.25">
      <c r="A96" s="73" t="str">
        <v>CIS MOLISE</v>
      </c>
      <c r="B96" s="77">
        <f>SUMIFS(TabMASTERCIS[Finanziamento],TabMASTERCIS[CIS],$A96,TabMASTERCIS[Stato avanzamento procedurale],B$90)</f>
        <v>625650</v>
      </c>
      <c r="C96" s="77">
        <f>SUMIFS(TabMASTERCIS[Finanziamento],TabMASTERCIS[CIS],$A96,TabMASTERCIS[Stato avanzamento procedurale],C$90)</f>
        <v>187500557.60999998</v>
      </c>
      <c r="D96" s="77">
        <f>SUMIFS(TabMASTERCIS[Finanziamento],TabMASTERCIS[CIS],$A96,TabMASTERCIS[Stato avanzamento procedurale],D$90)</f>
        <v>14952176.609999999</v>
      </c>
      <c r="E96" s="77">
        <f>SUMIFS(TabMASTERCIS[Finanziamento],TabMASTERCIS[CIS],$A96,TabMASTERCIS[Stato avanzamento procedurale],E$90)</f>
        <v>15393139</v>
      </c>
      <c r="F96" s="77">
        <f>SUMIFS(TabMASTERCIS[Finanziamento],TabMASTERCIS[CIS],$A96,TabMASTERCIS[Stato avanzamento procedurale],F$90)</f>
        <v>49672912.18999999</v>
      </c>
      <c r="G96" s="77">
        <f>SUMIFS(TabMASTERCIS[Finanziamento],TabMASTERCIS[CIS],$A96,TabMASTERCIS[Stato avanzamento procedurale],G$90)</f>
        <v>1893897.2</v>
      </c>
      <c r="H96" s="77">
        <f>SUMIFS(TabMASTERCIS[Finanziamento],TabMASTERCIS[CIS],$A96,TabMASTERCIS[Stato avanzamento procedurale],H$90)</f>
        <v>0</v>
      </c>
      <c r="I96" s="85">
        <f t="shared" si="19"/>
        <v>270038332.60999995</v>
      </c>
    </row>
    <row r="97" spans="1:9" x14ac:dyDescent="0.25">
      <c r="A97" s="73" t="str">
        <v>CIS NAPOLI</v>
      </c>
      <c r="B97" s="77">
        <f>SUMIFS(TabMASTERCIS[Finanziamento],TabMASTERCIS[CIS],$A97,TabMASTERCIS[Stato avanzamento procedurale],B$90)</f>
        <v>0</v>
      </c>
      <c r="C97" s="77">
        <f>SUMIFS(TabMASTERCIS[Finanziamento],TabMASTERCIS[CIS],$A97,TabMASTERCIS[Stato avanzamento procedurale],C$90)</f>
        <v>61500000</v>
      </c>
      <c r="D97" s="77">
        <f>SUMIFS(TabMASTERCIS[Finanziamento],TabMASTERCIS[CIS],$A97,TabMASTERCIS[Stato avanzamento procedurale],D$90)</f>
        <v>0</v>
      </c>
      <c r="E97" s="77">
        <f>SUMIFS(TabMASTERCIS[Finanziamento],TabMASTERCIS[CIS],$A97,TabMASTERCIS[Stato avanzamento procedurale],E$90)</f>
        <v>0</v>
      </c>
      <c r="F97" s="77">
        <f>SUMIFS(TabMASTERCIS[Finanziamento],TabMASTERCIS[CIS],$A97,TabMASTERCIS[Stato avanzamento procedurale],F$90)</f>
        <v>33400000</v>
      </c>
      <c r="G97" s="77">
        <f>SUMIFS(TabMASTERCIS[Finanziamento],TabMASTERCIS[CIS],$A97,TabMASTERCIS[Stato avanzamento procedurale],G$90)</f>
        <v>0</v>
      </c>
      <c r="H97" s="77">
        <f>SUMIFS(TabMASTERCIS[Finanziamento],TabMASTERCIS[CIS],$A97,TabMASTERCIS[Stato avanzamento procedurale],H$90)</f>
        <v>0</v>
      </c>
      <c r="I97" s="85">
        <f t="shared" si="19"/>
        <v>94900000</v>
      </c>
    </row>
    <row r="98" spans="1:9" x14ac:dyDescent="0.25">
      <c r="A98" s="73" t="str">
        <v>CIS PALERMO</v>
      </c>
      <c r="B98" s="77">
        <f>SUMIFS(TabMASTERCIS[Finanziamento],TabMASTERCIS[CIS],$A98,TabMASTERCIS[Stato avanzamento procedurale],B$90)</f>
        <v>2500000</v>
      </c>
      <c r="C98" s="77">
        <f>SUMIFS(TabMASTERCIS[Finanziamento],TabMASTERCIS[CIS],$A98,TabMASTERCIS[Stato avanzamento procedurale],C$90)</f>
        <v>53700000</v>
      </c>
      <c r="D98" s="77">
        <f>SUMIFS(TabMASTERCIS[Finanziamento],TabMASTERCIS[CIS],$A98,TabMASTERCIS[Stato avanzamento procedurale],D$90)</f>
        <v>0</v>
      </c>
      <c r="E98" s="77">
        <f>SUMIFS(TabMASTERCIS[Finanziamento],TabMASTERCIS[CIS],$A98,TabMASTERCIS[Stato avanzamento procedurale],E$90)</f>
        <v>31778636</v>
      </c>
      <c r="F98" s="77">
        <f>SUMIFS(TabMASTERCIS[Finanziamento],TabMASTERCIS[CIS],$A98,TabMASTERCIS[Stato avanzamento procedurale],F$90)</f>
        <v>2021364</v>
      </c>
      <c r="G98" s="77">
        <f>SUMIFS(TabMASTERCIS[Finanziamento],TabMASTERCIS[CIS],$A98,TabMASTERCIS[Stato avanzamento procedurale],G$90)</f>
        <v>0</v>
      </c>
      <c r="H98" s="77">
        <f>SUMIFS(TabMASTERCIS[Finanziamento],TabMASTERCIS[CIS],$A98,TabMASTERCIS[Stato avanzamento procedurale],H$90)</f>
        <v>0</v>
      </c>
      <c r="I98" s="85">
        <f t="shared" si="19"/>
        <v>90000000</v>
      </c>
    </row>
    <row r="99" spans="1:9" x14ac:dyDescent="0.25">
      <c r="A99" s="73" t="str">
        <v>CIS ROMA</v>
      </c>
      <c r="B99" s="77">
        <f>SUMIFS(TabMASTERCIS[Finanziamento],TabMASTERCIS[CIS],$A99,TabMASTERCIS[Stato avanzamento procedurale],B$90)</f>
        <v>0</v>
      </c>
      <c r="C99" s="77">
        <f>SUMIFS(TabMASTERCIS[Finanziamento],TabMASTERCIS[CIS],$A99,TabMASTERCIS[Stato avanzamento procedurale],C$90)</f>
        <v>199999999.99000001</v>
      </c>
      <c r="D99" s="77">
        <f>SUMIFS(TabMASTERCIS[Finanziamento],TabMASTERCIS[CIS],$A99,TabMASTERCIS[Stato avanzamento procedurale],D$90)</f>
        <v>0</v>
      </c>
      <c r="E99" s="77">
        <f>SUMIFS(TabMASTERCIS[Finanziamento],TabMASTERCIS[CIS],$A99,TabMASTERCIS[Stato avanzamento procedurale],E$90)</f>
        <v>0</v>
      </c>
      <c r="F99" s="77">
        <f>SUMIFS(TabMASTERCIS[Finanziamento],TabMASTERCIS[CIS],$A99,TabMASTERCIS[Stato avanzamento procedurale],F$90)</f>
        <v>0</v>
      </c>
      <c r="G99" s="77">
        <f>SUMIFS(TabMASTERCIS[Finanziamento],TabMASTERCIS[CIS],$A99,TabMASTERCIS[Stato avanzamento procedurale],G$90)</f>
        <v>0</v>
      </c>
      <c r="H99" s="77">
        <f>SUMIFS(TabMASTERCIS[Finanziamento],TabMASTERCIS[CIS],$A99,TabMASTERCIS[Stato avanzamento procedurale],H$90)</f>
        <v>0</v>
      </c>
      <c r="I99" s="85">
        <f t="shared" si="19"/>
        <v>199999999.99000001</v>
      </c>
    </row>
    <row r="100" spans="1:9" x14ac:dyDescent="0.25">
      <c r="A100" s="73" t="str">
        <v>CIS SVELARE BELLEZZA</v>
      </c>
      <c r="B100" s="77">
        <f>SUMIFS(TabMASTERCIS[Finanziamento],TabMASTERCIS[CIS],$A100,TabMASTERCIS[Stato avanzamento procedurale],B$90)</f>
        <v>10384385</v>
      </c>
      <c r="C100" s="77">
        <f>SUMIFS(TabMASTERCIS[Finanziamento],TabMASTERCIS[CIS],$A100,TabMASTERCIS[Stato avanzamento procedurale],C$90)</f>
        <v>166613919.47999999</v>
      </c>
      <c r="D100" s="77">
        <f>SUMIFS(TabMASTERCIS[Finanziamento],TabMASTERCIS[CIS],$A100,TabMASTERCIS[Stato avanzamento procedurale],D$90)</f>
        <v>5882131.2400000002</v>
      </c>
      <c r="E100" s="77">
        <f>SUMIFS(TabMASTERCIS[Finanziamento],TabMASTERCIS[CIS],$A100,TabMASTERCIS[Stato avanzamento procedurale],E$90)</f>
        <v>8480000</v>
      </c>
      <c r="F100" s="77">
        <f>SUMIFS(TabMASTERCIS[Finanziamento],TabMASTERCIS[CIS],$A100,TabMASTERCIS[Stato avanzamento procedurale],F$90)</f>
        <v>35609687.399999999</v>
      </c>
      <c r="G100" s="77">
        <f>SUMIFS(TabMASTERCIS[Finanziamento],TabMASTERCIS[CIS],$A100,TabMASTERCIS[Stato avanzamento procedurale],G$90)</f>
        <v>0</v>
      </c>
      <c r="H100" s="77">
        <f>SUMIFS(TabMASTERCIS[Finanziamento],TabMASTERCIS[CIS],$A100,TabMASTERCIS[Stato avanzamento procedurale],H$90)</f>
        <v>0</v>
      </c>
      <c r="I100" s="85">
        <f t="shared" si="19"/>
        <v>226970123.12</v>
      </c>
    </row>
    <row r="101" spans="1:9" x14ac:dyDescent="0.25">
      <c r="A101" s="73" t="str">
        <v>CIS TARANTO</v>
      </c>
      <c r="B101" s="77">
        <f>SUMIFS(TabMASTERCIS[Finanziamento],TabMASTERCIS[CIS],$A101,TabMASTERCIS[Stato avanzamento procedurale],B$90)</f>
        <v>187086424.13</v>
      </c>
      <c r="C101" s="77">
        <f>SUMIFS(TabMASTERCIS[Finanziamento],TabMASTERCIS[CIS],$A101,TabMASTERCIS[Stato avanzamento procedurale],C$90)</f>
        <v>444394939.09000003</v>
      </c>
      <c r="D101" s="77">
        <f>SUMIFS(TabMASTERCIS[Finanziamento],TabMASTERCIS[CIS],$A101,TabMASTERCIS[Stato avanzamento procedurale],D$90)</f>
        <v>20700060.25</v>
      </c>
      <c r="E101" s="77">
        <f>SUMIFS(TabMASTERCIS[Finanziamento],TabMASTERCIS[CIS],$A101,TabMASTERCIS[Stato avanzamento procedurale],E$90)</f>
        <v>284762450.44999999</v>
      </c>
      <c r="F101" s="77">
        <f>SUMIFS(TabMASTERCIS[Finanziamento],TabMASTERCIS[CIS],$A101,TabMASTERCIS[Stato avanzamento procedurale],F$90)</f>
        <v>188181445.75999999</v>
      </c>
      <c r="G101" s="77">
        <f>SUMIFS(TabMASTERCIS[Finanziamento],TabMASTERCIS[CIS],$A101,TabMASTERCIS[Stato avanzamento procedurale],G$90)</f>
        <v>344012008.10000002</v>
      </c>
      <c r="H101" s="77">
        <f>SUMIFS(TabMASTERCIS[Finanziamento],TabMASTERCIS[CIS],$A101,TabMASTERCIS[Stato avanzamento procedurale],H$90)</f>
        <v>37500000</v>
      </c>
      <c r="I101" s="85">
        <f t="shared" si="19"/>
        <v>1506637327.7800002</v>
      </c>
    </row>
    <row r="102" spans="1:9" x14ac:dyDescent="0.25">
      <c r="A102" s="73" t="str">
        <v>CIS TERRA DEI FUOCHI</v>
      </c>
      <c r="B102" s="77">
        <f>SUMIFS(TabMASTERCIS[Finanziamento],TabMASTERCIS[CIS],$A102,TabMASTERCIS[Stato avanzamento procedurale],B$90)</f>
        <v>26000310</v>
      </c>
      <c r="C102" s="77">
        <f>SUMIFS(TabMASTERCIS[Finanziamento],TabMASTERCIS[CIS],$A102,TabMASTERCIS[Stato avanzamento procedurale],C$90)</f>
        <v>140108341.90000001</v>
      </c>
      <c r="D102" s="77">
        <f>SUMIFS(TabMASTERCIS[Finanziamento],TabMASTERCIS[CIS],$A102,TabMASTERCIS[Stato avanzamento procedurale],D$90)</f>
        <v>8061219.2699999996</v>
      </c>
      <c r="E102" s="77">
        <f>SUMIFS(TabMASTERCIS[Finanziamento],TabMASTERCIS[CIS],$A102,TabMASTERCIS[Stato avanzamento procedurale],E$90)</f>
        <v>0</v>
      </c>
      <c r="F102" s="77">
        <f>SUMIFS(TabMASTERCIS[Finanziamento],TabMASTERCIS[CIS],$A102,TabMASTERCIS[Stato avanzamento procedurale],F$90)</f>
        <v>26540928.800000004</v>
      </c>
      <c r="G102" s="77">
        <f>SUMIFS(TabMASTERCIS[Finanziamento],TabMASTERCIS[CIS],$A102,TabMASTERCIS[Stato avanzamento procedurale],G$90)</f>
        <v>822766.15</v>
      </c>
      <c r="H102" s="77">
        <f>SUMIFS(TabMASTERCIS[Finanziamento],TabMASTERCIS[CIS],$A102,TabMASTERCIS[Stato avanzamento procedurale],H$90)</f>
        <v>0</v>
      </c>
      <c r="I102" s="85">
        <f t="shared" si="19"/>
        <v>201533566.12000003</v>
      </c>
    </row>
    <row r="103" spans="1:9" x14ac:dyDescent="0.25">
      <c r="A103" s="73" t="str">
        <v>CIS VENTOTENE</v>
      </c>
      <c r="B103" s="77">
        <f>SUMIFS(TabMASTERCIS[Finanziamento],TabMASTERCIS[CIS],$A103,TabMASTERCIS[Stato avanzamento procedurale],B$90)</f>
        <v>0</v>
      </c>
      <c r="C103" s="77">
        <f>SUMIFS(TabMASTERCIS[Finanziamento],TabMASTERCIS[CIS],$A103,TabMASTERCIS[Stato avanzamento procedurale],C$90)</f>
        <v>43877552.259999998</v>
      </c>
      <c r="D103" s="77">
        <f>SUMIFS(TabMASTERCIS[Finanziamento],TabMASTERCIS[CIS],$A103,TabMASTERCIS[Stato avanzamento procedurale],D$90)</f>
        <v>0</v>
      </c>
      <c r="E103" s="77">
        <f>SUMIFS(TabMASTERCIS[Finanziamento],TabMASTERCIS[CIS],$A103,TabMASTERCIS[Stato avanzamento procedurale],E$90)</f>
        <v>0</v>
      </c>
      <c r="F103" s="77">
        <f>SUMIFS(TabMASTERCIS[Finanziamento],TabMASTERCIS[CIS],$A103,TabMASTERCIS[Stato avanzamento procedurale],F$90)</f>
        <v>24749869.740000002</v>
      </c>
      <c r="G103" s="77">
        <f>SUMIFS(TabMASTERCIS[Finanziamento],TabMASTERCIS[CIS],$A103,TabMASTERCIS[Stato avanzamento procedurale],G$90)</f>
        <v>1600000</v>
      </c>
      <c r="H103" s="77">
        <f>SUMIFS(TabMASTERCIS[Finanziamento],TabMASTERCIS[CIS],$A103,TabMASTERCIS[Stato avanzamento procedurale],H$90)</f>
        <v>0</v>
      </c>
      <c r="I103" s="85">
        <f t="shared" si="19"/>
        <v>70227422</v>
      </c>
    </row>
    <row r="104" spans="1:9" x14ac:dyDescent="0.25">
      <c r="A104" s="73" t="str">
        <v>CIS VESUVIO NAPOLI POMPEI</v>
      </c>
      <c r="B104" s="77">
        <f>SUMIFS(TabMASTERCIS[Finanziamento],TabMASTERCIS[CIS],$A104,TabMASTERCIS[Stato avanzamento procedurale],B$90)</f>
        <v>65834435.530000001</v>
      </c>
      <c r="C104" s="77">
        <f>SUMIFS(TabMASTERCIS[Finanziamento],TabMASTERCIS[CIS],$A104,TabMASTERCIS[Stato avanzamento procedurale],C$90)</f>
        <v>164237442.91999999</v>
      </c>
      <c r="D104" s="77">
        <f>SUMIFS(TabMASTERCIS[Finanziamento],TabMASTERCIS[CIS],$A104,TabMASTERCIS[Stato avanzamento procedurale],D$90)</f>
        <v>0</v>
      </c>
      <c r="E104" s="77">
        <f>SUMIFS(TabMASTERCIS[Finanziamento],TabMASTERCIS[CIS],$A104,TabMASTERCIS[Stato avanzamento procedurale],E$90)</f>
        <v>552418.46</v>
      </c>
      <c r="F104" s="77">
        <f>SUMIFS(TabMASTERCIS[Finanziamento],TabMASTERCIS[CIS],$A104,TabMASTERCIS[Stato avanzamento procedurale],F$90)</f>
        <v>54178328.910000004</v>
      </c>
      <c r="G104" s="77">
        <f>SUMIFS(TabMASTERCIS[Finanziamento],TabMASTERCIS[CIS],$A104,TabMASTERCIS[Stato avanzamento procedurale],G$90)</f>
        <v>3051633.54</v>
      </c>
      <c r="H104" s="77">
        <f>SUMIFS(TabMASTERCIS[Finanziamento],TabMASTERCIS[CIS],$A104,TabMASTERCIS[Stato avanzamento procedurale],H$90)</f>
        <v>0</v>
      </c>
      <c r="I104" s="85">
        <f t="shared" si="19"/>
        <v>287854259.36000001</v>
      </c>
    </row>
    <row r="105" spans="1:9" x14ac:dyDescent="0.25">
      <c r="A105" s="73" t="str">
        <v>CIS VOLARE</v>
      </c>
      <c r="B105" s="77">
        <f>SUMIFS(TabMASTERCIS[Finanziamento],TabMASTERCIS[CIS],$A105,TabMASTERCIS[Stato avanzamento procedurale],B$90)</f>
        <v>0</v>
      </c>
      <c r="C105" s="77">
        <f>SUMIFS(TabMASTERCIS[Finanziamento],TabMASTERCIS[CIS],$A105,TabMASTERCIS[Stato avanzamento procedurale],C$90)</f>
        <v>185400000</v>
      </c>
      <c r="D105" s="77">
        <f>SUMIFS(TabMASTERCIS[Finanziamento],TabMASTERCIS[CIS],$A105,TabMASTERCIS[Stato avanzamento procedurale],D$90)</f>
        <v>2600000</v>
      </c>
      <c r="E105" s="77">
        <f>SUMIFS(TabMASTERCIS[Finanziamento],TabMASTERCIS[CIS],$A105,TabMASTERCIS[Stato avanzamento procedurale],E$90)</f>
        <v>18625000</v>
      </c>
      <c r="F105" s="77">
        <f>SUMIFS(TabMASTERCIS[Finanziamento],TabMASTERCIS[CIS],$A105,TabMASTERCIS[Stato avanzamento procedurale],F$90)</f>
        <v>13000000</v>
      </c>
      <c r="G105" s="77">
        <f>SUMIFS(TabMASTERCIS[Finanziamento],TabMASTERCIS[CIS],$A105,TabMASTERCIS[Stato avanzamento procedurale],G$90)</f>
        <v>0</v>
      </c>
      <c r="H105" s="77">
        <f>SUMIFS(TabMASTERCIS[Finanziamento],TabMASTERCIS[CIS],$A105,TabMASTERCIS[Stato avanzamento procedurale],H$90)</f>
        <v>0</v>
      </c>
      <c r="I105" s="85">
        <f t="shared" si="19"/>
        <v>219625000</v>
      </c>
    </row>
    <row r="106" spans="1:9" x14ac:dyDescent="0.25">
      <c r="A106" s="58" t="s">
        <v>2648</v>
      </c>
      <c r="B106" s="86">
        <f>SUM(B91:B105)</f>
        <v>389487864.81999993</v>
      </c>
      <c r="C106" s="86">
        <f t="shared" ref="C106:H106" si="20">SUM(C91:C105)</f>
        <v>2153758993.3400002</v>
      </c>
      <c r="D106" s="86">
        <f t="shared" si="20"/>
        <v>62325587.370000005</v>
      </c>
      <c r="E106" s="86">
        <f t="shared" si="20"/>
        <v>372220987.19</v>
      </c>
      <c r="F106" s="86">
        <f t="shared" si="20"/>
        <v>543703000.1500001</v>
      </c>
      <c r="G106" s="86">
        <f t="shared" si="20"/>
        <v>367586170.23000002</v>
      </c>
      <c r="H106" s="86">
        <f t="shared" si="20"/>
        <v>37500000</v>
      </c>
      <c r="I106" s="86">
        <f t="shared" ref="I106" si="21">SUM(I91:I105)</f>
        <v>3926582603.1000004</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378F5-A93B-4B7B-8544-A49DB6B56E22}">
  <dimension ref="B1:O316"/>
  <sheetViews>
    <sheetView showGridLines="0" topLeftCell="A39" zoomScale="85" zoomScaleNormal="85" workbookViewId="0"/>
  </sheetViews>
  <sheetFormatPr defaultColWidth="8.7109375" defaultRowHeight="15" x14ac:dyDescent="0.25"/>
  <cols>
    <col min="1" max="1" width="8.7109375" style="34"/>
    <col min="2" max="2" width="22.85546875" style="34" customWidth="1"/>
    <col min="3" max="3" width="16.140625" style="34" customWidth="1"/>
    <col min="4" max="4" width="17.28515625" style="34" customWidth="1"/>
    <col min="5" max="5" width="17.140625" style="34" bestFit="1" customWidth="1"/>
    <col min="6" max="6" width="17.7109375" style="34" customWidth="1"/>
    <col min="7" max="7" width="19.28515625" style="34" customWidth="1"/>
    <col min="8" max="8" width="16.140625" style="34" customWidth="1"/>
    <col min="9" max="9" width="19.42578125" style="34" bestFit="1" customWidth="1"/>
    <col min="10" max="10" width="15.140625" style="34" customWidth="1"/>
    <col min="11" max="11" width="13.28515625" style="34" customWidth="1"/>
    <col min="12" max="12" width="13.7109375" style="34" customWidth="1"/>
    <col min="13" max="13" width="11.140625" style="34" bestFit="1" customWidth="1"/>
    <col min="14" max="16384" width="8.7109375" style="34"/>
  </cols>
  <sheetData>
    <row r="1" spans="2:8" ht="24" customHeight="1" thickBot="1" x14ac:dyDescent="0.3">
      <c r="F1" s="100" t="s">
        <v>506</v>
      </c>
      <c r="G1" s="100"/>
      <c r="H1" s="100"/>
    </row>
    <row r="2" spans="2:8" ht="15.75" thickTop="1" x14ac:dyDescent="0.25"/>
    <row r="3" spans="2:8" x14ac:dyDescent="0.25">
      <c r="B3" s="35" t="str">
        <f>"Stato Monitoraggio "&amp;F1</f>
        <v>Stato Monitoraggio CIS MATERA</v>
      </c>
    </row>
    <row r="4" spans="2:8" ht="60" x14ac:dyDescent="0.25">
      <c r="B4" s="36" t="s">
        <v>2612</v>
      </c>
      <c r="C4" s="36" t="s">
        <v>2613</v>
      </c>
      <c r="D4" s="36" t="s">
        <v>2614</v>
      </c>
      <c r="E4" s="36" t="s">
        <v>2615</v>
      </c>
      <c r="F4" s="36" t="s">
        <v>2616</v>
      </c>
      <c r="G4" s="36" t="s">
        <v>2617</v>
      </c>
      <c r="H4" s="36" t="s">
        <v>2618</v>
      </c>
    </row>
    <row r="5" spans="2:8" x14ac:dyDescent="0.25">
      <c r="B5" s="37">
        <f>COUNTIF(TabMASTERCIS[CIS],F1)</f>
        <v>18</v>
      </c>
      <c r="C5" s="37">
        <f>COUNTIFS(TabMASTERCIS[CIS],$F$1,TabMASTERCIS[Fonte Monitoraggio],"BDU")</f>
        <v>13</v>
      </c>
      <c r="D5" s="38">
        <f>+B5-C5-G5</f>
        <v>5</v>
      </c>
      <c r="E5" s="38">
        <f>+C5+D5</f>
        <v>18</v>
      </c>
      <c r="F5" s="39">
        <f>SUMIFS('Interventi CIS-Base dati'!$J$2:$J$673,'Interventi CIS-Base dati'!$A$2:$A$673,$F$1,'Interventi CIS-Base dati'!$AA$2:$AA$673,"si")</f>
        <v>34625408.260000005</v>
      </c>
      <c r="G5" s="37">
        <f>COUNTIFS('Interventi CIS-Base dati'!$A$2:$A$673,$F$1,'Interventi CIS-Base dati'!$Z$2:$Z$673,"mai monitorato")</f>
        <v>0</v>
      </c>
      <c r="H5" s="39">
        <f>SUMIFS('Interventi CIS-Base dati'!$J$2:$J$673,'Interventi CIS-Base dati'!$A$2:$A$673,$F$1,'Interventi CIS-Base dati'!$AA$2:$AA$673,"no")</f>
        <v>0</v>
      </c>
    </row>
    <row r="7" spans="2:8" x14ac:dyDescent="0.25">
      <c r="B7" s="35" t="str">
        <f>"Avanzamento Finanziario "&amp;F1</f>
        <v>Avanzamento Finanziario CIS MATERA</v>
      </c>
    </row>
    <row r="8" spans="2:8" ht="27.75" customHeight="1" x14ac:dyDescent="0.25">
      <c r="B8" s="40" t="s">
        <v>3</v>
      </c>
      <c r="C8" s="40" t="s">
        <v>4</v>
      </c>
      <c r="D8" s="40" t="s">
        <v>5</v>
      </c>
      <c r="E8" s="40" t="s">
        <v>6</v>
      </c>
      <c r="F8" s="36" t="s">
        <v>2649</v>
      </c>
      <c r="G8" s="36" t="s">
        <v>2650</v>
      </c>
      <c r="H8" s="36" t="s">
        <v>2651</v>
      </c>
    </row>
    <row r="9" spans="2:8" x14ac:dyDescent="0.25">
      <c r="B9" s="39">
        <f>SUMIFS('Interventi CIS-Base dati'!$J$2:$J$673,'Interventi CIS-Base dati'!$A$2:$A$673,$F$1)</f>
        <v>34625408.260000005</v>
      </c>
      <c r="C9" s="39">
        <f>SUMIFS('Interventi CIS-Base dati'!$K$2:$K$673,'Interventi CIS-Base dati'!$A$2:$A$673,$F$1)</f>
        <v>17212495.420000002</v>
      </c>
      <c r="D9" s="39">
        <f>SUMIFS('Interventi CIS-Base dati'!$L$2:$L$673,'Interventi CIS-Base dati'!$A$2:$A$673,$F$1)</f>
        <v>27097001.830000002</v>
      </c>
      <c r="E9" s="39">
        <f>SUMIFS('Interventi CIS-Base dati'!$M$2:$M$673,'Interventi CIS-Base dati'!$A$2:$A$673,$F$1)</f>
        <v>26226756.567000002</v>
      </c>
      <c r="F9" s="41">
        <f>+D9/B9</f>
        <v>0.78257566312374793</v>
      </c>
      <c r="G9" s="41">
        <f>+E9/B9</f>
        <v>0.757442522267606</v>
      </c>
      <c r="H9" s="41">
        <f>+E9/D9</f>
        <v>0.96788407557191358</v>
      </c>
    </row>
    <row r="11" spans="2:8" x14ac:dyDescent="0.25">
      <c r="B11" s="35" t="str">
        <f>"Distribuzione interventi e valore finanziario per avanzamento procedurale "&amp;F1</f>
        <v>Distribuzione interventi e valore finanziario per avanzamento procedurale CIS MATERA</v>
      </c>
    </row>
    <row r="12" spans="2:8" x14ac:dyDescent="0.25">
      <c r="B12" s="36" t="s">
        <v>2619</v>
      </c>
      <c r="C12" s="36" t="s">
        <v>1949</v>
      </c>
      <c r="D12" s="36" t="s">
        <v>3</v>
      </c>
      <c r="E12" s="36" t="s">
        <v>4</v>
      </c>
      <c r="F12" s="36" t="s">
        <v>5</v>
      </c>
      <c r="G12" s="36" t="s">
        <v>6</v>
      </c>
    </row>
    <row r="13" spans="2:8" x14ac:dyDescent="0.25">
      <c r="B13" s="42" t="s">
        <v>33</v>
      </c>
      <c r="C13" s="43">
        <f>COUNTIFS('Interventi CIS-Base dati'!$A$2:$A$673,$F$1,'Interventi CIS-Base dati'!$Q$2:$Q$673,$B13)</f>
        <v>1</v>
      </c>
      <c r="D13" s="44">
        <f>SUMIFS('Interventi CIS-Base dati'!$J$2:$J$673,'Interventi CIS-Base dati'!$A$2:$A$673,$F$1,'Interventi CIS-Base dati'!$Q$2:$Q$673,$B13)</f>
        <v>3500000</v>
      </c>
      <c r="E13" s="44">
        <f>SUMIFS('Interventi CIS-Base dati'!$K$2:$K$673,'Interventi CIS-Base dati'!$A$2:$A$673,$F$1,'Interventi CIS-Base dati'!$Q$2:$Q$673,$B13)</f>
        <v>3500000</v>
      </c>
      <c r="F13" s="44">
        <f>SUMIFS('Interventi CIS-Base dati'!$L$2:$L$673,'Interventi CIS-Base dati'!$A$2:$A$673,$F$1,'Interventi CIS-Base dati'!$Q$2:$Q$673,$B13)</f>
        <v>0</v>
      </c>
      <c r="G13" s="44">
        <f>SUMIFS('Interventi CIS-Base dati'!$M$2:$M$673,'Interventi CIS-Base dati'!$A$2:$A$673,$F$1,'Interventi CIS-Base dati'!$Q$2:$Q$673,$B13)</f>
        <v>0</v>
      </c>
    </row>
    <row r="14" spans="2:8" x14ac:dyDescent="0.25">
      <c r="B14" s="42" t="s">
        <v>15</v>
      </c>
      <c r="C14" s="43">
        <f>COUNTIFS('Interventi CIS-Base dati'!$A$2:$A$673,$F$1,'Interventi CIS-Base dati'!$Q$2:$Q$673,$B14)</f>
        <v>1</v>
      </c>
      <c r="D14" s="44">
        <f>SUMIFS('Interventi CIS-Base dati'!$J$2:$J$673,'Interventi CIS-Base dati'!$A$2:$A$673,$F$1,'Interventi CIS-Base dati'!$Q$2:$Q$673,$B14)</f>
        <v>150000</v>
      </c>
      <c r="E14" s="44">
        <f>SUMIFS('Interventi CIS-Base dati'!$K$2:$K$673,'Interventi CIS-Base dati'!$A$2:$A$673,$F$1,'Interventi CIS-Base dati'!$Q$2:$Q$673,$B14)</f>
        <v>150000</v>
      </c>
      <c r="F14" s="44">
        <f>SUMIFS('Interventi CIS-Base dati'!$L$2:$L$673,'Interventi CIS-Base dati'!$A$2:$A$673,$F$1,'Interventi CIS-Base dati'!$Q$2:$Q$673,$B14)</f>
        <v>0</v>
      </c>
      <c r="G14" s="44">
        <f>SUMIFS('Interventi CIS-Base dati'!$M$2:$M$673,'Interventi CIS-Base dati'!$A$2:$A$673,$F$1,'Interventi CIS-Base dati'!$Q$2:$Q$673,$B14)</f>
        <v>0</v>
      </c>
    </row>
    <row r="15" spans="2:8" x14ac:dyDescent="0.25">
      <c r="B15" s="42" t="s">
        <v>23</v>
      </c>
      <c r="C15" s="43">
        <f>COUNTIFS('Interventi CIS-Base dati'!$A$2:$A$673,$F$1,'Interventi CIS-Base dati'!$Q$2:$Q$673,$B15)</f>
        <v>0</v>
      </c>
      <c r="D15" s="44">
        <f>SUMIFS('Interventi CIS-Base dati'!$J$2:$J$673,'Interventi CIS-Base dati'!$A$2:$A$673,$F$1,'Interventi CIS-Base dati'!$Q$2:$Q$673,$B15)</f>
        <v>0</v>
      </c>
      <c r="E15" s="44">
        <f>SUMIFS('Interventi CIS-Base dati'!$K$2:$K$673,'Interventi CIS-Base dati'!$A$2:$A$673,$F$1,'Interventi CIS-Base dati'!$Q$2:$Q$673,$B15)</f>
        <v>0</v>
      </c>
      <c r="F15" s="44">
        <f>SUMIFS('Interventi CIS-Base dati'!$L$2:$L$673,'Interventi CIS-Base dati'!$A$2:$A$673,$F$1,'Interventi CIS-Base dati'!$Q$2:$Q$673,$B15)</f>
        <v>0</v>
      </c>
      <c r="G15" s="44">
        <f>SUMIFS('Interventi CIS-Base dati'!$M$2:$M$673,'Interventi CIS-Base dati'!$A$2:$A$673,$F$1,'Interventi CIS-Base dati'!$Q$2:$Q$673,$B15)</f>
        <v>0</v>
      </c>
    </row>
    <row r="16" spans="2:8" x14ac:dyDescent="0.25">
      <c r="B16" s="42" t="s">
        <v>125</v>
      </c>
      <c r="C16" s="43">
        <f>COUNTIFS('Interventi CIS-Base dati'!$A$2:$A$673,$F$1,'Interventi CIS-Base dati'!$Q$2:$Q$673,$B16)</f>
        <v>0</v>
      </c>
      <c r="D16" s="44">
        <f>SUMIFS('Interventi CIS-Base dati'!$J$2:$J$673,'Interventi CIS-Base dati'!$A$2:$A$673,$F$1,'Interventi CIS-Base dati'!$Q$2:$Q$673,$B16)</f>
        <v>0</v>
      </c>
      <c r="E16" s="44">
        <f>SUMIFS('Interventi CIS-Base dati'!$K$2:$K$673,'Interventi CIS-Base dati'!$A$2:$A$673,$F$1,'Interventi CIS-Base dati'!$Q$2:$Q$673,$B16)</f>
        <v>0</v>
      </c>
      <c r="F16" s="44">
        <f>SUMIFS('Interventi CIS-Base dati'!$L$2:$L$673,'Interventi CIS-Base dati'!$A$2:$A$673,$F$1,'Interventi CIS-Base dati'!$Q$2:$Q$673,$B16)</f>
        <v>0</v>
      </c>
      <c r="G16" s="44">
        <f>SUMIFS('Interventi CIS-Base dati'!$M$2:$M$673,'Interventi CIS-Base dati'!$A$2:$A$673,$F$1,'Interventi CIS-Base dati'!$Q$2:$Q$673,$B16)</f>
        <v>0</v>
      </c>
    </row>
    <row r="17" spans="2:10" x14ac:dyDescent="0.25">
      <c r="B17" s="42" t="s">
        <v>58</v>
      </c>
      <c r="C17" s="43">
        <f>COUNTIFS('Interventi CIS-Base dati'!$A$2:$A$673,$F$1,'Interventi CIS-Base dati'!$Q$2:$Q$673,$B17)</f>
        <v>3</v>
      </c>
      <c r="D17" s="44">
        <f>SUMIFS('Interventi CIS-Base dati'!$J$2:$J$673,'Interventi CIS-Base dati'!$A$2:$A$673,$F$1,'Interventi CIS-Base dati'!$Q$2:$Q$673,$B17)</f>
        <v>19200000</v>
      </c>
      <c r="E17" s="44">
        <f>SUMIFS('Interventi CIS-Base dati'!$K$2:$K$673,'Interventi CIS-Base dati'!$A$2:$A$673,$F$1,'Interventi CIS-Base dati'!$Q$2:$Q$673,$B17)</f>
        <v>9200000</v>
      </c>
      <c r="F17" s="44">
        <f>SUMIFS('Interventi CIS-Base dati'!$L$2:$L$673,'Interventi CIS-Base dati'!$A$2:$A$673,$F$1,'Interventi CIS-Base dati'!$Q$2:$Q$673,$B17)</f>
        <v>18819373.649999999</v>
      </c>
      <c r="G17" s="44">
        <f>SUMIFS('Interventi CIS-Base dati'!$M$2:$M$673,'Interventi CIS-Base dati'!$A$2:$A$673,$F$1,'Interventi CIS-Base dati'!$Q$2:$Q$673,$B17)</f>
        <v>17958243.579</v>
      </c>
    </row>
    <row r="18" spans="2:10" x14ac:dyDescent="0.25">
      <c r="B18" s="42" t="s">
        <v>305</v>
      </c>
      <c r="C18" s="43">
        <f>COUNTIFS('Interventi CIS-Base dati'!$A$2:$A$673,$F$1,'Interventi CIS-Base dati'!$Q$2:$Q$673,$B18)</f>
        <v>13</v>
      </c>
      <c r="D18" s="44">
        <f>SUMIFS('Interventi CIS-Base dati'!$J$2:$J$673,'Interventi CIS-Base dati'!$A$2:$A$673,$F$1,'Interventi CIS-Base dati'!$Q$2:$Q$673,$B18)</f>
        <v>11775408.26</v>
      </c>
      <c r="E18" s="44">
        <f>SUMIFS('Interventi CIS-Base dati'!$K$2:$K$673,'Interventi CIS-Base dati'!$A$2:$A$673,$F$1,'Interventi CIS-Base dati'!$Q$2:$Q$673,$B18)</f>
        <v>4362495.42</v>
      </c>
      <c r="F18" s="44">
        <f>SUMIFS('Interventi CIS-Base dati'!$L$2:$L$673,'Interventi CIS-Base dati'!$A$2:$A$673,$F$1,'Interventi CIS-Base dati'!$Q$2:$Q$673,$B18)</f>
        <v>8277628.1799999997</v>
      </c>
      <c r="G18" s="44">
        <f>SUMIFS('Interventi CIS-Base dati'!$M$2:$M$673,'Interventi CIS-Base dati'!$A$2:$A$673,$F$1,'Interventi CIS-Base dati'!$Q$2:$Q$673,$B18)</f>
        <v>8268512.9880000018</v>
      </c>
    </row>
    <row r="19" spans="2:10" x14ac:dyDescent="0.25">
      <c r="B19" s="42" t="s">
        <v>1480</v>
      </c>
      <c r="C19" s="43">
        <f>COUNTIFS('Interventi CIS-Base dati'!$A$2:$A$673,$F$1,'Interventi CIS-Base dati'!$Q$2:$Q$673,$B19)</f>
        <v>0</v>
      </c>
      <c r="D19" s="44">
        <f>SUMIFS('Interventi CIS-Base dati'!$J$2:$J$673,'Interventi CIS-Base dati'!$A$2:$A$673,$F$1,'Interventi CIS-Base dati'!$Q$2:$Q$673,$B19)</f>
        <v>0</v>
      </c>
      <c r="E19" s="44">
        <f>SUMIFS('Interventi CIS-Base dati'!$K$2:$K$673,'Interventi CIS-Base dati'!$A$2:$A$673,$F$1,'Interventi CIS-Base dati'!$Q$2:$Q$673,$B19)</f>
        <v>0</v>
      </c>
      <c r="F19" s="44">
        <f>SUMIFS('Interventi CIS-Base dati'!$L$2:$L$673,'Interventi CIS-Base dati'!$A$2:$A$673,$F$1,'Interventi CIS-Base dati'!$Q$2:$Q$673,$B19)</f>
        <v>0</v>
      </c>
      <c r="G19" s="44">
        <f>SUMIFS('Interventi CIS-Base dati'!$M$2:$M$673,'Interventi CIS-Base dati'!$A$2:$A$673,$F$1,'Interventi CIS-Base dati'!$Q$2:$Q$673,$B19)</f>
        <v>0</v>
      </c>
    </row>
    <row r="20" spans="2:10" x14ac:dyDescent="0.25">
      <c r="B20" s="45" t="s">
        <v>2620</v>
      </c>
      <c r="C20" s="46">
        <f>SUM(C13:C19)</f>
        <v>18</v>
      </c>
      <c r="D20" s="47">
        <f t="shared" ref="D20:G20" si="0">SUM(D13:D19)</f>
        <v>34625408.259999998</v>
      </c>
      <c r="E20" s="47">
        <f t="shared" si="0"/>
        <v>17212495.420000002</v>
      </c>
      <c r="F20" s="47">
        <f t="shared" si="0"/>
        <v>27097001.829999998</v>
      </c>
      <c r="G20" s="47">
        <f t="shared" si="0"/>
        <v>26226756.567000002</v>
      </c>
    </row>
    <row r="22" spans="2:10" x14ac:dyDescent="0.25">
      <c r="B22" s="35" t="str">
        <f>"Distribuzione interventi e valore finanziario rispetto delle condizionalità OGV "&amp;F1</f>
        <v>Distribuzione interventi e valore finanziario rispetto delle condizionalità OGV CIS MATERA</v>
      </c>
    </row>
    <row r="23" spans="2:10" x14ac:dyDescent="0.25">
      <c r="B23" s="48" t="s">
        <v>2621</v>
      </c>
      <c r="C23" s="48" t="s">
        <v>1949</v>
      </c>
      <c r="D23" s="48" t="s">
        <v>3</v>
      </c>
      <c r="E23" s="48" t="s">
        <v>4</v>
      </c>
      <c r="F23" s="48" t="s">
        <v>5</v>
      </c>
      <c r="G23" s="48" t="s">
        <v>6</v>
      </c>
    </row>
    <row r="24" spans="2:10" x14ac:dyDescent="0.25">
      <c r="B24" s="42" t="s">
        <v>1934</v>
      </c>
      <c r="C24" s="43">
        <f>COUNTIFS('Interventi CIS-Base dati'!$A$2:$A$673,$F$1,'Interventi CIS-Base dati'!$Y$2:$Y$673,$B24)</f>
        <v>15</v>
      </c>
      <c r="D24" s="44">
        <f>SUMIFS('Interventi CIS-Base dati'!$J$2:$J$673,'Interventi CIS-Base dati'!$A$2:$A$673,$F$1,'Interventi CIS-Base dati'!$Y$2:$Y$673,$B24)</f>
        <v>30775408.260000002</v>
      </c>
      <c r="E24" s="44">
        <f>SUMIFS('Interventi CIS-Base dati'!$K$2:$K$673,'Interventi CIS-Base dati'!$A$2:$A$673,$F$1,'Interventi CIS-Base dati'!$Y$2:$Y$673,$B24)</f>
        <v>13447342.57</v>
      </c>
      <c r="F24" s="44">
        <f>SUMIFS('Interventi CIS-Base dati'!$L$2:$L$673,'Interventi CIS-Base dati'!$A$2:$A$673,$F$1,'Interventi CIS-Base dati'!$Y$2:$Y$673,$B24)</f>
        <v>26981848.980000004</v>
      </c>
      <c r="G24" s="44">
        <f>SUMIFS('Interventi CIS-Base dati'!$M$2:$M$673,'Interventi CIS-Base dati'!$A$2:$A$673,$F$1,'Interventi CIS-Base dati'!$Y$2:$Y$673,$B24)</f>
        <v>26111603.717</v>
      </c>
    </row>
    <row r="25" spans="2:10" x14ac:dyDescent="0.25">
      <c r="B25" s="42" t="s">
        <v>1936</v>
      </c>
      <c r="C25" s="43">
        <f>COUNTIFS('Interventi CIS-Base dati'!$A$2:$A$673,$F$1,'Interventi CIS-Base dati'!$Y$2:$Y$673,$B25)</f>
        <v>1</v>
      </c>
      <c r="D25" s="44">
        <f>SUMIFS('Interventi CIS-Base dati'!$J$2:$J$673,'Interventi CIS-Base dati'!$A$2:$A$673,$F$1,'Interventi CIS-Base dati'!$Y$2:$Y$673,$B25)</f>
        <v>200000</v>
      </c>
      <c r="E25" s="44">
        <f>SUMIFS('Interventi CIS-Base dati'!$K$2:$K$673,'Interventi CIS-Base dati'!$A$2:$A$673,$F$1,'Interventi CIS-Base dati'!$Y$2:$Y$673,$B25)</f>
        <v>115152.85</v>
      </c>
      <c r="F25" s="44">
        <f>SUMIFS('Interventi CIS-Base dati'!$L$2:$L$673,'Interventi CIS-Base dati'!$A$2:$A$673,$F$1,'Interventi CIS-Base dati'!$Y$2:$Y$673,$B25)</f>
        <v>115152.85</v>
      </c>
      <c r="G25" s="44">
        <f>SUMIFS('Interventi CIS-Base dati'!$M$2:$M$673,'Interventi CIS-Base dati'!$A$2:$A$673,$F$1,'Interventi CIS-Base dati'!$Y$2:$Y$673,$B25)</f>
        <v>115152.85</v>
      </c>
    </row>
    <row r="26" spans="2:10" x14ac:dyDescent="0.25">
      <c r="B26" s="42" t="s">
        <v>1935</v>
      </c>
      <c r="C26" s="43">
        <f>COUNTIFS('Interventi CIS-Base dati'!$A$2:$A$673,$F$1,'Interventi CIS-Base dati'!$Y$2:$Y$673,$B26)</f>
        <v>0</v>
      </c>
      <c r="D26" s="44">
        <f>SUMIFS('Interventi CIS-Base dati'!$J$2:$J$673,'Interventi CIS-Base dati'!$A$2:$A$673,$F$1,'Interventi CIS-Base dati'!$Y$2:$Y$673,$B26)</f>
        <v>0</v>
      </c>
      <c r="E26" s="44">
        <f>SUMIFS('Interventi CIS-Base dati'!$K$2:$K$673,'Interventi CIS-Base dati'!$A$2:$A$673,$F$1,'Interventi CIS-Base dati'!$Y$2:$Y$673,$B26)</f>
        <v>0</v>
      </c>
      <c r="F26" s="44">
        <f>SUMIFS('Interventi CIS-Base dati'!$L$2:$L$673,'Interventi CIS-Base dati'!$A$2:$A$673,$F$1,'Interventi CIS-Base dati'!$Y$2:$Y$673,$B26)</f>
        <v>0</v>
      </c>
      <c r="G26" s="44">
        <f>SUMIFS('Interventi CIS-Base dati'!$M$2:$M$673,'Interventi CIS-Base dati'!$A$2:$A$673,$F$1,'Interventi CIS-Base dati'!$Y$2:$Y$673,$B26)</f>
        <v>0</v>
      </c>
    </row>
    <row r="27" spans="2:10" x14ac:dyDescent="0.25">
      <c r="B27" s="42" t="s">
        <v>1933</v>
      </c>
      <c r="C27" s="43">
        <f>COUNTIFS('Interventi CIS-Base dati'!$A$2:$A$673,$F$1,'Interventi CIS-Base dati'!$Y$2:$Y$673,$B27)</f>
        <v>2</v>
      </c>
      <c r="D27" s="44">
        <f>SUMIFS('Interventi CIS-Base dati'!$J$2:$J$673,'Interventi CIS-Base dati'!$A$2:$A$673,$F$1,'Interventi CIS-Base dati'!$Y$2:$Y$673,$B27)</f>
        <v>3650000</v>
      </c>
      <c r="E27" s="44">
        <f>SUMIFS('Interventi CIS-Base dati'!$K$2:$K$673,'Interventi CIS-Base dati'!$A$2:$A$673,$F$1,'Interventi CIS-Base dati'!$Y$2:$Y$673,$B27)</f>
        <v>3650000</v>
      </c>
      <c r="F27" s="44">
        <f>SUMIFS('Interventi CIS-Base dati'!$L$2:$L$673,'Interventi CIS-Base dati'!$A$2:$A$673,$F$1,'Interventi CIS-Base dati'!$Y$2:$Y$673,$B27)</f>
        <v>0</v>
      </c>
      <c r="G27" s="44">
        <f>SUMIFS('Interventi CIS-Base dati'!$M$2:$M$673,'Interventi CIS-Base dati'!$A$2:$A$673,$F$1,'Interventi CIS-Base dati'!$Y$2:$Y$673,$B27)</f>
        <v>0</v>
      </c>
    </row>
    <row r="28" spans="2:10" x14ac:dyDescent="0.25">
      <c r="B28" s="45" t="s">
        <v>2622</v>
      </c>
      <c r="C28" s="46">
        <f>SUM(C24:C27)</f>
        <v>18</v>
      </c>
      <c r="D28" s="47">
        <f>SUM(D24:D27)</f>
        <v>34625408.260000005</v>
      </c>
      <c r="E28" s="47">
        <f t="shared" ref="E28:G28" si="1">SUM(E24:E27)</f>
        <v>17212495.420000002</v>
      </c>
      <c r="F28" s="47">
        <f t="shared" si="1"/>
        <v>27097001.830000006</v>
      </c>
      <c r="G28" s="47">
        <f t="shared" si="1"/>
        <v>26226756.567000002</v>
      </c>
    </row>
    <row r="30" spans="2:10" x14ac:dyDescent="0.25">
      <c r="B30" s="35" t="str">
        <f>"Distribuzione interventi per stato avanzamento procedurale e rispetto delle condizionalità OGV "&amp;F1</f>
        <v>Distribuzione interventi per stato avanzamento procedurale e rispetto delle condizionalità OGV CIS MATERA</v>
      </c>
      <c r="D30" s="49"/>
      <c r="E30" s="49"/>
      <c r="F30" s="49"/>
      <c r="G30" s="49"/>
    </row>
    <row r="31" spans="2:10" ht="45" x14ac:dyDescent="0.25">
      <c r="B31" s="48" t="s">
        <v>2621</v>
      </c>
      <c r="C31" s="48" t="s">
        <v>33</v>
      </c>
      <c r="D31" s="48" t="s">
        <v>15</v>
      </c>
      <c r="E31" s="48" t="s">
        <v>23</v>
      </c>
      <c r="F31" s="48" t="s">
        <v>125</v>
      </c>
      <c r="G31" s="48" t="s">
        <v>58</v>
      </c>
      <c r="H31" s="48" t="s">
        <v>305</v>
      </c>
      <c r="I31" s="48" t="s">
        <v>1480</v>
      </c>
      <c r="J31" s="36" t="s">
        <v>2622</v>
      </c>
    </row>
    <row r="32" spans="2:10" x14ac:dyDescent="0.25">
      <c r="B32" s="42" t="s">
        <v>1934</v>
      </c>
      <c r="C32" s="50">
        <f>COUNTIFS('Interventi CIS-Base dati'!$A$2:$A$673,$F$1,'Interventi CIS-Base dati'!$Y$2:$Y$673,$B32,'Interventi CIS-Base dati'!$Q$2:$Q$673,C$31)</f>
        <v>0</v>
      </c>
      <c r="D32" s="50">
        <f>COUNTIFS('Interventi CIS-Base dati'!$A$2:$A$673,$F$1,'Interventi CIS-Base dati'!$Y$2:$Y$673,$B32,'Interventi CIS-Base dati'!$Q$2:$Q$673,D$31)</f>
        <v>0</v>
      </c>
      <c r="E32" s="50">
        <f>COUNTIFS('Interventi CIS-Base dati'!$A$2:$A$673,$F$1,'Interventi CIS-Base dati'!$Y$2:$Y$673,$B32,'Interventi CIS-Base dati'!$Q$2:$Q$673,E$31)</f>
        <v>0</v>
      </c>
      <c r="F32" s="50">
        <f>COUNTIFS('Interventi CIS-Base dati'!$A$2:$A$673,$F$1,'Interventi CIS-Base dati'!$Y$2:$Y$673,$B32,'Interventi CIS-Base dati'!$Q$2:$Q$673,F$31)</f>
        <v>0</v>
      </c>
      <c r="G32" s="50">
        <f>COUNTIFS('Interventi CIS-Base dati'!$A$2:$A$673,$F$1,'Interventi CIS-Base dati'!$Y$2:$Y$673,$B32,'Interventi CIS-Base dati'!$Q$2:$Q$673,G$31)</f>
        <v>3</v>
      </c>
      <c r="H32" s="50">
        <f>COUNTIFS('Interventi CIS-Base dati'!$A$2:$A$673,$F$1,'Interventi CIS-Base dati'!$Y$2:$Y$673,$B32,'Interventi CIS-Base dati'!$Q$2:$Q$673,H$31)</f>
        <v>12</v>
      </c>
      <c r="I32" s="50">
        <f>COUNTIFS('Interventi CIS-Base dati'!$A$2:$A$673,$F$1,'Interventi CIS-Base dati'!$Y$2:$Y$673,$B32,'Interventi CIS-Base dati'!$Q$2:$Q$673,I$31)</f>
        <v>0</v>
      </c>
      <c r="J32" s="50">
        <f>SUM(C32:I32)</f>
        <v>15</v>
      </c>
    </row>
    <row r="33" spans="2:15" x14ac:dyDescent="0.25">
      <c r="B33" s="42" t="s">
        <v>1936</v>
      </c>
      <c r="C33" s="50">
        <f>COUNTIFS('Interventi CIS-Base dati'!$A$2:$A$673,$F$1,'Interventi CIS-Base dati'!$Y$2:$Y$673,$B33,'Interventi CIS-Base dati'!$Q$2:$Q$673,C$31)</f>
        <v>0</v>
      </c>
      <c r="D33" s="50">
        <f>COUNTIFS('Interventi CIS-Base dati'!$A$2:$A$673,$F$1,'Interventi CIS-Base dati'!$Y$2:$Y$673,$B33,'Interventi CIS-Base dati'!$Q$2:$Q$673,D$31)</f>
        <v>0</v>
      </c>
      <c r="E33" s="50">
        <f>COUNTIFS('Interventi CIS-Base dati'!$A$2:$A$673,$F$1,'Interventi CIS-Base dati'!$Y$2:$Y$673,$B33,'Interventi CIS-Base dati'!$Q$2:$Q$673,E$31)</f>
        <v>0</v>
      </c>
      <c r="F33" s="50">
        <f>COUNTIFS('Interventi CIS-Base dati'!$A$2:$A$673,$F$1,'Interventi CIS-Base dati'!$Y$2:$Y$673,$B33,'Interventi CIS-Base dati'!$Q$2:$Q$673,F$31)</f>
        <v>0</v>
      </c>
      <c r="G33" s="50">
        <f>COUNTIFS('Interventi CIS-Base dati'!$A$2:$A$673,$F$1,'Interventi CIS-Base dati'!$Y$2:$Y$673,$B33,'Interventi CIS-Base dati'!$Q$2:$Q$673,G$31)</f>
        <v>0</v>
      </c>
      <c r="H33" s="50">
        <f>COUNTIFS('Interventi CIS-Base dati'!$A$2:$A$673,$F$1,'Interventi CIS-Base dati'!$Y$2:$Y$673,$B33,'Interventi CIS-Base dati'!$Q$2:$Q$673,H$31)</f>
        <v>1</v>
      </c>
      <c r="I33" s="50">
        <f>COUNTIFS('Interventi CIS-Base dati'!$A$2:$A$673,$F$1,'Interventi CIS-Base dati'!$Y$2:$Y$673,$B33,'Interventi CIS-Base dati'!$Q$2:$Q$673,I$31)</f>
        <v>0</v>
      </c>
      <c r="J33" s="50">
        <f t="shared" ref="J33:J35" si="2">SUM(C33:I33)</f>
        <v>1</v>
      </c>
    </row>
    <row r="34" spans="2:15" x14ac:dyDescent="0.25">
      <c r="B34" s="42" t="s">
        <v>1935</v>
      </c>
      <c r="C34" s="50">
        <f>COUNTIFS('Interventi CIS-Base dati'!$A$2:$A$673,$F$1,'Interventi CIS-Base dati'!$Y$2:$Y$673,$B34,'Interventi CIS-Base dati'!$Q$2:$Q$673,C$31)</f>
        <v>0</v>
      </c>
      <c r="D34" s="50">
        <f>COUNTIFS('Interventi CIS-Base dati'!$A$2:$A$673,$F$1,'Interventi CIS-Base dati'!$Y$2:$Y$673,$B34,'Interventi CIS-Base dati'!$Q$2:$Q$673,D$31)</f>
        <v>0</v>
      </c>
      <c r="E34" s="50">
        <f>COUNTIFS('Interventi CIS-Base dati'!$A$2:$A$673,$F$1,'Interventi CIS-Base dati'!$Y$2:$Y$673,$B34,'Interventi CIS-Base dati'!$Q$2:$Q$673,E$31)</f>
        <v>0</v>
      </c>
      <c r="F34" s="50">
        <f>COUNTIFS('Interventi CIS-Base dati'!$A$2:$A$673,$F$1,'Interventi CIS-Base dati'!$Y$2:$Y$673,$B34,'Interventi CIS-Base dati'!$Q$2:$Q$673,F$31)</f>
        <v>0</v>
      </c>
      <c r="G34" s="50">
        <f>COUNTIFS('Interventi CIS-Base dati'!$A$2:$A$673,$F$1,'Interventi CIS-Base dati'!$Y$2:$Y$673,$B34,'Interventi CIS-Base dati'!$Q$2:$Q$673,G$31)</f>
        <v>0</v>
      </c>
      <c r="H34" s="50">
        <f>COUNTIFS('Interventi CIS-Base dati'!$A$2:$A$673,$F$1,'Interventi CIS-Base dati'!$Y$2:$Y$673,$B34,'Interventi CIS-Base dati'!$Q$2:$Q$673,H$31)</f>
        <v>0</v>
      </c>
      <c r="I34" s="50">
        <f>COUNTIFS('Interventi CIS-Base dati'!$A$2:$A$673,$F$1,'Interventi CIS-Base dati'!$Y$2:$Y$673,$B34,'Interventi CIS-Base dati'!$Q$2:$Q$673,I$31)</f>
        <v>0</v>
      </c>
      <c r="J34" s="50">
        <f t="shared" si="2"/>
        <v>0</v>
      </c>
    </row>
    <row r="35" spans="2:15" x14ac:dyDescent="0.25">
      <c r="B35" s="42" t="s">
        <v>1933</v>
      </c>
      <c r="C35" s="50">
        <f>COUNTIFS('Interventi CIS-Base dati'!$A$2:$A$673,$F$1,'Interventi CIS-Base dati'!$Y$2:$Y$673,$B35,'Interventi CIS-Base dati'!$Q$2:$Q$673,C$31)</f>
        <v>1</v>
      </c>
      <c r="D35" s="50">
        <f>COUNTIFS('Interventi CIS-Base dati'!$A$2:$A$673,$F$1,'Interventi CIS-Base dati'!$Y$2:$Y$673,$B35,'Interventi CIS-Base dati'!$Q$2:$Q$673,D$31)</f>
        <v>1</v>
      </c>
      <c r="E35" s="50">
        <f>COUNTIFS('Interventi CIS-Base dati'!$A$2:$A$673,$F$1,'Interventi CIS-Base dati'!$Y$2:$Y$673,$B35,'Interventi CIS-Base dati'!$Q$2:$Q$673,E$31)</f>
        <v>0</v>
      </c>
      <c r="F35" s="50">
        <f>COUNTIFS('Interventi CIS-Base dati'!$A$2:$A$673,$F$1,'Interventi CIS-Base dati'!$Y$2:$Y$673,$B35,'Interventi CIS-Base dati'!$Q$2:$Q$673,F$31)</f>
        <v>0</v>
      </c>
      <c r="G35" s="50">
        <f>COUNTIFS('Interventi CIS-Base dati'!$A$2:$A$673,$F$1,'Interventi CIS-Base dati'!$Y$2:$Y$673,$B35,'Interventi CIS-Base dati'!$Q$2:$Q$673,G$31)</f>
        <v>0</v>
      </c>
      <c r="H35" s="50">
        <f>COUNTIFS('Interventi CIS-Base dati'!$A$2:$A$673,$F$1,'Interventi CIS-Base dati'!$Y$2:$Y$673,$B35,'Interventi CIS-Base dati'!$Q$2:$Q$673,H$31)</f>
        <v>0</v>
      </c>
      <c r="I35" s="50">
        <f>COUNTIFS('Interventi CIS-Base dati'!$A$2:$A$673,$F$1,'Interventi CIS-Base dati'!$Y$2:$Y$673,$B35,'Interventi CIS-Base dati'!$Q$2:$Q$673,I$31)</f>
        <v>0</v>
      </c>
      <c r="J35" s="50">
        <f t="shared" si="2"/>
        <v>2</v>
      </c>
    </row>
    <row r="36" spans="2:15" x14ac:dyDescent="0.25">
      <c r="B36" s="45" t="s">
        <v>2622</v>
      </c>
      <c r="C36" s="51">
        <f>SUM(C32:C35)</f>
        <v>1</v>
      </c>
      <c r="D36" s="51">
        <f t="shared" ref="D36:J36" si="3">SUM(D32:D35)</f>
        <v>1</v>
      </c>
      <c r="E36" s="51">
        <f t="shared" si="3"/>
        <v>0</v>
      </c>
      <c r="F36" s="51">
        <f t="shared" si="3"/>
        <v>0</v>
      </c>
      <c r="G36" s="51">
        <f t="shared" si="3"/>
        <v>3</v>
      </c>
      <c r="H36" s="51">
        <f t="shared" si="3"/>
        <v>13</v>
      </c>
      <c r="I36" s="51">
        <f t="shared" si="3"/>
        <v>0</v>
      </c>
      <c r="J36" s="51">
        <f t="shared" si="3"/>
        <v>18</v>
      </c>
    </row>
    <row r="37" spans="2:15" x14ac:dyDescent="0.25">
      <c r="D37" s="49"/>
      <c r="E37" s="49"/>
      <c r="F37" s="49"/>
      <c r="G37" s="49"/>
    </row>
    <row r="38" spans="2:15" x14ac:dyDescent="0.25">
      <c r="B38" s="35" t="str">
        <f>"Distribuzione valore finanziato per stato avanzamento procedurale  e rispetto delle condizionalità OGV "&amp;F1</f>
        <v>Distribuzione valore finanziato per stato avanzamento procedurale  e rispetto delle condizionalità OGV CIS MATERA</v>
      </c>
      <c r="D38" s="49"/>
      <c r="E38" s="49"/>
      <c r="F38" s="49"/>
      <c r="G38" s="49"/>
    </row>
    <row r="39" spans="2:15" ht="45" x14ac:dyDescent="0.25">
      <c r="B39" s="48" t="s">
        <v>2621</v>
      </c>
      <c r="C39" s="48" t="s">
        <v>33</v>
      </c>
      <c r="D39" s="48" t="s">
        <v>15</v>
      </c>
      <c r="E39" s="48" t="s">
        <v>23</v>
      </c>
      <c r="F39" s="48" t="s">
        <v>125</v>
      </c>
      <c r="G39" s="48" t="s">
        <v>58</v>
      </c>
      <c r="H39" s="48" t="s">
        <v>305</v>
      </c>
      <c r="I39" s="48" t="s">
        <v>1480</v>
      </c>
      <c r="J39" s="36" t="s">
        <v>2622</v>
      </c>
    </row>
    <row r="40" spans="2:15" x14ac:dyDescent="0.25">
      <c r="B40" s="42" t="s">
        <v>1934</v>
      </c>
      <c r="C40" s="52">
        <f>SUMIFS('Interventi CIS-Base dati'!$J$2:$J$673,'Interventi CIS-Base dati'!$A$2:$A$673,$F$1,'Interventi CIS-Base dati'!$Y$2:$Y$673,$B40,'Interventi CIS-Base dati'!$Q$2:$Q$673,C$39)</f>
        <v>0</v>
      </c>
      <c r="D40" s="52">
        <f>SUMIFS('Interventi CIS-Base dati'!$J$2:$J$673,'Interventi CIS-Base dati'!$A$2:$A$673,$F$1,'Interventi CIS-Base dati'!$Y$2:$Y$673,$B40,'Interventi CIS-Base dati'!$Q$2:$Q$673,D$39)</f>
        <v>0</v>
      </c>
      <c r="E40" s="52">
        <f>SUMIFS('Interventi CIS-Base dati'!$J$2:$J$673,'Interventi CIS-Base dati'!$A$2:$A$673,$F$1,'Interventi CIS-Base dati'!$Y$2:$Y$673,$B40,'Interventi CIS-Base dati'!$Q$2:$Q$673,E$39)</f>
        <v>0</v>
      </c>
      <c r="F40" s="52">
        <f>SUMIFS('Interventi CIS-Base dati'!$J$2:$J$673,'Interventi CIS-Base dati'!$A$2:$A$673,$F$1,'Interventi CIS-Base dati'!$Y$2:$Y$673,$B40,'Interventi CIS-Base dati'!$Q$2:$Q$673,F$39)</f>
        <v>0</v>
      </c>
      <c r="G40" s="52">
        <f>SUMIFS('Interventi CIS-Base dati'!$J$2:$J$673,'Interventi CIS-Base dati'!$A$2:$A$673,$F$1,'Interventi CIS-Base dati'!$Y$2:$Y$673,$B40,'Interventi CIS-Base dati'!$Q$2:$Q$673,G$39)</f>
        <v>19200000</v>
      </c>
      <c r="H40" s="52">
        <f>SUMIFS('Interventi CIS-Base dati'!$J$2:$J$673,'Interventi CIS-Base dati'!$A$2:$A$673,$F$1,'Interventi CIS-Base dati'!$Y$2:$Y$673,$B40,'Interventi CIS-Base dati'!$Q$2:$Q$673,H$39)</f>
        <v>11575408.26</v>
      </c>
      <c r="I40" s="52">
        <f>SUMIFS('Interventi CIS-Base dati'!$J$2:$J$673,'Interventi CIS-Base dati'!$A$2:$A$673,$F$1,'Interventi CIS-Base dati'!$Y$2:$Y$673,$B40,'Interventi CIS-Base dati'!$Q$2:$Q$673,I$39)</f>
        <v>0</v>
      </c>
      <c r="J40" s="52">
        <f>SUM(C40:I40)</f>
        <v>30775408.259999998</v>
      </c>
    </row>
    <row r="41" spans="2:15" x14ac:dyDescent="0.25">
      <c r="B41" s="42" t="s">
        <v>1936</v>
      </c>
      <c r="C41" s="52">
        <f>SUMIFS('Interventi CIS-Base dati'!$J$2:$J$673,'Interventi CIS-Base dati'!$A$2:$A$673,$F$1,'Interventi CIS-Base dati'!$Y$2:$Y$673,$B41,'Interventi CIS-Base dati'!$Q$2:$Q$673,C$39)</f>
        <v>0</v>
      </c>
      <c r="D41" s="52">
        <f>SUMIFS('Interventi CIS-Base dati'!$J$2:$J$673,'Interventi CIS-Base dati'!$A$2:$A$673,$F$1,'Interventi CIS-Base dati'!$Y$2:$Y$673,$B41,'Interventi CIS-Base dati'!$Q$2:$Q$673,D$39)</f>
        <v>0</v>
      </c>
      <c r="E41" s="52">
        <f>SUMIFS('Interventi CIS-Base dati'!$J$2:$J$673,'Interventi CIS-Base dati'!$A$2:$A$673,$F$1,'Interventi CIS-Base dati'!$Y$2:$Y$673,$B41,'Interventi CIS-Base dati'!$Q$2:$Q$673,E$39)</f>
        <v>0</v>
      </c>
      <c r="F41" s="52">
        <f>SUMIFS('Interventi CIS-Base dati'!$J$2:$J$673,'Interventi CIS-Base dati'!$A$2:$A$673,$F$1,'Interventi CIS-Base dati'!$Y$2:$Y$673,$B41,'Interventi CIS-Base dati'!$Q$2:$Q$673,F$39)</f>
        <v>0</v>
      </c>
      <c r="G41" s="52">
        <f>SUMIFS('Interventi CIS-Base dati'!$J$2:$J$673,'Interventi CIS-Base dati'!$A$2:$A$673,$F$1,'Interventi CIS-Base dati'!$Y$2:$Y$673,$B41,'Interventi CIS-Base dati'!$Q$2:$Q$673,G$39)</f>
        <v>0</v>
      </c>
      <c r="H41" s="52">
        <f>SUMIFS('Interventi CIS-Base dati'!$J$2:$J$673,'Interventi CIS-Base dati'!$A$2:$A$673,$F$1,'Interventi CIS-Base dati'!$Y$2:$Y$673,$B41,'Interventi CIS-Base dati'!$Q$2:$Q$673,H$39)</f>
        <v>200000</v>
      </c>
      <c r="I41" s="52">
        <f>SUMIFS('Interventi CIS-Base dati'!$J$2:$J$673,'Interventi CIS-Base dati'!$A$2:$A$673,$F$1,'Interventi CIS-Base dati'!$Y$2:$Y$673,$B41,'Interventi CIS-Base dati'!$Q$2:$Q$673,I$39)</f>
        <v>0</v>
      </c>
      <c r="J41" s="52">
        <f t="shared" ref="J41:J43" si="4">SUM(C41:I41)</f>
        <v>200000</v>
      </c>
    </row>
    <row r="42" spans="2:15" x14ac:dyDescent="0.25">
      <c r="B42" s="42" t="s">
        <v>1935</v>
      </c>
      <c r="C42" s="52">
        <f>SUMIFS('Interventi CIS-Base dati'!$J$2:$J$673,'Interventi CIS-Base dati'!$A$2:$A$673,$F$1,'Interventi CIS-Base dati'!$Y$2:$Y$673,$B42,'Interventi CIS-Base dati'!$Q$2:$Q$673,C$39)</f>
        <v>0</v>
      </c>
      <c r="D42" s="52">
        <f>SUMIFS('Interventi CIS-Base dati'!$J$2:$J$673,'Interventi CIS-Base dati'!$A$2:$A$673,$F$1,'Interventi CIS-Base dati'!$Y$2:$Y$673,$B42,'Interventi CIS-Base dati'!$Q$2:$Q$673,D$39)</f>
        <v>0</v>
      </c>
      <c r="E42" s="52">
        <f>SUMIFS('Interventi CIS-Base dati'!$J$2:$J$673,'Interventi CIS-Base dati'!$A$2:$A$673,$F$1,'Interventi CIS-Base dati'!$Y$2:$Y$673,$B42,'Interventi CIS-Base dati'!$Q$2:$Q$673,E$39)</f>
        <v>0</v>
      </c>
      <c r="F42" s="52">
        <f>SUMIFS('Interventi CIS-Base dati'!$J$2:$J$673,'Interventi CIS-Base dati'!$A$2:$A$673,$F$1,'Interventi CIS-Base dati'!$Y$2:$Y$673,$B42,'Interventi CIS-Base dati'!$Q$2:$Q$673,F$39)</f>
        <v>0</v>
      </c>
      <c r="G42" s="52">
        <f>SUMIFS('Interventi CIS-Base dati'!$J$2:$J$673,'Interventi CIS-Base dati'!$A$2:$A$673,$F$1,'Interventi CIS-Base dati'!$Y$2:$Y$673,$B42,'Interventi CIS-Base dati'!$Q$2:$Q$673,G$39)</f>
        <v>0</v>
      </c>
      <c r="H42" s="52">
        <f>SUMIFS('Interventi CIS-Base dati'!$J$2:$J$673,'Interventi CIS-Base dati'!$A$2:$A$673,$F$1,'Interventi CIS-Base dati'!$Y$2:$Y$673,$B42,'Interventi CIS-Base dati'!$Q$2:$Q$673,H$39)</f>
        <v>0</v>
      </c>
      <c r="I42" s="52">
        <f>SUMIFS('Interventi CIS-Base dati'!$J$2:$J$673,'Interventi CIS-Base dati'!$A$2:$A$673,$F$1,'Interventi CIS-Base dati'!$Y$2:$Y$673,$B42,'Interventi CIS-Base dati'!$Q$2:$Q$673,I$39)</f>
        <v>0</v>
      </c>
      <c r="J42" s="52">
        <f t="shared" si="4"/>
        <v>0</v>
      </c>
    </row>
    <row r="43" spans="2:15" x14ac:dyDescent="0.25">
      <c r="B43" s="42" t="s">
        <v>1933</v>
      </c>
      <c r="C43" s="52">
        <f>SUMIFS('Interventi CIS-Base dati'!$J$2:$J$673,'Interventi CIS-Base dati'!$A$2:$A$673,$F$1,'Interventi CIS-Base dati'!$Y$2:$Y$673,$B43,'Interventi CIS-Base dati'!$Q$2:$Q$673,C$39)</f>
        <v>3500000</v>
      </c>
      <c r="D43" s="52">
        <f>SUMIFS('Interventi CIS-Base dati'!$J$2:$J$673,'Interventi CIS-Base dati'!$A$2:$A$673,$F$1,'Interventi CIS-Base dati'!$Y$2:$Y$673,$B43,'Interventi CIS-Base dati'!$Q$2:$Q$673,D$39)</f>
        <v>150000</v>
      </c>
      <c r="E43" s="52">
        <f>SUMIFS('Interventi CIS-Base dati'!$J$2:$J$673,'Interventi CIS-Base dati'!$A$2:$A$673,$F$1,'Interventi CIS-Base dati'!$Y$2:$Y$673,$B43,'Interventi CIS-Base dati'!$Q$2:$Q$673,E$39)</f>
        <v>0</v>
      </c>
      <c r="F43" s="52">
        <f>SUMIFS('Interventi CIS-Base dati'!$J$2:$J$673,'Interventi CIS-Base dati'!$A$2:$A$673,$F$1,'Interventi CIS-Base dati'!$Y$2:$Y$673,$B43,'Interventi CIS-Base dati'!$Q$2:$Q$673,F$39)</f>
        <v>0</v>
      </c>
      <c r="G43" s="52">
        <f>SUMIFS('Interventi CIS-Base dati'!$J$2:$J$673,'Interventi CIS-Base dati'!$A$2:$A$673,$F$1,'Interventi CIS-Base dati'!$Y$2:$Y$673,$B43,'Interventi CIS-Base dati'!$Q$2:$Q$673,G$39)</f>
        <v>0</v>
      </c>
      <c r="H43" s="52">
        <f>SUMIFS('Interventi CIS-Base dati'!$J$2:$J$673,'Interventi CIS-Base dati'!$A$2:$A$673,$F$1,'Interventi CIS-Base dati'!$Y$2:$Y$673,$B43,'Interventi CIS-Base dati'!$Q$2:$Q$673,H$39)</f>
        <v>0</v>
      </c>
      <c r="I43" s="52">
        <f>SUMIFS('Interventi CIS-Base dati'!$J$2:$J$673,'Interventi CIS-Base dati'!$A$2:$A$673,$F$1,'Interventi CIS-Base dati'!$Y$2:$Y$673,$B43,'Interventi CIS-Base dati'!$Q$2:$Q$673,I$39)</f>
        <v>0</v>
      </c>
      <c r="J43" s="52">
        <f t="shared" si="4"/>
        <v>3650000</v>
      </c>
    </row>
    <row r="44" spans="2:15" x14ac:dyDescent="0.25">
      <c r="B44" s="45" t="s">
        <v>2622</v>
      </c>
      <c r="C44" s="53">
        <f>SUM(C40:C43)</f>
        <v>3500000</v>
      </c>
      <c r="D44" s="53">
        <f t="shared" ref="D44:J44" si="5">SUM(D40:D43)</f>
        <v>150000</v>
      </c>
      <c r="E44" s="53">
        <f t="shared" si="5"/>
        <v>0</v>
      </c>
      <c r="F44" s="53">
        <f t="shared" si="5"/>
        <v>0</v>
      </c>
      <c r="G44" s="53">
        <f t="shared" si="5"/>
        <v>19200000</v>
      </c>
      <c r="H44" s="53">
        <f t="shared" si="5"/>
        <v>11775408.26</v>
      </c>
      <c r="I44" s="53">
        <f t="shared" si="5"/>
        <v>0</v>
      </c>
      <c r="J44" s="53">
        <f t="shared" si="5"/>
        <v>34625408.259999998</v>
      </c>
    </row>
    <row r="46" spans="2:15" x14ac:dyDescent="0.25">
      <c r="B46" s="35" t="str">
        <f>"Elenco interventi "&amp;F1</f>
        <v>Elenco interventi CIS MATERA</v>
      </c>
    </row>
    <row r="47" spans="2:15" ht="68.25" customHeight="1" x14ac:dyDescent="0.25">
      <c r="B47" s="48" t="s">
        <v>2626</v>
      </c>
      <c r="C47" s="48" t="s">
        <v>1</v>
      </c>
      <c r="D47" s="48" t="s">
        <v>2</v>
      </c>
      <c r="E47" s="48" t="s">
        <v>3</v>
      </c>
      <c r="F47" s="48" t="s">
        <v>4</v>
      </c>
      <c r="G47" s="48" t="s">
        <v>5</v>
      </c>
      <c r="H47" s="48" t="s">
        <v>6</v>
      </c>
      <c r="I47" s="48" t="s">
        <v>7</v>
      </c>
      <c r="J47" s="48" t="s">
        <v>2627</v>
      </c>
      <c r="K47" s="48" t="s">
        <v>2628</v>
      </c>
      <c r="L47" s="48" t="s">
        <v>8</v>
      </c>
      <c r="M47" s="48" t="s">
        <v>9</v>
      </c>
      <c r="N47" s="48" t="s">
        <v>2621</v>
      </c>
      <c r="O47" s="48" t="s">
        <v>11</v>
      </c>
    </row>
    <row r="48" spans="2:15" x14ac:dyDescent="0.25">
      <c r="B48" s="34" t="str" cm="1">
        <f t="array" ref="B48:B65">_xlfn.UNIQUE(_xlfn._xlws.FILTER('Interventi CIS-Base dati'!$E$2:$E$673,'Interventi CIS-Base dati'!$A$2:$A$673=$F$1))</f>
        <v>MISE#1#B091_23</v>
      </c>
      <c r="C48" s="34" t="str">
        <f>IFERROR(_xlfn.XLOOKUP(B48,'Interventi CIS-Base dati'!$E$2:$E$673,'Interventi CIS-Base dati'!$F$2:$F$673),"")</f>
        <v>C16D19000020001</v>
      </c>
      <c r="D48" s="34" t="str">
        <f>IFERROR(_xlfn.XLOOKUP(B48,'Interventi CIS-Base dati'!$E$2:$E$673,'Interventi CIS-Base dati'!$G$2:$G$673),"")</f>
        <v>Interventi ambientali urgenti di chiusura e messa in sicurezza dei settori di discarica della piattaforma gestione rifiuti in localita La Martella del comune di Matera</v>
      </c>
      <c r="E48" s="54">
        <f>IFERROR(_xlfn.XLOOKUP(B48,'Interventi CIS-Base dati'!$E$2:$E$673,'Interventi CIS-Base dati'!$J$2:$J$673),"")</f>
        <v>11500000</v>
      </c>
      <c r="F48" s="54">
        <f>IFERROR(_xlfn.XLOOKUP(B48,'Interventi CIS-Base dati'!$E$2:$E$673,'Interventi CIS-Base dati'!$K$2:$K$673),"")</f>
        <v>8500000</v>
      </c>
      <c r="G48" s="54">
        <f>IFERROR(_xlfn.XLOOKUP(B48,'Interventi CIS-Base dati'!$E$2:$E$673,'Interventi CIS-Base dati'!$L$2:$L$673),"")</f>
        <v>11500000</v>
      </c>
      <c r="H48" s="54">
        <f>IFERROR(_xlfn.XLOOKUP(B48,'Interventi CIS-Base dati'!$E$2:$E$673,'Interventi CIS-Base dati'!$M$2:$M$673),"")</f>
        <v>11246795.220000001</v>
      </c>
      <c r="I48" s="55">
        <f>IFERROR(_xlfn.XLOOKUP(B48,'Interventi CIS-Base dati'!$E$2:$E$673,'Interventi CIS-Base dati'!$N$2:$N$673),"")</f>
        <v>1</v>
      </c>
      <c r="J48" s="55">
        <f>IFERROR(_xlfn.XLOOKUP(B48,'Interventi CIS-Base dati'!$E$2:$E$673,'Interventi CIS-Base dati'!$O$2:$O$673),"")</f>
        <v>0.97798219304347833</v>
      </c>
      <c r="K48" s="55">
        <f>IFERROR(_xlfn.XLOOKUP(B48,'Interventi CIS-Base dati'!$E$2:$E$673,'Interventi CIS-Base dati'!$P$2:$P$673),"")</f>
        <v>0.97798219304347833</v>
      </c>
      <c r="L48" s="34" t="str">
        <f>IFERROR(_xlfn.XLOOKUP(B48,'Interventi CIS-Base dati'!$E$2:$E$673,'Interventi CIS-Base dati'!$Q$2:$Q$673),"")</f>
        <v>Esecuzione</v>
      </c>
      <c r="M48" s="56">
        <f>IFERROR(_xlfn.XLOOKUP(B48,'Interventi CIS-Base dati'!$E$2:$E$673,'Interventi CIS-Base dati'!$S$2:$S$673),"")</f>
        <v>44293</v>
      </c>
      <c r="N48" s="34" t="str">
        <f>IFERROR(_xlfn.XLOOKUP(B48,'Interventi CIS-Base dati'!$E$2:$E$673,'Interventi CIS-Base dati'!$Y$2:$Y$673),"")</f>
        <v>A+B</v>
      </c>
      <c r="O48" s="34" t="str">
        <f>IFERROR(_xlfn.XLOOKUP(B48,'Interventi CIS-Base dati'!$E$2:$E$673,'Interventi CIS-Base dati'!$Z$2:$Z$673),"")</f>
        <v>BDU</v>
      </c>
    </row>
    <row r="49" spans="2:15" x14ac:dyDescent="0.25">
      <c r="B49" s="34" t="str">
        <v>CMCM0#1#4E</v>
      </c>
      <c r="C49" s="34" t="str">
        <f>IFERROR(_xlfn.XLOOKUP(B49,'Interventi CIS-Base dati'!$E$2:$E$673,'Interventi CIS-Base dati'!$F$2:$F$673),"")</f>
        <v>I15H18000300001</v>
      </c>
      <c r="D49" s="34" t="str">
        <f>IFERROR(_xlfn.XLOOKUP(B49,'Interventi CIS-Base dati'!$E$2:$E$673,'Interventi CIS-Base dati'!$G$2:$G$673),"")</f>
        <v>Riqualificazione Rione Acquarium, Rione Giada, Rione Arco</v>
      </c>
      <c r="E49" s="54">
        <f>IFERROR(_xlfn.XLOOKUP(B49,'Interventi CIS-Base dati'!$E$2:$E$673,'Interventi CIS-Base dati'!$J$2:$J$673),"")</f>
        <v>375000</v>
      </c>
      <c r="F49" s="54">
        <f>IFERROR(_xlfn.XLOOKUP(B49,'Interventi CIS-Base dati'!$E$2:$E$673,'Interventi CIS-Base dati'!$K$2:$K$673),"")</f>
        <v>306255.65000000002</v>
      </c>
      <c r="G49" s="54">
        <f>IFERROR(_xlfn.XLOOKUP(B49,'Interventi CIS-Base dati'!$E$2:$E$673,'Interventi CIS-Base dati'!$L$2:$L$673),"")</f>
        <v>306255.65000000002</v>
      </c>
      <c r="H49" s="54">
        <f>IFERROR(_xlfn.XLOOKUP(B49,'Interventi CIS-Base dati'!$E$2:$E$673,'Interventi CIS-Base dati'!$M$2:$M$673),"")</f>
        <v>306255.65000000002</v>
      </c>
      <c r="I49" s="55">
        <f>IFERROR(_xlfn.XLOOKUP(B49,'Interventi CIS-Base dati'!$E$2:$E$673,'Interventi CIS-Base dati'!$N$2:$N$673),"")</f>
        <v>0.81668173333333338</v>
      </c>
      <c r="J49" s="55">
        <f>IFERROR(_xlfn.XLOOKUP(B49,'Interventi CIS-Base dati'!$E$2:$E$673,'Interventi CIS-Base dati'!$O$2:$O$673),"")</f>
        <v>0.81668173333333338</v>
      </c>
      <c r="K49" s="55">
        <f>IFERROR(_xlfn.XLOOKUP(B49,'Interventi CIS-Base dati'!$E$2:$E$673,'Interventi CIS-Base dati'!$P$2:$P$673),"")</f>
        <v>1</v>
      </c>
      <c r="L49" s="34" t="str">
        <f>IFERROR(_xlfn.XLOOKUP(B49,'Interventi CIS-Base dati'!$E$2:$E$673,'Interventi CIS-Base dati'!$Q$2:$Q$673),"")</f>
        <v>Completato</v>
      </c>
      <c r="M49" s="56">
        <f>IFERROR(_xlfn.XLOOKUP(B49,'Interventi CIS-Base dati'!$E$2:$E$673,'Interventi CIS-Base dati'!$S$2:$S$673),"")</f>
        <v>44133</v>
      </c>
      <c r="N49" s="34" t="str">
        <f>IFERROR(_xlfn.XLOOKUP(B49,'Interventi CIS-Base dati'!$E$2:$E$673,'Interventi CIS-Base dati'!$Y$2:$Y$673),"")</f>
        <v>A+B</v>
      </c>
      <c r="O49" s="34" t="str">
        <f>IFERROR(_xlfn.XLOOKUP(B49,'Interventi CIS-Base dati'!$E$2:$E$673,'Interventi CIS-Base dati'!$Z$2:$Z$673),"")</f>
        <v>BDU</v>
      </c>
    </row>
    <row r="50" spans="2:15" x14ac:dyDescent="0.25">
      <c r="B50" s="34" t="str">
        <v>CMCM0#1#3B</v>
      </c>
      <c r="C50" s="34" t="str">
        <f>IFERROR(_xlfn.XLOOKUP(B50,'Interventi CIS-Base dati'!$E$2:$E$673,'Interventi CIS-Base dati'!$F$2:$F$673),"")</f>
        <v>I17H18000690001</v>
      </c>
      <c r="D50" s="34" t="str">
        <f>IFERROR(_xlfn.XLOOKUP(B50,'Interventi CIS-Base dati'!$E$2:$E$673,'Interventi CIS-Base dati'!$G$2:$G$673),"")</f>
        <v>Riqualificazione Via Gravina ¿ Via Dante</v>
      </c>
      <c r="E50" s="54">
        <f>IFERROR(_xlfn.XLOOKUP(B50,'Interventi CIS-Base dati'!$E$2:$E$673,'Interventi CIS-Base dati'!$J$2:$J$673),"")</f>
        <v>200000</v>
      </c>
      <c r="F50" s="54">
        <f>IFERROR(_xlfn.XLOOKUP(B50,'Interventi CIS-Base dati'!$E$2:$E$673,'Interventi CIS-Base dati'!$K$2:$K$673),"")</f>
        <v>115152.85</v>
      </c>
      <c r="G50" s="54">
        <f>IFERROR(_xlfn.XLOOKUP(B50,'Interventi CIS-Base dati'!$E$2:$E$673,'Interventi CIS-Base dati'!$L$2:$L$673),"")</f>
        <v>115152.85</v>
      </c>
      <c r="H50" s="54">
        <f>IFERROR(_xlfn.XLOOKUP(B50,'Interventi CIS-Base dati'!$E$2:$E$673,'Interventi CIS-Base dati'!$M$2:$M$673),"")</f>
        <v>115152.85</v>
      </c>
      <c r="I50" s="55">
        <f>IFERROR(_xlfn.XLOOKUP(B50,'Interventi CIS-Base dati'!$E$2:$E$673,'Interventi CIS-Base dati'!$N$2:$N$673),"")</f>
        <v>0.57576424999999998</v>
      </c>
      <c r="J50" s="55">
        <f>IFERROR(_xlfn.XLOOKUP(B50,'Interventi CIS-Base dati'!$E$2:$E$673,'Interventi CIS-Base dati'!$O$2:$O$673),"")</f>
        <v>0.57576424999999998</v>
      </c>
      <c r="K50" s="55">
        <f>IFERROR(_xlfn.XLOOKUP(B50,'Interventi CIS-Base dati'!$E$2:$E$673,'Interventi CIS-Base dati'!$P$2:$P$673),"")</f>
        <v>1</v>
      </c>
      <c r="L50" s="34" t="str">
        <f>IFERROR(_xlfn.XLOOKUP(B50,'Interventi CIS-Base dati'!$E$2:$E$673,'Interventi CIS-Base dati'!$Q$2:$Q$673),"")</f>
        <v>Completato</v>
      </c>
      <c r="M50" s="56">
        <f>IFERROR(_xlfn.XLOOKUP(B50,'Interventi CIS-Base dati'!$E$2:$E$673,'Interventi CIS-Base dati'!$S$2:$S$673),"")</f>
        <v>43677</v>
      </c>
      <c r="N50" s="34" t="str">
        <f>IFERROR(_xlfn.XLOOKUP(B50,'Interventi CIS-Base dati'!$E$2:$E$673,'Interventi CIS-Base dati'!$Y$2:$Y$673),"")</f>
        <v>solo A</v>
      </c>
      <c r="O50" s="34" t="str">
        <f>IFERROR(_xlfn.XLOOKUP(B50,'Interventi CIS-Base dati'!$E$2:$E$673,'Interventi CIS-Base dati'!$Z$2:$Z$673),"")</f>
        <v>BDU</v>
      </c>
    </row>
    <row r="51" spans="2:15" x14ac:dyDescent="0.25">
      <c r="B51" s="34" t="str">
        <v>CMCM0#1#3D</v>
      </c>
      <c r="C51" s="34" t="str">
        <f>IFERROR(_xlfn.XLOOKUP(B51,'Interventi CIS-Base dati'!$E$2:$E$673,'Interventi CIS-Base dati'!$F$2:$F$673),"")</f>
        <v>I17H18000700001</v>
      </c>
      <c r="D51" s="34" t="str">
        <f>IFERROR(_xlfn.XLOOKUP(B51,'Interventi CIS-Base dati'!$E$2:$E$673,'Interventi CIS-Base dati'!$G$2:$G$673),"")</f>
        <v>Riqualificazione Aia del Cavallo</v>
      </c>
      <c r="E51" s="54">
        <f>IFERROR(_xlfn.XLOOKUP(B51,'Interventi CIS-Base dati'!$E$2:$E$673,'Interventi CIS-Base dati'!$J$2:$J$673),"")</f>
        <v>1000000</v>
      </c>
      <c r="F51" s="54">
        <f>IFERROR(_xlfn.XLOOKUP(B51,'Interventi CIS-Base dati'!$E$2:$E$673,'Interventi CIS-Base dati'!$K$2:$K$673),"")</f>
        <v>704385.26</v>
      </c>
      <c r="G51" s="54">
        <f>IFERROR(_xlfn.XLOOKUP(B51,'Interventi CIS-Base dati'!$E$2:$E$673,'Interventi CIS-Base dati'!$L$2:$L$673),"")</f>
        <v>704385.26</v>
      </c>
      <c r="H51" s="54">
        <f>IFERROR(_xlfn.XLOOKUP(B51,'Interventi CIS-Base dati'!$E$2:$E$673,'Interventi CIS-Base dati'!$M$2:$M$673),"")</f>
        <v>704385.26000000013</v>
      </c>
      <c r="I51" s="55">
        <f>IFERROR(_xlfn.XLOOKUP(B51,'Interventi CIS-Base dati'!$E$2:$E$673,'Interventi CIS-Base dati'!$N$2:$N$673),"")</f>
        <v>0.70438526000000001</v>
      </c>
      <c r="J51" s="55">
        <f>IFERROR(_xlfn.XLOOKUP(B51,'Interventi CIS-Base dati'!$E$2:$E$673,'Interventi CIS-Base dati'!$O$2:$O$673),"")</f>
        <v>0.70438526000000012</v>
      </c>
      <c r="K51" s="55">
        <f>IFERROR(_xlfn.XLOOKUP(B51,'Interventi CIS-Base dati'!$E$2:$E$673,'Interventi CIS-Base dati'!$P$2:$P$673),"")</f>
        <v>1.0000000000000002</v>
      </c>
      <c r="L51" s="34" t="str">
        <f>IFERROR(_xlfn.XLOOKUP(B51,'Interventi CIS-Base dati'!$E$2:$E$673,'Interventi CIS-Base dati'!$Q$2:$Q$673),"")</f>
        <v>Completato</v>
      </c>
      <c r="M51" s="56">
        <f>IFERROR(_xlfn.XLOOKUP(B51,'Interventi CIS-Base dati'!$E$2:$E$673,'Interventi CIS-Base dati'!$S$2:$S$673),"")</f>
        <v>44454</v>
      </c>
      <c r="N51" s="34" t="str">
        <f>IFERROR(_xlfn.XLOOKUP(B51,'Interventi CIS-Base dati'!$E$2:$E$673,'Interventi CIS-Base dati'!$Y$2:$Y$673),"")</f>
        <v>A+B</v>
      </c>
      <c r="O51" s="34" t="str">
        <f>IFERROR(_xlfn.XLOOKUP(B51,'Interventi CIS-Base dati'!$E$2:$E$673,'Interventi CIS-Base dati'!$Z$2:$Z$673),"")</f>
        <v>BDU</v>
      </c>
    </row>
    <row r="52" spans="2:15" x14ac:dyDescent="0.25">
      <c r="B52" s="34" t="str">
        <v>CMCM0#1#3E</v>
      </c>
      <c r="C52" s="34" t="str">
        <f>IFERROR(_xlfn.XLOOKUP(B52,'Interventi CIS-Base dati'!$E$2:$E$673,'Interventi CIS-Base dati'!$F$2:$F$673),"")</f>
        <v>I17H18000710001</v>
      </c>
      <c r="D52" s="34" t="str">
        <f>IFERROR(_xlfn.XLOOKUP(B52,'Interventi CIS-Base dati'!$E$2:$E$673,'Interventi CIS-Base dati'!$G$2:$G$673),"")</f>
        <v>Riqualificazione percorso Matera Sud - Monumento Caduti XXI Settembre (Milizia) - Circonvallazione</v>
      </c>
      <c r="E52" s="54">
        <f>IFERROR(_xlfn.XLOOKUP(B52,'Interventi CIS-Base dati'!$E$2:$E$673,'Interventi CIS-Base dati'!$J$2:$J$673),"")</f>
        <v>330000</v>
      </c>
      <c r="F52" s="54">
        <f>IFERROR(_xlfn.XLOOKUP(B52,'Interventi CIS-Base dati'!$E$2:$E$673,'Interventi CIS-Base dati'!$K$2:$K$673),"")</f>
        <v>204334.42</v>
      </c>
      <c r="G52" s="54">
        <f>IFERROR(_xlfn.XLOOKUP(B52,'Interventi CIS-Base dati'!$E$2:$E$673,'Interventi CIS-Base dati'!$L$2:$L$673),"")</f>
        <v>204334.42</v>
      </c>
      <c r="H52" s="54">
        <f>IFERROR(_xlfn.XLOOKUP(B52,'Interventi CIS-Base dati'!$E$2:$E$673,'Interventi CIS-Base dati'!$M$2:$M$673),"")</f>
        <v>204334.42</v>
      </c>
      <c r="I52" s="55">
        <f>IFERROR(_xlfn.XLOOKUP(B52,'Interventi CIS-Base dati'!$E$2:$E$673,'Interventi CIS-Base dati'!$N$2:$N$673),"")</f>
        <v>0.6191952121212122</v>
      </c>
      <c r="J52" s="55">
        <f>IFERROR(_xlfn.XLOOKUP(B52,'Interventi CIS-Base dati'!$E$2:$E$673,'Interventi CIS-Base dati'!$O$2:$O$673),"")</f>
        <v>0.6191952121212122</v>
      </c>
      <c r="K52" s="55">
        <f>IFERROR(_xlfn.XLOOKUP(B52,'Interventi CIS-Base dati'!$E$2:$E$673,'Interventi CIS-Base dati'!$P$2:$P$673),"")</f>
        <v>1</v>
      </c>
      <c r="L52" s="34" t="str">
        <f>IFERROR(_xlfn.XLOOKUP(B52,'Interventi CIS-Base dati'!$E$2:$E$673,'Interventi CIS-Base dati'!$Q$2:$Q$673),"")</f>
        <v>Completato</v>
      </c>
      <c r="M52" s="56">
        <f>IFERROR(_xlfn.XLOOKUP(B52,'Interventi CIS-Base dati'!$E$2:$E$673,'Interventi CIS-Base dati'!$S$2:$S$673),"")</f>
        <v>43677</v>
      </c>
      <c r="N52" s="34" t="str">
        <f>IFERROR(_xlfn.XLOOKUP(B52,'Interventi CIS-Base dati'!$E$2:$E$673,'Interventi CIS-Base dati'!$Y$2:$Y$673),"")</f>
        <v>A+B</v>
      </c>
      <c r="O52" s="34" t="str">
        <f>IFERROR(_xlfn.XLOOKUP(B52,'Interventi CIS-Base dati'!$E$2:$E$673,'Interventi CIS-Base dati'!$Z$2:$Z$673),"")</f>
        <v>BDU</v>
      </c>
    </row>
    <row r="53" spans="2:15" x14ac:dyDescent="0.25">
      <c r="B53" s="34" t="str">
        <v>CMCM0#1#3G</v>
      </c>
      <c r="C53" s="34" t="str">
        <f>IFERROR(_xlfn.XLOOKUP(B53,'Interventi CIS-Base dati'!$E$2:$E$673,'Interventi CIS-Base dati'!$F$2:$F$673),"")</f>
        <v>I17H18000720001</v>
      </c>
      <c r="D53" s="34" t="str">
        <f>IFERROR(_xlfn.XLOOKUP(B53,'Interventi CIS-Base dati'!$E$2:$E$673,'Interventi CIS-Base dati'!$G$2:$G$673),"")</f>
        <v>Ingresso La Martella - via Vesuvio</v>
      </c>
      <c r="E53" s="54">
        <f>IFERROR(_xlfn.XLOOKUP(B53,'Interventi CIS-Base dati'!$E$2:$E$673,'Interventi CIS-Base dati'!$J$2:$J$673),"")</f>
        <v>350000</v>
      </c>
      <c r="F53" s="54">
        <f>IFERROR(_xlfn.XLOOKUP(B53,'Interventi CIS-Base dati'!$E$2:$E$673,'Interventi CIS-Base dati'!$K$2:$K$673),"")</f>
        <v>243451.51</v>
      </c>
      <c r="G53" s="54">
        <f>IFERROR(_xlfn.XLOOKUP(B53,'Interventi CIS-Base dati'!$E$2:$E$673,'Interventi CIS-Base dati'!$L$2:$L$673),"")</f>
        <v>243451.51</v>
      </c>
      <c r="H53" s="54">
        <f>IFERROR(_xlfn.XLOOKUP(B53,'Interventi CIS-Base dati'!$E$2:$E$673,'Interventi CIS-Base dati'!$M$2:$M$673),"")</f>
        <v>243451.51</v>
      </c>
      <c r="I53" s="55">
        <f>IFERROR(_xlfn.XLOOKUP(B53,'Interventi CIS-Base dati'!$E$2:$E$673,'Interventi CIS-Base dati'!$N$2:$N$673),"")</f>
        <v>0.69557574285714285</v>
      </c>
      <c r="J53" s="55">
        <f>IFERROR(_xlfn.XLOOKUP(B53,'Interventi CIS-Base dati'!$E$2:$E$673,'Interventi CIS-Base dati'!$O$2:$O$673),"")</f>
        <v>0.69557574285714285</v>
      </c>
      <c r="K53" s="55">
        <f>IFERROR(_xlfn.XLOOKUP(B53,'Interventi CIS-Base dati'!$E$2:$E$673,'Interventi CIS-Base dati'!$P$2:$P$673),"")</f>
        <v>1</v>
      </c>
      <c r="L53" s="34" t="str">
        <f>IFERROR(_xlfn.XLOOKUP(B53,'Interventi CIS-Base dati'!$E$2:$E$673,'Interventi CIS-Base dati'!$Q$2:$Q$673),"")</f>
        <v>Completato</v>
      </c>
      <c r="M53" s="56">
        <f>IFERROR(_xlfn.XLOOKUP(B53,'Interventi CIS-Base dati'!$E$2:$E$673,'Interventi CIS-Base dati'!$S$2:$S$673),"")</f>
        <v>43677</v>
      </c>
      <c r="N53" s="34" t="str">
        <f>IFERROR(_xlfn.XLOOKUP(B53,'Interventi CIS-Base dati'!$E$2:$E$673,'Interventi CIS-Base dati'!$Y$2:$Y$673),"")</f>
        <v>A+B</v>
      </c>
      <c r="O53" s="34" t="str">
        <f>IFERROR(_xlfn.XLOOKUP(B53,'Interventi CIS-Base dati'!$E$2:$E$673,'Interventi CIS-Base dati'!$Z$2:$Z$673),"")</f>
        <v>BDU</v>
      </c>
    </row>
    <row r="54" spans="2:15" x14ac:dyDescent="0.25">
      <c r="B54" s="34" t="str">
        <v>CMCM0#1#4A</v>
      </c>
      <c r="C54" s="34" t="str">
        <f>IFERROR(_xlfn.XLOOKUP(B54,'Interventi CIS-Base dati'!$E$2:$E$673,'Interventi CIS-Base dati'!$F$2:$F$673),"")</f>
        <v>I17H18000730001</v>
      </c>
      <c r="D54" s="34" t="str">
        <f>IFERROR(_xlfn.XLOOKUP(B54,'Interventi CIS-Base dati'!$E$2:$E$673,'Interventi CIS-Base dati'!$G$2:$G$673),"")</f>
        <v>Riqualificazione urbanistica Rione Agna (P.zza Sant¿Agnese, P.zza delle Costellazioni, percorso Ofra, Le Piane)</v>
      </c>
      <c r="E54" s="54">
        <f>IFERROR(_xlfn.XLOOKUP(B54,'Interventi CIS-Base dati'!$E$2:$E$673,'Interventi CIS-Base dati'!$J$2:$J$673),"")</f>
        <v>700000</v>
      </c>
      <c r="F54" s="54">
        <f>IFERROR(_xlfn.XLOOKUP(B54,'Interventi CIS-Base dati'!$E$2:$E$673,'Interventi CIS-Base dati'!$K$2:$K$673),"")</f>
        <v>700000</v>
      </c>
      <c r="G54" s="54">
        <f>IFERROR(_xlfn.XLOOKUP(B54,'Interventi CIS-Base dati'!$E$2:$E$673,'Interventi CIS-Base dati'!$L$2:$L$673),"")</f>
        <v>475741.17</v>
      </c>
      <c r="H54" s="54">
        <f>IFERROR(_xlfn.XLOOKUP(B54,'Interventi CIS-Base dati'!$E$2:$E$673,'Interventi CIS-Base dati'!$M$2:$M$673),"")</f>
        <v>361331.42</v>
      </c>
      <c r="I54" s="55">
        <f>IFERROR(_xlfn.XLOOKUP(B54,'Interventi CIS-Base dati'!$E$2:$E$673,'Interventi CIS-Base dati'!$N$2:$N$673),"")</f>
        <v>0.6796302428571428</v>
      </c>
      <c r="J54" s="55">
        <f>IFERROR(_xlfn.XLOOKUP(B54,'Interventi CIS-Base dati'!$E$2:$E$673,'Interventi CIS-Base dati'!$O$2:$O$673),"")</f>
        <v>0.51618774285714286</v>
      </c>
      <c r="K54" s="55">
        <f>IFERROR(_xlfn.XLOOKUP(B54,'Interventi CIS-Base dati'!$E$2:$E$673,'Interventi CIS-Base dati'!$P$2:$P$673),"")</f>
        <v>0.75951261481111676</v>
      </c>
      <c r="L54" s="34" t="str">
        <f>IFERROR(_xlfn.XLOOKUP(B54,'Interventi CIS-Base dati'!$E$2:$E$673,'Interventi CIS-Base dati'!$Q$2:$Q$673),"")</f>
        <v>Esecuzione</v>
      </c>
      <c r="M54" s="56">
        <f>IFERROR(_xlfn.XLOOKUP(B54,'Interventi CIS-Base dati'!$E$2:$E$673,'Interventi CIS-Base dati'!$S$2:$S$673),"")</f>
        <v>44275</v>
      </c>
      <c r="N54" s="34" t="str">
        <f>IFERROR(_xlfn.XLOOKUP(B54,'Interventi CIS-Base dati'!$E$2:$E$673,'Interventi CIS-Base dati'!$Y$2:$Y$673),"")</f>
        <v>A+B</v>
      </c>
      <c r="O54" s="34" t="str">
        <f>IFERROR(_xlfn.XLOOKUP(B54,'Interventi CIS-Base dati'!$E$2:$E$673,'Interventi CIS-Base dati'!$Z$2:$Z$673),"")</f>
        <v>BDU</v>
      </c>
    </row>
    <row r="55" spans="2:15" x14ac:dyDescent="0.25">
      <c r="B55" s="34" t="str">
        <v>CMCM0#1#4B</v>
      </c>
      <c r="C55" s="34" t="str">
        <f>IFERROR(_xlfn.XLOOKUP(B55,'Interventi CIS-Base dati'!$E$2:$E$673,'Interventi CIS-Base dati'!$F$2:$F$673),"")</f>
        <v>I17H18000740001</v>
      </c>
      <c r="D55" s="34" t="str">
        <f>IFERROR(_xlfn.XLOOKUP(B55,'Interventi CIS-Base dati'!$E$2:$E$673,'Interventi CIS-Base dati'!$G$2:$G$673),"")</f>
        <v>Riqualificazione Rione Spine Bianche (Via Leopardi - Piazza S. Pio X)</v>
      </c>
      <c r="E55" s="54">
        <f>IFERROR(_xlfn.XLOOKUP(B55,'Interventi CIS-Base dati'!$E$2:$E$673,'Interventi CIS-Base dati'!$J$2:$J$673),"")</f>
        <v>150000</v>
      </c>
      <c r="F55" s="54">
        <f>IFERROR(_xlfn.XLOOKUP(B55,'Interventi CIS-Base dati'!$E$2:$E$673,'Interventi CIS-Base dati'!$K$2:$K$673),"")</f>
        <v>95871.43</v>
      </c>
      <c r="G55" s="54">
        <f>IFERROR(_xlfn.XLOOKUP(B55,'Interventi CIS-Base dati'!$E$2:$E$673,'Interventi CIS-Base dati'!$L$2:$L$673),"")</f>
        <v>95871.430000000008</v>
      </c>
      <c r="H55" s="54">
        <f>IFERROR(_xlfn.XLOOKUP(B55,'Interventi CIS-Base dati'!$E$2:$E$673,'Interventi CIS-Base dati'!$M$2:$M$673),"")</f>
        <v>95871.43</v>
      </c>
      <c r="I55" s="55">
        <f>IFERROR(_xlfn.XLOOKUP(B55,'Interventi CIS-Base dati'!$E$2:$E$673,'Interventi CIS-Base dati'!$N$2:$N$673),"")</f>
        <v>0.63914286666666675</v>
      </c>
      <c r="J55" s="55">
        <f>IFERROR(_xlfn.XLOOKUP(B55,'Interventi CIS-Base dati'!$E$2:$E$673,'Interventi CIS-Base dati'!$O$2:$O$673),"")</f>
        <v>0.63914286666666664</v>
      </c>
      <c r="K55" s="55">
        <f>IFERROR(_xlfn.XLOOKUP(B55,'Interventi CIS-Base dati'!$E$2:$E$673,'Interventi CIS-Base dati'!$P$2:$P$673),"")</f>
        <v>0.99999999999999989</v>
      </c>
      <c r="L55" s="34" t="str">
        <f>IFERROR(_xlfn.XLOOKUP(B55,'Interventi CIS-Base dati'!$E$2:$E$673,'Interventi CIS-Base dati'!$Q$2:$Q$673),"")</f>
        <v>Completato</v>
      </c>
      <c r="M55" s="56">
        <f>IFERROR(_xlfn.XLOOKUP(B55,'Interventi CIS-Base dati'!$E$2:$E$673,'Interventi CIS-Base dati'!$S$2:$S$673),"")</f>
        <v>43677</v>
      </c>
      <c r="N55" s="34" t="str">
        <f>IFERROR(_xlfn.XLOOKUP(B55,'Interventi CIS-Base dati'!$E$2:$E$673,'Interventi CIS-Base dati'!$Y$2:$Y$673),"")</f>
        <v>A+B</v>
      </c>
      <c r="O55" s="34" t="str">
        <f>IFERROR(_xlfn.XLOOKUP(B55,'Interventi CIS-Base dati'!$E$2:$E$673,'Interventi CIS-Base dati'!$Z$2:$Z$673),"")</f>
        <v>BDU</v>
      </c>
    </row>
    <row r="56" spans="2:15" x14ac:dyDescent="0.25">
      <c r="B56" s="34" t="str">
        <v>CMCM0#1#4C</v>
      </c>
      <c r="C56" s="34" t="str">
        <f>IFERROR(_xlfn.XLOOKUP(B56,'Interventi CIS-Base dati'!$E$2:$E$673,'Interventi CIS-Base dati'!$F$2:$F$673),"")</f>
        <v>I17H18000750001</v>
      </c>
      <c r="D56" s="34" t="str">
        <f>IFERROR(_xlfn.XLOOKUP(B56,'Interventi CIS-Base dati'!$E$2:$E$673,'Interventi CIS-Base dati'!$G$2:$G$673),"")</f>
        <v>Riqualificazione Rione Serra Rifusa ¿ Piazzetta Via dei Sanniti e strade adiacenti ¿ Via dei Peucezi</v>
      </c>
      <c r="E56" s="54">
        <f>IFERROR(_xlfn.XLOOKUP(B56,'Interventi CIS-Base dati'!$E$2:$E$673,'Interventi CIS-Base dati'!$J$2:$J$673),"")</f>
        <v>600000</v>
      </c>
      <c r="F56" s="54">
        <f>IFERROR(_xlfn.XLOOKUP(B56,'Interventi CIS-Base dati'!$E$2:$E$673,'Interventi CIS-Base dati'!$K$2:$K$673),"")</f>
        <v>466421.18</v>
      </c>
      <c r="G56" s="54">
        <f>IFERROR(_xlfn.XLOOKUP(B56,'Interventi CIS-Base dati'!$E$2:$E$673,'Interventi CIS-Base dati'!$L$2:$L$673),"")</f>
        <v>466421.18</v>
      </c>
      <c r="H56" s="54">
        <f>IFERROR(_xlfn.XLOOKUP(B56,'Interventi CIS-Base dati'!$E$2:$E$673,'Interventi CIS-Base dati'!$M$2:$M$673),"")</f>
        <v>466421.18000000011</v>
      </c>
      <c r="I56" s="55">
        <f>IFERROR(_xlfn.XLOOKUP(B56,'Interventi CIS-Base dati'!$E$2:$E$673,'Interventi CIS-Base dati'!$N$2:$N$673),"")</f>
        <v>0.77736863333333328</v>
      </c>
      <c r="J56" s="55">
        <f>IFERROR(_xlfn.XLOOKUP(B56,'Interventi CIS-Base dati'!$E$2:$E$673,'Interventi CIS-Base dati'!$O$2:$O$673),"")</f>
        <v>0.7773686333333335</v>
      </c>
      <c r="K56" s="55">
        <f>IFERROR(_xlfn.XLOOKUP(B56,'Interventi CIS-Base dati'!$E$2:$E$673,'Interventi CIS-Base dati'!$P$2:$P$673),"")</f>
        <v>1.0000000000000002</v>
      </c>
      <c r="L56" s="34" t="str">
        <f>IFERROR(_xlfn.XLOOKUP(B56,'Interventi CIS-Base dati'!$E$2:$E$673,'Interventi CIS-Base dati'!$Q$2:$Q$673),"")</f>
        <v>Completato</v>
      </c>
      <c r="M56" s="56">
        <f>IFERROR(_xlfn.XLOOKUP(B56,'Interventi CIS-Base dati'!$E$2:$E$673,'Interventi CIS-Base dati'!$S$2:$S$673),"")</f>
        <v>43677</v>
      </c>
      <c r="N56" s="34" t="str">
        <f>IFERROR(_xlfn.XLOOKUP(B56,'Interventi CIS-Base dati'!$E$2:$E$673,'Interventi CIS-Base dati'!$Y$2:$Y$673),"")</f>
        <v>A+B</v>
      </c>
      <c r="O56" s="34" t="str">
        <f>IFERROR(_xlfn.XLOOKUP(B56,'Interventi CIS-Base dati'!$E$2:$E$673,'Interventi CIS-Base dati'!$Z$2:$Z$673),"")</f>
        <v>BDU</v>
      </c>
    </row>
    <row r="57" spans="2:15" x14ac:dyDescent="0.25">
      <c r="B57" s="34" t="str">
        <v>CMCM0#1#3A</v>
      </c>
      <c r="C57" s="34" t="str">
        <f>IFERROR(_xlfn.XLOOKUP(B57,'Interventi CIS-Base dati'!$E$2:$E$673,'Interventi CIS-Base dati'!$F$2:$F$673),"")</f>
        <v>I17H18000810001</v>
      </c>
      <c r="D57" s="34" t="str">
        <f>IFERROR(_xlfn.XLOOKUP(B57,'Interventi CIS-Base dati'!$E$2:$E$673,'Interventi CIS-Base dati'!$G$2:$G$673),"")</f>
        <v>Sistema viario Serra Rifusa ¿ Villa Longo ¿ Via Sturzo (Stazione bus) ¿ Via san Pardo</v>
      </c>
      <c r="E57" s="54">
        <f>IFERROR(_xlfn.XLOOKUP(B57,'Interventi CIS-Base dati'!$E$2:$E$673,'Interventi CIS-Base dati'!$J$2:$J$673),"")</f>
        <v>700000</v>
      </c>
      <c r="F57" s="54">
        <f>IFERROR(_xlfn.XLOOKUP(B57,'Interventi CIS-Base dati'!$E$2:$E$673,'Interventi CIS-Base dati'!$K$2:$K$673),"")</f>
        <v>700000</v>
      </c>
      <c r="G57" s="54">
        <f>IFERROR(_xlfn.XLOOKUP(B57,'Interventi CIS-Base dati'!$E$2:$E$673,'Interventi CIS-Base dati'!$L$2:$L$673),"")</f>
        <v>613201.66</v>
      </c>
      <c r="H57" s="54">
        <f>IFERROR(_xlfn.XLOOKUP(B57,'Interventi CIS-Base dati'!$E$2:$E$673,'Interventi CIS-Base dati'!$M$2:$M$673),"")</f>
        <v>610912.69000000029</v>
      </c>
      <c r="I57" s="55">
        <f>IFERROR(_xlfn.XLOOKUP(B57,'Interventi CIS-Base dati'!$E$2:$E$673,'Interventi CIS-Base dati'!$N$2:$N$673),"")</f>
        <v>0.87600237142857151</v>
      </c>
      <c r="J57" s="55">
        <f>IFERROR(_xlfn.XLOOKUP(B57,'Interventi CIS-Base dati'!$E$2:$E$673,'Interventi CIS-Base dati'!$O$2:$O$673),"")</f>
        <v>0.87273241428571469</v>
      </c>
      <c r="K57" s="55">
        <f>IFERROR(_xlfn.XLOOKUP(B57,'Interventi CIS-Base dati'!$E$2:$E$673,'Interventi CIS-Base dati'!$P$2:$P$673),"")</f>
        <v>0.99626718231649969</v>
      </c>
      <c r="L57" s="34" t="str">
        <f>IFERROR(_xlfn.XLOOKUP(B57,'Interventi CIS-Base dati'!$E$2:$E$673,'Interventi CIS-Base dati'!$Q$2:$Q$673),"")</f>
        <v>Completato</v>
      </c>
      <c r="M57" s="56">
        <f>IFERROR(_xlfn.XLOOKUP(B57,'Interventi CIS-Base dati'!$E$2:$E$673,'Interventi CIS-Base dati'!$S$2:$S$673),"")</f>
        <v>44315</v>
      </c>
      <c r="N57" s="34" t="str">
        <f>IFERROR(_xlfn.XLOOKUP(B57,'Interventi CIS-Base dati'!$E$2:$E$673,'Interventi CIS-Base dati'!$Y$2:$Y$673),"")</f>
        <v>A+B</v>
      </c>
      <c r="O57" s="34" t="str">
        <f>IFERROR(_xlfn.XLOOKUP(B57,'Interventi CIS-Base dati'!$E$2:$E$673,'Interventi CIS-Base dati'!$Z$2:$Z$673),"")</f>
        <v>BDU</v>
      </c>
    </row>
    <row r="58" spans="2:15" x14ac:dyDescent="0.25">
      <c r="B58" s="34" t="str">
        <v>CMCM0#1#5H</v>
      </c>
      <c r="C58" s="34" t="str">
        <f>IFERROR(_xlfn.XLOOKUP(B58,'Interventi CIS-Base dati'!$E$2:$E$673,'Interventi CIS-Base dati'!$F$2:$F$673),"")</f>
        <v>I18C18000030001</v>
      </c>
      <c r="D58" s="34" t="str">
        <f>IFERROR(_xlfn.XLOOKUP(B58,'Interventi CIS-Base dati'!$E$2:$E$673,'Interventi CIS-Base dati'!$G$2:$G$673),"")</f>
        <v>Realizzazione servizi igienici sul Belvedere Murgia Timone</v>
      </c>
      <c r="E58" s="54">
        <f>IFERROR(_xlfn.XLOOKUP(B58,'Interventi CIS-Base dati'!$E$2:$E$673,'Interventi CIS-Base dati'!$J$2:$J$673),"")</f>
        <v>150000</v>
      </c>
      <c r="F58" s="54">
        <f>IFERROR(_xlfn.XLOOKUP(B58,'Interventi CIS-Base dati'!$E$2:$E$673,'Interventi CIS-Base dati'!$K$2:$K$673),"")</f>
        <v>150000</v>
      </c>
      <c r="G58" s="54">
        <f>IFERROR(_xlfn.XLOOKUP(B58,'Interventi CIS-Base dati'!$E$2:$E$673,'Interventi CIS-Base dati'!$L$2:$L$673),"")</f>
        <v>0</v>
      </c>
      <c r="H58" s="54">
        <f>IFERROR(_xlfn.XLOOKUP(B58,'Interventi CIS-Base dati'!$E$2:$E$673,'Interventi CIS-Base dati'!$M$2:$M$673),"")</f>
        <v>0</v>
      </c>
      <c r="I58" s="55">
        <f>IFERROR(_xlfn.XLOOKUP(B58,'Interventi CIS-Base dati'!$E$2:$E$673,'Interventi CIS-Base dati'!$N$2:$N$673),"")</f>
        <v>0</v>
      </c>
      <c r="J58" s="55">
        <f>IFERROR(_xlfn.XLOOKUP(B58,'Interventi CIS-Base dati'!$E$2:$E$673,'Interventi CIS-Base dati'!$O$2:$O$673),"")</f>
        <v>0</v>
      </c>
      <c r="K58" s="55">
        <f>IFERROR(_xlfn.XLOOKUP(B58,'Interventi CIS-Base dati'!$E$2:$E$673,'Interventi CIS-Base dati'!$P$2:$P$673),"")</f>
        <v>0</v>
      </c>
      <c r="L58" s="34" t="str">
        <f>IFERROR(_xlfn.XLOOKUP(B58,'Interventi CIS-Base dati'!$E$2:$E$673,'Interventi CIS-Base dati'!$Q$2:$Q$673),"")</f>
        <v>Progettazione</v>
      </c>
      <c r="M58" s="56">
        <f>IFERROR(_xlfn.XLOOKUP(B58,'Interventi CIS-Base dati'!$E$2:$E$673,'Interventi CIS-Base dati'!$S$2:$S$673),"")</f>
        <v>0</v>
      </c>
      <c r="N58" s="34" t="str">
        <f>IFERROR(_xlfn.XLOOKUP(B58,'Interventi CIS-Base dati'!$E$2:$E$673,'Interventi CIS-Base dati'!$Y$2:$Y$673),"")</f>
        <v>nessuna condizione</v>
      </c>
      <c r="O58" s="34" t="str">
        <f>IFERROR(_xlfn.XLOOKUP(B58,'Interventi CIS-Base dati'!$E$2:$E$673,'Interventi CIS-Base dati'!$Z$2:$Z$673),"")</f>
        <v>BDU</v>
      </c>
    </row>
    <row r="59" spans="2:15" x14ac:dyDescent="0.25">
      <c r="B59" s="34" t="str">
        <v>CMCM0#1#5F</v>
      </c>
      <c r="C59" s="34" t="str">
        <f>IFERROR(_xlfn.XLOOKUP(B59,'Interventi CIS-Base dati'!$E$2:$E$673,'Interventi CIS-Base dati'!$F$2:$F$673),"")</f>
        <v>I19F18000360001</v>
      </c>
      <c r="D59" s="34" t="str">
        <f>IFERROR(_xlfn.XLOOKUP(B59,'Interventi CIS-Base dati'!$E$2:$E$673,'Interventi CIS-Base dati'!$G$2:$G$673),"")</f>
        <v>Interventi e servizi per l¿analisi e il governo dei flussi turistici</v>
      </c>
      <c r="E59" s="54">
        <f>IFERROR(_xlfn.XLOOKUP(B59,'Interventi CIS-Base dati'!$E$2:$E$673,'Interventi CIS-Base dati'!$J$2:$J$673),"")</f>
        <v>312000</v>
      </c>
      <c r="F59" s="54">
        <f>IFERROR(_xlfn.XLOOKUP(B59,'Interventi CIS-Base dati'!$E$2:$E$673,'Interventi CIS-Base dati'!$K$2:$K$673),"")</f>
        <v>266429.8</v>
      </c>
      <c r="G59" s="54">
        <f>IFERROR(_xlfn.XLOOKUP(B59,'Interventi CIS-Base dati'!$E$2:$E$673,'Interventi CIS-Base dati'!$L$2:$L$673),"")</f>
        <v>266429.8</v>
      </c>
      <c r="H59" s="54">
        <f>IFERROR(_xlfn.XLOOKUP(B59,'Interventi CIS-Base dati'!$E$2:$E$673,'Interventi CIS-Base dati'!$M$2:$M$673),"")</f>
        <v>266429.8</v>
      </c>
      <c r="I59" s="55">
        <f>IFERROR(_xlfn.XLOOKUP(B59,'Interventi CIS-Base dati'!$E$2:$E$673,'Interventi CIS-Base dati'!$N$2:$N$673),"")</f>
        <v>0.8539416666666666</v>
      </c>
      <c r="J59" s="55">
        <f>IFERROR(_xlfn.XLOOKUP(B59,'Interventi CIS-Base dati'!$E$2:$E$673,'Interventi CIS-Base dati'!$O$2:$O$673),"")</f>
        <v>0.8539416666666666</v>
      </c>
      <c r="K59" s="55">
        <f>IFERROR(_xlfn.XLOOKUP(B59,'Interventi CIS-Base dati'!$E$2:$E$673,'Interventi CIS-Base dati'!$P$2:$P$673),"")</f>
        <v>1</v>
      </c>
      <c r="L59" s="34" t="str">
        <f>IFERROR(_xlfn.XLOOKUP(B59,'Interventi CIS-Base dati'!$E$2:$E$673,'Interventi CIS-Base dati'!$Q$2:$Q$673),"")</f>
        <v>Completato</v>
      </c>
      <c r="M59" s="56">
        <f>IFERROR(_xlfn.XLOOKUP(B59,'Interventi CIS-Base dati'!$E$2:$E$673,'Interventi CIS-Base dati'!$S$2:$S$673),"")</f>
        <v>43725</v>
      </c>
      <c r="N59" s="34" t="str">
        <f>IFERROR(_xlfn.XLOOKUP(B59,'Interventi CIS-Base dati'!$E$2:$E$673,'Interventi CIS-Base dati'!$Y$2:$Y$673),"")</f>
        <v>A+B</v>
      </c>
      <c r="O59" s="34" t="str">
        <f>IFERROR(_xlfn.XLOOKUP(B59,'Interventi CIS-Base dati'!$E$2:$E$673,'Interventi CIS-Base dati'!$Z$2:$Z$673),"")</f>
        <v>BDU</v>
      </c>
    </row>
    <row r="60" spans="2:15" x14ac:dyDescent="0.25">
      <c r="B60" s="34" t="str">
        <v>C17E17000080001</v>
      </c>
      <c r="C60" s="34" t="str">
        <f>IFERROR(_xlfn.XLOOKUP(B60,'Interventi CIS-Base dati'!$E$2:$E$673,'Interventi CIS-Base dati'!$F$2:$F$673),"")</f>
        <v>C17E17000080001</v>
      </c>
      <c r="D60" s="34" t="str">
        <f>IFERROR(_xlfn.XLOOKUP(B60,'Interventi CIS-Base dati'!$E$2:$E$673,'Interventi CIS-Base dati'!$G$2:$G$673),"")</f>
        <v>PARCO DELLA STORIA DELL'UOMO - CIVILTA' CONTADINA</v>
      </c>
      <c r="E60" s="54">
        <f>IFERROR(_xlfn.XLOOKUP(B60,'Interventi CIS-Base dati'!$E$2:$E$673,'Interventi CIS-Base dati'!$J$2:$J$673),"")</f>
        <v>7000000</v>
      </c>
      <c r="F60" s="54">
        <f>IFERROR(_xlfn.XLOOKUP(B60,'Interventi CIS-Base dati'!$E$2:$E$673,'Interventi CIS-Base dati'!$K$2:$K$673),"")</f>
        <v>0</v>
      </c>
      <c r="G60" s="54">
        <f>IFERROR(_xlfn.XLOOKUP(B60,'Interventi CIS-Base dati'!$E$2:$E$673,'Interventi CIS-Base dati'!$L$2:$L$673),"")</f>
        <v>6843632.4800000004</v>
      </c>
      <c r="H60" s="54">
        <f>IFERROR(_xlfn.XLOOKUP(B60,'Interventi CIS-Base dati'!$E$2:$E$673,'Interventi CIS-Base dati'!$M$2:$M$673),"")</f>
        <v>6350116.9389999993</v>
      </c>
      <c r="I60" s="55">
        <f>IFERROR(_xlfn.XLOOKUP(B60,'Interventi CIS-Base dati'!$E$2:$E$673,'Interventi CIS-Base dati'!$N$2:$N$673),"")</f>
        <v>0.97766178285714289</v>
      </c>
      <c r="J60" s="55">
        <f>IFERROR(_xlfn.XLOOKUP(B60,'Interventi CIS-Base dati'!$E$2:$E$673,'Interventi CIS-Base dati'!$O$2:$O$673),"")</f>
        <v>0.90715956271428566</v>
      </c>
      <c r="K60" s="55">
        <f>IFERROR(_xlfn.XLOOKUP(B60,'Interventi CIS-Base dati'!$E$2:$E$673,'Interventi CIS-Base dati'!$P$2:$P$673),"")</f>
        <v>0.92788690181095157</v>
      </c>
      <c r="L60" s="34" t="str">
        <f>IFERROR(_xlfn.XLOOKUP(B60,'Interventi CIS-Base dati'!$E$2:$E$673,'Interventi CIS-Base dati'!$Q$2:$Q$673),"")</f>
        <v>Esecuzione</v>
      </c>
      <c r="M60" s="56">
        <f>IFERROR(_xlfn.XLOOKUP(B60,'Interventi CIS-Base dati'!$E$2:$E$673,'Interventi CIS-Base dati'!$S$2:$S$673),"")</f>
        <v>44110</v>
      </c>
      <c r="N60" s="34" t="str">
        <f>IFERROR(_xlfn.XLOOKUP(B60,'Interventi CIS-Base dati'!$E$2:$E$673,'Interventi CIS-Base dati'!$Y$2:$Y$673),"")</f>
        <v>A+B</v>
      </c>
      <c r="O60" s="34" t="str">
        <f>IFERROR(_xlfn.XLOOKUP(B60,'Interventi CIS-Base dati'!$E$2:$E$673,'Interventi CIS-Base dati'!$Z$2:$Z$673),"")</f>
        <v>Invitalia</v>
      </c>
    </row>
    <row r="61" spans="2:15" x14ac:dyDescent="0.25">
      <c r="B61" s="34" t="str">
        <v>C13J17000210001</v>
      </c>
      <c r="C61" s="34" t="str">
        <f>IFERROR(_xlfn.XLOOKUP(B61,'Interventi CIS-Base dati'!$E$2:$E$673,'Interventi CIS-Base dati'!$F$2:$F$673),"")</f>
        <v>C13J17000210001</v>
      </c>
      <c r="D61" s="34" t="str">
        <f>IFERROR(_xlfn.XLOOKUP(B61,'Interventi CIS-Base dati'!$E$2:$E$673,'Interventi CIS-Base dati'!$G$2:$G$673),"")</f>
        <v>PARCO DELLA STORIA DELL'UOMO - CITTA' DELLO SPAZIO</v>
      </c>
      <c r="E61" s="54">
        <f>IFERROR(_xlfn.XLOOKUP(B61,'Interventi CIS-Base dati'!$E$2:$E$673,'Interventi CIS-Base dati'!$J$2:$J$673),"")</f>
        <v>1500000</v>
      </c>
      <c r="F61" s="54">
        <f>IFERROR(_xlfn.XLOOKUP(B61,'Interventi CIS-Base dati'!$E$2:$E$673,'Interventi CIS-Base dati'!$K$2:$K$673),"")</f>
        <v>0</v>
      </c>
      <c r="G61" s="54">
        <f>IFERROR(_xlfn.XLOOKUP(B61,'Interventi CIS-Base dati'!$E$2:$E$673,'Interventi CIS-Base dati'!$L$2:$L$673),"")</f>
        <v>1051560.6399999999</v>
      </c>
      <c r="H61" s="54">
        <f>IFERROR(_xlfn.XLOOKUP(B61,'Interventi CIS-Base dati'!$E$2:$E$673,'Interventi CIS-Base dati'!$M$2:$M$673),"")</f>
        <v>1049134.0800000001</v>
      </c>
      <c r="I61" s="55">
        <f>IFERROR(_xlfn.XLOOKUP(B61,'Interventi CIS-Base dati'!$E$2:$E$673,'Interventi CIS-Base dati'!$N$2:$N$673),"")</f>
        <v>0.70104042666666655</v>
      </c>
      <c r="J61" s="55">
        <f>IFERROR(_xlfn.XLOOKUP(B61,'Interventi CIS-Base dati'!$E$2:$E$673,'Interventi CIS-Base dati'!$O$2:$O$673),"")</f>
        <v>0.69942272000000005</v>
      </c>
      <c r="K61" s="55">
        <f>IFERROR(_xlfn.XLOOKUP(B61,'Interventi CIS-Base dati'!$E$2:$E$673,'Interventi CIS-Base dati'!$P$2:$P$673),"")</f>
        <v>0.99769242028686067</v>
      </c>
      <c r="L61" s="34" t="str">
        <f>IFERROR(_xlfn.XLOOKUP(B61,'Interventi CIS-Base dati'!$E$2:$E$673,'Interventi CIS-Base dati'!$Q$2:$Q$673),"")</f>
        <v>Completato</v>
      </c>
      <c r="M61" s="56">
        <f>IFERROR(_xlfn.XLOOKUP(B61,'Interventi CIS-Base dati'!$E$2:$E$673,'Interventi CIS-Base dati'!$S$2:$S$673),"")</f>
        <v>44127</v>
      </c>
      <c r="N61" s="34" t="str">
        <f>IFERROR(_xlfn.XLOOKUP(B61,'Interventi CIS-Base dati'!$E$2:$E$673,'Interventi CIS-Base dati'!$Y$2:$Y$673),"")</f>
        <v>A+B</v>
      </c>
      <c r="O61" s="34" t="str">
        <f>IFERROR(_xlfn.XLOOKUP(B61,'Interventi CIS-Base dati'!$E$2:$E$673,'Interventi CIS-Base dati'!$Z$2:$Z$673),"")</f>
        <v>Invitalia</v>
      </c>
    </row>
    <row r="62" spans="2:15" x14ac:dyDescent="0.25">
      <c r="B62" s="34" t="str">
        <v>C15C17003090001</v>
      </c>
      <c r="C62" s="34" t="str">
        <f>IFERROR(_xlfn.XLOOKUP(B62,'Interventi CIS-Base dati'!$E$2:$E$673,'Interventi CIS-Base dati'!$F$2:$F$673),"")</f>
        <v>C15C17003090001</v>
      </c>
      <c r="D62" s="34" t="str">
        <f>IFERROR(_xlfn.XLOOKUP(B62,'Interventi CIS-Base dati'!$E$2:$E$673,'Interventi CIS-Base dati'!$G$2:$G$673),"")</f>
        <v>PARCO DELLA STORIA DELL'UOMO - CIVILTA' RUPESTRE</v>
      </c>
      <c r="E62" s="54">
        <f>IFERROR(_xlfn.XLOOKUP(B62,'Interventi CIS-Base dati'!$E$2:$E$673,'Interventi CIS-Base dati'!$J$2:$J$673),"")</f>
        <v>3500000</v>
      </c>
      <c r="F62" s="54">
        <f>IFERROR(_xlfn.XLOOKUP(B62,'Interventi CIS-Base dati'!$E$2:$E$673,'Interventi CIS-Base dati'!$K$2:$K$673),"")</f>
        <v>0</v>
      </c>
      <c r="G62" s="54">
        <f>IFERROR(_xlfn.XLOOKUP(B62,'Interventi CIS-Base dati'!$E$2:$E$673,'Interventi CIS-Base dati'!$L$2:$L$673),"")</f>
        <v>2319999.02</v>
      </c>
      <c r="H62" s="54">
        <f>IFERROR(_xlfn.XLOOKUP(B62,'Interventi CIS-Base dati'!$E$2:$E$673,'Interventi CIS-Base dati'!$M$2:$M$673),"")</f>
        <v>2317669.41</v>
      </c>
      <c r="I62" s="55">
        <f>IFERROR(_xlfn.XLOOKUP(B62,'Interventi CIS-Base dati'!$E$2:$E$673,'Interventi CIS-Base dati'!$N$2:$N$673),"")</f>
        <v>0.66285686285714285</v>
      </c>
      <c r="J62" s="55">
        <f>IFERROR(_xlfn.XLOOKUP(B62,'Interventi CIS-Base dati'!$E$2:$E$673,'Interventi CIS-Base dati'!$O$2:$O$673),"")</f>
        <v>0.66219126000000006</v>
      </c>
      <c r="K62" s="55">
        <f>IFERROR(_xlfn.XLOOKUP(B62,'Interventi CIS-Base dati'!$E$2:$E$673,'Interventi CIS-Base dati'!$P$2:$P$673),"")</f>
        <v>0.99899585733445706</v>
      </c>
      <c r="L62" s="34" t="str">
        <f>IFERROR(_xlfn.XLOOKUP(B62,'Interventi CIS-Base dati'!$E$2:$E$673,'Interventi CIS-Base dati'!$Q$2:$Q$673),"")</f>
        <v>Completato</v>
      </c>
      <c r="M62" s="56">
        <f>IFERROR(_xlfn.XLOOKUP(B62,'Interventi CIS-Base dati'!$E$2:$E$673,'Interventi CIS-Base dati'!$S$2:$S$673),"")</f>
        <v>43889</v>
      </c>
      <c r="N62" s="34" t="str">
        <f>IFERROR(_xlfn.XLOOKUP(B62,'Interventi CIS-Base dati'!$E$2:$E$673,'Interventi CIS-Base dati'!$Y$2:$Y$673),"")</f>
        <v>A+B</v>
      </c>
      <c r="O62" s="34" t="str">
        <f>IFERROR(_xlfn.XLOOKUP(B62,'Interventi CIS-Base dati'!$E$2:$E$673,'Interventi CIS-Base dati'!$Z$2:$Z$673),"")</f>
        <v>Invitalia</v>
      </c>
    </row>
    <row r="63" spans="2:15" x14ac:dyDescent="0.25">
      <c r="B63" s="34" t="str">
        <v>C15C17003080001</v>
      </c>
      <c r="C63" s="34" t="str">
        <f>IFERROR(_xlfn.XLOOKUP(B63,'Interventi CIS-Base dati'!$E$2:$E$673,'Interventi CIS-Base dati'!$F$2:$F$673),"")</f>
        <v>C15C17003080001</v>
      </c>
      <c r="D63" s="34" t="str">
        <f>IFERROR(_xlfn.XLOOKUP(B63,'Interventi CIS-Base dati'!$E$2:$E$673,'Interventi CIS-Base dati'!$G$2:$G$673),"")</f>
        <v>PARCO DELLA STORIA DELL'UOMO - PREISTORIA</v>
      </c>
      <c r="E63" s="54">
        <f>IFERROR(_xlfn.XLOOKUP(B63,'Interventi CIS-Base dati'!$E$2:$E$673,'Interventi CIS-Base dati'!$J$2:$J$673),"")</f>
        <v>1000000</v>
      </c>
      <c r="F63" s="54">
        <f>IFERROR(_xlfn.XLOOKUP(B63,'Interventi CIS-Base dati'!$E$2:$E$673,'Interventi CIS-Base dati'!$K$2:$K$673),"")</f>
        <v>0</v>
      </c>
      <c r="G63" s="54">
        <f>IFERROR(_xlfn.XLOOKUP(B63,'Interventi CIS-Base dati'!$E$2:$E$673,'Interventi CIS-Base dati'!$L$2:$L$673),"")</f>
        <v>630371.43999999994</v>
      </c>
      <c r="H63" s="54">
        <f>IFERROR(_xlfn.XLOOKUP(B63,'Interventi CIS-Base dati'!$E$2:$E$673,'Interventi CIS-Base dati'!$M$2:$M$673),"")</f>
        <v>628301.38800000004</v>
      </c>
      <c r="I63" s="55">
        <f>IFERROR(_xlfn.XLOOKUP(B63,'Interventi CIS-Base dati'!$E$2:$E$673,'Interventi CIS-Base dati'!$N$2:$N$673),"")</f>
        <v>0.63037143999999989</v>
      </c>
      <c r="J63" s="55">
        <f>IFERROR(_xlfn.XLOOKUP(B63,'Interventi CIS-Base dati'!$E$2:$E$673,'Interventi CIS-Base dati'!$O$2:$O$673),"")</f>
        <v>0.62830138800000002</v>
      </c>
      <c r="K63" s="55">
        <f>IFERROR(_xlfn.XLOOKUP(B63,'Interventi CIS-Base dati'!$E$2:$E$673,'Interventi CIS-Base dati'!$P$2:$P$673),"")</f>
        <v>0.99671613929717384</v>
      </c>
      <c r="L63" s="34" t="str">
        <f>IFERROR(_xlfn.XLOOKUP(B63,'Interventi CIS-Base dati'!$E$2:$E$673,'Interventi CIS-Base dati'!$Q$2:$Q$673),"")</f>
        <v>Completato</v>
      </c>
      <c r="M63" s="56">
        <f>IFERROR(_xlfn.XLOOKUP(B63,'Interventi CIS-Base dati'!$E$2:$E$673,'Interventi CIS-Base dati'!$S$2:$S$673),"")</f>
        <v>43894</v>
      </c>
      <c r="N63" s="34" t="str">
        <f>IFERROR(_xlfn.XLOOKUP(B63,'Interventi CIS-Base dati'!$E$2:$E$673,'Interventi CIS-Base dati'!$Y$2:$Y$673),"")</f>
        <v>A+B</v>
      </c>
      <c r="O63" s="34" t="str">
        <f>IFERROR(_xlfn.XLOOKUP(B63,'Interventi CIS-Base dati'!$E$2:$E$673,'Interventi CIS-Base dati'!$Z$2:$Z$673),"")</f>
        <v>Invitalia</v>
      </c>
    </row>
    <row r="64" spans="2:15" x14ac:dyDescent="0.25">
      <c r="B64" s="34" t="str">
        <v>BA#4#15/2018/0160</v>
      </c>
      <c r="C64" s="34" t="str">
        <f>IFERROR(_xlfn.XLOOKUP(B64,'Interventi CIS-Base dati'!$E$2:$E$673,'Interventi CIS-Base dati'!$F$2:$F$673),"")</f>
        <v>C17E17000090001</v>
      </c>
      <c r="D64" s="34" t="str">
        <f>IFERROR(_xlfn.XLOOKUP(B64,'Interventi CIS-Base dati'!$E$2:$E$673,'Interventi CIS-Base dati'!$G$2:$G$673),"")</f>
        <v>RESTAURO PAESAGGISTICO DEL PARCO DELLE CAVE, RIQUALIFICAZIONE E VALORIZZAZIONE DEL RELATIVO SISTEMA CULTURALE E PAESAGGISTICO-AMBIENTALE</v>
      </c>
      <c r="E64" s="54">
        <f>IFERROR(_xlfn.XLOOKUP(B64,'Interventi CIS-Base dati'!$E$2:$E$673,'Interventi CIS-Base dati'!$J$2:$J$673),"")</f>
        <v>1758408.26</v>
      </c>
      <c r="F64" s="54">
        <f>IFERROR(_xlfn.XLOOKUP(B64,'Interventi CIS-Base dati'!$E$2:$E$673,'Interventi CIS-Base dati'!$K$2:$K$673),"")</f>
        <v>1260193.32</v>
      </c>
      <c r="G64" s="54">
        <f>IFERROR(_xlfn.XLOOKUP(B64,'Interventi CIS-Base dati'!$E$2:$E$673,'Interventi CIS-Base dati'!$L$2:$L$673),"")</f>
        <v>1260193.32</v>
      </c>
      <c r="H64" s="54">
        <f>IFERROR(_xlfn.XLOOKUP(B64,'Interventi CIS-Base dati'!$E$2:$E$673,'Interventi CIS-Base dati'!$M$2:$M$673),"")</f>
        <v>1260193.32</v>
      </c>
      <c r="I64" s="55">
        <f>IFERROR(_xlfn.XLOOKUP(B64,'Interventi CIS-Base dati'!$E$2:$E$673,'Interventi CIS-Base dati'!$N$2:$N$673),"")</f>
        <v>0.71666708390007228</v>
      </c>
      <c r="J64" s="55">
        <f>IFERROR(_xlfn.XLOOKUP(B64,'Interventi CIS-Base dati'!$E$2:$E$673,'Interventi CIS-Base dati'!$O$2:$O$673),"")</f>
        <v>0.71666708390007228</v>
      </c>
      <c r="K64" s="55">
        <f>IFERROR(_xlfn.XLOOKUP(B64,'Interventi CIS-Base dati'!$E$2:$E$673,'Interventi CIS-Base dati'!$P$2:$P$673),"")</f>
        <v>1</v>
      </c>
      <c r="L64" s="34" t="str">
        <f>IFERROR(_xlfn.XLOOKUP(B64,'Interventi CIS-Base dati'!$E$2:$E$673,'Interventi CIS-Base dati'!$Q$2:$Q$673),"")</f>
        <v>Completato</v>
      </c>
      <c r="M64" s="56">
        <f>IFERROR(_xlfn.XLOOKUP(B64,'Interventi CIS-Base dati'!$E$2:$E$673,'Interventi CIS-Base dati'!$S$2:$S$673),"")</f>
        <v>44939</v>
      </c>
      <c r="N64" s="34" t="str">
        <f>IFERROR(_xlfn.XLOOKUP(B64,'Interventi CIS-Base dati'!$E$2:$E$673,'Interventi CIS-Base dati'!$Y$2:$Y$673),"")</f>
        <v>A+B</v>
      </c>
      <c r="O64" s="34" t="str">
        <f>IFERROR(_xlfn.XLOOKUP(B64,'Interventi CIS-Base dati'!$E$2:$E$673,'Interventi CIS-Base dati'!$Z$2:$Z$673),"")</f>
        <v>BDU</v>
      </c>
    </row>
    <row r="65" spans="2:15" x14ac:dyDescent="0.25">
      <c r="B65" s="34" t="str">
        <v>I11B17000130001</v>
      </c>
      <c r="C65" s="34" t="str">
        <f>IFERROR(_xlfn.XLOOKUP(B65,'Interventi CIS-Base dati'!$E$2:$E$673,'Interventi CIS-Base dati'!$F$2:$F$673),"")</f>
        <v>I11B17000130001</v>
      </c>
      <c r="D65" s="34" t="str">
        <f>IFERROR(_xlfn.XLOOKUP(B65,'Interventi CIS-Base dati'!$E$2:$E$673,'Interventi CIS-Base dati'!$G$2:$G$673),"")</f>
        <v>SISTEMA DI VIABILITA' NELL'AREA DELLE CAVE</v>
      </c>
      <c r="E65" s="54">
        <f>IFERROR(_xlfn.XLOOKUP(B65,'Interventi CIS-Base dati'!$E$2:$E$673,'Interventi CIS-Base dati'!$J$2:$J$673),"")</f>
        <v>3500000</v>
      </c>
      <c r="F65" s="54">
        <f>IFERROR(_xlfn.XLOOKUP(B65,'Interventi CIS-Base dati'!$E$2:$E$673,'Interventi CIS-Base dati'!$K$2:$K$673),"")</f>
        <v>3500000</v>
      </c>
      <c r="G65" s="54">
        <f>IFERROR(_xlfn.XLOOKUP(B65,'Interventi CIS-Base dati'!$E$2:$E$673,'Interventi CIS-Base dati'!$L$2:$L$673),"")</f>
        <v>0</v>
      </c>
      <c r="H65" s="54">
        <f>IFERROR(_xlfn.XLOOKUP(B65,'Interventi CIS-Base dati'!$E$2:$E$673,'Interventi CIS-Base dati'!$M$2:$M$673),"")</f>
        <v>0</v>
      </c>
      <c r="I65" s="55">
        <f>IFERROR(_xlfn.XLOOKUP(B65,'Interventi CIS-Base dati'!$E$2:$E$673,'Interventi CIS-Base dati'!$N$2:$N$673),"")</f>
        <v>0</v>
      </c>
      <c r="J65" s="55">
        <f>IFERROR(_xlfn.XLOOKUP(B65,'Interventi CIS-Base dati'!$E$2:$E$673,'Interventi CIS-Base dati'!$O$2:$O$673),"")</f>
        <v>0</v>
      </c>
      <c r="K65" s="55">
        <f>IFERROR(_xlfn.XLOOKUP(B65,'Interventi CIS-Base dati'!$E$2:$E$673,'Interventi CIS-Base dati'!$P$2:$P$673),"")</f>
        <v>0</v>
      </c>
      <c r="L65" s="34" t="str">
        <f>IFERROR(_xlfn.XLOOKUP(B65,'Interventi CIS-Base dati'!$E$2:$E$673,'Interventi CIS-Base dati'!$Q$2:$Q$673),"")</f>
        <v>Non Avviato</v>
      </c>
      <c r="M65" s="56">
        <f>IFERROR(_xlfn.XLOOKUP(B65,'Interventi CIS-Base dati'!$E$2:$E$673,'Interventi CIS-Base dati'!$S$2:$S$673),"")</f>
        <v>0</v>
      </c>
      <c r="N65" s="34" t="str">
        <f>IFERROR(_xlfn.XLOOKUP(B65,'Interventi CIS-Base dati'!$E$2:$E$673,'Interventi CIS-Base dati'!$Y$2:$Y$673),"")</f>
        <v>nessuna condizione</v>
      </c>
      <c r="O65" s="34" t="str">
        <f>IFERROR(_xlfn.XLOOKUP(B65,'Interventi CIS-Base dati'!$E$2:$E$673,'Interventi CIS-Base dati'!$Z$2:$Z$673),"")</f>
        <v xml:space="preserve">Monitoraggio bando periferie </v>
      </c>
    </row>
    <row r="66" spans="2:15" x14ac:dyDescent="0.25">
      <c r="C66" s="34" t="str">
        <f>IFERROR(_xlfn.XLOOKUP(B66,'Interventi CIS-Base dati'!$E$2:$E$673,'Interventi CIS-Base dati'!$F$2:$F$673),"")</f>
        <v/>
      </c>
      <c r="D66" s="34" t="str">
        <f>IFERROR(_xlfn.XLOOKUP(B66,'Interventi CIS-Base dati'!$E$2:$E$673,'Interventi CIS-Base dati'!$G$2:$G$673),"")</f>
        <v/>
      </c>
      <c r="E66" s="54" t="str">
        <f>IFERROR(_xlfn.XLOOKUP(B66,'Interventi CIS-Base dati'!$E$2:$E$673,'Interventi CIS-Base dati'!$J$2:$J$673),"")</f>
        <v/>
      </c>
      <c r="F66" s="54" t="str">
        <f>IFERROR(_xlfn.XLOOKUP(B66,'Interventi CIS-Base dati'!$E$2:$E$673,'Interventi CIS-Base dati'!$K$2:$K$673),"")</f>
        <v/>
      </c>
      <c r="G66" s="54" t="str">
        <f>IFERROR(_xlfn.XLOOKUP(B66,'Interventi CIS-Base dati'!$E$2:$E$673,'Interventi CIS-Base dati'!$L$2:$L$673),"")</f>
        <v/>
      </c>
      <c r="H66" s="54" t="str">
        <f>IFERROR(_xlfn.XLOOKUP(B66,'Interventi CIS-Base dati'!$E$2:$E$673,'Interventi CIS-Base dati'!$M$2:$M$673),"")</f>
        <v/>
      </c>
      <c r="I66" s="55" t="str">
        <f>IFERROR(_xlfn.XLOOKUP(B66,'Interventi CIS-Base dati'!$E$2:$E$673,'Interventi CIS-Base dati'!$N$2:$N$673),"")</f>
        <v/>
      </c>
      <c r="J66" s="55" t="str">
        <f>IFERROR(_xlfn.XLOOKUP(B66,'Interventi CIS-Base dati'!$E$2:$E$673,'Interventi CIS-Base dati'!$O$2:$O$673),"")</f>
        <v/>
      </c>
      <c r="K66" s="55" t="str">
        <f>IFERROR(_xlfn.XLOOKUP(B66,'Interventi CIS-Base dati'!$E$2:$E$673,'Interventi CIS-Base dati'!$P$2:$P$673),"")</f>
        <v/>
      </c>
      <c r="L66" s="34" t="str">
        <f>IFERROR(_xlfn.XLOOKUP(B66,'Interventi CIS-Base dati'!$E$2:$E$673,'Interventi CIS-Base dati'!$Q$2:$Q$673),"")</f>
        <v/>
      </c>
      <c r="M66" s="56" t="str">
        <f>IFERROR(_xlfn.XLOOKUP(B66,'Interventi CIS-Base dati'!$E$2:$E$673,'Interventi CIS-Base dati'!$S$2:$S$673),"")</f>
        <v/>
      </c>
      <c r="N66" s="34" t="str">
        <f>IFERROR(_xlfn.XLOOKUP(B66,'Interventi CIS-Base dati'!$E$2:$E$673,'Interventi CIS-Base dati'!$Y$2:$Y$673),"")</f>
        <v/>
      </c>
      <c r="O66" s="34" t="str">
        <f>IFERROR(_xlfn.XLOOKUP(B66,'Interventi CIS-Base dati'!$E$2:$E$673,'Interventi CIS-Base dati'!$Z$2:$Z$673),"")</f>
        <v/>
      </c>
    </row>
    <row r="67" spans="2:15" x14ac:dyDescent="0.25">
      <c r="C67" s="34" t="str">
        <f>IFERROR(_xlfn.XLOOKUP(B67,'Interventi CIS-Base dati'!$E$2:$E$673,'Interventi CIS-Base dati'!$F$2:$F$673),"")</f>
        <v/>
      </c>
      <c r="D67" s="34" t="str">
        <f>IFERROR(_xlfn.XLOOKUP(B67,'Interventi CIS-Base dati'!$E$2:$E$673,'Interventi CIS-Base dati'!$G$2:$G$673),"")</f>
        <v/>
      </c>
      <c r="E67" s="54" t="str">
        <f>IFERROR(_xlfn.XLOOKUP(B67,'Interventi CIS-Base dati'!$E$2:$E$673,'Interventi CIS-Base dati'!$J$2:$J$673),"")</f>
        <v/>
      </c>
      <c r="F67" s="54" t="str">
        <f>IFERROR(_xlfn.XLOOKUP(B67,'Interventi CIS-Base dati'!$E$2:$E$673,'Interventi CIS-Base dati'!$K$2:$K$673),"")</f>
        <v/>
      </c>
      <c r="G67" s="54" t="str">
        <f>IFERROR(_xlfn.XLOOKUP(B67,'Interventi CIS-Base dati'!$E$2:$E$673,'Interventi CIS-Base dati'!$L$2:$L$673),"")</f>
        <v/>
      </c>
      <c r="H67" s="54" t="str">
        <f>IFERROR(_xlfn.XLOOKUP(B67,'Interventi CIS-Base dati'!$E$2:$E$673,'Interventi CIS-Base dati'!$M$2:$M$673),"")</f>
        <v/>
      </c>
      <c r="I67" s="55" t="str">
        <f>IFERROR(_xlfn.XLOOKUP(B67,'Interventi CIS-Base dati'!$E$2:$E$673,'Interventi CIS-Base dati'!$N$2:$N$673),"")</f>
        <v/>
      </c>
      <c r="J67" s="55" t="str">
        <f>IFERROR(_xlfn.XLOOKUP(B67,'Interventi CIS-Base dati'!$E$2:$E$673,'Interventi CIS-Base dati'!$O$2:$O$673),"")</f>
        <v/>
      </c>
      <c r="K67" s="55" t="str">
        <f>IFERROR(_xlfn.XLOOKUP(B67,'Interventi CIS-Base dati'!$E$2:$E$673,'Interventi CIS-Base dati'!$P$2:$P$673),"")</f>
        <v/>
      </c>
      <c r="L67" s="34" t="str">
        <f>IFERROR(_xlfn.XLOOKUP(B67,'Interventi CIS-Base dati'!$E$2:$E$673,'Interventi CIS-Base dati'!$Q$2:$Q$673),"")</f>
        <v/>
      </c>
      <c r="M67" s="56" t="str">
        <f>IFERROR(_xlfn.XLOOKUP(B67,'Interventi CIS-Base dati'!$E$2:$E$673,'Interventi CIS-Base dati'!$S$2:$S$673),"")</f>
        <v/>
      </c>
      <c r="N67" s="34" t="str">
        <f>IFERROR(_xlfn.XLOOKUP(B67,'Interventi CIS-Base dati'!$E$2:$E$673,'Interventi CIS-Base dati'!$Y$2:$Y$673),"")</f>
        <v/>
      </c>
      <c r="O67" s="34" t="str">
        <f>IFERROR(_xlfn.XLOOKUP(B67,'Interventi CIS-Base dati'!$E$2:$E$673,'Interventi CIS-Base dati'!$Z$2:$Z$673),"")</f>
        <v/>
      </c>
    </row>
    <row r="68" spans="2:15" x14ac:dyDescent="0.25">
      <c r="C68" s="34" t="str">
        <f>IFERROR(_xlfn.XLOOKUP(B68,'Interventi CIS-Base dati'!$E$2:$E$673,'Interventi CIS-Base dati'!$F$2:$F$673),"")</f>
        <v/>
      </c>
      <c r="D68" s="34" t="str">
        <f>IFERROR(_xlfn.XLOOKUP(B68,'Interventi CIS-Base dati'!$E$2:$E$673,'Interventi CIS-Base dati'!$G$2:$G$673),"")</f>
        <v/>
      </c>
      <c r="E68" s="54" t="str">
        <f>IFERROR(_xlfn.XLOOKUP(B68,'Interventi CIS-Base dati'!$E$2:$E$673,'Interventi CIS-Base dati'!$J$2:$J$673),"")</f>
        <v/>
      </c>
      <c r="F68" s="54" t="str">
        <f>IFERROR(_xlfn.XLOOKUP(B68,'Interventi CIS-Base dati'!$E$2:$E$673,'Interventi CIS-Base dati'!$K$2:$K$673),"")</f>
        <v/>
      </c>
      <c r="G68" s="54" t="str">
        <f>IFERROR(_xlfn.XLOOKUP(B68,'Interventi CIS-Base dati'!$E$2:$E$673,'Interventi CIS-Base dati'!$L$2:$L$673),"")</f>
        <v/>
      </c>
      <c r="H68" s="54" t="str">
        <f>IFERROR(_xlfn.XLOOKUP(B68,'Interventi CIS-Base dati'!$E$2:$E$673,'Interventi CIS-Base dati'!$M$2:$M$673),"")</f>
        <v/>
      </c>
      <c r="I68" s="55" t="str">
        <f>IFERROR(_xlfn.XLOOKUP(B68,'Interventi CIS-Base dati'!$E$2:$E$673,'Interventi CIS-Base dati'!$N$2:$N$673),"")</f>
        <v/>
      </c>
      <c r="J68" s="55" t="str">
        <f>IFERROR(_xlfn.XLOOKUP(B68,'Interventi CIS-Base dati'!$E$2:$E$673,'Interventi CIS-Base dati'!$O$2:$O$673),"")</f>
        <v/>
      </c>
      <c r="K68" s="55" t="str">
        <f>IFERROR(_xlfn.XLOOKUP(B68,'Interventi CIS-Base dati'!$E$2:$E$673,'Interventi CIS-Base dati'!$P$2:$P$673),"")</f>
        <v/>
      </c>
      <c r="L68" s="34" t="str">
        <f>IFERROR(_xlfn.XLOOKUP(B68,'Interventi CIS-Base dati'!$E$2:$E$673,'Interventi CIS-Base dati'!$Q$2:$Q$673),"")</f>
        <v/>
      </c>
      <c r="M68" s="56" t="str">
        <f>IFERROR(_xlfn.XLOOKUP(B68,'Interventi CIS-Base dati'!$E$2:$E$673,'Interventi CIS-Base dati'!$S$2:$S$673),"")</f>
        <v/>
      </c>
      <c r="N68" s="34" t="str">
        <f>IFERROR(_xlfn.XLOOKUP(B68,'Interventi CIS-Base dati'!$E$2:$E$673,'Interventi CIS-Base dati'!$Y$2:$Y$673),"")</f>
        <v/>
      </c>
      <c r="O68" s="34" t="str">
        <f>IFERROR(_xlfn.XLOOKUP(B68,'Interventi CIS-Base dati'!$E$2:$E$673,'Interventi CIS-Base dati'!$Z$2:$Z$673),"")</f>
        <v/>
      </c>
    </row>
    <row r="69" spans="2:15" x14ac:dyDescent="0.25">
      <c r="C69" s="34" t="str">
        <f>IFERROR(_xlfn.XLOOKUP(B69,'Interventi CIS-Base dati'!$E$2:$E$673,'Interventi CIS-Base dati'!$F$2:$F$673),"")</f>
        <v/>
      </c>
      <c r="D69" s="34" t="str">
        <f>IFERROR(_xlfn.XLOOKUP(B69,'Interventi CIS-Base dati'!$E$2:$E$673,'Interventi CIS-Base dati'!$G$2:$G$673),"")</f>
        <v/>
      </c>
      <c r="E69" s="54" t="str">
        <f>IFERROR(_xlfn.XLOOKUP(B69,'Interventi CIS-Base dati'!$E$2:$E$673,'Interventi CIS-Base dati'!$J$2:$J$673),"")</f>
        <v/>
      </c>
      <c r="F69" s="54" t="str">
        <f>IFERROR(_xlfn.XLOOKUP(B69,'Interventi CIS-Base dati'!$E$2:$E$673,'Interventi CIS-Base dati'!$K$2:$K$673),"")</f>
        <v/>
      </c>
      <c r="G69" s="54" t="str">
        <f>IFERROR(_xlfn.XLOOKUP(B69,'Interventi CIS-Base dati'!$E$2:$E$673,'Interventi CIS-Base dati'!$L$2:$L$673),"")</f>
        <v/>
      </c>
      <c r="H69" s="54" t="str">
        <f>IFERROR(_xlfn.XLOOKUP(B69,'Interventi CIS-Base dati'!$E$2:$E$673,'Interventi CIS-Base dati'!$M$2:$M$673),"")</f>
        <v/>
      </c>
      <c r="I69" s="55" t="str">
        <f>IFERROR(_xlfn.XLOOKUP(B69,'Interventi CIS-Base dati'!$E$2:$E$673,'Interventi CIS-Base dati'!$N$2:$N$673),"")</f>
        <v/>
      </c>
      <c r="J69" s="55" t="str">
        <f>IFERROR(_xlfn.XLOOKUP(B69,'Interventi CIS-Base dati'!$E$2:$E$673,'Interventi CIS-Base dati'!$O$2:$O$673),"")</f>
        <v/>
      </c>
      <c r="K69" s="55" t="str">
        <f>IFERROR(_xlfn.XLOOKUP(B69,'Interventi CIS-Base dati'!$E$2:$E$673,'Interventi CIS-Base dati'!$P$2:$P$673),"")</f>
        <v/>
      </c>
      <c r="L69" s="34" t="str">
        <f>IFERROR(_xlfn.XLOOKUP(B69,'Interventi CIS-Base dati'!$E$2:$E$673,'Interventi CIS-Base dati'!$Q$2:$Q$673),"")</f>
        <v/>
      </c>
      <c r="M69" s="56" t="str">
        <f>IFERROR(_xlfn.XLOOKUP(B69,'Interventi CIS-Base dati'!$E$2:$E$673,'Interventi CIS-Base dati'!$S$2:$S$673),"")</f>
        <v/>
      </c>
      <c r="N69" s="34" t="str">
        <f>IFERROR(_xlfn.XLOOKUP(B69,'Interventi CIS-Base dati'!$E$2:$E$673,'Interventi CIS-Base dati'!$Y$2:$Y$673),"")</f>
        <v/>
      </c>
      <c r="O69" s="34" t="str">
        <f>IFERROR(_xlfn.XLOOKUP(B69,'Interventi CIS-Base dati'!$E$2:$E$673,'Interventi CIS-Base dati'!$Z$2:$Z$673),"")</f>
        <v/>
      </c>
    </row>
    <row r="70" spans="2:15" x14ac:dyDescent="0.25">
      <c r="C70" s="34" t="str">
        <f>IFERROR(_xlfn.XLOOKUP(B70,'Interventi CIS-Base dati'!$E$2:$E$673,'Interventi CIS-Base dati'!$F$2:$F$673),"")</f>
        <v/>
      </c>
      <c r="D70" s="34" t="str">
        <f>IFERROR(_xlfn.XLOOKUP(B70,'Interventi CIS-Base dati'!$E$2:$E$673,'Interventi CIS-Base dati'!$G$2:$G$673),"")</f>
        <v/>
      </c>
      <c r="E70" s="54" t="str">
        <f>IFERROR(_xlfn.XLOOKUP(B70,'Interventi CIS-Base dati'!$E$2:$E$673,'Interventi CIS-Base dati'!$J$2:$J$673),"")</f>
        <v/>
      </c>
      <c r="F70" s="54" t="str">
        <f>IFERROR(_xlfn.XLOOKUP(B70,'Interventi CIS-Base dati'!$E$2:$E$673,'Interventi CIS-Base dati'!$K$2:$K$673),"")</f>
        <v/>
      </c>
      <c r="G70" s="54" t="str">
        <f>IFERROR(_xlfn.XLOOKUP(B70,'Interventi CIS-Base dati'!$E$2:$E$673,'Interventi CIS-Base dati'!$L$2:$L$673),"")</f>
        <v/>
      </c>
      <c r="H70" s="54" t="str">
        <f>IFERROR(_xlfn.XLOOKUP(B70,'Interventi CIS-Base dati'!$E$2:$E$673,'Interventi CIS-Base dati'!$M$2:$M$673),"")</f>
        <v/>
      </c>
      <c r="I70" s="55" t="str">
        <f>IFERROR(_xlfn.XLOOKUP(B70,'Interventi CIS-Base dati'!$E$2:$E$673,'Interventi CIS-Base dati'!$N$2:$N$673),"")</f>
        <v/>
      </c>
      <c r="J70" s="55" t="str">
        <f>IFERROR(_xlfn.XLOOKUP(B70,'Interventi CIS-Base dati'!$E$2:$E$673,'Interventi CIS-Base dati'!$O$2:$O$673),"")</f>
        <v/>
      </c>
      <c r="K70" s="55" t="str">
        <f>IFERROR(_xlfn.XLOOKUP(B70,'Interventi CIS-Base dati'!$E$2:$E$673,'Interventi CIS-Base dati'!$P$2:$P$673),"")</f>
        <v/>
      </c>
      <c r="L70" s="34" t="str">
        <f>IFERROR(_xlfn.XLOOKUP(B70,'Interventi CIS-Base dati'!$E$2:$E$673,'Interventi CIS-Base dati'!$Q$2:$Q$673),"")</f>
        <v/>
      </c>
      <c r="M70" s="56" t="str">
        <f>IFERROR(_xlfn.XLOOKUP(B70,'Interventi CIS-Base dati'!$E$2:$E$673,'Interventi CIS-Base dati'!$S$2:$S$673),"")</f>
        <v/>
      </c>
      <c r="N70" s="34" t="str">
        <f>IFERROR(_xlfn.XLOOKUP(B70,'Interventi CIS-Base dati'!$E$2:$E$673,'Interventi CIS-Base dati'!$Y$2:$Y$673),"")</f>
        <v/>
      </c>
      <c r="O70" s="34" t="str">
        <f>IFERROR(_xlfn.XLOOKUP(B70,'Interventi CIS-Base dati'!$E$2:$E$673,'Interventi CIS-Base dati'!$Z$2:$Z$673),"")</f>
        <v/>
      </c>
    </row>
    <row r="71" spans="2:15" x14ac:dyDescent="0.25">
      <c r="C71" s="34" t="str">
        <f>IFERROR(_xlfn.XLOOKUP(B71,'Interventi CIS-Base dati'!$E$2:$E$673,'Interventi CIS-Base dati'!$F$2:$F$673),"")</f>
        <v/>
      </c>
      <c r="D71" s="34" t="str">
        <f>IFERROR(_xlfn.XLOOKUP(B71,'Interventi CIS-Base dati'!$E$2:$E$673,'Interventi CIS-Base dati'!$G$2:$G$673),"")</f>
        <v/>
      </c>
      <c r="E71" s="54" t="str">
        <f>IFERROR(_xlfn.XLOOKUP(B71,'Interventi CIS-Base dati'!$E$2:$E$673,'Interventi CIS-Base dati'!$J$2:$J$673),"")</f>
        <v/>
      </c>
      <c r="F71" s="54" t="str">
        <f>IFERROR(_xlfn.XLOOKUP(B71,'Interventi CIS-Base dati'!$E$2:$E$673,'Interventi CIS-Base dati'!$K$2:$K$673),"")</f>
        <v/>
      </c>
      <c r="G71" s="54" t="str">
        <f>IFERROR(_xlfn.XLOOKUP(B71,'Interventi CIS-Base dati'!$E$2:$E$673,'Interventi CIS-Base dati'!$L$2:$L$673),"")</f>
        <v/>
      </c>
      <c r="H71" s="54" t="str">
        <f>IFERROR(_xlfn.XLOOKUP(B71,'Interventi CIS-Base dati'!$E$2:$E$673,'Interventi CIS-Base dati'!$M$2:$M$673),"")</f>
        <v/>
      </c>
      <c r="I71" s="55" t="str">
        <f>IFERROR(_xlfn.XLOOKUP(B71,'Interventi CIS-Base dati'!$E$2:$E$673,'Interventi CIS-Base dati'!$N$2:$N$673),"")</f>
        <v/>
      </c>
      <c r="J71" s="55" t="str">
        <f>IFERROR(_xlfn.XLOOKUP(B71,'Interventi CIS-Base dati'!$E$2:$E$673,'Interventi CIS-Base dati'!$O$2:$O$673),"")</f>
        <v/>
      </c>
      <c r="K71" s="55" t="str">
        <f>IFERROR(_xlfn.XLOOKUP(B71,'Interventi CIS-Base dati'!$E$2:$E$673,'Interventi CIS-Base dati'!$P$2:$P$673),"")</f>
        <v/>
      </c>
      <c r="L71" s="34" t="str">
        <f>IFERROR(_xlfn.XLOOKUP(B71,'Interventi CIS-Base dati'!$E$2:$E$673,'Interventi CIS-Base dati'!$Q$2:$Q$673),"")</f>
        <v/>
      </c>
      <c r="M71" s="56" t="str">
        <f>IFERROR(_xlfn.XLOOKUP(B71,'Interventi CIS-Base dati'!$E$2:$E$673,'Interventi CIS-Base dati'!$S$2:$S$673),"")</f>
        <v/>
      </c>
      <c r="N71" s="34" t="str">
        <f>IFERROR(_xlfn.XLOOKUP(B71,'Interventi CIS-Base dati'!$E$2:$E$673,'Interventi CIS-Base dati'!$Y$2:$Y$673),"")</f>
        <v/>
      </c>
      <c r="O71" s="34" t="str">
        <f>IFERROR(_xlfn.XLOOKUP(B71,'Interventi CIS-Base dati'!$E$2:$E$673,'Interventi CIS-Base dati'!$Z$2:$Z$673),"")</f>
        <v/>
      </c>
    </row>
    <row r="72" spans="2:15" x14ac:dyDescent="0.25">
      <c r="C72" s="34" t="str">
        <f>IFERROR(_xlfn.XLOOKUP(B72,'Interventi CIS-Base dati'!$E$2:$E$673,'Interventi CIS-Base dati'!$F$2:$F$673),"")</f>
        <v/>
      </c>
      <c r="D72" s="34" t="str">
        <f>IFERROR(_xlfn.XLOOKUP(B72,'Interventi CIS-Base dati'!$E$2:$E$673,'Interventi CIS-Base dati'!$G$2:$G$673),"")</f>
        <v/>
      </c>
      <c r="E72" s="54" t="str">
        <f>IFERROR(_xlfn.XLOOKUP(B72,'Interventi CIS-Base dati'!$E$2:$E$673,'Interventi CIS-Base dati'!$J$2:$J$673),"")</f>
        <v/>
      </c>
      <c r="F72" s="54" t="str">
        <f>IFERROR(_xlfn.XLOOKUP(B72,'Interventi CIS-Base dati'!$E$2:$E$673,'Interventi CIS-Base dati'!$K$2:$K$673),"")</f>
        <v/>
      </c>
      <c r="G72" s="54" t="str">
        <f>IFERROR(_xlfn.XLOOKUP(B72,'Interventi CIS-Base dati'!$E$2:$E$673,'Interventi CIS-Base dati'!$L$2:$L$673),"")</f>
        <v/>
      </c>
      <c r="H72" s="54" t="str">
        <f>IFERROR(_xlfn.XLOOKUP(B72,'Interventi CIS-Base dati'!$E$2:$E$673,'Interventi CIS-Base dati'!$M$2:$M$673),"")</f>
        <v/>
      </c>
      <c r="I72" s="55" t="str">
        <f>IFERROR(_xlfn.XLOOKUP(B72,'Interventi CIS-Base dati'!$E$2:$E$673,'Interventi CIS-Base dati'!$N$2:$N$673),"")</f>
        <v/>
      </c>
      <c r="J72" s="55" t="str">
        <f>IFERROR(_xlfn.XLOOKUP(B72,'Interventi CIS-Base dati'!$E$2:$E$673,'Interventi CIS-Base dati'!$O$2:$O$673),"")</f>
        <v/>
      </c>
      <c r="K72" s="55" t="str">
        <f>IFERROR(_xlfn.XLOOKUP(B72,'Interventi CIS-Base dati'!$E$2:$E$673,'Interventi CIS-Base dati'!$P$2:$P$673),"")</f>
        <v/>
      </c>
      <c r="L72" s="34" t="str">
        <f>IFERROR(_xlfn.XLOOKUP(B72,'Interventi CIS-Base dati'!$E$2:$E$673,'Interventi CIS-Base dati'!$Q$2:$Q$673),"")</f>
        <v/>
      </c>
      <c r="M72" s="56" t="str">
        <f>IFERROR(_xlfn.XLOOKUP(B72,'Interventi CIS-Base dati'!$E$2:$E$673,'Interventi CIS-Base dati'!$S$2:$S$673),"")</f>
        <v/>
      </c>
      <c r="N72" s="34" t="str">
        <f>IFERROR(_xlfn.XLOOKUP(B72,'Interventi CIS-Base dati'!$E$2:$E$673,'Interventi CIS-Base dati'!$Y$2:$Y$673),"")</f>
        <v/>
      </c>
      <c r="O72" s="34" t="str">
        <f>IFERROR(_xlfn.XLOOKUP(B72,'Interventi CIS-Base dati'!$E$2:$E$673,'Interventi CIS-Base dati'!$Z$2:$Z$673),"")</f>
        <v/>
      </c>
    </row>
    <row r="73" spans="2:15" x14ac:dyDescent="0.25">
      <c r="C73" s="34" t="str">
        <f>IFERROR(_xlfn.XLOOKUP(B73,'Interventi CIS-Base dati'!$E$2:$E$673,'Interventi CIS-Base dati'!$F$2:$F$673),"")</f>
        <v/>
      </c>
      <c r="D73" s="34" t="str">
        <f>IFERROR(_xlfn.XLOOKUP(B73,'Interventi CIS-Base dati'!$E$2:$E$673,'Interventi CIS-Base dati'!$G$2:$G$673),"")</f>
        <v/>
      </c>
      <c r="E73" s="54" t="str">
        <f>IFERROR(_xlfn.XLOOKUP(B73,'Interventi CIS-Base dati'!$E$2:$E$673,'Interventi CIS-Base dati'!$J$2:$J$673),"")</f>
        <v/>
      </c>
      <c r="F73" s="54" t="str">
        <f>IFERROR(_xlfn.XLOOKUP(B73,'Interventi CIS-Base dati'!$E$2:$E$673,'Interventi CIS-Base dati'!$K$2:$K$673),"")</f>
        <v/>
      </c>
      <c r="G73" s="54" t="str">
        <f>IFERROR(_xlfn.XLOOKUP(B73,'Interventi CIS-Base dati'!$E$2:$E$673,'Interventi CIS-Base dati'!$L$2:$L$673),"")</f>
        <v/>
      </c>
      <c r="H73" s="54" t="str">
        <f>IFERROR(_xlfn.XLOOKUP(B73,'Interventi CIS-Base dati'!$E$2:$E$673,'Interventi CIS-Base dati'!$M$2:$M$673),"")</f>
        <v/>
      </c>
      <c r="I73" s="55" t="str">
        <f>IFERROR(_xlfn.XLOOKUP(B73,'Interventi CIS-Base dati'!$E$2:$E$673,'Interventi CIS-Base dati'!$N$2:$N$673),"")</f>
        <v/>
      </c>
      <c r="J73" s="55" t="str">
        <f>IFERROR(_xlfn.XLOOKUP(B73,'Interventi CIS-Base dati'!$E$2:$E$673,'Interventi CIS-Base dati'!$O$2:$O$673),"")</f>
        <v/>
      </c>
      <c r="K73" s="55" t="str">
        <f>IFERROR(_xlfn.XLOOKUP(B73,'Interventi CIS-Base dati'!$E$2:$E$673,'Interventi CIS-Base dati'!$P$2:$P$673),"")</f>
        <v/>
      </c>
      <c r="L73" s="34" t="str">
        <f>IFERROR(_xlfn.XLOOKUP(B73,'Interventi CIS-Base dati'!$E$2:$E$673,'Interventi CIS-Base dati'!$Q$2:$Q$673),"")</f>
        <v/>
      </c>
      <c r="M73" s="56" t="str">
        <f>IFERROR(_xlfn.XLOOKUP(B73,'Interventi CIS-Base dati'!$E$2:$E$673,'Interventi CIS-Base dati'!$S$2:$S$673),"")</f>
        <v/>
      </c>
      <c r="N73" s="34" t="str">
        <f>IFERROR(_xlfn.XLOOKUP(B73,'Interventi CIS-Base dati'!$E$2:$E$673,'Interventi CIS-Base dati'!$Y$2:$Y$673),"")</f>
        <v/>
      </c>
      <c r="O73" s="34" t="str">
        <f>IFERROR(_xlfn.XLOOKUP(B73,'Interventi CIS-Base dati'!$E$2:$E$673,'Interventi CIS-Base dati'!$Z$2:$Z$673),"")</f>
        <v/>
      </c>
    </row>
    <row r="74" spans="2:15" x14ac:dyDescent="0.25">
      <c r="C74" s="34" t="str">
        <f>IFERROR(_xlfn.XLOOKUP(B74,'Interventi CIS-Base dati'!$E$2:$E$673,'Interventi CIS-Base dati'!$F$2:$F$673),"")</f>
        <v/>
      </c>
      <c r="D74" s="34" t="str">
        <f>IFERROR(_xlfn.XLOOKUP(B74,'Interventi CIS-Base dati'!$E$2:$E$673,'Interventi CIS-Base dati'!$G$2:$G$673),"")</f>
        <v/>
      </c>
      <c r="E74" s="54" t="str">
        <f>IFERROR(_xlfn.XLOOKUP(B74,'Interventi CIS-Base dati'!$E$2:$E$673,'Interventi CIS-Base dati'!$J$2:$J$673),"")</f>
        <v/>
      </c>
      <c r="F74" s="54" t="str">
        <f>IFERROR(_xlfn.XLOOKUP(B74,'Interventi CIS-Base dati'!$E$2:$E$673,'Interventi CIS-Base dati'!$K$2:$K$673),"")</f>
        <v/>
      </c>
      <c r="G74" s="54" t="str">
        <f>IFERROR(_xlfn.XLOOKUP(B74,'Interventi CIS-Base dati'!$E$2:$E$673,'Interventi CIS-Base dati'!$L$2:$L$673),"")</f>
        <v/>
      </c>
      <c r="H74" s="54" t="str">
        <f>IFERROR(_xlfn.XLOOKUP(B74,'Interventi CIS-Base dati'!$E$2:$E$673,'Interventi CIS-Base dati'!$M$2:$M$673),"")</f>
        <v/>
      </c>
      <c r="I74" s="55" t="str">
        <f>IFERROR(_xlfn.XLOOKUP(B74,'Interventi CIS-Base dati'!$E$2:$E$673,'Interventi CIS-Base dati'!$N$2:$N$673),"")</f>
        <v/>
      </c>
      <c r="J74" s="55" t="str">
        <f>IFERROR(_xlfn.XLOOKUP(B74,'Interventi CIS-Base dati'!$E$2:$E$673,'Interventi CIS-Base dati'!$O$2:$O$673),"")</f>
        <v/>
      </c>
      <c r="K74" s="55" t="str">
        <f>IFERROR(_xlfn.XLOOKUP(B74,'Interventi CIS-Base dati'!$E$2:$E$673,'Interventi CIS-Base dati'!$P$2:$P$673),"")</f>
        <v/>
      </c>
      <c r="L74" s="34" t="str">
        <f>IFERROR(_xlfn.XLOOKUP(B74,'Interventi CIS-Base dati'!$E$2:$E$673,'Interventi CIS-Base dati'!$Q$2:$Q$673),"")</f>
        <v/>
      </c>
      <c r="M74" s="56" t="str">
        <f>IFERROR(_xlfn.XLOOKUP(B74,'Interventi CIS-Base dati'!$E$2:$E$673,'Interventi CIS-Base dati'!$S$2:$S$673),"")</f>
        <v/>
      </c>
      <c r="N74" s="34" t="str">
        <f>IFERROR(_xlfn.XLOOKUP(B74,'Interventi CIS-Base dati'!$E$2:$E$673,'Interventi CIS-Base dati'!$Y$2:$Y$673),"")</f>
        <v/>
      </c>
      <c r="O74" s="34" t="str">
        <f>IFERROR(_xlfn.XLOOKUP(B74,'Interventi CIS-Base dati'!$E$2:$E$673,'Interventi CIS-Base dati'!$Z$2:$Z$673),"")</f>
        <v/>
      </c>
    </row>
    <row r="75" spans="2:15" x14ac:dyDescent="0.25">
      <c r="C75" s="34" t="str">
        <f>IFERROR(_xlfn.XLOOKUP(B75,'Interventi CIS-Base dati'!$E$2:$E$673,'Interventi CIS-Base dati'!$F$2:$F$673),"")</f>
        <v/>
      </c>
      <c r="D75" s="34" t="str">
        <f>IFERROR(_xlfn.XLOOKUP(B75,'Interventi CIS-Base dati'!$E$2:$E$673,'Interventi CIS-Base dati'!$G$2:$G$673),"")</f>
        <v/>
      </c>
      <c r="E75" s="54" t="str">
        <f>IFERROR(_xlfn.XLOOKUP(B75,'Interventi CIS-Base dati'!$E$2:$E$673,'Interventi CIS-Base dati'!$J$2:$J$673),"")</f>
        <v/>
      </c>
      <c r="F75" s="54" t="str">
        <f>IFERROR(_xlfn.XLOOKUP(B75,'Interventi CIS-Base dati'!$E$2:$E$673,'Interventi CIS-Base dati'!$K$2:$K$673),"")</f>
        <v/>
      </c>
      <c r="G75" s="54" t="str">
        <f>IFERROR(_xlfn.XLOOKUP(B75,'Interventi CIS-Base dati'!$E$2:$E$673,'Interventi CIS-Base dati'!$L$2:$L$673),"")</f>
        <v/>
      </c>
      <c r="H75" s="54" t="str">
        <f>IFERROR(_xlfn.XLOOKUP(B75,'Interventi CIS-Base dati'!$E$2:$E$673,'Interventi CIS-Base dati'!$M$2:$M$673),"")</f>
        <v/>
      </c>
      <c r="I75" s="55" t="str">
        <f>IFERROR(_xlfn.XLOOKUP(B75,'Interventi CIS-Base dati'!$E$2:$E$673,'Interventi CIS-Base dati'!$N$2:$N$673),"")</f>
        <v/>
      </c>
      <c r="J75" s="55" t="str">
        <f>IFERROR(_xlfn.XLOOKUP(B75,'Interventi CIS-Base dati'!$E$2:$E$673,'Interventi CIS-Base dati'!$O$2:$O$673),"")</f>
        <v/>
      </c>
      <c r="K75" s="55" t="str">
        <f>IFERROR(_xlfn.XLOOKUP(B75,'Interventi CIS-Base dati'!$E$2:$E$673,'Interventi CIS-Base dati'!$P$2:$P$673),"")</f>
        <v/>
      </c>
      <c r="L75" s="34" t="str">
        <f>IFERROR(_xlfn.XLOOKUP(B75,'Interventi CIS-Base dati'!$E$2:$E$673,'Interventi CIS-Base dati'!$Q$2:$Q$673),"")</f>
        <v/>
      </c>
      <c r="M75" s="56" t="str">
        <f>IFERROR(_xlfn.XLOOKUP(B75,'Interventi CIS-Base dati'!$E$2:$E$673,'Interventi CIS-Base dati'!$S$2:$S$673),"")</f>
        <v/>
      </c>
      <c r="N75" s="34" t="str">
        <f>IFERROR(_xlfn.XLOOKUP(B75,'Interventi CIS-Base dati'!$E$2:$E$673,'Interventi CIS-Base dati'!$Y$2:$Y$673),"")</f>
        <v/>
      </c>
      <c r="O75" s="34" t="str">
        <f>IFERROR(_xlfn.XLOOKUP(B75,'Interventi CIS-Base dati'!$E$2:$E$673,'Interventi CIS-Base dati'!$Z$2:$Z$673),"")</f>
        <v/>
      </c>
    </row>
    <row r="76" spans="2:15" x14ac:dyDescent="0.25">
      <c r="C76" s="34" t="str">
        <f>IFERROR(_xlfn.XLOOKUP(B76,'Interventi CIS-Base dati'!$E$2:$E$673,'Interventi CIS-Base dati'!$F$2:$F$673),"")</f>
        <v/>
      </c>
      <c r="D76" s="34" t="str">
        <f>IFERROR(_xlfn.XLOOKUP(B76,'Interventi CIS-Base dati'!$E$2:$E$673,'Interventi CIS-Base dati'!$G$2:$G$673),"")</f>
        <v/>
      </c>
      <c r="E76" s="54" t="str">
        <f>IFERROR(_xlfn.XLOOKUP(B76,'Interventi CIS-Base dati'!$E$2:$E$673,'Interventi CIS-Base dati'!$J$2:$J$673),"")</f>
        <v/>
      </c>
      <c r="F76" s="54" t="str">
        <f>IFERROR(_xlfn.XLOOKUP(B76,'Interventi CIS-Base dati'!$E$2:$E$673,'Interventi CIS-Base dati'!$K$2:$K$673),"")</f>
        <v/>
      </c>
      <c r="G76" s="54" t="str">
        <f>IFERROR(_xlfn.XLOOKUP(B76,'Interventi CIS-Base dati'!$E$2:$E$673,'Interventi CIS-Base dati'!$L$2:$L$673),"")</f>
        <v/>
      </c>
      <c r="H76" s="54" t="str">
        <f>IFERROR(_xlfn.XLOOKUP(B76,'Interventi CIS-Base dati'!$E$2:$E$673,'Interventi CIS-Base dati'!$M$2:$M$673),"")</f>
        <v/>
      </c>
      <c r="I76" s="55" t="str">
        <f>IFERROR(_xlfn.XLOOKUP(B76,'Interventi CIS-Base dati'!$E$2:$E$673,'Interventi CIS-Base dati'!$N$2:$N$673),"")</f>
        <v/>
      </c>
      <c r="J76" s="55" t="str">
        <f>IFERROR(_xlfn.XLOOKUP(B76,'Interventi CIS-Base dati'!$E$2:$E$673,'Interventi CIS-Base dati'!$O$2:$O$673),"")</f>
        <v/>
      </c>
      <c r="K76" s="55" t="str">
        <f>IFERROR(_xlfn.XLOOKUP(B76,'Interventi CIS-Base dati'!$E$2:$E$673,'Interventi CIS-Base dati'!$P$2:$P$673),"")</f>
        <v/>
      </c>
      <c r="L76" s="34" t="str">
        <f>IFERROR(_xlfn.XLOOKUP(B76,'Interventi CIS-Base dati'!$E$2:$E$673,'Interventi CIS-Base dati'!$Q$2:$Q$673),"")</f>
        <v/>
      </c>
      <c r="M76" s="56" t="str">
        <f>IFERROR(_xlfn.XLOOKUP(B76,'Interventi CIS-Base dati'!$E$2:$E$673,'Interventi CIS-Base dati'!$S$2:$S$673),"")</f>
        <v/>
      </c>
      <c r="N76" s="34" t="str">
        <f>IFERROR(_xlfn.XLOOKUP(B76,'Interventi CIS-Base dati'!$E$2:$E$673,'Interventi CIS-Base dati'!$Y$2:$Y$673),"")</f>
        <v/>
      </c>
      <c r="O76" s="34" t="str">
        <f>IFERROR(_xlfn.XLOOKUP(B76,'Interventi CIS-Base dati'!$E$2:$E$673,'Interventi CIS-Base dati'!$Z$2:$Z$673),"")</f>
        <v/>
      </c>
    </row>
    <row r="77" spans="2:15" x14ac:dyDescent="0.25">
      <c r="C77" s="34" t="str">
        <f>IFERROR(_xlfn.XLOOKUP(B77,'Interventi CIS-Base dati'!$E$2:$E$673,'Interventi CIS-Base dati'!$F$2:$F$673),"")</f>
        <v/>
      </c>
      <c r="D77" s="34" t="str">
        <f>IFERROR(_xlfn.XLOOKUP(B77,'Interventi CIS-Base dati'!$E$2:$E$673,'Interventi CIS-Base dati'!$G$2:$G$673),"")</f>
        <v/>
      </c>
      <c r="E77" s="54" t="str">
        <f>IFERROR(_xlfn.XLOOKUP(B77,'Interventi CIS-Base dati'!$E$2:$E$673,'Interventi CIS-Base dati'!$J$2:$J$673),"")</f>
        <v/>
      </c>
      <c r="F77" s="54" t="str">
        <f>IFERROR(_xlfn.XLOOKUP(B77,'Interventi CIS-Base dati'!$E$2:$E$673,'Interventi CIS-Base dati'!$K$2:$K$673),"")</f>
        <v/>
      </c>
      <c r="G77" s="54" t="str">
        <f>IFERROR(_xlfn.XLOOKUP(B77,'Interventi CIS-Base dati'!$E$2:$E$673,'Interventi CIS-Base dati'!$L$2:$L$673),"")</f>
        <v/>
      </c>
      <c r="H77" s="54" t="str">
        <f>IFERROR(_xlfn.XLOOKUP(B77,'Interventi CIS-Base dati'!$E$2:$E$673,'Interventi CIS-Base dati'!$M$2:$M$673),"")</f>
        <v/>
      </c>
      <c r="I77" s="55" t="str">
        <f>IFERROR(_xlfn.XLOOKUP(B77,'Interventi CIS-Base dati'!$E$2:$E$673,'Interventi CIS-Base dati'!$N$2:$N$673),"")</f>
        <v/>
      </c>
      <c r="J77" s="55" t="str">
        <f>IFERROR(_xlfn.XLOOKUP(B77,'Interventi CIS-Base dati'!$E$2:$E$673,'Interventi CIS-Base dati'!$O$2:$O$673),"")</f>
        <v/>
      </c>
      <c r="K77" s="55" t="str">
        <f>IFERROR(_xlfn.XLOOKUP(B77,'Interventi CIS-Base dati'!$E$2:$E$673,'Interventi CIS-Base dati'!$P$2:$P$673),"")</f>
        <v/>
      </c>
      <c r="L77" s="34" t="str">
        <f>IFERROR(_xlfn.XLOOKUP(B77,'Interventi CIS-Base dati'!$E$2:$E$673,'Interventi CIS-Base dati'!$Q$2:$Q$673),"")</f>
        <v/>
      </c>
      <c r="M77" s="56" t="str">
        <f>IFERROR(_xlfn.XLOOKUP(B77,'Interventi CIS-Base dati'!$E$2:$E$673,'Interventi CIS-Base dati'!$S$2:$S$673),"")</f>
        <v/>
      </c>
      <c r="N77" s="34" t="str">
        <f>IFERROR(_xlfn.XLOOKUP(B77,'Interventi CIS-Base dati'!$E$2:$E$673,'Interventi CIS-Base dati'!$Y$2:$Y$673),"")</f>
        <v/>
      </c>
      <c r="O77" s="34" t="str">
        <f>IFERROR(_xlfn.XLOOKUP(B77,'Interventi CIS-Base dati'!$E$2:$E$673,'Interventi CIS-Base dati'!$Z$2:$Z$673),"")</f>
        <v/>
      </c>
    </row>
    <row r="78" spans="2:15" x14ac:dyDescent="0.25">
      <c r="C78" s="34" t="str">
        <f>IFERROR(_xlfn.XLOOKUP(B78,'Interventi CIS-Base dati'!$E$2:$E$673,'Interventi CIS-Base dati'!$F$2:$F$673),"")</f>
        <v/>
      </c>
      <c r="D78" s="34" t="str">
        <f>IFERROR(_xlfn.XLOOKUP(B78,'Interventi CIS-Base dati'!$E$2:$E$673,'Interventi CIS-Base dati'!$G$2:$G$673),"")</f>
        <v/>
      </c>
      <c r="E78" s="54" t="str">
        <f>IFERROR(_xlfn.XLOOKUP(B78,'Interventi CIS-Base dati'!$E$2:$E$673,'Interventi CIS-Base dati'!$J$2:$J$673),"")</f>
        <v/>
      </c>
      <c r="F78" s="54" t="str">
        <f>IFERROR(_xlfn.XLOOKUP(B78,'Interventi CIS-Base dati'!$E$2:$E$673,'Interventi CIS-Base dati'!$K$2:$K$673),"")</f>
        <v/>
      </c>
      <c r="G78" s="54" t="str">
        <f>IFERROR(_xlfn.XLOOKUP(B78,'Interventi CIS-Base dati'!$E$2:$E$673,'Interventi CIS-Base dati'!$L$2:$L$673),"")</f>
        <v/>
      </c>
      <c r="H78" s="54" t="str">
        <f>IFERROR(_xlfn.XLOOKUP(B78,'Interventi CIS-Base dati'!$E$2:$E$673,'Interventi CIS-Base dati'!$M$2:$M$673),"")</f>
        <v/>
      </c>
      <c r="I78" s="55" t="str">
        <f>IFERROR(_xlfn.XLOOKUP(B78,'Interventi CIS-Base dati'!$E$2:$E$673,'Interventi CIS-Base dati'!$N$2:$N$673),"")</f>
        <v/>
      </c>
      <c r="J78" s="55" t="str">
        <f>IFERROR(_xlfn.XLOOKUP(B78,'Interventi CIS-Base dati'!$E$2:$E$673,'Interventi CIS-Base dati'!$O$2:$O$673),"")</f>
        <v/>
      </c>
      <c r="K78" s="55" t="str">
        <f>IFERROR(_xlfn.XLOOKUP(B78,'Interventi CIS-Base dati'!$E$2:$E$673,'Interventi CIS-Base dati'!$P$2:$P$673),"")</f>
        <v/>
      </c>
      <c r="L78" s="34" t="str">
        <f>IFERROR(_xlfn.XLOOKUP(B78,'Interventi CIS-Base dati'!$E$2:$E$673,'Interventi CIS-Base dati'!$Q$2:$Q$673),"")</f>
        <v/>
      </c>
      <c r="M78" s="56" t="str">
        <f>IFERROR(_xlfn.XLOOKUP(B78,'Interventi CIS-Base dati'!$E$2:$E$673,'Interventi CIS-Base dati'!$S$2:$S$673),"")</f>
        <v/>
      </c>
      <c r="N78" s="34" t="str">
        <f>IFERROR(_xlfn.XLOOKUP(B78,'Interventi CIS-Base dati'!$E$2:$E$673,'Interventi CIS-Base dati'!$Y$2:$Y$673),"")</f>
        <v/>
      </c>
      <c r="O78" s="34" t="str">
        <f>IFERROR(_xlfn.XLOOKUP(B78,'Interventi CIS-Base dati'!$E$2:$E$673,'Interventi CIS-Base dati'!$Z$2:$Z$673),"")</f>
        <v/>
      </c>
    </row>
    <row r="79" spans="2:15" x14ac:dyDescent="0.25">
      <c r="C79" s="34" t="str">
        <f>IFERROR(_xlfn.XLOOKUP(B79,'Interventi CIS-Base dati'!$E$2:$E$673,'Interventi CIS-Base dati'!$F$2:$F$673),"")</f>
        <v/>
      </c>
      <c r="D79" s="34" t="str">
        <f>IFERROR(_xlfn.XLOOKUP(B79,'Interventi CIS-Base dati'!$E$2:$E$673,'Interventi CIS-Base dati'!$G$2:$G$673),"")</f>
        <v/>
      </c>
      <c r="E79" s="54" t="str">
        <f>IFERROR(_xlfn.XLOOKUP(B79,'Interventi CIS-Base dati'!$E$2:$E$673,'Interventi CIS-Base dati'!$J$2:$J$673),"")</f>
        <v/>
      </c>
      <c r="F79" s="54" t="str">
        <f>IFERROR(_xlfn.XLOOKUP(B79,'Interventi CIS-Base dati'!$E$2:$E$673,'Interventi CIS-Base dati'!$K$2:$K$673),"")</f>
        <v/>
      </c>
      <c r="G79" s="54" t="str">
        <f>IFERROR(_xlfn.XLOOKUP(B79,'Interventi CIS-Base dati'!$E$2:$E$673,'Interventi CIS-Base dati'!$L$2:$L$673),"")</f>
        <v/>
      </c>
      <c r="H79" s="54" t="str">
        <f>IFERROR(_xlfn.XLOOKUP(B79,'Interventi CIS-Base dati'!$E$2:$E$673,'Interventi CIS-Base dati'!$M$2:$M$673),"")</f>
        <v/>
      </c>
      <c r="I79" s="55" t="str">
        <f>IFERROR(_xlfn.XLOOKUP(B79,'Interventi CIS-Base dati'!$E$2:$E$673,'Interventi CIS-Base dati'!$N$2:$N$673),"")</f>
        <v/>
      </c>
      <c r="J79" s="55" t="str">
        <f>IFERROR(_xlfn.XLOOKUP(B79,'Interventi CIS-Base dati'!$E$2:$E$673,'Interventi CIS-Base dati'!$O$2:$O$673),"")</f>
        <v/>
      </c>
      <c r="K79" s="55" t="str">
        <f>IFERROR(_xlfn.XLOOKUP(B79,'Interventi CIS-Base dati'!$E$2:$E$673,'Interventi CIS-Base dati'!$P$2:$P$673),"")</f>
        <v/>
      </c>
      <c r="L79" s="34" t="str">
        <f>IFERROR(_xlfn.XLOOKUP(B79,'Interventi CIS-Base dati'!$E$2:$E$673,'Interventi CIS-Base dati'!$Q$2:$Q$673),"")</f>
        <v/>
      </c>
      <c r="M79" s="56" t="str">
        <f>IFERROR(_xlfn.XLOOKUP(B79,'Interventi CIS-Base dati'!$E$2:$E$673,'Interventi CIS-Base dati'!$S$2:$S$673),"")</f>
        <v/>
      </c>
      <c r="N79" s="34" t="str">
        <f>IFERROR(_xlfn.XLOOKUP(B79,'Interventi CIS-Base dati'!$E$2:$E$673,'Interventi CIS-Base dati'!$Y$2:$Y$673),"")</f>
        <v/>
      </c>
      <c r="O79" s="34" t="str">
        <f>IFERROR(_xlfn.XLOOKUP(B79,'Interventi CIS-Base dati'!$E$2:$E$673,'Interventi CIS-Base dati'!$Z$2:$Z$673),"")</f>
        <v/>
      </c>
    </row>
    <row r="80" spans="2:15" x14ac:dyDescent="0.25">
      <c r="C80" s="34" t="str">
        <f>IFERROR(_xlfn.XLOOKUP(B80,'Interventi CIS-Base dati'!$E$2:$E$673,'Interventi CIS-Base dati'!$F$2:$F$673),"")</f>
        <v/>
      </c>
      <c r="D80" s="34" t="str">
        <f>IFERROR(_xlfn.XLOOKUP(B80,'Interventi CIS-Base dati'!$E$2:$E$673,'Interventi CIS-Base dati'!$G$2:$G$673),"")</f>
        <v/>
      </c>
      <c r="E80" s="54" t="str">
        <f>IFERROR(_xlfn.XLOOKUP(B80,'Interventi CIS-Base dati'!$E$2:$E$673,'Interventi CIS-Base dati'!$J$2:$J$673),"")</f>
        <v/>
      </c>
      <c r="F80" s="54" t="str">
        <f>IFERROR(_xlfn.XLOOKUP(B80,'Interventi CIS-Base dati'!$E$2:$E$673,'Interventi CIS-Base dati'!$K$2:$K$673),"")</f>
        <v/>
      </c>
      <c r="G80" s="54" t="str">
        <f>IFERROR(_xlfn.XLOOKUP(B80,'Interventi CIS-Base dati'!$E$2:$E$673,'Interventi CIS-Base dati'!$L$2:$L$673),"")</f>
        <v/>
      </c>
      <c r="H80" s="54" t="str">
        <f>IFERROR(_xlfn.XLOOKUP(B80,'Interventi CIS-Base dati'!$E$2:$E$673,'Interventi CIS-Base dati'!$M$2:$M$673),"")</f>
        <v/>
      </c>
      <c r="I80" s="55" t="str">
        <f>IFERROR(_xlfn.XLOOKUP(B80,'Interventi CIS-Base dati'!$E$2:$E$673,'Interventi CIS-Base dati'!$N$2:$N$673),"")</f>
        <v/>
      </c>
      <c r="J80" s="55" t="str">
        <f>IFERROR(_xlfn.XLOOKUP(B80,'Interventi CIS-Base dati'!$E$2:$E$673,'Interventi CIS-Base dati'!$O$2:$O$673),"")</f>
        <v/>
      </c>
      <c r="K80" s="55" t="str">
        <f>IFERROR(_xlfn.XLOOKUP(B80,'Interventi CIS-Base dati'!$E$2:$E$673,'Interventi CIS-Base dati'!$P$2:$P$673),"")</f>
        <v/>
      </c>
      <c r="L80" s="34" t="str">
        <f>IFERROR(_xlfn.XLOOKUP(B80,'Interventi CIS-Base dati'!$E$2:$E$673,'Interventi CIS-Base dati'!$Q$2:$Q$673),"")</f>
        <v/>
      </c>
      <c r="M80" s="56" t="str">
        <f>IFERROR(_xlfn.XLOOKUP(B80,'Interventi CIS-Base dati'!$E$2:$E$673,'Interventi CIS-Base dati'!$S$2:$S$673),"")</f>
        <v/>
      </c>
      <c r="N80" s="34" t="str">
        <f>IFERROR(_xlfn.XLOOKUP(B80,'Interventi CIS-Base dati'!$E$2:$E$673,'Interventi CIS-Base dati'!$Y$2:$Y$673),"")</f>
        <v/>
      </c>
      <c r="O80" s="34" t="str">
        <f>IFERROR(_xlfn.XLOOKUP(B80,'Interventi CIS-Base dati'!$E$2:$E$673,'Interventi CIS-Base dati'!$Z$2:$Z$673),"")</f>
        <v/>
      </c>
    </row>
    <row r="81" spans="3:15" x14ac:dyDescent="0.25">
      <c r="C81" s="34" t="str">
        <f>IFERROR(_xlfn.XLOOKUP(B81,'Interventi CIS-Base dati'!$E$2:$E$673,'Interventi CIS-Base dati'!$F$2:$F$673),"")</f>
        <v/>
      </c>
      <c r="D81" s="34" t="str">
        <f>IFERROR(_xlfn.XLOOKUP(B81,'Interventi CIS-Base dati'!$E$2:$E$673,'Interventi CIS-Base dati'!$G$2:$G$673),"")</f>
        <v/>
      </c>
      <c r="E81" s="54" t="str">
        <f>IFERROR(_xlfn.XLOOKUP(B81,'Interventi CIS-Base dati'!$E$2:$E$673,'Interventi CIS-Base dati'!$J$2:$J$673),"")</f>
        <v/>
      </c>
      <c r="F81" s="54" t="str">
        <f>IFERROR(_xlfn.XLOOKUP(B81,'Interventi CIS-Base dati'!$E$2:$E$673,'Interventi CIS-Base dati'!$K$2:$K$673),"")</f>
        <v/>
      </c>
      <c r="G81" s="54" t="str">
        <f>IFERROR(_xlfn.XLOOKUP(B81,'Interventi CIS-Base dati'!$E$2:$E$673,'Interventi CIS-Base dati'!$L$2:$L$673),"")</f>
        <v/>
      </c>
      <c r="H81" s="54" t="str">
        <f>IFERROR(_xlfn.XLOOKUP(B81,'Interventi CIS-Base dati'!$E$2:$E$673,'Interventi CIS-Base dati'!$M$2:$M$673),"")</f>
        <v/>
      </c>
      <c r="I81" s="55" t="str">
        <f>IFERROR(_xlfn.XLOOKUP(B81,'Interventi CIS-Base dati'!$E$2:$E$673,'Interventi CIS-Base dati'!$N$2:$N$673),"")</f>
        <v/>
      </c>
      <c r="J81" s="55" t="str">
        <f>IFERROR(_xlfn.XLOOKUP(B81,'Interventi CIS-Base dati'!$E$2:$E$673,'Interventi CIS-Base dati'!$O$2:$O$673),"")</f>
        <v/>
      </c>
      <c r="K81" s="55" t="str">
        <f>IFERROR(_xlfn.XLOOKUP(B81,'Interventi CIS-Base dati'!$E$2:$E$673,'Interventi CIS-Base dati'!$P$2:$P$673),"")</f>
        <v/>
      </c>
      <c r="L81" s="34" t="str">
        <f>IFERROR(_xlfn.XLOOKUP(B81,'Interventi CIS-Base dati'!$E$2:$E$673,'Interventi CIS-Base dati'!$Q$2:$Q$673),"")</f>
        <v/>
      </c>
      <c r="M81" s="56" t="str">
        <f>IFERROR(_xlfn.XLOOKUP(B81,'Interventi CIS-Base dati'!$E$2:$E$673,'Interventi CIS-Base dati'!$S$2:$S$673),"")</f>
        <v/>
      </c>
      <c r="N81" s="34" t="str">
        <f>IFERROR(_xlfn.XLOOKUP(B81,'Interventi CIS-Base dati'!$E$2:$E$673,'Interventi CIS-Base dati'!$Y$2:$Y$673),"")</f>
        <v/>
      </c>
      <c r="O81" s="34" t="str">
        <f>IFERROR(_xlfn.XLOOKUP(B81,'Interventi CIS-Base dati'!$E$2:$E$673,'Interventi CIS-Base dati'!$Z$2:$Z$673),"")</f>
        <v/>
      </c>
    </row>
    <row r="82" spans="3:15" x14ac:dyDescent="0.25">
      <c r="C82" s="34" t="str">
        <f>IFERROR(_xlfn.XLOOKUP(B82,'Interventi CIS-Base dati'!$E$2:$E$673,'Interventi CIS-Base dati'!$F$2:$F$673),"")</f>
        <v/>
      </c>
      <c r="D82" s="34" t="str">
        <f>IFERROR(_xlfn.XLOOKUP(B82,'Interventi CIS-Base dati'!$E$2:$E$673,'Interventi CIS-Base dati'!$G$2:$G$673),"")</f>
        <v/>
      </c>
      <c r="E82" s="54" t="str">
        <f>IFERROR(_xlfn.XLOOKUP(B82,'Interventi CIS-Base dati'!$E$2:$E$673,'Interventi CIS-Base dati'!$J$2:$J$673),"")</f>
        <v/>
      </c>
      <c r="F82" s="54" t="str">
        <f>IFERROR(_xlfn.XLOOKUP(B82,'Interventi CIS-Base dati'!$E$2:$E$673,'Interventi CIS-Base dati'!$K$2:$K$673),"")</f>
        <v/>
      </c>
      <c r="G82" s="54" t="str">
        <f>IFERROR(_xlfn.XLOOKUP(B82,'Interventi CIS-Base dati'!$E$2:$E$673,'Interventi CIS-Base dati'!$L$2:$L$673),"")</f>
        <v/>
      </c>
      <c r="H82" s="54" t="str">
        <f>IFERROR(_xlfn.XLOOKUP(B82,'Interventi CIS-Base dati'!$E$2:$E$673,'Interventi CIS-Base dati'!$M$2:$M$673),"")</f>
        <v/>
      </c>
      <c r="I82" s="55" t="str">
        <f>IFERROR(_xlfn.XLOOKUP(B82,'Interventi CIS-Base dati'!$E$2:$E$673,'Interventi CIS-Base dati'!$N$2:$N$673),"")</f>
        <v/>
      </c>
      <c r="J82" s="55" t="str">
        <f>IFERROR(_xlfn.XLOOKUP(B82,'Interventi CIS-Base dati'!$E$2:$E$673,'Interventi CIS-Base dati'!$O$2:$O$673),"")</f>
        <v/>
      </c>
      <c r="K82" s="55" t="str">
        <f>IFERROR(_xlfn.XLOOKUP(B82,'Interventi CIS-Base dati'!$E$2:$E$673,'Interventi CIS-Base dati'!$P$2:$P$673),"")</f>
        <v/>
      </c>
      <c r="L82" s="34" t="str">
        <f>IFERROR(_xlfn.XLOOKUP(B82,'Interventi CIS-Base dati'!$E$2:$E$673,'Interventi CIS-Base dati'!$Q$2:$Q$673),"")</f>
        <v/>
      </c>
      <c r="M82" s="56" t="str">
        <f>IFERROR(_xlfn.XLOOKUP(B82,'Interventi CIS-Base dati'!$E$2:$E$673,'Interventi CIS-Base dati'!$S$2:$S$673),"")</f>
        <v/>
      </c>
      <c r="N82" s="34" t="str">
        <f>IFERROR(_xlfn.XLOOKUP(B82,'Interventi CIS-Base dati'!$E$2:$E$673,'Interventi CIS-Base dati'!$Y$2:$Y$673),"")</f>
        <v/>
      </c>
      <c r="O82" s="34" t="str">
        <f>IFERROR(_xlfn.XLOOKUP(B82,'Interventi CIS-Base dati'!$E$2:$E$673,'Interventi CIS-Base dati'!$Z$2:$Z$673),"")</f>
        <v/>
      </c>
    </row>
    <row r="83" spans="3:15" x14ac:dyDescent="0.25">
      <c r="C83" s="34" t="str">
        <f>IFERROR(_xlfn.XLOOKUP(B83,'Interventi CIS-Base dati'!$E$2:$E$673,'Interventi CIS-Base dati'!$F$2:$F$673),"")</f>
        <v/>
      </c>
      <c r="D83" s="34" t="str">
        <f>IFERROR(_xlfn.XLOOKUP(B83,'Interventi CIS-Base dati'!$E$2:$E$673,'Interventi CIS-Base dati'!$G$2:$G$673),"")</f>
        <v/>
      </c>
      <c r="E83" s="54" t="str">
        <f>IFERROR(_xlfn.XLOOKUP(B83,'Interventi CIS-Base dati'!$E$2:$E$673,'Interventi CIS-Base dati'!$J$2:$J$673),"")</f>
        <v/>
      </c>
      <c r="F83" s="54" t="str">
        <f>IFERROR(_xlfn.XLOOKUP(B83,'Interventi CIS-Base dati'!$E$2:$E$673,'Interventi CIS-Base dati'!$K$2:$K$673),"")</f>
        <v/>
      </c>
      <c r="G83" s="54" t="str">
        <f>IFERROR(_xlfn.XLOOKUP(B83,'Interventi CIS-Base dati'!$E$2:$E$673,'Interventi CIS-Base dati'!$L$2:$L$673),"")</f>
        <v/>
      </c>
      <c r="H83" s="54" t="str">
        <f>IFERROR(_xlfn.XLOOKUP(B83,'Interventi CIS-Base dati'!$E$2:$E$673,'Interventi CIS-Base dati'!$M$2:$M$673),"")</f>
        <v/>
      </c>
      <c r="I83" s="55" t="str">
        <f>IFERROR(_xlfn.XLOOKUP(B83,'Interventi CIS-Base dati'!$E$2:$E$673,'Interventi CIS-Base dati'!$N$2:$N$673),"")</f>
        <v/>
      </c>
      <c r="J83" s="55" t="str">
        <f>IFERROR(_xlfn.XLOOKUP(B83,'Interventi CIS-Base dati'!$E$2:$E$673,'Interventi CIS-Base dati'!$O$2:$O$673),"")</f>
        <v/>
      </c>
      <c r="K83" s="55" t="str">
        <f>IFERROR(_xlfn.XLOOKUP(B83,'Interventi CIS-Base dati'!$E$2:$E$673,'Interventi CIS-Base dati'!$P$2:$P$673),"")</f>
        <v/>
      </c>
      <c r="L83" s="34" t="str">
        <f>IFERROR(_xlfn.XLOOKUP(B83,'Interventi CIS-Base dati'!$E$2:$E$673,'Interventi CIS-Base dati'!$Q$2:$Q$673),"")</f>
        <v/>
      </c>
      <c r="M83" s="56" t="str">
        <f>IFERROR(_xlfn.XLOOKUP(B83,'Interventi CIS-Base dati'!$E$2:$E$673,'Interventi CIS-Base dati'!$S$2:$S$673),"")</f>
        <v/>
      </c>
      <c r="N83" s="34" t="str">
        <f>IFERROR(_xlfn.XLOOKUP(B83,'Interventi CIS-Base dati'!$E$2:$E$673,'Interventi CIS-Base dati'!$Y$2:$Y$673),"")</f>
        <v/>
      </c>
      <c r="O83" s="34" t="str">
        <f>IFERROR(_xlfn.XLOOKUP(B83,'Interventi CIS-Base dati'!$E$2:$E$673,'Interventi CIS-Base dati'!$Z$2:$Z$673),"")</f>
        <v/>
      </c>
    </row>
    <row r="84" spans="3:15" x14ac:dyDescent="0.25">
      <c r="C84" s="34" t="str">
        <f>IFERROR(_xlfn.XLOOKUP(B84,'Interventi CIS-Base dati'!$E$2:$E$673,'Interventi CIS-Base dati'!$F$2:$F$673),"")</f>
        <v/>
      </c>
      <c r="D84" s="34" t="str">
        <f>IFERROR(_xlfn.XLOOKUP(B84,'Interventi CIS-Base dati'!$E$2:$E$673,'Interventi CIS-Base dati'!$G$2:$G$673),"")</f>
        <v/>
      </c>
      <c r="E84" s="54" t="str">
        <f>IFERROR(_xlfn.XLOOKUP(B84,'Interventi CIS-Base dati'!$E$2:$E$673,'Interventi CIS-Base dati'!$J$2:$J$673),"")</f>
        <v/>
      </c>
      <c r="F84" s="54" t="str">
        <f>IFERROR(_xlfn.XLOOKUP(B84,'Interventi CIS-Base dati'!$E$2:$E$673,'Interventi CIS-Base dati'!$K$2:$K$673),"")</f>
        <v/>
      </c>
      <c r="G84" s="54" t="str">
        <f>IFERROR(_xlfn.XLOOKUP(B84,'Interventi CIS-Base dati'!$E$2:$E$673,'Interventi CIS-Base dati'!$L$2:$L$673),"")</f>
        <v/>
      </c>
      <c r="H84" s="54" t="str">
        <f>IFERROR(_xlfn.XLOOKUP(B84,'Interventi CIS-Base dati'!$E$2:$E$673,'Interventi CIS-Base dati'!$M$2:$M$673),"")</f>
        <v/>
      </c>
      <c r="I84" s="55" t="str">
        <f>IFERROR(_xlfn.XLOOKUP(B84,'Interventi CIS-Base dati'!$E$2:$E$673,'Interventi CIS-Base dati'!$N$2:$N$673),"")</f>
        <v/>
      </c>
      <c r="J84" s="55" t="str">
        <f>IFERROR(_xlfn.XLOOKUP(B84,'Interventi CIS-Base dati'!$E$2:$E$673,'Interventi CIS-Base dati'!$O$2:$O$673),"")</f>
        <v/>
      </c>
      <c r="K84" s="55" t="str">
        <f>IFERROR(_xlfn.XLOOKUP(B84,'Interventi CIS-Base dati'!$E$2:$E$673,'Interventi CIS-Base dati'!$P$2:$P$673),"")</f>
        <v/>
      </c>
      <c r="L84" s="34" t="str">
        <f>IFERROR(_xlfn.XLOOKUP(B84,'Interventi CIS-Base dati'!$E$2:$E$673,'Interventi CIS-Base dati'!$Q$2:$Q$673),"")</f>
        <v/>
      </c>
      <c r="M84" s="56" t="str">
        <f>IFERROR(_xlfn.XLOOKUP(B84,'Interventi CIS-Base dati'!$E$2:$E$673,'Interventi CIS-Base dati'!$S$2:$S$673),"")</f>
        <v/>
      </c>
      <c r="N84" s="34" t="str">
        <f>IFERROR(_xlfn.XLOOKUP(B84,'Interventi CIS-Base dati'!$E$2:$E$673,'Interventi CIS-Base dati'!$Y$2:$Y$673),"")</f>
        <v/>
      </c>
      <c r="O84" s="34" t="str">
        <f>IFERROR(_xlfn.XLOOKUP(B84,'Interventi CIS-Base dati'!$E$2:$E$673,'Interventi CIS-Base dati'!$Z$2:$Z$673),"")</f>
        <v/>
      </c>
    </row>
    <row r="85" spans="3:15" x14ac:dyDescent="0.25">
      <c r="C85" s="34" t="str">
        <f>IFERROR(_xlfn.XLOOKUP(B85,'Interventi CIS-Base dati'!$E$2:$E$673,'Interventi CIS-Base dati'!$F$2:$F$673),"")</f>
        <v/>
      </c>
      <c r="D85" s="34" t="str">
        <f>IFERROR(_xlfn.XLOOKUP(B85,'Interventi CIS-Base dati'!$E$2:$E$673,'Interventi CIS-Base dati'!$G$2:$G$673),"")</f>
        <v/>
      </c>
      <c r="E85" s="54" t="str">
        <f>IFERROR(_xlfn.XLOOKUP(B85,'Interventi CIS-Base dati'!$E$2:$E$673,'Interventi CIS-Base dati'!$J$2:$J$673),"")</f>
        <v/>
      </c>
      <c r="F85" s="54" t="str">
        <f>IFERROR(_xlfn.XLOOKUP(B85,'Interventi CIS-Base dati'!$E$2:$E$673,'Interventi CIS-Base dati'!$K$2:$K$673),"")</f>
        <v/>
      </c>
      <c r="G85" s="54" t="str">
        <f>IFERROR(_xlfn.XLOOKUP(B85,'Interventi CIS-Base dati'!$E$2:$E$673,'Interventi CIS-Base dati'!$L$2:$L$673),"")</f>
        <v/>
      </c>
      <c r="H85" s="54" t="str">
        <f>IFERROR(_xlfn.XLOOKUP(B85,'Interventi CIS-Base dati'!$E$2:$E$673,'Interventi CIS-Base dati'!$M$2:$M$673),"")</f>
        <v/>
      </c>
      <c r="I85" s="55" t="str">
        <f>IFERROR(_xlfn.XLOOKUP(B85,'Interventi CIS-Base dati'!$E$2:$E$673,'Interventi CIS-Base dati'!$N$2:$N$673),"")</f>
        <v/>
      </c>
      <c r="J85" s="55" t="str">
        <f>IFERROR(_xlfn.XLOOKUP(B85,'Interventi CIS-Base dati'!$E$2:$E$673,'Interventi CIS-Base dati'!$O$2:$O$673),"")</f>
        <v/>
      </c>
      <c r="K85" s="55" t="str">
        <f>IFERROR(_xlfn.XLOOKUP(B85,'Interventi CIS-Base dati'!$E$2:$E$673,'Interventi CIS-Base dati'!$P$2:$P$673),"")</f>
        <v/>
      </c>
      <c r="L85" s="34" t="str">
        <f>IFERROR(_xlfn.XLOOKUP(B85,'Interventi CIS-Base dati'!$E$2:$E$673,'Interventi CIS-Base dati'!$Q$2:$Q$673),"")</f>
        <v/>
      </c>
      <c r="M85" s="56" t="str">
        <f>IFERROR(_xlfn.XLOOKUP(B85,'Interventi CIS-Base dati'!$E$2:$E$673,'Interventi CIS-Base dati'!$S$2:$S$673),"")</f>
        <v/>
      </c>
      <c r="N85" s="34" t="str">
        <f>IFERROR(_xlfn.XLOOKUP(B85,'Interventi CIS-Base dati'!$E$2:$E$673,'Interventi CIS-Base dati'!$Y$2:$Y$673),"")</f>
        <v/>
      </c>
      <c r="O85" s="34" t="str">
        <f>IFERROR(_xlfn.XLOOKUP(B85,'Interventi CIS-Base dati'!$E$2:$E$673,'Interventi CIS-Base dati'!$Z$2:$Z$673),"")</f>
        <v/>
      </c>
    </row>
    <row r="86" spans="3:15" x14ac:dyDescent="0.25">
      <c r="C86" s="34" t="str">
        <f>IFERROR(_xlfn.XLOOKUP(B86,'Interventi CIS-Base dati'!$E$2:$E$673,'Interventi CIS-Base dati'!$F$2:$F$673),"")</f>
        <v/>
      </c>
      <c r="D86" s="34" t="str">
        <f>IFERROR(_xlfn.XLOOKUP(B86,'Interventi CIS-Base dati'!$E$2:$E$673,'Interventi CIS-Base dati'!$G$2:$G$673),"")</f>
        <v/>
      </c>
      <c r="E86" s="54" t="str">
        <f>IFERROR(_xlfn.XLOOKUP(B86,'Interventi CIS-Base dati'!$E$2:$E$673,'Interventi CIS-Base dati'!$J$2:$J$673),"")</f>
        <v/>
      </c>
      <c r="F86" s="54" t="str">
        <f>IFERROR(_xlfn.XLOOKUP(B86,'Interventi CIS-Base dati'!$E$2:$E$673,'Interventi CIS-Base dati'!$K$2:$K$673),"")</f>
        <v/>
      </c>
      <c r="G86" s="54" t="str">
        <f>IFERROR(_xlfn.XLOOKUP(B86,'Interventi CIS-Base dati'!$E$2:$E$673,'Interventi CIS-Base dati'!$L$2:$L$673),"")</f>
        <v/>
      </c>
      <c r="H86" s="54" t="str">
        <f>IFERROR(_xlfn.XLOOKUP(B86,'Interventi CIS-Base dati'!$E$2:$E$673,'Interventi CIS-Base dati'!$M$2:$M$673),"")</f>
        <v/>
      </c>
      <c r="I86" s="55" t="str">
        <f>IFERROR(_xlfn.XLOOKUP(B86,'Interventi CIS-Base dati'!$E$2:$E$673,'Interventi CIS-Base dati'!$N$2:$N$673),"")</f>
        <v/>
      </c>
      <c r="J86" s="55" t="str">
        <f>IFERROR(_xlfn.XLOOKUP(B86,'Interventi CIS-Base dati'!$E$2:$E$673,'Interventi CIS-Base dati'!$O$2:$O$673),"")</f>
        <v/>
      </c>
      <c r="K86" s="55" t="str">
        <f>IFERROR(_xlfn.XLOOKUP(B86,'Interventi CIS-Base dati'!$E$2:$E$673,'Interventi CIS-Base dati'!$P$2:$P$673),"")</f>
        <v/>
      </c>
      <c r="L86" s="34" t="str">
        <f>IFERROR(_xlfn.XLOOKUP(B86,'Interventi CIS-Base dati'!$E$2:$E$673,'Interventi CIS-Base dati'!$Q$2:$Q$673),"")</f>
        <v/>
      </c>
      <c r="M86" s="56" t="str">
        <f>IFERROR(_xlfn.XLOOKUP(B86,'Interventi CIS-Base dati'!$E$2:$E$673,'Interventi CIS-Base dati'!$S$2:$S$673),"")</f>
        <v/>
      </c>
      <c r="N86" s="34" t="str">
        <f>IFERROR(_xlfn.XLOOKUP(B86,'Interventi CIS-Base dati'!$E$2:$E$673,'Interventi CIS-Base dati'!$Y$2:$Y$673),"")</f>
        <v/>
      </c>
      <c r="O86" s="34" t="str">
        <f>IFERROR(_xlfn.XLOOKUP(B86,'Interventi CIS-Base dati'!$E$2:$E$673,'Interventi CIS-Base dati'!$Z$2:$Z$673),"")</f>
        <v/>
      </c>
    </row>
    <row r="87" spans="3:15" x14ac:dyDescent="0.25">
      <c r="C87" s="34" t="str">
        <f>IFERROR(_xlfn.XLOOKUP(B87,'Interventi CIS-Base dati'!$E$2:$E$673,'Interventi CIS-Base dati'!$F$2:$F$673),"")</f>
        <v/>
      </c>
      <c r="D87" s="34" t="str">
        <f>IFERROR(_xlfn.XLOOKUP(B87,'Interventi CIS-Base dati'!$E$2:$E$673,'Interventi CIS-Base dati'!$G$2:$G$673),"")</f>
        <v/>
      </c>
      <c r="E87" s="54" t="str">
        <f>IFERROR(_xlfn.XLOOKUP(B87,'Interventi CIS-Base dati'!$E$2:$E$673,'Interventi CIS-Base dati'!$J$2:$J$673),"")</f>
        <v/>
      </c>
      <c r="F87" s="54" t="str">
        <f>IFERROR(_xlfn.XLOOKUP(B87,'Interventi CIS-Base dati'!$E$2:$E$673,'Interventi CIS-Base dati'!$K$2:$K$673),"")</f>
        <v/>
      </c>
      <c r="G87" s="54" t="str">
        <f>IFERROR(_xlfn.XLOOKUP(B87,'Interventi CIS-Base dati'!$E$2:$E$673,'Interventi CIS-Base dati'!$L$2:$L$673),"")</f>
        <v/>
      </c>
      <c r="H87" s="54" t="str">
        <f>IFERROR(_xlfn.XLOOKUP(B87,'Interventi CIS-Base dati'!$E$2:$E$673,'Interventi CIS-Base dati'!$M$2:$M$673),"")</f>
        <v/>
      </c>
      <c r="I87" s="55" t="str">
        <f>IFERROR(_xlfn.XLOOKUP(B87,'Interventi CIS-Base dati'!$E$2:$E$673,'Interventi CIS-Base dati'!$N$2:$N$673),"")</f>
        <v/>
      </c>
      <c r="J87" s="55" t="str">
        <f>IFERROR(_xlfn.XLOOKUP(B87,'Interventi CIS-Base dati'!$E$2:$E$673,'Interventi CIS-Base dati'!$O$2:$O$673),"")</f>
        <v/>
      </c>
      <c r="K87" s="55" t="str">
        <f>IFERROR(_xlfn.XLOOKUP(B87,'Interventi CIS-Base dati'!$E$2:$E$673,'Interventi CIS-Base dati'!$P$2:$P$673),"")</f>
        <v/>
      </c>
      <c r="L87" s="34" t="str">
        <f>IFERROR(_xlfn.XLOOKUP(B87,'Interventi CIS-Base dati'!$E$2:$E$673,'Interventi CIS-Base dati'!$Q$2:$Q$673),"")</f>
        <v/>
      </c>
      <c r="M87" s="56" t="str">
        <f>IFERROR(_xlfn.XLOOKUP(B87,'Interventi CIS-Base dati'!$E$2:$E$673,'Interventi CIS-Base dati'!$S$2:$S$673),"")</f>
        <v/>
      </c>
      <c r="N87" s="34" t="str">
        <f>IFERROR(_xlfn.XLOOKUP(B87,'Interventi CIS-Base dati'!$E$2:$E$673,'Interventi CIS-Base dati'!$Y$2:$Y$673),"")</f>
        <v/>
      </c>
      <c r="O87" s="34" t="str">
        <f>IFERROR(_xlfn.XLOOKUP(B87,'Interventi CIS-Base dati'!$E$2:$E$673,'Interventi CIS-Base dati'!$Z$2:$Z$673),"")</f>
        <v/>
      </c>
    </row>
    <row r="88" spans="3:15" x14ac:dyDescent="0.25">
      <c r="C88" s="34" t="str">
        <f>IFERROR(_xlfn.XLOOKUP(B88,'Interventi CIS-Base dati'!$E$2:$E$673,'Interventi CIS-Base dati'!$F$2:$F$673),"")</f>
        <v/>
      </c>
      <c r="D88" s="34" t="str">
        <f>IFERROR(_xlfn.XLOOKUP(B88,'Interventi CIS-Base dati'!$E$2:$E$673,'Interventi CIS-Base dati'!$G$2:$G$673),"")</f>
        <v/>
      </c>
      <c r="E88" s="54" t="str">
        <f>IFERROR(_xlfn.XLOOKUP(B88,'Interventi CIS-Base dati'!$E$2:$E$673,'Interventi CIS-Base dati'!$J$2:$J$673),"")</f>
        <v/>
      </c>
      <c r="F88" s="54" t="str">
        <f>IFERROR(_xlfn.XLOOKUP(B88,'Interventi CIS-Base dati'!$E$2:$E$673,'Interventi CIS-Base dati'!$K$2:$K$673),"")</f>
        <v/>
      </c>
      <c r="G88" s="54" t="str">
        <f>IFERROR(_xlfn.XLOOKUP(B88,'Interventi CIS-Base dati'!$E$2:$E$673,'Interventi CIS-Base dati'!$L$2:$L$673),"")</f>
        <v/>
      </c>
      <c r="H88" s="54" t="str">
        <f>IFERROR(_xlfn.XLOOKUP(B88,'Interventi CIS-Base dati'!$E$2:$E$673,'Interventi CIS-Base dati'!$M$2:$M$673),"")</f>
        <v/>
      </c>
      <c r="I88" s="55" t="str">
        <f>IFERROR(_xlfn.XLOOKUP(B88,'Interventi CIS-Base dati'!$E$2:$E$673,'Interventi CIS-Base dati'!$N$2:$N$673),"")</f>
        <v/>
      </c>
      <c r="J88" s="55" t="str">
        <f>IFERROR(_xlfn.XLOOKUP(B88,'Interventi CIS-Base dati'!$E$2:$E$673,'Interventi CIS-Base dati'!$O$2:$O$673),"")</f>
        <v/>
      </c>
      <c r="K88" s="55" t="str">
        <f>IFERROR(_xlfn.XLOOKUP(B88,'Interventi CIS-Base dati'!$E$2:$E$673,'Interventi CIS-Base dati'!$P$2:$P$673),"")</f>
        <v/>
      </c>
      <c r="L88" s="34" t="str">
        <f>IFERROR(_xlfn.XLOOKUP(B88,'Interventi CIS-Base dati'!$E$2:$E$673,'Interventi CIS-Base dati'!$Q$2:$Q$673),"")</f>
        <v/>
      </c>
      <c r="M88" s="56" t="str">
        <f>IFERROR(_xlfn.XLOOKUP(B88,'Interventi CIS-Base dati'!$E$2:$E$673,'Interventi CIS-Base dati'!$S$2:$S$673),"")</f>
        <v/>
      </c>
      <c r="N88" s="34" t="str">
        <f>IFERROR(_xlfn.XLOOKUP(B88,'Interventi CIS-Base dati'!$E$2:$E$673,'Interventi CIS-Base dati'!$Y$2:$Y$673),"")</f>
        <v/>
      </c>
      <c r="O88" s="34" t="str">
        <f>IFERROR(_xlfn.XLOOKUP(B88,'Interventi CIS-Base dati'!$E$2:$E$673,'Interventi CIS-Base dati'!$Z$2:$Z$673),"")</f>
        <v/>
      </c>
    </row>
    <row r="89" spans="3:15" x14ac:dyDescent="0.25">
      <c r="C89" s="34" t="str">
        <f>IFERROR(_xlfn.XLOOKUP(B89,'Interventi CIS-Base dati'!$E$2:$E$673,'Interventi CIS-Base dati'!$F$2:$F$673),"")</f>
        <v/>
      </c>
      <c r="D89" s="34" t="str">
        <f>IFERROR(_xlfn.XLOOKUP(B89,'Interventi CIS-Base dati'!$E$2:$E$673,'Interventi CIS-Base dati'!$G$2:$G$673),"")</f>
        <v/>
      </c>
      <c r="E89" s="54" t="str">
        <f>IFERROR(_xlfn.XLOOKUP(B89,'Interventi CIS-Base dati'!$E$2:$E$673,'Interventi CIS-Base dati'!$J$2:$J$673),"")</f>
        <v/>
      </c>
      <c r="F89" s="54" t="str">
        <f>IFERROR(_xlfn.XLOOKUP(B89,'Interventi CIS-Base dati'!$E$2:$E$673,'Interventi CIS-Base dati'!$K$2:$K$673),"")</f>
        <v/>
      </c>
      <c r="G89" s="54" t="str">
        <f>IFERROR(_xlfn.XLOOKUP(B89,'Interventi CIS-Base dati'!$E$2:$E$673,'Interventi CIS-Base dati'!$L$2:$L$673),"")</f>
        <v/>
      </c>
      <c r="H89" s="54" t="str">
        <f>IFERROR(_xlfn.XLOOKUP(B89,'Interventi CIS-Base dati'!$E$2:$E$673,'Interventi CIS-Base dati'!$M$2:$M$673),"")</f>
        <v/>
      </c>
      <c r="I89" s="55" t="str">
        <f>IFERROR(_xlfn.XLOOKUP(B89,'Interventi CIS-Base dati'!$E$2:$E$673,'Interventi CIS-Base dati'!$N$2:$N$673),"")</f>
        <v/>
      </c>
      <c r="J89" s="55" t="str">
        <f>IFERROR(_xlfn.XLOOKUP(B89,'Interventi CIS-Base dati'!$E$2:$E$673,'Interventi CIS-Base dati'!$O$2:$O$673),"")</f>
        <v/>
      </c>
      <c r="K89" s="55" t="str">
        <f>IFERROR(_xlfn.XLOOKUP(B89,'Interventi CIS-Base dati'!$E$2:$E$673,'Interventi CIS-Base dati'!$P$2:$P$673),"")</f>
        <v/>
      </c>
      <c r="L89" s="34" t="str">
        <f>IFERROR(_xlfn.XLOOKUP(B89,'Interventi CIS-Base dati'!$E$2:$E$673,'Interventi CIS-Base dati'!$Q$2:$Q$673),"")</f>
        <v/>
      </c>
      <c r="M89" s="56" t="str">
        <f>IFERROR(_xlfn.XLOOKUP(B89,'Interventi CIS-Base dati'!$E$2:$E$673,'Interventi CIS-Base dati'!$S$2:$S$673),"")</f>
        <v/>
      </c>
      <c r="N89" s="34" t="str">
        <f>IFERROR(_xlfn.XLOOKUP(B89,'Interventi CIS-Base dati'!$E$2:$E$673,'Interventi CIS-Base dati'!$Y$2:$Y$673),"")</f>
        <v/>
      </c>
      <c r="O89" s="34" t="str">
        <f>IFERROR(_xlfn.XLOOKUP(B89,'Interventi CIS-Base dati'!$E$2:$E$673,'Interventi CIS-Base dati'!$Z$2:$Z$673),"")</f>
        <v/>
      </c>
    </row>
    <row r="90" spans="3:15" x14ac:dyDescent="0.25">
      <c r="C90" s="34" t="str">
        <f>IFERROR(_xlfn.XLOOKUP(B90,'Interventi CIS-Base dati'!$E$2:$E$673,'Interventi CIS-Base dati'!$F$2:$F$673),"")</f>
        <v/>
      </c>
      <c r="D90" s="34" t="str">
        <f>IFERROR(_xlfn.XLOOKUP(B90,'Interventi CIS-Base dati'!$E$2:$E$673,'Interventi CIS-Base dati'!$G$2:$G$673),"")</f>
        <v/>
      </c>
      <c r="E90" s="54" t="str">
        <f>IFERROR(_xlfn.XLOOKUP(B90,'Interventi CIS-Base dati'!$E$2:$E$673,'Interventi CIS-Base dati'!$J$2:$J$673),"")</f>
        <v/>
      </c>
      <c r="F90" s="54" t="str">
        <f>IFERROR(_xlfn.XLOOKUP(B90,'Interventi CIS-Base dati'!$E$2:$E$673,'Interventi CIS-Base dati'!$K$2:$K$673),"")</f>
        <v/>
      </c>
      <c r="G90" s="54" t="str">
        <f>IFERROR(_xlfn.XLOOKUP(B90,'Interventi CIS-Base dati'!$E$2:$E$673,'Interventi CIS-Base dati'!$L$2:$L$673),"")</f>
        <v/>
      </c>
      <c r="H90" s="54" t="str">
        <f>IFERROR(_xlfn.XLOOKUP(B90,'Interventi CIS-Base dati'!$E$2:$E$673,'Interventi CIS-Base dati'!$M$2:$M$673),"")</f>
        <v/>
      </c>
      <c r="I90" s="55" t="str">
        <f>IFERROR(_xlfn.XLOOKUP(B90,'Interventi CIS-Base dati'!$E$2:$E$673,'Interventi CIS-Base dati'!$N$2:$N$673),"")</f>
        <v/>
      </c>
      <c r="J90" s="55" t="str">
        <f>IFERROR(_xlfn.XLOOKUP(B90,'Interventi CIS-Base dati'!$E$2:$E$673,'Interventi CIS-Base dati'!$O$2:$O$673),"")</f>
        <v/>
      </c>
      <c r="K90" s="55" t="str">
        <f>IFERROR(_xlfn.XLOOKUP(B90,'Interventi CIS-Base dati'!$E$2:$E$673,'Interventi CIS-Base dati'!$P$2:$P$673),"")</f>
        <v/>
      </c>
      <c r="L90" s="34" t="str">
        <f>IFERROR(_xlfn.XLOOKUP(B90,'Interventi CIS-Base dati'!$E$2:$E$673,'Interventi CIS-Base dati'!$Q$2:$Q$673),"")</f>
        <v/>
      </c>
      <c r="M90" s="56" t="str">
        <f>IFERROR(_xlfn.XLOOKUP(B90,'Interventi CIS-Base dati'!$E$2:$E$673,'Interventi CIS-Base dati'!$S$2:$S$673),"")</f>
        <v/>
      </c>
      <c r="N90" s="34" t="str">
        <f>IFERROR(_xlfn.XLOOKUP(B90,'Interventi CIS-Base dati'!$E$2:$E$673,'Interventi CIS-Base dati'!$Y$2:$Y$673),"")</f>
        <v/>
      </c>
      <c r="O90" s="34" t="str">
        <f>IFERROR(_xlfn.XLOOKUP(B90,'Interventi CIS-Base dati'!$E$2:$E$673,'Interventi CIS-Base dati'!$Z$2:$Z$673),"")</f>
        <v/>
      </c>
    </row>
    <row r="91" spans="3:15" x14ac:dyDescent="0.25">
      <c r="C91" s="34" t="str">
        <f>IFERROR(_xlfn.XLOOKUP(B91,'Interventi CIS-Base dati'!$E$2:$E$673,'Interventi CIS-Base dati'!$F$2:$F$673),"")</f>
        <v/>
      </c>
      <c r="D91" s="34" t="str">
        <f>IFERROR(_xlfn.XLOOKUP(B91,'Interventi CIS-Base dati'!$E$2:$E$673,'Interventi CIS-Base dati'!$G$2:$G$673),"")</f>
        <v/>
      </c>
      <c r="E91" s="54" t="str">
        <f>IFERROR(_xlfn.XLOOKUP(B91,'Interventi CIS-Base dati'!$E$2:$E$673,'Interventi CIS-Base dati'!$J$2:$J$673),"")</f>
        <v/>
      </c>
      <c r="F91" s="54" t="str">
        <f>IFERROR(_xlfn.XLOOKUP(B91,'Interventi CIS-Base dati'!$E$2:$E$673,'Interventi CIS-Base dati'!$K$2:$K$673),"")</f>
        <v/>
      </c>
      <c r="G91" s="54" t="str">
        <f>IFERROR(_xlfn.XLOOKUP(B91,'Interventi CIS-Base dati'!$E$2:$E$673,'Interventi CIS-Base dati'!$L$2:$L$673),"")</f>
        <v/>
      </c>
      <c r="H91" s="54" t="str">
        <f>IFERROR(_xlfn.XLOOKUP(B91,'Interventi CIS-Base dati'!$E$2:$E$673,'Interventi CIS-Base dati'!$M$2:$M$673),"")</f>
        <v/>
      </c>
      <c r="I91" s="55" t="str">
        <f>IFERROR(_xlfn.XLOOKUP(B91,'Interventi CIS-Base dati'!$E$2:$E$673,'Interventi CIS-Base dati'!$N$2:$N$673),"")</f>
        <v/>
      </c>
      <c r="J91" s="55" t="str">
        <f>IFERROR(_xlfn.XLOOKUP(B91,'Interventi CIS-Base dati'!$E$2:$E$673,'Interventi CIS-Base dati'!$O$2:$O$673),"")</f>
        <v/>
      </c>
      <c r="K91" s="55" t="str">
        <f>IFERROR(_xlfn.XLOOKUP(B91,'Interventi CIS-Base dati'!$E$2:$E$673,'Interventi CIS-Base dati'!$P$2:$P$673),"")</f>
        <v/>
      </c>
      <c r="L91" s="34" t="str">
        <f>IFERROR(_xlfn.XLOOKUP(B91,'Interventi CIS-Base dati'!$E$2:$E$673,'Interventi CIS-Base dati'!$Q$2:$Q$673),"")</f>
        <v/>
      </c>
      <c r="M91" s="56" t="str">
        <f>IFERROR(_xlfn.XLOOKUP(B91,'Interventi CIS-Base dati'!$E$2:$E$673,'Interventi CIS-Base dati'!$S$2:$S$673),"")</f>
        <v/>
      </c>
      <c r="N91" s="34" t="str">
        <f>IFERROR(_xlfn.XLOOKUP(B91,'Interventi CIS-Base dati'!$E$2:$E$673,'Interventi CIS-Base dati'!$Y$2:$Y$673),"")</f>
        <v/>
      </c>
      <c r="O91" s="34" t="str">
        <f>IFERROR(_xlfn.XLOOKUP(B91,'Interventi CIS-Base dati'!$E$2:$E$673,'Interventi CIS-Base dati'!$Z$2:$Z$673),"")</f>
        <v/>
      </c>
    </row>
    <row r="92" spans="3:15" x14ac:dyDescent="0.25">
      <c r="C92" s="34" t="str">
        <f>IFERROR(_xlfn.XLOOKUP(B92,'Interventi CIS-Base dati'!$E$2:$E$673,'Interventi CIS-Base dati'!$F$2:$F$673),"")</f>
        <v/>
      </c>
      <c r="D92" s="34" t="str">
        <f>IFERROR(_xlfn.XLOOKUP(B92,'Interventi CIS-Base dati'!$E$2:$E$673,'Interventi CIS-Base dati'!$G$2:$G$673),"")</f>
        <v/>
      </c>
      <c r="E92" s="54" t="str">
        <f>IFERROR(_xlfn.XLOOKUP(B92,'Interventi CIS-Base dati'!$E$2:$E$673,'Interventi CIS-Base dati'!$J$2:$J$673),"")</f>
        <v/>
      </c>
      <c r="F92" s="54" t="str">
        <f>IFERROR(_xlfn.XLOOKUP(B92,'Interventi CIS-Base dati'!$E$2:$E$673,'Interventi CIS-Base dati'!$K$2:$K$673),"")</f>
        <v/>
      </c>
      <c r="G92" s="54" t="str">
        <f>IFERROR(_xlfn.XLOOKUP(B92,'Interventi CIS-Base dati'!$E$2:$E$673,'Interventi CIS-Base dati'!$L$2:$L$673),"")</f>
        <v/>
      </c>
      <c r="H92" s="54" t="str">
        <f>IFERROR(_xlfn.XLOOKUP(B92,'Interventi CIS-Base dati'!$E$2:$E$673,'Interventi CIS-Base dati'!$M$2:$M$673),"")</f>
        <v/>
      </c>
      <c r="I92" s="55" t="str">
        <f>IFERROR(_xlfn.XLOOKUP(B92,'Interventi CIS-Base dati'!$E$2:$E$673,'Interventi CIS-Base dati'!$N$2:$N$673),"")</f>
        <v/>
      </c>
      <c r="J92" s="55" t="str">
        <f>IFERROR(_xlfn.XLOOKUP(B92,'Interventi CIS-Base dati'!$E$2:$E$673,'Interventi CIS-Base dati'!$O$2:$O$673),"")</f>
        <v/>
      </c>
      <c r="K92" s="55" t="str">
        <f>IFERROR(_xlfn.XLOOKUP(B92,'Interventi CIS-Base dati'!$E$2:$E$673,'Interventi CIS-Base dati'!$P$2:$P$673),"")</f>
        <v/>
      </c>
      <c r="L92" s="34" t="str">
        <f>IFERROR(_xlfn.XLOOKUP(B92,'Interventi CIS-Base dati'!$E$2:$E$673,'Interventi CIS-Base dati'!$Q$2:$Q$673),"")</f>
        <v/>
      </c>
      <c r="M92" s="56" t="str">
        <f>IFERROR(_xlfn.XLOOKUP(B92,'Interventi CIS-Base dati'!$E$2:$E$673,'Interventi CIS-Base dati'!$S$2:$S$673),"")</f>
        <v/>
      </c>
      <c r="N92" s="34" t="str">
        <f>IFERROR(_xlfn.XLOOKUP(B92,'Interventi CIS-Base dati'!$E$2:$E$673,'Interventi CIS-Base dati'!$Y$2:$Y$673),"")</f>
        <v/>
      </c>
      <c r="O92" s="34" t="str">
        <f>IFERROR(_xlfn.XLOOKUP(B92,'Interventi CIS-Base dati'!$E$2:$E$673,'Interventi CIS-Base dati'!$Z$2:$Z$673),"")</f>
        <v/>
      </c>
    </row>
    <row r="93" spans="3:15" x14ac:dyDescent="0.25">
      <c r="C93" s="34" t="str">
        <f>IFERROR(_xlfn.XLOOKUP(B93,'Interventi CIS-Base dati'!$E$2:$E$673,'Interventi CIS-Base dati'!$F$2:$F$673),"")</f>
        <v/>
      </c>
      <c r="D93" s="34" t="str">
        <f>IFERROR(_xlfn.XLOOKUP(B93,'Interventi CIS-Base dati'!$E$2:$E$673,'Interventi CIS-Base dati'!$G$2:$G$673),"")</f>
        <v/>
      </c>
      <c r="E93" s="54" t="str">
        <f>IFERROR(_xlfn.XLOOKUP(B93,'Interventi CIS-Base dati'!$E$2:$E$673,'Interventi CIS-Base dati'!$J$2:$J$673),"")</f>
        <v/>
      </c>
      <c r="F93" s="54" t="str">
        <f>IFERROR(_xlfn.XLOOKUP(B93,'Interventi CIS-Base dati'!$E$2:$E$673,'Interventi CIS-Base dati'!$K$2:$K$673),"")</f>
        <v/>
      </c>
      <c r="G93" s="54" t="str">
        <f>IFERROR(_xlfn.XLOOKUP(B93,'Interventi CIS-Base dati'!$E$2:$E$673,'Interventi CIS-Base dati'!$L$2:$L$673),"")</f>
        <v/>
      </c>
      <c r="H93" s="54" t="str">
        <f>IFERROR(_xlfn.XLOOKUP(B93,'Interventi CIS-Base dati'!$E$2:$E$673,'Interventi CIS-Base dati'!$M$2:$M$673),"")</f>
        <v/>
      </c>
      <c r="I93" s="55" t="str">
        <f>IFERROR(_xlfn.XLOOKUP(B93,'Interventi CIS-Base dati'!$E$2:$E$673,'Interventi CIS-Base dati'!$N$2:$N$673),"")</f>
        <v/>
      </c>
      <c r="J93" s="55" t="str">
        <f>IFERROR(_xlfn.XLOOKUP(B93,'Interventi CIS-Base dati'!$E$2:$E$673,'Interventi CIS-Base dati'!$O$2:$O$673),"")</f>
        <v/>
      </c>
      <c r="K93" s="55" t="str">
        <f>IFERROR(_xlfn.XLOOKUP(B93,'Interventi CIS-Base dati'!$E$2:$E$673,'Interventi CIS-Base dati'!$P$2:$P$673),"")</f>
        <v/>
      </c>
      <c r="L93" s="34" t="str">
        <f>IFERROR(_xlfn.XLOOKUP(B93,'Interventi CIS-Base dati'!$E$2:$E$673,'Interventi CIS-Base dati'!$Q$2:$Q$673),"")</f>
        <v/>
      </c>
      <c r="M93" s="56" t="str">
        <f>IFERROR(_xlfn.XLOOKUP(B93,'Interventi CIS-Base dati'!$E$2:$E$673,'Interventi CIS-Base dati'!$S$2:$S$673),"")</f>
        <v/>
      </c>
      <c r="N93" s="34" t="str">
        <f>IFERROR(_xlfn.XLOOKUP(B93,'Interventi CIS-Base dati'!$E$2:$E$673,'Interventi CIS-Base dati'!$Y$2:$Y$673),"")</f>
        <v/>
      </c>
      <c r="O93" s="34" t="str">
        <f>IFERROR(_xlfn.XLOOKUP(B93,'Interventi CIS-Base dati'!$E$2:$E$673,'Interventi CIS-Base dati'!$Z$2:$Z$673),"")</f>
        <v/>
      </c>
    </row>
    <row r="94" spans="3:15" x14ac:dyDescent="0.25">
      <c r="C94" s="34" t="str">
        <f>IFERROR(_xlfn.XLOOKUP(B94,'Interventi CIS-Base dati'!$E$2:$E$673,'Interventi CIS-Base dati'!$F$2:$F$673),"")</f>
        <v/>
      </c>
      <c r="D94" s="34" t="str">
        <f>IFERROR(_xlfn.XLOOKUP(B94,'Interventi CIS-Base dati'!$E$2:$E$673,'Interventi CIS-Base dati'!$G$2:$G$673),"")</f>
        <v/>
      </c>
      <c r="E94" s="54" t="str">
        <f>IFERROR(_xlfn.XLOOKUP(B94,'Interventi CIS-Base dati'!$E$2:$E$673,'Interventi CIS-Base dati'!$J$2:$J$673),"")</f>
        <v/>
      </c>
      <c r="F94" s="54" t="str">
        <f>IFERROR(_xlfn.XLOOKUP(B94,'Interventi CIS-Base dati'!$E$2:$E$673,'Interventi CIS-Base dati'!$K$2:$K$673),"")</f>
        <v/>
      </c>
      <c r="G94" s="54" t="str">
        <f>IFERROR(_xlfn.XLOOKUP(B94,'Interventi CIS-Base dati'!$E$2:$E$673,'Interventi CIS-Base dati'!$L$2:$L$673),"")</f>
        <v/>
      </c>
      <c r="H94" s="54" t="str">
        <f>IFERROR(_xlfn.XLOOKUP(B94,'Interventi CIS-Base dati'!$E$2:$E$673,'Interventi CIS-Base dati'!$M$2:$M$673),"")</f>
        <v/>
      </c>
      <c r="I94" s="55" t="str">
        <f>IFERROR(_xlfn.XLOOKUP(B94,'Interventi CIS-Base dati'!$E$2:$E$673,'Interventi CIS-Base dati'!$N$2:$N$673),"")</f>
        <v/>
      </c>
      <c r="J94" s="55" t="str">
        <f>IFERROR(_xlfn.XLOOKUP(B94,'Interventi CIS-Base dati'!$E$2:$E$673,'Interventi CIS-Base dati'!$O$2:$O$673),"")</f>
        <v/>
      </c>
      <c r="K94" s="55" t="str">
        <f>IFERROR(_xlfn.XLOOKUP(B94,'Interventi CIS-Base dati'!$E$2:$E$673,'Interventi CIS-Base dati'!$P$2:$P$673),"")</f>
        <v/>
      </c>
      <c r="L94" s="34" t="str">
        <f>IFERROR(_xlfn.XLOOKUP(B94,'Interventi CIS-Base dati'!$E$2:$E$673,'Interventi CIS-Base dati'!$Q$2:$Q$673),"")</f>
        <v/>
      </c>
      <c r="M94" s="56" t="str">
        <f>IFERROR(_xlfn.XLOOKUP(B94,'Interventi CIS-Base dati'!$E$2:$E$673,'Interventi CIS-Base dati'!$S$2:$S$673),"")</f>
        <v/>
      </c>
      <c r="N94" s="34" t="str">
        <f>IFERROR(_xlfn.XLOOKUP(B94,'Interventi CIS-Base dati'!$E$2:$E$673,'Interventi CIS-Base dati'!$Y$2:$Y$673),"")</f>
        <v/>
      </c>
      <c r="O94" s="34" t="str">
        <f>IFERROR(_xlfn.XLOOKUP(B94,'Interventi CIS-Base dati'!$E$2:$E$673,'Interventi CIS-Base dati'!$Z$2:$Z$673),"")</f>
        <v/>
      </c>
    </row>
    <row r="95" spans="3:15" x14ac:dyDescent="0.25">
      <c r="C95" s="34" t="str">
        <f>IFERROR(_xlfn.XLOOKUP(B95,'Interventi CIS-Base dati'!$E$2:$E$673,'Interventi CIS-Base dati'!$F$2:$F$673),"")</f>
        <v/>
      </c>
      <c r="D95" s="34" t="str">
        <f>IFERROR(_xlfn.XLOOKUP(B95,'Interventi CIS-Base dati'!$E$2:$E$673,'Interventi CIS-Base dati'!$G$2:$G$673),"")</f>
        <v/>
      </c>
      <c r="E95" s="54" t="str">
        <f>IFERROR(_xlfn.XLOOKUP(B95,'Interventi CIS-Base dati'!$E$2:$E$673,'Interventi CIS-Base dati'!$J$2:$J$673),"")</f>
        <v/>
      </c>
      <c r="F95" s="54" t="str">
        <f>IFERROR(_xlfn.XLOOKUP(B95,'Interventi CIS-Base dati'!$E$2:$E$673,'Interventi CIS-Base dati'!$K$2:$K$673),"")</f>
        <v/>
      </c>
      <c r="G95" s="54" t="str">
        <f>IFERROR(_xlfn.XLOOKUP(B95,'Interventi CIS-Base dati'!$E$2:$E$673,'Interventi CIS-Base dati'!$L$2:$L$673),"")</f>
        <v/>
      </c>
      <c r="H95" s="54" t="str">
        <f>IFERROR(_xlfn.XLOOKUP(B95,'Interventi CIS-Base dati'!$E$2:$E$673,'Interventi CIS-Base dati'!$M$2:$M$673),"")</f>
        <v/>
      </c>
      <c r="I95" s="55" t="str">
        <f>IFERROR(_xlfn.XLOOKUP(B95,'Interventi CIS-Base dati'!$E$2:$E$673,'Interventi CIS-Base dati'!$N$2:$N$673),"")</f>
        <v/>
      </c>
      <c r="J95" s="55" t="str">
        <f>IFERROR(_xlfn.XLOOKUP(B95,'Interventi CIS-Base dati'!$E$2:$E$673,'Interventi CIS-Base dati'!$O$2:$O$673),"")</f>
        <v/>
      </c>
      <c r="K95" s="55" t="str">
        <f>IFERROR(_xlfn.XLOOKUP(B95,'Interventi CIS-Base dati'!$E$2:$E$673,'Interventi CIS-Base dati'!$P$2:$P$673),"")</f>
        <v/>
      </c>
      <c r="L95" s="34" t="str">
        <f>IFERROR(_xlfn.XLOOKUP(B95,'Interventi CIS-Base dati'!$E$2:$E$673,'Interventi CIS-Base dati'!$Q$2:$Q$673),"")</f>
        <v/>
      </c>
      <c r="M95" s="56" t="str">
        <f>IFERROR(_xlfn.XLOOKUP(B95,'Interventi CIS-Base dati'!$E$2:$E$673,'Interventi CIS-Base dati'!$S$2:$S$673),"")</f>
        <v/>
      </c>
      <c r="N95" s="34" t="str">
        <f>IFERROR(_xlfn.XLOOKUP(B95,'Interventi CIS-Base dati'!$E$2:$E$673,'Interventi CIS-Base dati'!$Y$2:$Y$673),"")</f>
        <v/>
      </c>
      <c r="O95" s="34" t="str">
        <f>IFERROR(_xlfn.XLOOKUP(B95,'Interventi CIS-Base dati'!$E$2:$E$673,'Interventi CIS-Base dati'!$Z$2:$Z$673),"")</f>
        <v/>
      </c>
    </row>
    <row r="96" spans="3:15" x14ac:dyDescent="0.25">
      <c r="C96" s="34" t="str">
        <f>IFERROR(_xlfn.XLOOKUP(B96,'Interventi CIS-Base dati'!$E$2:$E$673,'Interventi CIS-Base dati'!$F$2:$F$673),"")</f>
        <v/>
      </c>
      <c r="D96" s="34" t="str">
        <f>IFERROR(_xlfn.XLOOKUP(B96,'Interventi CIS-Base dati'!$E$2:$E$673,'Interventi CIS-Base dati'!$G$2:$G$673),"")</f>
        <v/>
      </c>
      <c r="E96" s="54" t="str">
        <f>IFERROR(_xlfn.XLOOKUP(B96,'Interventi CIS-Base dati'!$E$2:$E$673,'Interventi CIS-Base dati'!$J$2:$J$673),"")</f>
        <v/>
      </c>
      <c r="F96" s="54" t="str">
        <f>IFERROR(_xlfn.XLOOKUP(B96,'Interventi CIS-Base dati'!$E$2:$E$673,'Interventi CIS-Base dati'!$K$2:$K$673),"")</f>
        <v/>
      </c>
      <c r="G96" s="54" t="str">
        <f>IFERROR(_xlfn.XLOOKUP(B96,'Interventi CIS-Base dati'!$E$2:$E$673,'Interventi CIS-Base dati'!$L$2:$L$673),"")</f>
        <v/>
      </c>
      <c r="H96" s="54" t="str">
        <f>IFERROR(_xlfn.XLOOKUP(B96,'Interventi CIS-Base dati'!$E$2:$E$673,'Interventi CIS-Base dati'!$M$2:$M$673),"")</f>
        <v/>
      </c>
      <c r="I96" s="55" t="str">
        <f>IFERROR(_xlfn.XLOOKUP(B96,'Interventi CIS-Base dati'!$E$2:$E$673,'Interventi CIS-Base dati'!$N$2:$N$673),"")</f>
        <v/>
      </c>
      <c r="J96" s="55" t="str">
        <f>IFERROR(_xlfn.XLOOKUP(B96,'Interventi CIS-Base dati'!$E$2:$E$673,'Interventi CIS-Base dati'!$O$2:$O$673),"")</f>
        <v/>
      </c>
      <c r="K96" s="55" t="str">
        <f>IFERROR(_xlfn.XLOOKUP(B96,'Interventi CIS-Base dati'!$E$2:$E$673,'Interventi CIS-Base dati'!$P$2:$P$673),"")</f>
        <v/>
      </c>
      <c r="L96" s="34" t="str">
        <f>IFERROR(_xlfn.XLOOKUP(B96,'Interventi CIS-Base dati'!$E$2:$E$673,'Interventi CIS-Base dati'!$Q$2:$Q$673),"")</f>
        <v/>
      </c>
      <c r="M96" s="56" t="str">
        <f>IFERROR(_xlfn.XLOOKUP(B96,'Interventi CIS-Base dati'!$E$2:$E$673,'Interventi CIS-Base dati'!$S$2:$S$673),"")</f>
        <v/>
      </c>
      <c r="N96" s="34" t="str">
        <f>IFERROR(_xlfn.XLOOKUP(B96,'Interventi CIS-Base dati'!$E$2:$E$673,'Interventi CIS-Base dati'!$Y$2:$Y$673),"")</f>
        <v/>
      </c>
      <c r="O96" s="34" t="str">
        <f>IFERROR(_xlfn.XLOOKUP(B96,'Interventi CIS-Base dati'!$E$2:$E$673,'Interventi CIS-Base dati'!$Z$2:$Z$673),"")</f>
        <v/>
      </c>
    </row>
    <row r="97" spans="3:15" x14ac:dyDescent="0.25">
      <c r="C97" s="34" t="str">
        <f>IFERROR(_xlfn.XLOOKUP(B97,'Interventi CIS-Base dati'!$E$2:$E$673,'Interventi CIS-Base dati'!$F$2:$F$673),"")</f>
        <v/>
      </c>
      <c r="D97" s="34" t="str">
        <f>IFERROR(_xlfn.XLOOKUP(B97,'Interventi CIS-Base dati'!$E$2:$E$673,'Interventi CIS-Base dati'!$G$2:$G$673),"")</f>
        <v/>
      </c>
      <c r="E97" s="54" t="str">
        <f>IFERROR(_xlfn.XLOOKUP(B97,'Interventi CIS-Base dati'!$E$2:$E$673,'Interventi CIS-Base dati'!$J$2:$J$673),"")</f>
        <v/>
      </c>
      <c r="F97" s="54" t="str">
        <f>IFERROR(_xlfn.XLOOKUP(B97,'Interventi CIS-Base dati'!$E$2:$E$673,'Interventi CIS-Base dati'!$K$2:$K$673),"")</f>
        <v/>
      </c>
      <c r="G97" s="54" t="str">
        <f>IFERROR(_xlfn.XLOOKUP(B97,'Interventi CIS-Base dati'!$E$2:$E$673,'Interventi CIS-Base dati'!$L$2:$L$673),"")</f>
        <v/>
      </c>
      <c r="H97" s="54" t="str">
        <f>IFERROR(_xlfn.XLOOKUP(B97,'Interventi CIS-Base dati'!$E$2:$E$673,'Interventi CIS-Base dati'!$M$2:$M$673),"")</f>
        <v/>
      </c>
      <c r="I97" s="55" t="str">
        <f>IFERROR(_xlfn.XLOOKUP(B97,'Interventi CIS-Base dati'!$E$2:$E$673,'Interventi CIS-Base dati'!$N$2:$N$673),"")</f>
        <v/>
      </c>
      <c r="J97" s="55" t="str">
        <f>IFERROR(_xlfn.XLOOKUP(B97,'Interventi CIS-Base dati'!$E$2:$E$673,'Interventi CIS-Base dati'!$O$2:$O$673),"")</f>
        <v/>
      </c>
      <c r="K97" s="55" t="str">
        <f>IFERROR(_xlfn.XLOOKUP(B97,'Interventi CIS-Base dati'!$E$2:$E$673,'Interventi CIS-Base dati'!$P$2:$P$673),"")</f>
        <v/>
      </c>
      <c r="L97" s="34" t="str">
        <f>IFERROR(_xlfn.XLOOKUP(B97,'Interventi CIS-Base dati'!$E$2:$E$673,'Interventi CIS-Base dati'!$Q$2:$Q$673),"")</f>
        <v/>
      </c>
      <c r="M97" s="56" t="str">
        <f>IFERROR(_xlfn.XLOOKUP(B97,'Interventi CIS-Base dati'!$E$2:$E$673,'Interventi CIS-Base dati'!$S$2:$S$673),"")</f>
        <v/>
      </c>
      <c r="N97" s="34" t="str">
        <f>IFERROR(_xlfn.XLOOKUP(B97,'Interventi CIS-Base dati'!$E$2:$E$673,'Interventi CIS-Base dati'!$Y$2:$Y$673),"")</f>
        <v/>
      </c>
      <c r="O97" s="34" t="str">
        <f>IFERROR(_xlfn.XLOOKUP(B97,'Interventi CIS-Base dati'!$E$2:$E$673,'Interventi CIS-Base dati'!$Z$2:$Z$673),"")</f>
        <v/>
      </c>
    </row>
    <row r="98" spans="3:15" x14ac:dyDescent="0.25">
      <c r="C98" s="34" t="str">
        <f>IFERROR(_xlfn.XLOOKUP(B98,'Interventi CIS-Base dati'!$E$2:$E$673,'Interventi CIS-Base dati'!$F$2:$F$673),"")</f>
        <v/>
      </c>
      <c r="D98" s="34" t="str">
        <f>IFERROR(_xlfn.XLOOKUP(B98,'Interventi CIS-Base dati'!$E$2:$E$673,'Interventi CIS-Base dati'!$G$2:$G$673),"")</f>
        <v/>
      </c>
      <c r="E98" s="54" t="str">
        <f>IFERROR(_xlfn.XLOOKUP(B98,'Interventi CIS-Base dati'!$E$2:$E$673,'Interventi CIS-Base dati'!$J$2:$J$673),"")</f>
        <v/>
      </c>
      <c r="F98" s="54" t="str">
        <f>IFERROR(_xlfn.XLOOKUP(B98,'Interventi CIS-Base dati'!$E$2:$E$673,'Interventi CIS-Base dati'!$K$2:$K$673),"")</f>
        <v/>
      </c>
      <c r="G98" s="54" t="str">
        <f>IFERROR(_xlfn.XLOOKUP(B98,'Interventi CIS-Base dati'!$E$2:$E$673,'Interventi CIS-Base dati'!$L$2:$L$673),"")</f>
        <v/>
      </c>
      <c r="H98" s="54" t="str">
        <f>IFERROR(_xlfn.XLOOKUP(B98,'Interventi CIS-Base dati'!$E$2:$E$673,'Interventi CIS-Base dati'!$M$2:$M$673),"")</f>
        <v/>
      </c>
      <c r="I98" s="55" t="str">
        <f>IFERROR(_xlfn.XLOOKUP(B98,'Interventi CIS-Base dati'!$E$2:$E$673,'Interventi CIS-Base dati'!$N$2:$N$673),"")</f>
        <v/>
      </c>
      <c r="J98" s="55" t="str">
        <f>IFERROR(_xlfn.XLOOKUP(B98,'Interventi CIS-Base dati'!$E$2:$E$673,'Interventi CIS-Base dati'!$O$2:$O$673),"")</f>
        <v/>
      </c>
      <c r="K98" s="55" t="str">
        <f>IFERROR(_xlfn.XLOOKUP(B98,'Interventi CIS-Base dati'!$E$2:$E$673,'Interventi CIS-Base dati'!$P$2:$P$673),"")</f>
        <v/>
      </c>
      <c r="L98" s="34" t="str">
        <f>IFERROR(_xlfn.XLOOKUP(B98,'Interventi CIS-Base dati'!$E$2:$E$673,'Interventi CIS-Base dati'!$Q$2:$Q$673),"")</f>
        <v/>
      </c>
      <c r="M98" s="56" t="str">
        <f>IFERROR(_xlfn.XLOOKUP(B98,'Interventi CIS-Base dati'!$E$2:$E$673,'Interventi CIS-Base dati'!$S$2:$S$673),"")</f>
        <v/>
      </c>
      <c r="N98" s="34" t="str">
        <f>IFERROR(_xlfn.XLOOKUP(B98,'Interventi CIS-Base dati'!$E$2:$E$673,'Interventi CIS-Base dati'!$Y$2:$Y$673),"")</f>
        <v/>
      </c>
      <c r="O98" s="34" t="str">
        <f>IFERROR(_xlfn.XLOOKUP(B98,'Interventi CIS-Base dati'!$E$2:$E$673,'Interventi CIS-Base dati'!$Z$2:$Z$673),"")</f>
        <v/>
      </c>
    </row>
    <row r="99" spans="3:15" x14ac:dyDescent="0.25">
      <c r="C99" s="34" t="str">
        <f>IFERROR(_xlfn.XLOOKUP(B99,'Interventi CIS-Base dati'!$E$2:$E$673,'Interventi CIS-Base dati'!$F$2:$F$673),"")</f>
        <v/>
      </c>
      <c r="D99" s="34" t="str">
        <f>IFERROR(_xlfn.XLOOKUP(B99,'Interventi CIS-Base dati'!$E$2:$E$673,'Interventi CIS-Base dati'!$G$2:$G$673),"")</f>
        <v/>
      </c>
      <c r="E99" s="54" t="str">
        <f>IFERROR(_xlfn.XLOOKUP(B99,'Interventi CIS-Base dati'!$E$2:$E$673,'Interventi CIS-Base dati'!$J$2:$J$673),"")</f>
        <v/>
      </c>
      <c r="F99" s="54" t="str">
        <f>IFERROR(_xlfn.XLOOKUP(B99,'Interventi CIS-Base dati'!$E$2:$E$673,'Interventi CIS-Base dati'!$K$2:$K$673),"")</f>
        <v/>
      </c>
      <c r="G99" s="54" t="str">
        <f>IFERROR(_xlfn.XLOOKUP(B99,'Interventi CIS-Base dati'!$E$2:$E$673,'Interventi CIS-Base dati'!$L$2:$L$673),"")</f>
        <v/>
      </c>
      <c r="H99" s="54" t="str">
        <f>IFERROR(_xlfn.XLOOKUP(B99,'Interventi CIS-Base dati'!$E$2:$E$673,'Interventi CIS-Base dati'!$M$2:$M$673),"")</f>
        <v/>
      </c>
      <c r="I99" s="55" t="str">
        <f>IFERROR(_xlfn.XLOOKUP(B99,'Interventi CIS-Base dati'!$E$2:$E$673,'Interventi CIS-Base dati'!$N$2:$N$673),"")</f>
        <v/>
      </c>
      <c r="J99" s="55" t="str">
        <f>IFERROR(_xlfn.XLOOKUP(B99,'Interventi CIS-Base dati'!$E$2:$E$673,'Interventi CIS-Base dati'!$O$2:$O$673),"")</f>
        <v/>
      </c>
      <c r="K99" s="55" t="str">
        <f>IFERROR(_xlfn.XLOOKUP(B99,'Interventi CIS-Base dati'!$E$2:$E$673,'Interventi CIS-Base dati'!$P$2:$P$673),"")</f>
        <v/>
      </c>
      <c r="L99" s="34" t="str">
        <f>IFERROR(_xlfn.XLOOKUP(B99,'Interventi CIS-Base dati'!$E$2:$E$673,'Interventi CIS-Base dati'!$Q$2:$Q$673),"")</f>
        <v/>
      </c>
      <c r="M99" s="56" t="str">
        <f>IFERROR(_xlfn.XLOOKUP(B99,'Interventi CIS-Base dati'!$E$2:$E$673,'Interventi CIS-Base dati'!$S$2:$S$673),"")</f>
        <v/>
      </c>
      <c r="N99" s="34" t="str">
        <f>IFERROR(_xlfn.XLOOKUP(B99,'Interventi CIS-Base dati'!$E$2:$E$673,'Interventi CIS-Base dati'!$Y$2:$Y$673),"")</f>
        <v/>
      </c>
      <c r="O99" s="34" t="str">
        <f>IFERROR(_xlfn.XLOOKUP(B99,'Interventi CIS-Base dati'!$E$2:$E$673,'Interventi CIS-Base dati'!$Z$2:$Z$673),"")</f>
        <v/>
      </c>
    </row>
    <row r="100" spans="3:15" x14ac:dyDescent="0.25">
      <c r="C100" s="34" t="str">
        <f>IFERROR(_xlfn.XLOOKUP(B100,'Interventi CIS-Base dati'!$E$2:$E$673,'Interventi CIS-Base dati'!$F$2:$F$673),"")</f>
        <v/>
      </c>
      <c r="D100" s="34" t="str">
        <f>IFERROR(_xlfn.XLOOKUP(B100,'Interventi CIS-Base dati'!$E$2:$E$673,'Interventi CIS-Base dati'!$G$2:$G$673),"")</f>
        <v/>
      </c>
      <c r="E100" s="54" t="str">
        <f>IFERROR(_xlfn.XLOOKUP(B100,'Interventi CIS-Base dati'!$E$2:$E$673,'Interventi CIS-Base dati'!$J$2:$J$673),"")</f>
        <v/>
      </c>
      <c r="F100" s="54" t="str">
        <f>IFERROR(_xlfn.XLOOKUP(B100,'Interventi CIS-Base dati'!$E$2:$E$673,'Interventi CIS-Base dati'!$K$2:$K$673),"")</f>
        <v/>
      </c>
      <c r="G100" s="54" t="str">
        <f>IFERROR(_xlfn.XLOOKUP(B100,'Interventi CIS-Base dati'!$E$2:$E$673,'Interventi CIS-Base dati'!$L$2:$L$673),"")</f>
        <v/>
      </c>
      <c r="H100" s="54" t="str">
        <f>IFERROR(_xlfn.XLOOKUP(B100,'Interventi CIS-Base dati'!$E$2:$E$673,'Interventi CIS-Base dati'!$M$2:$M$673),"")</f>
        <v/>
      </c>
      <c r="I100" s="55" t="str">
        <f>IFERROR(_xlfn.XLOOKUP(B100,'Interventi CIS-Base dati'!$E$2:$E$673,'Interventi CIS-Base dati'!$N$2:$N$673),"")</f>
        <v/>
      </c>
      <c r="J100" s="55" t="str">
        <f>IFERROR(_xlfn.XLOOKUP(B100,'Interventi CIS-Base dati'!$E$2:$E$673,'Interventi CIS-Base dati'!$O$2:$O$673),"")</f>
        <v/>
      </c>
      <c r="K100" s="55" t="str">
        <f>IFERROR(_xlfn.XLOOKUP(B100,'Interventi CIS-Base dati'!$E$2:$E$673,'Interventi CIS-Base dati'!$P$2:$P$673),"")</f>
        <v/>
      </c>
      <c r="L100" s="34" t="str">
        <f>IFERROR(_xlfn.XLOOKUP(B100,'Interventi CIS-Base dati'!$E$2:$E$673,'Interventi CIS-Base dati'!$Q$2:$Q$673),"")</f>
        <v/>
      </c>
      <c r="M100" s="56" t="str">
        <f>IFERROR(_xlfn.XLOOKUP(B100,'Interventi CIS-Base dati'!$E$2:$E$673,'Interventi CIS-Base dati'!$S$2:$S$673),"")</f>
        <v/>
      </c>
      <c r="N100" s="34" t="str">
        <f>IFERROR(_xlfn.XLOOKUP(B100,'Interventi CIS-Base dati'!$E$2:$E$673,'Interventi CIS-Base dati'!$Y$2:$Y$673),"")</f>
        <v/>
      </c>
      <c r="O100" s="34" t="str">
        <f>IFERROR(_xlfn.XLOOKUP(B100,'Interventi CIS-Base dati'!$E$2:$E$673,'Interventi CIS-Base dati'!$Z$2:$Z$673),"")</f>
        <v/>
      </c>
    </row>
    <row r="101" spans="3:15" x14ac:dyDescent="0.25">
      <c r="C101" s="34" t="str">
        <f>IFERROR(_xlfn.XLOOKUP(B101,'Interventi CIS-Base dati'!$E$2:$E$673,'Interventi CIS-Base dati'!$F$2:$F$673),"")</f>
        <v/>
      </c>
      <c r="D101" s="34" t="str">
        <f>IFERROR(_xlfn.XLOOKUP(B101,'Interventi CIS-Base dati'!$E$2:$E$673,'Interventi CIS-Base dati'!$G$2:$G$673),"")</f>
        <v/>
      </c>
      <c r="E101" s="54" t="str">
        <f>IFERROR(_xlfn.XLOOKUP(B101,'Interventi CIS-Base dati'!$E$2:$E$673,'Interventi CIS-Base dati'!$J$2:$J$673),"")</f>
        <v/>
      </c>
      <c r="F101" s="54" t="str">
        <f>IFERROR(_xlfn.XLOOKUP(B101,'Interventi CIS-Base dati'!$E$2:$E$673,'Interventi CIS-Base dati'!$K$2:$K$673),"")</f>
        <v/>
      </c>
      <c r="G101" s="54" t="str">
        <f>IFERROR(_xlfn.XLOOKUP(B101,'Interventi CIS-Base dati'!$E$2:$E$673,'Interventi CIS-Base dati'!$L$2:$L$673),"")</f>
        <v/>
      </c>
      <c r="H101" s="54" t="str">
        <f>IFERROR(_xlfn.XLOOKUP(B101,'Interventi CIS-Base dati'!$E$2:$E$673,'Interventi CIS-Base dati'!$M$2:$M$673),"")</f>
        <v/>
      </c>
      <c r="I101" s="55" t="str">
        <f>IFERROR(_xlfn.XLOOKUP(B101,'Interventi CIS-Base dati'!$E$2:$E$673,'Interventi CIS-Base dati'!$N$2:$N$673),"")</f>
        <v/>
      </c>
      <c r="J101" s="55" t="str">
        <f>IFERROR(_xlfn.XLOOKUP(B101,'Interventi CIS-Base dati'!$E$2:$E$673,'Interventi CIS-Base dati'!$O$2:$O$673),"")</f>
        <v/>
      </c>
      <c r="K101" s="55" t="str">
        <f>IFERROR(_xlfn.XLOOKUP(B101,'Interventi CIS-Base dati'!$E$2:$E$673,'Interventi CIS-Base dati'!$P$2:$P$673),"")</f>
        <v/>
      </c>
      <c r="L101" s="34" t="str">
        <f>IFERROR(_xlfn.XLOOKUP(B101,'Interventi CIS-Base dati'!$E$2:$E$673,'Interventi CIS-Base dati'!$Q$2:$Q$673),"")</f>
        <v/>
      </c>
      <c r="M101" s="56" t="str">
        <f>IFERROR(_xlfn.XLOOKUP(B101,'Interventi CIS-Base dati'!$E$2:$E$673,'Interventi CIS-Base dati'!$S$2:$S$673),"")</f>
        <v/>
      </c>
      <c r="N101" s="34" t="str">
        <f>IFERROR(_xlfn.XLOOKUP(B101,'Interventi CIS-Base dati'!$E$2:$E$673,'Interventi CIS-Base dati'!$Y$2:$Y$673),"")</f>
        <v/>
      </c>
      <c r="O101" s="34" t="str">
        <f>IFERROR(_xlfn.XLOOKUP(B101,'Interventi CIS-Base dati'!$E$2:$E$673,'Interventi CIS-Base dati'!$Z$2:$Z$673),"")</f>
        <v/>
      </c>
    </row>
    <row r="102" spans="3:15" x14ac:dyDescent="0.25">
      <c r="C102" s="34" t="str">
        <f>IFERROR(_xlfn.XLOOKUP(B102,'Interventi CIS-Base dati'!$E$2:$E$673,'Interventi CIS-Base dati'!$F$2:$F$673),"")</f>
        <v/>
      </c>
      <c r="D102" s="34" t="str">
        <f>IFERROR(_xlfn.XLOOKUP(B102,'Interventi CIS-Base dati'!$E$2:$E$673,'Interventi CIS-Base dati'!$G$2:$G$673),"")</f>
        <v/>
      </c>
      <c r="E102" s="54" t="str">
        <f>IFERROR(_xlfn.XLOOKUP(B102,'Interventi CIS-Base dati'!$E$2:$E$673,'Interventi CIS-Base dati'!$J$2:$J$673),"")</f>
        <v/>
      </c>
      <c r="F102" s="54" t="str">
        <f>IFERROR(_xlfn.XLOOKUP(B102,'Interventi CIS-Base dati'!$E$2:$E$673,'Interventi CIS-Base dati'!$K$2:$K$673),"")</f>
        <v/>
      </c>
      <c r="G102" s="54" t="str">
        <f>IFERROR(_xlfn.XLOOKUP(B102,'Interventi CIS-Base dati'!$E$2:$E$673,'Interventi CIS-Base dati'!$L$2:$L$673),"")</f>
        <v/>
      </c>
      <c r="H102" s="54" t="str">
        <f>IFERROR(_xlfn.XLOOKUP(B102,'Interventi CIS-Base dati'!$E$2:$E$673,'Interventi CIS-Base dati'!$M$2:$M$673),"")</f>
        <v/>
      </c>
      <c r="I102" s="55" t="str">
        <f>IFERROR(_xlfn.XLOOKUP(B102,'Interventi CIS-Base dati'!$E$2:$E$673,'Interventi CIS-Base dati'!$N$2:$N$673),"")</f>
        <v/>
      </c>
      <c r="J102" s="55" t="str">
        <f>IFERROR(_xlfn.XLOOKUP(B102,'Interventi CIS-Base dati'!$E$2:$E$673,'Interventi CIS-Base dati'!$O$2:$O$673),"")</f>
        <v/>
      </c>
      <c r="K102" s="55" t="str">
        <f>IFERROR(_xlfn.XLOOKUP(B102,'Interventi CIS-Base dati'!$E$2:$E$673,'Interventi CIS-Base dati'!$P$2:$P$673),"")</f>
        <v/>
      </c>
      <c r="L102" s="34" t="str">
        <f>IFERROR(_xlfn.XLOOKUP(B102,'Interventi CIS-Base dati'!$E$2:$E$673,'Interventi CIS-Base dati'!$Q$2:$Q$673),"")</f>
        <v/>
      </c>
      <c r="M102" s="56" t="str">
        <f>IFERROR(_xlfn.XLOOKUP(B102,'Interventi CIS-Base dati'!$E$2:$E$673,'Interventi CIS-Base dati'!$S$2:$S$673),"")</f>
        <v/>
      </c>
      <c r="N102" s="34" t="str">
        <f>IFERROR(_xlfn.XLOOKUP(B102,'Interventi CIS-Base dati'!$E$2:$E$673,'Interventi CIS-Base dati'!$Y$2:$Y$673),"")</f>
        <v/>
      </c>
      <c r="O102" s="34" t="str">
        <f>IFERROR(_xlfn.XLOOKUP(B102,'Interventi CIS-Base dati'!$E$2:$E$673,'Interventi CIS-Base dati'!$Z$2:$Z$673),"")</f>
        <v/>
      </c>
    </row>
    <row r="103" spans="3:15" x14ac:dyDescent="0.25">
      <c r="C103" s="34" t="str">
        <f>IFERROR(_xlfn.XLOOKUP(B103,'Interventi CIS-Base dati'!$E$2:$E$673,'Interventi CIS-Base dati'!$F$2:$F$673),"")</f>
        <v/>
      </c>
      <c r="D103" s="34" t="str">
        <f>IFERROR(_xlfn.XLOOKUP(B103,'Interventi CIS-Base dati'!$E$2:$E$673,'Interventi CIS-Base dati'!$G$2:$G$673),"")</f>
        <v/>
      </c>
      <c r="E103" s="54" t="str">
        <f>IFERROR(_xlfn.XLOOKUP(B103,'Interventi CIS-Base dati'!$E$2:$E$673,'Interventi CIS-Base dati'!$J$2:$J$673),"")</f>
        <v/>
      </c>
      <c r="F103" s="54" t="str">
        <f>IFERROR(_xlfn.XLOOKUP(B103,'Interventi CIS-Base dati'!$E$2:$E$673,'Interventi CIS-Base dati'!$K$2:$K$673),"")</f>
        <v/>
      </c>
      <c r="G103" s="54" t="str">
        <f>IFERROR(_xlfn.XLOOKUP(B103,'Interventi CIS-Base dati'!$E$2:$E$673,'Interventi CIS-Base dati'!$L$2:$L$673),"")</f>
        <v/>
      </c>
      <c r="H103" s="54" t="str">
        <f>IFERROR(_xlfn.XLOOKUP(B103,'Interventi CIS-Base dati'!$E$2:$E$673,'Interventi CIS-Base dati'!$M$2:$M$673),"")</f>
        <v/>
      </c>
      <c r="I103" s="55" t="str">
        <f>IFERROR(_xlfn.XLOOKUP(B103,'Interventi CIS-Base dati'!$E$2:$E$673,'Interventi CIS-Base dati'!$N$2:$N$673),"")</f>
        <v/>
      </c>
      <c r="J103" s="55" t="str">
        <f>IFERROR(_xlfn.XLOOKUP(B103,'Interventi CIS-Base dati'!$E$2:$E$673,'Interventi CIS-Base dati'!$O$2:$O$673),"")</f>
        <v/>
      </c>
      <c r="K103" s="55" t="str">
        <f>IFERROR(_xlfn.XLOOKUP(B103,'Interventi CIS-Base dati'!$E$2:$E$673,'Interventi CIS-Base dati'!$P$2:$P$673),"")</f>
        <v/>
      </c>
      <c r="L103" s="34" t="str">
        <f>IFERROR(_xlfn.XLOOKUP(B103,'Interventi CIS-Base dati'!$E$2:$E$673,'Interventi CIS-Base dati'!$Q$2:$Q$673),"")</f>
        <v/>
      </c>
      <c r="M103" s="56" t="str">
        <f>IFERROR(_xlfn.XLOOKUP(B103,'Interventi CIS-Base dati'!$E$2:$E$673,'Interventi CIS-Base dati'!$S$2:$S$673),"")</f>
        <v/>
      </c>
      <c r="N103" s="34" t="str">
        <f>IFERROR(_xlfn.XLOOKUP(B103,'Interventi CIS-Base dati'!$E$2:$E$673,'Interventi CIS-Base dati'!$Y$2:$Y$673),"")</f>
        <v/>
      </c>
      <c r="O103" s="34" t="str">
        <f>IFERROR(_xlfn.XLOOKUP(B103,'Interventi CIS-Base dati'!$E$2:$E$673,'Interventi CIS-Base dati'!$Z$2:$Z$673),"")</f>
        <v/>
      </c>
    </row>
    <row r="104" spans="3:15" x14ac:dyDescent="0.25">
      <c r="C104" s="34" t="str">
        <f>IFERROR(_xlfn.XLOOKUP(B104,'Interventi CIS-Base dati'!$E$2:$E$673,'Interventi CIS-Base dati'!$F$2:$F$673),"")</f>
        <v/>
      </c>
      <c r="D104" s="34" t="str">
        <f>IFERROR(_xlfn.XLOOKUP(B104,'Interventi CIS-Base dati'!$E$2:$E$673,'Interventi CIS-Base dati'!$G$2:$G$673),"")</f>
        <v/>
      </c>
      <c r="E104" s="54" t="str">
        <f>IFERROR(_xlfn.XLOOKUP(B104,'Interventi CIS-Base dati'!$E$2:$E$673,'Interventi CIS-Base dati'!$J$2:$J$673),"")</f>
        <v/>
      </c>
      <c r="F104" s="54" t="str">
        <f>IFERROR(_xlfn.XLOOKUP(B104,'Interventi CIS-Base dati'!$E$2:$E$673,'Interventi CIS-Base dati'!$K$2:$K$673),"")</f>
        <v/>
      </c>
      <c r="G104" s="54" t="str">
        <f>IFERROR(_xlfn.XLOOKUP(B104,'Interventi CIS-Base dati'!$E$2:$E$673,'Interventi CIS-Base dati'!$L$2:$L$673),"")</f>
        <v/>
      </c>
      <c r="H104" s="54" t="str">
        <f>IFERROR(_xlfn.XLOOKUP(B104,'Interventi CIS-Base dati'!$E$2:$E$673,'Interventi CIS-Base dati'!$M$2:$M$673),"")</f>
        <v/>
      </c>
      <c r="I104" s="55" t="str">
        <f>IFERROR(_xlfn.XLOOKUP(B104,'Interventi CIS-Base dati'!$E$2:$E$673,'Interventi CIS-Base dati'!$N$2:$N$673),"")</f>
        <v/>
      </c>
      <c r="J104" s="55" t="str">
        <f>IFERROR(_xlfn.XLOOKUP(B104,'Interventi CIS-Base dati'!$E$2:$E$673,'Interventi CIS-Base dati'!$O$2:$O$673),"")</f>
        <v/>
      </c>
      <c r="K104" s="55" t="str">
        <f>IFERROR(_xlfn.XLOOKUP(B104,'Interventi CIS-Base dati'!$E$2:$E$673,'Interventi CIS-Base dati'!$P$2:$P$673),"")</f>
        <v/>
      </c>
      <c r="L104" s="34" t="str">
        <f>IFERROR(_xlfn.XLOOKUP(B104,'Interventi CIS-Base dati'!$E$2:$E$673,'Interventi CIS-Base dati'!$Q$2:$Q$673),"")</f>
        <v/>
      </c>
      <c r="M104" s="56" t="str">
        <f>IFERROR(_xlfn.XLOOKUP(B104,'Interventi CIS-Base dati'!$E$2:$E$673,'Interventi CIS-Base dati'!$S$2:$S$673),"")</f>
        <v/>
      </c>
      <c r="N104" s="34" t="str">
        <f>IFERROR(_xlfn.XLOOKUP(B104,'Interventi CIS-Base dati'!$E$2:$E$673,'Interventi CIS-Base dati'!$Y$2:$Y$673),"")</f>
        <v/>
      </c>
      <c r="O104" s="34" t="str">
        <f>IFERROR(_xlfn.XLOOKUP(B104,'Interventi CIS-Base dati'!$E$2:$E$673,'Interventi CIS-Base dati'!$Z$2:$Z$673),"")</f>
        <v/>
      </c>
    </row>
    <row r="105" spans="3:15" x14ac:dyDescent="0.25">
      <c r="C105" s="34" t="str">
        <f>IFERROR(_xlfn.XLOOKUP(B105,'Interventi CIS-Base dati'!$E$2:$E$673,'Interventi CIS-Base dati'!$F$2:$F$673),"")</f>
        <v/>
      </c>
      <c r="D105" s="34" t="str">
        <f>IFERROR(_xlfn.XLOOKUP(B105,'Interventi CIS-Base dati'!$E$2:$E$673,'Interventi CIS-Base dati'!$G$2:$G$673),"")</f>
        <v/>
      </c>
      <c r="E105" s="54" t="str">
        <f>IFERROR(_xlfn.XLOOKUP(B105,'Interventi CIS-Base dati'!$E$2:$E$673,'Interventi CIS-Base dati'!$J$2:$J$673),"")</f>
        <v/>
      </c>
      <c r="F105" s="54" t="str">
        <f>IFERROR(_xlfn.XLOOKUP(B105,'Interventi CIS-Base dati'!$E$2:$E$673,'Interventi CIS-Base dati'!$K$2:$K$673),"")</f>
        <v/>
      </c>
      <c r="G105" s="54" t="str">
        <f>IFERROR(_xlfn.XLOOKUP(B105,'Interventi CIS-Base dati'!$E$2:$E$673,'Interventi CIS-Base dati'!$L$2:$L$673),"")</f>
        <v/>
      </c>
      <c r="H105" s="54" t="str">
        <f>IFERROR(_xlfn.XLOOKUP(B105,'Interventi CIS-Base dati'!$E$2:$E$673,'Interventi CIS-Base dati'!$M$2:$M$673),"")</f>
        <v/>
      </c>
      <c r="I105" s="55" t="str">
        <f>IFERROR(_xlfn.XLOOKUP(B105,'Interventi CIS-Base dati'!$E$2:$E$673,'Interventi CIS-Base dati'!$N$2:$N$673),"")</f>
        <v/>
      </c>
      <c r="J105" s="55" t="str">
        <f>IFERROR(_xlfn.XLOOKUP(B105,'Interventi CIS-Base dati'!$E$2:$E$673,'Interventi CIS-Base dati'!$O$2:$O$673),"")</f>
        <v/>
      </c>
      <c r="K105" s="55" t="str">
        <f>IFERROR(_xlfn.XLOOKUP(B105,'Interventi CIS-Base dati'!$E$2:$E$673,'Interventi CIS-Base dati'!$P$2:$P$673),"")</f>
        <v/>
      </c>
      <c r="L105" s="34" t="str">
        <f>IFERROR(_xlfn.XLOOKUP(B105,'Interventi CIS-Base dati'!$E$2:$E$673,'Interventi CIS-Base dati'!$Q$2:$Q$673),"")</f>
        <v/>
      </c>
      <c r="M105" s="56" t="str">
        <f>IFERROR(_xlfn.XLOOKUP(B105,'Interventi CIS-Base dati'!$E$2:$E$673,'Interventi CIS-Base dati'!$S$2:$S$673),"")</f>
        <v/>
      </c>
      <c r="N105" s="34" t="str">
        <f>IFERROR(_xlfn.XLOOKUP(B105,'Interventi CIS-Base dati'!$E$2:$E$673,'Interventi CIS-Base dati'!$Y$2:$Y$673),"")</f>
        <v/>
      </c>
      <c r="O105" s="34" t="str">
        <f>IFERROR(_xlfn.XLOOKUP(B105,'Interventi CIS-Base dati'!$E$2:$E$673,'Interventi CIS-Base dati'!$Z$2:$Z$673),"")</f>
        <v/>
      </c>
    </row>
    <row r="106" spans="3:15" x14ac:dyDescent="0.25">
      <c r="C106" s="34" t="str">
        <f>IFERROR(_xlfn.XLOOKUP(B106,'Interventi CIS-Base dati'!$E$2:$E$673,'Interventi CIS-Base dati'!$F$2:$F$673),"")</f>
        <v/>
      </c>
      <c r="D106" s="34" t="str">
        <f>IFERROR(_xlfn.XLOOKUP(B106,'Interventi CIS-Base dati'!$E$2:$E$673,'Interventi CIS-Base dati'!$G$2:$G$673),"")</f>
        <v/>
      </c>
      <c r="E106" s="54" t="str">
        <f>IFERROR(_xlfn.XLOOKUP(B106,'Interventi CIS-Base dati'!$E$2:$E$673,'Interventi CIS-Base dati'!$J$2:$J$673),"")</f>
        <v/>
      </c>
      <c r="F106" s="54" t="str">
        <f>IFERROR(_xlfn.XLOOKUP(B106,'Interventi CIS-Base dati'!$E$2:$E$673,'Interventi CIS-Base dati'!$K$2:$K$673),"")</f>
        <v/>
      </c>
      <c r="G106" s="54" t="str">
        <f>IFERROR(_xlfn.XLOOKUP(B106,'Interventi CIS-Base dati'!$E$2:$E$673,'Interventi CIS-Base dati'!$L$2:$L$673),"")</f>
        <v/>
      </c>
      <c r="H106" s="54" t="str">
        <f>IFERROR(_xlfn.XLOOKUP(B106,'Interventi CIS-Base dati'!$E$2:$E$673,'Interventi CIS-Base dati'!$M$2:$M$673),"")</f>
        <v/>
      </c>
      <c r="I106" s="55" t="str">
        <f>IFERROR(_xlfn.XLOOKUP(B106,'Interventi CIS-Base dati'!$E$2:$E$673,'Interventi CIS-Base dati'!$N$2:$N$673),"")</f>
        <v/>
      </c>
      <c r="J106" s="55" t="str">
        <f>IFERROR(_xlfn.XLOOKUP(B106,'Interventi CIS-Base dati'!$E$2:$E$673,'Interventi CIS-Base dati'!$O$2:$O$673),"")</f>
        <v/>
      </c>
      <c r="K106" s="55" t="str">
        <f>IFERROR(_xlfn.XLOOKUP(B106,'Interventi CIS-Base dati'!$E$2:$E$673,'Interventi CIS-Base dati'!$P$2:$P$673),"")</f>
        <v/>
      </c>
      <c r="L106" s="34" t="str">
        <f>IFERROR(_xlfn.XLOOKUP(B106,'Interventi CIS-Base dati'!$E$2:$E$673,'Interventi CIS-Base dati'!$Q$2:$Q$673),"")</f>
        <v/>
      </c>
      <c r="M106" s="56" t="str">
        <f>IFERROR(_xlfn.XLOOKUP(B106,'Interventi CIS-Base dati'!$E$2:$E$673,'Interventi CIS-Base dati'!$S$2:$S$673),"")</f>
        <v/>
      </c>
      <c r="N106" s="34" t="str">
        <f>IFERROR(_xlfn.XLOOKUP(B106,'Interventi CIS-Base dati'!$E$2:$E$673,'Interventi CIS-Base dati'!$Y$2:$Y$673),"")</f>
        <v/>
      </c>
      <c r="O106" s="34" t="str">
        <f>IFERROR(_xlfn.XLOOKUP(B106,'Interventi CIS-Base dati'!$E$2:$E$673,'Interventi CIS-Base dati'!$Z$2:$Z$673),"")</f>
        <v/>
      </c>
    </row>
    <row r="107" spans="3:15" x14ac:dyDescent="0.25">
      <c r="C107" s="34" t="str">
        <f>IFERROR(_xlfn.XLOOKUP(B107,'Interventi CIS-Base dati'!$E$2:$E$673,'Interventi CIS-Base dati'!$F$2:$F$673),"")</f>
        <v/>
      </c>
      <c r="D107" s="34" t="str">
        <f>IFERROR(_xlfn.XLOOKUP(B107,'Interventi CIS-Base dati'!$E$2:$E$673,'Interventi CIS-Base dati'!$G$2:$G$673),"")</f>
        <v/>
      </c>
      <c r="E107" s="54" t="str">
        <f>IFERROR(_xlfn.XLOOKUP(B107,'Interventi CIS-Base dati'!$E$2:$E$673,'Interventi CIS-Base dati'!$J$2:$J$673),"")</f>
        <v/>
      </c>
      <c r="F107" s="54" t="str">
        <f>IFERROR(_xlfn.XLOOKUP(B107,'Interventi CIS-Base dati'!$E$2:$E$673,'Interventi CIS-Base dati'!$K$2:$K$673),"")</f>
        <v/>
      </c>
      <c r="G107" s="54" t="str">
        <f>IFERROR(_xlfn.XLOOKUP(B107,'Interventi CIS-Base dati'!$E$2:$E$673,'Interventi CIS-Base dati'!$L$2:$L$673),"")</f>
        <v/>
      </c>
      <c r="H107" s="54" t="str">
        <f>IFERROR(_xlfn.XLOOKUP(B107,'Interventi CIS-Base dati'!$E$2:$E$673,'Interventi CIS-Base dati'!$M$2:$M$673),"")</f>
        <v/>
      </c>
      <c r="I107" s="55" t="str">
        <f>IFERROR(_xlfn.XLOOKUP(B107,'Interventi CIS-Base dati'!$E$2:$E$673,'Interventi CIS-Base dati'!$N$2:$N$673),"")</f>
        <v/>
      </c>
      <c r="J107" s="55" t="str">
        <f>IFERROR(_xlfn.XLOOKUP(B107,'Interventi CIS-Base dati'!$E$2:$E$673,'Interventi CIS-Base dati'!$O$2:$O$673),"")</f>
        <v/>
      </c>
      <c r="K107" s="55" t="str">
        <f>IFERROR(_xlfn.XLOOKUP(B107,'Interventi CIS-Base dati'!$E$2:$E$673,'Interventi CIS-Base dati'!$P$2:$P$673),"")</f>
        <v/>
      </c>
      <c r="L107" s="34" t="str">
        <f>IFERROR(_xlfn.XLOOKUP(B107,'Interventi CIS-Base dati'!$E$2:$E$673,'Interventi CIS-Base dati'!$Q$2:$Q$673),"")</f>
        <v/>
      </c>
      <c r="M107" s="56" t="str">
        <f>IFERROR(_xlfn.XLOOKUP(B107,'Interventi CIS-Base dati'!$E$2:$E$673,'Interventi CIS-Base dati'!$S$2:$S$673),"")</f>
        <v/>
      </c>
      <c r="N107" s="34" t="str">
        <f>IFERROR(_xlfn.XLOOKUP(B107,'Interventi CIS-Base dati'!$E$2:$E$673,'Interventi CIS-Base dati'!$Y$2:$Y$673),"")</f>
        <v/>
      </c>
      <c r="O107" s="34" t="str">
        <f>IFERROR(_xlfn.XLOOKUP(B107,'Interventi CIS-Base dati'!$E$2:$E$673,'Interventi CIS-Base dati'!$Z$2:$Z$673),"")</f>
        <v/>
      </c>
    </row>
    <row r="108" spans="3:15" x14ac:dyDescent="0.25">
      <c r="C108" s="34" t="str">
        <f>IFERROR(_xlfn.XLOOKUP(B108,'Interventi CIS-Base dati'!$E$2:$E$673,'Interventi CIS-Base dati'!$F$2:$F$673),"")</f>
        <v/>
      </c>
      <c r="D108" s="34" t="str">
        <f>IFERROR(_xlfn.XLOOKUP(B108,'Interventi CIS-Base dati'!$E$2:$E$673,'Interventi CIS-Base dati'!$G$2:$G$673),"")</f>
        <v/>
      </c>
      <c r="E108" s="54" t="str">
        <f>IFERROR(_xlfn.XLOOKUP(B108,'Interventi CIS-Base dati'!$E$2:$E$673,'Interventi CIS-Base dati'!$J$2:$J$673),"")</f>
        <v/>
      </c>
      <c r="F108" s="54" t="str">
        <f>IFERROR(_xlfn.XLOOKUP(B108,'Interventi CIS-Base dati'!$E$2:$E$673,'Interventi CIS-Base dati'!$K$2:$K$673),"")</f>
        <v/>
      </c>
      <c r="G108" s="54" t="str">
        <f>IFERROR(_xlfn.XLOOKUP(B108,'Interventi CIS-Base dati'!$E$2:$E$673,'Interventi CIS-Base dati'!$L$2:$L$673),"")</f>
        <v/>
      </c>
      <c r="H108" s="54" t="str">
        <f>IFERROR(_xlfn.XLOOKUP(B108,'Interventi CIS-Base dati'!$E$2:$E$673,'Interventi CIS-Base dati'!$M$2:$M$673),"")</f>
        <v/>
      </c>
      <c r="I108" s="55" t="str">
        <f>IFERROR(_xlfn.XLOOKUP(B108,'Interventi CIS-Base dati'!$E$2:$E$673,'Interventi CIS-Base dati'!$N$2:$N$673),"")</f>
        <v/>
      </c>
      <c r="J108" s="55" t="str">
        <f>IFERROR(_xlfn.XLOOKUP(B108,'Interventi CIS-Base dati'!$E$2:$E$673,'Interventi CIS-Base dati'!$O$2:$O$673),"")</f>
        <v/>
      </c>
      <c r="K108" s="55" t="str">
        <f>IFERROR(_xlfn.XLOOKUP(B108,'Interventi CIS-Base dati'!$E$2:$E$673,'Interventi CIS-Base dati'!$P$2:$P$673),"")</f>
        <v/>
      </c>
      <c r="L108" s="34" t="str">
        <f>IFERROR(_xlfn.XLOOKUP(B108,'Interventi CIS-Base dati'!$E$2:$E$673,'Interventi CIS-Base dati'!$Q$2:$Q$673),"")</f>
        <v/>
      </c>
      <c r="M108" s="56" t="str">
        <f>IFERROR(_xlfn.XLOOKUP(B108,'Interventi CIS-Base dati'!$E$2:$E$673,'Interventi CIS-Base dati'!$S$2:$S$673),"")</f>
        <v/>
      </c>
      <c r="N108" s="34" t="str">
        <f>IFERROR(_xlfn.XLOOKUP(B108,'Interventi CIS-Base dati'!$E$2:$E$673,'Interventi CIS-Base dati'!$Y$2:$Y$673),"")</f>
        <v/>
      </c>
      <c r="O108" s="34" t="str">
        <f>IFERROR(_xlfn.XLOOKUP(B108,'Interventi CIS-Base dati'!$E$2:$E$673,'Interventi CIS-Base dati'!$Z$2:$Z$673),"")</f>
        <v/>
      </c>
    </row>
    <row r="109" spans="3:15" x14ac:dyDescent="0.25">
      <c r="C109" s="34" t="str">
        <f>IFERROR(_xlfn.XLOOKUP(B109,'Interventi CIS-Base dati'!$E$2:$E$673,'Interventi CIS-Base dati'!$F$2:$F$673),"")</f>
        <v/>
      </c>
      <c r="D109" s="34" t="str">
        <f>IFERROR(_xlfn.XLOOKUP(B109,'Interventi CIS-Base dati'!$E$2:$E$673,'Interventi CIS-Base dati'!$G$2:$G$673),"")</f>
        <v/>
      </c>
      <c r="E109" s="54" t="str">
        <f>IFERROR(_xlfn.XLOOKUP(B109,'Interventi CIS-Base dati'!$E$2:$E$673,'Interventi CIS-Base dati'!$J$2:$J$673),"")</f>
        <v/>
      </c>
      <c r="F109" s="54" t="str">
        <f>IFERROR(_xlfn.XLOOKUP(B109,'Interventi CIS-Base dati'!$E$2:$E$673,'Interventi CIS-Base dati'!$K$2:$K$673),"")</f>
        <v/>
      </c>
      <c r="G109" s="54" t="str">
        <f>IFERROR(_xlfn.XLOOKUP(B109,'Interventi CIS-Base dati'!$E$2:$E$673,'Interventi CIS-Base dati'!$L$2:$L$673),"")</f>
        <v/>
      </c>
      <c r="H109" s="54" t="str">
        <f>IFERROR(_xlfn.XLOOKUP(B109,'Interventi CIS-Base dati'!$E$2:$E$673,'Interventi CIS-Base dati'!$M$2:$M$673),"")</f>
        <v/>
      </c>
      <c r="I109" s="55" t="str">
        <f>IFERROR(_xlfn.XLOOKUP(B109,'Interventi CIS-Base dati'!$E$2:$E$673,'Interventi CIS-Base dati'!$N$2:$N$673),"")</f>
        <v/>
      </c>
      <c r="J109" s="55" t="str">
        <f>IFERROR(_xlfn.XLOOKUP(B109,'Interventi CIS-Base dati'!$E$2:$E$673,'Interventi CIS-Base dati'!$O$2:$O$673),"")</f>
        <v/>
      </c>
      <c r="K109" s="55" t="str">
        <f>IFERROR(_xlfn.XLOOKUP(B109,'Interventi CIS-Base dati'!$E$2:$E$673,'Interventi CIS-Base dati'!$P$2:$P$673),"")</f>
        <v/>
      </c>
      <c r="L109" s="34" t="str">
        <f>IFERROR(_xlfn.XLOOKUP(B109,'Interventi CIS-Base dati'!$E$2:$E$673,'Interventi CIS-Base dati'!$Q$2:$Q$673),"")</f>
        <v/>
      </c>
      <c r="M109" s="56" t="str">
        <f>IFERROR(_xlfn.XLOOKUP(B109,'Interventi CIS-Base dati'!$E$2:$E$673,'Interventi CIS-Base dati'!$S$2:$S$673),"")</f>
        <v/>
      </c>
      <c r="N109" s="34" t="str">
        <f>IFERROR(_xlfn.XLOOKUP(B109,'Interventi CIS-Base dati'!$E$2:$E$673,'Interventi CIS-Base dati'!$Y$2:$Y$673),"")</f>
        <v/>
      </c>
      <c r="O109" s="34" t="str">
        <f>IFERROR(_xlfn.XLOOKUP(B109,'Interventi CIS-Base dati'!$E$2:$E$673,'Interventi CIS-Base dati'!$Z$2:$Z$673),"")</f>
        <v/>
      </c>
    </row>
    <row r="110" spans="3:15" x14ac:dyDescent="0.25">
      <c r="C110" s="34" t="str">
        <f>IFERROR(_xlfn.XLOOKUP(B110,'Interventi CIS-Base dati'!$E$2:$E$673,'Interventi CIS-Base dati'!$F$2:$F$673),"")</f>
        <v/>
      </c>
      <c r="D110" s="34" t="str">
        <f>IFERROR(_xlfn.XLOOKUP(B110,'Interventi CIS-Base dati'!$E$2:$E$673,'Interventi CIS-Base dati'!$G$2:$G$673),"")</f>
        <v/>
      </c>
      <c r="E110" s="54" t="str">
        <f>IFERROR(_xlfn.XLOOKUP(B110,'Interventi CIS-Base dati'!$E$2:$E$673,'Interventi CIS-Base dati'!$J$2:$J$673),"")</f>
        <v/>
      </c>
      <c r="F110" s="54" t="str">
        <f>IFERROR(_xlfn.XLOOKUP(B110,'Interventi CIS-Base dati'!$E$2:$E$673,'Interventi CIS-Base dati'!$K$2:$K$673),"")</f>
        <v/>
      </c>
      <c r="G110" s="54" t="str">
        <f>IFERROR(_xlfn.XLOOKUP(B110,'Interventi CIS-Base dati'!$E$2:$E$673,'Interventi CIS-Base dati'!$L$2:$L$673),"")</f>
        <v/>
      </c>
      <c r="H110" s="54" t="str">
        <f>IFERROR(_xlfn.XLOOKUP(B110,'Interventi CIS-Base dati'!$E$2:$E$673,'Interventi CIS-Base dati'!$M$2:$M$673),"")</f>
        <v/>
      </c>
      <c r="I110" s="55" t="str">
        <f>IFERROR(_xlfn.XLOOKUP(B110,'Interventi CIS-Base dati'!$E$2:$E$673,'Interventi CIS-Base dati'!$N$2:$N$673),"")</f>
        <v/>
      </c>
      <c r="J110" s="55" t="str">
        <f>IFERROR(_xlfn.XLOOKUP(B110,'Interventi CIS-Base dati'!$E$2:$E$673,'Interventi CIS-Base dati'!$O$2:$O$673),"")</f>
        <v/>
      </c>
      <c r="K110" s="55" t="str">
        <f>IFERROR(_xlfn.XLOOKUP(B110,'Interventi CIS-Base dati'!$E$2:$E$673,'Interventi CIS-Base dati'!$P$2:$P$673),"")</f>
        <v/>
      </c>
      <c r="L110" s="34" t="str">
        <f>IFERROR(_xlfn.XLOOKUP(B110,'Interventi CIS-Base dati'!$E$2:$E$673,'Interventi CIS-Base dati'!$Q$2:$Q$673),"")</f>
        <v/>
      </c>
      <c r="M110" s="56" t="str">
        <f>IFERROR(_xlfn.XLOOKUP(B110,'Interventi CIS-Base dati'!$E$2:$E$673,'Interventi CIS-Base dati'!$S$2:$S$673),"")</f>
        <v/>
      </c>
      <c r="N110" s="34" t="str">
        <f>IFERROR(_xlfn.XLOOKUP(B110,'Interventi CIS-Base dati'!$E$2:$E$673,'Interventi CIS-Base dati'!$Y$2:$Y$673),"")</f>
        <v/>
      </c>
      <c r="O110" s="34" t="str">
        <f>IFERROR(_xlfn.XLOOKUP(B110,'Interventi CIS-Base dati'!$E$2:$E$673,'Interventi CIS-Base dati'!$Z$2:$Z$673),"")</f>
        <v/>
      </c>
    </row>
    <row r="111" spans="3:15" x14ac:dyDescent="0.25">
      <c r="C111" s="34" t="str">
        <f>IFERROR(_xlfn.XLOOKUP(B111,'Interventi CIS-Base dati'!$E$2:$E$673,'Interventi CIS-Base dati'!$F$2:$F$673),"")</f>
        <v/>
      </c>
      <c r="D111" s="34" t="str">
        <f>IFERROR(_xlfn.XLOOKUP(B111,'Interventi CIS-Base dati'!$E$2:$E$673,'Interventi CIS-Base dati'!$G$2:$G$673),"")</f>
        <v/>
      </c>
      <c r="E111" s="54" t="str">
        <f>IFERROR(_xlfn.XLOOKUP(B111,'Interventi CIS-Base dati'!$E$2:$E$673,'Interventi CIS-Base dati'!$J$2:$J$673),"")</f>
        <v/>
      </c>
      <c r="F111" s="54" t="str">
        <f>IFERROR(_xlfn.XLOOKUP(B111,'Interventi CIS-Base dati'!$E$2:$E$673,'Interventi CIS-Base dati'!$K$2:$K$673),"")</f>
        <v/>
      </c>
      <c r="G111" s="54" t="str">
        <f>IFERROR(_xlfn.XLOOKUP(B111,'Interventi CIS-Base dati'!$E$2:$E$673,'Interventi CIS-Base dati'!$L$2:$L$673),"")</f>
        <v/>
      </c>
      <c r="H111" s="54" t="str">
        <f>IFERROR(_xlfn.XLOOKUP(B111,'Interventi CIS-Base dati'!$E$2:$E$673,'Interventi CIS-Base dati'!$M$2:$M$673),"")</f>
        <v/>
      </c>
      <c r="I111" s="55" t="str">
        <f>IFERROR(_xlfn.XLOOKUP(B111,'Interventi CIS-Base dati'!$E$2:$E$673,'Interventi CIS-Base dati'!$N$2:$N$673),"")</f>
        <v/>
      </c>
      <c r="J111" s="55" t="str">
        <f>IFERROR(_xlfn.XLOOKUP(B111,'Interventi CIS-Base dati'!$E$2:$E$673,'Interventi CIS-Base dati'!$O$2:$O$673),"")</f>
        <v/>
      </c>
      <c r="K111" s="55" t="str">
        <f>IFERROR(_xlfn.XLOOKUP(B111,'Interventi CIS-Base dati'!$E$2:$E$673,'Interventi CIS-Base dati'!$P$2:$P$673),"")</f>
        <v/>
      </c>
      <c r="L111" s="34" t="str">
        <f>IFERROR(_xlfn.XLOOKUP(B111,'Interventi CIS-Base dati'!$E$2:$E$673,'Interventi CIS-Base dati'!$Q$2:$Q$673),"")</f>
        <v/>
      </c>
      <c r="M111" s="56" t="str">
        <f>IFERROR(_xlfn.XLOOKUP(B111,'Interventi CIS-Base dati'!$E$2:$E$673,'Interventi CIS-Base dati'!$S$2:$S$673),"")</f>
        <v/>
      </c>
      <c r="N111" s="34" t="str">
        <f>IFERROR(_xlfn.XLOOKUP(B111,'Interventi CIS-Base dati'!$E$2:$E$673,'Interventi CIS-Base dati'!$Y$2:$Y$673),"")</f>
        <v/>
      </c>
      <c r="O111" s="34" t="str">
        <f>IFERROR(_xlfn.XLOOKUP(B111,'Interventi CIS-Base dati'!$E$2:$E$673,'Interventi CIS-Base dati'!$Z$2:$Z$673),"")</f>
        <v/>
      </c>
    </row>
    <row r="112" spans="3:15" x14ac:dyDescent="0.25">
      <c r="C112" s="34" t="str">
        <f>IFERROR(_xlfn.XLOOKUP(B112,'Interventi CIS-Base dati'!$E$2:$E$673,'Interventi CIS-Base dati'!$F$2:$F$673),"")</f>
        <v/>
      </c>
      <c r="D112" s="34" t="str">
        <f>IFERROR(_xlfn.XLOOKUP(B112,'Interventi CIS-Base dati'!$E$2:$E$673,'Interventi CIS-Base dati'!$G$2:$G$673),"")</f>
        <v/>
      </c>
      <c r="E112" s="54" t="str">
        <f>IFERROR(_xlfn.XLOOKUP(B112,'Interventi CIS-Base dati'!$E$2:$E$673,'Interventi CIS-Base dati'!$J$2:$J$673),"")</f>
        <v/>
      </c>
      <c r="F112" s="54" t="str">
        <f>IFERROR(_xlfn.XLOOKUP(B112,'Interventi CIS-Base dati'!$E$2:$E$673,'Interventi CIS-Base dati'!$K$2:$K$673),"")</f>
        <v/>
      </c>
      <c r="G112" s="54" t="str">
        <f>IFERROR(_xlfn.XLOOKUP(B112,'Interventi CIS-Base dati'!$E$2:$E$673,'Interventi CIS-Base dati'!$L$2:$L$673),"")</f>
        <v/>
      </c>
      <c r="H112" s="54" t="str">
        <f>IFERROR(_xlfn.XLOOKUP(B112,'Interventi CIS-Base dati'!$E$2:$E$673,'Interventi CIS-Base dati'!$M$2:$M$673),"")</f>
        <v/>
      </c>
      <c r="I112" s="55" t="str">
        <f>IFERROR(_xlfn.XLOOKUP(B112,'Interventi CIS-Base dati'!$E$2:$E$673,'Interventi CIS-Base dati'!$N$2:$N$673),"")</f>
        <v/>
      </c>
      <c r="J112" s="55" t="str">
        <f>IFERROR(_xlfn.XLOOKUP(B112,'Interventi CIS-Base dati'!$E$2:$E$673,'Interventi CIS-Base dati'!$O$2:$O$673),"")</f>
        <v/>
      </c>
      <c r="K112" s="55" t="str">
        <f>IFERROR(_xlfn.XLOOKUP(B112,'Interventi CIS-Base dati'!$E$2:$E$673,'Interventi CIS-Base dati'!$P$2:$P$673),"")</f>
        <v/>
      </c>
      <c r="L112" s="34" t="str">
        <f>IFERROR(_xlfn.XLOOKUP(B112,'Interventi CIS-Base dati'!$E$2:$E$673,'Interventi CIS-Base dati'!$Q$2:$Q$673),"")</f>
        <v/>
      </c>
      <c r="M112" s="56" t="str">
        <f>IFERROR(_xlfn.XLOOKUP(B112,'Interventi CIS-Base dati'!$E$2:$E$673,'Interventi CIS-Base dati'!$S$2:$S$673),"")</f>
        <v/>
      </c>
      <c r="N112" s="34" t="str">
        <f>IFERROR(_xlfn.XLOOKUP(B112,'Interventi CIS-Base dati'!$E$2:$E$673,'Interventi CIS-Base dati'!$Y$2:$Y$673),"")</f>
        <v/>
      </c>
      <c r="O112" s="34" t="str">
        <f>IFERROR(_xlfn.XLOOKUP(B112,'Interventi CIS-Base dati'!$E$2:$E$673,'Interventi CIS-Base dati'!$Z$2:$Z$673),"")</f>
        <v/>
      </c>
    </row>
    <row r="113" spans="3:15" x14ac:dyDescent="0.25">
      <c r="C113" s="34" t="str">
        <f>IFERROR(_xlfn.XLOOKUP(B113,'Interventi CIS-Base dati'!$E$2:$E$673,'Interventi CIS-Base dati'!$F$2:$F$673),"")</f>
        <v/>
      </c>
      <c r="D113" s="34" t="str">
        <f>IFERROR(_xlfn.XLOOKUP(B113,'Interventi CIS-Base dati'!$E$2:$E$673,'Interventi CIS-Base dati'!$G$2:$G$673),"")</f>
        <v/>
      </c>
      <c r="E113" s="54" t="str">
        <f>IFERROR(_xlfn.XLOOKUP(B113,'Interventi CIS-Base dati'!$E$2:$E$673,'Interventi CIS-Base dati'!$J$2:$J$673),"")</f>
        <v/>
      </c>
      <c r="F113" s="54" t="str">
        <f>IFERROR(_xlfn.XLOOKUP(B113,'Interventi CIS-Base dati'!$E$2:$E$673,'Interventi CIS-Base dati'!$K$2:$K$673),"")</f>
        <v/>
      </c>
      <c r="G113" s="54" t="str">
        <f>IFERROR(_xlfn.XLOOKUP(B113,'Interventi CIS-Base dati'!$E$2:$E$673,'Interventi CIS-Base dati'!$L$2:$L$673),"")</f>
        <v/>
      </c>
      <c r="H113" s="54" t="str">
        <f>IFERROR(_xlfn.XLOOKUP(B113,'Interventi CIS-Base dati'!$E$2:$E$673,'Interventi CIS-Base dati'!$M$2:$M$673),"")</f>
        <v/>
      </c>
      <c r="I113" s="55" t="str">
        <f>IFERROR(_xlfn.XLOOKUP(B113,'Interventi CIS-Base dati'!$E$2:$E$673,'Interventi CIS-Base dati'!$N$2:$N$673),"")</f>
        <v/>
      </c>
      <c r="J113" s="55" t="str">
        <f>IFERROR(_xlfn.XLOOKUP(B113,'Interventi CIS-Base dati'!$E$2:$E$673,'Interventi CIS-Base dati'!$O$2:$O$673),"")</f>
        <v/>
      </c>
      <c r="K113" s="55" t="str">
        <f>IFERROR(_xlfn.XLOOKUP(B113,'Interventi CIS-Base dati'!$E$2:$E$673,'Interventi CIS-Base dati'!$P$2:$P$673),"")</f>
        <v/>
      </c>
      <c r="L113" s="34" t="str">
        <f>IFERROR(_xlfn.XLOOKUP(B113,'Interventi CIS-Base dati'!$E$2:$E$673,'Interventi CIS-Base dati'!$Q$2:$Q$673),"")</f>
        <v/>
      </c>
      <c r="M113" s="56" t="str">
        <f>IFERROR(_xlfn.XLOOKUP(B113,'Interventi CIS-Base dati'!$E$2:$E$673,'Interventi CIS-Base dati'!$S$2:$S$673),"")</f>
        <v/>
      </c>
      <c r="N113" s="34" t="str">
        <f>IFERROR(_xlfn.XLOOKUP(B113,'Interventi CIS-Base dati'!$E$2:$E$673,'Interventi CIS-Base dati'!$Y$2:$Y$673),"")</f>
        <v/>
      </c>
      <c r="O113" s="34" t="str">
        <f>IFERROR(_xlfn.XLOOKUP(B113,'Interventi CIS-Base dati'!$E$2:$E$673,'Interventi CIS-Base dati'!$Z$2:$Z$673),"")</f>
        <v/>
      </c>
    </row>
    <row r="114" spans="3:15" x14ac:dyDescent="0.25">
      <c r="C114" s="34" t="str">
        <f>IFERROR(_xlfn.XLOOKUP(B114,'Interventi CIS-Base dati'!$E$2:$E$673,'Interventi CIS-Base dati'!$F$2:$F$673),"")</f>
        <v/>
      </c>
      <c r="D114" s="34" t="str">
        <f>IFERROR(_xlfn.XLOOKUP(B114,'Interventi CIS-Base dati'!$E$2:$E$673,'Interventi CIS-Base dati'!$G$2:$G$673),"")</f>
        <v/>
      </c>
      <c r="E114" s="54" t="str">
        <f>IFERROR(_xlfn.XLOOKUP(B114,'Interventi CIS-Base dati'!$E$2:$E$673,'Interventi CIS-Base dati'!$J$2:$J$673),"")</f>
        <v/>
      </c>
      <c r="F114" s="54" t="str">
        <f>IFERROR(_xlfn.XLOOKUP(B114,'Interventi CIS-Base dati'!$E$2:$E$673,'Interventi CIS-Base dati'!$K$2:$K$673),"")</f>
        <v/>
      </c>
      <c r="G114" s="54" t="str">
        <f>IFERROR(_xlfn.XLOOKUP(B114,'Interventi CIS-Base dati'!$E$2:$E$673,'Interventi CIS-Base dati'!$L$2:$L$673),"")</f>
        <v/>
      </c>
      <c r="H114" s="54" t="str">
        <f>IFERROR(_xlfn.XLOOKUP(B114,'Interventi CIS-Base dati'!$E$2:$E$673,'Interventi CIS-Base dati'!$M$2:$M$673),"")</f>
        <v/>
      </c>
      <c r="I114" s="55" t="str">
        <f>IFERROR(_xlfn.XLOOKUP(B114,'Interventi CIS-Base dati'!$E$2:$E$673,'Interventi CIS-Base dati'!$N$2:$N$673),"")</f>
        <v/>
      </c>
      <c r="J114" s="55" t="str">
        <f>IFERROR(_xlfn.XLOOKUP(B114,'Interventi CIS-Base dati'!$E$2:$E$673,'Interventi CIS-Base dati'!$O$2:$O$673),"")</f>
        <v/>
      </c>
      <c r="K114" s="55" t="str">
        <f>IFERROR(_xlfn.XLOOKUP(B114,'Interventi CIS-Base dati'!$E$2:$E$673,'Interventi CIS-Base dati'!$P$2:$P$673),"")</f>
        <v/>
      </c>
      <c r="L114" s="34" t="str">
        <f>IFERROR(_xlfn.XLOOKUP(B114,'Interventi CIS-Base dati'!$E$2:$E$673,'Interventi CIS-Base dati'!$Q$2:$Q$673),"")</f>
        <v/>
      </c>
      <c r="M114" s="56" t="str">
        <f>IFERROR(_xlfn.XLOOKUP(B114,'Interventi CIS-Base dati'!$E$2:$E$673,'Interventi CIS-Base dati'!$S$2:$S$673),"")</f>
        <v/>
      </c>
      <c r="N114" s="34" t="str">
        <f>IFERROR(_xlfn.XLOOKUP(B114,'Interventi CIS-Base dati'!$E$2:$E$673,'Interventi CIS-Base dati'!$Y$2:$Y$673),"")</f>
        <v/>
      </c>
      <c r="O114" s="34" t="str">
        <f>IFERROR(_xlfn.XLOOKUP(B114,'Interventi CIS-Base dati'!$E$2:$E$673,'Interventi CIS-Base dati'!$Z$2:$Z$673),"")</f>
        <v/>
      </c>
    </row>
    <row r="115" spans="3:15" x14ac:dyDescent="0.25">
      <c r="C115" s="34" t="str">
        <f>IFERROR(_xlfn.XLOOKUP(B115,'Interventi CIS-Base dati'!$E$2:$E$673,'Interventi CIS-Base dati'!$F$2:$F$673),"")</f>
        <v/>
      </c>
      <c r="D115" s="34" t="str">
        <f>IFERROR(_xlfn.XLOOKUP(B115,'Interventi CIS-Base dati'!$E$2:$E$673,'Interventi CIS-Base dati'!$G$2:$G$673),"")</f>
        <v/>
      </c>
      <c r="E115" s="54" t="str">
        <f>IFERROR(_xlfn.XLOOKUP(B115,'Interventi CIS-Base dati'!$E$2:$E$673,'Interventi CIS-Base dati'!$J$2:$J$673),"")</f>
        <v/>
      </c>
      <c r="F115" s="54" t="str">
        <f>IFERROR(_xlfn.XLOOKUP(B115,'Interventi CIS-Base dati'!$E$2:$E$673,'Interventi CIS-Base dati'!$K$2:$K$673),"")</f>
        <v/>
      </c>
      <c r="G115" s="54" t="str">
        <f>IFERROR(_xlfn.XLOOKUP(B115,'Interventi CIS-Base dati'!$E$2:$E$673,'Interventi CIS-Base dati'!$L$2:$L$673),"")</f>
        <v/>
      </c>
      <c r="H115" s="54" t="str">
        <f>IFERROR(_xlfn.XLOOKUP(B115,'Interventi CIS-Base dati'!$E$2:$E$673,'Interventi CIS-Base dati'!$M$2:$M$673),"")</f>
        <v/>
      </c>
      <c r="I115" s="55" t="str">
        <f>IFERROR(_xlfn.XLOOKUP(B115,'Interventi CIS-Base dati'!$E$2:$E$673,'Interventi CIS-Base dati'!$N$2:$N$673),"")</f>
        <v/>
      </c>
      <c r="J115" s="55" t="str">
        <f>IFERROR(_xlfn.XLOOKUP(B115,'Interventi CIS-Base dati'!$E$2:$E$673,'Interventi CIS-Base dati'!$O$2:$O$673),"")</f>
        <v/>
      </c>
      <c r="K115" s="55" t="str">
        <f>IFERROR(_xlfn.XLOOKUP(B115,'Interventi CIS-Base dati'!$E$2:$E$673,'Interventi CIS-Base dati'!$P$2:$P$673),"")</f>
        <v/>
      </c>
      <c r="L115" s="34" t="str">
        <f>IFERROR(_xlfn.XLOOKUP(B115,'Interventi CIS-Base dati'!$E$2:$E$673,'Interventi CIS-Base dati'!$Q$2:$Q$673),"")</f>
        <v/>
      </c>
      <c r="M115" s="56" t="str">
        <f>IFERROR(_xlfn.XLOOKUP(B115,'Interventi CIS-Base dati'!$E$2:$E$673,'Interventi CIS-Base dati'!$S$2:$S$673),"")</f>
        <v/>
      </c>
      <c r="N115" s="34" t="str">
        <f>IFERROR(_xlfn.XLOOKUP(B115,'Interventi CIS-Base dati'!$E$2:$E$673,'Interventi CIS-Base dati'!$Y$2:$Y$673),"")</f>
        <v/>
      </c>
      <c r="O115" s="34" t="str">
        <f>IFERROR(_xlfn.XLOOKUP(B115,'Interventi CIS-Base dati'!$E$2:$E$673,'Interventi CIS-Base dati'!$Z$2:$Z$673),"")</f>
        <v/>
      </c>
    </row>
    <row r="116" spans="3:15" x14ac:dyDescent="0.25">
      <c r="C116" s="34" t="str">
        <f>IFERROR(_xlfn.XLOOKUP(B116,'Interventi CIS-Base dati'!$E$2:$E$673,'Interventi CIS-Base dati'!$F$2:$F$673),"")</f>
        <v/>
      </c>
      <c r="D116" s="34" t="str">
        <f>IFERROR(_xlfn.XLOOKUP(B116,'Interventi CIS-Base dati'!$E$2:$E$673,'Interventi CIS-Base dati'!$G$2:$G$673),"")</f>
        <v/>
      </c>
      <c r="E116" s="54" t="str">
        <f>IFERROR(_xlfn.XLOOKUP(B116,'Interventi CIS-Base dati'!$E$2:$E$673,'Interventi CIS-Base dati'!$J$2:$J$673),"")</f>
        <v/>
      </c>
      <c r="F116" s="54" t="str">
        <f>IFERROR(_xlfn.XLOOKUP(B116,'Interventi CIS-Base dati'!$E$2:$E$673,'Interventi CIS-Base dati'!$K$2:$K$673),"")</f>
        <v/>
      </c>
      <c r="G116" s="54" t="str">
        <f>IFERROR(_xlfn.XLOOKUP(B116,'Interventi CIS-Base dati'!$E$2:$E$673,'Interventi CIS-Base dati'!$L$2:$L$673),"")</f>
        <v/>
      </c>
      <c r="H116" s="54" t="str">
        <f>IFERROR(_xlfn.XLOOKUP(B116,'Interventi CIS-Base dati'!$E$2:$E$673,'Interventi CIS-Base dati'!$M$2:$M$673),"")</f>
        <v/>
      </c>
      <c r="I116" s="55" t="str">
        <f>IFERROR(_xlfn.XLOOKUP(B116,'Interventi CIS-Base dati'!$E$2:$E$673,'Interventi CIS-Base dati'!$N$2:$N$673),"")</f>
        <v/>
      </c>
      <c r="J116" s="55" t="str">
        <f>IFERROR(_xlfn.XLOOKUP(B116,'Interventi CIS-Base dati'!$E$2:$E$673,'Interventi CIS-Base dati'!$O$2:$O$673),"")</f>
        <v/>
      </c>
      <c r="K116" s="55" t="str">
        <f>IFERROR(_xlfn.XLOOKUP(B116,'Interventi CIS-Base dati'!$E$2:$E$673,'Interventi CIS-Base dati'!$P$2:$P$673),"")</f>
        <v/>
      </c>
      <c r="L116" s="34" t="str">
        <f>IFERROR(_xlfn.XLOOKUP(B116,'Interventi CIS-Base dati'!$E$2:$E$673,'Interventi CIS-Base dati'!$Q$2:$Q$673),"")</f>
        <v/>
      </c>
      <c r="M116" s="56" t="str">
        <f>IFERROR(_xlfn.XLOOKUP(B116,'Interventi CIS-Base dati'!$E$2:$E$673,'Interventi CIS-Base dati'!$S$2:$S$673),"")</f>
        <v/>
      </c>
      <c r="N116" s="34" t="str">
        <f>IFERROR(_xlfn.XLOOKUP(B116,'Interventi CIS-Base dati'!$E$2:$E$673,'Interventi CIS-Base dati'!$Y$2:$Y$673),"")</f>
        <v/>
      </c>
      <c r="O116" s="34" t="str">
        <f>IFERROR(_xlfn.XLOOKUP(B116,'Interventi CIS-Base dati'!$E$2:$E$673,'Interventi CIS-Base dati'!$Z$2:$Z$673),"")</f>
        <v/>
      </c>
    </row>
    <row r="117" spans="3:15" x14ac:dyDescent="0.25">
      <c r="C117" s="34" t="str">
        <f>IFERROR(_xlfn.XLOOKUP(B117,'Interventi CIS-Base dati'!$E$2:$E$673,'Interventi CIS-Base dati'!$F$2:$F$673),"")</f>
        <v/>
      </c>
      <c r="D117" s="34" t="str">
        <f>IFERROR(_xlfn.XLOOKUP(B117,'Interventi CIS-Base dati'!$E$2:$E$673,'Interventi CIS-Base dati'!$G$2:$G$673),"")</f>
        <v/>
      </c>
      <c r="E117" s="54" t="str">
        <f>IFERROR(_xlfn.XLOOKUP(B117,'Interventi CIS-Base dati'!$E$2:$E$673,'Interventi CIS-Base dati'!$J$2:$J$673),"")</f>
        <v/>
      </c>
      <c r="F117" s="54" t="str">
        <f>IFERROR(_xlfn.XLOOKUP(B117,'Interventi CIS-Base dati'!$E$2:$E$673,'Interventi CIS-Base dati'!$K$2:$K$673),"")</f>
        <v/>
      </c>
      <c r="G117" s="54" t="str">
        <f>IFERROR(_xlfn.XLOOKUP(B117,'Interventi CIS-Base dati'!$E$2:$E$673,'Interventi CIS-Base dati'!$L$2:$L$673),"")</f>
        <v/>
      </c>
      <c r="H117" s="54" t="str">
        <f>IFERROR(_xlfn.XLOOKUP(B117,'Interventi CIS-Base dati'!$E$2:$E$673,'Interventi CIS-Base dati'!$M$2:$M$673),"")</f>
        <v/>
      </c>
      <c r="I117" s="55" t="str">
        <f>IFERROR(_xlfn.XLOOKUP(B117,'Interventi CIS-Base dati'!$E$2:$E$673,'Interventi CIS-Base dati'!$N$2:$N$673),"")</f>
        <v/>
      </c>
      <c r="J117" s="55" t="str">
        <f>IFERROR(_xlfn.XLOOKUP(B117,'Interventi CIS-Base dati'!$E$2:$E$673,'Interventi CIS-Base dati'!$O$2:$O$673),"")</f>
        <v/>
      </c>
      <c r="K117" s="55" t="str">
        <f>IFERROR(_xlfn.XLOOKUP(B117,'Interventi CIS-Base dati'!$E$2:$E$673,'Interventi CIS-Base dati'!$P$2:$P$673),"")</f>
        <v/>
      </c>
      <c r="L117" s="34" t="str">
        <f>IFERROR(_xlfn.XLOOKUP(B117,'Interventi CIS-Base dati'!$E$2:$E$673,'Interventi CIS-Base dati'!$Q$2:$Q$673),"")</f>
        <v/>
      </c>
      <c r="M117" s="56" t="str">
        <f>IFERROR(_xlfn.XLOOKUP(B117,'Interventi CIS-Base dati'!$E$2:$E$673,'Interventi CIS-Base dati'!$S$2:$S$673),"")</f>
        <v/>
      </c>
      <c r="N117" s="34" t="str">
        <f>IFERROR(_xlfn.XLOOKUP(B117,'Interventi CIS-Base dati'!$E$2:$E$673,'Interventi CIS-Base dati'!$Y$2:$Y$673),"")</f>
        <v/>
      </c>
      <c r="O117" s="34" t="str">
        <f>IFERROR(_xlfn.XLOOKUP(B117,'Interventi CIS-Base dati'!$E$2:$E$673,'Interventi CIS-Base dati'!$Z$2:$Z$673),"")</f>
        <v/>
      </c>
    </row>
    <row r="118" spans="3:15" x14ac:dyDescent="0.25">
      <c r="C118" s="34" t="str">
        <f>IFERROR(_xlfn.XLOOKUP(B118,'Interventi CIS-Base dati'!$E$2:$E$673,'Interventi CIS-Base dati'!$F$2:$F$673),"")</f>
        <v/>
      </c>
      <c r="D118" s="34" t="str">
        <f>IFERROR(_xlfn.XLOOKUP(B118,'Interventi CIS-Base dati'!$E$2:$E$673,'Interventi CIS-Base dati'!$G$2:$G$673),"")</f>
        <v/>
      </c>
      <c r="E118" s="54" t="str">
        <f>IFERROR(_xlfn.XLOOKUP(B118,'Interventi CIS-Base dati'!$E$2:$E$673,'Interventi CIS-Base dati'!$J$2:$J$673),"")</f>
        <v/>
      </c>
      <c r="F118" s="54" t="str">
        <f>IFERROR(_xlfn.XLOOKUP(B118,'Interventi CIS-Base dati'!$E$2:$E$673,'Interventi CIS-Base dati'!$K$2:$K$673),"")</f>
        <v/>
      </c>
      <c r="G118" s="54" t="str">
        <f>IFERROR(_xlfn.XLOOKUP(B118,'Interventi CIS-Base dati'!$E$2:$E$673,'Interventi CIS-Base dati'!$L$2:$L$673),"")</f>
        <v/>
      </c>
      <c r="H118" s="54" t="str">
        <f>IFERROR(_xlfn.XLOOKUP(B118,'Interventi CIS-Base dati'!$E$2:$E$673,'Interventi CIS-Base dati'!$M$2:$M$673),"")</f>
        <v/>
      </c>
      <c r="I118" s="55" t="str">
        <f>IFERROR(_xlfn.XLOOKUP(B118,'Interventi CIS-Base dati'!$E$2:$E$673,'Interventi CIS-Base dati'!$N$2:$N$673),"")</f>
        <v/>
      </c>
      <c r="J118" s="55" t="str">
        <f>IFERROR(_xlfn.XLOOKUP(B118,'Interventi CIS-Base dati'!$E$2:$E$673,'Interventi CIS-Base dati'!$O$2:$O$673),"")</f>
        <v/>
      </c>
      <c r="K118" s="55" t="str">
        <f>IFERROR(_xlfn.XLOOKUP(B118,'Interventi CIS-Base dati'!$E$2:$E$673,'Interventi CIS-Base dati'!$P$2:$P$673),"")</f>
        <v/>
      </c>
      <c r="L118" s="34" t="str">
        <f>IFERROR(_xlfn.XLOOKUP(B118,'Interventi CIS-Base dati'!$E$2:$E$673,'Interventi CIS-Base dati'!$Q$2:$Q$673),"")</f>
        <v/>
      </c>
      <c r="M118" s="56" t="str">
        <f>IFERROR(_xlfn.XLOOKUP(B118,'Interventi CIS-Base dati'!$E$2:$E$673,'Interventi CIS-Base dati'!$S$2:$S$673),"")</f>
        <v/>
      </c>
      <c r="N118" s="34" t="str">
        <f>IFERROR(_xlfn.XLOOKUP(B118,'Interventi CIS-Base dati'!$E$2:$E$673,'Interventi CIS-Base dati'!$Y$2:$Y$673),"")</f>
        <v/>
      </c>
      <c r="O118" s="34" t="str">
        <f>IFERROR(_xlfn.XLOOKUP(B118,'Interventi CIS-Base dati'!$E$2:$E$673,'Interventi CIS-Base dati'!$Z$2:$Z$673),"")</f>
        <v/>
      </c>
    </row>
    <row r="119" spans="3:15" x14ac:dyDescent="0.25">
      <c r="C119" s="34" t="str">
        <f>IFERROR(_xlfn.XLOOKUP(B119,'Interventi CIS-Base dati'!$E$2:$E$673,'Interventi CIS-Base dati'!$F$2:$F$673),"")</f>
        <v/>
      </c>
      <c r="D119" s="34" t="str">
        <f>IFERROR(_xlfn.XLOOKUP(B119,'Interventi CIS-Base dati'!$E$2:$E$673,'Interventi CIS-Base dati'!$G$2:$G$673),"")</f>
        <v/>
      </c>
      <c r="E119" s="54" t="str">
        <f>IFERROR(_xlfn.XLOOKUP(B119,'Interventi CIS-Base dati'!$E$2:$E$673,'Interventi CIS-Base dati'!$J$2:$J$673),"")</f>
        <v/>
      </c>
      <c r="F119" s="54" t="str">
        <f>IFERROR(_xlfn.XLOOKUP(B119,'Interventi CIS-Base dati'!$E$2:$E$673,'Interventi CIS-Base dati'!$K$2:$K$673),"")</f>
        <v/>
      </c>
      <c r="G119" s="54" t="str">
        <f>IFERROR(_xlfn.XLOOKUP(B119,'Interventi CIS-Base dati'!$E$2:$E$673,'Interventi CIS-Base dati'!$L$2:$L$673),"")</f>
        <v/>
      </c>
      <c r="H119" s="54" t="str">
        <f>IFERROR(_xlfn.XLOOKUP(B119,'Interventi CIS-Base dati'!$E$2:$E$673,'Interventi CIS-Base dati'!$M$2:$M$673),"")</f>
        <v/>
      </c>
      <c r="I119" s="55" t="str">
        <f>IFERROR(_xlfn.XLOOKUP(B119,'Interventi CIS-Base dati'!$E$2:$E$673,'Interventi CIS-Base dati'!$N$2:$N$673),"")</f>
        <v/>
      </c>
      <c r="J119" s="55" t="str">
        <f>IFERROR(_xlfn.XLOOKUP(B119,'Interventi CIS-Base dati'!$E$2:$E$673,'Interventi CIS-Base dati'!$O$2:$O$673),"")</f>
        <v/>
      </c>
      <c r="K119" s="55" t="str">
        <f>IFERROR(_xlfn.XLOOKUP(B119,'Interventi CIS-Base dati'!$E$2:$E$673,'Interventi CIS-Base dati'!$P$2:$P$673),"")</f>
        <v/>
      </c>
      <c r="L119" s="34" t="str">
        <f>IFERROR(_xlfn.XLOOKUP(B119,'Interventi CIS-Base dati'!$E$2:$E$673,'Interventi CIS-Base dati'!$Q$2:$Q$673),"")</f>
        <v/>
      </c>
      <c r="M119" s="56" t="str">
        <f>IFERROR(_xlfn.XLOOKUP(B119,'Interventi CIS-Base dati'!$E$2:$E$673,'Interventi CIS-Base dati'!$S$2:$S$673),"")</f>
        <v/>
      </c>
      <c r="N119" s="34" t="str">
        <f>IFERROR(_xlfn.XLOOKUP(B119,'Interventi CIS-Base dati'!$E$2:$E$673,'Interventi CIS-Base dati'!$Y$2:$Y$673),"")</f>
        <v/>
      </c>
      <c r="O119" s="34" t="str">
        <f>IFERROR(_xlfn.XLOOKUP(B119,'Interventi CIS-Base dati'!$E$2:$E$673,'Interventi CIS-Base dati'!$Z$2:$Z$673),"")</f>
        <v/>
      </c>
    </row>
    <row r="120" spans="3:15" x14ac:dyDescent="0.25">
      <c r="C120" s="34" t="str">
        <f>IFERROR(_xlfn.XLOOKUP(B120,'Interventi CIS-Base dati'!$E$2:$E$673,'Interventi CIS-Base dati'!$F$2:$F$673),"")</f>
        <v/>
      </c>
      <c r="D120" s="34" t="str">
        <f>IFERROR(_xlfn.XLOOKUP(B120,'Interventi CIS-Base dati'!$E$2:$E$673,'Interventi CIS-Base dati'!$G$2:$G$673),"")</f>
        <v/>
      </c>
      <c r="E120" s="54" t="str">
        <f>IFERROR(_xlfn.XLOOKUP(B120,'Interventi CIS-Base dati'!$E$2:$E$673,'Interventi CIS-Base dati'!$J$2:$J$673),"")</f>
        <v/>
      </c>
      <c r="F120" s="54" t="str">
        <f>IFERROR(_xlfn.XLOOKUP(B120,'Interventi CIS-Base dati'!$E$2:$E$673,'Interventi CIS-Base dati'!$K$2:$K$673),"")</f>
        <v/>
      </c>
      <c r="G120" s="54" t="str">
        <f>IFERROR(_xlfn.XLOOKUP(B120,'Interventi CIS-Base dati'!$E$2:$E$673,'Interventi CIS-Base dati'!$L$2:$L$673),"")</f>
        <v/>
      </c>
      <c r="H120" s="54" t="str">
        <f>IFERROR(_xlfn.XLOOKUP(B120,'Interventi CIS-Base dati'!$E$2:$E$673,'Interventi CIS-Base dati'!$M$2:$M$673),"")</f>
        <v/>
      </c>
      <c r="I120" s="55" t="str">
        <f>IFERROR(_xlfn.XLOOKUP(B120,'Interventi CIS-Base dati'!$E$2:$E$673,'Interventi CIS-Base dati'!$N$2:$N$673),"")</f>
        <v/>
      </c>
      <c r="J120" s="55" t="str">
        <f>IFERROR(_xlfn.XLOOKUP(B120,'Interventi CIS-Base dati'!$E$2:$E$673,'Interventi CIS-Base dati'!$O$2:$O$673),"")</f>
        <v/>
      </c>
      <c r="K120" s="55" t="str">
        <f>IFERROR(_xlfn.XLOOKUP(B120,'Interventi CIS-Base dati'!$E$2:$E$673,'Interventi CIS-Base dati'!$P$2:$P$673),"")</f>
        <v/>
      </c>
      <c r="L120" s="34" t="str">
        <f>IFERROR(_xlfn.XLOOKUP(B120,'Interventi CIS-Base dati'!$E$2:$E$673,'Interventi CIS-Base dati'!$Q$2:$Q$673),"")</f>
        <v/>
      </c>
      <c r="M120" s="56" t="str">
        <f>IFERROR(_xlfn.XLOOKUP(B120,'Interventi CIS-Base dati'!$E$2:$E$673,'Interventi CIS-Base dati'!$S$2:$S$673),"")</f>
        <v/>
      </c>
      <c r="N120" s="34" t="str">
        <f>IFERROR(_xlfn.XLOOKUP(B120,'Interventi CIS-Base dati'!$E$2:$E$673,'Interventi CIS-Base dati'!$Y$2:$Y$673),"")</f>
        <v/>
      </c>
      <c r="O120" s="34" t="str">
        <f>IFERROR(_xlfn.XLOOKUP(B120,'Interventi CIS-Base dati'!$E$2:$E$673,'Interventi CIS-Base dati'!$Z$2:$Z$673),"")</f>
        <v/>
      </c>
    </row>
    <row r="121" spans="3:15" x14ac:dyDescent="0.25">
      <c r="C121" s="34" t="str">
        <f>IFERROR(_xlfn.XLOOKUP(B121,'Interventi CIS-Base dati'!$E$2:$E$673,'Interventi CIS-Base dati'!$F$2:$F$673),"")</f>
        <v/>
      </c>
      <c r="D121" s="34" t="str">
        <f>IFERROR(_xlfn.XLOOKUP(B121,'Interventi CIS-Base dati'!$E$2:$E$673,'Interventi CIS-Base dati'!$G$2:$G$673),"")</f>
        <v/>
      </c>
      <c r="E121" s="54" t="str">
        <f>IFERROR(_xlfn.XLOOKUP(B121,'Interventi CIS-Base dati'!$E$2:$E$673,'Interventi CIS-Base dati'!$J$2:$J$673),"")</f>
        <v/>
      </c>
      <c r="F121" s="54" t="str">
        <f>IFERROR(_xlfn.XLOOKUP(B121,'Interventi CIS-Base dati'!$E$2:$E$673,'Interventi CIS-Base dati'!$K$2:$K$673),"")</f>
        <v/>
      </c>
      <c r="G121" s="54" t="str">
        <f>IFERROR(_xlfn.XLOOKUP(B121,'Interventi CIS-Base dati'!$E$2:$E$673,'Interventi CIS-Base dati'!$L$2:$L$673),"")</f>
        <v/>
      </c>
      <c r="H121" s="54" t="str">
        <f>IFERROR(_xlfn.XLOOKUP(B121,'Interventi CIS-Base dati'!$E$2:$E$673,'Interventi CIS-Base dati'!$M$2:$M$673),"")</f>
        <v/>
      </c>
      <c r="I121" s="55" t="str">
        <f>IFERROR(_xlfn.XLOOKUP(B121,'Interventi CIS-Base dati'!$E$2:$E$673,'Interventi CIS-Base dati'!$N$2:$N$673),"")</f>
        <v/>
      </c>
      <c r="J121" s="55" t="str">
        <f>IFERROR(_xlfn.XLOOKUP(B121,'Interventi CIS-Base dati'!$E$2:$E$673,'Interventi CIS-Base dati'!$O$2:$O$673),"")</f>
        <v/>
      </c>
      <c r="K121" s="55" t="str">
        <f>IFERROR(_xlfn.XLOOKUP(B121,'Interventi CIS-Base dati'!$E$2:$E$673,'Interventi CIS-Base dati'!$P$2:$P$673),"")</f>
        <v/>
      </c>
      <c r="L121" s="34" t="str">
        <f>IFERROR(_xlfn.XLOOKUP(B121,'Interventi CIS-Base dati'!$E$2:$E$673,'Interventi CIS-Base dati'!$Q$2:$Q$673),"")</f>
        <v/>
      </c>
      <c r="M121" s="56" t="str">
        <f>IFERROR(_xlfn.XLOOKUP(B121,'Interventi CIS-Base dati'!$E$2:$E$673,'Interventi CIS-Base dati'!$S$2:$S$673),"")</f>
        <v/>
      </c>
      <c r="N121" s="34" t="str">
        <f>IFERROR(_xlfn.XLOOKUP(B121,'Interventi CIS-Base dati'!$E$2:$E$673,'Interventi CIS-Base dati'!$Y$2:$Y$673),"")</f>
        <v/>
      </c>
      <c r="O121" s="34" t="str">
        <f>IFERROR(_xlfn.XLOOKUP(B121,'Interventi CIS-Base dati'!$E$2:$E$673,'Interventi CIS-Base dati'!$Z$2:$Z$673),"")</f>
        <v/>
      </c>
    </row>
    <row r="122" spans="3:15" x14ac:dyDescent="0.25">
      <c r="C122" s="34" t="str">
        <f>IFERROR(_xlfn.XLOOKUP(B122,'Interventi CIS-Base dati'!$E$2:$E$673,'Interventi CIS-Base dati'!$F$2:$F$673),"")</f>
        <v/>
      </c>
      <c r="D122" s="34" t="str">
        <f>IFERROR(_xlfn.XLOOKUP(B122,'Interventi CIS-Base dati'!$E$2:$E$673,'Interventi CIS-Base dati'!$G$2:$G$673),"")</f>
        <v/>
      </c>
      <c r="E122" s="54" t="str">
        <f>IFERROR(_xlfn.XLOOKUP(B122,'Interventi CIS-Base dati'!$E$2:$E$673,'Interventi CIS-Base dati'!$J$2:$J$673),"")</f>
        <v/>
      </c>
      <c r="F122" s="54" t="str">
        <f>IFERROR(_xlfn.XLOOKUP(B122,'Interventi CIS-Base dati'!$E$2:$E$673,'Interventi CIS-Base dati'!$K$2:$K$673),"")</f>
        <v/>
      </c>
      <c r="G122" s="54" t="str">
        <f>IFERROR(_xlfn.XLOOKUP(B122,'Interventi CIS-Base dati'!$E$2:$E$673,'Interventi CIS-Base dati'!$L$2:$L$673),"")</f>
        <v/>
      </c>
      <c r="H122" s="54" t="str">
        <f>IFERROR(_xlfn.XLOOKUP(B122,'Interventi CIS-Base dati'!$E$2:$E$673,'Interventi CIS-Base dati'!$M$2:$M$673),"")</f>
        <v/>
      </c>
      <c r="I122" s="55" t="str">
        <f>IFERROR(_xlfn.XLOOKUP(B122,'Interventi CIS-Base dati'!$E$2:$E$673,'Interventi CIS-Base dati'!$N$2:$N$673),"")</f>
        <v/>
      </c>
      <c r="J122" s="55" t="str">
        <f>IFERROR(_xlfn.XLOOKUP(B122,'Interventi CIS-Base dati'!$E$2:$E$673,'Interventi CIS-Base dati'!$O$2:$O$673),"")</f>
        <v/>
      </c>
      <c r="K122" s="55" t="str">
        <f>IFERROR(_xlfn.XLOOKUP(B122,'Interventi CIS-Base dati'!$E$2:$E$673,'Interventi CIS-Base dati'!$P$2:$P$673),"")</f>
        <v/>
      </c>
      <c r="L122" s="34" t="str">
        <f>IFERROR(_xlfn.XLOOKUP(B122,'Interventi CIS-Base dati'!$E$2:$E$673,'Interventi CIS-Base dati'!$Q$2:$Q$673),"")</f>
        <v/>
      </c>
      <c r="M122" s="56" t="str">
        <f>IFERROR(_xlfn.XLOOKUP(B122,'Interventi CIS-Base dati'!$E$2:$E$673,'Interventi CIS-Base dati'!$S$2:$S$673),"")</f>
        <v/>
      </c>
      <c r="N122" s="34" t="str">
        <f>IFERROR(_xlfn.XLOOKUP(B122,'Interventi CIS-Base dati'!$E$2:$E$673,'Interventi CIS-Base dati'!$Y$2:$Y$673),"")</f>
        <v/>
      </c>
      <c r="O122" s="34" t="str">
        <f>IFERROR(_xlfn.XLOOKUP(B122,'Interventi CIS-Base dati'!$E$2:$E$673,'Interventi CIS-Base dati'!$Z$2:$Z$673),"")</f>
        <v/>
      </c>
    </row>
    <row r="123" spans="3:15" x14ac:dyDescent="0.25">
      <c r="C123" s="34" t="str">
        <f>IFERROR(_xlfn.XLOOKUP(B123,'Interventi CIS-Base dati'!$E$2:$E$673,'Interventi CIS-Base dati'!$F$2:$F$673),"")</f>
        <v/>
      </c>
      <c r="D123" s="34" t="str">
        <f>IFERROR(_xlfn.XLOOKUP(B123,'Interventi CIS-Base dati'!$E$2:$E$673,'Interventi CIS-Base dati'!$G$2:$G$673),"")</f>
        <v/>
      </c>
      <c r="E123" s="54" t="str">
        <f>IFERROR(_xlfn.XLOOKUP(B123,'Interventi CIS-Base dati'!$E$2:$E$673,'Interventi CIS-Base dati'!$J$2:$J$673),"")</f>
        <v/>
      </c>
      <c r="F123" s="54" t="str">
        <f>IFERROR(_xlfn.XLOOKUP(B123,'Interventi CIS-Base dati'!$E$2:$E$673,'Interventi CIS-Base dati'!$K$2:$K$673),"")</f>
        <v/>
      </c>
      <c r="G123" s="54" t="str">
        <f>IFERROR(_xlfn.XLOOKUP(B123,'Interventi CIS-Base dati'!$E$2:$E$673,'Interventi CIS-Base dati'!$L$2:$L$673),"")</f>
        <v/>
      </c>
      <c r="H123" s="54" t="str">
        <f>IFERROR(_xlfn.XLOOKUP(B123,'Interventi CIS-Base dati'!$E$2:$E$673,'Interventi CIS-Base dati'!$M$2:$M$673),"")</f>
        <v/>
      </c>
      <c r="I123" s="55" t="str">
        <f>IFERROR(_xlfn.XLOOKUP(B123,'Interventi CIS-Base dati'!$E$2:$E$673,'Interventi CIS-Base dati'!$N$2:$N$673),"")</f>
        <v/>
      </c>
      <c r="J123" s="55" t="str">
        <f>IFERROR(_xlfn.XLOOKUP(B123,'Interventi CIS-Base dati'!$E$2:$E$673,'Interventi CIS-Base dati'!$O$2:$O$673),"")</f>
        <v/>
      </c>
      <c r="K123" s="55" t="str">
        <f>IFERROR(_xlfn.XLOOKUP(B123,'Interventi CIS-Base dati'!$E$2:$E$673,'Interventi CIS-Base dati'!$P$2:$P$673),"")</f>
        <v/>
      </c>
      <c r="L123" s="34" t="str">
        <f>IFERROR(_xlfn.XLOOKUP(B123,'Interventi CIS-Base dati'!$E$2:$E$673,'Interventi CIS-Base dati'!$Q$2:$Q$673),"")</f>
        <v/>
      </c>
      <c r="M123" s="56" t="str">
        <f>IFERROR(_xlfn.XLOOKUP(B123,'Interventi CIS-Base dati'!$E$2:$E$673,'Interventi CIS-Base dati'!$S$2:$S$673),"")</f>
        <v/>
      </c>
      <c r="N123" s="34" t="str">
        <f>IFERROR(_xlfn.XLOOKUP(B123,'Interventi CIS-Base dati'!$E$2:$E$673,'Interventi CIS-Base dati'!$Y$2:$Y$673),"")</f>
        <v/>
      </c>
      <c r="O123" s="34" t="str">
        <f>IFERROR(_xlfn.XLOOKUP(B123,'Interventi CIS-Base dati'!$E$2:$E$673,'Interventi CIS-Base dati'!$Z$2:$Z$673),"")</f>
        <v/>
      </c>
    </row>
    <row r="124" spans="3:15" x14ac:dyDescent="0.25">
      <c r="C124" s="34" t="str">
        <f>IFERROR(_xlfn.XLOOKUP(B124,'Interventi CIS-Base dati'!$E$2:$E$673,'Interventi CIS-Base dati'!$F$2:$F$673),"")</f>
        <v/>
      </c>
      <c r="D124" s="34" t="str">
        <f>IFERROR(_xlfn.XLOOKUP(B124,'Interventi CIS-Base dati'!$E$2:$E$673,'Interventi CIS-Base dati'!$G$2:$G$673),"")</f>
        <v/>
      </c>
      <c r="E124" s="54" t="str">
        <f>IFERROR(_xlfn.XLOOKUP(B124,'Interventi CIS-Base dati'!$E$2:$E$673,'Interventi CIS-Base dati'!$J$2:$J$673),"")</f>
        <v/>
      </c>
      <c r="F124" s="54" t="str">
        <f>IFERROR(_xlfn.XLOOKUP(B124,'Interventi CIS-Base dati'!$E$2:$E$673,'Interventi CIS-Base dati'!$K$2:$K$673),"")</f>
        <v/>
      </c>
      <c r="G124" s="54" t="str">
        <f>IFERROR(_xlfn.XLOOKUP(B124,'Interventi CIS-Base dati'!$E$2:$E$673,'Interventi CIS-Base dati'!$L$2:$L$673),"")</f>
        <v/>
      </c>
      <c r="H124" s="54" t="str">
        <f>IFERROR(_xlfn.XLOOKUP(B124,'Interventi CIS-Base dati'!$E$2:$E$673,'Interventi CIS-Base dati'!$M$2:$M$673),"")</f>
        <v/>
      </c>
      <c r="I124" s="55" t="str">
        <f>IFERROR(_xlfn.XLOOKUP(B124,'Interventi CIS-Base dati'!$E$2:$E$673,'Interventi CIS-Base dati'!$N$2:$N$673),"")</f>
        <v/>
      </c>
      <c r="J124" s="55" t="str">
        <f>IFERROR(_xlfn.XLOOKUP(B124,'Interventi CIS-Base dati'!$E$2:$E$673,'Interventi CIS-Base dati'!$O$2:$O$673),"")</f>
        <v/>
      </c>
      <c r="K124" s="55" t="str">
        <f>IFERROR(_xlfn.XLOOKUP(B124,'Interventi CIS-Base dati'!$E$2:$E$673,'Interventi CIS-Base dati'!$P$2:$P$673),"")</f>
        <v/>
      </c>
      <c r="L124" s="34" t="str">
        <f>IFERROR(_xlfn.XLOOKUP(B124,'Interventi CIS-Base dati'!$E$2:$E$673,'Interventi CIS-Base dati'!$Q$2:$Q$673),"")</f>
        <v/>
      </c>
      <c r="M124" s="56" t="str">
        <f>IFERROR(_xlfn.XLOOKUP(B124,'Interventi CIS-Base dati'!$E$2:$E$673,'Interventi CIS-Base dati'!$S$2:$S$673),"")</f>
        <v/>
      </c>
      <c r="N124" s="34" t="str">
        <f>IFERROR(_xlfn.XLOOKUP(B124,'Interventi CIS-Base dati'!$E$2:$E$673,'Interventi CIS-Base dati'!$Y$2:$Y$673),"")</f>
        <v/>
      </c>
      <c r="O124" s="34" t="str">
        <f>IFERROR(_xlfn.XLOOKUP(B124,'Interventi CIS-Base dati'!$E$2:$E$673,'Interventi CIS-Base dati'!$Z$2:$Z$673),"")</f>
        <v/>
      </c>
    </row>
    <row r="125" spans="3:15" x14ac:dyDescent="0.25">
      <c r="C125" s="34" t="str">
        <f>IFERROR(_xlfn.XLOOKUP(B125,'Interventi CIS-Base dati'!$E$2:$E$673,'Interventi CIS-Base dati'!$F$2:$F$673),"")</f>
        <v/>
      </c>
      <c r="D125" s="34" t="str">
        <f>IFERROR(_xlfn.XLOOKUP(B125,'Interventi CIS-Base dati'!$E$2:$E$673,'Interventi CIS-Base dati'!$G$2:$G$673),"")</f>
        <v/>
      </c>
      <c r="E125" s="54" t="str">
        <f>IFERROR(_xlfn.XLOOKUP(B125,'Interventi CIS-Base dati'!$E$2:$E$673,'Interventi CIS-Base dati'!$J$2:$J$673),"")</f>
        <v/>
      </c>
      <c r="F125" s="54" t="str">
        <f>IFERROR(_xlfn.XLOOKUP(B125,'Interventi CIS-Base dati'!$E$2:$E$673,'Interventi CIS-Base dati'!$K$2:$K$673),"")</f>
        <v/>
      </c>
      <c r="G125" s="54" t="str">
        <f>IFERROR(_xlfn.XLOOKUP(B125,'Interventi CIS-Base dati'!$E$2:$E$673,'Interventi CIS-Base dati'!$L$2:$L$673),"")</f>
        <v/>
      </c>
      <c r="H125" s="54" t="str">
        <f>IFERROR(_xlfn.XLOOKUP(B125,'Interventi CIS-Base dati'!$E$2:$E$673,'Interventi CIS-Base dati'!$M$2:$M$673),"")</f>
        <v/>
      </c>
      <c r="I125" s="55" t="str">
        <f>IFERROR(_xlfn.XLOOKUP(B125,'Interventi CIS-Base dati'!$E$2:$E$673,'Interventi CIS-Base dati'!$N$2:$N$673),"")</f>
        <v/>
      </c>
      <c r="J125" s="55" t="str">
        <f>IFERROR(_xlfn.XLOOKUP(B125,'Interventi CIS-Base dati'!$E$2:$E$673,'Interventi CIS-Base dati'!$O$2:$O$673),"")</f>
        <v/>
      </c>
      <c r="K125" s="55" t="str">
        <f>IFERROR(_xlfn.XLOOKUP(B125,'Interventi CIS-Base dati'!$E$2:$E$673,'Interventi CIS-Base dati'!$P$2:$P$673),"")</f>
        <v/>
      </c>
      <c r="L125" s="34" t="str">
        <f>IFERROR(_xlfn.XLOOKUP(B125,'Interventi CIS-Base dati'!$E$2:$E$673,'Interventi CIS-Base dati'!$Q$2:$Q$673),"")</f>
        <v/>
      </c>
      <c r="M125" s="56" t="str">
        <f>IFERROR(_xlfn.XLOOKUP(B125,'Interventi CIS-Base dati'!$E$2:$E$673,'Interventi CIS-Base dati'!$S$2:$S$673),"")</f>
        <v/>
      </c>
      <c r="N125" s="34" t="str">
        <f>IFERROR(_xlfn.XLOOKUP(B125,'Interventi CIS-Base dati'!$E$2:$E$673,'Interventi CIS-Base dati'!$Y$2:$Y$673),"")</f>
        <v/>
      </c>
      <c r="O125" s="34" t="str">
        <f>IFERROR(_xlfn.XLOOKUP(B125,'Interventi CIS-Base dati'!$E$2:$E$673,'Interventi CIS-Base dati'!$Z$2:$Z$673),"")</f>
        <v/>
      </c>
    </row>
    <row r="126" spans="3:15" x14ac:dyDescent="0.25">
      <c r="C126" s="34" t="str">
        <f>IFERROR(_xlfn.XLOOKUP(B126,'Interventi CIS-Base dati'!$E$2:$E$673,'Interventi CIS-Base dati'!$F$2:$F$673),"")</f>
        <v/>
      </c>
      <c r="D126" s="34" t="str">
        <f>IFERROR(_xlfn.XLOOKUP(B126,'Interventi CIS-Base dati'!$E$2:$E$673,'Interventi CIS-Base dati'!$G$2:$G$673),"")</f>
        <v/>
      </c>
      <c r="E126" s="54" t="str">
        <f>IFERROR(_xlfn.XLOOKUP(B126,'Interventi CIS-Base dati'!$E$2:$E$673,'Interventi CIS-Base dati'!$J$2:$J$673),"")</f>
        <v/>
      </c>
      <c r="F126" s="54" t="str">
        <f>IFERROR(_xlfn.XLOOKUP(B126,'Interventi CIS-Base dati'!$E$2:$E$673,'Interventi CIS-Base dati'!$K$2:$K$673),"")</f>
        <v/>
      </c>
      <c r="G126" s="54" t="str">
        <f>IFERROR(_xlfn.XLOOKUP(B126,'Interventi CIS-Base dati'!$E$2:$E$673,'Interventi CIS-Base dati'!$L$2:$L$673),"")</f>
        <v/>
      </c>
      <c r="H126" s="54" t="str">
        <f>IFERROR(_xlfn.XLOOKUP(B126,'Interventi CIS-Base dati'!$E$2:$E$673,'Interventi CIS-Base dati'!$M$2:$M$673),"")</f>
        <v/>
      </c>
      <c r="I126" s="55" t="str">
        <f>IFERROR(_xlfn.XLOOKUP(B126,'Interventi CIS-Base dati'!$E$2:$E$673,'Interventi CIS-Base dati'!$N$2:$N$673),"")</f>
        <v/>
      </c>
      <c r="J126" s="55" t="str">
        <f>IFERROR(_xlfn.XLOOKUP(B126,'Interventi CIS-Base dati'!$E$2:$E$673,'Interventi CIS-Base dati'!$O$2:$O$673),"")</f>
        <v/>
      </c>
      <c r="K126" s="55" t="str">
        <f>IFERROR(_xlfn.XLOOKUP(B126,'Interventi CIS-Base dati'!$E$2:$E$673,'Interventi CIS-Base dati'!$P$2:$P$673),"")</f>
        <v/>
      </c>
      <c r="L126" s="34" t="str">
        <f>IFERROR(_xlfn.XLOOKUP(B126,'Interventi CIS-Base dati'!$E$2:$E$673,'Interventi CIS-Base dati'!$Q$2:$Q$673),"")</f>
        <v/>
      </c>
      <c r="M126" s="56" t="str">
        <f>IFERROR(_xlfn.XLOOKUP(B126,'Interventi CIS-Base dati'!$E$2:$E$673,'Interventi CIS-Base dati'!$S$2:$S$673),"")</f>
        <v/>
      </c>
      <c r="N126" s="34" t="str">
        <f>IFERROR(_xlfn.XLOOKUP(B126,'Interventi CIS-Base dati'!$E$2:$E$673,'Interventi CIS-Base dati'!$Y$2:$Y$673),"")</f>
        <v/>
      </c>
      <c r="O126" s="34" t="str">
        <f>IFERROR(_xlfn.XLOOKUP(B126,'Interventi CIS-Base dati'!$E$2:$E$673,'Interventi CIS-Base dati'!$Z$2:$Z$673),"")</f>
        <v/>
      </c>
    </row>
    <row r="127" spans="3:15" x14ac:dyDescent="0.25">
      <c r="C127" s="34" t="str">
        <f>IFERROR(_xlfn.XLOOKUP(B127,'Interventi CIS-Base dati'!$E$2:$E$673,'Interventi CIS-Base dati'!$F$2:$F$673),"")</f>
        <v/>
      </c>
      <c r="D127" s="34" t="str">
        <f>IFERROR(_xlfn.XLOOKUP(B127,'Interventi CIS-Base dati'!$E$2:$E$673,'Interventi CIS-Base dati'!$G$2:$G$673),"")</f>
        <v/>
      </c>
      <c r="E127" s="54" t="str">
        <f>IFERROR(_xlfn.XLOOKUP(B127,'Interventi CIS-Base dati'!$E$2:$E$673,'Interventi CIS-Base dati'!$J$2:$J$673),"")</f>
        <v/>
      </c>
      <c r="F127" s="54" t="str">
        <f>IFERROR(_xlfn.XLOOKUP(B127,'Interventi CIS-Base dati'!$E$2:$E$673,'Interventi CIS-Base dati'!$K$2:$K$673),"")</f>
        <v/>
      </c>
      <c r="G127" s="54" t="str">
        <f>IFERROR(_xlfn.XLOOKUP(B127,'Interventi CIS-Base dati'!$E$2:$E$673,'Interventi CIS-Base dati'!$L$2:$L$673),"")</f>
        <v/>
      </c>
      <c r="H127" s="54" t="str">
        <f>IFERROR(_xlfn.XLOOKUP(B127,'Interventi CIS-Base dati'!$E$2:$E$673,'Interventi CIS-Base dati'!$M$2:$M$673),"")</f>
        <v/>
      </c>
      <c r="I127" s="55" t="str">
        <f>IFERROR(_xlfn.XLOOKUP(B127,'Interventi CIS-Base dati'!$E$2:$E$673,'Interventi CIS-Base dati'!$N$2:$N$673),"")</f>
        <v/>
      </c>
      <c r="J127" s="55" t="str">
        <f>IFERROR(_xlfn.XLOOKUP(B127,'Interventi CIS-Base dati'!$E$2:$E$673,'Interventi CIS-Base dati'!$O$2:$O$673),"")</f>
        <v/>
      </c>
      <c r="K127" s="55" t="str">
        <f>IFERROR(_xlfn.XLOOKUP(B127,'Interventi CIS-Base dati'!$E$2:$E$673,'Interventi CIS-Base dati'!$P$2:$P$673),"")</f>
        <v/>
      </c>
      <c r="L127" s="34" t="str">
        <f>IFERROR(_xlfn.XLOOKUP(B127,'Interventi CIS-Base dati'!$E$2:$E$673,'Interventi CIS-Base dati'!$Q$2:$Q$673),"")</f>
        <v/>
      </c>
      <c r="M127" s="56" t="str">
        <f>IFERROR(_xlfn.XLOOKUP(B127,'Interventi CIS-Base dati'!$E$2:$E$673,'Interventi CIS-Base dati'!$S$2:$S$673),"")</f>
        <v/>
      </c>
      <c r="N127" s="34" t="str">
        <f>IFERROR(_xlfn.XLOOKUP(B127,'Interventi CIS-Base dati'!$E$2:$E$673,'Interventi CIS-Base dati'!$Y$2:$Y$673),"")</f>
        <v/>
      </c>
      <c r="O127" s="34" t="str">
        <f>IFERROR(_xlfn.XLOOKUP(B127,'Interventi CIS-Base dati'!$E$2:$E$673,'Interventi CIS-Base dati'!$Z$2:$Z$673),"")</f>
        <v/>
      </c>
    </row>
    <row r="128" spans="3:15" x14ac:dyDescent="0.25">
      <c r="C128" s="34" t="str">
        <f>IFERROR(_xlfn.XLOOKUP(B128,'Interventi CIS-Base dati'!$E$2:$E$673,'Interventi CIS-Base dati'!$F$2:$F$673),"")</f>
        <v/>
      </c>
      <c r="D128" s="34" t="str">
        <f>IFERROR(_xlfn.XLOOKUP(B128,'Interventi CIS-Base dati'!$E$2:$E$673,'Interventi CIS-Base dati'!$G$2:$G$673),"")</f>
        <v/>
      </c>
      <c r="E128" s="54" t="str">
        <f>IFERROR(_xlfn.XLOOKUP(B128,'Interventi CIS-Base dati'!$E$2:$E$673,'Interventi CIS-Base dati'!$J$2:$J$673),"")</f>
        <v/>
      </c>
      <c r="F128" s="54" t="str">
        <f>IFERROR(_xlfn.XLOOKUP(B128,'Interventi CIS-Base dati'!$E$2:$E$673,'Interventi CIS-Base dati'!$K$2:$K$673),"")</f>
        <v/>
      </c>
      <c r="G128" s="54" t="str">
        <f>IFERROR(_xlfn.XLOOKUP(B128,'Interventi CIS-Base dati'!$E$2:$E$673,'Interventi CIS-Base dati'!$L$2:$L$673),"")</f>
        <v/>
      </c>
      <c r="H128" s="54" t="str">
        <f>IFERROR(_xlfn.XLOOKUP(B128,'Interventi CIS-Base dati'!$E$2:$E$673,'Interventi CIS-Base dati'!$M$2:$M$673),"")</f>
        <v/>
      </c>
      <c r="I128" s="55" t="str">
        <f>IFERROR(_xlfn.XLOOKUP(B128,'Interventi CIS-Base dati'!$E$2:$E$673,'Interventi CIS-Base dati'!$N$2:$N$673),"")</f>
        <v/>
      </c>
      <c r="J128" s="55" t="str">
        <f>IFERROR(_xlfn.XLOOKUP(B128,'Interventi CIS-Base dati'!$E$2:$E$673,'Interventi CIS-Base dati'!$O$2:$O$673),"")</f>
        <v/>
      </c>
      <c r="K128" s="55" t="str">
        <f>IFERROR(_xlfn.XLOOKUP(B128,'Interventi CIS-Base dati'!$E$2:$E$673,'Interventi CIS-Base dati'!$P$2:$P$673),"")</f>
        <v/>
      </c>
      <c r="L128" s="34" t="str">
        <f>IFERROR(_xlfn.XLOOKUP(B128,'Interventi CIS-Base dati'!$E$2:$E$673,'Interventi CIS-Base dati'!$Q$2:$Q$673),"")</f>
        <v/>
      </c>
      <c r="M128" s="56" t="str">
        <f>IFERROR(_xlfn.XLOOKUP(B128,'Interventi CIS-Base dati'!$E$2:$E$673,'Interventi CIS-Base dati'!$S$2:$S$673),"")</f>
        <v/>
      </c>
      <c r="N128" s="34" t="str">
        <f>IFERROR(_xlfn.XLOOKUP(B128,'Interventi CIS-Base dati'!$E$2:$E$673,'Interventi CIS-Base dati'!$Y$2:$Y$673),"")</f>
        <v/>
      </c>
      <c r="O128" s="34" t="str">
        <f>IFERROR(_xlfn.XLOOKUP(B128,'Interventi CIS-Base dati'!$E$2:$E$673,'Interventi CIS-Base dati'!$Z$2:$Z$673),"")</f>
        <v/>
      </c>
    </row>
    <row r="129" spans="3:15" x14ac:dyDescent="0.25">
      <c r="C129" s="34" t="str">
        <f>IFERROR(_xlfn.XLOOKUP(B129,'Interventi CIS-Base dati'!$E$2:$E$673,'Interventi CIS-Base dati'!$F$2:$F$673),"")</f>
        <v/>
      </c>
      <c r="D129" s="34" t="str">
        <f>IFERROR(_xlfn.XLOOKUP(B129,'Interventi CIS-Base dati'!$E$2:$E$673,'Interventi CIS-Base dati'!$G$2:$G$673),"")</f>
        <v/>
      </c>
      <c r="E129" s="54" t="str">
        <f>IFERROR(_xlfn.XLOOKUP(B129,'Interventi CIS-Base dati'!$E$2:$E$673,'Interventi CIS-Base dati'!$J$2:$J$673),"")</f>
        <v/>
      </c>
      <c r="F129" s="54" t="str">
        <f>IFERROR(_xlfn.XLOOKUP(B129,'Interventi CIS-Base dati'!$E$2:$E$673,'Interventi CIS-Base dati'!$K$2:$K$673),"")</f>
        <v/>
      </c>
      <c r="G129" s="54" t="str">
        <f>IFERROR(_xlfn.XLOOKUP(B129,'Interventi CIS-Base dati'!$E$2:$E$673,'Interventi CIS-Base dati'!$L$2:$L$673),"")</f>
        <v/>
      </c>
      <c r="H129" s="54" t="str">
        <f>IFERROR(_xlfn.XLOOKUP(B129,'Interventi CIS-Base dati'!$E$2:$E$673,'Interventi CIS-Base dati'!$M$2:$M$673),"")</f>
        <v/>
      </c>
      <c r="I129" s="55" t="str">
        <f>IFERROR(_xlfn.XLOOKUP(B129,'Interventi CIS-Base dati'!$E$2:$E$673,'Interventi CIS-Base dati'!$N$2:$N$673),"")</f>
        <v/>
      </c>
      <c r="J129" s="55" t="str">
        <f>IFERROR(_xlfn.XLOOKUP(B129,'Interventi CIS-Base dati'!$E$2:$E$673,'Interventi CIS-Base dati'!$O$2:$O$673),"")</f>
        <v/>
      </c>
      <c r="K129" s="55" t="str">
        <f>IFERROR(_xlfn.XLOOKUP(B129,'Interventi CIS-Base dati'!$E$2:$E$673,'Interventi CIS-Base dati'!$P$2:$P$673),"")</f>
        <v/>
      </c>
      <c r="L129" s="34" t="str">
        <f>IFERROR(_xlfn.XLOOKUP(B129,'Interventi CIS-Base dati'!$E$2:$E$673,'Interventi CIS-Base dati'!$Q$2:$Q$673),"")</f>
        <v/>
      </c>
      <c r="M129" s="56" t="str">
        <f>IFERROR(_xlfn.XLOOKUP(B129,'Interventi CIS-Base dati'!$E$2:$E$673,'Interventi CIS-Base dati'!$S$2:$S$673),"")</f>
        <v/>
      </c>
      <c r="N129" s="34" t="str">
        <f>IFERROR(_xlfn.XLOOKUP(B129,'Interventi CIS-Base dati'!$E$2:$E$673,'Interventi CIS-Base dati'!$Y$2:$Y$673),"")</f>
        <v/>
      </c>
      <c r="O129" s="34" t="str">
        <f>IFERROR(_xlfn.XLOOKUP(B129,'Interventi CIS-Base dati'!$E$2:$E$673,'Interventi CIS-Base dati'!$Z$2:$Z$673),"")</f>
        <v/>
      </c>
    </row>
    <row r="130" spans="3:15" x14ac:dyDescent="0.25">
      <c r="C130" s="34" t="str">
        <f>IFERROR(_xlfn.XLOOKUP(B130,'Interventi CIS-Base dati'!$E$2:$E$673,'Interventi CIS-Base dati'!$F$2:$F$673),"")</f>
        <v/>
      </c>
      <c r="D130" s="34" t="str">
        <f>IFERROR(_xlfn.XLOOKUP(B130,'Interventi CIS-Base dati'!$E$2:$E$673,'Interventi CIS-Base dati'!$G$2:$G$673),"")</f>
        <v/>
      </c>
      <c r="E130" s="54" t="str">
        <f>IFERROR(_xlfn.XLOOKUP(B130,'Interventi CIS-Base dati'!$E$2:$E$673,'Interventi CIS-Base dati'!$J$2:$J$673),"")</f>
        <v/>
      </c>
      <c r="F130" s="54" t="str">
        <f>IFERROR(_xlfn.XLOOKUP(B130,'Interventi CIS-Base dati'!$E$2:$E$673,'Interventi CIS-Base dati'!$K$2:$K$673),"")</f>
        <v/>
      </c>
      <c r="G130" s="54" t="str">
        <f>IFERROR(_xlfn.XLOOKUP(B130,'Interventi CIS-Base dati'!$E$2:$E$673,'Interventi CIS-Base dati'!$L$2:$L$673),"")</f>
        <v/>
      </c>
      <c r="H130" s="54" t="str">
        <f>IFERROR(_xlfn.XLOOKUP(B130,'Interventi CIS-Base dati'!$E$2:$E$673,'Interventi CIS-Base dati'!$M$2:$M$673),"")</f>
        <v/>
      </c>
      <c r="I130" s="55" t="str">
        <f>IFERROR(_xlfn.XLOOKUP(B130,'Interventi CIS-Base dati'!$E$2:$E$673,'Interventi CIS-Base dati'!$N$2:$N$673),"")</f>
        <v/>
      </c>
      <c r="J130" s="55" t="str">
        <f>IFERROR(_xlfn.XLOOKUP(B130,'Interventi CIS-Base dati'!$E$2:$E$673,'Interventi CIS-Base dati'!$O$2:$O$673),"")</f>
        <v/>
      </c>
      <c r="K130" s="55" t="str">
        <f>IFERROR(_xlfn.XLOOKUP(B130,'Interventi CIS-Base dati'!$E$2:$E$673,'Interventi CIS-Base dati'!$P$2:$P$673),"")</f>
        <v/>
      </c>
      <c r="L130" s="34" t="str">
        <f>IFERROR(_xlfn.XLOOKUP(B130,'Interventi CIS-Base dati'!$E$2:$E$673,'Interventi CIS-Base dati'!$Q$2:$Q$673),"")</f>
        <v/>
      </c>
      <c r="M130" s="56" t="str">
        <f>IFERROR(_xlfn.XLOOKUP(B130,'Interventi CIS-Base dati'!$E$2:$E$673,'Interventi CIS-Base dati'!$S$2:$S$673),"")</f>
        <v/>
      </c>
      <c r="N130" s="34" t="str">
        <f>IFERROR(_xlfn.XLOOKUP(B130,'Interventi CIS-Base dati'!$E$2:$E$673,'Interventi CIS-Base dati'!$Y$2:$Y$673),"")</f>
        <v/>
      </c>
      <c r="O130" s="34" t="str">
        <f>IFERROR(_xlfn.XLOOKUP(B130,'Interventi CIS-Base dati'!$E$2:$E$673,'Interventi CIS-Base dati'!$Z$2:$Z$673),"")</f>
        <v/>
      </c>
    </row>
    <row r="131" spans="3:15" x14ac:dyDescent="0.25">
      <c r="C131" s="34" t="str">
        <f>IFERROR(_xlfn.XLOOKUP(B131,'Interventi CIS-Base dati'!$E$2:$E$673,'Interventi CIS-Base dati'!$F$2:$F$673),"")</f>
        <v/>
      </c>
      <c r="D131" s="34" t="str">
        <f>IFERROR(_xlfn.XLOOKUP(B131,'Interventi CIS-Base dati'!$E$2:$E$673,'Interventi CIS-Base dati'!$G$2:$G$673),"")</f>
        <v/>
      </c>
      <c r="E131" s="54" t="str">
        <f>IFERROR(_xlfn.XLOOKUP(B131,'Interventi CIS-Base dati'!$E$2:$E$673,'Interventi CIS-Base dati'!$J$2:$J$673),"")</f>
        <v/>
      </c>
      <c r="F131" s="54" t="str">
        <f>IFERROR(_xlfn.XLOOKUP(B131,'Interventi CIS-Base dati'!$E$2:$E$673,'Interventi CIS-Base dati'!$K$2:$K$673),"")</f>
        <v/>
      </c>
      <c r="G131" s="54" t="str">
        <f>IFERROR(_xlfn.XLOOKUP(B131,'Interventi CIS-Base dati'!$E$2:$E$673,'Interventi CIS-Base dati'!$L$2:$L$673),"")</f>
        <v/>
      </c>
      <c r="H131" s="54" t="str">
        <f>IFERROR(_xlfn.XLOOKUP(B131,'Interventi CIS-Base dati'!$E$2:$E$673,'Interventi CIS-Base dati'!$M$2:$M$673),"")</f>
        <v/>
      </c>
      <c r="I131" s="55" t="str">
        <f>IFERROR(_xlfn.XLOOKUP(B131,'Interventi CIS-Base dati'!$E$2:$E$673,'Interventi CIS-Base dati'!$N$2:$N$673),"")</f>
        <v/>
      </c>
      <c r="J131" s="55" t="str">
        <f>IFERROR(_xlfn.XLOOKUP(B131,'Interventi CIS-Base dati'!$E$2:$E$673,'Interventi CIS-Base dati'!$O$2:$O$673),"")</f>
        <v/>
      </c>
      <c r="K131" s="55" t="str">
        <f>IFERROR(_xlfn.XLOOKUP(B131,'Interventi CIS-Base dati'!$E$2:$E$673,'Interventi CIS-Base dati'!$P$2:$P$673),"")</f>
        <v/>
      </c>
      <c r="L131" s="34" t="str">
        <f>IFERROR(_xlfn.XLOOKUP(B131,'Interventi CIS-Base dati'!$E$2:$E$673,'Interventi CIS-Base dati'!$Q$2:$Q$673),"")</f>
        <v/>
      </c>
      <c r="M131" s="56" t="str">
        <f>IFERROR(_xlfn.XLOOKUP(B131,'Interventi CIS-Base dati'!$E$2:$E$673,'Interventi CIS-Base dati'!$S$2:$S$673),"")</f>
        <v/>
      </c>
      <c r="N131" s="34" t="str">
        <f>IFERROR(_xlfn.XLOOKUP(B131,'Interventi CIS-Base dati'!$E$2:$E$673,'Interventi CIS-Base dati'!$Y$2:$Y$673),"")</f>
        <v/>
      </c>
      <c r="O131" s="34" t="str">
        <f>IFERROR(_xlfn.XLOOKUP(B131,'Interventi CIS-Base dati'!$E$2:$E$673,'Interventi CIS-Base dati'!$Z$2:$Z$673),"")</f>
        <v/>
      </c>
    </row>
    <row r="132" spans="3:15" x14ac:dyDescent="0.25">
      <c r="C132" s="34" t="str">
        <f>IFERROR(_xlfn.XLOOKUP(B132,'Interventi CIS-Base dati'!$E$2:$E$673,'Interventi CIS-Base dati'!$F$2:$F$673),"")</f>
        <v/>
      </c>
      <c r="D132" s="34" t="str">
        <f>IFERROR(_xlfn.XLOOKUP(B132,'Interventi CIS-Base dati'!$E$2:$E$673,'Interventi CIS-Base dati'!$G$2:$G$673),"")</f>
        <v/>
      </c>
      <c r="E132" s="54" t="str">
        <f>IFERROR(_xlfn.XLOOKUP(B132,'Interventi CIS-Base dati'!$E$2:$E$673,'Interventi CIS-Base dati'!$J$2:$J$673),"")</f>
        <v/>
      </c>
      <c r="F132" s="54" t="str">
        <f>IFERROR(_xlfn.XLOOKUP(B132,'Interventi CIS-Base dati'!$E$2:$E$673,'Interventi CIS-Base dati'!$K$2:$K$673),"")</f>
        <v/>
      </c>
      <c r="G132" s="54" t="str">
        <f>IFERROR(_xlfn.XLOOKUP(B132,'Interventi CIS-Base dati'!$E$2:$E$673,'Interventi CIS-Base dati'!$L$2:$L$673),"")</f>
        <v/>
      </c>
      <c r="H132" s="54" t="str">
        <f>IFERROR(_xlfn.XLOOKUP(B132,'Interventi CIS-Base dati'!$E$2:$E$673,'Interventi CIS-Base dati'!$M$2:$M$673),"")</f>
        <v/>
      </c>
      <c r="I132" s="55" t="str">
        <f>IFERROR(_xlfn.XLOOKUP(B132,'Interventi CIS-Base dati'!$E$2:$E$673,'Interventi CIS-Base dati'!$N$2:$N$673),"")</f>
        <v/>
      </c>
      <c r="J132" s="55" t="str">
        <f>IFERROR(_xlfn.XLOOKUP(B132,'Interventi CIS-Base dati'!$E$2:$E$673,'Interventi CIS-Base dati'!$O$2:$O$673),"")</f>
        <v/>
      </c>
      <c r="K132" s="55" t="str">
        <f>IFERROR(_xlfn.XLOOKUP(B132,'Interventi CIS-Base dati'!$E$2:$E$673,'Interventi CIS-Base dati'!$P$2:$P$673),"")</f>
        <v/>
      </c>
      <c r="L132" s="34" t="str">
        <f>IFERROR(_xlfn.XLOOKUP(B132,'Interventi CIS-Base dati'!$E$2:$E$673,'Interventi CIS-Base dati'!$Q$2:$Q$673),"")</f>
        <v/>
      </c>
      <c r="M132" s="56" t="str">
        <f>IFERROR(_xlfn.XLOOKUP(B132,'Interventi CIS-Base dati'!$E$2:$E$673,'Interventi CIS-Base dati'!$S$2:$S$673),"")</f>
        <v/>
      </c>
      <c r="N132" s="34" t="str">
        <f>IFERROR(_xlfn.XLOOKUP(B132,'Interventi CIS-Base dati'!$E$2:$E$673,'Interventi CIS-Base dati'!$Y$2:$Y$673),"")</f>
        <v/>
      </c>
      <c r="O132" s="34" t="str">
        <f>IFERROR(_xlfn.XLOOKUP(B132,'Interventi CIS-Base dati'!$E$2:$E$673,'Interventi CIS-Base dati'!$Z$2:$Z$673),"")</f>
        <v/>
      </c>
    </row>
    <row r="133" spans="3:15" x14ac:dyDescent="0.25">
      <c r="C133" s="34" t="str">
        <f>IFERROR(_xlfn.XLOOKUP(B133,'Interventi CIS-Base dati'!$E$2:$E$673,'Interventi CIS-Base dati'!$F$2:$F$673),"")</f>
        <v/>
      </c>
      <c r="D133" s="34" t="str">
        <f>IFERROR(_xlfn.XLOOKUP(B133,'Interventi CIS-Base dati'!$E$2:$E$673,'Interventi CIS-Base dati'!$G$2:$G$673),"")</f>
        <v/>
      </c>
      <c r="E133" s="54" t="str">
        <f>IFERROR(_xlfn.XLOOKUP(B133,'Interventi CIS-Base dati'!$E$2:$E$673,'Interventi CIS-Base dati'!$J$2:$J$673),"")</f>
        <v/>
      </c>
      <c r="F133" s="54" t="str">
        <f>IFERROR(_xlfn.XLOOKUP(B133,'Interventi CIS-Base dati'!$E$2:$E$673,'Interventi CIS-Base dati'!$K$2:$K$673),"")</f>
        <v/>
      </c>
      <c r="G133" s="54" t="str">
        <f>IFERROR(_xlfn.XLOOKUP(B133,'Interventi CIS-Base dati'!$E$2:$E$673,'Interventi CIS-Base dati'!$L$2:$L$673),"")</f>
        <v/>
      </c>
      <c r="H133" s="54" t="str">
        <f>IFERROR(_xlfn.XLOOKUP(B133,'Interventi CIS-Base dati'!$E$2:$E$673,'Interventi CIS-Base dati'!$M$2:$M$673),"")</f>
        <v/>
      </c>
      <c r="I133" s="55" t="str">
        <f>IFERROR(_xlfn.XLOOKUP(B133,'Interventi CIS-Base dati'!$E$2:$E$673,'Interventi CIS-Base dati'!$N$2:$N$673),"")</f>
        <v/>
      </c>
      <c r="J133" s="55" t="str">
        <f>IFERROR(_xlfn.XLOOKUP(B133,'Interventi CIS-Base dati'!$E$2:$E$673,'Interventi CIS-Base dati'!$O$2:$O$673),"")</f>
        <v/>
      </c>
      <c r="K133" s="55" t="str">
        <f>IFERROR(_xlfn.XLOOKUP(B133,'Interventi CIS-Base dati'!$E$2:$E$673,'Interventi CIS-Base dati'!$P$2:$P$673),"")</f>
        <v/>
      </c>
      <c r="L133" s="34" t="str">
        <f>IFERROR(_xlfn.XLOOKUP(B133,'Interventi CIS-Base dati'!$E$2:$E$673,'Interventi CIS-Base dati'!$Q$2:$Q$673),"")</f>
        <v/>
      </c>
      <c r="M133" s="56" t="str">
        <f>IFERROR(_xlfn.XLOOKUP(B133,'Interventi CIS-Base dati'!$E$2:$E$673,'Interventi CIS-Base dati'!$S$2:$S$673),"")</f>
        <v/>
      </c>
      <c r="N133" s="34" t="str">
        <f>IFERROR(_xlfn.XLOOKUP(B133,'Interventi CIS-Base dati'!$E$2:$E$673,'Interventi CIS-Base dati'!$Y$2:$Y$673),"")</f>
        <v/>
      </c>
      <c r="O133" s="34" t="str">
        <f>IFERROR(_xlfn.XLOOKUP(B133,'Interventi CIS-Base dati'!$E$2:$E$673,'Interventi CIS-Base dati'!$Z$2:$Z$673),"")</f>
        <v/>
      </c>
    </row>
    <row r="134" spans="3:15" x14ac:dyDescent="0.25">
      <c r="C134" s="34" t="str">
        <f>IFERROR(_xlfn.XLOOKUP(B134,'Interventi CIS-Base dati'!$E$2:$E$673,'Interventi CIS-Base dati'!$F$2:$F$673),"")</f>
        <v/>
      </c>
      <c r="D134" s="34" t="str">
        <f>IFERROR(_xlfn.XLOOKUP(B134,'Interventi CIS-Base dati'!$E$2:$E$673,'Interventi CIS-Base dati'!$G$2:$G$673),"")</f>
        <v/>
      </c>
      <c r="E134" s="54" t="str">
        <f>IFERROR(_xlfn.XLOOKUP(B134,'Interventi CIS-Base dati'!$E$2:$E$673,'Interventi CIS-Base dati'!$J$2:$J$673),"")</f>
        <v/>
      </c>
      <c r="F134" s="54" t="str">
        <f>IFERROR(_xlfn.XLOOKUP(B134,'Interventi CIS-Base dati'!$E$2:$E$673,'Interventi CIS-Base dati'!$K$2:$K$673),"")</f>
        <v/>
      </c>
      <c r="G134" s="54" t="str">
        <f>IFERROR(_xlfn.XLOOKUP(B134,'Interventi CIS-Base dati'!$E$2:$E$673,'Interventi CIS-Base dati'!$L$2:$L$673),"")</f>
        <v/>
      </c>
      <c r="H134" s="54" t="str">
        <f>IFERROR(_xlfn.XLOOKUP(B134,'Interventi CIS-Base dati'!$E$2:$E$673,'Interventi CIS-Base dati'!$M$2:$M$673),"")</f>
        <v/>
      </c>
      <c r="I134" s="55" t="str">
        <f>IFERROR(_xlfn.XLOOKUP(B134,'Interventi CIS-Base dati'!$E$2:$E$673,'Interventi CIS-Base dati'!$N$2:$N$673),"")</f>
        <v/>
      </c>
      <c r="J134" s="55" t="str">
        <f>IFERROR(_xlfn.XLOOKUP(B134,'Interventi CIS-Base dati'!$E$2:$E$673,'Interventi CIS-Base dati'!$O$2:$O$673),"")</f>
        <v/>
      </c>
      <c r="K134" s="55" t="str">
        <f>IFERROR(_xlfn.XLOOKUP(B134,'Interventi CIS-Base dati'!$E$2:$E$673,'Interventi CIS-Base dati'!$P$2:$P$673),"")</f>
        <v/>
      </c>
      <c r="L134" s="34" t="str">
        <f>IFERROR(_xlfn.XLOOKUP(B134,'Interventi CIS-Base dati'!$E$2:$E$673,'Interventi CIS-Base dati'!$Q$2:$Q$673),"")</f>
        <v/>
      </c>
      <c r="M134" s="56" t="str">
        <f>IFERROR(_xlfn.XLOOKUP(B134,'Interventi CIS-Base dati'!$E$2:$E$673,'Interventi CIS-Base dati'!$S$2:$S$673),"")</f>
        <v/>
      </c>
      <c r="N134" s="34" t="str">
        <f>IFERROR(_xlfn.XLOOKUP(B134,'Interventi CIS-Base dati'!$E$2:$E$673,'Interventi CIS-Base dati'!$Y$2:$Y$673),"")</f>
        <v/>
      </c>
      <c r="O134" s="34" t="str">
        <f>IFERROR(_xlfn.XLOOKUP(B134,'Interventi CIS-Base dati'!$E$2:$E$673,'Interventi CIS-Base dati'!$Z$2:$Z$673),"")</f>
        <v/>
      </c>
    </row>
    <row r="135" spans="3:15" x14ac:dyDescent="0.25">
      <c r="C135" s="34" t="str">
        <f>IFERROR(_xlfn.XLOOKUP(B135,'Interventi CIS-Base dati'!$E$2:$E$673,'Interventi CIS-Base dati'!$F$2:$F$673),"")</f>
        <v/>
      </c>
      <c r="D135" s="34" t="str">
        <f>IFERROR(_xlfn.XLOOKUP(B135,'Interventi CIS-Base dati'!$E$2:$E$673,'Interventi CIS-Base dati'!$G$2:$G$673),"")</f>
        <v/>
      </c>
      <c r="E135" s="54" t="str">
        <f>IFERROR(_xlfn.XLOOKUP(B135,'Interventi CIS-Base dati'!$E$2:$E$673,'Interventi CIS-Base dati'!$J$2:$J$673),"")</f>
        <v/>
      </c>
      <c r="F135" s="54" t="str">
        <f>IFERROR(_xlfn.XLOOKUP(B135,'Interventi CIS-Base dati'!$E$2:$E$673,'Interventi CIS-Base dati'!$K$2:$K$673),"")</f>
        <v/>
      </c>
      <c r="G135" s="54" t="str">
        <f>IFERROR(_xlfn.XLOOKUP(B135,'Interventi CIS-Base dati'!$E$2:$E$673,'Interventi CIS-Base dati'!$L$2:$L$673),"")</f>
        <v/>
      </c>
      <c r="H135" s="54" t="str">
        <f>IFERROR(_xlfn.XLOOKUP(B135,'Interventi CIS-Base dati'!$E$2:$E$673,'Interventi CIS-Base dati'!$M$2:$M$673),"")</f>
        <v/>
      </c>
      <c r="I135" s="55" t="str">
        <f>IFERROR(_xlfn.XLOOKUP(B135,'Interventi CIS-Base dati'!$E$2:$E$673,'Interventi CIS-Base dati'!$N$2:$N$673),"")</f>
        <v/>
      </c>
      <c r="J135" s="55" t="str">
        <f>IFERROR(_xlfn.XLOOKUP(B135,'Interventi CIS-Base dati'!$E$2:$E$673,'Interventi CIS-Base dati'!$O$2:$O$673),"")</f>
        <v/>
      </c>
      <c r="K135" s="55" t="str">
        <f>IFERROR(_xlfn.XLOOKUP(B135,'Interventi CIS-Base dati'!$E$2:$E$673,'Interventi CIS-Base dati'!$P$2:$P$673),"")</f>
        <v/>
      </c>
      <c r="L135" s="34" t="str">
        <f>IFERROR(_xlfn.XLOOKUP(B135,'Interventi CIS-Base dati'!$E$2:$E$673,'Interventi CIS-Base dati'!$Q$2:$Q$673),"")</f>
        <v/>
      </c>
      <c r="M135" s="56" t="str">
        <f>IFERROR(_xlfn.XLOOKUP(B135,'Interventi CIS-Base dati'!$E$2:$E$673,'Interventi CIS-Base dati'!$S$2:$S$673),"")</f>
        <v/>
      </c>
      <c r="N135" s="34" t="str">
        <f>IFERROR(_xlfn.XLOOKUP(B135,'Interventi CIS-Base dati'!$E$2:$E$673,'Interventi CIS-Base dati'!$Y$2:$Y$673),"")</f>
        <v/>
      </c>
      <c r="O135" s="34" t="str">
        <f>IFERROR(_xlfn.XLOOKUP(B135,'Interventi CIS-Base dati'!$E$2:$E$673,'Interventi CIS-Base dati'!$Z$2:$Z$673),"")</f>
        <v/>
      </c>
    </row>
    <row r="136" spans="3:15" x14ac:dyDescent="0.25">
      <c r="C136" s="34" t="str">
        <f>IFERROR(_xlfn.XLOOKUP(B136,'Interventi CIS-Base dati'!$E$2:$E$673,'Interventi CIS-Base dati'!$F$2:$F$673),"")</f>
        <v/>
      </c>
      <c r="D136" s="34" t="str">
        <f>IFERROR(_xlfn.XLOOKUP(B136,'Interventi CIS-Base dati'!$E$2:$E$673,'Interventi CIS-Base dati'!$G$2:$G$673),"")</f>
        <v/>
      </c>
      <c r="E136" s="54" t="str">
        <f>IFERROR(_xlfn.XLOOKUP(B136,'Interventi CIS-Base dati'!$E$2:$E$673,'Interventi CIS-Base dati'!$J$2:$J$673),"")</f>
        <v/>
      </c>
      <c r="F136" s="54" t="str">
        <f>IFERROR(_xlfn.XLOOKUP(B136,'Interventi CIS-Base dati'!$E$2:$E$673,'Interventi CIS-Base dati'!$K$2:$K$673),"")</f>
        <v/>
      </c>
      <c r="G136" s="54" t="str">
        <f>IFERROR(_xlfn.XLOOKUP(B136,'Interventi CIS-Base dati'!$E$2:$E$673,'Interventi CIS-Base dati'!$L$2:$L$673),"")</f>
        <v/>
      </c>
      <c r="H136" s="54" t="str">
        <f>IFERROR(_xlfn.XLOOKUP(B136,'Interventi CIS-Base dati'!$E$2:$E$673,'Interventi CIS-Base dati'!$M$2:$M$673),"")</f>
        <v/>
      </c>
      <c r="I136" s="55" t="str">
        <f>IFERROR(_xlfn.XLOOKUP(B136,'Interventi CIS-Base dati'!$E$2:$E$673,'Interventi CIS-Base dati'!$N$2:$N$673),"")</f>
        <v/>
      </c>
      <c r="J136" s="55" t="str">
        <f>IFERROR(_xlfn.XLOOKUP(B136,'Interventi CIS-Base dati'!$E$2:$E$673,'Interventi CIS-Base dati'!$O$2:$O$673),"")</f>
        <v/>
      </c>
      <c r="K136" s="55" t="str">
        <f>IFERROR(_xlfn.XLOOKUP(B136,'Interventi CIS-Base dati'!$E$2:$E$673,'Interventi CIS-Base dati'!$P$2:$P$673),"")</f>
        <v/>
      </c>
      <c r="L136" s="34" t="str">
        <f>IFERROR(_xlfn.XLOOKUP(B136,'Interventi CIS-Base dati'!$E$2:$E$673,'Interventi CIS-Base dati'!$Q$2:$Q$673),"")</f>
        <v/>
      </c>
      <c r="M136" s="56" t="str">
        <f>IFERROR(_xlfn.XLOOKUP(B136,'Interventi CIS-Base dati'!$E$2:$E$673,'Interventi CIS-Base dati'!$S$2:$S$673),"")</f>
        <v/>
      </c>
      <c r="N136" s="34" t="str">
        <f>IFERROR(_xlfn.XLOOKUP(B136,'Interventi CIS-Base dati'!$E$2:$E$673,'Interventi CIS-Base dati'!$Y$2:$Y$673),"")</f>
        <v/>
      </c>
      <c r="O136" s="34" t="str">
        <f>IFERROR(_xlfn.XLOOKUP(B136,'Interventi CIS-Base dati'!$E$2:$E$673,'Interventi CIS-Base dati'!$Z$2:$Z$673),"")</f>
        <v/>
      </c>
    </row>
    <row r="137" spans="3:15" x14ac:dyDescent="0.25">
      <c r="C137" s="34" t="str">
        <f>IFERROR(_xlfn.XLOOKUP(B137,'Interventi CIS-Base dati'!$E$2:$E$673,'Interventi CIS-Base dati'!$F$2:$F$673),"")</f>
        <v/>
      </c>
      <c r="D137" s="34" t="str">
        <f>IFERROR(_xlfn.XLOOKUP(B137,'Interventi CIS-Base dati'!$E$2:$E$673,'Interventi CIS-Base dati'!$G$2:$G$673),"")</f>
        <v/>
      </c>
      <c r="E137" s="54" t="str">
        <f>IFERROR(_xlfn.XLOOKUP(B137,'Interventi CIS-Base dati'!$E$2:$E$673,'Interventi CIS-Base dati'!$J$2:$J$673),"")</f>
        <v/>
      </c>
      <c r="F137" s="54" t="str">
        <f>IFERROR(_xlfn.XLOOKUP(B137,'Interventi CIS-Base dati'!$E$2:$E$673,'Interventi CIS-Base dati'!$K$2:$K$673),"")</f>
        <v/>
      </c>
      <c r="G137" s="54" t="str">
        <f>IFERROR(_xlfn.XLOOKUP(B137,'Interventi CIS-Base dati'!$E$2:$E$673,'Interventi CIS-Base dati'!$L$2:$L$673),"")</f>
        <v/>
      </c>
      <c r="H137" s="54" t="str">
        <f>IFERROR(_xlfn.XLOOKUP(B137,'Interventi CIS-Base dati'!$E$2:$E$673,'Interventi CIS-Base dati'!$M$2:$M$673),"")</f>
        <v/>
      </c>
      <c r="I137" s="55" t="str">
        <f>IFERROR(_xlfn.XLOOKUP(B137,'Interventi CIS-Base dati'!$E$2:$E$673,'Interventi CIS-Base dati'!$N$2:$N$673),"")</f>
        <v/>
      </c>
      <c r="J137" s="55" t="str">
        <f>IFERROR(_xlfn.XLOOKUP(B137,'Interventi CIS-Base dati'!$E$2:$E$673,'Interventi CIS-Base dati'!$O$2:$O$673),"")</f>
        <v/>
      </c>
      <c r="K137" s="55" t="str">
        <f>IFERROR(_xlfn.XLOOKUP(B137,'Interventi CIS-Base dati'!$E$2:$E$673,'Interventi CIS-Base dati'!$P$2:$P$673),"")</f>
        <v/>
      </c>
      <c r="L137" s="34" t="str">
        <f>IFERROR(_xlfn.XLOOKUP(B137,'Interventi CIS-Base dati'!$E$2:$E$673,'Interventi CIS-Base dati'!$Q$2:$Q$673),"")</f>
        <v/>
      </c>
      <c r="M137" s="56" t="str">
        <f>IFERROR(_xlfn.XLOOKUP(B137,'Interventi CIS-Base dati'!$E$2:$E$673,'Interventi CIS-Base dati'!$S$2:$S$673),"")</f>
        <v/>
      </c>
      <c r="N137" s="34" t="str">
        <f>IFERROR(_xlfn.XLOOKUP(B137,'Interventi CIS-Base dati'!$E$2:$E$673,'Interventi CIS-Base dati'!$Y$2:$Y$673),"")</f>
        <v/>
      </c>
      <c r="O137" s="34" t="str">
        <f>IFERROR(_xlfn.XLOOKUP(B137,'Interventi CIS-Base dati'!$E$2:$E$673,'Interventi CIS-Base dati'!$Z$2:$Z$673),"")</f>
        <v/>
      </c>
    </row>
    <row r="138" spans="3:15" x14ac:dyDescent="0.25">
      <c r="C138" s="34" t="str">
        <f>IFERROR(_xlfn.XLOOKUP(B138,'Interventi CIS-Base dati'!$E$2:$E$673,'Interventi CIS-Base dati'!$F$2:$F$673),"")</f>
        <v/>
      </c>
      <c r="D138" s="34" t="str">
        <f>IFERROR(_xlfn.XLOOKUP(B138,'Interventi CIS-Base dati'!$E$2:$E$673,'Interventi CIS-Base dati'!$G$2:$G$673),"")</f>
        <v/>
      </c>
      <c r="E138" s="54" t="str">
        <f>IFERROR(_xlfn.XLOOKUP(B138,'Interventi CIS-Base dati'!$E$2:$E$673,'Interventi CIS-Base dati'!$J$2:$J$673),"")</f>
        <v/>
      </c>
      <c r="F138" s="54" t="str">
        <f>IFERROR(_xlfn.XLOOKUP(B138,'Interventi CIS-Base dati'!$E$2:$E$673,'Interventi CIS-Base dati'!$K$2:$K$673),"")</f>
        <v/>
      </c>
      <c r="G138" s="54" t="str">
        <f>IFERROR(_xlfn.XLOOKUP(B138,'Interventi CIS-Base dati'!$E$2:$E$673,'Interventi CIS-Base dati'!$L$2:$L$673),"")</f>
        <v/>
      </c>
      <c r="H138" s="54" t="str">
        <f>IFERROR(_xlfn.XLOOKUP(B138,'Interventi CIS-Base dati'!$E$2:$E$673,'Interventi CIS-Base dati'!$M$2:$M$673),"")</f>
        <v/>
      </c>
      <c r="I138" s="55" t="str">
        <f>IFERROR(_xlfn.XLOOKUP(B138,'Interventi CIS-Base dati'!$E$2:$E$673,'Interventi CIS-Base dati'!$N$2:$N$673),"")</f>
        <v/>
      </c>
      <c r="J138" s="55" t="str">
        <f>IFERROR(_xlfn.XLOOKUP(B138,'Interventi CIS-Base dati'!$E$2:$E$673,'Interventi CIS-Base dati'!$O$2:$O$673),"")</f>
        <v/>
      </c>
      <c r="K138" s="55" t="str">
        <f>IFERROR(_xlfn.XLOOKUP(B138,'Interventi CIS-Base dati'!$E$2:$E$673,'Interventi CIS-Base dati'!$P$2:$P$673),"")</f>
        <v/>
      </c>
      <c r="L138" s="34" t="str">
        <f>IFERROR(_xlfn.XLOOKUP(B138,'Interventi CIS-Base dati'!$E$2:$E$673,'Interventi CIS-Base dati'!$Q$2:$Q$673),"")</f>
        <v/>
      </c>
      <c r="M138" s="56" t="str">
        <f>IFERROR(_xlfn.XLOOKUP(B138,'Interventi CIS-Base dati'!$E$2:$E$673,'Interventi CIS-Base dati'!$S$2:$S$673),"")</f>
        <v/>
      </c>
      <c r="N138" s="34" t="str">
        <f>IFERROR(_xlfn.XLOOKUP(B138,'Interventi CIS-Base dati'!$E$2:$E$673,'Interventi CIS-Base dati'!$Y$2:$Y$673),"")</f>
        <v/>
      </c>
      <c r="O138" s="34" t="str">
        <f>IFERROR(_xlfn.XLOOKUP(B138,'Interventi CIS-Base dati'!$E$2:$E$673,'Interventi CIS-Base dati'!$Z$2:$Z$673),"")</f>
        <v/>
      </c>
    </row>
    <row r="139" spans="3:15" x14ac:dyDescent="0.25">
      <c r="C139" s="34" t="str">
        <f>IFERROR(_xlfn.XLOOKUP(B139,'Interventi CIS-Base dati'!$E$2:$E$673,'Interventi CIS-Base dati'!$F$2:$F$673),"")</f>
        <v/>
      </c>
      <c r="D139" s="34" t="str">
        <f>IFERROR(_xlfn.XLOOKUP(B139,'Interventi CIS-Base dati'!$E$2:$E$673,'Interventi CIS-Base dati'!$G$2:$G$673),"")</f>
        <v/>
      </c>
      <c r="E139" s="54" t="str">
        <f>IFERROR(_xlfn.XLOOKUP(B139,'Interventi CIS-Base dati'!$E$2:$E$673,'Interventi CIS-Base dati'!$J$2:$J$673),"")</f>
        <v/>
      </c>
      <c r="F139" s="54" t="str">
        <f>IFERROR(_xlfn.XLOOKUP(B139,'Interventi CIS-Base dati'!$E$2:$E$673,'Interventi CIS-Base dati'!$K$2:$K$673),"")</f>
        <v/>
      </c>
      <c r="G139" s="54" t="str">
        <f>IFERROR(_xlfn.XLOOKUP(B139,'Interventi CIS-Base dati'!$E$2:$E$673,'Interventi CIS-Base dati'!$L$2:$L$673),"")</f>
        <v/>
      </c>
      <c r="H139" s="54" t="str">
        <f>IFERROR(_xlfn.XLOOKUP(B139,'Interventi CIS-Base dati'!$E$2:$E$673,'Interventi CIS-Base dati'!$M$2:$M$673),"")</f>
        <v/>
      </c>
      <c r="I139" s="55" t="str">
        <f>IFERROR(_xlfn.XLOOKUP(B139,'Interventi CIS-Base dati'!$E$2:$E$673,'Interventi CIS-Base dati'!$N$2:$N$673),"")</f>
        <v/>
      </c>
      <c r="J139" s="55" t="str">
        <f>IFERROR(_xlfn.XLOOKUP(B139,'Interventi CIS-Base dati'!$E$2:$E$673,'Interventi CIS-Base dati'!$O$2:$O$673),"")</f>
        <v/>
      </c>
      <c r="K139" s="55" t="str">
        <f>IFERROR(_xlfn.XLOOKUP(B139,'Interventi CIS-Base dati'!$E$2:$E$673,'Interventi CIS-Base dati'!$P$2:$P$673),"")</f>
        <v/>
      </c>
      <c r="L139" s="34" t="str">
        <f>IFERROR(_xlfn.XLOOKUP(B139,'Interventi CIS-Base dati'!$E$2:$E$673,'Interventi CIS-Base dati'!$Q$2:$Q$673),"")</f>
        <v/>
      </c>
      <c r="M139" s="56" t="str">
        <f>IFERROR(_xlfn.XLOOKUP(B139,'Interventi CIS-Base dati'!$E$2:$E$673,'Interventi CIS-Base dati'!$S$2:$S$673),"")</f>
        <v/>
      </c>
      <c r="N139" s="34" t="str">
        <f>IFERROR(_xlfn.XLOOKUP(B139,'Interventi CIS-Base dati'!$E$2:$E$673,'Interventi CIS-Base dati'!$Y$2:$Y$673),"")</f>
        <v/>
      </c>
      <c r="O139" s="34" t="str">
        <f>IFERROR(_xlfn.XLOOKUP(B139,'Interventi CIS-Base dati'!$E$2:$E$673,'Interventi CIS-Base dati'!$Z$2:$Z$673),"")</f>
        <v/>
      </c>
    </row>
    <row r="140" spans="3:15" x14ac:dyDescent="0.25">
      <c r="C140" s="34" t="str">
        <f>IFERROR(_xlfn.XLOOKUP(B140,'Interventi CIS-Base dati'!$E$2:$E$673,'Interventi CIS-Base dati'!$F$2:$F$673),"")</f>
        <v/>
      </c>
      <c r="D140" s="34" t="str">
        <f>IFERROR(_xlfn.XLOOKUP(B140,'Interventi CIS-Base dati'!$E$2:$E$673,'Interventi CIS-Base dati'!$G$2:$G$673),"")</f>
        <v/>
      </c>
      <c r="E140" s="54" t="str">
        <f>IFERROR(_xlfn.XLOOKUP(B140,'Interventi CIS-Base dati'!$E$2:$E$673,'Interventi CIS-Base dati'!$J$2:$J$673),"")</f>
        <v/>
      </c>
      <c r="F140" s="54" t="str">
        <f>IFERROR(_xlfn.XLOOKUP(B140,'Interventi CIS-Base dati'!$E$2:$E$673,'Interventi CIS-Base dati'!$K$2:$K$673),"")</f>
        <v/>
      </c>
      <c r="G140" s="54" t="str">
        <f>IFERROR(_xlfn.XLOOKUP(B140,'Interventi CIS-Base dati'!$E$2:$E$673,'Interventi CIS-Base dati'!$L$2:$L$673),"")</f>
        <v/>
      </c>
      <c r="H140" s="54" t="str">
        <f>IFERROR(_xlfn.XLOOKUP(B140,'Interventi CIS-Base dati'!$E$2:$E$673,'Interventi CIS-Base dati'!$M$2:$M$673),"")</f>
        <v/>
      </c>
      <c r="I140" s="55" t="str">
        <f>IFERROR(_xlfn.XLOOKUP(B140,'Interventi CIS-Base dati'!$E$2:$E$673,'Interventi CIS-Base dati'!$N$2:$N$673),"")</f>
        <v/>
      </c>
      <c r="J140" s="55" t="str">
        <f>IFERROR(_xlfn.XLOOKUP(B140,'Interventi CIS-Base dati'!$E$2:$E$673,'Interventi CIS-Base dati'!$O$2:$O$673),"")</f>
        <v/>
      </c>
      <c r="K140" s="55" t="str">
        <f>IFERROR(_xlfn.XLOOKUP(B140,'Interventi CIS-Base dati'!$E$2:$E$673,'Interventi CIS-Base dati'!$P$2:$P$673),"")</f>
        <v/>
      </c>
      <c r="L140" s="34" t="str">
        <f>IFERROR(_xlfn.XLOOKUP(B140,'Interventi CIS-Base dati'!$E$2:$E$673,'Interventi CIS-Base dati'!$Q$2:$Q$673),"")</f>
        <v/>
      </c>
      <c r="M140" s="56" t="str">
        <f>IFERROR(_xlfn.XLOOKUP(B140,'Interventi CIS-Base dati'!$E$2:$E$673,'Interventi CIS-Base dati'!$S$2:$S$673),"")</f>
        <v/>
      </c>
      <c r="N140" s="34" t="str">
        <f>IFERROR(_xlfn.XLOOKUP(B140,'Interventi CIS-Base dati'!$E$2:$E$673,'Interventi CIS-Base dati'!$Y$2:$Y$673),"")</f>
        <v/>
      </c>
      <c r="O140" s="34" t="str">
        <f>IFERROR(_xlfn.XLOOKUP(B140,'Interventi CIS-Base dati'!$E$2:$E$673,'Interventi CIS-Base dati'!$Z$2:$Z$673),"")</f>
        <v/>
      </c>
    </row>
    <row r="141" spans="3:15" x14ac:dyDescent="0.25">
      <c r="C141" s="34" t="str">
        <f>IFERROR(_xlfn.XLOOKUP(B141,'Interventi CIS-Base dati'!$E$2:$E$673,'Interventi CIS-Base dati'!$F$2:$F$673),"")</f>
        <v/>
      </c>
      <c r="D141" s="34" t="str">
        <f>IFERROR(_xlfn.XLOOKUP(B141,'Interventi CIS-Base dati'!$E$2:$E$673,'Interventi CIS-Base dati'!$G$2:$G$673),"")</f>
        <v/>
      </c>
      <c r="E141" s="54" t="str">
        <f>IFERROR(_xlfn.XLOOKUP(B141,'Interventi CIS-Base dati'!$E$2:$E$673,'Interventi CIS-Base dati'!$J$2:$J$673),"")</f>
        <v/>
      </c>
      <c r="F141" s="54" t="str">
        <f>IFERROR(_xlfn.XLOOKUP(B141,'Interventi CIS-Base dati'!$E$2:$E$673,'Interventi CIS-Base dati'!$K$2:$K$673),"")</f>
        <v/>
      </c>
      <c r="G141" s="54" t="str">
        <f>IFERROR(_xlfn.XLOOKUP(B141,'Interventi CIS-Base dati'!$E$2:$E$673,'Interventi CIS-Base dati'!$L$2:$L$673),"")</f>
        <v/>
      </c>
      <c r="H141" s="54" t="str">
        <f>IFERROR(_xlfn.XLOOKUP(B141,'Interventi CIS-Base dati'!$E$2:$E$673,'Interventi CIS-Base dati'!$M$2:$M$673),"")</f>
        <v/>
      </c>
      <c r="I141" s="55" t="str">
        <f>IFERROR(_xlfn.XLOOKUP(B141,'Interventi CIS-Base dati'!$E$2:$E$673,'Interventi CIS-Base dati'!$N$2:$N$673),"")</f>
        <v/>
      </c>
      <c r="J141" s="55" t="str">
        <f>IFERROR(_xlfn.XLOOKUP(B141,'Interventi CIS-Base dati'!$E$2:$E$673,'Interventi CIS-Base dati'!$O$2:$O$673),"")</f>
        <v/>
      </c>
      <c r="K141" s="55" t="str">
        <f>IFERROR(_xlfn.XLOOKUP(B141,'Interventi CIS-Base dati'!$E$2:$E$673,'Interventi CIS-Base dati'!$P$2:$P$673),"")</f>
        <v/>
      </c>
      <c r="L141" s="34" t="str">
        <f>IFERROR(_xlfn.XLOOKUP(B141,'Interventi CIS-Base dati'!$E$2:$E$673,'Interventi CIS-Base dati'!$Q$2:$Q$673),"")</f>
        <v/>
      </c>
      <c r="M141" s="56" t="str">
        <f>IFERROR(_xlfn.XLOOKUP(B141,'Interventi CIS-Base dati'!$E$2:$E$673,'Interventi CIS-Base dati'!$S$2:$S$673),"")</f>
        <v/>
      </c>
      <c r="N141" s="34" t="str">
        <f>IFERROR(_xlfn.XLOOKUP(B141,'Interventi CIS-Base dati'!$E$2:$E$673,'Interventi CIS-Base dati'!$Y$2:$Y$673),"")</f>
        <v/>
      </c>
      <c r="O141" s="34" t="str">
        <f>IFERROR(_xlfn.XLOOKUP(B141,'Interventi CIS-Base dati'!$E$2:$E$673,'Interventi CIS-Base dati'!$Z$2:$Z$673),"")</f>
        <v/>
      </c>
    </row>
    <row r="142" spans="3:15" x14ac:dyDescent="0.25">
      <c r="C142" s="34" t="str">
        <f>IFERROR(_xlfn.XLOOKUP(B142,'Interventi CIS-Base dati'!$E$2:$E$673,'Interventi CIS-Base dati'!$F$2:$F$673),"")</f>
        <v/>
      </c>
      <c r="D142" s="34" t="str">
        <f>IFERROR(_xlfn.XLOOKUP(B142,'Interventi CIS-Base dati'!$E$2:$E$673,'Interventi CIS-Base dati'!$G$2:$G$673),"")</f>
        <v/>
      </c>
      <c r="E142" s="54" t="str">
        <f>IFERROR(_xlfn.XLOOKUP(B142,'Interventi CIS-Base dati'!$E$2:$E$673,'Interventi CIS-Base dati'!$J$2:$J$673),"")</f>
        <v/>
      </c>
      <c r="F142" s="54" t="str">
        <f>IFERROR(_xlfn.XLOOKUP(B142,'Interventi CIS-Base dati'!$E$2:$E$673,'Interventi CIS-Base dati'!$K$2:$K$673),"")</f>
        <v/>
      </c>
      <c r="G142" s="54" t="str">
        <f>IFERROR(_xlfn.XLOOKUP(B142,'Interventi CIS-Base dati'!$E$2:$E$673,'Interventi CIS-Base dati'!$L$2:$L$673),"")</f>
        <v/>
      </c>
      <c r="H142" s="54" t="str">
        <f>IFERROR(_xlfn.XLOOKUP(B142,'Interventi CIS-Base dati'!$E$2:$E$673,'Interventi CIS-Base dati'!$M$2:$M$673),"")</f>
        <v/>
      </c>
      <c r="I142" s="55" t="str">
        <f>IFERROR(_xlfn.XLOOKUP(B142,'Interventi CIS-Base dati'!$E$2:$E$673,'Interventi CIS-Base dati'!$N$2:$N$673),"")</f>
        <v/>
      </c>
      <c r="J142" s="55" t="str">
        <f>IFERROR(_xlfn.XLOOKUP(B142,'Interventi CIS-Base dati'!$E$2:$E$673,'Interventi CIS-Base dati'!$O$2:$O$673),"")</f>
        <v/>
      </c>
      <c r="K142" s="55" t="str">
        <f>IFERROR(_xlfn.XLOOKUP(B142,'Interventi CIS-Base dati'!$E$2:$E$673,'Interventi CIS-Base dati'!$P$2:$P$673),"")</f>
        <v/>
      </c>
      <c r="L142" s="34" t="str">
        <f>IFERROR(_xlfn.XLOOKUP(B142,'Interventi CIS-Base dati'!$E$2:$E$673,'Interventi CIS-Base dati'!$Q$2:$Q$673),"")</f>
        <v/>
      </c>
      <c r="M142" s="56" t="str">
        <f>IFERROR(_xlfn.XLOOKUP(B142,'Interventi CIS-Base dati'!$E$2:$E$673,'Interventi CIS-Base dati'!$S$2:$S$673),"")</f>
        <v/>
      </c>
      <c r="N142" s="34" t="str">
        <f>IFERROR(_xlfn.XLOOKUP(B142,'Interventi CIS-Base dati'!$E$2:$E$673,'Interventi CIS-Base dati'!$Y$2:$Y$673),"")</f>
        <v/>
      </c>
      <c r="O142" s="34" t="str">
        <f>IFERROR(_xlfn.XLOOKUP(B142,'Interventi CIS-Base dati'!$E$2:$E$673,'Interventi CIS-Base dati'!$Z$2:$Z$673),"")</f>
        <v/>
      </c>
    </row>
    <row r="143" spans="3:15" x14ac:dyDescent="0.25">
      <c r="C143" s="34" t="str">
        <f>IFERROR(_xlfn.XLOOKUP(B143,'Interventi CIS-Base dati'!$E$2:$E$673,'Interventi CIS-Base dati'!$F$2:$F$673),"")</f>
        <v/>
      </c>
      <c r="D143" s="34" t="str">
        <f>IFERROR(_xlfn.XLOOKUP(B143,'Interventi CIS-Base dati'!$E$2:$E$673,'Interventi CIS-Base dati'!$G$2:$G$673),"")</f>
        <v/>
      </c>
      <c r="E143" s="54" t="str">
        <f>IFERROR(_xlfn.XLOOKUP(B143,'Interventi CIS-Base dati'!$E$2:$E$673,'Interventi CIS-Base dati'!$J$2:$J$673),"")</f>
        <v/>
      </c>
      <c r="F143" s="54" t="str">
        <f>IFERROR(_xlfn.XLOOKUP(B143,'Interventi CIS-Base dati'!$E$2:$E$673,'Interventi CIS-Base dati'!$K$2:$K$673),"")</f>
        <v/>
      </c>
      <c r="G143" s="54" t="str">
        <f>IFERROR(_xlfn.XLOOKUP(B143,'Interventi CIS-Base dati'!$E$2:$E$673,'Interventi CIS-Base dati'!$L$2:$L$673),"")</f>
        <v/>
      </c>
      <c r="H143" s="54" t="str">
        <f>IFERROR(_xlfn.XLOOKUP(B143,'Interventi CIS-Base dati'!$E$2:$E$673,'Interventi CIS-Base dati'!$M$2:$M$673),"")</f>
        <v/>
      </c>
      <c r="I143" s="55" t="str">
        <f>IFERROR(_xlfn.XLOOKUP(B143,'Interventi CIS-Base dati'!$E$2:$E$673,'Interventi CIS-Base dati'!$N$2:$N$673),"")</f>
        <v/>
      </c>
      <c r="J143" s="55" t="str">
        <f>IFERROR(_xlfn.XLOOKUP(B143,'Interventi CIS-Base dati'!$E$2:$E$673,'Interventi CIS-Base dati'!$O$2:$O$673),"")</f>
        <v/>
      </c>
      <c r="K143" s="55" t="str">
        <f>IFERROR(_xlfn.XLOOKUP(B143,'Interventi CIS-Base dati'!$E$2:$E$673,'Interventi CIS-Base dati'!$P$2:$P$673),"")</f>
        <v/>
      </c>
      <c r="L143" s="34" t="str">
        <f>IFERROR(_xlfn.XLOOKUP(B143,'Interventi CIS-Base dati'!$E$2:$E$673,'Interventi CIS-Base dati'!$Q$2:$Q$673),"")</f>
        <v/>
      </c>
      <c r="M143" s="56" t="str">
        <f>IFERROR(_xlfn.XLOOKUP(B143,'Interventi CIS-Base dati'!$E$2:$E$673,'Interventi CIS-Base dati'!$S$2:$S$673),"")</f>
        <v/>
      </c>
      <c r="N143" s="34" t="str">
        <f>IFERROR(_xlfn.XLOOKUP(B143,'Interventi CIS-Base dati'!$E$2:$E$673,'Interventi CIS-Base dati'!$Y$2:$Y$673),"")</f>
        <v/>
      </c>
      <c r="O143" s="34" t="str">
        <f>IFERROR(_xlfn.XLOOKUP(B143,'Interventi CIS-Base dati'!$E$2:$E$673,'Interventi CIS-Base dati'!$Z$2:$Z$673),"")</f>
        <v/>
      </c>
    </row>
    <row r="144" spans="3:15" x14ac:dyDescent="0.25">
      <c r="C144" s="34" t="str">
        <f>IFERROR(_xlfn.XLOOKUP(B144,'Interventi CIS-Base dati'!$E$2:$E$673,'Interventi CIS-Base dati'!$F$2:$F$673),"")</f>
        <v/>
      </c>
      <c r="D144" s="34" t="str">
        <f>IFERROR(_xlfn.XLOOKUP(B144,'Interventi CIS-Base dati'!$E$2:$E$673,'Interventi CIS-Base dati'!$G$2:$G$673),"")</f>
        <v/>
      </c>
      <c r="E144" s="54" t="str">
        <f>IFERROR(_xlfn.XLOOKUP(B144,'Interventi CIS-Base dati'!$E$2:$E$673,'Interventi CIS-Base dati'!$J$2:$J$673),"")</f>
        <v/>
      </c>
      <c r="F144" s="54" t="str">
        <f>IFERROR(_xlfn.XLOOKUP(B144,'Interventi CIS-Base dati'!$E$2:$E$673,'Interventi CIS-Base dati'!$K$2:$K$673),"")</f>
        <v/>
      </c>
      <c r="G144" s="54" t="str">
        <f>IFERROR(_xlfn.XLOOKUP(B144,'Interventi CIS-Base dati'!$E$2:$E$673,'Interventi CIS-Base dati'!$L$2:$L$673),"")</f>
        <v/>
      </c>
      <c r="H144" s="54" t="str">
        <f>IFERROR(_xlfn.XLOOKUP(B144,'Interventi CIS-Base dati'!$E$2:$E$673,'Interventi CIS-Base dati'!$M$2:$M$673),"")</f>
        <v/>
      </c>
      <c r="I144" s="55" t="str">
        <f>IFERROR(_xlfn.XLOOKUP(B144,'Interventi CIS-Base dati'!$E$2:$E$673,'Interventi CIS-Base dati'!$N$2:$N$673),"")</f>
        <v/>
      </c>
      <c r="J144" s="55" t="str">
        <f>IFERROR(_xlfn.XLOOKUP(B144,'Interventi CIS-Base dati'!$E$2:$E$673,'Interventi CIS-Base dati'!$O$2:$O$673),"")</f>
        <v/>
      </c>
      <c r="K144" s="55" t="str">
        <f>IFERROR(_xlfn.XLOOKUP(B144,'Interventi CIS-Base dati'!$E$2:$E$673,'Interventi CIS-Base dati'!$P$2:$P$673),"")</f>
        <v/>
      </c>
      <c r="L144" s="34" t="str">
        <f>IFERROR(_xlfn.XLOOKUP(B144,'Interventi CIS-Base dati'!$E$2:$E$673,'Interventi CIS-Base dati'!$Q$2:$Q$673),"")</f>
        <v/>
      </c>
      <c r="M144" s="56" t="str">
        <f>IFERROR(_xlfn.XLOOKUP(B144,'Interventi CIS-Base dati'!$E$2:$E$673,'Interventi CIS-Base dati'!$S$2:$S$673),"")</f>
        <v/>
      </c>
      <c r="N144" s="34" t="str">
        <f>IFERROR(_xlfn.XLOOKUP(B144,'Interventi CIS-Base dati'!$E$2:$E$673,'Interventi CIS-Base dati'!$Y$2:$Y$673),"")</f>
        <v/>
      </c>
      <c r="O144" s="34" t="str">
        <f>IFERROR(_xlfn.XLOOKUP(B144,'Interventi CIS-Base dati'!$E$2:$E$673,'Interventi CIS-Base dati'!$Z$2:$Z$673),"")</f>
        <v/>
      </c>
    </row>
    <row r="145" spans="3:15" x14ac:dyDescent="0.25">
      <c r="C145" s="34" t="str">
        <f>IFERROR(_xlfn.XLOOKUP(B145,'Interventi CIS-Base dati'!$E$2:$E$673,'Interventi CIS-Base dati'!$F$2:$F$673),"")</f>
        <v/>
      </c>
      <c r="D145" s="34" t="str">
        <f>IFERROR(_xlfn.XLOOKUP(B145,'Interventi CIS-Base dati'!$E$2:$E$673,'Interventi CIS-Base dati'!$G$2:$G$673),"")</f>
        <v/>
      </c>
      <c r="E145" s="54" t="str">
        <f>IFERROR(_xlfn.XLOOKUP(B145,'Interventi CIS-Base dati'!$E$2:$E$673,'Interventi CIS-Base dati'!$J$2:$J$673),"")</f>
        <v/>
      </c>
      <c r="F145" s="54" t="str">
        <f>IFERROR(_xlfn.XLOOKUP(B145,'Interventi CIS-Base dati'!$E$2:$E$673,'Interventi CIS-Base dati'!$K$2:$K$673),"")</f>
        <v/>
      </c>
      <c r="G145" s="54" t="str">
        <f>IFERROR(_xlfn.XLOOKUP(B145,'Interventi CIS-Base dati'!$E$2:$E$673,'Interventi CIS-Base dati'!$L$2:$L$673),"")</f>
        <v/>
      </c>
      <c r="H145" s="54" t="str">
        <f>IFERROR(_xlfn.XLOOKUP(B145,'Interventi CIS-Base dati'!$E$2:$E$673,'Interventi CIS-Base dati'!$M$2:$M$673),"")</f>
        <v/>
      </c>
      <c r="I145" s="55" t="str">
        <f>IFERROR(_xlfn.XLOOKUP(B145,'Interventi CIS-Base dati'!$E$2:$E$673,'Interventi CIS-Base dati'!$N$2:$N$673),"")</f>
        <v/>
      </c>
      <c r="J145" s="55" t="str">
        <f>IFERROR(_xlfn.XLOOKUP(B145,'Interventi CIS-Base dati'!$E$2:$E$673,'Interventi CIS-Base dati'!$O$2:$O$673),"")</f>
        <v/>
      </c>
      <c r="K145" s="55" t="str">
        <f>IFERROR(_xlfn.XLOOKUP(B145,'Interventi CIS-Base dati'!$E$2:$E$673,'Interventi CIS-Base dati'!$P$2:$P$673),"")</f>
        <v/>
      </c>
      <c r="L145" s="34" t="str">
        <f>IFERROR(_xlfn.XLOOKUP(B145,'Interventi CIS-Base dati'!$E$2:$E$673,'Interventi CIS-Base dati'!$Q$2:$Q$673),"")</f>
        <v/>
      </c>
      <c r="M145" s="56" t="str">
        <f>IFERROR(_xlfn.XLOOKUP(B145,'Interventi CIS-Base dati'!$E$2:$E$673,'Interventi CIS-Base dati'!$S$2:$S$673),"")</f>
        <v/>
      </c>
      <c r="N145" s="34" t="str">
        <f>IFERROR(_xlfn.XLOOKUP(B145,'Interventi CIS-Base dati'!$E$2:$E$673,'Interventi CIS-Base dati'!$Y$2:$Y$673),"")</f>
        <v/>
      </c>
      <c r="O145" s="34" t="str">
        <f>IFERROR(_xlfn.XLOOKUP(B145,'Interventi CIS-Base dati'!$E$2:$E$673,'Interventi CIS-Base dati'!$Z$2:$Z$673),"")</f>
        <v/>
      </c>
    </row>
    <row r="146" spans="3:15" x14ac:dyDescent="0.25">
      <c r="C146" s="34" t="str">
        <f>IFERROR(_xlfn.XLOOKUP(B146,'Interventi CIS-Base dati'!$E$2:$E$673,'Interventi CIS-Base dati'!$F$2:$F$673),"")</f>
        <v/>
      </c>
      <c r="D146" s="34" t="str">
        <f>IFERROR(_xlfn.XLOOKUP(B146,'Interventi CIS-Base dati'!$E$2:$E$673,'Interventi CIS-Base dati'!$G$2:$G$673),"")</f>
        <v/>
      </c>
      <c r="E146" s="54" t="str">
        <f>IFERROR(_xlfn.XLOOKUP(B146,'Interventi CIS-Base dati'!$E$2:$E$673,'Interventi CIS-Base dati'!$J$2:$J$673),"")</f>
        <v/>
      </c>
      <c r="F146" s="54" t="str">
        <f>IFERROR(_xlfn.XLOOKUP(B146,'Interventi CIS-Base dati'!$E$2:$E$673,'Interventi CIS-Base dati'!$K$2:$K$673),"")</f>
        <v/>
      </c>
      <c r="G146" s="54" t="str">
        <f>IFERROR(_xlfn.XLOOKUP(B146,'Interventi CIS-Base dati'!$E$2:$E$673,'Interventi CIS-Base dati'!$L$2:$L$673),"")</f>
        <v/>
      </c>
      <c r="H146" s="54" t="str">
        <f>IFERROR(_xlfn.XLOOKUP(B146,'Interventi CIS-Base dati'!$E$2:$E$673,'Interventi CIS-Base dati'!$M$2:$M$673),"")</f>
        <v/>
      </c>
      <c r="I146" s="55" t="str">
        <f>IFERROR(_xlfn.XLOOKUP(B146,'Interventi CIS-Base dati'!$E$2:$E$673,'Interventi CIS-Base dati'!$N$2:$N$673),"")</f>
        <v/>
      </c>
      <c r="J146" s="55" t="str">
        <f>IFERROR(_xlfn.XLOOKUP(B146,'Interventi CIS-Base dati'!$E$2:$E$673,'Interventi CIS-Base dati'!$O$2:$O$673),"")</f>
        <v/>
      </c>
      <c r="K146" s="55" t="str">
        <f>IFERROR(_xlfn.XLOOKUP(B146,'Interventi CIS-Base dati'!$E$2:$E$673,'Interventi CIS-Base dati'!$P$2:$P$673),"")</f>
        <v/>
      </c>
      <c r="L146" s="34" t="str">
        <f>IFERROR(_xlfn.XLOOKUP(B146,'Interventi CIS-Base dati'!$E$2:$E$673,'Interventi CIS-Base dati'!$Q$2:$Q$673),"")</f>
        <v/>
      </c>
      <c r="M146" s="56" t="str">
        <f>IFERROR(_xlfn.XLOOKUP(B146,'Interventi CIS-Base dati'!$E$2:$E$673,'Interventi CIS-Base dati'!$S$2:$S$673),"")</f>
        <v/>
      </c>
      <c r="N146" s="34" t="str">
        <f>IFERROR(_xlfn.XLOOKUP(B146,'Interventi CIS-Base dati'!$E$2:$E$673,'Interventi CIS-Base dati'!$Y$2:$Y$673),"")</f>
        <v/>
      </c>
      <c r="O146" s="34" t="str">
        <f>IFERROR(_xlfn.XLOOKUP(B146,'Interventi CIS-Base dati'!$E$2:$E$673,'Interventi CIS-Base dati'!$Z$2:$Z$673),"")</f>
        <v/>
      </c>
    </row>
    <row r="147" spans="3:15" x14ac:dyDescent="0.25">
      <c r="C147" s="34" t="str">
        <f>IFERROR(_xlfn.XLOOKUP(B147,'Interventi CIS-Base dati'!$E$2:$E$673,'Interventi CIS-Base dati'!$F$2:$F$673),"")</f>
        <v/>
      </c>
      <c r="D147" s="34" t="str">
        <f>IFERROR(_xlfn.XLOOKUP(B147,'Interventi CIS-Base dati'!$E$2:$E$673,'Interventi CIS-Base dati'!$G$2:$G$673),"")</f>
        <v/>
      </c>
      <c r="E147" s="54" t="str">
        <f>IFERROR(_xlfn.XLOOKUP(B147,'Interventi CIS-Base dati'!$E$2:$E$673,'Interventi CIS-Base dati'!$J$2:$J$673),"")</f>
        <v/>
      </c>
      <c r="F147" s="54" t="str">
        <f>IFERROR(_xlfn.XLOOKUP(B147,'Interventi CIS-Base dati'!$E$2:$E$673,'Interventi CIS-Base dati'!$K$2:$K$673),"")</f>
        <v/>
      </c>
      <c r="G147" s="54" t="str">
        <f>IFERROR(_xlfn.XLOOKUP(B147,'Interventi CIS-Base dati'!$E$2:$E$673,'Interventi CIS-Base dati'!$L$2:$L$673),"")</f>
        <v/>
      </c>
      <c r="H147" s="54" t="str">
        <f>IFERROR(_xlfn.XLOOKUP(B147,'Interventi CIS-Base dati'!$E$2:$E$673,'Interventi CIS-Base dati'!$M$2:$M$673),"")</f>
        <v/>
      </c>
      <c r="I147" s="55" t="str">
        <f>IFERROR(_xlfn.XLOOKUP(B147,'Interventi CIS-Base dati'!$E$2:$E$673,'Interventi CIS-Base dati'!$N$2:$N$673),"")</f>
        <v/>
      </c>
      <c r="J147" s="55" t="str">
        <f>IFERROR(_xlfn.XLOOKUP(B147,'Interventi CIS-Base dati'!$E$2:$E$673,'Interventi CIS-Base dati'!$O$2:$O$673),"")</f>
        <v/>
      </c>
      <c r="K147" s="55" t="str">
        <f>IFERROR(_xlfn.XLOOKUP(B147,'Interventi CIS-Base dati'!$E$2:$E$673,'Interventi CIS-Base dati'!$P$2:$P$673),"")</f>
        <v/>
      </c>
      <c r="L147" s="34" t="str">
        <f>IFERROR(_xlfn.XLOOKUP(B147,'Interventi CIS-Base dati'!$E$2:$E$673,'Interventi CIS-Base dati'!$Q$2:$Q$673),"")</f>
        <v/>
      </c>
      <c r="M147" s="56" t="str">
        <f>IFERROR(_xlfn.XLOOKUP(B147,'Interventi CIS-Base dati'!$E$2:$E$673,'Interventi CIS-Base dati'!$S$2:$S$673),"")</f>
        <v/>
      </c>
      <c r="N147" s="34" t="str">
        <f>IFERROR(_xlfn.XLOOKUP(B147,'Interventi CIS-Base dati'!$E$2:$E$673,'Interventi CIS-Base dati'!$Y$2:$Y$673),"")</f>
        <v/>
      </c>
      <c r="O147" s="34" t="str">
        <f>IFERROR(_xlfn.XLOOKUP(B147,'Interventi CIS-Base dati'!$E$2:$E$673,'Interventi CIS-Base dati'!$Z$2:$Z$673),"")</f>
        <v/>
      </c>
    </row>
    <row r="148" spans="3:15" x14ac:dyDescent="0.25">
      <c r="C148" s="34" t="str">
        <f>IFERROR(_xlfn.XLOOKUP(B148,'Interventi CIS-Base dati'!$E$2:$E$673,'Interventi CIS-Base dati'!$F$2:$F$673),"")</f>
        <v/>
      </c>
      <c r="D148" s="34" t="str">
        <f>IFERROR(_xlfn.XLOOKUP(B148,'Interventi CIS-Base dati'!$E$2:$E$673,'Interventi CIS-Base dati'!$G$2:$G$673),"")</f>
        <v/>
      </c>
      <c r="E148" s="54" t="str">
        <f>IFERROR(_xlfn.XLOOKUP(B148,'Interventi CIS-Base dati'!$E$2:$E$673,'Interventi CIS-Base dati'!$J$2:$J$673),"")</f>
        <v/>
      </c>
      <c r="F148" s="54" t="str">
        <f>IFERROR(_xlfn.XLOOKUP(B148,'Interventi CIS-Base dati'!$E$2:$E$673,'Interventi CIS-Base dati'!$K$2:$K$673),"")</f>
        <v/>
      </c>
      <c r="G148" s="54" t="str">
        <f>IFERROR(_xlfn.XLOOKUP(B148,'Interventi CIS-Base dati'!$E$2:$E$673,'Interventi CIS-Base dati'!$L$2:$L$673),"")</f>
        <v/>
      </c>
      <c r="H148" s="54" t="str">
        <f>IFERROR(_xlfn.XLOOKUP(B148,'Interventi CIS-Base dati'!$E$2:$E$673,'Interventi CIS-Base dati'!$M$2:$M$673),"")</f>
        <v/>
      </c>
      <c r="I148" s="55" t="str">
        <f>IFERROR(_xlfn.XLOOKUP(B148,'Interventi CIS-Base dati'!$E$2:$E$673,'Interventi CIS-Base dati'!$N$2:$N$673),"")</f>
        <v/>
      </c>
      <c r="J148" s="55" t="str">
        <f>IFERROR(_xlfn.XLOOKUP(B148,'Interventi CIS-Base dati'!$E$2:$E$673,'Interventi CIS-Base dati'!$O$2:$O$673),"")</f>
        <v/>
      </c>
      <c r="K148" s="55" t="str">
        <f>IFERROR(_xlfn.XLOOKUP(B148,'Interventi CIS-Base dati'!$E$2:$E$673,'Interventi CIS-Base dati'!$P$2:$P$673),"")</f>
        <v/>
      </c>
      <c r="L148" s="34" t="str">
        <f>IFERROR(_xlfn.XLOOKUP(B148,'Interventi CIS-Base dati'!$E$2:$E$673,'Interventi CIS-Base dati'!$Q$2:$Q$673),"")</f>
        <v/>
      </c>
      <c r="M148" s="56" t="str">
        <f>IFERROR(_xlfn.XLOOKUP(B148,'Interventi CIS-Base dati'!$E$2:$E$673,'Interventi CIS-Base dati'!$S$2:$S$673),"")</f>
        <v/>
      </c>
      <c r="N148" s="34" t="str">
        <f>IFERROR(_xlfn.XLOOKUP(B148,'Interventi CIS-Base dati'!$E$2:$E$673,'Interventi CIS-Base dati'!$Y$2:$Y$673),"")</f>
        <v/>
      </c>
      <c r="O148" s="34" t="str">
        <f>IFERROR(_xlfn.XLOOKUP(B148,'Interventi CIS-Base dati'!$E$2:$E$673,'Interventi CIS-Base dati'!$Z$2:$Z$673),"")</f>
        <v/>
      </c>
    </row>
    <row r="149" spans="3:15" x14ac:dyDescent="0.25">
      <c r="C149" s="34" t="str">
        <f>IFERROR(_xlfn.XLOOKUP(B149,'Interventi CIS-Base dati'!$E$2:$E$673,'Interventi CIS-Base dati'!$F$2:$F$673),"")</f>
        <v/>
      </c>
      <c r="D149" s="34" t="str">
        <f>IFERROR(_xlfn.XLOOKUP(B149,'Interventi CIS-Base dati'!$E$2:$E$673,'Interventi CIS-Base dati'!$G$2:$G$673),"")</f>
        <v/>
      </c>
      <c r="E149" s="54" t="str">
        <f>IFERROR(_xlfn.XLOOKUP(B149,'Interventi CIS-Base dati'!$E$2:$E$673,'Interventi CIS-Base dati'!$J$2:$J$673),"")</f>
        <v/>
      </c>
      <c r="F149" s="54" t="str">
        <f>IFERROR(_xlfn.XLOOKUP(B149,'Interventi CIS-Base dati'!$E$2:$E$673,'Interventi CIS-Base dati'!$K$2:$K$673),"")</f>
        <v/>
      </c>
      <c r="G149" s="54" t="str">
        <f>IFERROR(_xlfn.XLOOKUP(B149,'Interventi CIS-Base dati'!$E$2:$E$673,'Interventi CIS-Base dati'!$L$2:$L$673),"")</f>
        <v/>
      </c>
      <c r="H149" s="54" t="str">
        <f>IFERROR(_xlfn.XLOOKUP(B149,'Interventi CIS-Base dati'!$E$2:$E$673,'Interventi CIS-Base dati'!$M$2:$M$673),"")</f>
        <v/>
      </c>
      <c r="I149" s="55" t="str">
        <f>IFERROR(_xlfn.XLOOKUP(B149,'Interventi CIS-Base dati'!$E$2:$E$673,'Interventi CIS-Base dati'!$N$2:$N$673),"")</f>
        <v/>
      </c>
      <c r="J149" s="55" t="str">
        <f>IFERROR(_xlfn.XLOOKUP(B149,'Interventi CIS-Base dati'!$E$2:$E$673,'Interventi CIS-Base dati'!$O$2:$O$673),"")</f>
        <v/>
      </c>
      <c r="K149" s="55" t="str">
        <f>IFERROR(_xlfn.XLOOKUP(B149,'Interventi CIS-Base dati'!$E$2:$E$673,'Interventi CIS-Base dati'!$P$2:$P$673),"")</f>
        <v/>
      </c>
      <c r="L149" s="34" t="str">
        <f>IFERROR(_xlfn.XLOOKUP(B149,'Interventi CIS-Base dati'!$E$2:$E$673,'Interventi CIS-Base dati'!$Q$2:$Q$673),"")</f>
        <v/>
      </c>
      <c r="M149" s="56" t="str">
        <f>IFERROR(_xlfn.XLOOKUP(B149,'Interventi CIS-Base dati'!$E$2:$E$673,'Interventi CIS-Base dati'!$S$2:$S$673),"")</f>
        <v/>
      </c>
      <c r="N149" s="34" t="str">
        <f>IFERROR(_xlfn.XLOOKUP(B149,'Interventi CIS-Base dati'!$E$2:$E$673,'Interventi CIS-Base dati'!$Y$2:$Y$673),"")</f>
        <v/>
      </c>
      <c r="O149" s="34" t="str">
        <f>IFERROR(_xlfn.XLOOKUP(B149,'Interventi CIS-Base dati'!$E$2:$E$673,'Interventi CIS-Base dati'!$Z$2:$Z$673),"")</f>
        <v/>
      </c>
    </row>
    <row r="150" spans="3:15" x14ac:dyDescent="0.25">
      <c r="C150" s="34" t="str">
        <f>IFERROR(_xlfn.XLOOKUP(B150,'Interventi CIS-Base dati'!$E$2:$E$673,'Interventi CIS-Base dati'!$F$2:$F$673),"")</f>
        <v/>
      </c>
      <c r="D150" s="34" t="str">
        <f>IFERROR(_xlfn.XLOOKUP(B150,'Interventi CIS-Base dati'!$E$2:$E$673,'Interventi CIS-Base dati'!$G$2:$G$673),"")</f>
        <v/>
      </c>
      <c r="E150" s="54" t="str">
        <f>IFERROR(_xlfn.XLOOKUP(B150,'Interventi CIS-Base dati'!$E$2:$E$673,'Interventi CIS-Base dati'!$J$2:$J$673),"")</f>
        <v/>
      </c>
      <c r="F150" s="54" t="str">
        <f>IFERROR(_xlfn.XLOOKUP(B150,'Interventi CIS-Base dati'!$E$2:$E$673,'Interventi CIS-Base dati'!$K$2:$K$673),"")</f>
        <v/>
      </c>
      <c r="G150" s="54" t="str">
        <f>IFERROR(_xlfn.XLOOKUP(B150,'Interventi CIS-Base dati'!$E$2:$E$673,'Interventi CIS-Base dati'!$L$2:$L$673),"")</f>
        <v/>
      </c>
      <c r="H150" s="54" t="str">
        <f>IFERROR(_xlfn.XLOOKUP(B150,'Interventi CIS-Base dati'!$E$2:$E$673,'Interventi CIS-Base dati'!$M$2:$M$673),"")</f>
        <v/>
      </c>
      <c r="I150" s="55" t="str">
        <f>IFERROR(_xlfn.XLOOKUP(B150,'Interventi CIS-Base dati'!$E$2:$E$673,'Interventi CIS-Base dati'!$N$2:$N$673),"")</f>
        <v/>
      </c>
      <c r="J150" s="55" t="str">
        <f>IFERROR(_xlfn.XLOOKUP(B150,'Interventi CIS-Base dati'!$E$2:$E$673,'Interventi CIS-Base dati'!$O$2:$O$673),"")</f>
        <v/>
      </c>
      <c r="K150" s="55" t="str">
        <f>IFERROR(_xlfn.XLOOKUP(B150,'Interventi CIS-Base dati'!$E$2:$E$673,'Interventi CIS-Base dati'!$P$2:$P$673),"")</f>
        <v/>
      </c>
      <c r="L150" s="34" t="str">
        <f>IFERROR(_xlfn.XLOOKUP(B150,'Interventi CIS-Base dati'!$E$2:$E$673,'Interventi CIS-Base dati'!$Q$2:$Q$673),"")</f>
        <v/>
      </c>
      <c r="M150" s="56" t="str">
        <f>IFERROR(_xlfn.XLOOKUP(B150,'Interventi CIS-Base dati'!$E$2:$E$673,'Interventi CIS-Base dati'!$S$2:$S$673),"")</f>
        <v/>
      </c>
      <c r="N150" s="34" t="str">
        <f>IFERROR(_xlfn.XLOOKUP(B150,'Interventi CIS-Base dati'!$E$2:$E$673,'Interventi CIS-Base dati'!$Y$2:$Y$673),"")</f>
        <v/>
      </c>
      <c r="O150" s="34" t="str">
        <f>IFERROR(_xlfn.XLOOKUP(B150,'Interventi CIS-Base dati'!$E$2:$E$673,'Interventi CIS-Base dati'!$Z$2:$Z$673),"")</f>
        <v/>
      </c>
    </row>
    <row r="151" spans="3:15" x14ac:dyDescent="0.25">
      <c r="C151" s="34" t="str">
        <f>IFERROR(_xlfn.XLOOKUP(B151,'Interventi CIS-Base dati'!$E$2:$E$673,'Interventi CIS-Base dati'!$F$2:$F$673),"")</f>
        <v/>
      </c>
      <c r="D151" s="34" t="str">
        <f>IFERROR(_xlfn.XLOOKUP(B151,'Interventi CIS-Base dati'!$E$2:$E$673,'Interventi CIS-Base dati'!$G$2:$G$673),"")</f>
        <v/>
      </c>
      <c r="E151" s="54" t="str">
        <f>IFERROR(_xlfn.XLOOKUP(B151,'Interventi CIS-Base dati'!$E$2:$E$673,'Interventi CIS-Base dati'!$J$2:$J$673),"")</f>
        <v/>
      </c>
      <c r="F151" s="54" t="str">
        <f>IFERROR(_xlfn.XLOOKUP(B151,'Interventi CIS-Base dati'!$E$2:$E$673,'Interventi CIS-Base dati'!$K$2:$K$673),"")</f>
        <v/>
      </c>
      <c r="G151" s="54" t="str">
        <f>IFERROR(_xlfn.XLOOKUP(B151,'Interventi CIS-Base dati'!$E$2:$E$673,'Interventi CIS-Base dati'!$L$2:$L$673),"")</f>
        <v/>
      </c>
      <c r="H151" s="54" t="str">
        <f>IFERROR(_xlfn.XLOOKUP(B151,'Interventi CIS-Base dati'!$E$2:$E$673,'Interventi CIS-Base dati'!$M$2:$M$673),"")</f>
        <v/>
      </c>
      <c r="I151" s="55" t="str">
        <f>IFERROR(_xlfn.XLOOKUP(B151,'Interventi CIS-Base dati'!$E$2:$E$673,'Interventi CIS-Base dati'!$N$2:$N$673),"")</f>
        <v/>
      </c>
      <c r="J151" s="55" t="str">
        <f>IFERROR(_xlfn.XLOOKUP(B151,'Interventi CIS-Base dati'!$E$2:$E$673,'Interventi CIS-Base dati'!$O$2:$O$673),"")</f>
        <v/>
      </c>
      <c r="K151" s="55" t="str">
        <f>IFERROR(_xlfn.XLOOKUP(B151,'Interventi CIS-Base dati'!$E$2:$E$673,'Interventi CIS-Base dati'!$P$2:$P$673),"")</f>
        <v/>
      </c>
      <c r="L151" s="34" t="str">
        <f>IFERROR(_xlfn.XLOOKUP(B151,'Interventi CIS-Base dati'!$E$2:$E$673,'Interventi CIS-Base dati'!$Q$2:$Q$673),"")</f>
        <v/>
      </c>
      <c r="M151" s="56" t="str">
        <f>IFERROR(_xlfn.XLOOKUP(B151,'Interventi CIS-Base dati'!$E$2:$E$673,'Interventi CIS-Base dati'!$S$2:$S$673),"")</f>
        <v/>
      </c>
      <c r="N151" s="34" t="str">
        <f>IFERROR(_xlfn.XLOOKUP(B151,'Interventi CIS-Base dati'!$E$2:$E$673,'Interventi CIS-Base dati'!$Y$2:$Y$673),"")</f>
        <v/>
      </c>
      <c r="O151" s="34" t="str">
        <f>IFERROR(_xlfn.XLOOKUP(B151,'Interventi CIS-Base dati'!$E$2:$E$673,'Interventi CIS-Base dati'!$Z$2:$Z$673),"")</f>
        <v/>
      </c>
    </row>
    <row r="152" spans="3:15" x14ac:dyDescent="0.25">
      <c r="C152" s="34" t="str">
        <f>IFERROR(_xlfn.XLOOKUP(B152,'Interventi CIS-Base dati'!$E$2:$E$673,'Interventi CIS-Base dati'!$F$2:$F$673),"")</f>
        <v/>
      </c>
      <c r="D152" s="34" t="str">
        <f>IFERROR(_xlfn.XLOOKUP(B152,'Interventi CIS-Base dati'!$E$2:$E$673,'Interventi CIS-Base dati'!$G$2:$G$673),"")</f>
        <v/>
      </c>
      <c r="E152" s="54" t="str">
        <f>IFERROR(_xlfn.XLOOKUP(B152,'Interventi CIS-Base dati'!$E$2:$E$673,'Interventi CIS-Base dati'!$J$2:$J$673),"")</f>
        <v/>
      </c>
      <c r="F152" s="54" t="str">
        <f>IFERROR(_xlfn.XLOOKUP(B152,'Interventi CIS-Base dati'!$E$2:$E$673,'Interventi CIS-Base dati'!$K$2:$K$673),"")</f>
        <v/>
      </c>
      <c r="G152" s="54" t="str">
        <f>IFERROR(_xlfn.XLOOKUP(B152,'Interventi CIS-Base dati'!$E$2:$E$673,'Interventi CIS-Base dati'!$L$2:$L$673),"")</f>
        <v/>
      </c>
      <c r="H152" s="54" t="str">
        <f>IFERROR(_xlfn.XLOOKUP(B152,'Interventi CIS-Base dati'!$E$2:$E$673,'Interventi CIS-Base dati'!$M$2:$M$673),"")</f>
        <v/>
      </c>
      <c r="I152" s="55" t="str">
        <f>IFERROR(_xlfn.XLOOKUP(B152,'Interventi CIS-Base dati'!$E$2:$E$673,'Interventi CIS-Base dati'!$N$2:$N$673),"")</f>
        <v/>
      </c>
      <c r="J152" s="55" t="str">
        <f>IFERROR(_xlfn.XLOOKUP(B152,'Interventi CIS-Base dati'!$E$2:$E$673,'Interventi CIS-Base dati'!$O$2:$O$673),"")</f>
        <v/>
      </c>
      <c r="K152" s="55" t="str">
        <f>IFERROR(_xlfn.XLOOKUP(B152,'Interventi CIS-Base dati'!$E$2:$E$673,'Interventi CIS-Base dati'!$P$2:$P$673),"")</f>
        <v/>
      </c>
      <c r="L152" s="34" t="str">
        <f>IFERROR(_xlfn.XLOOKUP(B152,'Interventi CIS-Base dati'!$E$2:$E$673,'Interventi CIS-Base dati'!$Q$2:$Q$673),"")</f>
        <v/>
      </c>
      <c r="M152" s="56" t="str">
        <f>IFERROR(_xlfn.XLOOKUP(B152,'Interventi CIS-Base dati'!$E$2:$E$673,'Interventi CIS-Base dati'!$S$2:$S$673),"")</f>
        <v/>
      </c>
      <c r="N152" s="34" t="str">
        <f>IFERROR(_xlfn.XLOOKUP(B152,'Interventi CIS-Base dati'!$E$2:$E$673,'Interventi CIS-Base dati'!$Y$2:$Y$673),"")</f>
        <v/>
      </c>
      <c r="O152" s="34" t="str">
        <f>IFERROR(_xlfn.XLOOKUP(B152,'Interventi CIS-Base dati'!$E$2:$E$673,'Interventi CIS-Base dati'!$Z$2:$Z$673),"")</f>
        <v/>
      </c>
    </row>
    <row r="153" spans="3:15" x14ac:dyDescent="0.25">
      <c r="C153" s="34" t="str">
        <f>IFERROR(_xlfn.XLOOKUP(B153,'Interventi CIS-Base dati'!$E$2:$E$673,'Interventi CIS-Base dati'!$F$2:$F$673),"")</f>
        <v/>
      </c>
      <c r="D153" s="34" t="str">
        <f>IFERROR(_xlfn.XLOOKUP(B153,'Interventi CIS-Base dati'!$E$2:$E$673,'Interventi CIS-Base dati'!$G$2:$G$673),"")</f>
        <v/>
      </c>
      <c r="E153" s="54" t="str">
        <f>IFERROR(_xlfn.XLOOKUP(B153,'Interventi CIS-Base dati'!$E$2:$E$673,'Interventi CIS-Base dati'!$J$2:$J$673),"")</f>
        <v/>
      </c>
      <c r="F153" s="54" t="str">
        <f>IFERROR(_xlfn.XLOOKUP(B153,'Interventi CIS-Base dati'!$E$2:$E$673,'Interventi CIS-Base dati'!$K$2:$K$673),"")</f>
        <v/>
      </c>
      <c r="G153" s="54" t="str">
        <f>IFERROR(_xlfn.XLOOKUP(B153,'Interventi CIS-Base dati'!$E$2:$E$673,'Interventi CIS-Base dati'!$L$2:$L$673),"")</f>
        <v/>
      </c>
      <c r="H153" s="54" t="str">
        <f>IFERROR(_xlfn.XLOOKUP(B153,'Interventi CIS-Base dati'!$E$2:$E$673,'Interventi CIS-Base dati'!$M$2:$M$673),"")</f>
        <v/>
      </c>
      <c r="I153" s="55" t="str">
        <f>IFERROR(_xlfn.XLOOKUP(B153,'Interventi CIS-Base dati'!$E$2:$E$673,'Interventi CIS-Base dati'!$N$2:$N$673),"")</f>
        <v/>
      </c>
      <c r="J153" s="55" t="str">
        <f>IFERROR(_xlfn.XLOOKUP(B153,'Interventi CIS-Base dati'!$E$2:$E$673,'Interventi CIS-Base dati'!$O$2:$O$673),"")</f>
        <v/>
      </c>
      <c r="K153" s="55" t="str">
        <f>IFERROR(_xlfn.XLOOKUP(B153,'Interventi CIS-Base dati'!$E$2:$E$673,'Interventi CIS-Base dati'!$P$2:$P$673),"")</f>
        <v/>
      </c>
      <c r="L153" s="34" t="str">
        <f>IFERROR(_xlfn.XLOOKUP(B153,'Interventi CIS-Base dati'!$E$2:$E$673,'Interventi CIS-Base dati'!$Q$2:$Q$673),"")</f>
        <v/>
      </c>
      <c r="M153" s="56" t="str">
        <f>IFERROR(_xlfn.XLOOKUP(B153,'Interventi CIS-Base dati'!$E$2:$E$673,'Interventi CIS-Base dati'!$S$2:$S$673),"")</f>
        <v/>
      </c>
      <c r="N153" s="34" t="str">
        <f>IFERROR(_xlfn.XLOOKUP(B153,'Interventi CIS-Base dati'!$E$2:$E$673,'Interventi CIS-Base dati'!$Y$2:$Y$673),"")</f>
        <v/>
      </c>
      <c r="O153" s="34" t="str">
        <f>IFERROR(_xlfn.XLOOKUP(B153,'Interventi CIS-Base dati'!$E$2:$E$673,'Interventi CIS-Base dati'!$Z$2:$Z$673),"")</f>
        <v/>
      </c>
    </row>
    <row r="154" spans="3:15" x14ac:dyDescent="0.25">
      <c r="C154" s="34" t="str">
        <f>IFERROR(_xlfn.XLOOKUP(B154,'Interventi CIS-Base dati'!$E$2:$E$673,'Interventi CIS-Base dati'!$F$2:$F$673),"")</f>
        <v/>
      </c>
      <c r="D154" s="34" t="str">
        <f>IFERROR(_xlfn.XLOOKUP(B154,'Interventi CIS-Base dati'!$E$2:$E$673,'Interventi CIS-Base dati'!$G$2:$G$673),"")</f>
        <v/>
      </c>
      <c r="E154" s="54" t="str">
        <f>IFERROR(_xlfn.XLOOKUP(B154,'Interventi CIS-Base dati'!$E$2:$E$673,'Interventi CIS-Base dati'!$J$2:$J$673),"")</f>
        <v/>
      </c>
      <c r="F154" s="54" t="str">
        <f>IFERROR(_xlfn.XLOOKUP(B154,'Interventi CIS-Base dati'!$E$2:$E$673,'Interventi CIS-Base dati'!$K$2:$K$673),"")</f>
        <v/>
      </c>
      <c r="G154" s="54" t="str">
        <f>IFERROR(_xlfn.XLOOKUP(B154,'Interventi CIS-Base dati'!$E$2:$E$673,'Interventi CIS-Base dati'!$L$2:$L$673),"")</f>
        <v/>
      </c>
      <c r="H154" s="54" t="str">
        <f>IFERROR(_xlfn.XLOOKUP(B154,'Interventi CIS-Base dati'!$E$2:$E$673,'Interventi CIS-Base dati'!$M$2:$M$673),"")</f>
        <v/>
      </c>
      <c r="I154" s="55" t="str">
        <f>IFERROR(_xlfn.XLOOKUP(B154,'Interventi CIS-Base dati'!$E$2:$E$673,'Interventi CIS-Base dati'!$N$2:$N$673),"")</f>
        <v/>
      </c>
      <c r="J154" s="55" t="str">
        <f>IFERROR(_xlfn.XLOOKUP(B154,'Interventi CIS-Base dati'!$E$2:$E$673,'Interventi CIS-Base dati'!$O$2:$O$673),"")</f>
        <v/>
      </c>
      <c r="K154" s="55" t="str">
        <f>IFERROR(_xlfn.XLOOKUP(B154,'Interventi CIS-Base dati'!$E$2:$E$673,'Interventi CIS-Base dati'!$P$2:$P$673),"")</f>
        <v/>
      </c>
      <c r="L154" s="34" t="str">
        <f>IFERROR(_xlfn.XLOOKUP(B154,'Interventi CIS-Base dati'!$E$2:$E$673,'Interventi CIS-Base dati'!$Q$2:$Q$673),"")</f>
        <v/>
      </c>
      <c r="M154" s="56" t="str">
        <f>IFERROR(_xlfn.XLOOKUP(B154,'Interventi CIS-Base dati'!$E$2:$E$673,'Interventi CIS-Base dati'!$S$2:$S$673),"")</f>
        <v/>
      </c>
      <c r="N154" s="34" t="str">
        <f>IFERROR(_xlfn.XLOOKUP(B154,'Interventi CIS-Base dati'!$E$2:$E$673,'Interventi CIS-Base dati'!$Y$2:$Y$673),"")</f>
        <v/>
      </c>
      <c r="O154" s="34" t="str">
        <f>IFERROR(_xlfn.XLOOKUP(B154,'Interventi CIS-Base dati'!$E$2:$E$673,'Interventi CIS-Base dati'!$Z$2:$Z$673),"")</f>
        <v/>
      </c>
    </row>
    <row r="155" spans="3:15" x14ac:dyDescent="0.25">
      <c r="C155" s="34" t="str">
        <f>IFERROR(_xlfn.XLOOKUP(B155,'Interventi CIS-Base dati'!$E$2:$E$673,'Interventi CIS-Base dati'!$F$2:$F$673),"")</f>
        <v/>
      </c>
      <c r="D155" s="34" t="str">
        <f>IFERROR(_xlfn.XLOOKUP(B155,'Interventi CIS-Base dati'!$E$2:$E$673,'Interventi CIS-Base dati'!$G$2:$G$673),"")</f>
        <v/>
      </c>
      <c r="E155" s="54" t="str">
        <f>IFERROR(_xlfn.XLOOKUP(B155,'Interventi CIS-Base dati'!$E$2:$E$673,'Interventi CIS-Base dati'!$J$2:$J$673),"")</f>
        <v/>
      </c>
      <c r="F155" s="54" t="str">
        <f>IFERROR(_xlfn.XLOOKUP(B155,'Interventi CIS-Base dati'!$E$2:$E$673,'Interventi CIS-Base dati'!$K$2:$K$673),"")</f>
        <v/>
      </c>
      <c r="G155" s="54" t="str">
        <f>IFERROR(_xlfn.XLOOKUP(B155,'Interventi CIS-Base dati'!$E$2:$E$673,'Interventi CIS-Base dati'!$L$2:$L$673),"")</f>
        <v/>
      </c>
      <c r="H155" s="54" t="str">
        <f>IFERROR(_xlfn.XLOOKUP(B155,'Interventi CIS-Base dati'!$E$2:$E$673,'Interventi CIS-Base dati'!$M$2:$M$673),"")</f>
        <v/>
      </c>
      <c r="I155" s="55" t="str">
        <f>IFERROR(_xlfn.XLOOKUP(B155,'Interventi CIS-Base dati'!$E$2:$E$673,'Interventi CIS-Base dati'!$N$2:$N$673),"")</f>
        <v/>
      </c>
      <c r="J155" s="55" t="str">
        <f>IFERROR(_xlfn.XLOOKUP(B155,'Interventi CIS-Base dati'!$E$2:$E$673,'Interventi CIS-Base dati'!$O$2:$O$673),"")</f>
        <v/>
      </c>
      <c r="K155" s="55" t="str">
        <f>IFERROR(_xlfn.XLOOKUP(B155,'Interventi CIS-Base dati'!$E$2:$E$673,'Interventi CIS-Base dati'!$P$2:$P$673),"")</f>
        <v/>
      </c>
      <c r="L155" s="34" t="str">
        <f>IFERROR(_xlfn.XLOOKUP(B155,'Interventi CIS-Base dati'!$E$2:$E$673,'Interventi CIS-Base dati'!$Q$2:$Q$673),"")</f>
        <v/>
      </c>
      <c r="M155" s="56" t="str">
        <f>IFERROR(_xlfn.XLOOKUP(B155,'Interventi CIS-Base dati'!$E$2:$E$673,'Interventi CIS-Base dati'!$S$2:$S$673),"")</f>
        <v/>
      </c>
      <c r="N155" s="34" t="str">
        <f>IFERROR(_xlfn.XLOOKUP(B155,'Interventi CIS-Base dati'!$E$2:$E$673,'Interventi CIS-Base dati'!$Y$2:$Y$673),"")</f>
        <v/>
      </c>
      <c r="O155" s="34" t="str">
        <f>IFERROR(_xlfn.XLOOKUP(B155,'Interventi CIS-Base dati'!$E$2:$E$673,'Interventi CIS-Base dati'!$Z$2:$Z$673),"")</f>
        <v/>
      </c>
    </row>
    <row r="156" spans="3:15" x14ac:dyDescent="0.25">
      <c r="C156" s="34" t="str">
        <f>IFERROR(_xlfn.XLOOKUP(B156,'Interventi CIS-Base dati'!$E$2:$E$673,'Interventi CIS-Base dati'!$F$2:$F$673),"")</f>
        <v/>
      </c>
      <c r="D156" s="34" t="str">
        <f>IFERROR(_xlfn.XLOOKUP(B156,'Interventi CIS-Base dati'!$E$2:$E$673,'Interventi CIS-Base dati'!$G$2:$G$673),"")</f>
        <v/>
      </c>
      <c r="E156" s="54" t="str">
        <f>IFERROR(_xlfn.XLOOKUP(B156,'Interventi CIS-Base dati'!$E$2:$E$673,'Interventi CIS-Base dati'!$J$2:$J$673),"")</f>
        <v/>
      </c>
      <c r="F156" s="54" t="str">
        <f>IFERROR(_xlfn.XLOOKUP(B156,'Interventi CIS-Base dati'!$E$2:$E$673,'Interventi CIS-Base dati'!$K$2:$K$673),"")</f>
        <v/>
      </c>
      <c r="G156" s="54" t="str">
        <f>IFERROR(_xlfn.XLOOKUP(B156,'Interventi CIS-Base dati'!$E$2:$E$673,'Interventi CIS-Base dati'!$L$2:$L$673),"")</f>
        <v/>
      </c>
      <c r="H156" s="54" t="str">
        <f>IFERROR(_xlfn.XLOOKUP(B156,'Interventi CIS-Base dati'!$E$2:$E$673,'Interventi CIS-Base dati'!$M$2:$M$673),"")</f>
        <v/>
      </c>
      <c r="I156" s="55" t="str">
        <f>IFERROR(_xlfn.XLOOKUP(B156,'Interventi CIS-Base dati'!$E$2:$E$673,'Interventi CIS-Base dati'!$N$2:$N$673),"")</f>
        <v/>
      </c>
      <c r="J156" s="55" t="str">
        <f>IFERROR(_xlfn.XLOOKUP(B156,'Interventi CIS-Base dati'!$E$2:$E$673,'Interventi CIS-Base dati'!$O$2:$O$673),"")</f>
        <v/>
      </c>
      <c r="K156" s="55" t="str">
        <f>IFERROR(_xlfn.XLOOKUP(B156,'Interventi CIS-Base dati'!$E$2:$E$673,'Interventi CIS-Base dati'!$P$2:$P$673),"")</f>
        <v/>
      </c>
      <c r="L156" s="34" t="str">
        <f>IFERROR(_xlfn.XLOOKUP(B156,'Interventi CIS-Base dati'!$E$2:$E$673,'Interventi CIS-Base dati'!$Q$2:$Q$673),"")</f>
        <v/>
      </c>
      <c r="M156" s="56" t="str">
        <f>IFERROR(_xlfn.XLOOKUP(B156,'Interventi CIS-Base dati'!$E$2:$E$673,'Interventi CIS-Base dati'!$S$2:$S$673),"")</f>
        <v/>
      </c>
      <c r="N156" s="34" t="str">
        <f>IFERROR(_xlfn.XLOOKUP(B156,'Interventi CIS-Base dati'!$E$2:$E$673,'Interventi CIS-Base dati'!$Y$2:$Y$673),"")</f>
        <v/>
      </c>
      <c r="O156" s="34" t="str">
        <f>IFERROR(_xlfn.XLOOKUP(B156,'Interventi CIS-Base dati'!$E$2:$E$673,'Interventi CIS-Base dati'!$Z$2:$Z$673),"")</f>
        <v/>
      </c>
    </row>
    <row r="157" spans="3:15" x14ac:dyDescent="0.25">
      <c r="C157" s="34" t="str">
        <f>IFERROR(_xlfn.XLOOKUP(B157,'Interventi CIS-Base dati'!$E$2:$E$673,'Interventi CIS-Base dati'!$F$2:$F$673),"")</f>
        <v/>
      </c>
      <c r="D157" s="34" t="str">
        <f>IFERROR(_xlfn.XLOOKUP(B157,'Interventi CIS-Base dati'!$E$2:$E$673,'Interventi CIS-Base dati'!$G$2:$G$673),"")</f>
        <v/>
      </c>
      <c r="E157" s="54" t="str">
        <f>IFERROR(_xlfn.XLOOKUP(B157,'Interventi CIS-Base dati'!$E$2:$E$673,'Interventi CIS-Base dati'!$J$2:$J$673),"")</f>
        <v/>
      </c>
      <c r="F157" s="54" t="str">
        <f>IFERROR(_xlfn.XLOOKUP(B157,'Interventi CIS-Base dati'!$E$2:$E$673,'Interventi CIS-Base dati'!$K$2:$K$673),"")</f>
        <v/>
      </c>
      <c r="G157" s="54" t="str">
        <f>IFERROR(_xlfn.XLOOKUP(B157,'Interventi CIS-Base dati'!$E$2:$E$673,'Interventi CIS-Base dati'!$L$2:$L$673),"")</f>
        <v/>
      </c>
      <c r="H157" s="54" t="str">
        <f>IFERROR(_xlfn.XLOOKUP(B157,'Interventi CIS-Base dati'!$E$2:$E$673,'Interventi CIS-Base dati'!$M$2:$M$673),"")</f>
        <v/>
      </c>
      <c r="I157" s="55" t="str">
        <f>IFERROR(_xlfn.XLOOKUP(B157,'Interventi CIS-Base dati'!$E$2:$E$673,'Interventi CIS-Base dati'!$N$2:$N$673),"")</f>
        <v/>
      </c>
      <c r="J157" s="55" t="str">
        <f>IFERROR(_xlfn.XLOOKUP(B157,'Interventi CIS-Base dati'!$E$2:$E$673,'Interventi CIS-Base dati'!$O$2:$O$673),"")</f>
        <v/>
      </c>
      <c r="K157" s="55" t="str">
        <f>IFERROR(_xlfn.XLOOKUP(B157,'Interventi CIS-Base dati'!$E$2:$E$673,'Interventi CIS-Base dati'!$P$2:$P$673),"")</f>
        <v/>
      </c>
      <c r="L157" s="34" t="str">
        <f>IFERROR(_xlfn.XLOOKUP(B157,'Interventi CIS-Base dati'!$E$2:$E$673,'Interventi CIS-Base dati'!$Q$2:$Q$673),"")</f>
        <v/>
      </c>
      <c r="M157" s="56" t="str">
        <f>IFERROR(_xlfn.XLOOKUP(B157,'Interventi CIS-Base dati'!$E$2:$E$673,'Interventi CIS-Base dati'!$S$2:$S$673),"")</f>
        <v/>
      </c>
      <c r="N157" s="34" t="str">
        <f>IFERROR(_xlfn.XLOOKUP(B157,'Interventi CIS-Base dati'!$E$2:$E$673,'Interventi CIS-Base dati'!$Y$2:$Y$673),"")</f>
        <v/>
      </c>
      <c r="O157" s="34" t="str">
        <f>IFERROR(_xlfn.XLOOKUP(B157,'Interventi CIS-Base dati'!$E$2:$E$673,'Interventi CIS-Base dati'!$Z$2:$Z$673),"")</f>
        <v/>
      </c>
    </row>
    <row r="158" spans="3:15" x14ac:dyDescent="0.25">
      <c r="C158" s="34" t="str">
        <f>IFERROR(_xlfn.XLOOKUP(B158,'Interventi CIS-Base dati'!$E$2:$E$673,'Interventi CIS-Base dati'!$F$2:$F$673),"")</f>
        <v/>
      </c>
      <c r="D158" s="34" t="str">
        <f>IFERROR(_xlfn.XLOOKUP(B158,'Interventi CIS-Base dati'!$E$2:$E$673,'Interventi CIS-Base dati'!$G$2:$G$673),"")</f>
        <v/>
      </c>
      <c r="E158" s="54" t="str">
        <f>IFERROR(_xlfn.XLOOKUP(B158,'Interventi CIS-Base dati'!$E$2:$E$673,'Interventi CIS-Base dati'!$J$2:$J$673),"")</f>
        <v/>
      </c>
      <c r="F158" s="54" t="str">
        <f>IFERROR(_xlfn.XLOOKUP(B158,'Interventi CIS-Base dati'!$E$2:$E$673,'Interventi CIS-Base dati'!$K$2:$K$673),"")</f>
        <v/>
      </c>
      <c r="G158" s="54" t="str">
        <f>IFERROR(_xlfn.XLOOKUP(B158,'Interventi CIS-Base dati'!$E$2:$E$673,'Interventi CIS-Base dati'!$L$2:$L$673),"")</f>
        <v/>
      </c>
      <c r="H158" s="54" t="str">
        <f>IFERROR(_xlfn.XLOOKUP(B158,'Interventi CIS-Base dati'!$E$2:$E$673,'Interventi CIS-Base dati'!$M$2:$M$673),"")</f>
        <v/>
      </c>
      <c r="I158" s="55" t="str">
        <f>IFERROR(_xlfn.XLOOKUP(B158,'Interventi CIS-Base dati'!$E$2:$E$673,'Interventi CIS-Base dati'!$N$2:$N$673),"")</f>
        <v/>
      </c>
      <c r="J158" s="55" t="str">
        <f>IFERROR(_xlfn.XLOOKUP(B158,'Interventi CIS-Base dati'!$E$2:$E$673,'Interventi CIS-Base dati'!$O$2:$O$673),"")</f>
        <v/>
      </c>
      <c r="K158" s="55" t="str">
        <f>IFERROR(_xlfn.XLOOKUP(B158,'Interventi CIS-Base dati'!$E$2:$E$673,'Interventi CIS-Base dati'!$P$2:$P$673),"")</f>
        <v/>
      </c>
      <c r="L158" s="34" t="str">
        <f>IFERROR(_xlfn.XLOOKUP(B158,'Interventi CIS-Base dati'!$E$2:$E$673,'Interventi CIS-Base dati'!$Q$2:$Q$673),"")</f>
        <v/>
      </c>
      <c r="M158" s="56" t="str">
        <f>IFERROR(_xlfn.XLOOKUP(B158,'Interventi CIS-Base dati'!$E$2:$E$673,'Interventi CIS-Base dati'!$S$2:$S$673),"")</f>
        <v/>
      </c>
      <c r="N158" s="34" t="str">
        <f>IFERROR(_xlfn.XLOOKUP(B158,'Interventi CIS-Base dati'!$E$2:$E$673,'Interventi CIS-Base dati'!$Y$2:$Y$673),"")</f>
        <v/>
      </c>
      <c r="O158" s="34" t="str">
        <f>IFERROR(_xlfn.XLOOKUP(B158,'Interventi CIS-Base dati'!$E$2:$E$673,'Interventi CIS-Base dati'!$Z$2:$Z$673),"")</f>
        <v/>
      </c>
    </row>
    <row r="159" spans="3:15" x14ac:dyDescent="0.25">
      <c r="C159" s="34" t="str">
        <f>IFERROR(_xlfn.XLOOKUP(B159,'Interventi CIS-Base dati'!$E$2:$E$673,'Interventi CIS-Base dati'!$F$2:$F$673),"")</f>
        <v/>
      </c>
      <c r="D159" s="34" t="str">
        <f>IFERROR(_xlfn.XLOOKUP(B159,'Interventi CIS-Base dati'!$E$2:$E$673,'Interventi CIS-Base dati'!$G$2:$G$673),"")</f>
        <v/>
      </c>
      <c r="E159" s="54" t="str">
        <f>IFERROR(_xlfn.XLOOKUP(B159,'Interventi CIS-Base dati'!$E$2:$E$673,'Interventi CIS-Base dati'!$J$2:$J$673),"")</f>
        <v/>
      </c>
      <c r="F159" s="54" t="str">
        <f>IFERROR(_xlfn.XLOOKUP(B159,'Interventi CIS-Base dati'!$E$2:$E$673,'Interventi CIS-Base dati'!$K$2:$K$673),"")</f>
        <v/>
      </c>
      <c r="G159" s="54" t="str">
        <f>IFERROR(_xlfn.XLOOKUP(B159,'Interventi CIS-Base dati'!$E$2:$E$673,'Interventi CIS-Base dati'!$L$2:$L$673),"")</f>
        <v/>
      </c>
      <c r="H159" s="54" t="str">
        <f>IFERROR(_xlfn.XLOOKUP(B159,'Interventi CIS-Base dati'!$E$2:$E$673,'Interventi CIS-Base dati'!$M$2:$M$673),"")</f>
        <v/>
      </c>
      <c r="I159" s="55" t="str">
        <f>IFERROR(_xlfn.XLOOKUP(B159,'Interventi CIS-Base dati'!$E$2:$E$673,'Interventi CIS-Base dati'!$N$2:$N$673),"")</f>
        <v/>
      </c>
      <c r="J159" s="55" t="str">
        <f>IFERROR(_xlfn.XLOOKUP(B159,'Interventi CIS-Base dati'!$E$2:$E$673,'Interventi CIS-Base dati'!$O$2:$O$673),"")</f>
        <v/>
      </c>
      <c r="K159" s="55" t="str">
        <f>IFERROR(_xlfn.XLOOKUP(B159,'Interventi CIS-Base dati'!$E$2:$E$673,'Interventi CIS-Base dati'!$P$2:$P$673),"")</f>
        <v/>
      </c>
      <c r="L159" s="34" t="str">
        <f>IFERROR(_xlfn.XLOOKUP(B159,'Interventi CIS-Base dati'!$E$2:$E$673,'Interventi CIS-Base dati'!$Q$2:$Q$673),"")</f>
        <v/>
      </c>
      <c r="M159" s="56" t="str">
        <f>IFERROR(_xlfn.XLOOKUP(B159,'Interventi CIS-Base dati'!$E$2:$E$673,'Interventi CIS-Base dati'!$S$2:$S$673),"")</f>
        <v/>
      </c>
      <c r="N159" s="34" t="str">
        <f>IFERROR(_xlfn.XLOOKUP(B159,'Interventi CIS-Base dati'!$E$2:$E$673,'Interventi CIS-Base dati'!$Y$2:$Y$673),"")</f>
        <v/>
      </c>
      <c r="O159" s="34" t="str">
        <f>IFERROR(_xlfn.XLOOKUP(B159,'Interventi CIS-Base dati'!$E$2:$E$673,'Interventi CIS-Base dati'!$Z$2:$Z$673),"")</f>
        <v/>
      </c>
    </row>
    <row r="160" spans="3:15" x14ac:dyDescent="0.25">
      <c r="C160" s="34" t="str">
        <f>IFERROR(_xlfn.XLOOKUP(B160,'Interventi CIS-Base dati'!$E$2:$E$673,'Interventi CIS-Base dati'!$F$2:$F$673),"")</f>
        <v/>
      </c>
      <c r="D160" s="34" t="str">
        <f>IFERROR(_xlfn.XLOOKUP(B160,'Interventi CIS-Base dati'!$E$2:$E$673,'Interventi CIS-Base dati'!$G$2:$G$673),"")</f>
        <v/>
      </c>
      <c r="E160" s="54" t="str">
        <f>IFERROR(_xlfn.XLOOKUP(B160,'Interventi CIS-Base dati'!$E$2:$E$673,'Interventi CIS-Base dati'!$J$2:$J$673),"")</f>
        <v/>
      </c>
      <c r="F160" s="54" t="str">
        <f>IFERROR(_xlfn.XLOOKUP(B160,'Interventi CIS-Base dati'!$E$2:$E$673,'Interventi CIS-Base dati'!$K$2:$K$673),"")</f>
        <v/>
      </c>
      <c r="G160" s="54" t="str">
        <f>IFERROR(_xlfn.XLOOKUP(B160,'Interventi CIS-Base dati'!$E$2:$E$673,'Interventi CIS-Base dati'!$L$2:$L$673),"")</f>
        <v/>
      </c>
      <c r="H160" s="54" t="str">
        <f>IFERROR(_xlfn.XLOOKUP(B160,'Interventi CIS-Base dati'!$E$2:$E$673,'Interventi CIS-Base dati'!$M$2:$M$673),"")</f>
        <v/>
      </c>
      <c r="I160" s="55" t="str">
        <f>IFERROR(_xlfn.XLOOKUP(B160,'Interventi CIS-Base dati'!$E$2:$E$673,'Interventi CIS-Base dati'!$N$2:$N$673),"")</f>
        <v/>
      </c>
      <c r="J160" s="55" t="str">
        <f>IFERROR(_xlfn.XLOOKUP(B160,'Interventi CIS-Base dati'!$E$2:$E$673,'Interventi CIS-Base dati'!$O$2:$O$673),"")</f>
        <v/>
      </c>
      <c r="K160" s="55" t="str">
        <f>IFERROR(_xlfn.XLOOKUP(B160,'Interventi CIS-Base dati'!$E$2:$E$673,'Interventi CIS-Base dati'!$P$2:$P$673),"")</f>
        <v/>
      </c>
      <c r="L160" s="34" t="str">
        <f>IFERROR(_xlfn.XLOOKUP(B160,'Interventi CIS-Base dati'!$E$2:$E$673,'Interventi CIS-Base dati'!$Q$2:$Q$673),"")</f>
        <v/>
      </c>
      <c r="M160" s="56" t="str">
        <f>IFERROR(_xlfn.XLOOKUP(B160,'Interventi CIS-Base dati'!$E$2:$E$673,'Interventi CIS-Base dati'!$S$2:$S$673),"")</f>
        <v/>
      </c>
      <c r="N160" s="34" t="str">
        <f>IFERROR(_xlfn.XLOOKUP(B160,'Interventi CIS-Base dati'!$E$2:$E$673,'Interventi CIS-Base dati'!$Y$2:$Y$673),"")</f>
        <v/>
      </c>
      <c r="O160" s="34" t="str">
        <f>IFERROR(_xlfn.XLOOKUP(B160,'Interventi CIS-Base dati'!$E$2:$E$673,'Interventi CIS-Base dati'!$Z$2:$Z$673),"")</f>
        <v/>
      </c>
    </row>
    <row r="161" spans="3:15" x14ac:dyDescent="0.25">
      <c r="C161" s="34" t="str">
        <f>IFERROR(_xlfn.XLOOKUP(B161,'Interventi CIS-Base dati'!$E$2:$E$673,'Interventi CIS-Base dati'!$F$2:$F$673),"")</f>
        <v/>
      </c>
      <c r="D161" s="34" t="str">
        <f>IFERROR(_xlfn.XLOOKUP(B161,'Interventi CIS-Base dati'!$E$2:$E$673,'Interventi CIS-Base dati'!$G$2:$G$673),"")</f>
        <v/>
      </c>
      <c r="E161" s="54" t="str">
        <f>IFERROR(_xlfn.XLOOKUP(B161,'Interventi CIS-Base dati'!$E$2:$E$673,'Interventi CIS-Base dati'!$J$2:$J$673),"")</f>
        <v/>
      </c>
      <c r="F161" s="54" t="str">
        <f>IFERROR(_xlfn.XLOOKUP(B161,'Interventi CIS-Base dati'!$E$2:$E$673,'Interventi CIS-Base dati'!$K$2:$K$673),"")</f>
        <v/>
      </c>
      <c r="G161" s="54" t="str">
        <f>IFERROR(_xlfn.XLOOKUP(B161,'Interventi CIS-Base dati'!$E$2:$E$673,'Interventi CIS-Base dati'!$L$2:$L$673),"")</f>
        <v/>
      </c>
      <c r="H161" s="54" t="str">
        <f>IFERROR(_xlfn.XLOOKUP(B161,'Interventi CIS-Base dati'!$E$2:$E$673,'Interventi CIS-Base dati'!$M$2:$M$673),"")</f>
        <v/>
      </c>
      <c r="I161" s="55" t="str">
        <f>IFERROR(_xlfn.XLOOKUP(B161,'Interventi CIS-Base dati'!$E$2:$E$673,'Interventi CIS-Base dati'!$N$2:$N$673),"")</f>
        <v/>
      </c>
      <c r="J161" s="55" t="str">
        <f>IFERROR(_xlfn.XLOOKUP(B161,'Interventi CIS-Base dati'!$E$2:$E$673,'Interventi CIS-Base dati'!$O$2:$O$673),"")</f>
        <v/>
      </c>
      <c r="K161" s="55" t="str">
        <f>IFERROR(_xlfn.XLOOKUP(B161,'Interventi CIS-Base dati'!$E$2:$E$673,'Interventi CIS-Base dati'!$P$2:$P$673),"")</f>
        <v/>
      </c>
      <c r="L161" s="34" t="str">
        <f>IFERROR(_xlfn.XLOOKUP(B161,'Interventi CIS-Base dati'!$E$2:$E$673,'Interventi CIS-Base dati'!$Q$2:$Q$673),"")</f>
        <v/>
      </c>
      <c r="M161" s="56" t="str">
        <f>IFERROR(_xlfn.XLOOKUP(B161,'Interventi CIS-Base dati'!$E$2:$E$673,'Interventi CIS-Base dati'!$S$2:$S$673),"")</f>
        <v/>
      </c>
      <c r="N161" s="34" t="str">
        <f>IFERROR(_xlfn.XLOOKUP(B161,'Interventi CIS-Base dati'!$E$2:$E$673,'Interventi CIS-Base dati'!$Y$2:$Y$673),"")</f>
        <v/>
      </c>
      <c r="O161" s="34" t="str">
        <f>IFERROR(_xlfn.XLOOKUP(B161,'Interventi CIS-Base dati'!$E$2:$E$673,'Interventi CIS-Base dati'!$Z$2:$Z$673),"")</f>
        <v/>
      </c>
    </row>
    <row r="162" spans="3:15" x14ac:dyDescent="0.25">
      <c r="C162" s="34" t="str">
        <f>IFERROR(_xlfn.XLOOKUP(B162,'Interventi CIS-Base dati'!$E$2:$E$673,'Interventi CIS-Base dati'!$F$2:$F$673),"")</f>
        <v/>
      </c>
      <c r="D162" s="34" t="str">
        <f>IFERROR(_xlfn.XLOOKUP(B162,'Interventi CIS-Base dati'!$E$2:$E$673,'Interventi CIS-Base dati'!$G$2:$G$673),"")</f>
        <v/>
      </c>
      <c r="E162" s="54" t="str">
        <f>IFERROR(_xlfn.XLOOKUP(B162,'Interventi CIS-Base dati'!$E$2:$E$673,'Interventi CIS-Base dati'!$J$2:$J$673),"")</f>
        <v/>
      </c>
      <c r="F162" s="54" t="str">
        <f>IFERROR(_xlfn.XLOOKUP(B162,'Interventi CIS-Base dati'!$E$2:$E$673,'Interventi CIS-Base dati'!$K$2:$K$673),"")</f>
        <v/>
      </c>
      <c r="G162" s="54" t="str">
        <f>IFERROR(_xlfn.XLOOKUP(B162,'Interventi CIS-Base dati'!$E$2:$E$673,'Interventi CIS-Base dati'!$L$2:$L$673),"")</f>
        <v/>
      </c>
      <c r="H162" s="54" t="str">
        <f>IFERROR(_xlfn.XLOOKUP(B162,'Interventi CIS-Base dati'!$E$2:$E$673,'Interventi CIS-Base dati'!$M$2:$M$673),"")</f>
        <v/>
      </c>
      <c r="I162" s="55" t="str">
        <f>IFERROR(_xlfn.XLOOKUP(B162,'Interventi CIS-Base dati'!$E$2:$E$673,'Interventi CIS-Base dati'!$N$2:$N$673),"")</f>
        <v/>
      </c>
      <c r="J162" s="55" t="str">
        <f>IFERROR(_xlfn.XLOOKUP(B162,'Interventi CIS-Base dati'!$E$2:$E$673,'Interventi CIS-Base dati'!$O$2:$O$673),"")</f>
        <v/>
      </c>
      <c r="K162" s="55" t="str">
        <f>IFERROR(_xlfn.XLOOKUP(B162,'Interventi CIS-Base dati'!$E$2:$E$673,'Interventi CIS-Base dati'!$P$2:$P$673),"")</f>
        <v/>
      </c>
      <c r="L162" s="34" t="str">
        <f>IFERROR(_xlfn.XLOOKUP(B162,'Interventi CIS-Base dati'!$E$2:$E$673,'Interventi CIS-Base dati'!$Q$2:$Q$673),"")</f>
        <v/>
      </c>
      <c r="M162" s="56" t="str">
        <f>IFERROR(_xlfn.XLOOKUP(B162,'Interventi CIS-Base dati'!$E$2:$E$673,'Interventi CIS-Base dati'!$S$2:$S$673),"")</f>
        <v/>
      </c>
      <c r="N162" s="34" t="str">
        <f>IFERROR(_xlfn.XLOOKUP(B162,'Interventi CIS-Base dati'!$E$2:$E$673,'Interventi CIS-Base dati'!$Y$2:$Y$673),"")</f>
        <v/>
      </c>
      <c r="O162" s="34" t="str">
        <f>IFERROR(_xlfn.XLOOKUP(B162,'Interventi CIS-Base dati'!$E$2:$E$673,'Interventi CIS-Base dati'!$Z$2:$Z$673),"")</f>
        <v/>
      </c>
    </row>
    <row r="163" spans="3:15" x14ac:dyDescent="0.25">
      <c r="C163" s="34" t="str">
        <f>IFERROR(_xlfn.XLOOKUP(B163,'Interventi CIS-Base dati'!$E$2:$E$673,'Interventi CIS-Base dati'!$F$2:$F$673),"")</f>
        <v/>
      </c>
      <c r="D163" s="34" t="str">
        <f>IFERROR(_xlfn.XLOOKUP(B163,'Interventi CIS-Base dati'!$E$2:$E$673,'Interventi CIS-Base dati'!$G$2:$G$673),"")</f>
        <v/>
      </c>
      <c r="E163" s="54" t="str">
        <f>IFERROR(_xlfn.XLOOKUP(B163,'Interventi CIS-Base dati'!$E$2:$E$673,'Interventi CIS-Base dati'!$J$2:$J$673),"")</f>
        <v/>
      </c>
      <c r="F163" s="54" t="str">
        <f>IFERROR(_xlfn.XLOOKUP(B163,'Interventi CIS-Base dati'!$E$2:$E$673,'Interventi CIS-Base dati'!$K$2:$K$673),"")</f>
        <v/>
      </c>
      <c r="G163" s="54" t="str">
        <f>IFERROR(_xlfn.XLOOKUP(B163,'Interventi CIS-Base dati'!$E$2:$E$673,'Interventi CIS-Base dati'!$L$2:$L$673),"")</f>
        <v/>
      </c>
      <c r="H163" s="54" t="str">
        <f>IFERROR(_xlfn.XLOOKUP(B163,'Interventi CIS-Base dati'!$E$2:$E$673,'Interventi CIS-Base dati'!$M$2:$M$673),"")</f>
        <v/>
      </c>
      <c r="I163" s="55" t="str">
        <f>IFERROR(_xlfn.XLOOKUP(B163,'Interventi CIS-Base dati'!$E$2:$E$673,'Interventi CIS-Base dati'!$N$2:$N$673),"")</f>
        <v/>
      </c>
      <c r="J163" s="55" t="str">
        <f>IFERROR(_xlfn.XLOOKUP(B163,'Interventi CIS-Base dati'!$E$2:$E$673,'Interventi CIS-Base dati'!$O$2:$O$673),"")</f>
        <v/>
      </c>
      <c r="K163" s="55" t="str">
        <f>IFERROR(_xlfn.XLOOKUP(B163,'Interventi CIS-Base dati'!$E$2:$E$673,'Interventi CIS-Base dati'!$P$2:$P$673),"")</f>
        <v/>
      </c>
      <c r="L163" s="34" t="str">
        <f>IFERROR(_xlfn.XLOOKUP(B163,'Interventi CIS-Base dati'!$E$2:$E$673,'Interventi CIS-Base dati'!$Q$2:$Q$673),"")</f>
        <v/>
      </c>
      <c r="M163" s="56" t="str">
        <f>IFERROR(_xlfn.XLOOKUP(B163,'Interventi CIS-Base dati'!$E$2:$E$673,'Interventi CIS-Base dati'!$S$2:$S$673),"")</f>
        <v/>
      </c>
      <c r="N163" s="34" t="str">
        <f>IFERROR(_xlfn.XLOOKUP(B163,'Interventi CIS-Base dati'!$E$2:$E$673,'Interventi CIS-Base dati'!$Y$2:$Y$673),"")</f>
        <v/>
      </c>
      <c r="O163" s="34" t="str">
        <f>IFERROR(_xlfn.XLOOKUP(B163,'Interventi CIS-Base dati'!$E$2:$E$673,'Interventi CIS-Base dati'!$Z$2:$Z$673),"")</f>
        <v/>
      </c>
    </row>
    <row r="164" spans="3:15" x14ac:dyDescent="0.25">
      <c r="C164" s="34" t="str">
        <f>IFERROR(_xlfn.XLOOKUP(B164,'Interventi CIS-Base dati'!$E$2:$E$673,'Interventi CIS-Base dati'!$F$2:$F$673),"")</f>
        <v/>
      </c>
      <c r="D164" s="34" t="str">
        <f>IFERROR(_xlfn.XLOOKUP(B164,'Interventi CIS-Base dati'!$E$2:$E$673,'Interventi CIS-Base dati'!$G$2:$G$673),"")</f>
        <v/>
      </c>
      <c r="E164" s="54" t="str">
        <f>IFERROR(_xlfn.XLOOKUP(B164,'Interventi CIS-Base dati'!$E$2:$E$673,'Interventi CIS-Base dati'!$J$2:$J$673),"")</f>
        <v/>
      </c>
      <c r="F164" s="54" t="str">
        <f>IFERROR(_xlfn.XLOOKUP(B164,'Interventi CIS-Base dati'!$E$2:$E$673,'Interventi CIS-Base dati'!$K$2:$K$673),"")</f>
        <v/>
      </c>
      <c r="G164" s="54" t="str">
        <f>IFERROR(_xlfn.XLOOKUP(B164,'Interventi CIS-Base dati'!$E$2:$E$673,'Interventi CIS-Base dati'!$L$2:$L$673),"")</f>
        <v/>
      </c>
      <c r="H164" s="54" t="str">
        <f>IFERROR(_xlfn.XLOOKUP(B164,'Interventi CIS-Base dati'!$E$2:$E$673,'Interventi CIS-Base dati'!$M$2:$M$673),"")</f>
        <v/>
      </c>
      <c r="I164" s="55" t="str">
        <f>IFERROR(_xlfn.XLOOKUP(B164,'Interventi CIS-Base dati'!$E$2:$E$673,'Interventi CIS-Base dati'!$N$2:$N$673),"")</f>
        <v/>
      </c>
      <c r="J164" s="55" t="str">
        <f>IFERROR(_xlfn.XLOOKUP(B164,'Interventi CIS-Base dati'!$E$2:$E$673,'Interventi CIS-Base dati'!$O$2:$O$673),"")</f>
        <v/>
      </c>
      <c r="K164" s="55" t="str">
        <f>IFERROR(_xlfn.XLOOKUP(B164,'Interventi CIS-Base dati'!$E$2:$E$673,'Interventi CIS-Base dati'!$P$2:$P$673),"")</f>
        <v/>
      </c>
      <c r="L164" s="34" t="str">
        <f>IFERROR(_xlfn.XLOOKUP(B164,'Interventi CIS-Base dati'!$E$2:$E$673,'Interventi CIS-Base dati'!$Q$2:$Q$673),"")</f>
        <v/>
      </c>
      <c r="M164" s="56" t="str">
        <f>IFERROR(_xlfn.XLOOKUP(B164,'Interventi CIS-Base dati'!$E$2:$E$673,'Interventi CIS-Base dati'!$S$2:$S$673),"")</f>
        <v/>
      </c>
      <c r="N164" s="34" t="str">
        <f>IFERROR(_xlfn.XLOOKUP(B164,'Interventi CIS-Base dati'!$E$2:$E$673,'Interventi CIS-Base dati'!$Y$2:$Y$673),"")</f>
        <v/>
      </c>
      <c r="O164" s="34" t="str">
        <f>IFERROR(_xlfn.XLOOKUP(B164,'Interventi CIS-Base dati'!$E$2:$E$673,'Interventi CIS-Base dati'!$Z$2:$Z$673),"")</f>
        <v/>
      </c>
    </row>
    <row r="165" spans="3:15" x14ac:dyDescent="0.25">
      <c r="C165" s="34" t="str">
        <f>IFERROR(_xlfn.XLOOKUP(B165,'Interventi CIS-Base dati'!$E$2:$E$673,'Interventi CIS-Base dati'!$F$2:$F$673),"")</f>
        <v/>
      </c>
      <c r="D165" s="34" t="str">
        <f>IFERROR(_xlfn.XLOOKUP(B165,'Interventi CIS-Base dati'!$E$2:$E$673,'Interventi CIS-Base dati'!$G$2:$G$673),"")</f>
        <v/>
      </c>
      <c r="E165" s="54" t="str">
        <f>IFERROR(_xlfn.XLOOKUP(B165,'Interventi CIS-Base dati'!$E$2:$E$673,'Interventi CIS-Base dati'!$J$2:$J$673),"")</f>
        <v/>
      </c>
      <c r="F165" s="54" t="str">
        <f>IFERROR(_xlfn.XLOOKUP(B165,'Interventi CIS-Base dati'!$E$2:$E$673,'Interventi CIS-Base dati'!$K$2:$K$673),"")</f>
        <v/>
      </c>
      <c r="G165" s="54" t="str">
        <f>IFERROR(_xlfn.XLOOKUP(B165,'Interventi CIS-Base dati'!$E$2:$E$673,'Interventi CIS-Base dati'!$L$2:$L$673),"")</f>
        <v/>
      </c>
      <c r="H165" s="54" t="str">
        <f>IFERROR(_xlfn.XLOOKUP(B165,'Interventi CIS-Base dati'!$E$2:$E$673,'Interventi CIS-Base dati'!$M$2:$M$673),"")</f>
        <v/>
      </c>
      <c r="I165" s="55" t="str">
        <f>IFERROR(_xlfn.XLOOKUP(B165,'Interventi CIS-Base dati'!$E$2:$E$673,'Interventi CIS-Base dati'!$N$2:$N$673),"")</f>
        <v/>
      </c>
      <c r="J165" s="55" t="str">
        <f>IFERROR(_xlfn.XLOOKUP(B165,'Interventi CIS-Base dati'!$E$2:$E$673,'Interventi CIS-Base dati'!$O$2:$O$673),"")</f>
        <v/>
      </c>
      <c r="K165" s="55" t="str">
        <f>IFERROR(_xlfn.XLOOKUP(B165,'Interventi CIS-Base dati'!$E$2:$E$673,'Interventi CIS-Base dati'!$P$2:$P$673),"")</f>
        <v/>
      </c>
      <c r="L165" s="34" t="str">
        <f>IFERROR(_xlfn.XLOOKUP(B165,'Interventi CIS-Base dati'!$E$2:$E$673,'Interventi CIS-Base dati'!$Q$2:$Q$673),"")</f>
        <v/>
      </c>
      <c r="M165" s="56" t="str">
        <f>IFERROR(_xlfn.XLOOKUP(B165,'Interventi CIS-Base dati'!$E$2:$E$673,'Interventi CIS-Base dati'!$S$2:$S$673),"")</f>
        <v/>
      </c>
      <c r="N165" s="34" t="str">
        <f>IFERROR(_xlfn.XLOOKUP(B165,'Interventi CIS-Base dati'!$E$2:$E$673,'Interventi CIS-Base dati'!$Y$2:$Y$673),"")</f>
        <v/>
      </c>
      <c r="O165" s="34" t="str">
        <f>IFERROR(_xlfn.XLOOKUP(B165,'Interventi CIS-Base dati'!$E$2:$E$673,'Interventi CIS-Base dati'!$Z$2:$Z$673),"")</f>
        <v/>
      </c>
    </row>
    <row r="166" spans="3:15" x14ac:dyDescent="0.25">
      <c r="C166" s="34" t="str">
        <f>IFERROR(_xlfn.XLOOKUP(B166,'Interventi CIS-Base dati'!$E$2:$E$673,'Interventi CIS-Base dati'!$F$2:$F$673),"")</f>
        <v/>
      </c>
      <c r="D166" s="34" t="str">
        <f>IFERROR(_xlfn.XLOOKUP(B166,'Interventi CIS-Base dati'!$E$2:$E$673,'Interventi CIS-Base dati'!$G$2:$G$673),"")</f>
        <v/>
      </c>
      <c r="E166" s="54" t="str">
        <f>IFERROR(_xlfn.XLOOKUP(B166,'Interventi CIS-Base dati'!$E$2:$E$673,'Interventi CIS-Base dati'!$J$2:$J$673),"")</f>
        <v/>
      </c>
      <c r="F166" s="54" t="str">
        <f>IFERROR(_xlfn.XLOOKUP(B166,'Interventi CIS-Base dati'!$E$2:$E$673,'Interventi CIS-Base dati'!$K$2:$K$673),"")</f>
        <v/>
      </c>
      <c r="G166" s="54" t="str">
        <f>IFERROR(_xlfn.XLOOKUP(B166,'Interventi CIS-Base dati'!$E$2:$E$673,'Interventi CIS-Base dati'!$L$2:$L$673),"")</f>
        <v/>
      </c>
      <c r="H166" s="54" t="str">
        <f>IFERROR(_xlfn.XLOOKUP(B166,'Interventi CIS-Base dati'!$E$2:$E$673,'Interventi CIS-Base dati'!$M$2:$M$673),"")</f>
        <v/>
      </c>
      <c r="I166" s="55" t="str">
        <f>IFERROR(_xlfn.XLOOKUP(B166,'Interventi CIS-Base dati'!$E$2:$E$673,'Interventi CIS-Base dati'!$N$2:$N$673),"")</f>
        <v/>
      </c>
      <c r="J166" s="55" t="str">
        <f>IFERROR(_xlfn.XLOOKUP(B166,'Interventi CIS-Base dati'!$E$2:$E$673,'Interventi CIS-Base dati'!$O$2:$O$673),"")</f>
        <v/>
      </c>
      <c r="K166" s="55" t="str">
        <f>IFERROR(_xlfn.XLOOKUP(B166,'Interventi CIS-Base dati'!$E$2:$E$673,'Interventi CIS-Base dati'!$P$2:$P$673),"")</f>
        <v/>
      </c>
      <c r="L166" s="34" t="str">
        <f>IFERROR(_xlfn.XLOOKUP(B166,'Interventi CIS-Base dati'!$E$2:$E$673,'Interventi CIS-Base dati'!$Q$2:$Q$673),"")</f>
        <v/>
      </c>
      <c r="M166" s="56" t="str">
        <f>IFERROR(_xlfn.XLOOKUP(B166,'Interventi CIS-Base dati'!$E$2:$E$673,'Interventi CIS-Base dati'!$S$2:$S$673),"")</f>
        <v/>
      </c>
      <c r="N166" s="34" t="str">
        <f>IFERROR(_xlfn.XLOOKUP(B166,'Interventi CIS-Base dati'!$E$2:$E$673,'Interventi CIS-Base dati'!$Y$2:$Y$673),"")</f>
        <v/>
      </c>
      <c r="O166" s="34" t="str">
        <f>IFERROR(_xlfn.XLOOKUP(B166,'Interventi CIS-Base dati'!$E$2:$E$673,'Interventi CIS-Base dati'!$Z$2:$Z$673),"")</f>
        <v/>
      </c>
    </row>
    <row r="167" spans="3:15" x14ac:dyDescent="0.25">
      <c r="C167" s="34" t="str">
        <f>IFERROR(_xlfn.XLOOKUP(B167,'Interventi CIS-Base dati'!$E$2:$E$673,'Interventi CIS-Base dati'!$F$2:$F$673),"")</f>
        <v/>
      </c>
      <c r="D167" s="34" t="str">
        <f>IFERROR(_xlfn.XLOOKUP(B167,'Interventi CIS-Base dati'!$E$2:$E$673,'Interventi CIS-Base dati'!$G$2:$G$673),"")</f>
        <v/>
      </c>
      <c r="E167" s="54" t="str">
        <f>IFERROR(_xlfn.XLOOKUP(B167,'Interventi CIS-Base dati'!$E$2:$E$673,'Interventi CIS-Base dati'!$J$2:$J$673),"")</f>
        <v/>
      </c>
      <c r="F167" s="54" t="str">
        <f>IFERROR(_xlfn.XLOOKUP(B167,'Interventi CIS-Base dati'!$E$2:$E$673,'Interventi CIS-Base dati'!$K$2:$K$673),"")</f>
        <v/>
      </c>
      <c r="G167" s="54" t="str">
        <f>IFERROR(_xlfn.XLOOKUP(B167,'Interventi CIS-Base dati'!$E$2:$E$673,'Interventi CIS-Base dati'!$L$2:$L$673),"")</f>
        <v/>
      </c>
      <c r="H167" s="54" t="str">
        <f>IFERROR(_xlfn.XLOOKUP(B167,'Interventi CIS-Base dati'!$E$2:$E$673,'Interventi CIS-Base dati'!$M$2:$M$673),"")</f>
        <v/>
      </c>
      <c r="I167" s="55" t="str">
        <f>IFERROR(_xlfn.XLOOKUP(B167,'Interventi CIS-Base dati'!$E$2:$E$673,'Interventi CIS-Base dati'!$N$2:$N$673),"")</f>
        <v/>
      </c>
      <c r="J167" s="55" t="str">
        <f>IFERROR(_xlfn.XLOOKUP(B167,'Interventi CIS-Base dati'!$E$2:$E$673,'Interventi CIS-Base dati'!$O$2:$O$673),"")</f>
        <v/>
      </c>
      <c r="K167" s="55" t="str">
        <f>IFERROR(_xlfn.XLOOKUP(B167,'Interventi CIS-Base dati'!$E$2:$E$673,'Interventi CIS-Base dati'!$P$2:$P$673),"")</f>
        <v/>
      </c>
      <c r="L167" s="34" t="str">
        <f>IFERROR(_xlfn.XLOOKUP(B167,'Interventi CIS-Base dati'!$E$2:$E$673,'Interventi CIS-Base dati'!$Q$2:$Q$673),"")</f>
        <v/>
      </c>
      <c r="M167" s="56" t="str">
        <f>IFERROR(_xlfn.XLOOKUP(B167,'Interventi CIS-Base dati'!$E$2:$E$673,'Interventi CIS-Base dati'!$S$2:$S$673),"")</f>
        <v/>
      </c>
      <c r="N167" s="34" t="str">
        <f>IFERROR(_xlfn.XLOOKUP(B167,'Interventi CIS-Base dati'!$E$2:$E$673,'Interventi CIS-Base dati'!$Y$2:$Y$673),"")</f>
        <v/>
      </c>
      <c r="O167" s="34" t="str">
        <f>IFERROR(_xlfn.XLOOKUP(B167,'Interventi CIS-Base dati'!$E$2:$E$673,'Interventi CIS-Base dati'!$Z$2:$Z$673),"")</f>
        <v/>
      </c>
    </row>
    <row r="168" spans="3:15" x14ac:dyDescent="0.25">
      <c r="C168" s="34" t="str">
        <f>IFERROR(_xlfn.XLOOKUP(B168,'Interventi CIS-Base dati'!$E$2:$E$673,'Interventi CIS-Base dati'!$F$2:$F$673),"")</f>
        <v/>
      </c>
      <c r="D168" s="34" t="str">
        <f>IFERROR(_xlfn.XLOOKUP(B168,'Interventi CIS-Base dati'!$E$2:$E$673,'Interventi CIS-Base dati'!$G$2:$G$673),"")</f>
        <v/>
      </c>
      <c r="E168" s="54" t="str">
        <f>IFERROR(_xlfn.XLOOKUP(B168,'Interventi CIS-Base dati'!$E$2:$E$673,'Interventi CIS-Base dati'!$J$2:$J$673),"")</f>
        <v/>
      </c>
      <c r="F168" s="54" t="str">
        <f>IFERROR(_xlfn.XLOOKUP(B168,'Interventi CIS-Base dati'!$E$2:$E$673,'Interventi CIS-Base dati'!$K$2:$K$673),"")</f>
        <v/>
      </c>
      <c r="G168" s="54" t="str">
        <f>IFERROR(_xlfn.XLOOKUP(B168,'Interventi CIS-Base dati'!$E$2:$E$673,'Interventi CIS-Base dati'!$L$2:$L$673),"")</f>
        <v/>
      </c>
      <c r="H168" s="54" t="str">
        <f>IFERROR(_xlfn.XLOOKUP(B168,'Interventi CIS-Base dati'!$E$2:$E$673,'Interventi CIS-Base dati'!$M$2:$M$673),"")</f>
        <v/>
      </c>
      <c r="I168" s="55" t="str">
        <f>IFERROR(_xlfn.XLOOKUP(B168,'Interventi CIS-Base dati'!$E$2:$E$673,'Interventi CIS-Base dati'!$N$2:$N$673),"")</f>
        <v/>
      </c>
      <c r="J168" s="55" t="str">
        <f>IFERROR(_xlfn.XLOOKUP(B168,'Interventi CIS-Base dati'!$E$2:$E$673,'Interventi CIS-Base dati'!$O$2:$O$673),"")</f>
        <v/>
      </c>
      <c r="K168" s="55" t="str">
        <f>IFERROR(_xlfn.XLOOKUP(B168,'Interventi CIS-Base dati'!$E$2:$E$673,'Interventi CIS-Base dati'!$P$2:$P$673),"")</f>
        <v/>
      </c>
      <c r="L168" s="34" t="str">
        <f>IFERROR(_xlfn.XLOOKUP(B168,'Interventi CIS-Base dati'!$E$2:$E$673,'Interventi CIS-Base dati'!$Q$2:$Q$673),"")</f>
        <v/>
      </c>
      <c r="M168" s="56" t="str">
        <f>IFERROR(_xlfn.XLOOKUP(B168,'Interventi CIS-Base dati'!$E$2:$E$673,'Interventi CIS-Base dati'!$S$2:$S$673),"")</f>
        <v/>
      </c>
      <c r="N168" s="34" t="str">
        <f>IFERROR(_xlfn.XLOOKUP(B168,'Interventi CIS-Base dati'!$E$2:$E$673,'Interventi CIS-Base dati'!$Y$2:$Y$673),"")</f>
        <v/>
      </c>
      <c r="O168" s="34" t="str">
        <f>IFERROR(_xlfn.XLOOKUP(B168,'Interventi CIS-Base dati'!$E$2:$E$673,'Interventi CIS-Base dati'!$Z$2:$Z$673),"")</f>
        <v/>
      </c>
    </row>
    <row r="169" spans="3:15" x14ac:dyDescent="0.25">
      <c r="C169" s="34" t="str">
        <f>IFERROR(_xlfn.XLOOKUP(B169,'Interventi CIS-Base dati'!$E$2:$E$673,'Interventi CIS-Base dati'!$F$2:$F$673),"")</f>
        <v/>
      </c>
      <c r="D169" s="34" t="str">
        <f>IFERROR(_xlfn.XLOOKUP(B169,'Interventi CIS-Base dati'!$E$2:$E$673,'Interventi CIS-Base dati'!$G$2:$G$673),"")</f>
        <v/>
      </c>
      <c r="E169" s="54" t="str">
        <f>IFERROR(_xlfn.XLOOKUP(B169,'Interventi CIS-Base dati'!$E$2:$E$673,'Interventi CIS-Base dati'!$J$2:$J$673),"")</f>
        <v/>
      </c>
      <c r="F169" s="54" t="str">
        <f>IFERROR(_xlfn.XLOOKUP(B169,'Interventi CIS-Base dati'!$E$2:$E$673,'Interventi CIS-Base dati'!$K$2:$K$673),"")</f>
        <v/>
      </c>
      <c r="G169" s="54" t="str">
        <f>IFERROR(_xlfn.XLOOKUP(B169,'Interventi CIS-Base dati'!$E$2:$E$673,'Interventi CIS-Base dati'!$L$2:$L$673),"")</f>
        <v/>
      </c>
      <c r="H169" s="54" t="str">
        <f>IFERROR(_xlfn.XLOOKUP(B169,'Interventi CIS-Base dati'!$E$2:$E$673,'Interventi CIS-Base dati'!$M$2:$M$673),"")</f>
        <v/>
      </c>
      <c r="I169" s="55" t="str">
        <f>IFERROR(_xlfn.XLOOKUP(B169,'Interventi CIS-Base dati'!$E$2:$E$673,'Interventi CIS-Base dati'!$N$2:$N$673),"")</f>
        <v/>
      </c>
      <c r="J169" s="55" t="str">
        <f>IFERROR(_xlfn.XLOOKUP(B169,'Interventi CIS-Base dati'!$E$2:$E$673,'Interventi CIS-Base dati'!$O$2:$O$673),"")</f>
        <v/>
      </c>
      <c r="K169" s="55" t="str">
        <f>IFERROR(_xlfn.XLOOKUP(B169,'Interventi CIS-Base dati'!$E$2:$E$673,'Interventi CIS-Base dati'!$P$2:$P$673),"")</f>
        <v/>
      </c>
      <c r="L169" s="34" t="str">
        <f>IFERROR(_xlfn.XLOOKUP(B169,'Interventi CIS-Base dati'!$E$2:$E$673,'Interventi CIS-Base dati'!$Q$2:$Q$673),"")</f>
        <v/>
      </c>
      <c r="M169" s="56" t="str">
        <f>IFERROR(_xlfn.XLOOKUP(B169,'Interventi CIS-Base dati'!$E$2:$E$673,'Interventi CIS-Base dati'!$S$2:$S$673),"")</f>
        <v/>
      </c>
      <c r="N169" s="34" t="str">
        <f>IFERROR(_xlfn.XLOOKUP(B169,'Interventi CIS-Base dati'!$E$2:$E$673,'Interventi CIS-Base dati'!$Y$2:$Y$673),"")</f>
        <v/>
      </c>
      <c r="O169" s="34" t="str">
        <f>IFERROR(_xlfn.XLOOKUP(B169,'Interventi CIS-Base dati'!$E$2:$E$673,'Interventi CIS-Base dati'!$Z$2:$Z$673),"")</f>
        <v/>
      </c>
    </row>
    <row r="170" spans="3:15" x14ac:dyDescent="0.25">
      <c r="C170" s="34" t="str">
        <f>IFERROR(_xlfn.XLOOKUP(B170,'Interventi CIS-Base dati'!$E$2:$E$673,'Interventi CIS-Base dati'!$F$2:$F$673),"")</f>
        <v/>
      </c>
      <c r="D170" s="34" t="str">
        <f>IFERROR(_xlfn.XLOOKUP(B170,'Interventi CIS-Base dati'!$E$2:$E$673,'Interventi CIS-Base dati'!$G$2:$G$673),"")</f>
        <v/>
      </c>
      <c r="E170" s="54" t="str">
        <f>IFERROR(_xlfn.XLOOKUP(B170,'Interventi CIS-Base dati'!$E$2:$E$673,'Interventi CIS-Base dati'!$J$2:$J$673),"")</f>
        <v/>
      </c>
      <c r="F170" s="54" t="str">
        <f>IFERROR(_xlfn.XLOOKUP(B170,'Interventi CIS-Base dati'!$E$2:$E$673,'Interventi CIS-Base dati'!$K$2:$K$673),"")</f>
        <v/>
      </c>
      <c r="G170" s="54" t="str">
        <f>IFERROR(_xlfn.XLOOKUP(B170,'Interventi CIS-Base dati'!$E$2:$E$673,'Interventi CIS-Base dati'!$L$2:$L$673),"")</f>
        <v/>
      </c>
      <c r="H170" s="54" t="str">
        <f>IFERROR(_xlfn.XLOOKUP(B170,'Interventi CIS-Base dati'!$E$2:$E$673,'Interventi CIS-Base dati'!$M$2:$M$673),"")</f>
        <v/>
      </c>
      <c r="I170" s="55" t="str">
        <f>IFERROR(_xlfn.XLOOKUP(B170,'Interventi CIS-Base dati'!$E$2:$E$673,'Interventi CIS-Base dati'!$N$2:$N$673),"")</f>
        <v/>
      </c>
      <c r="J170" s="55" t="str">
        <f>IFERROR(_xlfn.XLOOKUP(B170,'Interventi CIS-Base dati'!$E$2:$E$673,'Interventi CIS-Base dati'!$O$2:$O$673),"")</f>
        <v/>
      </c>
      <c r="K170" s="55" t="str">
        <f>IFERROR(_xlfn.XLOOKUP(B170,'Interventi CIS-Base dati'!$E$2:$E$673,'Interventi CIS-Base dati'!$P$2:$P$673),"")</f>
        <v/>
      </c>
      <c r="L170" s="34" t="str">
        <f>IFERROR(_xlfn.XLOOKUP(B170,'Interventi CIS-Base dati'!$E$2:$E$673,'Interventi CIS-Base dati'!$Q$2:$Q$673),"")</f>
        <v/>
      </c>
      <c r="M170" s="56" t="str">
        <f>IFERROR(_xlfn.XLOOKUP(B170,'Interventi CIS-Base dati'!$E$2:$E$673,'Interventi CIS-Base dati'!$S$2:$S$673),"")</f>
        <v/>
      </c>
      <c r="N170" s="34" t="str">
        <f>IFERROR(_xlfn.XLOOKUP(B170,'Interventi CIS-Base dati'!$E$2:$E$673,'Interventi CIS-Base dati'!$Y$2:$Y$673),"")</f>
        <v/>
      </c>
      <c r="O170" s="34" t="str">
        <f>IFERROR(_xlfn.XLOOKUP(B170,'Interventi CIS-Base dati'!$E$2:$E$673,'Interventi CIS-Base dati'!$Z$2:$Z$673),"")</f>
        <v/>
      </c>
    </row>
    <row r="171" spans="3:15" x14ac:dyDescent="0.25">
      <c r="C171" s="34" t="str">
        <f>IFERROR(_xlfn.XLOOKUP(B171,'Interventi CIS-Base dati'!$E$2:$E$673,'Interventi CIS-Base dati'!$F$2:$F$673),"")</f>
        <v/>
      </c>
      <c r="D171" s="34" t="str">
        <f>IFERROR(_xlfn.XLOOKUP(B171,'Interventi CIS-Base dati'!$E$2:$E$673,'Interventi CIS-Base dati'!$G$2:$G$673),"")</f>
        <v/>
      </c>
      <c r="E171" s="54" t="str">
        <f>IFERROR(_xlfn.XLOOKUP(B171,'Interventi CIS-Base dati'!$E$2:$E$673,'Interventi CIS-Base dati'!$J$2:$J$673),"")</f>
        <v/>
      </c>
      <c r="F171" s="54" t="str">
        <f>IFERROR(_xlfn.XLOOKUP(B171,'Interventi CIS-Base dati'!$E$2:$E$673,'Interventi CIS-Base dati'!$K$2:$K$673),"")</f>
        <v/>
      </c>
      <c r="G171" s="54" t="str">
        <f>IFERROR(_xlfn.XLOOKUP(B171,'Interventi CIS-Base dati'!$E$2:$E$673,'Interventi CIS-Base dati'!$L$2:$L$673),"")</f>
        <v/>
      </c>
      <c r="H171" s="54" t="str">
        <f>IFERROR(_xlfn.XLOOKUP(B171,'Interventi CIS-Base dati'!$E$2:$E$673,'Interventi CIS-Base dati'!$M$2:$M$673),"")</f>
        <v/>
      </c>
      <c r="I171" s="55" t="str">
        <f>IFERROR(_xlfn.XLOOKUP(B171,'Interventi CIS-Base dati'!$E$2:$E$673,'Interventi CIS-Base dati'!$N$2:$N$673),"")</f>
        <v/>
      </c>
      <c r="J171" s="55" t="str">
        <f>IFERROR(_xlfn.XLOOKUP(B171,'Interventi CIS-Base dati'!$E$2:$E$673,'Interventi CIS-Base dati'!$O$2:$O$673),"")</f>
        <v/>
      </c>
      <c r="K171" s="55" t="str">
        <f>IFERROR(_xlfn.XLOOKUP(B171,'Interventi CIS-Base dati'!$E$2:$E$673,'Interventi CIS-Base dati'!$P$2:$P$673),"")</f>
        <v/>
      </c>
      <c r="L171" s="34" t="str">
        <f>IFERROR(_xlfn.XLOOKUP(B171,'Interventi CIS-Base dati'!$E$2:$E$673,'Interventi CIS-Base dati'!$Q$2:$Q$673),"")</f>
        <v/>
      </c>
      <c r="M171" s="56" t="str">
        <f>IFERROR(_xlfn.XLOOKUP(B171,'Interventi CIS-Base dati'!$E$2:$E$673,'Interventi CIS-Base dati'!$S$2:$S$673),"")</f>
        <v/>
      </c>
      <c r="N171" s="34" t="str">
        <f>IFERROR(_xlfn.XLOOKUP(B171,'Interventi CIS-Base dati'!$E$2:$E$673,'Interventi CIS-Base dati'!$Y$2:$Y$673),"")</f>
        <v/>
      </c>
      <c r="O171" s="34" t="str">
        <f>IFERROR(_xlfn.XLOOKUP(B171,'Interventi CIS-Base dati'!$E$2:$E$673,'Interventi CIS-Base dati'!$Z$2:$Z$673),"")</f>
        <v/>
      </c>
    </row>
    <row r="172" spans="3:15" x14ac:dyDescent="0.25">
      <c r="C172" s="34" t="str">
        <f>IFERROR(_xlfn.XLOOKUP(B172,'Interventi CIS-Base dati'!$E$2:$E$673,'Interventi CIS-Base dati'!$F$2:$F$673),"")</f>
        <v/>
      </c>
      <c r="D172" s="34" t="str">
        <f>IFERROR(_xlfn.XLOOKUP(B172,'Interventi CIS-Base dati'!$E$2:$E$673,'Interventi CIS-Base dati'!$G$2:$G$673),"")</f>
        <v/>
      </c>
      <c r="E172" s="54" t="str">
        <f>IFERROR(_xlfn.XLOOKUP(B172,'Interventi CIS-Base dati'!$E$2:$E$673,'Interventi CIS-Base dati'!$J$2:$J$673),"")</f>
        <v/>
      </c>
      <c r="F172" s="54" t="str">
        <f>IFERROR(_xlfn.XLOOKUP(B172,'Interventi CIS-Base dati'!$E$2:$E$673,'Interventi CIS-Base dati'!$K$2:$K$673),"")</f>
        <v/>
      </c>
      <c r="G172" s="54" t="str">
        <f>IFERROR(_xlfn.XLOOKUP(B172,'Interventi CIS-Base dati'!$E$2:$E$673,'Interventi CIS-Base dati'!$L$2:$L$673),"")</f>
        <v/>
      </c>
      <c r="H172" s="54" t="str">
        <f>IFERROR(_xlfn.XLOOKUP(B172,'Interventi CIS-Base dati'!$E$2:$E$673,'Interventi CIS-Base dati'!$M$2:$M$673),"")</f>
        <v/>
      </c>
      <c r="I172" s="55" t="str">
        <f>IFERROR(_xlfn.XLOOKUP(B172,'Interventi CIS-Base dati'!$E$2:$E$673,'Interventi CIS-Base dati'!$N$2:$N$673),"")</f>
        <v/>
      </c>
      <c r="J172" s="55" t="str">
        <f>IFERROR(_xlfn.XLOOKUP(B172,'Interventi CIS-Base dati'!$E$2:$E$673,'Interventi CIS-Base dati'!$O$2:$O$673),"")</f>
        <v/>
      </c>
      <c r="K172" s="55" t="str">
        <f>IFERROR(_xlfn.XLOOKUP(B172,'Interventi CIS-Base dati'!$E$2:$E$673,'Interventi CIS-Base dati'!$P$2:$P$673),"")</f>
        <v/>
      </c>
      <c r="L172" s="34" t="str">
        <f>IFERROR(_xlfn.XLOOKUP(B172,'Interventi CIS-Base dati'!$E$2:$E$673,'Interventi CIS-Base dati'!$Q$2:$Q$673),"")</f>
        <v/>
      </c>
      <c r="M172" s="56" t="str">
        <f>IFERROR(_xlfn.XLOOKUP(B172,'Interventi CIS-Base dati'!$E$2:$E$673,'Interventi CIS-Base dati'!$S$2:$S$673),"")</f>
        <v/>
      </c>
      <c r="N172" s="34" t="str">
        <f>IFERROR(_xlfn.XLOOKUP(B172,'Interventi CIS-Base dati'!$E$2:$E$673,'Interventi CIS-Base dati'!$Y$2:$Y$673),"")</f>
        <v/>
      </c>
      <c r="O172" s="34" t="str">
        <f>IFERROR(_xlfn.XLOOKUP(B172,'Interventi CIS-Base dati'!$E$2:$E$673,'Interventi CIS-Base dati'!$Z$2:$Z$673),"")</f>
        <v/>
      </c>
    </row>
    <row r="173" spans="3:15" x14ac:dyDescent="0.25">
      <c r="C173" s="34" t="str">
        <f>IFERROR(_xlfn.XLOOKUP(B173,'Interventi CIS-Base dati'!$E$2:$E$673,'Interventi CIS-Base dati'!$F$2:$F$673),"")</f>
        <v/>
      </c>
      <c r="D173" s="34" t="str">
        <f>IFERROR(_xlfn.XLOOKUP(B173,'Interventi CIS-Base dati'!$E$2:$E$673,'Interventi CIS-Base dati'!$G$2:$G$673),"")</f>
        <v/>
      </c>
      <c r="E173" s="54" t="str">
        <f>IFERROR(_xlfn.XLOOKUP(B173,'Interventi CIS-Base dati'!$E$2:$E$673,'Interventi CIS-Base dati'!$J$2:$J$673),"")</f>
        <v/>
      </c>
      <c r="F173" s="54" t="str">
        <f>IFERROR(_xlfn.XLOOKUP(B173,'Interventi CIS-Base dati'!$E$2:$E$673,'Interventi CIS-Base dati'!$K$2:$K$673),"")</f>
        <v/>
      </c>
      <c r="G173" s="54" t="str">
        <f>IFERROR(_xlfn.XLOOKUP(B173,'Interventi CIS-Base dati'!$E$2:$E$673,'Interventi CIS-Base dati'!$L$2:$L$673),"")</f>
        <v/>
      </c>
      <c r="H173" s="54" t="str">
        <f>IFERROR(_xlfn.XLOOKUP(B173,'Interventi CIS-Base dati'!$E$2:$E$673,'Interventi CIS-Base dati'!$M$2:$M$673),"")</f>
        <v/>
      </c>
      <c r="I173" s="55" t="str">
        <f>IFERROR(_xlfn.XLOOKUP(B173,'Interventi CIS-Base dati'!$E$2:$E$673,'Interventi CIS-Base dati'!$N$2:$N$673),"")</f>
        <v/>
      </c>
      <c r="J173" s="55" t="str">
        <f>IFERROR(_xlfn.XLOOKUP(B173,'Interventi CIS-Base dati'!$E$2:$E$673,'Interventi CIS-Base dati'!$O$2:$O$673),"")</f>
        <v/>
      </c>
      <c r="K173" s="55" t="str">
        <f>IFERROR(_xlfn.XLOOKUP(B173,'Interventi CIS-Base dati'!$E$2:$E$673,'Interventi CIS-Base dati'!$P$2:$P$673),"")</f>
        <v/>
      </c>
      <c r="L173" s="34" t="str">
        <f>IFERROR(_xlfn.XLOOKUP(B173,'Interventi CIS-Base dati'!$E$2:$E$673,'Interventi CIS-Base dati'!$Q$2:$Q$673),"")</f>
        <v/>
      </c>
      <c r="M173" s="56" t="str">
        <f>IFERROR(_xlfn.XLOOKUP(B173,'Interventi CIS-Base dati'!$E$2:$E$673,'Interventi CIS-Base dati'!$S$2:$S$673),"")</f>
        <v/>
      </c>
      <c r="N173" s="34" t="str">
        <f>IFERROR(_xlfn.XLOOKUP(B173,'Interventi CIS-Base dati'!$E$2:$E$673,'Interventi CIS-Base dati'!$Y$2:$Y$673),"")</f>
        <v/>
      </c>
      <c r="O173" s="34" t="str">
        <f>IFERROR(_xlfn.XLOOKUP(B173,'Interventi CIS-Base dati'!$E$2:$E$673,'Interventi CIS-Base dati'!$Z$2:$Z$673),"")</f>
        <v/>
      </c>
    </row>
    <row r="174" spans="3:15" x14ac:dyDescent="0.25">
      <c r="C174" s="34" t="str">
        <f>IFERROR(_xlfn.XLOOKUP(B174,'Interventi CIS-Base dati'!$E$2:$E$673,'Interventi CIS-Base dati'!$F$2:$F$673),"")</f>
        <v/>
      </c>
      <c r="D174" s="34" t="str">
        <f>IFERROR(_xlfn.XLOOKUP(B174,'Interventi CIS-Base dati'!$E$2:$E$673,'Interventi CIS-Base dati'!$G$2:$G$673),"")</f>
        <v/>
      </c>
      <c r="E174" s="54" t="str">
        <f>IFERROR(_xlfn.XLOOKUP(B174,'Interventi CIS-Base dati'!$E$2:$E$673,'Interventi CIS-Base dati'!$J$2:$J$673),"")</f>
        <v/>
      </c>
      <c r="F174" s="54" t="str">
        <f>IFERROR(_xlfn.XLOOKUP(B174,'Interventi CIS-Base dati'!$E$2:$E$673,'Interventi CIS-Base dati'!$K$2:$K$673),"")</f>
        <v/>
      </c>
      <c r="G174" s="54" t="str">
        <f>IFERROR(_xlfn.XLOOKUP(B174,'Interventi CIS-Base dati'!$E$2:$E$673,'Interventi CIS-Base dati'!$L$2:$L$673),"")</f>
        <v/>
      </c>
      <c r="H174" s="54" t="str">
        <f>IFERROR(_xlfn.XLOOKUP(B174,'Interventi CIS-Base dati'!$E$2:$E$673,'Interventi CIS-Base dati'!$M$2:$M$673),"")</f>
        <v/>
      </c>
      <c r="I174" s="55" t="str">
        <f>IFERROR(_xlfn.XLOOKUP(B174,'Interventi CIS-Base dati'!$E$2:$E$673,'Interventi CIS-Base dati'!$N$2:$N$673),"")</f>
        <v/>
      </c>
      <c r="J174" s="55" t="str">
        <f>IFERROR(_xlfn.XLOOKUP(B174,'Interventi CIS-Base dati'!$E$2:$E$673,'Interventi CIS-Base dati'!$O$2:$O$673),"")</f>
        <v/>
      </c>
      <c r="K174" s="55" t="str">
        <f>IFERROR(_xlfn.XLOOKUP(B174,'Interventi CIS-Base dati'!$E$2:$E$673,'Interventi CIS-Base dati'!$P$2:$P$673),"")</f>
        <v/>
      </c>
      <c r="L174" s="34" t="str">
        <f>IFERROR(_xlfn.XLOOKUP(B174,'Interventi CIS-Base dati'!$E$2:$E$673,'Interventi CIS-Base dati'!$Q$2:$Q$673),"")</f>
        <v/>
      </c>
      <c r="M174" s="56" t="str">
        <f>IFERROR(_xlfn.XLOOKUP(B174,'Interventi CIS-Base dati'!$E$2:$E$673,'Interventi CIS-Base dati'!$S$2:$S$673),"")</f>
        <v/>
      </c>
      <c r="N174" s="34" t="str">
        <f>IFERROR(_xlfn.XLOOKUP(B174,'Interventi CIS-Base dati'!$E$2:$E$673,'Interventi CIS-Base dati'!$Y$2:$Y$673),"")</f>
        <v/>
      </c>
      <c r="O174" s="34" t="str">
        <f>IFERROR(_xlfn.XLOOKUP(B174,'Interventi CIS-Base dati'!$E$2:$E$673,'Interventi CIS-Base dati'!$Z$2:$Z$673),"")</f>
        <v/>
      </c>
    </row>
    <row r="175" spans="3:15" x14ac:dyDescent="0.25">
      <c r="C175" s="34" t="str">
        <f>IFERROR(_xlfn.XLOOKUP(B175,'Interventi CIS-Base dati'!$E$2:$E$673,'Interventi CIS-Base dati'!$F$2:$F$673),"")</f>
        <v/>
      </c>
      <c r="D175" s="34" t="str">
        <f>IFERROR(_xlfn.XLOOKUP(B175,'Interventi CIS-Base dati'!$E$2:$E$673,'Interventi CIS-Base dati'!$G$2:$G$673),"")</f>
        <v/>
      </c>
      <c r="E175" s="54" t="str">
        <f>IFERROR(_xlfn.XLOOKUP(B175,'Interventi CIS-Base dati'!$E$2:$E$673,'Interventi CIS-Base dati'!$J$2:$J$673),"")</f>
        <v/>
      </c>
      <c r="F175" s="54" t="str">
        <f>IFERROR(_xlfn.XLOOKUP(B175,'Interventi CIS-Base dati'!$E$2:$E$673,'Interventi CIS-Base dati'!$K$2:$K$673),"")</f>
        <v/>
      </c>
      <c r="G175" s="54" t="str">
        <f>IFERROR(_xlfn.XLOOKUP(B175,'Interventi CIS-Base dati'!$E$2:$E$673,'Interventi CIS-Base dati'!$L$2:$L$673),"")</f>
        <v/>
      </c>
      <c r="H175" s="54" t="str">
        <f>IFERROR(_xlfn.XLOOKUP(B175,'Interventi CIS-Base dati'!$E$2:$E$673,'Interventi CIS-Base dati'!$M$2:$M$673),"")</f>
        <v/>
      </c>
      <c r="I175" s="55" t="str">
        <f>IFERROR(_xlfn.XLOOKUP(B175,'Interventi CIS-Base dati'!$E$2:$E$673,'Interventi CIS-Base dati'!$N$2:$N$673),"")</f>
        <v/>
      </c>
      <c r="J175" s="55" t="str">
        <f>IFERROR(_xlfn.XLOOKUP(B175,'Interventi CIS-Base dati'!$E$2:$E$673,'Interventi CIS-Base dati'!$O$2:$O$673),"")</f>
        <v/>
      </c>
      <c r="K175" s="55" t="str">
        <f>IFERROR(_xlfn.XLOOKUP(B175,'Interventi CIS-Base dati'!$E$2:$E$673,'Interventi CIS-Base dati'!$P$2:$P$673),"")</f>
        <v/>
      </c>
      <c r="L175" s="34" t="str">
        <f>IFERROR(_xlfn.XLOOKUP(B175,'Interventi CIS-Base dati'!$E$2:$E$673,'Interventi CIS-Base dati'!$Q$2:$Q$673),"")</f>
        <v/>
      </c>
      <c r="M175" s="56" t="str">
        <f>IFERROR(_xlfn.XLOOKUP(B175,'Interventi CIS-Base dati'!$E$2:$E$673,'Interventi CIS-Base dati'!$S$2:$S$673),"")</f>
        <v/>
      </c>
      <c r="N175" s="34" t="str">
        <f>IFERROR(_xlfn.XLOOKUP(B175,'Interventi CIS-Base dati'!$E$2:$E$673,'Interventi CIS-Base dati'!$Y$2:$Y$673),"")</f>
        <v/>
      </c>
      <c r="O175" s="34" t="str">
        <f>IFERROR(_xlfn.XLOOKUP(B175,'Interventi CIS-Base dati'!$E$2:$E$673,'Interventi CIS-Base dati'!$Z$2:$Z$673),"")</f>
        <v/>
      </c>
    </row>
    <row r="176" spans="3:15" x14ac:dyDescent="0.25">
      <c r="C176" s="34" t="str">
        <f>IFERROR(_xlfn.XLOOKUP(B176,'Interventi CIS-Base dati'!$E$2:$E$673,'Interventi CIS-Base dati'!$F$2:$F$673),"")</f>
        <v/>
      </c>
      <c r="D176" s="34" t="str">
        <f>IFERROR(_xlfn.XLOOKUP(B176,'Interventi CIS-Base dati'!$E$2:$E$673,'Interventi CIS-Base dati'!$G$2:$G$673),"")</f>
        <v/>
      </c>
      <c r="E176" s="54" t="str">
        <f>IFERROR(_xlfn.XLOOKUP(B176,'Interventi CIS-Base dati'!$E$2:$E$673,'Interventi CIS-Base dati'!$J$2:$J$673),"")</f>
        <v/>
      </c>
      <c r="F176" s="54" t="str">
        <f>IFERROR(_xlfn.XLOOKUP(B176,'Interventi CIS-Base dati'!$E$2:$E$673,'Interventi CIS-Base dati'!$K$2:$K$673),"")</f>
        <v/>
      </c>
      <c r="G176" s="54" t="str">
        <f>IFERROR(_xlfn.XLOOKUP(B176,'Interventi CIS-Base dati'!$E$2:$E$673,'Interventi CIS-Base dati'!$L$2:$L$673),"")</f>
        <v/>
      </c>
      <c r="H176" s="54" t="str">
        <f>IFERROR(_xlfn.XLOOKUP(B176,'Interventi CIS-Base dati'!$E$2:$E$673,'Interventi CIS-Base dati'!$M$2:$M$673),"")</f>
        <v/>
      </c>
      <c r="I176" s="55" t="str">
        <f>IFERROR(_xlfn.XLOOKUP(B176,'Interventi CIS-Base dati'!$E$2:$E$673,'Interventi CIS-Base dati'!$N$2:$N$673),"")</f>
        <v/>
      </c>
      <c r="J176" s="55" t="str">
        <f>IFERROR(_xlfn.XLOOKUP(B176,'Interventi CIS-Base dati'!$E$2:$E$673,'Interventi CIS-Base dati'!$O$2:$O$673),"")</f>
        <v/>
      </c>
      <c r="K176" s="55" t="str">
        <f>IFERROR(_xlfn.XLOOKUP(B176,'Interventi CIS-Base dati'!$E$2:$E$673,'Interventi CIS-Base dati'!$P$2:$P$673),"")</f>
        <v/>
      </c>
      <c r="L176" s="34" t="str">
        <f>IFERROR(_xlfn.XLOOKUP(B176,'Interventi CIS-Base dati'!$E$2:$E$673,'Interventi CIS-Base dati'!$Q$2:$Q$673),"")</f>
        <v/>
      </c>
      <c r="M176" s="56" t="str">
        <f>IFERROR(_xlfn.XLOOKUP(B176,'Interventi CIS-Base dati'!$E$2:$E$673,'Interventi CIS-Base dati'!$S$2:$S$673),"")</f>
        <v/>
      </c>
      <c r="N176" s="34" t="str">
        <f>IFERROR(_xlfn.XLOOKUP(B176,'Interventi CIS-Base dati'!$E$2:$E$673,'Interventi CIS-Base dati'!$Y$2:$Y$673),"")</f>
        <v/>
      </c>
      <c r="O176" s="34" t="str">
        <f>IFERROR(_xlfn.XLOOKUP(B176,'Interventi CIS-Base dati'!$E$2:$E$673,'Interventi CIS-Base dati'!$Z$2:$Z$673),"")</f>
        <v/>
      </c>
    </row>
    <row r="177" spans="3:15" x14ac:dyDescent="0.25">
      <c r="C177" s="34" t="str">
        <f>IFERROR(_xlfn.XLOOKUP(B177,'Interventi CIS-Base dati'!$E$2:$E$673,'Interventi CIS-Base dati'!$F$2:$F$673),"")</f>
        <v/>
      </c>
      <c r="D177" s="34" t="str">
        <f>IFERROR(_xlfn.XLOOKUP(B177,'Interventi CIS-Base dati'!$E$2:$E$673,'Interventi CIS-Base dati'!$G$2:$G$673),"")</f>
        <v/>
      </c>
      <c r="E177" s="54" t="str">
        <f>IFERROR(_xlfn.XLOOKUP(B177,'Interventi CIS-Base dati'!$E$2:$E$673,'Interventi CIS-Base dati'!$J$2:$J$673),"")</f>
        <v/>
      </c>
      <c r="F177" s="54" t="str">
        <f>IFERROR(_xlfn.XLOOKUP(B177,'Interventi CIS-Base dati'!$E$2:$E$673,'Interventi CIS-Base dati'!$K$2:$K$673),"")</f>
        <v/>
      </c>
      <c r="G177" s="54" t="str">
        <f>IFERROR(_xlfn.XLOOKUP(B177,'Interventi CIS-Base dati'!$E$2:$E$673,'Interventi CIS-Base dati'!$L$2:$L$673),"")</f>
        <v/>
      </c>
      <c r="H177" s="54" t="str">
        <f>IFERROR(_xlfn.XLOOKUP(B177,'Interventi CIS-Base dati'!$E$2:$E$673,'Interventi CIS-Base dati'!$M$2:$M$673),"")</f>
        <v/>
      </c>
      <c r="I177" s="55" t="str">
        <f>IFERROR(_xlfn.XLOOKUP(B177,'Interventi CIS-Base dati'!$E$2:$E$673,'Interventi CIS-Base dati'!$N$2:$N$673),"")</f>
        <v/>
      </c>
      <c r="J177" s="55" t="str">
        <f>IFERROR(_xlfn.XLOOKUP(B177,'Interventi CIS-Base dati'!$E$2:$E$673,'Interventi CIS-Base dati'!$O$2:$O$673),"")</f>
        <v/>
      </c>
      <c r="K177" s="55" t="str">
        <f>IFERROR(_xlfn.XLOOKUP(B177,'Interventi CIS-Base dati'!$E$2:$E$673,'Interventi CIS-Base dati'!$P$2:$P$673),"")</f>
        <v/>
      </c>
      <c r="L177" s="34" t="str">
        <f>IFERROR(_xlfn.XLOOKUP(B177,'Interventi CIS-Base dati'!$E$2:$E$673,'Interventi CIS-Base dati'!$Q$2:$Q$673),"")</f>
        <v/>
      </c>
      <c r="M177" s="56" t="str">
        <f>IFERROR(_xlfn.XLOOKUP(B177,'Interventi CIS-Base dati'!$E$2:$E$673,'Interventi CIS-Base dati'!$S$2:$S$673),"")</f>
        <v/>
      </c>
      <c r="N177" s="34" t="str">
        <f>IFERROR(_xlfn.XLOOKUP(B177,'Interventi CIS-Base dati'!$E$2:$E$673,'Interventi CIS-Base dati'!$Y$2:$Y$673),"")</f>
        <v/>
      </c>
      <c r="O177" s="34" t="str">
        <f>IFERROR(_xlfn.XLOOKUP(B177,'Interventi CIS-Base dati'!$E$2:$E$673,'Interventi CIS-Base dati'!$Z$2:$Z$673),"")</f>
        <v/>
      </c>
    </row>
    <row r="178" spans="3:15" x14ac:dyDescent="0.25">
      <c r="C178" s="34" t="str">
        <f>IFERROR(_xlfn.XLOOKUP(B178,'Interventi CIS-Base dati'!$E$2:$E$673,'Interventi CIS-Base dati'!$F$2:$F$673),"")</f>
        <v/>
      </c>
      <c r="D178" s="34" t="str">
        <f>IFERROR(_xlfn.XLOOKUP(B178,'Interventi CIS-Base dati'!$E$2:$E$673,'Interventi CIS-Base dati'!$G$2:$G$673),"")</f>
        <v/>
      </c>
      <c r="E178" s="54" t="str">
        <f>IFERROR(_xlfn.XLOOKUP(B178,'Interventi CIS-Base dati'!$E$2:$E$673,'Interventi CIS-Base dati'!$J$2:$J$673),"")</f>
        <v/>
      </c>
      <c r="F178" s="54" t="str">
        <f>IFERROR(_xlfn.XLOOKUP(B178,'Interventi CIS-Base dati'!$E$2:$E$673,'Interventi CIS-Base dati'!$K$2:$K$673),"")</f>
        <v/>
      </c>
      <c r="G178" s="54" t="str">
        <f>IFERROR(_xlfn.XLOOKUP(B178,'Interventi CIS-Base dati'!$E$2:$E$673,'Interventi CIS-Base dati'!$L$2:$L$673),"")</f>
        <v/>
      </c>
      <c r="H178" s="54" t="str">
        <f>IFERROR(_xlfn.XLOOKUP(B178,'Interventi CIS-Base dati'!$E$2:$E$673,'Interventi CIS-Base dati'!$M$2:$M$673),"")</f>
        <v/>
      </c>
      <c r="I178" s="55" t="str">
        <f>IFERROR(_xlfn.XLOOKUP(B178,'Interventi CIS-Base dati'!$E$2:$E$673,'Interventi CIS-Base dati'!$N$2:$N$673),"")</f>
        <v/>
      </c>
      <c r="J178" s="55" t="str">
        <f>IFERROR(_xlfn.XLOOKUP(B178,'Interventi CIS-Base dati'!$E$2:$E$673,'Interventi CIS-Base dati'!$O$2:$O$673),"")</f>
        <v/>
      </c>
      <c r="K178" s="55" t="str">
        <f>IFERROR(_xlfn.XLOOKUP(B178,'Interventi CIS-Base dati'!$E$2:$E$673,'Interventi CIS-Base dati'!$P$2:$P$673),"")</f>
        <v/>
      </c>
      <c r="L178" s="34" t="str">
        <f>IFERROR(_xlfn.XLOOKUP(B178,'Interventi CIS-Base dati'!$E$2:$E$673,'Interventi CIS-Base dati'!$Q$2:$Q$673),"")</f>
        <v/>
      </c>
      <c r="M178" s="56" t="str">
        <f>IFERROR(_xlfn.XLOOKUP(B178,'Interventi CIS-Base dati'!$E$2:$E$673,'Interventi CIS-Base dati'!$S$2:$S$673),"")</f>
        <v/>
      </c>
      <c r="N178" s="34" t="str">
        <f>IFERROR(_xlfn.XLOOKUP(B178,'Interventi CIS-Base dati'!$E$2:$E$673,'Interventi CIS-Base dati'!$Y$2:$Y$673),"")</f>
        <v/>
      </c>
      <c r="O178" s="34" t="str">
        <f>IFERROR(_xlfn.XLOOKUP(B178,'Interventi CIS-Base dati'!$E$2:$E$673,'Interventi CIS-Base dati'!$Z$2:$Z$673),"")</f>
        <v/>
      </c>
    </row>
    <row r="179" spans="3:15" x14ac:dyDescent="0.25">
      <c r="C179" s="34" t="str">
        <f>IFERROR(_xlfn.XLOOKUP(B179,'Interventi CIS-Base dati'!$E$2:$E$673,'Interventi CIS-Base dati'!$F$2:$F$673),"")</f>
        <v/>
      </c>
      <c r="D179" s="34" t="str">
        <f>IFERROR(_xlfn.XLOOKUP(B179,'Interventi CIS-Base dati'!$E$2:$E$673,'Interventi CIS-Base dati'!$G$2:$G$673),"")</f>
        <v/>
      </c>
      <c r="E179" s="54" t="str">
        <f>IFERROR(_xlfn.XLOOKUP(B179,'Interventi CIS-Base dati'!$E$2:$E$673,'Interventi CIS-Base dati'!$J$2:$J$673),"")</f>
        <v/>
      </c>
      <c r="F179" s="54" t="str">
        <f>IFERROR(_xlfn.XLOOKUP(B179,'Interventi CIS-Base dati'!$E$2:$E$673,'Interventi CIS-Base dati'!$K$2:$K$673),"")</f>
        <v/>
      </c>
      <c r="G179" s="54" t="str">
        <f>IFERROR(_xlfn.XLOOKUP(B179,'Interventi CIS-Base dati'!$E$2:$E$673,'Interventi CIS-Base dati'!$L$2:$L$673),"")</f>
        <v/>
      </c>
      <c r="H179" s="54" t="str">
        <f>IFERROR(_xlfn.XLOOKUP(B179,'Interventi CIS-Base dati'!$E$2:$E$673,'Interventi CIS-Base dati'!$M$2:$M$673),"")</f>
        <v/>
      </c>
      <c r="I179" s="55" t="str">
        <f>IFERROR(_xlfn.XLOOKUP(B179,'Interventi CIS-Base dati'!$E$2:$E$673,'Interventi CIS-Base dati'!$N$2:$N$673),"")</f>
        <v/>
      </c>
      <c r="J179" s="55" t="str">
        <f>IFERROR(_xlfn.XLOOKUP(B179,'Interventi CIS-Base dati'!$E$2:$E$673,'Interventi CIS-Base dati'!$O$2:$O$673),"")</f>
        <v/>
      </c>
      <c r="K179" s="55" t="str">
        <f>IFERROR(_xlfn.XLOOKUP(B179,'Interventi CIS-Base dati'!$E$2:$E$673,'Interventi CIS-Base dati'!$P$2:$P$673),"")</f>
        <v/>
      </c>
      <c r="L179" s="34" t="str">
        <f>IFERROR(_xlfn.XLOOKUP(B179,'Interventi CIS-Base dati'!$E$2:$E$673,'Interventi CIS-Base dati'!$Q$2:$Q$673),"")</f>
        <v/>
      </c>
      <c r="M179" s="56" t="str">
        <f>IFERROR(_xlfn.XLOOKUP(B179,'Interventi CIS-Base dati'!$E$2:$E$673,'Interventi CIS-Base dati'!$S$2:$S$673),"")</f>
        <v/>
      </c>
      <c r="N179" s="34" t="str">
        <f>IFERROR(_xlfn.XLOOKUP(B179,'Interventi CIS-Base dati'!$E$2:$E$673,'Interventi CIS-Base dati'!$Y$2:$Y$673),"")</f>
        <v/>
      </c>
      <c r="O179" s="34" t="str">
        <f>IFERROR(_xlfn.XLOOKUP(B179,'Interventi CIS-Base dati'!$E$2:$E$673,'Interventi CIS-Base dati'!$Z$2:$Z$673),"")</f>
        <v/>
      </c>
    </row>
    <row r="180" spans="3:15" x14ac:dyDescent="0.25">
      <c r="C180" s="34" t="str">
        <f>IFERROR(_xlfn.XLOOKUP(B180,'Interventi CIS-Base dati'!$E$2:$E$673,'Interventi CIS-Base dati'!$F$2:$F$673),"")</f>
        <v/>
      </c>
      <c r="D180" s="34" t="str">
        <f>IFERROR(_xlfn.XLOOKUP(B180,'Interventi CIS-Base dati'!$E$2:$E$673,'Interventi CIS-Base dati'!$G$2:$G$673),"")</f>
        <v/>
      </c>
      <c r="E180" s="54" t="str">
        <f>IFERROR(_xlfn.XLOOKUP(B180,'Interventi CIS-Base dati'!$E$2:$E$673,'Interventi CIS-Base dati'!$J$2:$J$673),"")</f>
        <v/>
      </c>
      <c r="F180" s="54" t="str">
        <f>IFERROR(_xlfn.XLOOKUP(B180,'Interventi CIS-Base dati'!$E$2:$E$673,'Interventi CIS-Base dati'!$K$2:$K$673),"")</f>
        <v/>
      </c>
      <c r="G180" s="54" t="str">
        <f>IFERROR(_xlfn.XLOOKUP(B180,'Interventi CIS-Base dati'!$E$2:$E$673,'Interventi CIS-Base dati'!$L$2:$L$673),"")</f>
        <v/>
      </c>
      <c r="H180" s="54" t="str">
        <f>IFERROR(_xlfn.XLOOKUP(B180,'Interventi CIS-Base dati'!$E$2:$E$673,'Interventi CIS-Base dati'!$M$2:$M$673),"")</f>
        <v/>
      </c>
      <c r="I180" s="55" t="str">
        <f>IFERROR(_xlfn.XLOOKUP(B180,'Interventi CIS-Base dati'!$E$2:$E$673,'Interventi CIS-Base dati'!$N$2:$N$673),"")</f>
        <v/>
      </c>
      <c r="J180" s="55" t="str">
        <f>IFERROR(_xlfn.XLOOKUP(B180,'Interventi CIS-Base dati'!$E$2:$E$673,'Interventi CIS-Base dati'!$O$2:$O$673),"")</f>
        <v/>
      </c>
      <c r="K180" s="55" t="str">
        <f>IFERROR(_xlfn.XLOOKUP(B180,'Interventi CIS-Base dati'!$E$2:$E$673,'Interventi CIS-Base dati'!$P$2:$P$673),"")</f>
        <v/>
      </c>
      <c r="L180" s="34" t="str">
        <f>IFERROR(_xlfn.XLOOKUP(B180,'Interventi CIS-Base dati'!$E$2:$E$673,'Interventi CIS-Base dati'!$Q$2:$Q$673),"")</f>
        <v/>
      </c>
      <c r="M180" s="56" t="str">
        <f>IFERROR(_xlfn.XLOOKUP(B180,'Interventi CIS-Base dati'!$E$2:$E$673,'Interventi CIS-Base dati'!$S$2:$S$673),"")</f>
        <v/>
      </c>
      <c r="N180" s="34" t="str">
        <f>IFERROR(_xlfn.XLOOKUP(B180,'Interventi CIS-Base dati'!$E$2:$E$673,'Interventi CIS-Base dati'!$Y$2:$Y$673),"")</f>
        <v/>
      </c>
      <c r="O180" s="34" t="str">
        <f>IFERROR(_xlfn.XLOOKUP(B180,'Interventi CIS-Base dati'!$E$2:$E$673,'Interventi CIS-Base dati'!$Z$2:$Z$673),"")</f>
        <v/>
      </c>
    </row>
    <row r="181" spans="3:15" x14ac:dyDescent="0.25">
      <c r="C181" s="34" t="str">
        <f>IFERROR(_xlfn.XLOOKUP(B181,'Interventi CIS-Base dati'!$E$2:$E$673,'Interventi CIS-Base dati'!$F$2:$F$673),"")</f>
        <v/>
      </c>
      <c r="D181" s="34" t="str">
        <f>IFERROR(_xlfn.XLOOKUP(B181,'Interventi CIS-Base dati'!$E$2:$E$673,'Interventi CIS-Base dati'!$G$2:$G$673),"")</f>
        <v/>
      </c>
      <c r="E181" s="54" t="str">
        <f>IFERROR(_xlfn.XLOOKUP(B181,'Interventi CIS-Base dati'!$E$2:$E$673,'Interventi CIS-Base dati'!$J$2:$J$673),"")</f>
        <v/>
      </c>
      <c r="F181" s="54" t="str">
        <f>IFERROR(_xlfn.XLOOKUP(B181,'Interventi CIS-Base dati'!$E$2:$E$673,'Interventi CIS-Base dati'!$K$2:$K$673),"")</f>
        <v/>
      </c>
      <c r="G181" s="54" t="str">
        <f>IFERROR(_xlfn.XLOOKUP(B181,'Interventi CIS-Base dati'!$E$2:$E$673,'Interventi CIS-Base dati'!$L$2:$L$673),"")</f>
        <v/>
      </c>
      <c r="H181" s="54" t="str">
        <f>IFERROR(_xlfn.XLOOKUP(B181,'Interventi CIS-Base dati'!$E$2:$E$673,'Interventi CIS-Base dati'!$M$2:$M$673),"")</f>
        <v/>
      </c>
      <c r="I181" s="55" t="str">
        <f>IFERROR(_xlfn.XLOOKUP(B181,'Interventi CIS-Base dati'!$E$2:$E$673,'Interventi CIS-Base dati'!$N$2:$N$673),"")</f>
        <v/>
      </c>
      <c r="J181" s="55" t="str">
        <f>IFERROR(_xlfn.XLOOKUP(B181,'Interventi CIS-Base dati'!$E$2:$E$673,'Interventi CIS-Base dati'!$O$2:$O$673),"")</f>
        <v/>
      </c>
      <c r="K181" s="55" t="str">
        <f>IFERROR(_xlfn.XLOOKUP(B181,'Interventi CIS-Base dati'!$E$2:$E$673,'Interventi CIS-Base dati'!$P$2:$P$673),"")</f>
        <v/>
      </c>
      <c r="L181" s="34" t="str">
        <f>IFERROR(_xlfn.XLOOKUP(B181,'Interventi CIS-Base dati'!$E$2:$E$673,'Interventi CIS-Base dati'!$Q$2:$Q$673),"")</f>
        <v/>
      </c>
      <c r="M181" s="56" t="str">
        <f>IFERROR(_xlfn.XLOOKUP(B181,'Interventi CIS-Base dati'!$E$2:$E$673,'Interventi CIS-Base dati'!$S$2:$S$673),"")</f>
        <v/>
      </c>
      <c r="N181" s="34" t="str">
        <f>IFERROR(_xlfn.XLOOKUP(B181,'Interventi CIS-Base dati'!$E$2:$E$673,'Interventi CIS-Base dati'!$Y$2:$Y$673),"")</f>
        <v/>
      </c>
      <c r="O181" s="34" t="str">
        <f>IFERROR(_xlfn.XLOOKUP(B181,'Interventi CIS-Base dati'!$E$2:$E$673,'Interventi CIS-Base dati'!$Z$2:$Z$673),"")</f>
        <v/>
      </c>
    </row>
    <row r="182" spans="3:15" x14ac:dyDescent="0.25">
      <c r="C182" s="34" t="str">
        <f>IFERROR(_xlfn.XLOOKUP(B182,'Interventi CIS-Base dati'!$E$2:$E$673,'Interventi CIS-Base dati'!$F$2:$F$673),"")</f>
        <v/>
      </c>
      <c r="D182" s="34" t="str">
        <f>IFERROR(_xlfn.XLOOKUP(B182,'Interventi CIS-Base dati'!$E$2:$E$673,'Interventi CIS-Base dati'!$G$2:$G$673),"")</f>
        <v/>
      </c>
      <c r="E182" s="54" t="str">
        <f>IFERROR(_xlfn.XLOOKUP(B182,'Interventi CIS-Base dati'!$E$2:$E$673,'Interventi CIS-Base dati'!$J$2:$J$673),"")</f>
        <v/>
      </c>
      <c r="F182" s="54" t="str">
        <f>IFERROR(_xlfn.XLOOKUP(B182,'Interventi CIS-Base dati'!$E$2:$E$673,'Interventi CIS-Base dati'!$K$2:$K$673),"")</f>
        <v/>
      </c>
      <c r="G182" s="54" t="str">
        <f>IFERROR(_xlfn.XLOOKUP(B182,'Interventi CIS-Base dati'!$E$2:$E$673,'Interventi CIS-Base dati'!$L$2:$L$673),"")</f>
        <v/>
      </c>
      <c r="H182" s="54" t="str">
        <f>IFERROR(_xlfn.XLOOKUP(B182,'Interventi CIS-Base dati'!$E$2:$E$673,'Interventi CIS-Base dati'!$M$2:$M$673),"")</f>
        <v/>
      </c>
      <c r="I182" s="55" t="str">
        <f>IFERROR(_xlfn.XLOOKUP(B182,'Interventi CIS-Base dati'!$E$2:$E$673,'Interventi CIS-Base dati'!$N$2:$N$673),"")</f>
        <v/>
      </c>
      <c r="J182" s="55" t="str">
        <f>IFERROR(_xlfn.XLOOKUP(B182,'Interventi CIS-Base dati'!$E$2:$E$673,'Interventi CIS-Base dati'!$O$2:$O$673),"")</f>
        <v/>
      </c>
      <c r="K182" s="55" t="str">
        <f>IFERROR(_xlfn.XLOOKUP(B182,'Interventi CIS-Base dati'!$E$2:$E$673,'Interventi CIS-Base dati'!$P$2:$P$673),"")</f>
        <v/>
      </c>
      <c r="L182" s="34" t="str">
        <f>IFERROR(_xlfn.XLOOKUP(B182,'Interventi CIS-Base dati'!$E$2:$E$673,'Interventi CIS-Base dati'!$Q$2:$Q$673),"")</f>
        <v/>
      </c>
      <c r="M182" s="56" t="str">
        <f>IFERROR(_xlfn.XLOOKUP(B182,'Interventi CIS-Base dati'!$E$2:$E$673,'Interventi CIS-Base dati'!$S$2:$S$673),"")</f>
        <v/>
      </c>
      <c r="N182" s="34" t="str">
        <f>IFERROR(_xlfn.XLOOKUP(B182,'Interventi CIS-Base dati'!$E$2:$E$673,'Interventi CIS-Base dati'!$Y$2:$Y$673),"")</f>
        <v/>
      </c>
      <c r="O182" s="34" t="str">
        <f>IFERROR(_xlfn.XLOOKUP(B182,'Interventi CIS-Base dati'!$E$2:$E$673,'Interventi CIS-Base dati'!$Z$2:$Z$673),"")</f>
        <v/>
      </c>
    </row>
    <row r="183" spans="3:15" x14ac:dyDescent="0.25">
      <c r="C183" s="34" t="str">
        <f>IFERROR(_xlfn.XLOOKUP(B183,'Interventi CIS-Base dati'!$E$2:$E$673,'Interventi CIS-Base dati'!$F$2:$F$673),"")</f>
        <v/>
      </c>
      <c r="D183" s="34" t="str">
        <f>IFERROR(_xlfn.XLOOKUP(B183,'Interventi CIS-Base dati'!$E$2:$E$673,'Interventi CIS-Base dati'!$G$2:$G$673),"")</f>
        <v/>
      </c>
      <c r="E183" s="54" t="str">
        <f>IFERROR(_xlfn.XLOOKUP(B183,'Interventi CIS-Base dati'!$E$2:$E$673,'Interventi CIS-Base dati'!$J$2:$J$673),"")</f>
        <v/>
      </c>
      <c r="F183" s="54" t="str">
        <f>IFERROR(_xlfn.XLOOKUP(B183,'Interventi CIS-Base dati'!$E$2:$E$673,'Interventi CIS-Base dati'!$K$2:$K$673),"")</f>
        <v/>
      </c>
      <c r="G183" s="54" t="str">
        <f>IFERROR(_xlfn.XLOOKUP(B183,'Interventi CIS-Base dati'!$E$2:$E$673,'Interventi CIS-Base dati'!$L$2:$L$673),"")</f>
        <v/>
      </c>
      <c r="H183" s="54" t="str">
        <f>IFERROR(_xlfn.XLOOKUP(B183,'Interventi CIS-Base dati'!$E$2:$E$673,'Interventi CIS-Base dati'!$M$2:$M$673),"")</f>
        <v/>
      </c>
      <c r="I183" s="55" t="str">
        <f>IFERROR(_xlfn.XLOOKUP(B183,'Interventi CIS-Base dati'!$E$2:$E$673,'Interventi CIS-Base dati'!$N$2:$N$673),"")</f>
        <v/>
      </c>
      <c r="J183" s="55" t="str">
        <f>IFERROR(_xlfn.XLOOKUP(B183,'Interventi CIS-Base dati'!$E$2:$E$673,'Interventi CIS-Base dati'!$O$2:$O$673),"")</f>
        <v/>
      </c>
      <c r="K183" s="55" t="str">
        <f>IFERROR(_xlfn.XLOOKUP(B183,'Interventi CIS-Base dati'!$E$2:$E$673,'Interventi CIS-Base dati'!$P$2:$P$673),"")</f>
        <v/>
      </c>
      <c r="L183" s="34" t="str">
        <f>IFERROR(_xlfn.XLOOKUP(B183,'Interventi CIS-Base dati'!$E$2:$E$673,'Interventi CIS-Base dati'!$Q$2:$Q$673),"")</f>
        <v/>
      </c>
      <c r="M183" s="56" t="str">
        <f>IFERROR(_xlfn.XLOOKUP(B183,'Interventi CIS-Base dati'!$E$2:$E$673,'Interventi CIS-Base dati'!$S$2:$S$673),"")</f>
        <v/>
      </c>
      <c r="N183" s="34" t="str">
        <f>IFERROR(_xlfn.XLOOKUP(B183,'Interventi CIS-Base dati'!$E$2:$E$673,'Interventi CIS-Base dati'!$Y$2:$Y$673),"")</f>
        <v/>
      </c>
      <c r="O183" s="34" t="str">
        <f>IFERROR(_xlfn.XLOOKUP(B183,'Interventi CIS-Base dati'!$E$2:$E$673,'Interventi CIS-Base dati'!$Z$2:$Z$673),"")</f>
        <v/>
      </c>
    </row>
    <row r="184" spans="3:15" x14ac:dyDescent="0.25">
      <c r="C184" s="34" t="str">
        <f>IFERROR(_xlfn.XLOOKUP(B184,'Interventi CIS-Base dati'!$E$2:$E$673,'Interventi CIS-Base dati'!$F$2:$F$673),"")</f>
        <v/>
      </c>
      <c r="D184" s="34" t="str">
        <f>IFERROR(_xlfn.XLOOKUP(B184,'Interventi CIS-Base dati'!$E$2:$E$673,'Interventi CIS-Base dati'!$G$2:$G$673),"")</f>
        <v/>
      </c>
      <c r="E184" s="54" t="str">
        <f>IFERROR(_xlfn.XLOOKUP(B184,'Interventi CIS-Base dati'!$E$2:$E$673,'Interventi CIS-Base dati'!$J$2:$J$673),"")</f>
        <v/>
      </c>
      <c r="F184" s="54" t="str">
        <f>IFERROR(_xlfn.XLOOKUP(B184,'Interventi CIS-Base dati'!$E$2:$E$673,'Interventi CIS-Base dati'!$K$2:$K$673),"")</f>
        <v/>
      </c>
      <c r="G184" s="54" t="str">
        <f>IFERROR(_xlfn.XLOOKUP(B184,'Interventi CIS-Base dati'!$E$2:$E$673,'Interventi CIS-Base dati'!$L$2:$L$673),"")</f>
        <v/>
      </c>
      <c r="H184" s="54" t="str">
        <f>IFERROR(_xlfn.XLOOKUP(B184,'Interventi CIS-Base dati'!$E$2:$E$673,'Interventi CIS-Base dati'!$M$2:$M$673),"")</f>
        <v/>
      </c>
      <c r="I184" s="55" t="str">
        <f>IFERROR(_xlfn.XLOOKUP(B184,'Interventi CIS-Base dati'!$E$2:$E$673,'Interventi CIS-Base dati'!$N$2:$N$673),"")</f>
        <v/>
      </c>
      <c r="J184" s="55" t="str">
        <f>IFERROR(_xlfn.XLOOKUP(B184,'Interventi CIS-Base dati'!$E$2:$E$673,'Interventi CIS-Base dati'!$O$2:$O$673),"")</f>
        <v/>
      </c>
      <c r="K184" s="55" t="str">
        <f>IFERROR(_xlfn.XLOOKUP(B184,'Interventi CIS-Base dati'!$E$2:$E$673,'Interventi CIS-Base dati'!$P$2:$P$673),"")</f>
        <v/>
      </c>
      <c r="L184" s="34" t="str">
        <f>IFERROR(_xlfn.XLOOKUP(B184,'Interventi CIS-Base dati'!$E$2:$E$673,'Interventi CIS-Base dati'!$Q$2:$Q$673),"")</f>
        <v/>
      </c>
      <c r="M184" s="56" t="str">
        <f>IFERROR(_xlfn.XLOOKUP(B184,'Interventi CIS-Base dati'!$E$2:$E$673,'Interventi CIS-Base dati'!$S$2:$S$673),"")</f>
        <v/>
      </c>
      <c r="N184" s="34" t="str">
        <f>IFERROR(_xlfn.XLOOKUP(B184,'Interventi CIS-Base dati'!$E$2:$E$673,'Interventi CIS-Base dati'!$Y$2:$Y$673),"")</f>
        <v/>
      </c>
      <c r="O184" s="34" t="str">
        <f>IFERROR(_xlfn.XLOOKUP(B184,'Interventi CIS-Base dati'!$E$2:$E$673,'Interventi CIS-Base dati'!$Z$2:$Z$673),"")</f>
        <v/>
      </c>
    </row>
    <row r="185" spans="3:15" x14ac:dyDescent="0.25">
      <c r="C185" s="34" t="str">
        <f>IFERROR(_xlfn.XLOOKUP(B185,'Interventi CIS-Base dati'!$E$2:$E$673,'Interventi CIS-Base dati'!$F$2:$F$673),"")</f>
        <v/>
      </c>
      <c r="D185" s="34" t="str">
        <f>IFERROR(_xlfn.XLOOKUP(B185,'Interventi CIS-Base dati'!$E$2:$E$673,'Interventi CIS-Base dati'!$G$2:$G$673),"")</f>
        <v/>
      </c>
      <c r="E185" s="54" t="str">
        <f>IFERROR(_xlfn.XLOOKUP(B185,'Interventi CIS-Base dati'!$E$2:$E$673,'Interventi CIS-Base dati'!$J$2:$J$673),"")</f>
        <v/>
      </c>
      <c r="F185" s="54" t="str">
        <f>IFERROR(_xlfn.XLOOKUP(B185,'Interventi CIS-Base dati'!$E$2:$E$673,'Interventi CIS-Base dati'!$K$2:$K$673),"")</f>
        <v/>
      </c>
      <c r="G185" s="54" t="str">
        <f>IFERROR(_xlfn.XLOOKUP(B185,'Interventi CIS-Base dati'!$E$2:$E$673,'Interventi CIS-Base dati'!$L$2:$L$673),"")</f>
        <v/>
      </c>
      <c r="H185" s="54" t="str">
        <f>IFERROR(_xlfn.XLOOKUP(B185,'Interventi CIS-Base dati'!$E$2:$E$673,'Interventi CIS-Base dati'!$M$2:$M$673),"")</f>
        <v/>
      </c>
      <c r="I185" s="55" t="str">
        <f>IFERROR(_xlfn.XLOOKUP(B185,'Interventi CIS-Base dati'!$E$2:$E$673,'Interventi CIS-Base dati'!$N$2:$N$673),"")</f>
        <v/>
      </c>
      <c r="J185" s="55" t="str">
        <f>IFERROR(_xlfn.XLOOKUP(B185,'Interventi CIS-Base dati'!$E$2:$E$673,'Interventi CIS-Base dati'!$O$2:$O$673),"")</f>
        <v/>
      </c>
      <c r="K185" s="55" t="str">
        <f>IFERROR(_xlfn.XLOOKUP(B185,'Interventi CIS-Base dati'!$E$2:$E$673,'Interventi CIS-Base dati'!$P$2:$P$673),"")</f>
        <v/>
      </c>
      <c r="L185" s="34" t="str">
        <f>IFERROR(_xlfn.XLOOKUP(B185,'Interventi CIS-Base dati'!$E$2:$E$673,'Interventi CIS-Base dati'!$Q$2:$Q$673),"")</f>
        <v/>
      </c>
      <c r="M185" s="56" t="str">
        <f>IFERROR(_xlfn.XLOOKUP(B185,'Interventi CIS-Base dati'!$E$2:$E$673,'Interventi CIS-Base dati'!$S$2:$S$673),"")</f>
        <v/>
      </c>
      <c r="N185" s="34" t="str">
        <f>IFERROR(_xlfn.XLOOKUP(B185,'Interventi CIS-Base dati'!$E$2:$E$673,'Interventi CIS-Base dati'!$Y$2:$Y$673),"")</f>
        <v/>
      </c>
      <c r="O185" s="34" t="str">
        <f>IFERROR(_xlfn.XLOOKUP(B185,'Interventi CIS-Base dati'!$E$2:$E$673,'Interventi CIS-Base dati'!$Z$2:$Z$673),"")</f>
        <v/>
      </c>
    </row>
    <row r="186" spans="3:15" x14ac:dyDescent="0.25">
      <c r="C186" s="34" t="str">
        <f>IFERROR(_xlfn.XLOOKUP(B186,'Interventi CIS-Base dati'!$E$2:$E$673,'Interventi CIS-Base dati'!$F$2:$F$673),"")</f>
        <v/>
      </c>
      <c r="D186" s="34" t="str">
        <f>IFERROR(_xlfn.XLOOKUP(B186,'Interventi CIS-Base dati'!$E$2:$E$673,'Interventi CIS-Base dati'!$G$2:$G$673),"")</f>
        <v/>
      </c>
      <c r="E186" s="54" t="str">
        <f>IFERROR(_xlfn.XLOOKUP(B186,'Interventi CIS-Base dati'!$E$2:$E$673,'Interventi CIS-Base dati'!$J$2:$J$673),"")</f>
        <v/>
      </c>
      <c r="F186" s="54" t="str">
        <f>IFERROR(_xlfn.XLOOKUP(B186,'Interventi CIS-Base dati'!$E$2:$E$673,'Interventi CIS-Base dati'!$K$2:$K$673),"")</f>
        <v/>
      </c>
      <c r="G186" s="54" t="str">
        <f>IFERROR(_xlfn.XLOOKUP(B186,'Interventi CIS-Base dati'!$E$2:$E$673,'Interventi CIS-Base dati'!$L$2:$L$673),"")</f>
        <v/>
      </c>
      <c r="H186" s="54" t="str">
        <f>IFERROR(_xlfn.XLOOKUP(B186,'Interventi CIS-Base dati'!$E$2:$E$673,'Interventi CIS-Base dati'!$M$2:$M$673),"")</f>
        <v/>
      </c>
      <c r="I186" s="55" t="str">
        <f>IFERROR(_xlfn.XLOOKUP(B186,'Interventi CIS-Base dati'!$E$2:$E$673,'Interventi CIS-Base dati'!$N$2:$N$673),"")</f>
        <v/>
      </c>
      <c r="J186" s="55" t="str">
        <f>IFERROR(_xlfn.XLOOKUP(B186,'Interventi CIS-Base dati'!$E$2:$E$673,'Interventi CIS-Base dati'!$O$2:$O$673),"")</f>
        <v/>
      </c>
      <c r="K186" s="55" t="str">
        <f>IFERROR(_xlfn.XLOOKUP(B186,'Interventi CIS-Base dati'!$E$2:$E$673,'Interventi CIS-Base dati'!$P$2:$P$673),"")</f>
        <v/>
      </c>
      <c r="L186" s="34" t="str">
        <f>IFERROR(_xlfn.XLOOKUP(B186,'Interventi CIS-Base dati'!$E$2:$E$673,'Interventi CIS-Base dati'!$Q$2:$Q$673),"")</f>
        <v/>
      </c>
      <c r="M186" s="56" t="str">
        <f>IFERROR(_xlfn.XLOOKUP(B186,'Interventi CIS-Base dati'!$E$2:$E$673,'Interventi CIS-Base dati'!$S$2:$S$673),"")</f>
        <v/>
      </c>
      <c r="N186" s="34" t="str">
        <f>IFERROR(_xlfn.XLOOKUP(B186,'Interventi CIS-Base dati'!$E$2:$E$673,'Interventi CIS-Base dati'!$Y$2:$Y$673),"")</f>
        <v/>
      </c>
      <c r="O186" s="34" t="str">
        <f>IFERROR(_xlfn.XLOOKUP(B186,'Interventi CIS-Base dati'!$E$2:$E$673,'Interventi CIS-Base dati'!$Z$2:$Z$673),"")</f>
        <v/>
      </c>
    </row>
    <row r="187" spans="3:15" x14ac:dyDescent="0.25">
      <c r="C187" s="34" t="str">
        <f>IFERROR(_xlfn.XLOOKUP(B187,'Interventi CIS-Base dati'!$E$2:$E$673,'Interventi CIS-Base dati'!$F$2:$F$673),"")</f>
        <v/>
      </c>
      <c r="D187" s="34" t="str">
        <f>IFERROR(_xlfn.XLOOKUP(B187,'Interventi CIS-Base dati'!$E$2:$E$673,'Interventi CIS-Base dati'!$G$2:$G$673),"")</f>
        <v/>
      </c>
      <c r="E187" s="54" t="str">
        <f>IFERROR(_xlfn.XLOOKUP(B187,'Interventi CIS-Base dati'!$E$2:$E$673,'Interventi CIS-Base dati'!$J$2:$J$673),"")</f>
        <v/>
      </c>
      <c r="F187" s="54" t="str">
        <f>IFERROR(_xlfn.XLOOKUP(B187,'Interventi CIS-Base dati'!$E$2:$E$673,'Interventi CIS-Base dati'!$K$2:$K$673),"")</f>
        <v/>
      </c>
      <c r="G187" s="54" t="str">
        <f>IFERROR(_xlfn.XLOOKUP(B187,'Interventi CIS-Base dati'!$E$2:$E$673,'Interventi CIS-Base dati'!$L$2:$L$673),"")</f>
        <v/>
      </c>
      <c r="H187" s="54" t="str">
        <f>IFERROR(_xlfn.XLOOKUP(B187,'Interventi CIS-Base dati'!$E$2:$E$673,'Interventi CIS-Base dati'!$M$2:$M$673),"")</f>
        <v/>
      </c>
      <c r="I187" s="55" t="str">
        <f>IFERROR(_xlfn.XLOOKUP(B187,'Interventi CIS-Base dati'!$E$2:$E$673,'Interventi CIS-Base dati'!$N$2:$N$673),"")</f>
        <v/>
      </c>
      <c r="J187" s="55" t="str">
        <f>IFERROR(_xlfn.XLOOKUP(B187,'Interventi CIS-Base dati'!$E$2:$E$673,'Interventi CIS-Base dati'!$O$2:$O$673),"")</f>
        <v/>
      </c>
      <c r="K187" s="55" t="str">
        <f>IFERROR(_xlfn.XLOOKUP(B187,'Interventi CIS-Base dati'!$E$2:$E$673,'Interventi CIS-Base dati'!$P$2:$P$673),"")</f>
        <v/>
      </c>
      <c r="L187" s="34" t="str">
        <f>IFERROR(_xlfn.XLOOKUP(B187,'Interventi CIS-Base dati'!$E$2:$E$673,'Interventi CIS-Base dati'!$Q$2:$Q$673),"")</f>
        <v/>
      </c>
      <c r="M187" s="56" t="str">
        <f>IFERROR(_xlfn.XLOOKUP(B187,'Interventi CIS-Base dati'!$E$2:$E$673,'Interventi CIS-Base dati'!$S$2:$S$673),"")</f>
        <v/>
      </c>
      <c r="N187" s="34" t="str">
        <f>IFERROR(_xlfn.XLOOKUP(B187,'Interventi CIS-Base dati'!$E$2:$E$673,'Interventi CIS-Base dati'!$Y$2:$Y$673),"")</f>
        <v/>
      </c>
      <c r="O187" s="34" t="str">
        <f>IFERROR(_xlfn.XLOOKUP(B187,'Interventi CIS-Base dati'!$E$2:$E$673,'Interventi CIS-Base dati'!$Z$2:$Z$673),"")</f>
        <v/>
      </c>
    </row>
    <row r="188" spans="3:15" x14ac:dyDescent="0.25">
      <c r="C188" s="34" t="str">
        <f>IFERROR(_xlfn.XLOOKUP(B188,'Interventi CIS-Base dati'!$E$2:$E$673,'Interventi CIS-Base dati'!$F$2:$F$673),"")</f>
        <v/>
      </c>
      <c r="D188" s="34" t="str">
        <f>IFERROR(_xlfn.XLOOKUP(B188,'Interventi CIS-Base dati'!$E$2:$E$673,'Interventi CIS-Base dati'!$G$2:$G$673),"")</f>
        <v/>
      </c>
      <c r="E188" s="54" t="str">
        <f>IFERROR(_xlfn.XLOOKUP(B188,'Interventi CIS-Base dati'!$E$2:$E$673,'Interventi CIS-Base dati'!$J$2:$J$673),"")</f>
        <v/>
      </c>
      <c r="F188" s="54" t="str">
        <f>IFERROR(_xlfn.XLOOKUP(B188,'Interventi CIS-Base dati'!$E$2:$E$673,'Interventi CIS-Base dati'!$K$2:$K$673),"")</f>
        <v/>
      </c>
      <c r="G188" s="54" t="str">
        <f>IFERROR(_xlfn.XLOOKUP(B188,'Interventi CIS-Base dati'!$E$2:$E$673,'Interventi CIS-Base dati'!$L$2:$L$673),"")</f>
        <v/>
      </c>
      <c r="H188" s="54" t="str">
        <f>IFERROR(_xlfn.XLOOKUP(B188,'Interventi CIS-Base dati'!$E$2:$E$673,'Interventi CIS-Base dati'!$M$2:$M$673),"")</f>
        <v/>
      </c>
      <c r="I188" s="55" t="str">
        <f>IFERROR(_xlfn.XLOOKUP(B188,'Interventi CIS-Base dati'!$E$2:$E$673,'Interventi CIS-Base dati'!$N$2:$N$673),"")</f>
        <v/>
      </c>
      <c r="J188" s="55" t="str">
        <f>IFERROR(_xlfn.XLOOKUP(B188,'Interventi CIS-Base dati'!$E$2:$E$673,'Interventi CIS-Base dati'!$O$2:$O$673),"")</f>
        <v/>
      </c>
      <c r="K188" s="55" t="str">
        <f>IFERROR(_xlfn.XLOOKUP(B188,'Interventi CIS-Base dati'!$E$2:$E$673,'Interventi CIS-Base dati'!$P$2:$P$673),"")</f>
        <v/>
      </c>
      <c r="L188" s="34" t="str">
        <f>IFERROR(_xlfn.XLOOKUP(B188,'Interventi CIS-Base dati'!$E$2:$E$673,'Interventi CIS-Base dati'!$Q$2:$Q$673),"")</f>
        <v/>
      </c>
      <c r="M188" s="56" t="str">
        <f>IFERROR(_xlfn.XLOOKUP(B188,'Interventi CIS-Base dati'!$E$2:$E$673,'Interventi CIS-Base dati'!$S$2:$S$673),"")</f>
        <v/>
      </c>
      <c r="N188" s="34" t="str">
        <f>IFERROR(_xlfn.XLOOKUP(B188,'Interventi CIS-Base dati'!$E$2:$E$673,'Interventi CIS-Base dati'!$Y$2:$Y$673),"")</f>
        <v/>
      </c>
      <c r="O188" s="34" t="str">
        <f>IFERROR(_xlfn.XLOOKUP(B188,'Interventi CIS-Base dati'!$E$2:$E$673,'Interventi CIS-Base dati'!$Z$2:$Z$673),"")</f>
        <v/>
      </c>
    </row>
    <row r="189" spans="3:15" x14ac:dyDescent="0.25">
      <c r="C189" s="34" t="str">
        <f>IFERROR(_xlfn.XLOOKUP(B189,'Interventi CIS-Base dati'!$E$2:$E$673,'Interventi CIS-Base dati'!$F$2:$F$673),"")</f>
        <v/>
      </c>
      <c r="D189" s="34" t="str">
        <f>IFERROR(_xlfn.XLOOKUP(B189,'Interventi CIS-Base dati'!$E$2:$E$673,'Interventi CIS-Base dati'!$G$2:$G$673),"")</f>
        <v/>
      </c>
      <c r="E189" s="54" t="str">
        <f>IFERROR(_xlfn.XLOOKUP(B189,'Interventi CIS-Base dati'!$E$2:$E$673,'Interventi CIS-Base dati'!$J$2:$J$673),"")</f>
        <v/>
      </c>
      <c r="F189" s="54" t="str">
        <f>IFERROR(_xlfn.XLOOKUP(B189,'Interventi CIS-Base dati'!$E$2:$E$673,'Interventi CIS-Base dati'!$K$2:$K$673),"")</f>
        <v/>
      </c>
      <c r="G189" s="54" t="str">
        <f>IFERROR(_xlfn.XLOOKUP(B189,'Interventi CIS-Base dati'!$E$2:$E$673,'Interventi CIS-Base dati'!$L$2:$L$673),"")</f>
        <v/>
      </c>
      <c r="H189" s="54" t="str">
        <f>IFERROR(_xlfn.XLOOKUP(B189,'Interventi CIS-Base dati'!$E$2:$E$673,'Interventi CIS-Base dati'!$M$2:$M$673),"")</f>
        <v/>
      </c>
      <c r="I189" s="55" t="str">
        <f>IFERROR(_xlfn.XLOOKUP(B189,'Interventi CIS-Base dati'!$E$2:$E$673,'Interventi CIS-Base dati'!$N$2:$N$673),"")</f>
        <v/>
      </c>
      <c r="J189" s="55" t="str">
        <f>IFERROR(_xlfn.XLOOKUP(B189,'Interventi CIS-Base dati'!$E$2:$E$673,'Interventi CIS-Base dati'!$O$2:$O$673),"")</f>
        <v/>
      </c>
      <c r="K189" s="55" t="str">
        <f>IFERROR(_xlfn.XLOOKUP(B189,'Interventi CIS-Base dati'!$E$2:$E$673,'Interventi CIS-Base dati'!$P$2:$P$673),"")</f>
        <v/>
      </c>
      <c r="L189" s="34" t="str">
        <f>IFERROR(_xlfn.XLOOKUP(B189,'Interventi CIS-Base dati'!$E$2:$E$673,'Interventi CIS-Base dati'!$Q$2:$Q$673),"")</f>
        <v/>
      </c>
      <c r="M189" s="56" t="str">
        <f>IFERROR(_xlfn.XLOOKUP(B189,'Interventi CIS-Base dati'!$E$2:$E$673,'Interventi CIS-Base dati'!$S$2:$S$673),"")</f>
        <v/>
      </c>
      <c r="N189" s="34" t="str">
        <f>IFERROR(_xlfn.XLOOKUP(B189,'Interventi CIS-Base dati'!$E$2:$E$673,'Interventi CIS-Base dati'!$Y$2:$Y$673),"")</f>
        <v/>
      </c>
      <c r="O189" s="34" t="str">
        <f>IFERROR(_xlfn.XLOOKUP(B189,'Interventi CIS-Base dati'!$E$2:$E$673,'Interventi CIS-Base dati'!$Z$2:$Z$673),"")</f>
        <v/>
      </c>
    </row>
    <row r="190" spans="3:15" x14ac:dyDescent="0.25">
      <c r="C190" s="34" t="str">
        <f>IFERROR(_xlfn.XLOOKUP(B190,'Interventi CIS-Base dati'!$E$2:$E$673,'Interventi CIS-Base dati'!$F$2:$F$673),"")</f>
        <v/>
      </c>
      <c r="D190" s="34" t="str">
        <f>IFERROR(_xlfn.XLOOKUP(B190,'Interventi CIS-Base dati'!$E$2:$E$673,'Interventi CIS-Base dati'!$G$2:$G$673),"")</f>
        <v/>
      </c>
      <c r="E190" s="54" t="str">
        <f>IFERROR(_xlfn.XLOOKUP(B190,'Interventi CIS-Base dati'!$E$2:$E$673,'Interventi CIS-Base dati'!$J$2:$J$673),"")</f>
        <v/>
      </c>
      <c r="F190" s="54" t="str">
        <f>IFERROR(_xlfn.XLOOKUP(B190,'Interventi CIS-Base dati'!$E$2:$E$673,'Interventi CIS-Base dati'!$K$2:$K$673),"")</f>
        <v/>
      </c>
      <c r="G190" s="54" t="str">
        <f>IFERROR(_xlfn.XLOOKUP(B190,'Interventi CIS-Base dati'!$E$2:$E$673,'Interventi CIS-Base dati'!$L$2:$L$673),"")</f>
        <v/>
      </c>
      <c r="H190" s="54" t="str">
        <f>IFERROR(_xlfn.XLOOKUP(B190,'Interventi CIS-Base dati'!$E$2:$E$673,'Interventi CIS-Base dati'!$M$2:$M$673),"")</f>
        <v/>
      </c>
      <c r="I190" s="55" t="str">
        <f>IFERROR(_xlfn.XLOOKUP(B190,'Interventi CIS-Base dati'!$E$2:$E$673,'Interventi CIS-Base dati'!$N$2:$N$673),"")</f>
        <v/>
      </c>
      <c r="J190" s="55" t="str">
        <f>IFERROR(_xlfn.XLOOKUP(B190,'Interventi CIS-Base dati'!$E$2:$E$673,'Interventi CIS-Base dati'!$O$2:$O$673),"")</f>
        <v/>
      </c>
      <c r="K190" s="55" t="str">
        <f>IFERROR(_xlfn.XLOOKUP(B190,'Interventi CIS-Base dati'!$E$2:$E$673,'Interventi CIS-Base dati'!$P$2:$P$673),"")</f>
        <v/>
      </c>
      <c r="L190" s="34" t="str">
        <f>IFERROR(_xlfn.XLOOKUP(B190,'Interventi CIS-Base dati'!$E$2:$E$673,'Interventi CIS-Base dati'!$Q$2:$Q$673),"")</f>
        <v/>
      </c>
      <c r="M190" s="56" t="str">
        <f>IFERROR(_xlfn.XLOOKUP(B190,'Interventi CIS-Base dati'!$E$2:$E$673,'Interventi CIS-Base dati'!$S$2:$S$673),"")</f>
        <v/>
      </c>
      <c r="N190" s="34" t="str">
        <f>IFERROR(_xlfn.XLOOKUP(B190,'Interventi CIS-Base dati'!$E$2:$E$673,'Interventi CIS-Base dati'!$Y$2:$Y$673),"")</f>
        <v/>
      </c>
      <c r="O190" s="34" t="str">
        <f>IFERROR(_xlfn.XLOOKUP(B190,'Interventi CIS-Base dati'!$E$2:$E$673,'Interventi CIS-Base dati'!$Z$2:$Z$673),"")</f>
        <v/>
      </c>
    </row>
    <row r="191" spans="3:15" x14ac:dyDescent="0.25">
      <c r="C191" s="34" t="str">
        <f>IFERROR(_xlfn.XLOOKUP(B191,'Interventi CIS-Base dati'!$E$2:$E$673,'Interventi CIS-Base dati'!$F$2:$F$673),"")</f>
        <v/>
      </c>
      <c r="D191" s="34" t="str">
        <f>IFERROR(_xlfn.XLOOKUP(B191,'Interventi CIS-Base dati'!$E$2:$E$673,'Interventi CIS-Base dati'!$G$2:$G$673),"")</f>
        <v/>
      </c>
      <c r="E191" s="54" t="str">
        <f>IFERROR(_xlfn.XLOOKUP(B191,'Interventi CIS-Base dati'!$E$2:$E$673,'Interventi CIS-Base dati'!$J$2:$J$673),"")</f>
        <v/>
      </c>
      <c r="F191" s="54" t="str">
        <f>IFERROR(_xlfn.XLOOKUP(B191,'Interventi CIS-Base dati'!$E$2:$E$673,'Interventi CIS-Base dati'!$K$2:$K$673),"")</f>
        <v/>
      </c>
      <c r="G191" s="54" t="str">
        <f>IFERROR(_xlfn.XLOOKUP(B191,'Interventi CIS-Base dati'!$E$2:$E$673,'Interventi CIS-Base dati'!$L$2:$L$673),"")</f>
        <v/>
      </c>
      <c r="H191" s="54" t="str">
        <f>IFERROR(_xlfn.XLOOKUP(B191,'Interventi CIS-Base dati'!$E$2:$E$673,'Interventi CIS-Base dati'!$M$2:$M$673),"")</f>
        <v/>
      </c>
      <c r="I191" s="55" t="str">
        <f>IFERROR(_xlfn.XLOOKUP(B191,'Interventi CIS-Base dati'!$E$2:$E$673,'Interventi CIS-Base dati'!$N$2:$N$673),"")</f>
        <v/>
      </c>
      <c r="J191" s="55" t="str">
        <f>IFERROR(_xlfn.XLOOKUP(B191,'Interventi CIS-Base dati'!$E$2:$E$673,'Interventi CIS-Base dati'!$O$2:$O$673),"")</f>
        <v/>
      </c>
      <c r="K191" s="55" t="str">
        <f>IFERROR(_xlfn.XLOOKUP(B191,'Interventi CIS-Base dati'!$E$2:$E$673,'Interventi CIS-Base dati'!$P$2:$P$673),"")</f>
        <v/>
      </c>
      <c r="L191" s="34" t="str">
        <f>IFERROR(_xlfn.XLOOKUP(B191,'Interventi CIS-Base dati'!$E$2:$E$673,'Interventi CIS-Base dati'!$Q$2:$Q$673),"")</f>
        <v/>
      </c>
      <c r="M191" s="56" t="str">
        <f>IFERROR(_xlfn.XLOOKUP(B191,'Interventi CIS-Base dati'!$E$2:$E$673,'Interventi CIS-Base dati'!$S$2:$S$673),"")</f>
        <v/>
      </c>
      <c r="N191" s="34" t="str">
        <f>IFERROR(_xlfn.XLOOKUP(B191,'Interventi CIS-Base dati'!$E$2:$E$673,'Interventi CIS-Base dati'!$Y$2:$Y$673),"")</f>
        <v/>
      </c>
      <c r="O191" s="34" t="str">
        <f>IFERROR(_xlfn.XLOOKUP(B191,'Interventi CIS-Base dati'!$E$2:$E$673,'Interventi CIS-Base dati'!$Z$2:$Z$673),"")</f>
        <v/>
      </c>
    </row>
    <row r="192" spans="3:15" x14ac:dyDescent="0.25">
      <c r="C192" s="34" t="str">
        <f>IFERROR(_xlfn.XLOOKUP(B192,'Interventi CIS-Base dati'!$E$2:$E$673,'Interventi CIS-Base dati'!$F$2:$F$673),"")</f>
        <v/>
      </c>
      <c r="D192" s="34" t="str">
        <f>IFERROR(_xlfn.XLOOKUP(B192,'Interventi CIS-Base dati'!$E$2:$E$673,'Interventi CIS-Base dati'!$G$2:$G$673),"")</f>
        <v/>
      </c>
      <c r="E192" s="54" t="str">
        <f>IFERROR(_xlfn.XLOOKUP(B192,'Interventi CIS-Base dati'!$E$2:$E$673,'Interventi CIS-Base dati'!$J$2:$J$673),"")</f>
        <v/>
      </c>
      <c r="F192" s="54" t="str">
        <f>IFERROR(_xlfn.XLOOKUP(B192,'Interventi CIS-Base dati'!$E$2:$E$673,'Interventi CIS-Base dati'!$K$2:$K$673),"")</f>
        <v/>
      </c>
      <c r="G192" s="54" t="str">
        <f>IFERROR(_xlfn.XLOOKUP(B192,'Interventi CIS-Base dati'!$E$2:$E$673,'Interventi CIS-Base dati'!$L$2:$L$673),"")</f>
        <v/>
      </c>
      <c r="H192" s="54" t="str">
        <f>IFERROR(_xlfn.XLOOKUP(B192,'Interventi CIS-Base dati'!$E$2:$E$673,'Interventi CIS-Base dati'!$M$2:$M$673),"")</f>
        <v/>
      </c>
      <c r="I192" s="55" t="str">
        <f>IFERROR(_xlfn.XLOOKUP(B192,'Interventi CIS-Base dati'!$E$2:$E$673,'Interventi CIS-Base dati'!$N$2:$N$673),"")</f>
        <v/>
      </c>
      <c r="J192" s="55" t="str">
        <f>IFERROR(_xlfn.XLOOKUP(B192,'Interventi CIS-Base dati'!$E$2:$E$673,'Interventi CIS-Base dati'!$O$2:$O$673),"")</f>
        <v/>
      </c>
      <c r="K192" s="55" t="str">
        <f>IFERROR(_xlfn.XLOOKUP(B192,'Interventi CIS-Base dati'!$E$2:$E$673,'Interventi CIS-Base dati'!$P$2:$P$673),"")</f>
        <v/>
      </c>
      <c r="L192" s="34" t="str">
        <f>IFERROR(_xlfn.XLOOKUP(B192,'Interventi CIS-Base dati'!$E$2:$E$673,'Interventi CIS-Base dati'!$Q$2:$Q$673),"")</f>
        <v/>
      </c>
      <c r="M192" s="56" t="str">
        <f>IFERROR(_xlfn.XLOOKUP(B192,'Interventi CIS-Base dati'!$E$2:$E$673,'Interventi CIS-Base dati'!$S$2:$S$673),"")</f>
        <v/>
      </c>
      <c r="N192" s="34" t="str">
        <f>IFERROR(_xlfn.XLOOKUP(B192,'Interventi CIS-Base dati'!$E$2:$E$673,'Interventi CIS-Base dati'!$Y$2:$Y$673),"")</f>
        <v/>
      </c>
      <c r="O192" s="34" t="str">
        <f>IFERROR(_xlfn.XLOOKUP(B192,'Interventi CIS-Base dati'!$E$2:$E$673,'Interventi CIS-Base dati'!$Z$2:$Z$673),"")</f>
        <v/>
      </c>
    </row>
    <row r="193" spans="3:15" x14ac:dyDescent="0.25">
      <c r="C193" s="34" t="str">
        <f>IFERROR(_xlfn.XLOOKUP(B193,'Interventi CIS-Base dati'!$E$2:$E$673,'Interventi CIS-Base dati'!$F$2:$F$673),"")</f>
        <v/>
      </c>
      <c r="D193" s="34" t="str">
        <f>IFERROR(_xlfn.XLOOKUP(B193,'Interventi CIS-Base dati'!$E$2:$E$673,'Interventi CIS-Base dati'!$G$2:$G$673),"")</f>
        <v/>
      </c>
      <c r="E193" s="54" t="str">
        <f>IFERROR(_xlfn.XLOOKUP(B193,'Interventi CIS-Base dati'!$E$2:$E$673,'Interventi CIS-Base dati'!$J$2:$J$673),"")</f>
        <v/>
      </c>
      <c r="F193" s="54" t="str">
        <f>IFERROR(_xlfn.XLOOKUP(B193,'Interventi CIS-Base dati'!$E$2:$E$673,'Interventi CIS-Base dati'!$K$2:$K$673),"")</f>
        <v/>
      </c>
      <c r="G193" s="54" t="str">
        <f>IFERROR(_xlfn.XLOOKUP(B193,'Interventi CIS-Base dati'!$E$2:$E$673,'Interventi CIS-Base dati'!$L$2:$L$673),"")</f>
        <v/>
      </c>
      <c r="H193" s="54" t="str">
        <f>IFERROR(_xlfn.XLOOKUP(B193,'Interventi CIS-Base dati'!$E$2:$E$673,'Interventi CIS-Base dati'!$M$2:$M$673),"")</f>
        <v/>
      </c>
      <c r="I193" s="55" t="str">
        <f>IFERROR(_xlfn.XLOOKUP(B193,'Interventi CIS-Base dati'!$E$2:$E$673,'Interventi CIS-Base dati'!$N$2:$N$673),"")</f>
        <v/>
      </c>
      <c r="J193" s="55" t="str">
        <f>IFERROR(_xlfn.XLOOKUP(B193,'Interventi CIS-Base dati'!$E$2:$E$673,'Interventi CIS-Base dati'!$O$2:$O$673),"")</f>
        <v/>
      </c>
      <c r="K193" s="55" t="str">
        <f>IFERROR(_xlfn.XLOOKUP(B193,'Interventi CIS-Base dati'!$E$2:$E$673,'Interventi CIS-Base dati'!$P$2:$P$673),"")</f>
        <v/>
      </c>
      <c r="L193" s="34" t="str">
        <f>IFERROR(_xlfn.XLOOKUP(B193,'Interventi CIS-Base dati'!$E$2:$E$673,'Interventi CIS-Base dati'!$Q$2:$Q$673),"")</f>
        <v/>
      </c>
      <c r="M193" s="56" t="str">
        <f>IFERROR(_xlfn.XLOOKUP(B193,'Interventi CIS-Base dati'!$E$2:$E$673,'Interventi CIS-Base dati'!$S$2:$S$673),"")</f>
        <v/>
      </c>
      <c r="N193" s="34" t="str">
        <f>IFERROR(_xlfn.XLOOKUP(B193,'Interventi CIS-Base dati'!$E$2:$E$673,'Interventi CIS-Base dati'!$Y$2:$Y$673),"")</f>
        <v/>
      </c>
      <c r="O193" s="34" t="str">
        <f>IFERROR(_xlfn.XLOOKUP(B193,'Interventi CIS-Base dati'!$E$2:$E$673,'Interventi CIS-Base dati'!$Z$2:$Z$673),"")</f>
        <v/>
      </c>
    </row>
    <row r="194" spans="3:15" x14ac:dyDescent="0.25">
      <c r="C194" s="34" t="str">
        <f>IFERROR(_xlfn.XLOOKUP(B194,'Interventi CIS-Base dati'!$E$2:$E$673,'Interventi CIS-Base dati'!$F$2:$F$673),"")</f>
        <v/>
      </c>
      <c r="D194" s="34" t="str">
        <f>IFERROR(_xlfn.XLOOKUP(B194,'Interventi CIS-Base dati'!$E$2:$E$673,'Interventi CIS-Base dati'!$G$2:$G$673),"")</f>
        <v/>
      </c>
      <c r="E194" s="54" t="str">
        <f>IFERROR(_xlfn.XLOOKUP(B194,'Interventi CIS-Base dati'!$E$2:$E$673,'Interventi CIS-Base dati'!$J$2:$J$673),"")</f>
        <v/>
      </c>
      <c r="F194" s="54" t="str">
        <f>IFERROR(_xlfn.XLOOKUP(B194,'Interventi CIS-Base dati'!$E$2:$E$673,'Interventi CIS-Base dati'!$K$2:$K$673),"")</f>
        <v/>
      </c>
      <c r="G194" s="54" t="str">
        <f>IFERROR(_xlfn.XLOOKUP(B194,'Interventi CIS-Base dati'!$E$2:$E$673,'Interventi CIS-Base dati'!$L$2:$L$673),"")</f>
        <v/>
      </c>
      <c r="H194" s="54" t="str">
        <f>IFERROR(_xlfn.XLOOKUP(B194,'Interventi CIS-Base dati'!$E$2:$E$673,'Interventi CIS-Base dati'!$M$2:$M$673),"")</f>
        <v/>
      </c>
      <c r="I194" s="55" t="str">
        <f>IFERROR(_xlfn.XLOOKUP(B194,'Interventi CIS-Base dati'!$E$2:$E$673,'Interventi CIS-Base dati'!$N$2:$N$673),"")</f>
        <v/>
      </c>
      <c r="J194" s="55" t="str">
        <f>IFERROR(_xlfn.XLOOKUP(B194,'Interventi CIS-Base dati'!$E$2:$E$673,'Interventi CIS-Base dati'!$O$2:$O$673),"")</f>
        <v/>
      </c>
      <c r="K194" s="55" t="str">
        <f>IFERROR(_xlfn.XLOOKUP(B194,'Interventi CIS-Base dati'!$E$2:$E$673,'Interventi CIS-Base dati'!$P$2:$P$673),"")</f>
        <v/>
      </c>
      <c r="L194" s="34" t="str">
        <f>IFERROR(_xlfn.XLOOKUP(B194,'Interventi CIS-Base dati'!$E$2:$E$673,'Interventi CIS-Base dati'!$Q$2:$Q$673),"")</f>
        <v/>
      </c>
      <c r="M194" s="56" t="str">
        <f>IFERROR(_xlfn.XLOOKUP(B194,'Interventi CIS-Base dati'!$E$2:$E$673,'Interventi CIS-Base dati'!$S$2:$S$673),"")</f>
        <v/>
      </c>
      <c r="N194" s="34" t="str">
        <f>IFERROR(_xlfn.XLOOKUP(B194,'Interventi CIS-Base dati'!$E$2:$E$673,'Interventi CIS-Base dati'!$Y$2:$Y$673),"")</f>
        <v/>
      </c>
      <c r="O194" s="34" t="str">
        <f>IFERROR(_xlfn.XLOOKUP(B194,'Interventi CIS-Base dati'!$E$2:$E$673,'Interventi CIS-Base dati'!$Z$2:$Z$673),"")</f>
        <v/>
      </c>
    </row>
    <row r="195" spans="3:15" x14ac:dyDescent="0.25">
      <c r="C195" s="34" t="str">
        <f>IFERROR(_xlfn.XLOOKUP(B195,'Interventi CIS-Base dati'!$E$2:$E$673,'Interventi CIS-Base dati'!$F$2:$F$673),"")</f>
        <v/>
      </c>
      <c r="D195" s="34" t="str">
        <f>IFERROR(_xlfn.XLOOKUP(B195,'Interventi CIS-Base dati'!$E$2:$E$673,'Interventi CIS-Base dati'!$G$2:$G$673),"")</f>
        <v/>
      </c>
      <c r="E195" s="54" t="str">
        <f>IFERROR(_xlfn.XLOOKUP(B195,'Interventi CIS-Base dati'!$E$2:$E$673,'Interventi CIS-Base dati'!$J$2:$J$673),"")</f>
        <v/>
      </c>
      <c r="F195" s="54" t="str">
        <f>IFERROR(_xlfn.XLOOKUP(B195,'Interventi CIS-Base dati'!$E$2:$E$673,'Interventi CIS-Base dati'!$K$2:$K$673),"")</f>
        <v/>
      </c>
      <c r="G195" s="54" t="str">
        <f>IFERROR(_xlfn.XLOOKUP(B195,'Interventi CIS-Base dati'!$E$2:$E$673,'Interventi CIS-Base dati'!$L$2:$L$673),"")</f>
        <v/>
      </c>
      <c r="H195" s="54" t="str">
        <f>IFERROR(_xlfn.XLOOKUP(B195,'Interventi CIS-Base dati'!$E$2:$E$673,'Interventi CIS-Base dati'!$M$2:$M$673),"")</f>
        <v/>
      </c>
      <c r="I195" s="55" t="str">
        <f>IFERROR(_xlfn.XLOOKUP(B195,'Interventi CIS-Base dati'!$E$2:$E$673,'Interventi CIS-Base dati'!$N$2:$N$673),"")</f>
        <v/>
      </c>
      <c r="J195" s="55" t="str">
        <f>IFERROR(_xlfn.XLOOKUP(B195,'Interventi CIS-Base dati'!$E$2:$E$673,'Interventi CIS-Base dati'!$O$2:$O$673),"")</f>
        <v/>
      </c>
      <c r="K195" s="55" t="str">
        <f>IFERROR(_xlfn.XLOOKUP(B195,'Interventi CIS-Base dati'!$E$2:$E$673,'Interventi CIS-Base dati'!$P$2:$P$673),"")</f>
        <v/>
      </c>
      <c r="L195" s="34" t="str">
        <f>IFERROR(_xlfn.XLOOKUP(B195,'Interventi CIS-Base dati'!$E$2:$E$673,'Interventi CIS-Base dati'!$Q$2:$Q$673),"")</f>
        <v/>
      </c>
      <c r="M195" s="56" t="str">
        <f>IFERROR(_xlfn.XLOOKUP(B195,'Interventi CIS-Base dati'!$E$2:$E$673,'Interventi CIS-Base dati'!$S$2:$S$673),"")</f>
        <v/>
      </c>
      <c r="N195" s="34" t="str">
        <f>IFERROR(_xlfn.XLOOKUP(B195,'Interventi CIS-Base dati'!$E$2:$E$673,'Interventi CIS-Base dati'!$Y$2:$Y$673),"")</f>
        <v/>
      </c>
      <c r="O195" s="34" t="str">
        <f>IFERROR(_xlfn.XLOOKUP(B195,'Interventi CIS-Base dati'!$E$2:$E$673,'Interventi CIS-Base dati'!$Z$2:$Z$673),"")</f>
        <v/>
      </c>
    </row>
    <row r="196" spans="3:15" x14ac:dyDescent="0.25">
      <c r="C196" s="34" t="str">
        <f>IFERROR(_xlfn.XLOOKUP(B196,'Interventi CIS-Base dati'!$E$2:$E$673,'Interventi CIS-Base dati'!$F$2:$F$673),"")</f>
        <v/>
      </c>
      <c r="D196" s="34" t="str">
        <f>IFERROR(_xlfn.XLOOKUP(B196,'Interventi CIS-Base dati'!$E$2:$E$673,'Interventi CIS-Base dati'!$G$2:$G$673),"")</f>
        <v/>
      </c>
      <c r="E196" s="54" t="str">
        <f>IFERROR(_xlfn.XLOOKUP(B196,'Interventi CIS-Base dati'!$E$2:$E$673,'Interventi CIS-Base dati'!$J$2:$J$673),"")</f>
        <v/>
      </c>
      <c r="F196" s="54" t="str">
        <f>IFERROR(_xlfn.XLOOKUP(B196,'Interventi CIS-Base dati'!$E$2:$E$673,'Interventi CIS-Base dati'!$K$2:$K$673),"")</f>
        <v/>
      </c>
      <c r="G196" s="54" t="str">
        <f>IFERROR(_xlfn.XLOOKUP(B196,'Interventi CIS-Base dati'!$E$2:$E$673,'Interventi CIS-Base dati'!$L$2:$L$673),"")</f>
        <v/>
      </c>
      <c r="H196" s="54" t="str">
        <f>IFERROR(_xlfn.XLOOKUP(B196,'Interventi CIS-Base dati'!$E$2:$E$673,'Interventi CIS-Base dati'!$M$2:$M$673),"")</f>
        <v/>
      </c>
      <c r="I196" s="55" t="str">
        <f>IFERROR(_xlfn.XLOOKUP(B196,'Interventi CIS-Base dati'!$E$2:$E$673,'Interventi CIS-Base dati'!$N$2:$N$673),"")</f>
        <v/>
      </c>
      <c r="J196" s="55" t="str">
        <f>IFERROR(_xlfn.XLOOKUP(B196,'Interventi CIS-Base dati'!$E$2:$E$673,'Interventi CIS-Base dati'!$O$2:$O$673),"")</f>
        <v/>
      </c>
      <c r="K196" s="55" t="str">
        <f>IFERROR(_xlfn.XLOOKUP(B196,'Interventi CIS-Base dati'!$E$2:$E$673,'Interventi CIS-Base dati'!$P$2:$P$673),"")</f>
        <v/>
      </c>
      <c r="L196" s="34" t="str">
        <f>IFERROR(_xlfn.XLOOKUP(B196,'Interventi CIS-Base dati'!$E$2:$E$673,'Interventi CIS-Base dati'!$Q$2:$Q$673),"")</f>
        <v/>
      </c>
      <c r="M196" s="56" t="str">
        <f>IFERROR(_xlfn.XLOOKUP(B196,'Interventi CIS-Base dati'!$E$2:$E$673,'Interventi CIS-Base dati'!$S$2:$S$673),"")</f>
        <v/>
      </c>
      <c r="N196" s="34" t="str">
        <f>IFERROR(_xlfn.XLOOKUP(B196,'Interventi CIS-Base dati'!$E$2:$E$673,'Interventi CIS-Base dati'!$Y$2:$Y$673),"")</f>
        <v/>
      </c>
      <c r="O196" s="34" t="str">
        <f>IFERROR(_xlfn.XLOOKUP(B196,'Interventi CIS-Base dati'!$E$2:$E$673,'Interventi CIS-Base dati'!$Z$2:$Z$673),"")</f>
        <v/>
      </c>
    </row>
    <row r="197" spans="3:15" x14ac:dyDescent="0.25">
      <c r="C197" s="34" t="str">
        <f>IFERROR(_xlfn.XLOOKUP(B197,'Interventi CIS-Base dati'!$E$2:$E$673,'Interventi CIS-Base dati'!$F$2:$F$673),"")</f>
        <v/>
      </c>
      <c r="D197" s="34" t="str">
        <f>IFERROR(_xlfn.XLOOKUP(B197,'Interventi CIS-Base dati'!$E$2:$E$673,'Interventi CIS-Base dati'!$G$2:$G$673),"")</f>
        <v/>
      </c>
      <c r="E197" s="54" t="str">
        <f>IFERROR(_xlfn.XLOOKUP(B197,'Interventi CIS-Base dati'!$E$2:$E$673,'Interventi CIS-Base dati'!$J$2:$J$673),"")</f>
        <v/>
      </c>
      <c r="F197" s="54" t="str">
        <f>IFERROR(_xlfn.XLOOKUP(B197,'Interventi CIS-Base dati'!$E$2:$E$673,'Interventi CIS-Base dati'!$K$2:$K$673),"")</f>
        <v/>
      </c>
      <c r="G197" s="54" t="str">
        <f>IFERROR(_xlfn.XLOOKUP(B197,'Interventi CIS-Base dati'!$E$2:$E$673,'Interventi CIS-Base dati'!$L$2:$L$673),"")</f>
        <v/>
      </c>
      <c r="H197" s="54" t="str">
        <f>IFERROR(_xlfn.XLOOKUP(B197,'Interventi CIS-Base dati'!$E$2:$E$673,'Interventi CIS-Base dati'!$M$2:$M$673),"")</f>
        <v/>
      </c>
      <c r="I197" s="55" t="str">
        <f>IFERROR(_xlfn.XLOOKUP(B197,'Interventi CIS-Base dati'!$E$2:$E$673,'Interventi CIS-Base dati'!$N$2:$N$673),"")</f>
        <v/>
      </c>
      <c r="J197" s="55" t="str">
        <f>IFERROR(_xlfn.XLOOKUP(B197,'Interventi CIS-Base dati'!$E$2:$E$673,'Interventi CIS-Base dati'!$O$2:$O$673),"")</f>
        <v/>
      </c>
      <c r="K197" s="55" t="str">
        <f>IFERROR(_xlfn.XLOOKUP(B197,'Interventi CIS-Base dati'!$E$2:$E$673,'Interventi CIS-Base dati'!$P$2:$P$673),"")</f>
        <v/>
      </c>
      <c r="L197" s="34" t="str">
        <f>IFERROR(_xlfn.XLOOKUP(B197,'Interventi CIS-Base dati'!$E$2:$E$673,'Interventi CIS-Base dati'!$Q$2:$Q$673),"")</f>
        <v/>
      </c>
      <c r="M197" s="56" t="str">
        <f>IFERROR(_xlfn.XLOOKUP(B197,'Interventi CIS-Base dati'!$E$2:$E$673,'Interventi CIS-Base dati'!$S$2:$S$673),"")</f>
        <v/>
      </c>
      <c r="N197" s="34" t="str">
        <f>IFERROR(_xlfn.XLOOKUP(B197,'Interventi CIS-Base dati'!$E$2:$E$673,'Interventi CIS-Base dati'!$Y$2:$Y$673),"")</f>
        <v/>
      </c>
      <c r="O197" s="34" t="str">
        <f>IFERROR(_xlfn.XLOOKUP(B197,'Interventi CIS-Base dati'!$E$2:$E$673,'Interventi CIS-Base dati'!$Z$2:$Z$673),"")</f>
        <v/>
      </c>
    </row>
    <row r="198" spans="3:15" x14ac:dyDescent="0.25">
      <c r="C198" s="34" t="str">
        <f>IFERROR(_xlfn.XLOOKUP(B198,'Interventi CIS-Base dati'!$E$2:$E$673,'Interventi CIS-Base dati'!$F$2:$F$673),"")</f>
        <v/>
      </c>
      <c r="D198" s="34" t="str">
        <f>IFERROR(_xlfn.XLOOKUP(B198,'Interventi CIS-Base dati'!$E$2:$E$673,'Interventi CIS-Base dati'!$G$2:$G$673),"")</f>
        <v/>
      </c>
      <c r="E198" s="54" t="str">
        <f>IFERROR(_xlfn.XLOOKUP(B198,'Interventi CIS-Base dati'!$E$2:$E$673,'Interventi CIS-Base dati'!$J$2:$J$673),"")</f>
        <v/>
      </c>
      <c r="F198" s="54" t="str">
        <f>IFERROR(_xlfn.XLOOKUP(B198,'Interventi CIS-Base dati'!$E$2:$E$673,'Interventi CIS-Base dati'!$K$2:$K$673),"")</f>
        <v/>
      </c>
      <c r="G198" s="54" t="str">
        <f>IFERROR(_xlfn.XLOOKUP(B198,'Interventi CIS-Base dati'!$E$2:$E$673,'Interventi CIS-Base dati'!$L$2:$L$673),"")</f>
        <v/>
      </c>
      <c r="H198" s="54" t="str">
        <f>IFERROR(_xlfn.XLOOKUP(B198,'Interventi CIS-Base dati'!$E$2:$E$673,'Interventi CIS-Base dati'!$M$2:$M$673),"")</f>
        <v/>
      </c>
      <c r="I198" s="55" t="str">
        <f>IFERROR(_xlfn.XLOOKUP(B198,'Interventi CIS-Base dati'!$E$2:$E$673,'Interventi CIS-Base dati'!$N$2:$N$673),"")</f>
        <v/>
      </c>
      <c r="J198" s="55" t="str">
        <f>IFERROR(_xlfn.XLOOKUP(B198,'Interventi CIS-Base dati'!$E$2:$E$673,'Interventi CIS-Base dati'!$O$2:$O$673),"")</f>
        <v/>
      </c>
      <c r="K198" s="55" t="str">
        <f>IFERROR(_xlfn.XLOOKUP(B198,'Interventi CIS-Base dati'!$E$2:$E$673,'Interventi CIS-Base dati'!$P$2:$P$673),"")</f>
        <v/>
      </c>
      <c r="L198" s="34" t="str">
        <f>IFERROR(_xlfn.XLOOKUP(B198,'Interventi CIS-Base dati'!$E$2:$E$673,'Interventi CIS-Base dati'!$Q$2:$Q$673),"")</f>
        <v/>
      </c>
      <c r="M198" s="56" t="str">
        <f>IFERROR(_xlfn.XLOOKUP(B198,'Interventi CIS-Base dati'!$E$2:$E$673,'Interventi CIS-Base dati'!$S$2:$S$673),"")</f>
        <v/>
      </c>
      <c r="N198" s="34" t="str">
        <f>IFERROR(_xlfn.XLOOKUP(B198,'Interventi CIS-Base dati'!$E$2:$E$673,'Interventi CIS-Base dati'!$Y$2:$Y$673),"")</f>
        <v/>
      </c>
      <c r="O198" s="34" t="str">
        <f>IFERROR(_xlfn.XLOOKUP(B198,'Interventi CIS-Base dati'!$E$2:$E$673,'Interventi CIS-Base dati'!$Z$2:$Z$673),"")</f>
        <v/>
      </c>
    </row>
    <row r="199" spans="3:15" x14ac:dyDescent="0.25">
      <c r="C199" s="34" t="str">
        <f>IFERROR(_xlfn.XLOOKUP(B199,'Interventi CIS-Base dati'!$E$2:$E$673,'Interventi CIS-Base dati'!$F$2:$F$673),"")</f>
        <v/>
      </c>
      <c r="D199" s="34" t="str">
        <f>IFERROR(_xlfn.XLOOKUP(B199,'Interventi CIS-Base dati'!$E$2:$E$673,'Interventi CIS-Base dati'!$G$2:$G$673),"")</f>
        <v/>
      </c>
      <c r="E199" s="54" t="str">
        <f>IFERROR(_xlfn.XLOOKUP(B199,'Interventi CIS-Base dati'!$E$2:$E$673,'Interventi CIS-Base dati'!$J$2:$J$673),"")</f>
        <v/>
      </c>
      <c r="F199" s="54" t="str">
        <f>IFERROR(_xlfn.XLOOKUP(B199,'Interventi CIS-Base dati'!$E$2:$E$673,'Interventi CIS-Base dati'!$K$2:$K$673),"")</f>
        <v/>
      </c>
      <c r="G199" s="54" t="str">
        <f>IFERROR(_xlfn.XLOOKUP(B199,'Interventi CIS-Base dati'!$E$2:$E$673,'Interventi CIS-Base dati'!$L$2:$L$673),"")</f>
        <v/>
      </c>
      <c r="H199" s="54" t="str">
        <f>IFERROR(_xlfn.XLOOKUP(B199,'Interventi CIS-Base dati'!$E$2:$E$673,'Interventi CIS-Base dati'!$M$2:$M$673),"")</f>
        <v/>
      </c>
      <c r="I199" s="55" t="str">
        <f>IFERROR(_xlfn.XLOOKUP(B199,'Interventi CIS-Base dati'!$E$2:$E$673,'Interventi CIS-Base dati'!$N$2:$N$673),"")</f>
        <v/>
      </c>
      <c r="J199" s="55" t="str">
        <f>IFERROR(_xlfn.XLOOKUP(B199,'Interventi CIS-Base dati'!$E$2:$E$673,'Interventi CIS-Base dati'!$O$2:$O$673),"")</f>
        <v/>
      </c>
      <c r="K199" s="55" t="str">
        <f>IFERROR(_xlfn.XLOOKUP(B199,'Interventi CIS-Base dati'!$E$2:$E$673,'Interventi CIS-Base dati'!$P$2:$P$673),"")</f>
        <v/>
      </c>
      <c r="L199" s="34" t="str">
        <f>IFERROR(_xlfn.XLOOKUP(B199,'Interventi CIS-Base dati'!$E$2:$E$673,'Interventi CIS-Base dati'!$Q$2:$Q$673),"")</f>
        <v/>
      </c>
      <c r="M199" s="56" t="str">
        <f>IFERROR(_xlfn.XLOOKUP(B199,'Interventi CIS-Base dati'!$E$2:$E$673,'Interventi CIS-Base dati'!$S$2:$S$673),"")</f>
        <v/>
      </c>
      <c r="N199" s="34" t="str">
        <f>IFERROR(_xlfn.XLOOKUP(B199,'Interventi CIS-Base dati'!$E$2:$E$673,'Interventi CIS-Base dati'!$Y$2:$Y$673),"")</f>
        <v/>
      </c>
      <c r="O199" s="34" t="str">
        <f>IFERROR(_xlfn.XLOOKUP(B199,'Interventi CIS-Base dati'!$E$2:$E$673,'Interventi CIS-Base dati'!$Z$2:$Z$673),"")</f>
        <v/>
      </c>
    </row>
    <row r="200" spans="3:15" x14ac:dyDescent="0.25">
      <c r="C200" s="34" t="str">
        <f>IFERROR(_xlfn.XLOOKUP(B200,'Interventi CIS-Base dati'!$E$2:$E$673,'Interventi CIS-Base dati'!$F$2:$F$673),"")</f>
        <v/>
      </c>
      <c r="D200" s="34" t="str">
        <f>IFERROR(_xlfn.XLOOKUP(B200,'Interventi CIS-Base dati'!$E$2:$E$673,'Interventi CIS-Base dati'!$G$2:$G$673),"")</f>
        <v/>
      </c>
      <c r="E200" s="54" t="str">
        <f>IFERROR(_xlfn.XLOOKUP(B200,'Interventi CIS-Base dati'!$E$2:$E$673,'Interventi CIS-Base dati'!$J$2:$J$673),"")</f>
        <v/>
      </c>
      <c r="F200" s="54" t="str">
        <f>IFERROR(_xlfn.XLOOKUP(B200,'Interventi CIS-Base dati'!$E$2:$E$673,'Interventi CIS-Base dati'!$K$2:$K$673),"")</f>
        <v/>
      </c>
      <c r="G200" s="54" t="str">
        <f>IFERROR(_xlfn.XLOOKUP(B200,'Interventi CIS-Base dati'!$E$2:$E$673,'Interventi CIS-Base dati'!$L$2:$L$673),"")</f>
        <v/>
      </c>
      <c r="H200" s="54" t="str">
        <f>IFERROR(_xlfn.XLOOKUP(B200,'Interventi CIS-Base dati'!$E$2:$E$673,'Interventi CIS-Base dati'!$M$2:$M$673),"")</f>
        <v/>
      </c>
      <c r="I200" s="55" t="str">
        <f>IFERROR(_xlfn.XLOOKUP(B200,'Interventi CIS-Base dati'!$E$2:$E$673,'Interventi CIS-Base dati'!$N$2:$N$673),"")</f>
        <v/>
      </c>
      <c r="J200" s="55" t="str">
        <f>IFERROR(_xlfn.XLOOKUP(B200,'Interventi CIS-Base dati'!$E$2:$E$673,'Interventi CIS-Base dati'!$O$2:$O$673),"")</f>
        <v/>
      </c>
      <c r="K200" s="55" t="str">
        <f>IFERROR(_xlfn.XLOOKUP(B200,'Interventi CIS-Base dati'!$E$2:$E$673,'Interventi CIS-Base dati'!$P$2:$P$673),"")</f>
        <v/>
      </c>
      <c r="L200" s="34" t="str">
        <f>IFERROR(_xlfn.XLOOKUP(B200,'Interventi CIS-Base dati'!$E$2:$E$673,'Interventi CIS-Base dati'!$Q$2:$Q$673),"")</f>
        <v/>
      </c>
      <c r="M200" s="56" t="str">
        <f>IFERROR(_xlfn.XLOOKUP(B200,'Interventi CIS-Base dati'!$E$2:$E$673,'Interventi CIS-Base dati'!$S$2:$S$673),"")</f>
        <v/>
      </c>
      <c r="N200" s="34" t="str">
        <f>IFERROR(_xlfn.XLOOKUP(B200,'Interventi CIS-Base dati'!$E$2:$E$673,'Interventi CIS-Base dati'!$Y$2:$Y$673),"")</f>
        <v/>
      </c>
      <c r="O200" s="34" t="str">
        <f>IFERROR(_xlfn.XLOOKUP(B200,'Interventi CIS-Base dati'!$E$2:$E$673,'Interventi CIS-Base dati'!$Z$2:$Z$673),"")</f>
        <v/>
      </c>
    </row>
    <row r="201" spans="3:15" x14ac:dyDescent="0.25">
      <c r="C201" s="34" t="str">
        <f>IFERROR(_xlfn.XLOOKUP(B201,'Interventi CIS-Base dati'!$E$2:$E$673,'Interventi CIS-Base dati'!$F$2:$F$673),"")</f>
        <v/>
      </c>
      <c r="D201" s="34" t="str">
        <f>IFERROR(_xlfn.XLOOKUP(B201,'Interventi CIS-Base dati'!$E$2:$E$673,'Interventi CIS-Base dati'!$G$2:$G$673),"")</f>
        <v/>
      </c>
      <c r="E201" s="54" t="str">
        <f>IFERROR(_xlfn.XLOOKUP(B201,'Interventi CIS-Base dati'!$E$2:$E$673,'Interventi CIS-Base dati'!$J$2:$J$673),"")</f>
        <v/>
      </c>
      <c r="F201" s="54" t="str">
        <f>IFERROR(_xlfn.XLOOKUP(B201,'Interventi CIS-Base dati'!$E$2:$E$673,'Interventi CIS-Base dati'!$K$2:$K$673),"")</f>
        <v/>
      </c>
      <c r="G201" s="54" t="str">
        <f>IFERROR(_xlfn.XLOOKUP(B201,'Interventi CIS-Base dati'!$E$2:$E$673,'Interventi CIS-Base dati'!$L$2:$L$673),"")</f>
        <v/>
      </c>
      <c r="H201" s="54" t="str">
        <f>IFERROR(_xlfn.XLOOKUP(B201,'Interventi CIS-Base dati'!$E$2:$E$673,'Interventi CIS-Base dati'!$M$2:$M$673),"")</f>
        <v/>
      </c>
      <c r="I201" s="55" t="str">
        <f>IFERROR(_xlfn.XLOOKUP(B201,'Interventi CIS-Base dati'!$E$2:$E$673,'Interventi CIS-Base dati'!$N$2:$N$673),"")</f>
        <v/>
      </c>
      <c r="J201" s="55" t="str">
        <f>IFERROR(_xlfn.XLOOKUP(B201,'Interventi CIS-Base dati'!$E$2:$E$673,'Interventi CIS-Base dati'!$O$2:$O$673),"")</f>
        <v/>
      </c>
      <c r="K201" s="55" t="str">
        <f>IFERROR(_xlfn.XLOOKUP(B201,'Interventi CIS-Base dati'!$E$2:$E$673,'Interventi CIS-Base dati'!$P$2:$P$673),"")</f>
        <v/>
      </c>
      <c r="L201" s="34" t="str">
        <f>IFERROR(_xlfn.XLOOKUP(B201,'Interventi CIS-Base dati'!$E$2:$E$673,'Interventi CIS-Base dati'!$Q$2:$Q$673),"")</f>
        <v/>
      </c>
      <c r="M201" s="56" t="str">
        <f>IFERROR(_xlfn.XLOOKUP(B201,'Interventi CIS-Base dati'!$E$2:$E$673,'Interventi CIS-Base dati'!$S$2:$S$673),"")</f>
        <v/>
      </c>
      <c r="N201" s="34" t="str">
        <f>IFERROR(_xlfn.XLOOKUP(B201,'Interventi CIS-Base dati'!$E$2:$E$673,'Interventi CIS-Base dati'!$Y$2:$Y$673),"")</f>
        <v/>
      </c>
      <c r="O201" s="34" t="str">
        <f>IFERROR(_xlfn.XLOOKUP(B201,'Interventi CIS-Base dati'!$E$2:$E$673,'Interventi CIS-Base dati'!$Z$2:$Z$673),"")</f>
        <v/>
      </c>
    </row>
    <row r="202" spans="3:15" x14ac:dyDescent="0.25">
      <c r="C202" s="34" t="str">
        <f>IFERROR(_xlfn.XLOOKUP(B202,'Interventi CIS-Base dati'!$E$2:$E$673,'Interventi CIS-Base dati'!$F$2:$F$673),"")</f>
        <v/>
      </c>
      <c r="D202" s="34" t="str">
        <f>IFERROR(_xlfn.XLOOKUP(B202,'Interventi CIS-Base dati'!$E$2:$E$673,'Interventi CIS-Base dati'!$G$2:$G$673),"")</f>
        <v/>
      </c>
      <c r="E202" s="54" t="str">
        <f>IFERROR(_xlfn.XLOOKUP(B202,'Interventi CIS-Base dati'!$E$2:$E$673,'Interventi CIS-Base dati'!$J$2:$J$673),"")</f>
        <v/>
      </c>
      <c r="F202" s="54" t="str">
        <f>IFERROR(_xlfn.XLOOKUP(B202,'Interventi CIS-Base dati'!$E$2:$E$673,'Interventi CIS-Base dati'!$K$2:$K$673),"")</f>
        <v/>
      </c>
      <c r="G202" s="54" t="str">
        <f>IFERROR(_xlfn.XLOOKUP(B202,'Interventi CIS-Base dati'!$E$2:$E$673,'Interventi CIS-Base dati'!$L$2:$L$673),"")</f>
        <v/>
      </c>
      <c r="H202" s="54" t="str">
        <f>IFERROR(_xlfn.XLOOKUP(B202,'Interventi CIS-Base dati'!$E$2:$E$673,'Interventi CIS-Base dati'!$M$2:$M$673),"")</f>
        <v/>
      </c>
      <c r="I202" s="55" t="str">
        <f>IFERROR(_xlfn.XLOOKUP(B202,'Interventi CIS-Base dati'!$E$2:$E$673,'Interventi CIS-Base dati'!$N$2:$N$673),"")</f>
        <v/>
      </c>
      <c r="J202" s="55" t="str">
        <f>IFERROR(_xlfn.XLOOKUP(B202,'Interventi CIS-Base dati'!$E$2:$E$673,'Interventi CIS-Base dati'!$O$2:$O$673),"")</f>
        <v/>
      </c>
      <c r="K202" s="55" t="str">
        <f>IFERROR(_xlfn.XLOOKUP(B202,'Interventi CIS-Base dati'!$E$2:$E$673,'Interventi CIS-Base dati'!$P$2:$P$673),"")</f>
        <v/>
      </c>
      <c r="L202" s="34" t="str">
        <f>IFERROR(_xlfn.XLOOKUP(B202,'Interventi CIS-Base dati'!$E$2:$E$673,'Interventi CIS-Base dati'!$Q$2:$Q$673),"")</f>
        <v/>
      </c>
      <c r="M202" s="56" t="str">
        <f>IFERROR(_xlfn.XLOOKUP(B202,'Interventi CIS-Base dati'!$E$2:$E$673,'Interventi CIS-Base dati'!$S$2:$S$673),"")</f>
        <v/>
      </c>
      <c r="N202" s="34" t="str">
        <f>IFERROR(_xlfn.XLOOKUP(B202,'Interventi CIS-Base dati'!$E$2:$E$673,'Interventi CIS-Base dati'!$Y$2:$Y$673),"")</f>
        <v/>
      </c>
      <c r="O202" s="34" t="str">
        <f>IFERROR(_xlfn.XLOOKUP(B202,'Interventi CIS-Base dati'!$E$2:$E$673,'Interventi CIS-Base dati'!$Z$2:$Z$673),"")</f>
        <v/>
      </c>
    </row>
    <row r="203" spans="3:15" x14ac:dyDescent="0.25">
      <c r="C203" s="34" t="str">
        <f>IFERROR(_xlfn.XLOOKUP(B203,'Interventi CIS-Base dati'!$E$2:$E$673,'Interventi CIS-Base dati'!$F$2:$F$673),"")</f>
        <v/>
      </c>
      <c r="D203" s="34" t="str">
        <f>IFERROR(_xlfn.XLOOKUP(B203,'Interventi CIS-Base dati'!$E$2:$E$673,'Interventi CIS-Base dati'!$G$2:$G$673),"")</f>
        <v/>
      </c>
      <c r="E203" s="54" t="str">
        <f>IFERROR(_xlfn.XLOOKUP(B203,'Interventi CIS-Base dati'!$E$2:$E$673,'Interventi CIS-Base dati'!$J$2:$J$673),"")</f>
        <v/>
      </c>
      <c r="F203" s="54" t="str">
        <f>IFERROR(_xlfn.XLOOKUP(B203,'Interventi CIS-Base dati'!$E$2:$E$673,'Interventi CIS-Base dati'!$K$2:$K$673),"")</f>
        <v/>
      </c>
      <c r="G203" s="54" t="str">
        <f>IFERROR(_xlfn.XLOOKUP(B203,'Interventi CIS-Base dati'!$E$2:$E$673,'Interventi CIS-Base dati'!$L$2:$L$673),"")</f>
        <v/>
      </c>
      <c r="H203" s="54" t="str">
        <f>IFERROR(_xlfn.XLOOKUP(B203,'Interventi CIS-Base dati'!$E$2:$E$673,'Interventi CIS-Base dati'!$M$2:$M$673),"")</f>
        <v/>
      </c>
      <c r="I203" s="55" t="str">
        <f>IFERROR(_xlfn.XLOOKUP(B203,'Interventi CIS-Base dati'!$E$2:$E$673,'Interventi CIS-Base dati'!$N$2:$N$673),"")</f>
        <v/>
      </c>
      <c r="J203" s="55" t="str">
        <f>IFERROR(_xlfn.XLOOKUP(B203,'Interventi CIS-Base dati'!$E$2:$E$673,'Interventi CIS-Base dati'!$O$2:$O$673),"")</f>
        <v/>
      </c>
      <c r="K203" s="55" t="str">
        <f>IFERROR(_xlfn.XLOOKUP(B203,'Interventi CIS-Base dati'!$E$2:$E$673,'Interventi CIS-Base dati'!$P$2:$P$673),"")</f>
        <v/>
      </c>
      <c r="L203" s="34" t="str">
        <f>IFERROR(_xlfn.XLOOKUP(B203,'Interventi CIS-Base dati'!$E$2:$E$673,'Interventi CIS-Base dati'!$Q$2:$Q$673),"")</f>
        <v/>
      </c>
      <c r="M203" s="56" t="str">
        <f>IFERROR(_xlfn.XLOOKUP(B203,'Interventi CIS-Base dati'!$E$2:$E$673,'Interventi CIS-Base dati'!$S$2:$S$673),"")</f>
        <v/>
      </c>
      <c r="N203" s="34" t="str">
        <f>IFERROR(_xlfn.XLOOKUP(B203,'Interventi CIS-Base dati'!$E$2:$E$673,'Interventi CIS-Base dati'!$Y$2:$Y$673),"")</f>
        <v/>
      </c>
      <c r="O203" s="34" t="str">
        <f>IFERROR(_xlfn.XLOOKUP(B203,'Interventi CIS-Base dati'!$E$2:$E$673,'Interventi CIS-Base dati'!$Z$2:$Z$673),"")</f>
        <v/>
      </c>
    </row>
    <row r="204" spans="3:15" x14ac:dyDescent="0.25">
      <c r="C204" s="34" t="str">
        <f>IFERROR(_xlfn.XLOOKUP(B204,'Interventi CIS-Base dati'!$E$2:$E$673,'Interventi CIS-Base dati'!$F$2:$F$673),"")</f>
        <v/>
      </c>
      <c r="D204" s="34" t="str">
        <f>IFERROR(_xlfn.XLOOKUP(B204,'Interventi CIS-Base dati'!$E$2:$E$673,'Interventi CIS-Base dati'!$G$2:$G$673),"")</f>
        <v/>
      </c>
      <c r="E204" s="54" t="str">
        <f>IFERROR(_xlfn.XLOOKUP(B204,'Interventi CIS-Base dati'!$E$2:$E$673,'Interventi CIS-Base dati'!$J$2:$J$673),"")</f>
        <v/>
      </c>
      <c r="F204" s="54" t="str">
        <f>IFERROR(_xlfn.XLOOKUP(B204,'Interventi CIS-Base dati'!$E$2:$E$673,'Interventi CIS-Base dati'!$K$2:$K$673),"")</f>
        <v/>
      </c>
      <c r="G204" s="54" t="str">
        <f>IFERROR(_xlfn.XLOOKUP(B204,'Interventi CIS-Base dati'!$E$2:$E$673,'Interventi CIS-Base dati'!$L$2:$L$673),"")</f>
        <v/>
      </c>
      <c r="H204" s="54" t="str">
        <f>IFERROR(_xlfn.XLOOKUP(B204,'Interventi CIS-Base dati'!$E$2:$E$673,'Interventi CIS-Base dati'!$M$2:$M$673),"")</f>
        <v/>
      </c>
      <c r="I204" s="55" t="str">
        <f>IFERROR(_xlfn.XLOOKUP(B204,'Interventi CIS-Base dati'!$E$2:$E$673,'Interventi CIS-Base dati'!$N$2:$N$673),"")</f>
        <v/>
      </c>
      <c r="J204" s="55" t="str">
        <f>IFERROR(_xlfn.XLOOKUP(B204,'Interventi CIS-Base dati'!$E$2:$E$673,'Interventi CIS-Base dati'!$O$2:$O$673),"")</f>
        <v/>
      </c>
      <c r="K204" s="55" t="str">
        <f>IFERROR(_xlfn.XLOOKUP(B204,'Interventi CIS-Base dati'!$E$2:$E$673,'Interventi CIS-Base dati'!$P$2:$P$673),"")</f>
        <v/>
      </c>
      <c r="L204" s="34" t="str">
        <f>IFERROR(_xlfn.XLOOKUP(B204,'Interventi CIS-Base dati'!$E$2:$E$673,'Interventi CIS-Base dati'!$Q$2:$Q$673),"")</f>
        <v/>
      </c>
      <c r="M204" s="56" t="str">
        <f>IFERROR(_xlfn.XLOOKUP(B204,'Interventi CIS-Base dati'!$E$2:$E$673,'Interventi CIS-Base dati'!$S$2:$S$673),"")</f>
        <v/>
      </c>
      <c r="N204" s="34" t="str">
        <f>IFERROR(_xlfn.XLOOKUP(B204,'Interventi CIS-Base dati'!$E$2:$E$673,'Interventi CIS-Base dati'!$Y$2:$Y$673),"")</f>
        <v/>
      </c>
      <c r="O204" s="34" t="str">
        <f>IFERROR(_xlfn.XLOOKUP(B204,'Interventi CIS-Base dati'!$E$2:$E$673,'Interventi CIS-Base dati'!$Z$2:$Z$673),"")</f>
        <v/>
      </c>
    </row>
    <row r="205" spans="3:15" x14ac:dyDescent="0.25">
      <c r="C205" s="34" t="str">
        <f>IFERROR(_xlfn.XLOOKUP(B205,'Interventi CIS-Base dati'!$E$2:$E$673,'Interventi CIS-Base dati'!$F$2:$F$673),"")</f>
        <v/>
      </c>
      <c r="D205" s="34" t="str">
        <f>IFERROR(_xlfn.XLOOKUP(B205,'Interventi CIS-Base dati'!$E$2:$E$673,'Interventi CIS-Base dati'!$G$2:$G$673),"")</f>
        <v/>
      </c>
      <c r="E205" s="54" t="str">
        <f>IFERROR(_xlfn.XLOOKUP(B205,'Interventi CIS-Base dati'!$E$2:$E$673,'Interventi CIS-Base dati'!$J$2:$J$673),"")</f>
        <v/>
      </c>
      <c r="F205" s="54" t="str">
        <f>IFERROR(_xlfn.XLOOKUP(B205,'Interventi CIS-Base dati'!$E$2:$E$673,'Interventi CIS-Base dati'!$K$2:$K$673),"")</f>
        <v/>
      </c>
      <c r="G205" s="54" t="str">
        <f>IFERROR(_xlfn.XLOOKUP(B205,'Interventi CIS-Base dati'!$E$2:$E$673,'Interventi CIS-Base dati'!$L$2:$L$673),"")</f>
        <v/>
      </c>
      <c r="H205" s="54" t="str">
        <f>IFERROR(_xlfn.XLOOKUP(B205,'Interventi CIS-Base dati'!$E$2:$E$673,'Interventi CIS-Base dati'!$M$2:$M$673),"")</f>
        <v/>
      </c>
      <c r="I205" s="55" t="str">
        <f>IFERROR(_xlfn.XLOOKUP(B205,'Interventi CIS-Base dati'!$E$2:$E$673,'Interventi CIS-Base dati'!$N$2:$N$673),"")</f>
        <v/>
      </c>
      <c r="J205" s="55" t="str">
        <f>IFERROR(_xlfn.XLOOKUP(B205,'Interventi CIS-Base dati'!$E$2:$E$673,'Interventi CIS-Base dati'!$O$2:$O$673),"")</f>
        <v/>
      </c>
      <c r="K205" s="55" t="str">
        <f>IFERROR(_xlfn.XLOOKUP(B205,'Interventi CIS-Base dati'!$E$2:$E$673,'Interventi CIS-Base dati'!$P$2:$P$673),"")</f>
        <v/>
      </c>
      <c r="L205" s="34" t="str">
        <f>IFERROR(_xlfn.XLOOKUP(B205,'Interventi CIS-Base dati'!$E$2:$E$673,'Interventi CIS-Base dati'!$Q$2:$Q$673),"")</f>
        <v/>
      </c>
      <c r="M205" s="56" t="str">
        <f>IFERROR(_xlfn.XLOOKUP(B205,'Interventi CIS-Base dati'!$E$2:$E$673,'Interventi CIS-Base dati'!$S$2:$S$673),"")</f>
        <v/>
      </c>
      <c r="N205" s="34" t="str">
        <f>IFERROR(_xlfn.XLOOKUP(B205,'Interventi CIS-Base dati'!$E$2:$E$673,'Interventi CIS-Base dati'!$Y$2:$Y$673),"")</f>
        <v/>
      </c>
      <c r="O205" s="34" t="str">
        <f>IFERROR(_xlfn.XLOOKUP(B205,'Interventi CIS-Base dati'!$E$2:$E$673,'Interventi CIS-Base dati'!$Z$2:$Z$673),"")</f>
        <v/>
      </c>
    </row>
    <row r="206" spans="3:15" x14ac:dyDescent="0.25">
      <c r="C206" s="34" t="str">
        <f>IFERROR(_xlfn.XLOOKUP(B206,'Interventi CIS-Base dati'!$E$2:$E$673,'Interventi CIS-Base dati'!$F$2:$F$673),"")</f>
        <v/>
      </c>
      <c r="D206" s="34" t="str">
        <f>IFERROR(_xlfn.XLOOKUP(B206,'Interventi CIS-Base dati'!$E$2:$E$673,'Interventi CIS-Base dati'!$G$2:$G$673),"")</f>
        <v/>
      </c>
      <c r="E206" s="54" t="str">
        <f>IFERROR(_xlfn.XLOOKUP(B206,'Interventi CIS-Base dati'!$E$2:$E$673,'Interventi CIS-Base dati'!$J$2:$J$673),"")</f>
        <v/>
      </c>
      <c r="F206" s="54" t="str">
        <f>IFERROR(_xlfn.XLOOKUP(B206,'Interventi CIS-Base dati'!$E$2:$E$673,'Interventi CIS-Base dati'!$K$2:$K$673),"")</f>
        <v/>
      </c>
      <c r="G206" s="54" t="str">
        <f>IFERROR(_xlfn.XLOOKUP(B206,'Interventi CIS-Base dati'!$E$2:$E$673,'Interventi CIS-Base dati'!$L$2:$L$673),"")</f>
        <v/>
      </c>
      <c r="H206" s="54" t="str">
        <f>IFERROR(_xlfn.XLOOKUP(B206,'Interventi CIS-Base dati'!$E$2:$E$673,'Interventi CIS-Base dati'!$M$2:$M$673),"")</f>
        <v/>
      </c>
      <c r="I206" s="55" t="str">
        <f>IFERROR(_xlfn.XLOOKUP(B206,'Interventi CIS-Base dati'!$E$2:$E$673,'Interventi CIS-Base dati'!$N$2:$N$673),"")</f>
        <v/>
      </c>
      <c r="J206" s="55" t="str">
        <f>IFERROR(_xlfn.XLOOKUP(B206,'Interventi CIS-Base dati'!$E$2:$E$673,'Interventi CIS-Base dati'!$O$2:$O$673),"")</f>
        <v/>
      </c>
      <c r="K206" s="55" t="str">
        <f>IFERROR(_xlfn.XLOOKUP(B206,'Interventi CIS-Base dati'!$E$2:$E$673,'Interventi CIS-Base dati'!$P$2:$P$673),"")</f>
        <v/>
      </c>
      <c r="L206" s="34" t="str">
        <f>IFERROR(_xlfn.XLOOKUP(B206,'Interventi CIS-Base dati'!$E$2:$E$673,'Interventi CIS-Base dati'!$Q$2:$Q$673),"")</f>
        <v/>
      </c>
      <c r="M206" s="56" t="str">
        <f>IFERROR(_xlfn.XLOOKUP(B206,'Interventi CIS-Base dati'!$E$2:$E$673,'Interventi CIS-Base dati'!$S$2:$S$673),"")</f>
        <v/>
      </c>
      <c r="N206" s="34" t="str">
        <f>IFERROR(_xlfn.XLOOKUP(B206,'Interventi CIS-Base dati'!$E$2:$E$673,'Interventi CIS-Base dati'!$Y$2:$Y$673),"")</f>
        <v/>
      </c>
      <c r="O206" s="34" t="str">
        <f>IFERROR(_xlfn.XLOOKUP(B206,'Interventi CIS-Base dati'!$E$2:$E$673,'Interventi CIS-Base dati'!$Z$2:$Z$673),"")</f>
        <v/>
      </c>
    </row>
    <row r="207" spans="3:15" x14ac:dyDescent="0.25">
      <c r="C207" s="34" t="str">
        <f>IFERROR(_xlfn.XLOOKUP(B207,'Interventi CIS-Base dati'!$E$2:$E$673,'Interventi CIS-Base dati'!$F$2:$F$673),"")</f>
        <v/>
      </c>
      <c r="D207" s="34" t="str">
        <f>IFERROR(_xlfn.XLOOKUP(B207,'Interventi CIS-Base dati'!$E$2:$E$673,'Interventi CIS-Base dati'!$G$2:$G$673),"")</f>
        <v/>
      </c>
      <c r="E207" s="54" t="str">
        <f>IFERROR(_xlfn.XLOOKUP(B207,'Interventi CIS-Base dati'!$E$2:$E$673,'Interventi CIS-Base dati'!$J$2:$J$673),"")</f>
        <v/>
      </c>
      <c r="F207" s="54" t="str">
        <f>IFERROR(_xlfn.XLOOKUP(B207,'Interventi CIS-Base dati'!$E$2:$E$673,'Interventi CIS-Base dati'!$K$2:$K$673),"")</f>
        <v/>
      </c>
      <c r="G207" s="54" t="str">
        <f>IFERROR(_xlfn.XLOOKUP(B207,'Interventi CIS-Base dati'!$E$2:$E$673,'Interventi CIS-Base dati'!$L$2:$L$673),"")</f>
        <v/>
      </c>
      <c r="H207" s="54" t="str">
        <f>IFERROR(_xlfn.XLOOKUP(B207,'Interventi CIS-Base dati'!$E$2:$E$673,'Interventi CIS-Base dati'!$M$2:$M$673),"")</f>
        <v/>
      </c>
      <c r="I207" s="55" t="str">
        <f>IFERROR(_xlfn.XLOOKUP(B207,'Interventi CIS-Base dati'!$E$2:$E$673,'Interventi CIS-Base dati'!$N$2:$N$673),"")</f>
        <v/>
      </c>
      <c r="J207" s="55" t="str">
        <f>IFERROR(_xlfn.XLOOKUP(B207,'Interventi CIS-Base dati'!$E$2:$E$673,'Interventi CIS-Base dati'!$O$2:$O$673),"")</f>
        <v/>
      </c>
      <c r="K207" s="55" t="str">
        <f>IFERROR(_xlfn.XLOOKUP(B207,'Interventi CIS-Base dati'!$E$2:$E$673,'Interventi CIS-Base dati'!$P$2:$P$673),"")</f>
        <v/>
      </c>
      <c r="L207" s="34" t="str">
        <f>IFERROR(_xlfn.XLOOKUP(B207,'Interventi CIS-Base dati'!$E$2:$E$673,'Interventi CIS-Base dati'!$Q$2:$Q$673),"")</f>
        <v/>
      </c>
      <c r="M207" s="56" t="str">
        <f>IFERROR(_xlfn.XLOOKUP(B207,'Interventi CIS-Base dati'!$E$2:$E$673,'Interventi CIS-Base dati'!$S$2:$S$673),"")</f>
        <v/>
      </c>
      <c r="N207" s="34" t="str">
        <f>IFERROR(_xlfn.XLOOKUP(B207,'Interventi CIS-Base dati'!$E$2:$E$673,'Interventi CIS-Base dati'!$Y$2:$Y$673),"")</f>
        <v/>
      </c>
      <c r="O207" s="34" t="str">
        <f>IFERROR(_xlfn.XLOOKUP(B207,'Interventi CIS-Base dati'!$E$2:$E$673,'Interventi CIS-Base dati'!$Z$2:$Z$673),"")</f>
        <v/>
      </c>
    </row>
    <row r="208" spans="3:15" x14ac:dyDescent="0.25">
      <c r="C208" s="34" t="str">
        <f>IFERROR(_xlfn.XLOOKUP(B208,'Interventi CIS-Base dati'!$E$2:$E$673,'Interventi CIS-Base dati'!$F$2:$F$673),"")</f>
        <v/>
      </c>
      <c r="D208" s="34" t="str">
        <f>IFERROR(_xlfn.XLOOKUP(B208,'Interventi CIS-Base dati'!$E$2:$E$673,'Interventi CIS-Base dati'!$G$2:$G$673),"")</f>
        <v/>
      </c>
      <c r="E208" s="54" t="str">
        <f>IFERROR(_xlfn.XLOOKUP(B208,'Interventi CIS-Base dati'!$E$2:$E$673,'Interventi CIS-Base dati'!$J$2:$J$673),"")</f>
        <v/>
      </c>
      <c r="F208" s="54" t="str">
        <f>IFERROR(_xlfn.XLOOKUP(B208,'Interventi CIS-Base dati'!$E$2:$E$673,'Interventi CIS-Base dati'!$K$2:$K$673),"")</f>
        <v/>
      </c>
      <c r="G208" s="54" t="str">
        <f>IFERROR(_xlfn.XLOOKUP(B208,'Interventi CIS-Base dati'!$E$2:$E$673,'Interventi CIS-Base dati'!$L$2:$L$673),"")</f>
        <v/>
      </c>
      <c r="H208" s="54" t="str">
        <f>IFERROR(_xlfn.XLOOKUP(B208,'Interventi CIS-Base dati'!$E$2:$E$673,'Interventi CIS-Base dati'!$M$2:$M$673),"")</f>
        <v/>
      </c>
      <c r="I208" s="55" t="str">
        <f>IFERROR(_xlfn.XLOOKUP(B208,'Interventi CIS-Base dati'!$E$2:$E$673,'Interventi CIS-Base dati'!$N$2:$N$673),"")</f>
        <v/>
      </c>
      <c r="J208" s="55" t="str">
        <f>IFERROR(_xlfn.XLOOKUP(B208,'Interventi CIS-Base dati'!$E$2:$E$673,'Interventi CIS-Base dati'!$O$2:$O$673),"")</f>
        <v/>
      </c>
      <c r="K208" s="55" t="str">
        <f>IFERROR(_xlfn.XLOOKUP(B208,'Interventi CIS-Base dati'!$E$2:$E$673,'Interventi CIS-Base dati'!$P$2:$P$673),"")</f>
        <v/>
      </c>
      <c r="L208" s="34" t="str">
        <f>IFERROR(_xlfn.XLOOKUP(B208,'Interventi CIS-Base dati'!$E$2:$E$673,'Interventi CIS-Base dati'!$Q$2:$Q$673),"")</f>
        <v/>
      </c>
      <c r="M208" s="56" t="str">
        <f>IFERROR(_xlfn.XLOOKUP(B208,'Interventi CIS-Base dati'!$E$2:$E$673,'Interventi CIS-Base dati'!$S$2:$S$673),"")</f>
        <v/>
      </c>
      <c r="N208" s="34" t="str">
        <f>IFERROR(_xlfn.XLOOKUP(B208,'Interventi CIS-Base dati'!$E$2:$E$673,'Interventi CIS-Base dati'!$Y$2:$Y$673),"")</f>
        <v/>
      </c>
      <c r="O208" s="34" t="str">
        <f>IFERROR(_xlfn.XLOOKUP(B208,'Interventi CIS-Base dati'!$E$2:$E$673,'Interventi CIS-Base dati'!$Z$2:$Z$673),"")</f>
        <v/>
      </c>
    </row>
    <row r="209" spans="3:15" x14ac:dyDescent="0.25">
      <c r="C209" s="34" t="str">
        <f>IFERROR(_xlfn.XLOOKUP(B209,'Interventi CIS-Base dati'!$E$2:$E$673,'Interventi CIS-Base dati'!$F$2:$F$673),"")</f>
        <v/>
      </c>
      <c r="D209" s="34" t="str">
        <f>IFERROR(_xlfn.XLOOKUP(B209,'Interventi CIS-Base dati'!$E$2:$E$673,'Interventi CIS-Base dati'!$G$2:$G$673),"")</f>
        <v/>
      </c>
      <c r="E209" s="54" t="str">
        <f>IFERROR(_xlfn.XLOOKUP(B209,'Interventi CIS-Base dati'!$E$2:$E$673,'Interventi CIS-Base dati'!$J$2:$J$673),"")</f>
        <v/>
      </c>
      <c r="F209" s="54" t="str">
        <f>IFERROR(_xlfn.XLOOKUP(B209,'Interventi CIS-Base dati'!$E$2:$E$673,'Interventi CIS-Base dati'!$K$2:$K$673),"")</f>
        <v/>
      </c>
      <c r="G209" s="54" t="str">
        <f>IFERROR(_xlfn.XLOOKUP(B209,'Interventi CIS-Base dati'!$E$2:$E$673,'Interventi CIS-Base dati'!$L$2:$L$673),"")</f>
        <v/>
      </c>
      <c r="H209" s="54" t="str">
        <f>IFERROR(_xlfn.XLOOKUP(B209,'Interventi CIS-Base dati'!$E$2:$E$673,'Interventi CIS-Base dati'!$M$2:$M$673),"")</f>
        <v/>
      </c>
      <c r="I209" s="55" t="str">
        <f>IFERROR(_xlfn.XLOOKUP(B209,'Interventi CIS-Base dati'!$E$2:$E$673,'Interventi CIS-Base dati'!$N$2:$N$673),"")</f>
        <v/>
      </c>
      <c r="J209" s="55" t="str">
        <f>IFERROR(_xlfn.XLOOKUP(B209,'Interventi CIS-Base dati'!$E$2:$E$673,'Interventi CIS-Base dati'!$O$2:$O$673),"")</f>
        <v/>
      </c>
      <c r="K209" s="55" t="str">
        <f>IFERROR(_xlfn.XLOOKUP(B209,'Interventi CIS-Base dati'!$E$2:$E$673,'Interventi CIS-Base dati'!$P$2:$P$673),"")</f>
        <v/>
      </c>
      <c r="L209" s="34" t="str">
        <f>IFERROR(_xlfn.XLOOKUP(B209,'Interventi CIS-Base dati'!$E$2:$E$673,'Interventi CIS-Base dati'!$Q$2:$Q$673),"")</f>
        <v/>
      </c>
      <c r="M209" s="56" t="str">
        <f>IFERROR(_xlfn.XLOOKUP(B209,'Interventi CIS-Base dati'!$E$2:$E$673,'Interventi CIS-Base dati'!$S$2:$S$673),"")</f>
        <v/>
      </c>
      <c r="N209" s="34" t="str">
        <f>IFERROR(_xlfn.XLOOKUP(B209,'Interventi CIS-Base dati'!$E$2:$E$673,'Interventi CIS-Base dati'!$Y$2:$Y$673),"")</f>
        <v/>
      </c>
      <c r="O209" s="34" t="str">
        <f>IFERROR(_xlfn.XLOOKUP(B209,'Interventi CIS-Base dati'!$E$2:$E$673,'Interventi CIS-Base dati'!$Z$2:$Z$673),"")</f>
        <v/>
      </c>
    </row>
    <row r="210" spans="3:15" x14ac:dyDescent="0.25">
      <c r="C210" s="34" t="str">
        <f>IFERROR(_xlfn.XLOOKUP(B210,'Interventi CIS-Base dati'!$E$2:$E$673,'Interventi CIS-Base dati'!$F$2:$F$673),"")</f>
        <v/>
      </c>
      <c r="D210" s="34" t="str">
        <f>IFERROR(_xlfn.XLOOKUP(B210,'Interventi CIS-Base dati'!$E$2:$E$673,'Interventi CIS-Base dati'!$G$2:$G$673),"")</f>
        <v/>
      </c>
      <c r="E210" s="54" t="str">
        <f>IFERROR(_xlfn.XLOOKUP(B210,'Interventi CIS-Base dati'!$E$2:$E$673,'Interventi CIS-Base dati'!$J$2:$J$673),"")</f>
        <v/>
      </c>
      <c r="F210" s="54" t="str">
        <f>IFERROR(_xlfn.XLOOKUP(B210,'Interventi CIS-Base dati'!$E$2:$E$673,'Interventi CIS-Base dati'!$K$2:$K$673),"")</f>
        <v/>
      </c>
      <c r="G210" s="54" t="str">
        <f>IFERROR(_xlfn.XLOOKUP(B210,'Interventi CIS-Base dati'!$E$2:$E$673,'Interventi CIS-Base dati'!$L$2:$L$673),"")</f>
        <v/>
      </c>
      <c r="H210" s="54" t="str">
        <f>IFERROR(_xlfn.XLOOKUP(B210,'Interventi CIS-Base dati'!$E$2:$E$673,'Interventi CIS-Base dati'!$M$2:$M$673),"")</f>
        <v/>
      </c>
      <c r="I210" s="55" t="str">
        <f>IFERROR(_xlfn.XLOOKUP(B210,'Interventi CIS-Base dati'!$E$2:$E$673,'Interventi CIS-Base dati'!$N$2:$N$673),"")</f>
        <v/>
      </c>
      <c r="J210" s="55" t="str">
        <f>IFERROR(_xlfn.XLOOKUP(B210,'Interventi CIS-Base dati'!$E$2:$E$673,'Interventi CIS-Base dati'!$O$2:$O$673),"")</f>
        <v/>
      </c>
      <c r="K210" s="55" t="str">
        <f>IFERROR(_xlfn.XLOOKUP(B210,'Interventi CIS-Base dati'!$E$2:$E$673,'Interventi CIS-Base dati'!$P$2:$P$673),"")</f>
        <v/>
      </c>
      <c r="L210" s="34" t="str">
        <f>IFERROR(_xlfn.XLOOKUP(B210,'Interventi CIS-Base dati'!$E$2:$E$673,'Interventi CIS-Base dati'!$Q$2:$Q$673),"")</f>
        <v/>
      </c>
      <c r="M210" s="56" t="str">
        <f>IFERROR(_xlfn.XLOOKUP(B210,'Interventi CIS-Base dati'!$E$2:$E$673,'Interventi CIS-Base dati'!$S$2:$S$673),"")</f>
        <v/>
      </c>
      <c r="N210" s="34" t="str">
        <f>IFERROR(_xlfn.XLOOKUP(B210,'Interventi CIS-Base dati'!$E$2:$E$673,'Interventi CIS-Base dati'!$Y$2:$Y$673),"")</f>
        <v/>
      </c>
      <c r="O210" s="34" t="str">
        <f>IFERROR(_xlfn.XLOOKUP(B210,'Interventi CIS-Base dati'!$E$2:$E$673,'Interventi CIS-Base dati'!$Z$2:$Z$673),"")</f>
        <v/>
      </c>
    </row>
    <row r="211" spans="3:15" x14ac:dyDescent="0.25">
      <c r="C211" s="34" t="str">
        <f>IFERROR(_xlfn.XLOOKUP(B211,'Interventi CIS-Base dati'!$E$2:$E$673,'Interventi CIS-Base dati'!$F$2:$F$673),"")</f>
        <v/>
      </c>
      <c r="D211" s="34" t="str">
        <f>IFERROR(_xlfn.XLOOKUP(B211,'Interventi CIS-Base dati'!$E$2:$E$673,'Interventi CIS-Base dati'!$G$2:$G$673),"")</f>
        <v/>
      </c>
      <c r="E211" s="54" t="str">
        <f>IFERROR(_xlfn.XLOOKUP(B211,'Interventi CIS-Base dati'!$E$2:$E$673,'Interventi CIS-Base dati'!$J$2:$J$673),"")</f>
        <v/>
      </c>
      <c r="F211" s="54" t="str">
        <f>IFERROR(_xlfn.XLOOKUP(B211,'Interventi CIS-Base dati'!$E$2:$E$673,'Interventi CIS-Base dati'!$K$2:$K$673),"")</f>
        <v/>
      </c>
      <c r="G211" s="54" t="str">
        <f>IFERROR(_xlfn.XLOOKUP(B211,'Interventi CIS-Base dati'!$E$2:$E$673,'Interventi CIS-Base dati'!$L$2:$L$673),"")</f>
        <v/>
      </c>
      <c r="H211" s="54" t="str">
        <f>IFERROR(_xlfn.XLOOKUP(B211,'Interventi CIS-Base dati'!$E$2:$E$673,'Interventi CIS-Base dati'!$M$2:$M$673),"")</f>
        <v/>
      </c>
      <c r="I211" s="55" t="str">
        <f>IFERROR(_xlfn.XLOOKUP(B211,'Interventi CIS-Base dati'!$E$2:$E$673,'Interventi CIS-Base dati'!$N$2:$N$673),"")</f>
        <v/>
      </c>
      <c r="J211" s="55" t="str">
        <f>IFERROR(_xlfn.XLOOKUP(B211,'Interventi CIS-Base dati'!$E$2:$E$673,'Interventi CIS-Base dati'!$O$2:$O$673),"")</f>
        <v/>
      </c>
      <c r="K211" s="55" t="str">
        <f>IFERROR(_xlfn.XLOOKUP(B211,'Interventi CIS-Base dati'!$E$2:$E$673,'Interventi CIS-Base dati'!$P$2:$P$673),"")</f>
        <v/>
      </c>
      <c r="L211" s="34" t="str">
        <f>IFERROR(_xlfn.XLOOKUP(B211,'Interventi CIS-Base dati'!$E$2:$E$673,'Interventi CIS-Base dati'!$Q$2:$Q$673),"")</f>
        <v/>
      </c>
      <c r="M211" s="56" t="str">
        <f>IFERROR(_xlfn.XLOOKUP(B211,'Interventi CIS-Base dati'!$E$2:$E$673,'Interventi CIS-Base dati'!$S$2:$S$673),"")</f>
        <v/>
      </c>
      <c r="N211" s="34" t="str">
        <f>IFERROR(_xlfn.XLOOKUP(B211,'Interventi CIS-Base dati'!$E$2:$E$673,'Interventi CIS-Base dati'!$Y$2:$Y$673),"")</f>
        <v/>
      </c>
      <c r="O211" s="34" t="str">
        <f>IFERROR(_xlfn.XLOOKUP(B211,'Interventi CIS-Base dati'!$E$2:$E$673,'Interventi CIS-Base dati'!$Z$2:$Z$673),"")</f>
        <v/>
      </c>
    </row>
    <row r="212" spans="3:15" x14ac:dyDescent="0.25">
      <c r="C212" s="34" t="str">
        <f>IFERROR(_xlfn.XLOOKUP(B212,'Interventi CIS-Base dati'!$E$2:$E$673,'Interventi CIS-Base dati'!$F$2:$F$673),"")</f>
        <v/>
      </c>
      <c r="D212" s="34" t="str">
        <f>IFERROR(_xlfn.XLOOKUP(B212,'Interventi CIS-Base dati'!$E$2:$E$673,'Interventi CIS-Base dati'!$G$2:$G$673),"")</f>
        <v/>
      </c>
      <c r="E212" s="54" t="str">
        <f>IFERROR(_xlfn.XLOOKUP(B212,'Interventi CIS-Base dati'!$E$2:$E$673,'Interventi CIS-Base dati'!$J$2:$J$673),"")</f>
        <v/>
      </c>
      <c r="F212" s="54" t="str">
        <f>IFERROR(_xlfn.XLOOKUP(B212,'Interventi CIS-Base dati'!$E$2:$E$673,'Interventi CIS-Base dati'!$K$2:$K$673),"")</f>
        <v/>
      </c>
      <c r="G212" s="54" t="str">
        <f>IFERROR(_xlfn.XLOOKUP(B212,'Interventi CIS-Base dati'!$E$2:$E$673,'Interventi CIS-Base dati'!$L$2:$L$673),"")</f>
        <v/>
      </c>
      <c r="H212" s="54" t="str">
        <f>IFERROR(_xlfn.XLOOKUP(B212,'Interventi CIS-Base dati'!$E$2:$E$673,'Interventi CIS-Base dati'!$M$2:$M$673),"")</f>
        <v/>
      </c>
      <c r="I212" s="55" t="str">
        <f>IFERROR(_xlfn.XLOOKUP(B212,'Interventi CIS-Base dati'!$E$2:$E$673,'Interventi CIS-Base dati'!$N$2:$N$673),"")</f>
        <v/>
      </c>
      <c r="J212" s="55" t="str">
        <f>IFERROR(_xlfn.XLOOKUP(B212,'Interventi CIS-Base dati'!$E$2:$E$673,'Interventi CIS-Base dati'!$O$2:$O$673),"")</f>
        <v/>
      </c>
      <c r="K212" s="55" t="str">
        <f>IFERROR(_xlfn.XLOOKUP(B212,'Interventi CIS-Base dati'!$E$2:$E$673,'Interventi CIS-Base dati'!$P$2:$P$673),"")</f>
        <v/>
      </c>
      <c r="L212" s="34" t="str">
        <f>IFERROR(_xlfn.XLOOKUP(B212,'Interventi CIS-Base dati'!$E$2:$E$673,'Interventi CIS-Base dati'!$Q$2:$Q$673),"")</f>
        <v/>
      </c>
      <c r="M212" s="56" t="str">
        <f>IFERROR(_xlfn.XLOOKUP(B212,'Interventi CIS-Base dati'!$E$2:$E$673,'Interventi CIS-Base dati'!$S$2:$S$673),"")</f>
        <v/>
      </c>
      <c r="N212" s="34" t="str">
        <f>IFERROR(_xlfn.XLOOKUP(B212,'Interventi CIS-Base dati'!$E$2:$E$673,'Interventi CIS-Base dati'!$Y$2:$Y$673),"")</f>
        <v/>
      </c>
      <c r="O212" s="34" t="str">
        <f>IFERROR(_xlfn.XLOOKUP(B212,'Interventi CIS-Base dati'!$E$2:$E$673,'Interventi CIS-Base dati'!$Z$2:$Z$673),"")</f>
        <v/>
      </c>
    </row>
    <row r="213" spans="3:15" x14ac:dyDescent="0.25">
      <c r="C213" s="34" t="str">
        <f>IFERROR(_xlfn.XLOOKUP(B213,'Interventi CIS-Base dati'!$E$2:$E$673,'Interventi CIS-Base dati'!$F$2:$F$673),"")</f>
        <v/>
      </c>
      <c r="D213" s="34" t="str">
        <f>IFERROR(_xlfn.XLOOKUP(B213,'Interventi CIS-Base dati'!$E$2:$E$673,'Interventi CIS-Base dati'!$G$2:$G$673),"")</f>
        <v/>
      </c>
      <c r="E213" s="54" t="str">
        <f>IFERROR(_xlfn.XLOOKUP(B213,'Interventi CIS-Base dati'!$E$2:$E$673,'Interventi CIS-Base dati'!$J$2:$J$673),"")</f>
        <v/>
      </c>
      <c r="F213" s="54" t="str">
        <f>IFERROR(_xlfn.XLOOKUP(B213,'Interventi CIS-Base dati'!$E$2:$E$673,'Interventi CIS-Base dati'!$K$2:$K$673),"")</f>
        <v/>
      </c>
      <c r="G213" s="54" t="str">
        <f>IFERROR(_xlfn.XLOOKUP(B213,'Interventi CIS-Base dati'!$E$2:$E$673,'Interventi CIS-Base dati'!$L$2:$L$673),"")</f>
        <v/>
      </c>
      <c r="H213" s="54" t="str">
        <f>IFERROR(_xlfn.XLOOKUP(B213,'Interventi CIS-Base dati'!$E$2:$E$673,'Interventi CIS-Base dati'!$M$2:$M$673),"")</f>
        <v/>
      </c>
      <c r="I213" s="55" t="str">
        <f>IFERROR(_xlfn.XLOOKUP(B213,'Interventi CIS-Base dati'!$E$2:$E$673,'Interventi CIS-Base dati'!$N$2:$N$673),"")</f>
        <v/>
      </c>
      <c r="J213" s="55" t="str">
        <f>IFERROR(_xlfn.XLOOKUP(B213,'Interventi CIS-Base dati'!$E$2:$E$673,'Interventi CIS-Base dati'!$O$2:$O$673),"")</f>
        <v/>
      </c>
      <c r="K213" s="55" t="str">
        <f>IFERROR(_xlfn.XLOOKUP(B213,'Interventi CIS-Base dati'!$E$2:$E$673,'Interventi CIS-Base dati'!$P$2:$P$673),"")</f>
        <v/>
      </c>
      <c r="L213" s="34" t="str">
        <f>IFERROR(_xlfn.XLOOKUP(B213,'Interventi CIS-Base dati'!$E$2:$E$673,'Interventi CIS-Base dati'!$Q$2:$Q$673),"")</f>
        <v/>
      </c>
      <c r="M213" s="56" t="str">
        <f>IFERROR(_xlfn.XLOOKUP(B213,'Interventi CIS-Base dati'!$E$2:$E$673,'Interventi CIS-Base dati'!$S$2:$S$673),"")</f>
        <v/>
      </c>
      <c r="N213" s="34" t="str">
        <f>IFERROR(_xlfn.XLOOKUP(B213,'Interventi CIS-Base dati'!$E$2:$E$673,'Interventi CIS-Base dati'!$Y$2:$Y$673),"")</f>
        <v/>
      </c>
      <c r="O213" s="34" t="str">
        <f>IFERROR(_xlfn.XLOOKUP(B213,'Interventi CIS-Base dati'!$E$2:$E$673,'Interventi CIS-Base dati'!$Z$2:$Z$673),"")</f>
        <v/>
      </c>
    </row>
    <row r="214" spans="3:15" x14ac:dyDescent="0.25">
      <c r="C214" s="34" t="str">
        <f>IFERROR(_xlfn.XLOOKUP(B214,'Interventi CIS-Base dati'!$E$2:$E$673,'Interventi CIS-Base dati'!$F$2:$F$673),"")</f>
        <v/>
      </c>
      <c r="D214" s="34" t="str">
        <f>IFERROR(_xlfn.XLOOKUP(B214,'Interventi CIS-Base dati'!$E$2:$E$673,'Interventi CIS-Base dati'!$G$2:$G$673),"")</f>
        <v/>
      </c>
      <c r="E214" s="54" t="str">
        <f>IFERROR(_xlfn.XLOOKUP(B214,'Interventi CIS-Base dati'!$E$2:$E$673,'Interventi CIS-Base dati'!$J$2:$J$673),"")</f>
        <v/>
      </c>
      <c r="F214" s="54" t="str">
        <f>IFERROR(_xlfn.XLOOKUP(B214,'Interventi CIS-Base dati'!$E$2:$E$673,'Interventi CIS-Base dati'!$K$2:$K$673),"")</f>
        <v/>
      </c>
      <c r="G214" s="54" t="str">
        <f>IFERROR(_xlfn.XLOOKUP(B214,'Interventi CIS-Base dati'!$E$2:$E$673,'Interventi CIS-Base dati'!$L$2:$L$673),"")</f>
        <v/>
      </c>
      <c r="H214" s="54" t="str">
        <f>IFERROR(_xlfn.XLOOKUP(B214,'Interventi CIS-Base dati'!$E$2:$E$673,'Interventi CIS-Base dati'!$M$2:$M$673),"")</f>
        <v/>
      </c>
      <c r="I214" s="55" t="str">
        <f>IFERROR(_xlfn.XLOOKUP(B214,'Interventi CIS-Base dati'!$E$2:$E$673,'Interventi CIS-Base dati'!$N$2:$N$673),"")</f>
        <v/>
      </c>
      <c r="J214" s="55" t="str">
        <f>IFERROR(_xlfn.XLOOKUP(B214,'Interventi CIS-Base dati'!$E$2:$E$673,'Interventi CIS-Base dati'!$O$2:$O$673),"")</f>
        <v/>
      </c>
      <c r="K214" s="55" t="str">
        <f>IFERROR(_xlfn.XLOOKUP(B214,'Interventi CIS-Base dati'!$E$2:$E$673,'Interventi CIS-Base dati'!$P$2:$P$673),"")</f>
        <v/>
      </c>
      <c r="L214" s="34" t="str">
        <f>IFERROR(_xlfn.XLOOKUP(B214,'Interventi CIS-Base dati'!$E$2:$E$673,'Interventi CIS-Base dati'!$Q$2:$Q$673),"")</f>
        <v/>
      </c>
      <c r="M214" s="56" t="str">
        <f>IFERROR(_xlfn.XLOOKUP(B214,'Interventi CIS-Base dati'!$E$2:$E$673,'Interventi CIS-Base dati'!$S$2:$S$673),"")</f>
        <v/>
      </c>
      <c r="N214" s="34" t="str">
        <f>IFERROR(_xlfn.XLOOKUP(B214,'Interventi CIS-Base dati'!$E$2:$E$673,'Interventi CIS-Base dati'!$Y$2:$Y$673),"")</f>
        <v/>
      </c>
      <c r="O214" s="34" t="str">
        <f>IFERROR(_xlfn.XLOOKUP(B214,'Interventi CIS-Base dati'!$E$2:$E$673,'Interventi CIS-Base dati'!$Z$2:$Z$673),"")</f>
        <v/>
      </c>
    </row>
    <row r="215" spans="3:15" x14ac:dyDescent="0.25">
      <c r="C215" s="34" t="str">
        <f>IFERROR(_xlfn.XLOOKUP(B215,'Interventi CIS-Base dati'!$E$2:$E$673,'Interventi CIS-Base dati'!$F$2:$F$673),"")</f>
        <v/>
      </c>
      <c r="D215" s="34" t="str">
        <f>IFERROR(_xlfn.XLOOKUP(B215,'Interventi CIS-Base dati'!$E$2:$E$673,'Interventi CIS-Base dati'!$G$2:$G$673),"")</f>
        <v/>
      </c>
      <c r="E215" s="54" t="str">
        <f>IFERROR(_xlfn.XLOOKUP(B215,'Interventi CIS-Base dati'!$E$2:$E$673,'Interventi CIS-Base dati'!$J$2:$J$673),"")</f>
        <v/>
      </c>
      <c r="F215" s="54" t="str">
        <f>IFERROR(_xlfn.XLOOKUP(B215,'Interventi CIS-Base dati'!$E$2:$E$673,'Interventi CIS-Base dati'!$K$2:$K$673),"")</f>
        <v/>
      </c>
      <c r="G215" s="54" t="str">
        <f>IFERROR(_xlfn.XLOOKUP(B215,'Interventi CIS-Base dati'!$E$2:$E$673,'Interventi CIS-Base dati'!$L$2:$L$673),"")</f>
        <v/>
      </c>
      <c r="H215" s="54" t="str">
        <f>IFERROR(_xlfn.XLOOKUP(B215,'Interventi CIS-Base dati'!$E$2:$E$673,'Interventi CIS-Base dati'!$M$2:$M$673),"")</f>
        <v/>
      </c>
      <c r="I215" s="55" t="str">
        <f>IFERROR(_xlfn.XLOOKUP(B215,'Interventi CIS-Base dati'!$E$2:$E$673,'Interventi CIS-Base dati'!$N$2:$N$673),"")</f>
        <v/>
      </c>
      <c r="J215" s="55" t="str">
        <f>IFERROR(_xlfn.XLOOKUP(B215,'Interventi CIS-Base dati'!$E$2:$E$673,'Interventi CIS-Base dati'!$O$2:$O$673),"")</f>
        <v/>
      </c>
      <c r="K215" s="55" t="str">
        <f>IFERROR(_xlfn.XLOOKUP(B215,'Interventi CIS-Base dati'!$E$2:$E$673,'Interventi CIS-Base dati'!$P$2:$P$673),"")</f>
        <v/>
      </c>
      <c r="L215" s="34" t="str">
        <f>IFERROR(_xlfn.XLOOKUP(B215,'Interventi CIS-Base dati'!$E$2:$E$673,'Interventi CIS-Base dati'!$Q$2:$Q$673),"")</f>
        <v/>
      </c>
      <c r="M215" s="56" t="str">
        <f>IFERROR(_xlfn.XLOOKUP(B215,'Interventi CIS-Base dati'!$E$2:$E$673,'Interventi CIS-Base dati'!$S$2:$S$673),"")</f>
        <v/>
      </c>
      <c r="N215" s="34" t="str">
        <f>IFERROR(_xlfn.XLOOKUP(B215,'Interventi CIS-Base dati'!$E$2:$E$673,'Interventi CIS-Base dati'!$Y$2:$Y$673),"")</f>
        <v/>
      </c>
      <c r="O215" s="34" t="str">
        <f>IFERROR(_xlfn.XLOOKUP(B215,'Interventi CIS-Base dati'!$E$2:$E$673,'Interventi CIS-Base dati'!$Z$2:$Z$673),"")</f>
        <v/>
      </c>
    </row>
    <row r="216" spans="3:15" x14ac:dyDescent="0.25">
      <c r="C216" s="34" t="str">
        <f>IFERROR(_xlfn.XLOOKUP(B216,'Interventi CIS-Base dati'!$E$2:$E$673,'Interventi CIS-Base dati'!$F$2:$F$673),"")</f>
        <v/>
      </c>
      <c r="D216" s="34" t="str">
        <f>IFERROR(_xlfn.XLOOKUP(B216,'Interventi CIS-Base dati'!$E$2:$E$673,'Interventi CIS-Base dati'!$G$2:$G$673),"")</f>
        <v/>
      </c>
      <c r="E216" s="54" t="str">
        <f>IFERROR(_xlfn.XLOOKUP(B216,'Interventi CIS-Base dati'!$E$2:$E$673,'Interventi CIS-Base dati'!$J$2:$J$673),"")</f>
        <v/>
      </c>
      <c r="F216" s="54" t="str">
        <f>IFERROR(_xlfn.XLOOKUP(B216,'Interventi CIS-Base dati'!$E$2:$E$673,'Interventi CIS-Base dati'!$K$2:$K$673),"")</f>
        <v/>
      </c>
      <c r="G216" s="54" t="str">
        <f>IFERROR(_xlfn.XLOOKUP(B216,'Interventi CIS-Base dati'!$E$2:$E$673,'Interventi CIS-Base dati'!$L$2:$L$673),"")</f>
        <v/>
      </c>
      <c r="H216" s="54" t="str">
        <f>IFERROR(_xlfn.XLOOKUP(B216,'Interventi CIS-Base dati'!$E$2:$E$673,'Interventi CIS-Base dati'!$M$2:$M$673),"")</f>
        <v/>
      </c>
      <c r="I216" s="55" t="str">
        <f>IFERROR(_xlfn.XLOOKUP(B216,'Interventi CIS-Base dati'!$E$2:$E$673,'Interventi CIS-Base dati'!$N$2:$N$673),"")</f>
        <v/>
      </c>
      <c r="J216" s="55" t="str">
        <f>IFERROR(_xlfn.XLOOKUP(B216,'Interventi CIS-Base dati'!$E$2:$E$673,'Interventi CIS-Base dati'!$O$2:$O$673),"")</f>
        <v/>
      </c>
      <c r="K216" s="55" t="str">
        <f>IFERROR(_xlfn.XLOOKUP(B216,'Interventi CIS-Base dati'!$E$2:$E$673,'Interventi CIS-Base dati'!$P$2:$P$673),"")</f>
        <v/>
      </c>
      <c r="L216" s="34" t="str">
        <f>IFERROR(_xlfn.XLOOKUP(B216,'Interventi CIS-Base dati'!$E$2:$E$673,'Interventi CIS-Base dati'!$Q$2:$Q$673),"")</f>
        <v/>
      </c>
      <c r="M216" s="56" t="str">
        <f>IFERROR(_xlfn.XLOOKUP(B216,'Interventi CIS-Base dati'!$E$2:$E$673,'Interventi CIS-Base dati'!$S$2:$S$673),"")</f>
        <v/>
      </c>
      <c r="N216" s="34" t="str">
        <f>IFERROR(_xlfn.XLOOKUP(B216,'Interventi CIS-Base dati'!$E$2:$E$673,'Interventi CIS-Base dati'!$Y$2:$Y$673),"")</f>
        <v/>
      </c>
      <c r="O216" s="34" t="str">
        <f>IFERROR(_xlfn.XLOOKUP(B216,'Interventi CIS-Base dati'!$E$2:$E$673,'Interventi CIS-Base dati'!$Z$2:$Z$673),"")</f>
        <v/>
      </c>
    </row>
    <row r="217" spans="3:15" x14ac:dyDescent="0.25">
      <c r="C217" s="34" t="str">
        <f>IFERROR(_xlfn.XLOOKUP(B217,'Interventi CIS-Base dati'!$E$2:$E$673,'Interventi CIS-Base dati'!$F$2:$F$673),"")</f>
        <v/>
      </c>
      <c r="D217" s="34" t="str">
        <f>IFERROR(_xlfn.XLOOKUP(B217,'Interventi CIS-Base dati'!$E$2:$E$673,'Interventi CIS-Base dati'!$G$2:$G$673),"")</f>
        <v/>
      </c>
      <c r="E217" s="54" t="str">
        <f>IFERROR(_xlfn.XLOOKUP(B217,'Interventi CIS-Base dati'!$E$2:$E$673,'Interventi CIS-Base dati'!$J$2:$J$673),"")</f>
        <v/>
      </c>
      <c r="F217" s="54" t="str">
        <f>IFERROR(_xlfn.XLOOKUP(B217,'Interventi CIS-Base dati'!$E$2:$E$673,'Interventi CIS-Base dati'!$K$2:$K$673),"")</f>
        <v/>
      </c>
      <c r="G217" s="54" t="str">
        <f>IFERROR(_xlfn.XLOOKUP(B217,'Interventi CIS-Base dati'!$E$2:$E$673,'Interventi CIS-Base dati'!$L$2:$L$673),"")</f>
        <v/>
      </c>
      <c r="H217" s="54" t="str">
        <f>IFERROR(_xlfn.XLOOKUP(B217,'Interventi CIS-Base dati'!$E$2:$E$673,'Interventi CIS-Base dati'!$M$2:$M$673),"")</f>
        <v/>
      </c>
      <c r="I217" s="55" t="str">
        <f>IFERROR(_xlfn.XLOOKUP(B217,'Interventi CIS-Base dati'!$E$2:$E$673,'Interventi CIS-Base dati'!$N$2:$N$673),"")</f>
        <v/>
      </c>
      <c r="J217" s="55" t="str">
        <f>IFERROR(_xlfn.XLOOKUP(B217,'Interventi CIS-Base dati'!$E$2:$E$673,'Interventi CIS-Base dati'!$O$2:$O$673),"")</f>
        <v/>
      </c>
      <c r="K217" s="55" t="str">
        <f>IFERROR(_xlfn.XLOOKUP(B217,'Interventi CIS-Base dati'!$E$2:$E$673,'Interventi CIS-Base dati'!$P$2:$P$673),"")</f>
        <v/>
      </c>
      <c r="L217" s="34" t="str">
        <f>IFERROR(_xlfn.XLOOKUP(B217,'Interventi CIS-Base dati'!$E$2:$E$673,'Interventi CIS-Base dati'!$Q$2:$Q$673),"")</f>
        <v/>
      </c>
      <c r="M217" s="56" t="str">
        <f>IFERROR(_xlfn.XLOOKUP(B217,'Interventi CIS-Base dati'!$E$2:$E$673,'Interventi CIS-Base dati'!$S$2:$S$673),"")</f>
        <v/>
      </c>
      <c r="N217" s="34" t="str">
        <f>IFERROR(_xlfn.XLOOKUP(B217,'Interventi CIS-Base dati'!$E$2:$E$673,'Interventi CIS-Base dati'!$Y$2:$Y$673),"")</f>
        <v/>
      </c>
      <c r="O217" s="34" t="str">
        <f>IFERROR(_xlfn.XLOOKUP(B217,'Interventi CIS-Base dati'!$E$2:$E$673,'Interventi CIS-Base dati'!$Z$2:$Z$673),"")</f>
        <v/>
      </c>
    </row>
    <row r="218" spans="3:15" x14ac:dyDescent="0.25">
      <c r="C218" s="34" t="str">
        <f>IFERROR(_xlfn.XLOOKUP(B218,'Interventi CIS-Base dati'!$E$2:$E$673,'Interventi CIS-Base dati'!$F$2:$F$673),"")</f>
        <v/>
      </c>
      <c r="D218" s="34" t="str">
        <f>IFERROR(_xlfn.XLOOKUP(B218,'Interventi CIS-Base dati'!$E$2:$E$673,'Interventi CIS-Base dati'!$G$2:$G$673),"")</f>
        <v/>
      </c>
      <c r="E218" s="54" t="str">
        <f>IFERROR(_xlfn.XLOOKUP(B218,'Interventi CIS-Base dati'!$E$2:$E$673,'Interventi CIS-Base dati'!$J$2:$J$673),"")</f>
        <v/>
      </c>
      <c r="F218" s="54" t="str">
        <f>IFERROR(_xlfn.XLOOKUP(B218,'Interventi CIS-Base dati'!$E$2:$E$673,'Interventi CIS-Base dati'!$K$2:$K$673),"")</f>
        <v/>
      </c>
      <c r="G218" s="54" t="str">
        <f>IFERROR(_xlfn.XLOOKUP(B218,'Interventi CIS-Base dati'!$E$2:$E$673,'Interventi CIS-Base dati'!$L$2:$L$673),"")</f>
        <v/>
      </c>
      <c r="H218" s="54" t="str">
        <f>IFERROR(_xlfn.XLOOKUP(B218,'Interventi CIS-Base dati'!$E$2:$E$673,'Interventi CIS-Base dati'!$M$2:$M$673),"")</f>
        <v/>
      </c>
      <c r="I218" s="55" t="str">
        <f>IFERROR(_xlfn.XLOOKUP(B218,'Interventi CIS-Base dati'!$E$2:$E$673,'Interventi CIS-Base dati'!$N$2:$N$673),"")</f>
        <v/>
      </c>
      <c r="J218" s="55" t="str">
        <f>IFERROR(_xlfn.XLOOKUP(B218,'Interventi CIS-Base dati'!$E$2:$E$673,'Interventi CIS-Base dati'!$O$2:$O$673),"")</f>
        <v/>
      </c>
      <c r="K218" s="55" t="str">
        <f>IFERROR(_xlfn.XLOOKUP(B218,'Interventi CIS-Base dati'!$E$2:$E$673,'Interventi CIS-Base dati'!$P$2:$P$673),"")</f>
        <v/>
      </c>
      <c r="L218" s="34" t="str">
        <f>IFERROR(_xlfn.XLOOKUP(B218,'Interventi CIS-Base dati'!$E$2:$E$673,'Interventi CIS-Base dati'!$Q$2:$Q$673),"")</f>
        <v/>
      </c>
      <c r="M218" s="56" t="str">
        <f>IFERROR(_xlfn.XLOOKUP(B218,'Interventi CIS-Base dati'!$E$2:$E$673,'Interventi CIS-Base dati'!$S$2:$S$673),"")</f>
        <v/>
      </c>
      <c r="N218" s="34" t="str">
        <f>IFERROR(_xlfn.XLOOKUP(B218,'Interventi CIS-Base dati'!$E$2:$E$673,'Interventi CIS-Base dati'!$Y$2:$Y$673),"")</f>
        <v/>
      </c>
      <c r="O218" s="34" t="str">
        <f>IFERROR(_xlfn.XLOOKUP(B218,'Interventi CIS-Base dati'!$E$2:$E$673,'Interventi CIS-Base dati'!$Z$2:$Z$673),"")</f>
        <v/>
      </c>
    </row>
    <row r="219" spans="3:15" x14ac:dyDescent="0.25">
      <c r="C219" s="34" t="str">
        <f>IFERROR(_xlfn.XLOOKUP(B219,'Interventi CIS-Base dati'!$E$2:$E$673,'Interventi CIS-Base dati'!$F$2:$F$673),"")</f>
        <v/>
      </c>
      <c r="D219" s="34" t="str">
        <f>IFERROR(_xlfn.XLOOKUP(B219,'Interventi CIS-Base dati'!$E$2:$E$673,'Interventi CIS-Base dati'!$G$2:$G$673),"")</f>
        <v/>
      </c>
      <c r="E219" s="54" t="str">
        <f>IFERROR(_xlfn.XLOOKUP(B219,'Interventi CIS-Base dati'!$E$2:$E$673,'Interventi CIS-Base dati'!$J$2:$J$673),"")</f>
        <v/>
      </c>
      <c r="F219" s="54" t="str">
        <f>IFERROR(_xlfn.XLOOKUP(B219,'Interventi CIS-Base dati'!$E$2:$E$673,'Interventi CIS-Base dati'!$K$2:$K$673),"")</f>
        <v/>
      </c>
      <c r="G219" s="54" t="str">
        <f>IFERROR(_xlfn.XLOOKUP(B219,'Interventi CIS-Base dati'!$E$2:$E$673,'Interventi CIS-Base dati'!$L$2:$L$673),"")</f>
        <v/>
      </c>
      <c r="H219" s="54" t="str">
        <f>IFERROR(_xlfn.XLOOKUP(B219,'Interventi CIS-Base dati'!$E$2:$E$673,'Interventi CIS-Base dati'!$M$2:$M$673),"")</f>
        <v/>
      </c>
      <c r="I219" s="55" t="str">
        <f>IFERROR(_xlfn.XLOOKUP(B219,'Interventi CIS-Base dati'!$E$2:$E$673,'Interventi CIS-Base dati'!$N$2:$N$673),"")</f>
        <v/>
      </c>
      <c r="J219" s="55" t="str">
        <f>IFERROR(_xlfn.XLOOKUP(B219,'Interventi CIS-Base dati'!$E$2:$E$673,'Interventi CIS-Base dati'!$O$2:$O$673),"")</f>
        <v/>
      </c>
      <c r="K219" s="55" t="str">
        <f>IFERROR(_xlfn.XLOOKUP(B219,'Interventi CIS-Base dati'!$E$2:$E$673,'Interventi CIS-Base dati'!$P$2:$P$673),"")</f>
        <v/>
      </c>
      <c r="L219" s="34" t="str">
        <f>IFERROR(_xlfn.XLOOKUP(B219,'Interventi CIS-Base dati'!$E$2:$E$673,'Interventi CIS-Base dati'!$Q$2:$Q$673),"")</f>
        <v/>
      </c>
      <c r="M219" s="56" t="str">
        <f>IFERROR(_xlfn.XLOOKUP(B219,'Interventi CIS-Base dati'!$E$2:$E$673,'Interventi CIS-Base dati'!$S$2:$S$673),"")</f>
        <v/>
      </c>
      <c r="N219" s="34" t="str">
        <f>IFERROR(_xlfn.XLOOKUP(B219,'Interventi CIS-Base dati'!$E$2:$E$673,'Interventi CIS-Base dati'!$Y$2:$Y$673),"")</f>
        <v/>
      </c>
      <c r="O219" s="34" t="str">
        <f>IFERROR(_xlfn.XLOOKUP(B219,'Interventi CIS-Base dati'!$E$2:$E$673,'Interventi CIS-Base dati'!$Z$2:$Z$673),"")</f>
        <v/>
      </c>
    </row>
    <row r="220" spans="3:15" x14ac:dyDescent="0.25">
      <c r="C220" s="34" t="str">
        <f>IFERROR(_xlfn.XLOOKUP(B220,'Interventi CIS-Base dati'!$E$2:$E$673,'Interventi CIS-Base dati'!$F$2:$F$673),"")</f>
        <v/>
      </c>
      <c r="D220" s="34" t="str">
        <f>IFERROR(_xlfn.XLOOKUP(B220,'Interventi CIS-Base dati'!$E$2:$E$673,'Interventi CIS-Base dati'!$G$2:$G$673),"")</f>
        <v/>
      </c>
      <c r="E220" s="54" t="str">
        <f>IFERROR(_xlfn.XLOOKUP(B220,'Interventi CIS-Base dati'!$E$2:$E$673,'Interventi CIS-Base dati'!$J$2:$J$673),"")</f>
        <v/>
      </c>
      <c r="F220" s="54" t="str">
        <f>IFERROR(_xlfn.XLOOKUP(B220,'Interventi CIS-Base dati'!$E$2:$E$673,'Interventi CIS-Base dati'!$K$2:$K$673),"")</f>
        <v/>
      </c>
      <c r="G220" s="54" t="str">
        <f>IFERROR(_xlfn.XLOOKUP(B220,'Interventi CIS-Base dati'!$E$2:$E$673,'Interventi CIS-Base dati'!$L$2:$L$673),"")</f>
        <v/>
      </c>
      <c r="H220" s="54" t="str">
        <f>IFERROR(_xlfn.XLOOKUP(B220,'Interventi CIS-Base dati'!$E$2:$E$673,'Interventi CIS-Base dati'!$M$2:$M$673),"")</f>
        <v/>
      </c>
      <c r="I220" s="55" t="str">
        <f>IFERROR(_xlfn.XLOOKUP(B220,'Interventi CIS-Base dati'!$E$2:$E$673,'Interventi CIS-Base dati'!$N$2:$N$673),"")</f>
        <v/>
      </c>
      <c r="J220" s="55" t="str">
        <f>IFERROR(_xlfn.XLOOKUP(B220,'Interventi CIS-Base dati'!$E$2:$E$673,'Interventi CIS-Base dati'!$O$2:$O$673),"")</f>
        <v/>
      </c>
      <c r="K220" s="55" t="str">
        <f>IFERROR(_xlfn.XLOOKUP(B220,'Interventi CIS-Base dati'!$E$2:$E$673,'Interventi CIS-Base dati'!$P$2:$P$673),"")</f>
        <v/>
      </c>
      <c r="L220" s="34" t="str">
        <f>IFERROR(_xlfn.XLOOKUP(B220,'Interventi CIS-Base dati'!$E$2:$E$673,'Interventi CIS-Base dati'!$Q$2:$Q$673),"")</f>
        <v/>
      </c>
      <c r="M220" s="56" t="str">
        <f>IFERROR(_xlfn.XLOOKUP(B220,'Interventi CIS-Base dati'!$E$2:$E$673,'Interventi CIS-Base dati'!$S$2:$S$673),"")</f>
        <v/>
      </c>
      <c r="N220" s="34" t="str">
        <f>IFERROR(_xlfn.XLOOKUP(B220,'Interventi CIS-Base dati'!$E$2:$E$673,'Interventi CIS-Base dati'!$Y$2:$Y$673),"")</f>
        <v/>
      </c>
      <c r="O220" s="34" t="str">
        <f>IFERROR(_xlfn.XLOOKUP(B220,'Interventi CIS-Base dati'!$E$2:$E$673,'Interventi CIS-Base dati'!$Z$2:$Z$673),"")</f>
        <v/>
      </c>
    </row>
    <row r="221" spans="3:15" x14ac:dyDescent="0.25">
      <c r="C221" s="34" t="str">
        <f>IFERROR(_xlfn.XLOOKUP(B221,'Interventi CIS-Base dati'!$E$2:$E$673,'Interventi CIS-Base dati'!$F$2:$F$673),"")</f>
        <v/>
      </c>
      <c r="D221" s="34" t="str">
        <f>IFERROR(_xlfn.XLOOKUP(B221,'Interventi CIS-Base dati'!$E$2:$E$673,'Interventi CIS-Base dati'!$G$2:$G$673),"")</f>
        <v/>
      </c>
      <c r="E221" s="54" t="str">
        <f>IFERROR(_xlfn.XLOOKUP(B221,'Interventi CIS-Base dati'!$E$2:$E$673,'Interventi CIS-Base dati'!$J$2:$J$673),"")</f>
        <v/>
      </c>
      <c r="F221" s="54" t="str">
        <f>IFERROR(_xlfn.XLOOKUP(B221,'Interventi CIS-Base dati'!$E$2:$E$673,'Interventi CIS-Base dati'!$K$2:$K$673),"")</f>
        <v/>
      </c>
      <c r="G221" s="54" t="str">
        <f>IFERROR(_xlfn.XLOOKUP(B221,'Interventi CIS-Base dati'!$E$2:$E$673,'Interventi CIS-Base dati'!$L$2:$L$673),"")</f>
        <v/>
      </c>
      <c r="H221" s="54" t="str">
        <f>IFERROR(_xlfn.XLOOKUP(B221,'Interventi CIS-Base dati'!$E$2:$E$673,'Interventi CIS-Base dati'!$M$2:$M$673),"")</f>
        <v/>
      </c>
      <c r="I221" s="55" t="str">
        <f>IFERROR(_xlfn.XLOOKUP(B221,'Interventi CIS-Base dati'!$E$2:$E$673,'Interventi CIS-Base dati'!$N$2:$N$673),"")</f>
        <v/>
      </c>
      <c r="J221" s="55" t="str">
        <f>IFERROR(_xlfn.XLOOKUP(B221,'Interventi CIS-Base dati'!$E$2:$E$673,'Interventi CIS-Base dati'!$O$2:$O$673),"")</f>
        <v/>
      </c>
      <c r="K221" s="55" t="str">
        <f>IFERROR(_xlfn.XLOOKUP(B221,'Interventi CIS-Base dati'!$E$2:$E$673,'Interventi CIS-Base dati'!$P$2:$P$673),"")</f>
        <v/>
      </c>
      <c r="L221" s="34" t="str">
        <f>IFERROR(_xlfn.XLOOKUP(B221,'Interventi CIS-Base dati'!$E$2:$E$673,'Interventi CIS-Base dati'!$Q$2:$Q$673),"")</f>
        <v/>
      </c>
      <c r="M221" s="56" t="str">
        <f>IFERROR(_xlfn.XLOOKUP(B221,'Interventi CIS-Base dati'!$E$2:$E$673,'Interventi CIS-Base dati'!$S$2:$S$673),"")</f>
        <v/>
      </c>
      <c r="N221" s="34" t="str">
        <f>IFERROR(_xlfn.XLOOKUP(B221,'Interventi CIS-Base dati'!$E$2:$E$673,'Interventi CIS-Base dati'!$Y$2:$Y$673),"")</f>
        <v/>
      </c>
      <c r="O221" s="34" t="str">
        <f>IFERROR(_xlfn.XLOOKUP(B221,'Interventi CIS-Base dati'!$E$2:$E$673,'Interventi CIS-Base dati'!$Z$2:$Z$673),"")</f>
        <v/>
      </c>
    </row>
    <row r="222" spans="3:15" x14ac:dyDescent="0.25">
      <c r="C222" s="34" t="str">
        <f>IFERROR(_xlfn.XLOOKUP(B222,'Interventi CIS-Base dati'!$E$2:$E$673,'Interventi CIS-Base dati'!$F$2:$F$673),"")</f>
        <v/>
      </c>
      <c r="D222" s="34" t="str">
        <f>IFERROR(_xlfn.XLOOKUP(B222,'Interventi CIS-Base dati'!$E$2:$E$673,'Interventi CIS-Base dati'!$G$2:$G$673),"")</f>
        <v/>
      </c>
      <c r="E222" s="54" t="str">
        <f>IFERROR(_xlfn.XLOOKUP(B222,'Interventi CIS-Base dati'!$E$2:$E$673,'Interventi CIS-Base dati'!$J$2:$J$673),"")</f>
        <v/>
      </c>
      <c r="F222" s="54" t="str">
        <f>IFERROR(_xlfn.XLOOKUP(B222,'Interventi CIS-Base dati'!$E$2:$E$673,'Interventi CIS-Base dati'!$K$2:$K$673),"")</f>
        <v/>
      </c>
      <c r="G222" s="54" t="str">
        <f>IFERROR(_xlfn.XLOOKUP(B222,'Interventi CIS-Base dati'!$E$2:$E$673,'Interventi CIS-Base dati'!$L$2:$L$673),"")</f>
        <v/>
      </c>
      <c r="H222" s="54" t="str">
        <f>IFERROR(_xlfn.XLOOKUP(B222,'Interventi CIS-Base dati'!$E$2:$E$673,'Interventi CIS-Base dati'!$M$2:$M$673),"")</f>
        <v/>
      </c>
      <c r="I222" s="55" t="str">
        <f>IFERROR(_xlfn.XLOOKUP(B222,'Interventi CIS-Base dati'!$E$2:$E$673,'Interventi CIS-Base dati'!$N$2:$N$673),"")</f>
        <v/>
      </c>
      <c r="J222" s="55" t="str">
        <f>IFERROR(_xlfn.XLOOKUP(B222,'Interventi CIS-Base dati'!$E$2:$E$673,'Interventi CIS-Base dati'!$O$2:$O$673),"")</f>
        <v/>
      </c>
      <c r="K222" s="55" t="str">
        <f>IFERROR(_xlfn.XLOOKUP(B222,'Interventi CIS-Base dati'!$E$2:$E$673,'Interventi CIS-Base dati'!$P$2:$P$673),"")</f>
        <v/>
      </c>
      <c r="L222" s="34" t="str">
        <f>IFERROR(_xlfn.XLOOKUP(B222,'Interventi CIS-Base dati'!$E$2:$E$673,'Interventi CIS-Base dati'!$Q$2:$Q$673),"")</f>
        <v/>
      </c>
      <c r="M222" s="56" t="str">
        <f>IFERROR(_xlfn.XLOOKUP(B222,'Interventi CIS-Base dati'!$E$2:$E$673,'Interventi CIS-Base dati'!$S$2:$S$673),"")</f>
        <v/>
      </c>
      <c r="N222" s="34" t="str">
        <f>IFERROR(_xlfn.XLOOKUP(B222,'Interventi CIS-Base dati'!$E$2:$E$673,'Interventi CIS-Base dati'!$Y$2:$Y$673),"")</f>
        <v/>
      </c>
      <c r="O222" s="34" t="str">
        <f>IFERROR(_xlfn.XLOOKUP(B222,'Interventi CIS-Base dati'!$E$2:$E$673,'Interventi CIS-Base dati'!$Z$2:$Z$673),"")</f>
        <v/>
      </c>
    </row>
    <row r="223" spans="3:15" x14ac:dyDescent="0.25">
      <c r="C223" s="34" t="str">
        <f>IFERROR(_xlfn.XLOOKUP(B223,'Interventi CIS-Base dati'!$E$2:$E$673,'Interventi CIS-Base dati'!$F$2:$F$673),"")</f>
        <v/>
      </c>
      <c r="D223" s="34" t="str">
        <f>IFERROR(_xlfn.XLOOKUP(B223,'Interventi CIS-Base dati'!$E$2:$E$673,'Interventi CIS-Base dati'!$G$2:$G$673),"")</f>
        <v/>
      </c>
      <c r="E223" s="54" t="str">
        <f>IFERROR(_xlfn.XLOOKUP(B223,'Interventi CIS-Base dati'!$E$2:$E$673,'Interventi CIS-Base dati'!$J$2:$J$673),"")</f>
        <v/>
      </c>
      <c r="F223" s="54" t="str">
        <f>IFERROR(_xlfn.XLOOKUP(B223,'Interventi CIS-Base dati'!$E$2:$E$673,'Interventi CIS-Base dati'!$K$2:$K$673),"")</f>
        <v/>
      </c>
      <c r="G223" s="54" t="str">
        <f>IFERROR(_xlfn.XLOOKUP(B223,'Interventi CIS-Base dati'!$E$2:$E$673,'Interventi CIS-Base dati'!$L$2:$L$673),"")</f>
        <v/>
      </c>
      <c r="H223" s="54" t="str">
        <f>IFERROR(_xlfn.XLOOKUP(B223,'Interventi CIS-Base dati'!$E$2:$E$673,'Interventi CIS-Base dati'!$M$2:$M$673),"")</f>
        <v/>
      </c>
      <c r="I223" s="55" t="str">
        <f>IFERROR(_xlfn.XLOOKUP(B223,'Interventi CIS-Base dati'!$E$2:$E$673,'Interventi CIS-Base dati'!$N$2:$N$673),"")</f>
        <v/>
      </c>
      <c r="J223" s="55" t="str">
        <f>IFERROR(_xlfn.XLOOKUP(B223,'Interventi CIS-Base dati'!$E$2:$E$673,'Interventi CIS-Base dati'!$O$2:$O$673),"")</f>
        <v/>
      </c>
      <c r="K223" s="55" t="str">
        <f>IFERROR(_xlfn.XLOOKUP(B223,'Interventi CIS-Base dati'!$E$2:$E$673,'Interventi CIS-Base dati'!$P$2:$P$673),"")</f>
        <v/>
      </c>
      <c r="L223" s="34" t="str">
        <f>IFERROR(_xlfn.XLOOKUP(B223,'Interventi CIS-Base dati'!$E$2:$E$673,'Interventi CIS-Base dati'!$Q$2:$Q$673),"")</f>
        <v/>
      </c>
      <c r="M223" s="56" t="str">
        <f>IFERROR(_xlfn.XLOOKUP(B223,'Interventi CIS-Base dati'!$E$2:$E$673,'Interventi CIS-Base dati'!$S$2:$S$673),"")</f>
        <v/>
      </c>
      <c r="N223" s="34" t="str">
        <f>IFERROR(_xlfn.XLOOKUP(B223,'Interventi CIS-Base dati'!$E$2:$E$673,'Interventi CIS-Base dati'!$Y$2:$Y$673),"")</f>
        <v/>
      </c>
      <c r="O223" s="34" t="str">
        <f>IFERROR(_xlfn.XLOOKUP(B223,'Interventi CIS-Base dati'!$E$2:$E$673,'Interventi CIS-Base dati'!$Z$2:$Z$673),"")</f>
        <v/>
      </c>
    </row>
    <row r="224" spans="3:15" x14ac:dyDescent="0.25">
      <c r="C224" s="34" t="str">
        <f>IFERROR(_xlfn.XLOOKUP(B224,'Interventi CIS-Base dati'!$E$2:$E$673,'Interventi CIS-Base dati'!$F$2:$F$673),"")</f>
        <v/>
      </c>
      <c r="D224" s="34" t="str">
        <f>IFERROR(_xlfn.XLOOKUP(B224,'Interventi CIS-Base dati'!$E$2:$E$673,'Interventi CIS-Base dati'!$G$2:$G$673),"")</f>
        <v/>
      </c>
      <c r="E224" s="54" t="str">
        <f>IFERROR(_xlfn.XLOOKUP(B224,'Interventi CIS-Base dati'!$E$2:$E$673,'Interventi CIS-Base dati'!$J$2:$J$673),"")</f>
        <v/>
      </c>
      <c r="F224" s="54" t="str">
        <f>IFERROR(_xlfn.XLOOKUP(B224,'Interventi CIS-Base dati'!$E$2:$E$673,'Interventi CIS-Base dati'!$K$2:$K$673),"")</f>
        <v/>
      </c>
      <c r="G224" s="54" t="str">
        <f>IFERROR(_xlfn.XLOOKUP(B224,'Interventi CIS-Base dati'!$E$2:$E$673,'Interventi CIS-Base dati'!$L$2:$L$673),"")</f>
        <v/>
      </c>
      <c r="H224" s="54" t="str">
        <f>IFERROR(_xlfn.XLOOKUP(B224,'Interventi CIS-Base dati'!$E$2:$E$673,'Interventi CIS-Base dati'!$M$2:$M$673),"")</f>
        <v/>
      </c>
      <c r="I224" s="55" t="str">
        <f>IFERROR(_xlfn.XLOOKUP(B224,'Interventi CIS-Base dati'!$E$2:$E$673,'Interventi CIS-Base dati'!$N$2:$N$673),"")</f>
        <v/>
      </c>
      <c r="J224" s="55" t="str">
        <f>IFERROR(_xlfn.XLOOKUP(B224,'Interventi CIS-Base dati'!$E$2:$E$673,'Interventi CIS-Base dati'!$O$2:$O$673),"")</f>
        <v/>
      </c>
      <c r="K224" s="55" t="str">
        <f>IFERROR(_xlfn.XLOOKUP(B224,'Interventi CIS-Base dati'!$E$2:$E$673,'Interventi CIS-Base dati'!$P$2:$P$673),"")</f>
        <v/>
      </c>
      <c r="L224" s="34" t="str">
        <f>IFERROR(_xlfn.XLOOKUP(B224,'Interventi CIS-Base dati'!$E$2:$E$673,'Interventi CIS-Base dati'!$Q$2:$Q$673),"")</f>
        <v/>
      </c>
      <c r="M224" s="56" t="str">
        <f>IFERROR(_xlfn.XLOOKUP(B224,'Interventi CIS-Base dati'!$E$2:$E$673,'Interventi CIS-Base dati'!$S$2:$S$673),"")</f>
        <v/>
      </c>
      <c r="N224" s="34" t="str">
        <f>IFERROR(_xlfn.XLOOKUP(B224,'Interventi CIS-Base dati'!$E$2:$E$673,'Interventi CIS-Base dati'!$Y$2:$Y$673),"")</f>
        <v/>
      </c>
      <c r="O224" s="34" t="str">
        <f>IFERROR(_xlfn.XLOOKUP(B224,'Interventi CIS-Base dati'!$E$2:$E$673,'Interventi CIS-Base dati'!$Z$2:$Z$673),"")</f>
        <v/>
      </c>
    </row>
    <row r="225" spans="3:15" x14ac:dyDescent="0.25">
      <c r="C225" s="34" t="str">
        <f>IFERROR(_xlfn.XLOOKUP(B225,'Interventi CIS-Base dati'!$E$2:$E$673,'Interventi CIS-Base dati'!$F$2:$F$673),"")</f>
        <v/>
      </c>
      <c r="D225" s="34" t="str">
        <f>IFERROR(_xlfn.XLOOKUP(B225,'Interventi CIS-Base dati'!$E$2:$E$673,'Interventi CIS-Base dati'!$G$2:$G$673),"")</f>
        <v/>
      </c>
      <c r="E225" s="54" t="str">
        <f>IFERROR(_xlfn.XLOOKUP(B225,'Interventi CIS-Base dati'!$E$2:$E$673,'Interventi CIS-Base dati'!$J$2:$J$673),"")</f>
        <v/>
      </c>
      <c r="F225" s="54" t="str">
        <f>IFERROR(_xlfn.XLOOKUP(B225,'Interventi CIS-Base dati'!$E$2:$E$673,'Interventi CIS-Base dati'!$K$2:$K$673),"")</f>
        <v/>
      </c>
      <c r="G225" s="54" t="str">
        <f>IFERROR(_xlfn.XLOOKUP(B225,'Interventi CIS-Base dati'!$E$2:$E$673,'Interventi CIS-Base dati'!$L$2:$L$673),"")</f>
        <v/>
      </c>
      <c r="H225" s="54" t="str">
        <f>IFERROR(_xlfn.XLOOKUP(B225,'Interventi CIS-Base dati'!$E$2:$E$673,'Interventi CIS-Base dati'!$M$2:$M$673),"")</f>
        <v/>
      </c>
      <c r="I225" s="55" t="str">
        <f>IFERROR(_xlfn.XLOOKUP(B225,'Interventi CIS-Base dati'!$E$2:$E$673,'Interventi CIS-Base dati'!$N$2:$N$673),"")</f>
        <v/>
      </c>
      <c r="J225" s="55" t="str">
        <f>IFERROR(_xlfn.XLOOKUP(B225,'Interventi CIS-Base dati'!$E$2:$E$673,'Interventi CIS-Base dati'!$O$2:$O$673),"")</f>
        <v/>
      </c>
      <c r="K225" s="55" t="str">
        <f>IFERROR(_xlfn.XLOOKUP(B225,'Interventi CIS-Base dati'!$E$2:$E$673,'Interventi CIS-Base dati'!$P$2:$P$673),"")</f>
        <v/>
      </c>
      <c r="L225" s="34" t="str">
        <f>IFERROR(_xlfn.XLOOKUP(B225,'Interventi CIS-Base dati'!$E$2:$E$673,'Interventi CIS-Base dati'!$Q$2:$Q$673),"")</f>
        <v/>
      </c>
      <c r="M225" s="56" t="str">
        <f>IFERROR(_xlfn.XLOOKUP(B225,'Interventi CIS-Base dati'!$E$2:$E$673,'Interventi CIS-Base dati'!$S$2:$S$673),"")</f>
        <v/>
      </c>
      <c r="N225" s="34" t="str">
        <f>IFERROR(_xlfn.XLOOKUP(B225,'Interventi CIS-Base dati'!$E$2:$E$673,'Interventi CIS-Base dati'!$Y$2:$Y$673),"")</f>
        <v/>
      </c>
      <c r="O225" s="34" t="str">
        <f>IFERROR(_xlfn.XLOOKUP(B225,'Interventi CIS-Base dati'!$E$2:$E$673,'Interventi CIS-Base dati'!$Z$2:$Z$673),"")</f>
        <v/>
      </c>
    </row>
    <row r="226" spans="3:15" x14ac:dyDescent="0.25">
      <c r="C226" s="34" t="str">
        <f>IFERROR(_xlfn.XLOOKUP(B226,'Interventi CIS-Base dati'!$E$2:$E$673,'Interventi CIS-Base dati'!$F$2:$F$673),"")</f>
        <v/>
      </c>
      <c r="D226" s="34" t="str">
        <f>IFERROR(_xlfn.XLOOKUP(B226,'Interventi CIS-Base dati'!$E$2:$E$673,'Interventi CIS-Base dati'!$G$2:$G$673),"")</f>
        <v/>
      </c>
      <c r="E226" s="54" t="str">
        <f>IFERROR(_xlfn.XLOOKUP(B226,'Interventi CIS-Base dati'!$E$2:$E$673,'Interventi CIS-Base dati'!$J$2:$J$673),"")</f>
        <v/>
      </c>
      <c r="F226" s="54" t="str">
        <f>IFERROR(_xlfn.XLOOKUP(B226,'Interventi CIS-Base dati'!$E$2:$E$673,'Interventi CIS-Base dati'!$K$2:$K$673),"")</f>
        <v/>
      </c>
      <c r="G226" s="54" t="str">
        <f>IFERROR(_xlfn.XLOOKUP(B226,'Interventi CIS-Base dati'!$E$2:$E$673,'Interventi CIS-Base dati'!$L$2:$L$673),"")</f>
        <v/>
      </c>
      <c r="H226" s="54" t="str">
        <f>IFERROR(_xlfn.XLOOKUP(B226,'Interventi CIS-Base dati'!$E$2:$E$673,'Interventi CIS-Base dati'!$M$2:$M$673),"")</f>
        <v/>
      </c>
      <c r="I226" s="55" t="str">
        <f>IFERROR(_xlfn.XLOOKUP(B226,'Interventi CIS-Base dati'!$E$2:$E$673,'Interventi CIS-Base dati'!$N$2:$N$673),"")</f>
        <v/>
      </c>
      <c r="J226" s="55" t="str">
        <f>IFERROR(_xlfn.XLOOKUP(B226,'Interventi CIS-Base dati'!$E$2:$E$673,'Interventi CIS-Base dati'!$O$2:$O$673),"")</f>
        <v/>
      </c>
      <c r="K226" s="55" t="str">
        <f>IFERROR(_xlfn.XLOOKUP(B226,'Interventi CIS-Base dati'!$E$2:$E$673,'Interventi CIS-Base dati'!$P$2:$P$673),"")</f>
        <v/>
      </c>
      <c r="L226" s="34" t="str">
        <f>IFERROR(_xlfn.XLOOKUP(B226,'Interventi CIS-Base dati'!$E$2:$E$673,'Interventi CIS-Base dati'!$Q$2:$Q$673),"")</f>
        <v/>
      </c>
      <c r="M226" s="56" t="str">
        <f>IFERROR(_xlfn.XLOOKUP(B226,'Interventi CIS-Base dati'!$E$2:$E$673,'Interventi CIS-Base dati'!$S$2:$S$673),"")</f>
        <v/>
      </c>
      <c r="N226" s="34" t="str">
        <f>IFERROR(_xlfn.XLOOKUP(B226,'Interventi CIS-Base dati'!$E$2:$E$673,'Interventi CIS-Base dati'!$Y$2:$Y$673),"")</f>
        <v/>
      </c>
      <c r="O226" s="34" t="str">
        <f>IFERROR(_xlfn.XLOOKUP(B226,'Interventi CIS-Base dati'!$E$2:$E$673,'Interventi CIS-Base dati'!$Z$2:$Z$673),"")</f>
        <v/>
      </c>
    </row>
    <row r="227" spans="3:15" x14ac:dyDescent="0.25">
      <c r="C227" s="34" t="str">
        <f>IFERROR(_xlfn.XLOOKUP(B227,'Interventi CIS-Base dati'!$E$2:$E$673,'Interventi CIS-Base dati'!$F$2:$F$673),"")</f>
        <v/>
      </c>
      <c r="D227" s="34" t="str">
        <f>IFERROR(_xlfn.XLOOKUP(B227,'Interventi CIS-Base dati'!$E$2:$E$673,'Interventi CIS-Base dati'!$G$2:$G$673),"")</f>
        <v/>
      </c>
      <c r="E227" s="54" t="str">
        <f>IFERROR(_xlfn.XLOOKUP(B227,'Interventi CIS-Base dati'!$E$2:$E$673,'Interventi CIS-Base dati'!$J$2:$J$673),"")</f>
        <v/>
      </c>
      <c r="F227" s="54" t="str">
        <f>IFERROR(_xlfn.XLOOKUP(B227,'Interventi CIS-Base dati'!$E$2:$E$673,'Interventi CIS-Base dati'!$K$2:$K$673),"")</f>
        <v/>
      </c>
      <c r="G227" s="54" t="str">
        <f>IFERROR(_xlfn.XLOOKUP(B227,'Interventi CIS-Base dati'!$E$2:$E$673,'Interventi CIS-Base dati'!$L$2:$L$673),"")</f>
        <v/>
      </c>
      <c r="H227" s="54" t="str">
        <f>IFERROR(_xlfn.XLOOKUP(B227,'Interventi CIS-Base dati'!$E$2:$E$673,'Interventi CIS-Base dati'!$M$2:$M$673),"")</f>
        <v/>
      </c>
      <c r="I227" s="55" t="str">
        <f>IFERROR(_xlfn.XLOOKUP(B227,'Interventi CIS-Base dati'!$E$2:$E$673,'Interventi CIS-Base dati'!$N$2:$N$673),"")</f>
        <v/>
      </c>
      <c r="J227" s="55" t="str">
        <f>IFERROR(_xlfn.XLOOKUP(B227,'Interventi CIS-Base dati'!$E$2:$E$673,'Interventi CIS-Base dati'!$O$2:$O$673),"")</f>
        <v/>
      </c>
      <c r="K227" s="55" t="str">
        <f>IFERROR(_xlfn.XLOOKUP(B227,'Interventi CIS-Base dati'!$E$2:$E$673,'Interventi CIS-Base dati'!$P$2:$P$673),"")</f>
        <v/>
      </c>
      <c r="L227" s="34" t="str">
        <f>IFERROR(_xlfn.XLOOKUP(B227,'Interventi CIS-Base dati'!$E$2:$E$673,'Interventi CIS-Base dati'!$Q$2:$Q$673),"")</f>
        <v/>
      </c>
      <c r="M227" s="56" t="str">
        <f>IFERROR(_xlfn.XLOOKUP(B227,'Interventi CIS-Base dati'!$E$2:$E$673,'Interventi CIS-Base dati'!$S$2:$S$673),"")</f>
        <v/>
      </c>
      <c r="N227" s="34" t="str">
        <f>IFERROR(_xlfn.XLOOKUP(B227,'Interventi CIS-Base dati'!$E$2:$E$673,'Interventi CIS-Base dati'!$Y$2:$Y$673),"")</f>
        <v/>
      </c>
      <c r="O227" s="34" t="str">
        <f>IFERROR(_xlfn.XLOOKUP(B227,'Interventi CIS-Base dati'!$E$2:$E$673,'Interventi CIS-Base dati'!$Z$2:$Z$673),"")</f>
        <v/>
      </c>
    </row>
    <row r="228" spans="3:15" x14ac:dyDescent="0.25">
      <c r="C228" s="34" t="str">
        <f>IFERROR(_xlfn.XLOOKUP(B228,'Interventi CIS-Base dati'!$E$2:$E$673,'Interventi CIS-Base dati'!$F$2:$F$673),"")</f>
        <v/>
      </c>
      <c r="D228" s="34" t="str">
        <f>IFERROR(_xlfn.XLOOKUP(B228,'Interventi CIS-Base dati'!$E$2:$E$673,'Interventi CIS-Base dati'!$G$2:$G$673),"")</f>
        <v/>
      </c>
      <c r="E228" s="54" t="str">
        <f>IFERROR(_xlfn.XLOOKUP(B228,'Interventi CIS-Base dati'!$E$2:$E$673,'Interventi CIS-Base dati'!$J$2:$J$673),"")</f>
        <v/>
      </c>
      <c r="F228" s="54" t="str">
        <f>IFERROR(_xlfn.XLOOKUP(B228,'Interventi CIS-Base dati'!$E$2:$E$673,'Interventi CIS-Base dati'!$K$2:$K$673),"")</f>
        <v/>
      </c>
      <c r="G228" s="54" t="str">
        <f>IFERROR(_xlfn.XLOOKUP(B228,'Interventi CIS-Base dati'!$E$2:$E$673,'Interventi CIS-Base dati'!$L$2:$L$673),"")</f>
        <v/>
      </c>
      <c r="H228" s="54" t="str">
        <f>IFERROR(_xlfn.XLOOKUP(B228,'Interventi CIS-Base dati'!$E$2:$E$673,'Interventi CIS-Base dati'!$M$2:$M$673),"")</f>
        <v/>
      </c>
      <c r="I228" s="55" t="str">
        <f>IFERROR(_xlfn.XLOOKUP(B228,'Interventi CIS-Base dati'!$E$2:$E$673,'Interventi CIS-Base dati'!$N$2:$N$673),"")</f>
        <v/>
      </c>
      <c r="J228" s="55" t="str">
        <f>IFERROR(_xlfn.XLOOKUP(B228,'Interventi CIS-Base dati'!$E$2:$E$673,'Interventi CIS-Base dati'!$O$2:$O$673),"")</f>
        <v/>
      </c>
      <c r="K228" s="55" t="str">
        <f>IFERROR(_xlfn.XLOOKUP(B228,'Interventi CIS-Base dati'!$E$2:$E$673,'Interventi CIS-Base dati'!$P$2:$P$673),"")</f>
        <v/>
      </c>
      <c r="L228" s="34" t="str">
        <f>IFERROR(_xlfn.XLOOKUP(B228,'Interventi CIS-Base dati'!$E$2:$E$673,'Interventi CIS-Base dati'!$Q$2:$Q$673),"")</f>
        <v/>
      </c>
      <c r="M228" s="56" t="str">
        <f>IFERROR(_xlfn.XLOOKUP(B228,'Interventi CIS-Base dati'!$E$2:$E$673,'Interventi CIS-Base dati'!$S$2:$S$673),"")</f>
        <v/>
      </c>
      <c r="N228" s="34" t="str">
        <f>IFERROR(_xlfn.XLOOKUP(B228,'Interventi CIS-Base dati'!$E$2:$E$673,'Interventi CIS-Base dati'!$Y$2:$Y$673),"")</f>
        <v/>
      </c>
      <c r="O228" s="34" t="str">
        <f>IFERROR(_xlfn.XLOOKUP(B228,'Interventi CIS-Base dati'!$E$2:$E$673,'Interventi CIS-Base dati'!$Z$2:$Z$673),"")</f>
        <v/>
      </c>
    </row>
    <row r="229" spans="3:15" x14ac:dyDescent="0.25">
      <c r="C229" s="34" t="str">
        <f>IFERROR(_xlfn.XLOOKUP(B229,'Interventi CIS-Base dati'!$E$2:$E$673,'Interventi CIS-Base dati'!$F$2:$F$673),"")</f>
        <v/>
      </c>
      <c r="D229" s="34" t="str">
        <f>IFERROR(_xlfn.XLOOKUP(B229,'Interventi CIS-Base dati'!$E$2:$E$673,'Interventi CIS-Base dati'!$G$2:$G$673),"")</f>
        <v/>
      </c>
      <c r="E229" s="54" t="str">
        <f>IFERROR(_xlfn.XLOOKUP(B229,'Interventi CIS-Base dati'!$E$2:$E$673,'Interventi CIS-Base dati'!$J$2:$J$673),"")</f>
        <v/>
      </c>
      <c r="F229" s="54" t="str">
        <f>IFERROR(_xlfn.XLOOKUP(B229,'Interventi CIS-Base dati'!$E$2:$E$673,'Interventi CIS-Base dati'!$K$2:$K$673),"")</f>
        <v/>
      </c>
      <c r="G229" s="54" t="str">
        <f>IFERROR(_xlfn.XLOOKUP(B229,'Interventi CIS-Base dati'!$E$2:$E$673,'Interventi CIS-Base dati'!$L$2:$L$673),"")</f>
        <v/>
      </c>
      <c r="H229" s="54" t="str">
        <f>IFERROR(_xlfn.XLOOKUP(B229,'Interventi CIS-Base dati'!$E$2:$E$673,'Interventi CIS-Base dati'!$M$2:$M$673),"")</f>
        <v/>
      </c>
      <c r="I229" s="55" t="str">
        <f>IFERROR(_xlfn.XLOOKUP(B229,'Interventi CIS-Base dati'!$E$2:$E$673,'Interventi CIS-Base dati'!$N$2:$N$673),"")</f>
        <v/>
      </c>
      <c r="J229" s="55" t="str">
        <f>IFERROR(_xlfn.XLOOKUP(B229,'Interventi CIS-Base dati'!$E$2:$E$673,'Interventi CIS-Base dati'!$O$2:$O$673),"")</f>
        <v/>
      </c>
      <c r="K229" s="55" t="str">
        <f>IFERROR(_xlfn.XLOOKUP(B229,'Interventi CIS-Base dati'!$E$2:$E$673,'Interventi CIS-Base dati'!$P$2:$P$673),"")</f>
        <v/>
      </c>
      <c r="L229" s="34" t="str">
        <f>IFERROR(_xlfn.XLOOKUP(B229,'Interventi CIS-Base dati'!$E$2:$E$673,'Interventi CIS-Base dati'!$Q$2:$Q$673),"")</f>
        <v/>
      </c>
      <c r="M229" s="56" t="str">
        <f>IFERROR(_xlfn.XLOOKUP(B229,'Interventi CIS-Base dati'!$E$2:$E$673,'Interventi CIS-Base dati'!$S$2:$S$673),"")</f>
        <v/>
      </c>
      <c r="N229" s="34" t="str">
        <f>IFERROR(_xlfn.XLOOKUP(B229,'Interventi CIS-Base dati'!$E$2:$E$673,'Interventi CIS-Base dati'!$Y$2:$Y$673),"")</f>
        <v/>
      </c>
      <c r="O229" s="34" t="str">
        <f>IFERROR(_xlfn.XLOOKUP(B229,'Interventi CIS-Base dati'!$E$2:$E$673,'Interventi CIS-Base dati'!$Z$2:$Z$673),"")</f>
        <v/>
      </c>
    </row>
    <row r="230" spans="3:15" x14ac:dyDescent="0.25">
      <c r="C230" s="34" t="str">
        <f>IFERROR(_xlfn.XLOOKUP(B230,'Interventi CIS-Base dati'!$E$2:$E$673,'Interventi CIS-Base dati'!$F$2:$F$673),"")</f>
        <v/>
      </c>
      <c r="D230" s="34" t="str">
        <f>IFERROR(_xlfn.XLOOKUP(B230,'Interventi CIS-Base dati'!$E$2:$E$673,'Interventi CIS-Base dati'!$G$2:$G$673),"")</f>
        <v/>
      </c>
      <c r="E230" s="54" t="str">
        <f>IFERROR(_xlfn.XLOOKUP(B230,'Interventi CIS-Base dati'!$E$2:$E$673,'Interventi CIS-Base dati'!$J$2:$J$673),"")</f>
        <v/>
      </c>
      <c r="F230" s="54" t="str">
        <f>IFERROR(_xlfn.XLOOKUP(B230,'Interventi CIS-Base dati'!$E$2:$E$673,'Interventi CIS-Base dati'!$K$2:$K$673),"")</f>
        <v/>
      </c>
      <c r="G230" s="54" t="str">
        <f>IFERROR(_xlfn.XLOOKUP(B230,'Interventi CIS-Base dati'!$E$2:$E$673,'Interventi CIS-Base dati'!$L$2:$L$673),"")</f>
        <v/>
      </c>
      <c r="H230" s="54" t="str">
        <f>IFERROR(_xlfn.XLOOKUP(B230,'Interventi CIS-Base dati'!$E$2:$E$673,'Interventi CIS-Base dati'!$M$2:$M$673),"")</f>
        <v/>
      </c>
      <c r="I230" s="55" t="str">
        <f>IFERROR(_xlfn.XLOOKUP(B230,'Interventi CIS-Base dati'!$E$2:$E$673,'Interventi CIS-Base dati'!$N$2:$N$673),"")</f>
        <v/>
      </c>
      <c r="J230" s="55" t="str">
        <f>IFERROR(_xlfn.XLOOKUP(B230,'Interventi CIS-Base dati'!$E$2:$E$673,'Interventi CIS-Base dati'!$O$2:$O$673),"")</f>
        <v/>
      </c>
      <c r="K230" s="55" t="str">
        <f>IFERROR(_xlfn.XLOOKUP(B230,'Interventi CIS-Base dati'!$E$2:$E$673,'Interventi CIS-Base dati'!$P$2:$P$673),"")</f>
        <v/>
      </c>
      <c r="L230" s="34" t="str">
        <f>IFERROR(_xlfn.XLOOKUP(B230,'Interventi CIS-Base dati'!$E$2:$E$673,'Interventi CIS-Base dati'!$Q$2:$Q$673),"")</f>
        <v/>
      </c>
      <c r="M230" s="56" t="str">
        <f>IFERROR(_xlfn.XLOOKUP(B230,'Interventi CIS-Base dati'!$E$2:$E$673,'Interventi CIS-Base dati'!$S$2:$S$673),"")</f>
        <v/>
      </c>
      <c r="N230" s="34" t="str">
        <f>IFERROR(_xlfn.XLOOKUP(B230,'Interventi CIS-Base dati'!$E$2:$E$673,'Interventi CIS-Base dati'!$Y$2:$Y$673),"")</f>
        <v/>
      </c>
      <c r="O230" s="34" t="str">
        <f>IFERROR(_xlfn.XLOOKUP(B230,'Interventi CIS-Base dati'!$E$2:$E$673,'Interventi CIS-Base dati'!$Z$2:$Z$673),"")</f>
        <v/>
      </c>
    </row>
    <row r="231" spans="3:15" x14ac:dyDescent="0.25">
      <c r="C231" s="34" t="str">
        <f>IFERROR(_xlfn.XLOOKUP(B231,'Interventi CIS-Base dati'!$E$2:$E$673,'Interventi CIS-Base dati'!$F$2:$F$673),"")</f>
        <v/>
      </c>
      <c r="D231" s="34" t="str">
        <f>IFERROR(_xlfn.XLOOKUP(B231,'Interventi CIS-Base dati'!$E$2:$E$673,'Interventi CIS-Base dati'!$G$2:$G$673),"")</f>
        <v/>
      </c>
      <c r="E231" s="54" t="str">
        <f>IFERROR(_xlfn.XLOOKUP(B231,'Interventi CIS-Base dati'!$E$2:$E$673,'Interventi CIS-Base dati'!$J$2:$J$673),"")</f>
        <v/>
      </c>
      <c r="F231" s="54" t="str">
        <f>IFERROR(_xlfn.XLOOKUP(B231,'Interventi CIS-Base dati'!$E$2:$E$673,'Interventi CIS-Base dati'!$K$2:$K$673),"")</f>
        <v/>
      </c>
      <c r="G231" s="54" t="str">
        <f>IFERROR(_xlfn.XLOOKUP(B231,'Interventi CIS-Base dati'!$E$2:$E$673,'Interventi CIS-Base dati'!$L$2:$L$673),"")</f>
        <v/>
      </c>
      <c r="H231" s="54" t="str">
        <f>IFERROR(_xlfn.XLOOKUP(B231,'Interventi CIS-Base dati'!$E$2:$E$673,'Interventi CIS-Base dati'!$M$2:$M$673),"")</f>
        <v/>
      </c>
      <c r="I231" s="55" t="str">
        <f>IFERROR(_xlfn.XLOOKUP(B231,'Interventi CIS-Base dati'!$E$2:$E$673,'Interventi CIS-Base dati'!$N$2:$N$673),"")</f>
        <v/>
      </c>
      <c r="J231" s="55" t="str">
        <f>IFERROR(_xlfn.XLOOKUP(B231,'Interventi CIS-Base dati'!$E$2:$E$673,'Interventi CIS-Base dati'!$O$2:$O$673),"")</f>
        <v/>
      </c>
      <c r="K231" s="55" t="str">
        <f>IFERROR(_xlfn.XLOOKUP(B231,'Interventi CIS-Base dati'!$E$2:$E$673,'Interventi CIS-Base dati'!$P$2:$P$673),"")</f>
        <v/>
      </c>
      <c r="L231" s="34" t="str">
        <f>IFERROR(_xlfn.XLOOKUP(B231,'Interventi CIS-Base dati'!$E$2:$E$673,'Interventi CIS-Base dati'!$Q$2:$Q$673),"")</f>
        <v/>
      </c>
      <c r="M231" s="56" t="str">
        <f>IFERROR(_xlfn.XLOOKUP(B231,'Interventi CIS-Base dati'!$E$2:$E$673,'Interventi CIS-Base dati'!$S$2:$S$673),"")</f>
        <v/>
      </c>
      <c r="N231" s="34" t="str">
        <f>IFERROR(_xlfn.XLOOKUP(B231,'Interventi CIS-Base dati'!$E$2:$E$673,'Interventi CIS-Base dati'!$Y$2:$Y$673),"")</f>
        <v/>
      </c>
      <c r="O231" s="34" t="str">
        <f>IFERROR(_xlfn.XLOOKUP(B231,'Interventi CIS-Base dati'!$E$2:$E$673,'Interventi CIS-Base dati'!$Z$2:$Z$673),"")</f>
        <v/>
      </c>
    </row>
    <row r="232" spans="3:15" x14ac:dyDescent="0.25">
      <c r="C232" s="34" t="str">
        <f>IFERROR(_xlfn.XLOOKUP(B232,'Interventi CIS-Base dati'!$E$2:$E$673,'Interventi CIS-Base dati'!$F$2:$F$673),"")</f>
        <v/>
      </c>
      <c r="D232" s="34" t="str">
        <f>IFERROR(_xlfn.XLOOKUP(B232,'Interventi CIS-Base dati'!$E$2:$E$673,'Interventi CIS-Base dati'!$G$2:$G$673),"")</f>
        <v/>
      </c>
      <c r="E232" s="54" t="str">
        <f>IFERROR(_xlfn.XLOOKUP(B232,'Interventi CIS-Base dati'!$E$2:$E$673,'Interventi CIS-Base dati'!$J$2:$J$673),"")</f>
        <v/>
      </c>
      <c r="F232" s="54" t="str">
        <f>IFERROR(_xlfn.XLOOKUP(B232,'Interventi CIS-Base dati'!$E$2:$E$673,'Interventi CIS-Base dati'!$K$2:$K$673),"")</f>
        <v/>
      </c>
      <c r="G232" s="54" t="str">
        <f>IFERROR(_xlfn.XLOOKUP(B232,'Interventi CIS-Base dati'!$E$2:$E$673,'Interventi CIS-Base dati'!$L$2:$L$673),"")</f>
        <v/>
      </c>
      <c r="H232" s="54" t="str">
        <f>IFERROR(_xlfn.XLOOKUP(B232,'Interventi CIS-Base dati'!$E$2:$E$673,'Interventi CIS-Base dati'!$M$2:$M$673),"")</f>
        <v/>
      </c>
      <c r="I232" s="55" t="str">
        <f>IFERROR(_xlfn.XLOOKUP(B232,'Interventi CIS-Base dati'!$E$2:$E$673,'Interventi CIS-Base dati'!$N$2:$N$673),"")</f>
        <v/>
      </c>
      <c r="J232" s="55" t="str">
        <f>IFERROR(_xlfn.XLOOKUP(B232,'Interventi CIS-Base dati'!$E$2:$E$673,'Interventi CIS-Base dati'!$O$2:$O$673),"")</f>
        <v/>
      </c>
      <c r="K232" s="55" t="str">
        <f>IFERROR(_xlfn.XLOOKUP(B232,'Interventi CIS-Base dati'!$E$2:$E$673,'Interventi CIS-Base dati'!$P$2:$P$673),"")</f>
        <v/>
      </c>
      <c r="L232" s="34" t="str">
        <f>IFERROR(_xlfn.XLOOKUP(B232,'Interventi CIS-Base dati'!$E$2:$E$673,'Interventi CIS-Base dati'!$Q$2:$Q$673),"")</f>
        <v/>
      </c>
      <c r="M232" s="56" t="str">
        <f>IFERROR(_xlfn.XLOOKUP(B232,'Interventi CIS-Base dati'!$E$2:$E$673,'Interventi CIS-Base dati'!$S$2:$S$673),"")</f>
        <v/>
      </c>
      <c r="N232" s="34" t="str">
        <f>IFERROR(_xlfn.XLOOKUP(B232,'Interventi CIS-Base dati'!$E$2:$E$673,'Interventi CIS-Base dati'!$Y$2:$Y$673),"")</f>
        <v/>
      </c>
      <c r="O232" s="34" t="str">
        <f>IFERROR(_xlfn.XLOOKUP(B232,'Interventi CIS-Base dati'!$E$2:$E$673,'Interventi CIS-Base dati'!$Z$2:$Z$673),"")</f>
        <v/>
      </c>
    </row>
    <row r="233" spans="3:15" x14ac:dyDescent="0.25">
      <c r="C233" s="34" t="str">
        <f>IFERROR(_xlfn.XLOOKUP(B233,'Interventi CIS-Base dati'!$E$2:$E$673,'Interventi CIS-Base dati'!$F$2:$F$673),"")</f>
        <v/>
      </c>
      <c r="D233" s="34" t="str">
        <f>IFERROR(_xlfn.XLOOKUP(B233,'Interventi CIS-Base dati'!$E$2:$E$673,'Interventi CIS-Base dati'!$G$2:$G$673),"")</f>
        <v/>
      </c>
      <c r="E233" s="54" t="str">
        <f>IFERROR(_xlfn.XLOOKUP(B233,'Interventi CIS-Base dati'!$E$2:$E$673,'Interventi CIS-Base dati'!$J$2:$J$673),"")</f>
        <v/>
      </c>
      <c r="F233" s="54" t="str">
        <f>IFERROR(_xlfn.XLOOKUP(B233,'Interventi CIS-Base dati'!$E$2:$E$673,'Interventi CIS-Base dati'!$K$2:$K$673),"")</f>
        <v/>
      </c>
      <c r="G233" s="54" t="str">
        <f>IFERROR(_xlfn.XLOOKUP(B233,'Interventi CIS-Base dati'!$E$2:$E$673,'Interventi CIS-Base dati'!$L$2:$L$673),"")</f>
        <v/>
      </c>
      <c r="H233" s="54" t="str">
        <f>IFERROR(_xlfn.XLOOKUP(B233,'Interventi CIS-Base dati'!$E$2:$E$673,'Interventi CIS-Base dati'!$M$2:$M$673),"")</f>
        <v/>
      </c>
      <c r="I233" s="55" t="str">
        <f>IFERROR(_xlfn.XLOOKUP(B233,'Interventi CIS-Base dati'!$E$2:$E$673,'Interventi CIS-Base dati'!$N$2:$N$673),"")</f>
        <v/>
      </c>
      <c r="J233" s="55" t="str">
        <f>IFERROR(_xlfn.XLOOKUP(B233,'Interventi CIS-Base dati'!$E$2:$E$673,'Interventi CIS-Base dati'!$O$2:$O$673),"")</f>
        <v/>
      </c>
      <c r="K233" s="55" t="str">
        <f>IFERROR(_xlfn.XLOOKUP(B233,'Interventi CIS-Base dati'!$E$2:$E$673,'Interventi CIS-Base dati'!$P$2:$P$673),"")</f>
        <v/>
      </c>
      <c r="L233" s="34" t="str">
        <f>IFERROR(_xlfn.XLOOKUP(B233,'Interventi CIS-Base dati'!$E$2:$E$673,'Interventi CIS-Base dati'!$Q$2:$Q$673),"")</f>
        <v/>
      </c>
      <c r="M233" s="56" t="str">
        <f>IFERROR(_xlfn.XLOOKUP(B233,'Interventi CIS-Base dati'!$E$2:$E$673,'Interventi CIS-Base dati'!$S$2:$S$673),"")</f>
        <v/>
      </c>
      <c r="N233" s="34" t="str">
        <f>IFERROR(_xlfn.XLOOKUP(B233,'Interventi CIS-Base dati'!$E$2:$E$673,'Interventi CIS-Base dati'!$Y$2:$Y$673),"")</f>
        <v/>
      </c>
      <c r="O233" s="34" t="str">
        <f>IFERROR(_xlfn.XLOOKUP(B233,'Interventi CIS-Base dati'!$E$2:$E$673,'Interventi CIS-Base dati'!$Z$2:$Z$673),"")</f>
        <v/>
      </c>
    </row>
    <row r="234" spans="3:15" x14ac:dyDescent="0.25">
      <c r="C234" s="34" t="str">
        <f>IFERROR(_xlfn.XLOOKUP(B234,'Interventi CIS-Base dati'!$E$2:$E$673,'Interventi CIS-Base dati'!$F$2:$F$673),"")</f>
        <v/>
      </c>
      <c r="D234" s="34" t="str">
        <f>IFERROR(_xlfn.XLOOKUP(B234,'Interventi CIS-Base dati'!$E$2:$E$673,'Interventi CIS-Base dati'!$G$2:$G$673),"")</f>
        <v/>
      </c>
      <c r="E234" s="54" t="str">
        <f>IFERROR(_xlfn.XLOOKUP(B234,'Interventi CIS-Base dati'!$E$2:$E$673,'Interventi CIS-Base dati'!$J$2:$J$673),"")</f>
        <v/>
      </c>
      <c r="F234" s="54" t="str">
        <f>IFERROR(_xlfn.XLOOKUP(B234,'Interventi CIS-Base dati'!$E$2:$E$673,'Interventi CIS-Base dati'!$K$2:$K$673),"")</f>
        <v/>
      </c>
      <c r="G234" s="54" t="str">
        <f>IFERROR(_xlfn.XLOOKUP(B234,'Interventi CIS-Base dati'!$E$2:$E$673,'Interventi CIS-Base dati'!$L$2:$L$673),"")</f>
        <v/>
      </c>
      <c r="H234" s="54" t="str">
        <f>IFERROR(_xlfn.XLOOKUP(B234,'Interventi CIS-Base dati'!$E$2:$E$673,'Interventi CIS-Base dati'!$M$2:$M$673),"")</f>
        <v/>
      </c>
      <c r="I234" s="55" t="str">
        <f>IFERROR(_xlfn.XLOOKUP(B234,'Interventi CIS-Base dati'!$E$2:$E$673,'Interventi CIS-Base dati'!$N$2:$N$673),"")</f>
        <v/>
      </c>
      <c r="J234" s="55" t="str">
        <f>IFERROR(_xlfn.XLOOKUP(B234,'Interventi CIS-Base dati'!$E$2:$E$673,'Interventi CIS-Base dati'!$O$2:$O$673),"")</f>
        <v/>
      </c>
      <c r="K234" s="55" t="str">
        <f>IFERROR(_xlfn.XLOOKUP(B234,'Interventi CIS-Base dati'!$E$2:$E$673,'Interventi CIS-Base dati'!$P$2:$P$673),"")</f>
        <v/>
      </c>
      <c r="L234" s="34" t="str">
        <f>IFERROR(_xlfn.XLOOKUP(B234,'Interventi CIS-Base dati'!$E$2:$E$673,'Interventi CIS-Base dati'!$Q$2:$Q$673),"")</f>
        <v/>
      </c>
      <c r="M234" s="56" t="str">
        <f>IFERROR(_xlfn.XLOOKUP(B234,'Interventi CIS-Base dati'!$E$2:$E$673,'Interventi CIS-Base dati'!$S$2:$S$673),"")</f>
        <v/>
      </c>
      <c r="N234" s="34" t="str">
        <f>IFERROR(_xlfn.XLOOKUP(B234,'Interventi CIS-Base dati'!$E$2:$E$673,'Interventi CIS-Base dati'!$Y$2:$Y$673),"")</f>
        <v/>
      </c>
      <c r="O234" s="34" t="str">
        <f>IFERROR(_xlfn.XLOOKUP(B234,'Interventi CIS-Base dati'!$E$2:$E$673,'Interventi CIS-Base dati'!$Z$2:$Z$673),"")</f>
        <v/>
      </c>
    </row>
    <row r="235" spans="3:15" x14ac:dyDescent="0.25">
      <c r="C235" s="34" t="str">
        <f>IFERROR(_xlfn.XLOOKUP(B235,'Interventi CIS-Base dati'!$E$2:$E$673,'Interventi CIS-Base dati'!$F$2:$F$673),"")</f>
        <v/>
      </c>
      <c r="D235" s="34" t="str">
        <f>IFERROR(_xlfn.XLOOKUP(B235,'Interventi CIS-Base dati'!$E$2:$E$673,'Interventi CIS-Base dati'!$G$2:$G$673),"")</f>
        <v/>
      </c>
      <c r="E235" s="54" t="str">
        <f>IFERROR(_xlfn.XLOOKUP(B235,'Interventi CIS-Base dati'!$E$2:$E$673,'Interventi CIS-Base dati'!$J$2:$J$673),"")</f>
        <v/>
      </c>
      <c r="F235" s="54" t="str">
        <f>IFERROR(_xlfn.XLOOKUP(B235,'Interventi CIS-Base dati'!$E$2:$E$673,'Interventi CIS-Base dati'!$K$2:$K$673),"")</f>
        <v/>
      </c>
      <c r="G235" s="54" t="str">
        <f>IFERROR(_xlfn.XLOOKUP(B235,'Interventi CIS-Base dati'!$E$2:$E$673,'Interventi CIS-Base dati'!$L$2:$L$673),"")</f>
        <v/>
      </c>
      <c r="H235" s="54" t="str">
        <f>IFERROR(_xlfn.XLOOKUP(B235,'Interventi CIS-Base dati'!$E$2:$E$673,'Interventi CIS-Base dati'!$M$2:$M$673),"")</f>
        <v/>
      </c>
      <c r="I235" s="55" t="str">
        <f>IFERROR(_xlfn.XLOOKUP(B235,'Interventi CIS-Base dati'!$E$2:$E$673,'Interventi CIS-Base dati'!$N$2:$N$673),"")</f>
        <v/>
      </c>
      <c r="J235" s="55" t="str">
        <f>IFERROR(_xlfn.XLOOKUP(B235,'Interventi CIS-Base dati'!$E$2:$E$673,'Interventi CIS-Base dati'!$O$2:$O$673),"")</f>
        <v/>
      </c>
      <c r="K235" s="55" t="str">
        <f>IFERROR(_xlfn.XLOOKUP(B235,'Interventi CIS-Base dati'!$E$2:$E$673,'Interventi CIS-Base dati'!$P$2:$P$673),"")</f>
        <v/>
      </c>
      <c r="L235" s="34" t="str">
        <f>IFERROR(_xlfn.XLOOKUP(B235,'Interventi CIS-Base dati'!$E$2:$E$673,'Interventi CIS-Base dati'!$Q$2:$Q$673),"")</f>
        <v/>
      </c>
      <c r="M235" s="56" t="str">
        <f>IFERROR(_xlfn.XLOOKUP(B235,'Interventi CIS-Base dati'!$E$2:$E$673,'Interventi CIS-Base dati'!$S$2:$S$673),"")</f>
        <v/>
      </c>
      <c r="N235" s="34" t="str">
        <f>IFERROR(_xlfn.XLOOKUP(B235,'Interventi CIS-Base dati'!$E$2:$E$673,'Interventi CIS-Base dati'!$Y$2:$Y$673),"")</f>
        <v/>
      </c>
      <c r="O235" s="34" t="str">
        <f>IFERROR(_xlfn.XLOOKUP(B235,'Interventi CIS-Base dati'!$E$2:$E$673,'Interventi CIS-Base dati'!$Z$2:$Z$673),"")</f>
        <v/>
      </c>
    </row>
    <row r="236" spans="3:15" x14ac:dyDescent="0.25">
      <c r="C236" s="34" t="str">
        <f>IFERROR(_xlfn.XLOOKUP(B236,'Interventi CIS-Base dati'!$E$2:$E$673,'Interventi CIS-Base dati'!$F$2:$F$673),"")</f>
        <v/>
      </c>
      <c r="D236" s="34" t="str">
        <f>IFERROR(_xlfn.XLOOKUP(B236,'Interventi CIS-Base dati'!$E$2:$E$673,'Interventi CIS-Base dati'!$G$2:$G$673),"")</f>
        <v/>
      </c>
      <c r="E236" s="54" t="str">
        <f>IFERROR(_xlfn.XLOOKUP(B236,'Interventi CIS-Base dati'!$E$2:$E$673,'Interventi CIS-Base dati'!$J$2:$J$673),"")</f>
        <v/>
      </c>
      <c r="F236" s="54" t="str">
        <f>IFERROR(_xlfn.XLOOKUP(B236,'Interventi CIS-Base dati'!$E$2:$E$673,'Interventi CIS-Base dati'!$K$2:$K$673),"")</f>
        <v/>
      </c>
      <c r="G236" s="54" t="str">
        <f>IFERROR(_xlfn.XLOOKUP(B236,'Interventi CIS-Base dati'!$E$2:$E$673,'Interventi CIS-Base dati'!$L$2:$L$673),"")</f>
        <v/>
      </c>
      <c r="H236" s="54" t="str">
        <f>IFERROR(_xlfn.XLOOKUP(B236,'Interventi CIS-Base dati'!$E$2:$E$673,'Interventi CIS-Base dati'!$M$2:$M$673),"")</f>
        <v/>
      </c>
      <c r="I236" s="55" t="str">
        <f>IFERROR(_xlfn.XLOOKUP(B236,'Interventi CIS-Base dati'!$E$2:$E$673,'Interventi CIS-Base dati'!$N$2:$N$673),"")</f>
        <v/>
      </c>
      <c r="J236" s="55" t="str">
        <f>IFERROR(_xlfn.XLOOKUP(B236,'Interventi CIS-Base dati'!$E$2:$E$673,'Interventi CIS-Base dati'!$O$2:$O$673),"")</f>
        <v/>
      </c>
      <c r="K236" s="55" t="str">
        <f>IFERROR(_xlfn.XLOOKUP(B236,'Interventi CIS-Base dati'!$E$2:$E$673,'Interventi CIS-Base dati'!$P$2:$P$673),"")</f>
        <v/>
      </c>
      <c r="L236" s="34" t="str">
        <f>IFERROR(_xlfn.XLOOKUP(B236,'Interventi CIS-Base dati'!$E$2:$E$673,'Interventi CIS-Base dati'!$Q$2:$Q$673),"")</f>
        <v/>
      </c>
      <c r="M236" s="56" t="str">
        <f>IFERROR(_xlfn.XLOOKUP(B236,'Interventi CIS-Base dati'!$E$2:$E$673,'Interventi CIS-Base dati'!$S$2:$S$673),"")</f>
        <v/>
      </c>
      <c r="N236" s="34" t="str">
        <f>IFERROR(_xlfn.XLOOKUP(B236,'Interventi CIS-Base dati'!$E$2:$E$673,'Interventi CIS-Base dati'!$Y$2:$Y$673),"")</f>
        <v/>
      </c>
      <c r="O236" s="34" t="str">
        <f>IFERROR(_xlfn.XLOOKUP(B236,'Interventi CIS-Base dati'!$E$2:$E$673,'Interventi CIS-Base dati'!$Z$2:$Z$673),"")</f>
        <v/>
      </c>
    </row>
    <row r="237" spans="3:15" x14ac:dyDescent="0.25">
      <c r="C237" s="34" t="str">
        <f>IFERROR(_xlfn.XLOOKUP(B237,'Interventi CIS-Base dati'!$E$2:$E$673,'Interventi CIS-Base dati'!$F$2:$F$673),"")</f>
        <v/>
      </c>
      <c r="D237" s="34" t="str">
        <f>IFERROR(_xlfn.XLOOKUP(B237,'Interventi CIS-Base dati'!$E$2:$E$673,'Interventi CIS-Base dati'!$G$2:$G$673),"")</f>
        <v/>
      </c>
      <c r="E237" s="54" t="str">
        <f>IFERROR(_xlfn.XLOOKUP(B237,'Interventi CIS-Base dati'!$E$2:$E$673,'Interventi CIS-Base dati'!$J$2:$J$673),"")</f>
        <v/>
      </c>
      <c r="F237" s="54" t="str">
        <f>IFERROR(_xlfn.XLOOKUP(B237,'Interventi CIS-Base dati'!$E$2:$E$673,'Interventi CIS-Base dati'!$K$2:$K$673),"")</f>
        <v/>
      </c>
      <c r="G237" s="54" t="str">
        <f>IFERROR(_xlfn.XLOOKUP(B237,'Interventi CIS-Base dati'!$E$2:$E$673,'Interventi CIS-Base dati'!$L$2:$L$673),"")</f>
        <v/>
      </c>
      <c r="H237" s="54" t="str">
        <f>IFERROR(_xlfn.XLOOKUP(B237,'Interventi CIS-Base dati'!$E$2:$E$673,'Interventi CIS-Base dati'!$M$2:$M$673),"")</f>
        <v/>
      </c>
      <c r="I237" s="55" t="str">
        <f>IFERROR(_xlfn.XLOOKUP(B237,'Interventi CIS-Base dati'!$E$2:$E$673,'Interventi CIS-Base dati'!$N$2:$N$673),"")</f>
        <v/>
      </c>
      <c r="J237" s="55" t="str">
        <f>IFERROR(_xlfn.XLOOKUP(B237,'Interventi CIS-Base dati'!$E$2:$E$673,'Interventi CIS-Base dati'!$O$2:$O$673),"")</f>
        <v/>
      </c>
      <c r="K237" s="55" t="str">
        <f>IFERROR(_xlfn.XLOOKUP(B237,'Interventi CIS-Base dati'!$E$2:$E$673,'Interventi CIS-Base dati'!$P$2:$P$673),"")</f>
        <v/>
      </c>
      <c r="L237" s="34" t="str">
        <f>IFERROR(_xlfn.XLOOKUP(B237,'Interventi CIS-Base dati'!$E$2:$E$673,'Interventi CIS-Base dati'!$Q$2:$Q$673),"")</f>
        <v/>
      </c>
      <c r="M237" s="56" t="str">
        <f>IFERROR(_xlfn.XLOOKUP(B237,'Interventi CIS-Base dati'!$E$2:$E$673,'Interventi CIS-Base dati'!$S$2:$S$673),"")</f>
        <v/>
      </c>
      <c r="N237" s="34" t="str">
        <f>IFERROR(_xlfn.XLOOKUP(B237,'Interventi CIS-Base dati'!$E$2:$E$673,'Interventi CIS-Base dati'!$Y$2:$Y$673),"")</f>
        <v/>
      </c>
      <c r="O237" s="34" t="str">
        <f>IFERROR(_xlfn.XLOOKUP(B237,'Interventi CIS-Base dati'!$E$2:$E$673,'Interventi CIS-Base dati'!$Z$2:$Z$673),"")</f>
        <v/>
      </c>
    </row>
    <row r="238" spans="3:15" x14ac:dyDescent="0.25">
      <c r="C238" s="34" t="str">
        <f>IFERROR(_xlfn.XLOOKUP(B238,'Interventi CIS-Base dati'!$E$2:$E$673,'Interventi CIS-Base dati'!$F$2:$F$673),"")</f>
        <v/>
      </c>
      <c r="D238" s="34" t="str">
        <f>IFERROR(_xlfn.XLOOKUP(B238,'Interventi CIS-Base dati'!$E$2:$E$673,'Interventi CIS-Base dati'!$G$2:$G$673),"")</f>
        <v/>
      </c>
      <c r="E238" s="54" t="str">
        <f>IFERROR(_xlfn.XLOOKUP(B238,'Interventi CIS-Base dati'!$E$2:$E$673,'Interventi CIS-Base dati'!$J$2:$J$673),"")</f>
        <v/>
      </c>
      <c r="F238" s="54" t="str">
        <f>IFERROR(_xlfn.XLOOKUP(B238,'Interventi CIS-Base dati'!$E$2:$E$673,'Interventi CIS-Base dati'!$K$2:$K$673),"")</f>
        <v/>
      </c>
      <c r="G238" s="54" t="str">
        <f>IFERROR(_xlfn.XLOOKUP(B238,'Interventi CIS-Base dati'!$E$2:$E$673,'Interventi CIS-Base dati'!$L$2:$L$673),"")</f>
        <v/>
      </c>
      <c r="H238" s="54" t="str">
        <f>IFERROR(_xlfn.XLOOKUP(B238,'Interventi CIS-Base dati'!$E$2:$E$673,'Interventi CIS-Base dati'!$M$2:$M$673),"")</f>
        <v/>
      </c>
      <c r="I238" s="55" t="str">
        <f>IFERROR(_xlfn.XLOOKUP(B238,'Interventi CIS-Base dati'!$E$2:$E$673,'Interventi CIS-Base dati'!$N$2:$N$673),"")</f>
        <v/>
      </c>
      <c r="J238" s="55" t="str">
        <f>IFERROR(_xlfn.XLOOKUP(B238,'Interventi CIS-Base dati'!$E$2:$E$673,'Interventi CIS-Base dati'!$O$2:$O$673),"")</f>
        <v/>
      </c>
      <c r="K238" s="55" t="str">
        <f>IFERROR(_xlfn.XLOOKUP(B238,'Interventi CIS-Base dati'!$E$2:$E$673,'Interventi CIS-Base dati'!$P$2:$P$673),"")</f>
        <v/>
      </c>
      <c r="L238" s="34" t="str">
        <f>IFERROR(_xlfn.XLOOKUP(B238,'Interventi CIS-Base dati'!$E$2:$E$673,'Interventi CIS-Base dati'!$Q$2:$Q$673),"")</f>
        <v/>
      </c>
      <c r="M238" s="56" t="str">
        <f>IFERROR(_xlfn.XLOOKUP(B238,'Interventi CIS-Base dati'!$E$2:$E$673,'Interventi CIS-Base dati'!$S$2:$S$673),"")</f>
        <v/>
      </c>
      <c r="N238" s="34" t="str">
        <f>IFERROR(_xlfn.XLOOKUP(B238,'Interventi CIS-Base dati'!$E$2:$E$673,'Interventi CIS-Base dati'!$Y$2:$Y$673),"")</f>
        <v/>
      </c>
      <c r="O238" s="34" t="str">
        <f>IFERROR(_xlfn.XLOOKUP(B238,'Interventi CIS-Base dati'!$E$2:$E$673,'Interventi CIS-Base dati'!$Z$2:$Z$673),"")</f>
        <v/>
      </c>
    </row>
    <row r="239" spans="3:15" x14ac:dyDescent="0.25">
      <c r="C239" s="34" t="str">
        <f>IFERROR(_xlfn.XLOOKUP(B239,'Interventi CIS-Base dati'!$E$2:$E$673,'Interventi CIS-Base dati'!$F$2:$F$673),"")</f>
        <v/>
      </c>
      <c r="D239" s="34" t="str">
        <f>IFERROR(_xlfn.XLOOKUP(B239,'Interventi CIS-Base dati'!$E$2:$E$673,'Interventi CIS-Base dati'!$G$2:$G$673),"")</f>
        <v/>
      </c>
      <c r="E239" s="54" t="str">
        <f>IFERROR(_xlfn.XLOOKUP(B239,'Interventi CIS-Base dati'!$E$2:$E$673,'Interventi CIS-Base dati'!$J$2:$J$673),"")</f>
        <v/>
      </c>
      <c r="F239" s="54" t="str">
        <f>IFERROR(_xlfn.XLOOKUP(B239,'Interventi CIS-Base dati'!$E$2:$E$673,'Interventi CIS-Base dati'!$K$2:$K$673),"")</f>
        <v/>
      </c>
      <c r="G239" s="54" t="str">
        <f>IFERROR(_xlfn.XLOOKUP(B239,'Interventi CIS-Base dati'!$E$2:$E$673,'Interventi CIS-Base dati'!$L$2:$L$673),"")</f>
        <v/>
      </c>
      <c r="H239" s="54" t="str">
        <f>IFERROR(_xlfn.XLOOKUP(B239,'Interventi CIS-Base dati'!$E$2:$E$673,'Interventi CIS-Base dati'!$M$2:$M$673),"")</f>
        <v/>
      </c>
      <c r="I239" s="55" t="str">
        <f>IFERROR(_xlfn.XLOOKUP(B239,'Interventi CIS-Base dati'!$E$2:$E$673,'Interventi CIS-Base dati'!$N$2:$N$673),"")</f>
        <v/>
      </c>
      <c r="J239" s="55" t="str">
        <f>IFERROR(_xlfn.XLOOKUP(B239,'Interventi CIS-Base dati'!$E$2:$E$673,'Interventi CIS-Base dati'!$O$2:$O$673),"")</f>
        <v/>
      </c>
      <c r="K239" s="55" t="str">
        <f>IFERROR(_xlfn.XLOOKUP(B239,'Interventi CIS-Base dati'!$E$2:$E$673,'Interventi CIS-Base dati'!$P$2:$P$673),"")</f>
        <v/>
      </c>
      <c r="L239" s="34" t="str">
        <f>IFERROR(_xlfn.XLOOKUP(B239,'Interventi CIS-Base dati'!$E$2:$E$673,'Interventi CIS-Base dati'!$Q$2:$Q$673),"")</f>
        <v/>
      </c>
      <c r="M239" s="56" t="str">
        <f>IFERROR(_xlfn.XLOOKUP(B239,'Interventi CIS-Base dati'!$E$2:$E$673,'Interventi CIS-Base dati'!$S$2:$S$673),"")</f>
        <v/>
      </c>
      <c r="N239" s="34" t="str">
        <f>IFERROR(_xlfn.XLOOKUP(B239,'Interventi CIS-Base dati'!$E$2:$E$673,'Interventi CIS-Base dati'!$Y$2:$Y$673),"")</f>
        <v/>
      </c>
      <c r="O239" s="34" t="str">
        <f>IFERROR(_xlfn.XLOOKUP(B239,'Interventi CIS-Base dati'!$E$2:$E$673,'Interventi CIS-Base dati'!$Z$2:$Z$673),"")</f>
        <v/>
      </c>
    </row>
    <row r="240" spans="3:15" x14ac:dyDescent="0.25">
      <c r="C240" s="34" t="str">
        <f>IFERROR(_xlfn.XLOOKUP(B240,'Interventi CIS-Base dati'!$E$2:$E$673,'Interventi CIS-Base dati'!$F$2:$F$673),"")</f>
        <v/>
      </c>
      <c r="D240" s="34" t="str">
        <f>IFERROR(_xlfn.XLOOKUP(B240,'Interventi CIS-Base dati'!$E$2:$E$673,'Interventi CIS-Base dati'!$G$2:$G$673),"")</f>
        <v/>
      </c>
      <c r="E240" s="54" t="str">
        <f>IFERROR(_xlfn.XLOOKUP(B240,'Interventi CIS-Base dati'!$E$2:$E$673,'Interventi CIS-Base dati'!$J$2:$J$673),"")</f>
        <v/>
      </c>
      <c r="F240" s="54" t="str">
        <f>IFERROR(_xlfn.XLOOKUP(B240,'Interventi CIS-Base dati'!$E$2:$E$673,'Interventi CIS-Base dati'!$K$2:$K$673),"")</f>
        <v/>
      </c>
      <c r="G240" s="54" t="str">
        <f>IFERROR(_xlfn.XLOOKUP(B240,'Interventi CIS-Base dati'!$E$2:$E$673,'Interventi CIS-Base dati'!$L$2:$L$673),"")</f>
        <v/>
      </c>
      <c r="H240" s="54" t="str">
        <f>IFERROR(_xlfn.XLOOKUP(B240,'Interventi CIS-Base dati'!$E$2:$E$673,'Interventi CIS-Base dati'!$M$2:$M$673),"")</f>
        <v/>
      </c>
      <c r="I240" s="55" t="str">
        <f>IFERROR(_xlfn.XLOOKUP(B240,'Interventi CIS-Base dati'!$E$2:$E$673,'Interventi CIS-Base dati'!$N$2:$N$673),"")</f>
        <v/>
      </c>
      <c r="J240" s="55" t="str">
        <f>IFERROR(_xlfn.XLOOKUP(B240,'Interventi CIS-Base dati'!$E$2:$E$673,'Interventi CIS-Base dati'!$O$2:$O$673),"")</f>
        <v/>
      </c>
      <c r="K240" s="55" t="str">
        <f>IFERROR(_xlfn.XLOOKUP(B240,'Interventi CIS-Base dati'!$E$2:$E$673,'Interventi CIS-Base dati'!$P$2:$P$673),"")</f>
        <v/>
      </c>
      <c r="L240" s="34" t="str">
        <f>IFERROR(_xlfn.XLOOKUP(B240,'Interventi CIS-Base dati'!$E$2:$E$673,'Interventi CIS-Base dati'!$Q$2:$Q$673),"")</f>
        <v/>
      </c>
      <c r="M240" s="56" t="str">
        <f>IFERROR(_xlfn.XLOOKUP(B240,'Interventi CIS-Base dati'!$E$2:$E$673,'Interventi CIS-Base dati'!$S$2:$S$673),"")</f>
        <v/>
      </c>
      <c r="N240" s="34" t="str">
        <f>IFERROR(_xlfn.XLOOKUP(B240,'Interventi CIS-Base dati'!$E$2:$E$673,'Interventi CIS-Base dati'!$Y$2:$Y$673),"")</f>
        <v/>
      </c>
      <c r="O240" s="34" t="str">
        <f>IFERROR(_xlfn.XLOOKUP(B240,'Interventi CIS-Base dati'!$E$2:$E$673,'Interventi CIS-Base dati'!$Z$2:$Z$673),"")</f>
        <v/>
      </c>
    </row>
    <row r="241" spans="3:15" x14ac:dyDescent="0.25">
      <c r="C241" s="34" t="str">
        <f>IFERROR(_xlfn.XLOOKUP(B241,'Interventi CIS-Base dati'!$E$2:$E$673,'Interventi CIS-Base dati'!$F$2:$F$673),"")</f>
        <v/>
      </c>
      <c r="D241" s="34" t="str">
        <f>IFERROR(_xlfn.XLOOKUP(B241,'Interventi CIS-Base dati'!$E$2:$E$673,'Interventi CIS-Base dati'!$G$2:$G$673),"")</f>
        <v/>
      </c>
      <c r="E241" s="54" t="str">
        <f>IFERROR(_xlfn.XLOOKUP(B241,'Interventi CIS-Base dati'!$E$2:$E$673,'Interventi CIS-Base dati'!$J$2:$J$673),"")</f>
        <v/>
      </c>
      <c r="F241" s="54" t="str">
        <f>IFERROR(_xlfn.XLOOKUP(B241,'Interventi CIS-Base dati'!$E$2:$E$673,'Interventi CIS-Base dati'!$K$2:$K$673),"")</f>
        <v/>
      </c>
      <c r="G241" s="54" t="str">
        <f>IFERROR(_xlfn.XLOOKUP(B241,'Interventi CIS-Base dati'!$E$2:$E$673,'Interventi CIS-Base dati'!$L$2:$L$673),"")</f>
        <v/>
      </c>
      <c r="H241" s="54" t="str">
        <f>IFERROR(_xlfn.XLOOKUP(B241,'Interventi CIS-Base dati'!$E$2:$E$673,'Interventi CIS-Base dati'!$M$2:$M$673),"")</f>
        <v/>
      </c>
      <c r="I241" s="55" t="str">
        <f>IFERROR(_xlfn.XLOOKUP(B241,'Interventi CIS-Base dati'!$E$2:$E$673,'Interventi CIS-Base dati'!$N$2:$N$673),"")</f>
        <v/>
      </c>
      <c r="J241" s="55" t="str">
        <f>IFERROR(_xlfn.XLOOKUP(B241,'Interventi CIS-Base dati'!$E$2:$E$673,'Interventi CIS-Base dati'!$O$2:$O$673),"")</f>
        <v/>
      </c>
      <c r="K241" s="55" t="str">
        <f>IFERROR(_xlfn.XLOOKUP(B241,'Interventi CIS-Base dati'!$E$2:$E$673,'Interventi CIS-Base dati'!$P$2:$P$673),"")</f>
        <v/>
      </c>
      <c r="L241" s="34" t="str">
        <f>IFERROR(_xlfn.XLOOKUP(B241,'Interventi CIS-Base dati'!$E$2:$E$673,'Interventi CIS-Base dati'!$Q$2:$Q$673),"")</f>
        <v/>
      </c>
      <c r="M241" s="56" t="str">
        <f>IFERROR(_xlfn.XLOOKUP(B241,'Interventi CIS-Base dati'!$E$2:$E$673,'Interventi CIS-Base dati'!$S$2:$S$673),"")</f>
        <v/>
      </c>
      <c r="N241" s="34" t="str">
        <f>IFERROR(_xlfn.XLOOKUP(B241,'Interventi CIS-Base dati'!$E$2:$E$673,'Interventi CIS-Base dati'!$Y$2:$Y$673),"")</f>
        <v/>
      </c>
      <c r="O241" s="34" t="str">
        <f>IFERROR(_xlfn.XLOOKUP(B241,'Interventi CIS-Base dati'!$E$2:$E$673,'Interventi CIS-Base dati'!$Z$2:$Z$673),"")</f>
        <v/>
      </c>
    </row>
    <row r="242" spans="3:15" x14ac:dyDescent="0.25">
      <c r="C242" s="34" t="str">
        <f>IFERROR(_xlfn.XLOOKUP(B242,'Interventi CIS-Base dati'!$E$2:$E$673,'Interventi CIS-Base dati'!$F$2:$F$673),"")</f>
        <v/>
      </c>
      <c r="D242" s="34" t="str">
        <f>IFERROR(_xlfn.XLOOKUP(B242,'Interventi CIS-Base dati'!$E$2:$E$673,'Interventi CIS-Base dati'!$G$2:$G$673),"")</f>
        <v/>
      </c>
      <c r="E242" s="54" t="str">
        <f>IFERROR(_xlfn.XLOOKUP(B242,'Interventi CIS-Base dati'!$E$2:$E$673,'Interventi CIS-Base dati'!$J$2:$J$673),"")</f>
        <v/>
      </c>
      <c r="F242" s="54" t="str">
        <f>IFERROR(_xlfn.XLOOKUP(B242,'Interventi CIS-Base dati'!$E$2:$E$673,'Interventi CIS-Base dati'!$K$2:$K$673),"")</f>
        <v/>
      </c>
      <c r="G242" s="54" t="str">
        <f>IFERROR(_xlfn.XLOOKUP(B242,'Interventi CIS-Base dati'!$E$2:$E$673,'Interventi CIS-Base dati'!$L$2:$L$673),"")</f>
        <v/>
      </c>
      <c r="H242" s="54" t="str">
        <f>IFERROR(_xlfn.XLOOKUP(B242,'Interventi CIS-Base dati'!$E$2:$E$673,'Interventi CIS-Base dati'!$M$2:$M$673),"")</f>
        <v/>
      </c>
      <c r="I242" s="55" t="str">
        <f>IFERROR(_xlfn.XLOOKUP(B242,'Interventi CIS-Base dati'!$E$2:$E$673,'Interventi CIS-Base dati'!$N$2:$N$673),"")</f>
        <v/>
      </c>
      <c r="J242" s="55" t="str">
        <f>IFERROR(_xlfn.XLOOKUP(B242,'Interventi CIS-Base dati'!$E$2:$E$673,'Interventi CIS-Base dati'!$O$2:$O$673),"")</f>
        <v/>
      </c>
      <c r="K242" s="55" t="str">
        <f>IFERROR(_xlfn.XLOOKUP(B242,'Interventi CIS-Base dati'!$E$2:$E$673,'Interventi CIS-Base dati'!$P$2:$P$673),"")</f>
        <v/>
      </c>
      <c r="L242" s="34" t="str">
        <f>IFERROR(_xlfn.XLOOKUP(B242,'Interventi CIS-Base dati'!$E$2:$E$673,'Interventi CIS-Base dati'!$Q$2:$Q$673),"")</f>
        <v/>
      </c>
      <c r="M242" s="56" t="str">
        <f>IFERROR(_xlfn.XLOOKUP(B242,'Interventi CIS-Base dati'!$E$2:$E$673,'Interventi CIS-Base dati'!$S$2:$S$673),"")</f>
        <v/>
      </c>
      <c r="N242" s="34" t="str">
        <f>IFERROR(_xlfn.XLOOKUP(B242,'Interventi CIS-Base dati'!$E$2:$E$673,'Interventi CIS-Base dati'!$Y$2:$Y$673),"")</f>
        <v/>
      </c>
      <c r="O242" s="34" t="str">
        <f>IFERROR(_xlfn.XLOOKUP(B242,'Interventi CIS-Base dati'!$E$2:$E$673,'Interventi CIS-Base dati'!$Z$2:$Z$673),"")</f>
        <v/>
      </c>
    </row>
    <row r="243" spans="3:15" x14ac:dyDescent="0.25">
      <c r="C243" s="34" t="str">
        <f>IFERROR(_xlfn.XLOOKUP(B243,'Interventi CIS-Base dati'!$E$2:$E$673,'Interventi CIS-Base dati'!$F$2:$F$673),"")</f>
        <v/>
      </c>
      <c r="D243" s="34" t="str">
        <f>IFERROR(_xlfn.XLOOKUP(B243,'Interventi CIS-Base dati'!$E$2:$E$673,'Interventi CIS-Base dati'!$G$2:$G$673),"")</f>
        <v/>
      </c>
      <c r="E243" s="54" t="str">
        <f>IFERROR(_xlfn.XLOOKUP(B243,'Interventi CIS-Base dati'!$E$2:$E$673,'Interventi CIS-Base dati'!$J$2:$J$673),"")</f>
        <v/>
      </c>
      <c r="F243" s="54" t="str">
        <f>IFERROR(_xlfn.XLOOKUP(B243,'Interventi CIS-Base dati'!$E$2:$E$673,'Interventi CIS-Base dati'!$K$2:$K$673),"")</f>
        <v/>
      </c>
      <c r="G243" s="54" t="str">
        <f>IFERROR(_xlfn.XLOOKUP(B243,'Interventi CIS-Base dati'!$E$2:$E$673,'Interventi CIS-Base dati'!$L$2:$L$673),"")</f>
        <v/>
      </c>
      <c r="H243" s="54" t="str">
        <f>IFERROR(_xlfn.XLOOKUP(B243,'Interventi CIS-Base dati'!$E$2:$E$673,'Interventi CIS-Base dati'!$M$2:$M$673),"")</f>
        <v/>
      </c>
      <c r="I243" s="55" t="str">
        <f>IFERROR(_xlfn.XLOOKUP(B243,'Interventi CIS-Base dati'!$E$2:$E$673,'Interventi CIS-Base dati'!$N$2:$N$673),"")</f>
        <v/>
      </c>
      <c r="J243" s="55" t="str">
        <f>IFERROR(_xlfn.XLOOKUP(B243,'Interventi CIS-Base dati'!$E$2:$E$673,'Interventi CIS-Base dati'!$O$2:$O$673),"")</f>
        <v/>
      </c>
      <c r="K243" s="55" t="str">
        <f>IFERROR(_xlfn.XLOOKUP(B243,'Interventi CIS-Base dati'!$E$2:$E$673,'Interventi CIS-Base dati'!$P$2:$P$673),"")</f>
        <v/>
      </c>
      <c r="L243" s="34" t="str">
        <f>IFERROR(_xlfn.XLOOKUP(B243,'Interventi CIS-Base dati'!$E$2:$E$673,'Interventi CIS-Base dati'!$Q$2:$Q$673),"")</f>
        <v/>
      </c>
      <c r="M243" s="56" t="str">
        <f>IFERROR(_xlfn.XLOOKUP(B243,'Interventi CIS-Base dati'!$E$2:$E$673,'Interventi CIS-Base dati'!$S$2:$S$673),"")</f>
        <v/>
      </c>
      <c r="N243" s="34" t="str">
        <f>IFERROR(_xlfn.XLOOKUP(B243,'Interventi CIS-Base dati'!$E$2:$E$673,'Interventi CIS-Base dati'!$Y$2:$Y$673),"")</f>
        <v/>
      </c>
      <c r="O243" s="34" t="str">
        <f>IFERROR(_xlfn.XLOOKUP(B243,'Interventi CIS-Base dati'!$E$2:$E$673,'Interventi CIS-Base dati'!$Z$2:$Z$673),"")</f>
        <v/>
      </c>
    </row>
    <row r="244" spans="3:15" x14ac:dyDescent="0.25">
      <c r="C244" s="34" t="str">
        <f>IFERROR(_xlfn.XLOOKUP(B244,'Interventi CIS-Base dati'!$E$2:$E$673,'Interventi CIS-Base dati'!$F$2:$F$673),"")</f>
        <v/>
      </c>
      <c r="D244" s="34" t="str">
        <f>IFERROR(_xlfn.XLOOKUP(B244,'Interventi CIS-Base dati'!$E$2:$E$673,'Interventi CIS-Base dati'!$G$2:$G$673),"")</f>
        <v/>
      </c>
      <c r="E244" s="54" t="str">
        <f>IFERROR(_xlfn.XLOOKUP(B244,'Interventi CIS-Base dati'!$E$2:$E$673,'Interventi CIS-Base dati'!$J$2:$J$673),"")</f>
        <v/>
      </c>
      <c r="F244" s="54" t="str">
        <f>IFERROR(_xlfn.XLOOKUP(B244,'Interventi CIS-Base dati'!$E$2:$E$673,'Interventi CIS-Base dati'!$K$2:$K$673),"")</f>
        <v/>
      </c>
      <c r="G244" s="54" t="str">
        <f>IFERROR(_xlfn.XLOOKUP(B244,'Interventi CIS-Base dati'!$E$2:$E$673,'Interventi CIS-Base dati'!$L$2:$L$673),"")</f>
        <v/>
      </c>
      <c r="H244" s="54" t="str">
        <f>IFERROR(_xlfn.XLOOKUP(B244,'Interventi CIS-Base dati'!$E$2:$E$673,'Interventi CIS-Base dati'!$M$2:$M$673),"")</f>
        <v/>
      </c>
      <c r="I244" s="55" t="str">
        <f>IFERROR(_xlfn.XLOOKUP(B244,'Interventi CIS-Base dati'!$E$2:$E$673,'Interventi CIS-Base dati'!$N$2:$N$673),"")</f>
        <v/>
      </c>
      <c r="J244" s="55" t="str">
        <f>IFERROR(_xlfn.XLOOKUP(B244,'Interventi CIS-Base dati'!$E$2:$E$673,'Interventi CIS-Base dati'!$O$2:$O$673),"")</f>
        <v/>
      </c>
      <c r="K244" s="55" t="str">
        <f>IFERROR(_xlfn.XLOOKUP(B244,'Interventi CIS-Base dati'!$E$2:$E$673,'Interventi CIS-Base dati'!$P$2:$P$673),"")</f>
        <v/>
      </c>
      <c r="L244" s="34" t="str">
        <f>IFERROR(_xlfn.XLOOKUP(B244,'Interventi CIS-Base dati'!$E$2:$E$673,'Interventi CIS-Base dati'!$Q$2:$Q$673),"")</f>
        <v/>
      </c>
      <c r="M244" s="56" t="str">
        <f>IFERROR(_xlfn.XLOOKUP(B244,'Interventi CIS-Base dati'!$E$2:$E$673,'Interventi CIS-Base dati'!$S$2:$S$673),"")</f>
        <v/>
      </c>
      <c r="N244" s="34" t="str">
        <f>IFERROR(_xlfn.XLOOKUP(B244,'Interventi CIS-Base dati'!$E$2:$E$673,'Interventi CIS-Base dati'!$Y$2:$Y$673),"")</f>
        <v/>
      </c>
      <c r="O244" s="34" t="str">
        <f>IFERROR(_xlfn.XLOOKUP(B244,'Interventi CIS-Base dati'!$E$2:$E$673,'Interventi CIS-Base dati'!$Z$2:$Z$673),"")</f>
        <v/>
      </c>
    </row>
    <row r="245" spans="3:15" x14ac:dyDescent="0.25">
      <c r="C245" s="34" t="str">
        <f>IFERROR(_xlfn.XLOOKUP(B245,'Interventi CIS-Base dati'!$E$2:$E$673,'Interventi CIS-Base dati'!$F$2:$F$673),"")</f>
        <v/>
      </c>
      <c r="D245" s="34" t="str">
        <f>IFERROR(_xlfn.XLOOKUP(B245,'Interventi CIS-Base dati'!$E$2:$E$673,'Interventi CIS-Base dati'!$G$2:$G$673),"")</f>
        <v/>
      </c>
      <c r="E245" s="54" t="str">
        <f>IFERROR(_xlfn.XLOOKUP(B245,'Interventi CIS-Base dati'!$E$2:$E$673,'Interventi CIS-Base dati'!$J$2:$J$673),"")</f>
        <v/>
      </c>
      <c r="F245" s="54" t="str">
        <f>IFERROR(_xlfn.XLOOKUP(B245,'Interventi CIS-Base dati'!$E$2:$E$673,'Interventi CIS-Base dati'!$K$2:$K$673),"")</f>
        <v/>
      </c>
      <c r="G245" s="54" t="str">
        <f>IFERROR(_xlfn.XLOOKUP(B245,'Interventi CIS-Base dati'!$E$2:$E$673,'Interventi CIS-Base dati'!$L$2:$L$673),"")</f>
        <v/>
      </c>
      <c r="H245" s="54" t="str">
        <f>IFERROR(_xlfn.XLOOKUP(B245,'Interventi CIS-Base dati'!$E$2:$E$673,'Interventi CIS-Base dati'!$M$2:$M$673),"")</f>
        <v/>
      </c>
      <c r="I245" s="55" t="str">
        <f>IFERROR(_xlfn.XLOOKUP(B245,'Interventi CIS-Base dati'!$E$2:$E$673,'Interventi CIS-Base dati'!$N$2:$N$673),"")</f>
        <v/>
      </c>
      <c r="J245" s="55" t="str">
        <f>IFERROR(_xlfn.XLOOKUP(B245,'Interventi CIS-Base dati'!$E$2:$E$673,'Interventi CIS-Base dati'!$O$2:$O$673),"")</f>
        <v/>
      </c>
      <c r="K245" s="55" t="str">
        <f>IFERROR(_xlfn.XLOOKUP(B245,'Interventi CIS-Base dati'!$E$2:$E$673,'Interventi CIS-Base dati'!$P$2:$P$673),"")</f>
        <v/>
      </c>
      <c r="L245" s="34" t="str">
        <f>IFERROR(_xlfn.XLOOKUP(B245,'Interventi CIS-Base dati'!$E$2:$E$673,'Interventi CIS-Base dati'!$Q$2:$Q$673),"")</f>
        <v/>
      </c>
      <c r="M245" s="56" t="str">
        <f>IFERROR(_xlfn.XLOOKUP(B245,'Interventi CIS-Base dati'!$E$2:$E$673,'Interventi CIS-Base dati'!$S$2:$S$673),"")</f>
        <v/>
      </c>
      <c r="N245" s="34" t="str">
        <f>IFERROR(_xlfn.XLOOKUP(B245,'Interventi CIS-Base dati'!$E$2:$E$673,'Interventi CIS-Base dati'!$Y$2:$Y$673),"")</f>
        <v/>
      </c>
      <c r="O245" s="34" t="str">
        <f>IFERROR(_xlfn.XLOOKUP(B245,'Interventi CIS-Base dati'!$E$2:$E$673,'Interventi CIS-Base dati'!$Z$2:$Z$673),"")</f>
        <v/>
      </c>
    </row>
    <row r="246" spans="3:15" x14ac:dyDescent="0.25">
      <c r="C246" s="34" t="str">
        <f>IFERROR(_xlfn.XLOOKUP(B246,'Interventi CIS-Base dati'!$E$2:$E$673,'Interventi CIS-Base dati'!$F$2:$F$673),"")</f>
        <v/>
      </c>
      <c r="D246" s="34" t="str">
        <f>IFERROR(_xlfn.XLOOKUP(B246,'Interventi CIS-Base dati'!$E$2:$E$673,'Interventi CIS-Base dati'!$G$2:$G$673),"")</f>
        <v/>
      </c>
      <c r="E246" s="54" t="str">
        <f>IFERROR(_xlfn.XLOOKUP(B246,'Interventi CIS-Base dati'!$E$2:$E$673,'Interventi CIS-Base dati'!$J$2:$J$673),"")</f>
        <v/>
      </c>
      <c r="F246" s="54" t="str">
        <f>IFERROR(_xlfn.XLOOKUP(B246,'Interventi CIS-Base dati'!$E$2:$E$673,'Interventi CIS-Base dati'!$K$2:$K$673),"")</f>
        <v/>
      </c>
      <c r="G246" s="54" t="str">
        <f>IFERROR(_xlfn.XLOOKUP(B246,'Interventi CIS-Base dati'!$E$2:$E$673,'Interventi CIS-Base dati'!$L$2:$L$673),"")</f>
        <v/>
      </c>
      <c r="H246" s="54" t="str">
        <f>IFERROR(_xlfn.XLOOKUP(B246,'Interventi CIS-Base dati'!$E$2:$E$673,'Interventi CIS-Base dati'!$M$2:$M$673),"")</f>
        <v/>
      </c>
      <c r="I246" s="55" t="str">
        <f>IFERROR(_xlfn.XLOOKUP(B246,'Interventi CIS-Base dati'!$E$2:$E$673,'Interventi CIS-Base dati'!$N$2:$N$673),"")</f>
        <v/>
      </c>
      <c r="J246" s="55" t="str">
        <f>IFERROR(_xlfn.XLOOKUP(B246,'Interventi CIS-Base dati'!$E$2:$E$673,'Interventi CIS-Base dati'!$O$2:$O$673),"")</f>
        <v/>
      </c>
      <c r="K246" s="55" t="str">
        <f>IFERROR(_xlfn.XLOOKUP(B246,'Interventi CIS-Base dati'!$E$2:$E$673,'Interventi CIS-Base dati'!$P$2:$P$673),"")</f>
        <v/>
      </c>
      <c r="L246" s="34" t="str">
        <f>IFERROR(_xlfn.XLOOKUP(B246,'Interventi CIS-Base dati'!$E$2:$E$673,'Interventi CIS-Base dati'!$Q$2:$Q$673),"")</f>
        <v/>
      </c>
      <c r="M246" s="56" t="str">
        <f>IFERROR(_xlfn.XLOOKUP(B246,'Interventi CIS-Base dati'!$E$2:$E$673,'Interventi CIS-Base dati'!$S$2:$S$673),"")</f>
        <v/>
      </c>
      <c r="N246" s="34" t="str">
        <f>IFERROR(_xlfn.XLOOKUP(B246,'Interventi CIS-Base dati'!$E$2:$E$673,'Interventi CIS-Base dati'!$Y$2:$Y$673),"")</f>
        <v/>
      </c>
      <c r="O246" s="34" t="str">
        <f>IFERROR(_xlfn.XLOOKUP(B246,'Interventi CIS-Base dati'!$E$2:$E$673,'Interventi CIS-Base dati'!$Z$2:$Z$673),"")</f>
        <v/>
      </c>
    </row>
    <row r="247" spans="3:15" x14ac:dyDescent="0.25">
      <c r="C247" s="34" t="str">
        <f>IFERROR(_xlfn.XLOOKUP(B247,'Interventi CIS-Base dati'!$E$2:$E$673,'Interventi CIS-Base dati'!$F$2:$F$673),"")</f>
        <v/>
      </c>
      <c r="D247" s="34" t="str">
        <f>IFERROR(_xlfn.XLOOKUP(B247,'Interventi CIS-Base dati'!$E$2:$E$673,'Interventi CIS-Base dati'!$G$2:$G$673),"")</f>
        <v/>
      </c>
      <c r="E247" s="54" t="str">
        <f>IFERROR(_xlfn.XLOOKUP(B247,'Interventi CIS-Base dati'!$E$2:$E$673,'Interventi CIS-Base dati'!$J$2:$J$673),"")</f>
        <v/>
      </c>
      <c r="F247" s="54" t="str">
        <f>IFERROR(_xlfn.XLOOKUP(B247,'Interventi CIS-Base dati'!$E$2:$E$673,'Interventi CIS-Base dati'!$K$2:$K$673),"")</f>
        <v/>
      </c>
      <c r="G247" s="54" t="str">
        <f>IFERROR(_xlfn.XLOOKUP(B247,'Interventi CIS-Base dati'!$E$2:$E$673,'Interventi CIS-Base dati'!$L$2:$L$673),"")</f>
        <v/>
      </c>
      <c r="H247" s="54" t="str">
        <f>IFERROR(_xlfn.XLOOKUP(B247,'Interventi CIS-Base dati'!$E$2:$E$673,'Interventi CIS-Base dati'!$M$2:$M$673),"")</f>
        <v/>
      </c>
      <c r="I247" s="55" t="str">
        <f>IFERROR(_xlfn.XLOOKUP(B247,'Interventi CIS-Base dati'!$E$2:$E$673,'Interventi CIS-Base dati'!$N$2:$N$673),"")</f>
        <v/>
      </c>
      <c r="J247" s="55" t="str">
        <f>IFERROR(_xlfn.XLOOKUP(B247,'Interventi CIS-Base dati'!$E$2:$E$673,'Interventi CIS-Base dati'!$O$2:$O$673),"")</f>
        <v/>
      </c>
      <c r="K247" s="55" t="str">
        <f>IFERROR(_xlfn.XLOOKUP(B247,'Interventi CIS-Base dati'!$E$2:$E$673,'Interventi CIS-Base dati'!$P$2:$P$673),"")</f>
        <v/>
      </c>
      <c r="L247" s="34" t="str">
        <f>IFERROR(_xlfn.XLOOKUP(B247,'Interventi CIS-Base dati'!$E$2:$E$673,'Interventi CIS-Base dati'!$Q$2:$Q$673),"")</f>
        <v/>
      </c>
      <c r="M247" s="56" t="str">
        <f>IFERROR(_xlfn.XLOOKUP(B247,'Interventi CIS-Base dati'!$E$2:$E$673,'Interventi CIS-Base dati'!$S$2:$S$673),"")</f>
        <v/>
      </c>
      <c r="N247" s="34" t="str">
        <f>IFERROR(_xlfn.XLOOKUP(B247,'Interventi CIS-Base dati'!$E$2:$E$673,'Interventi CIS-Base dati'!$Y$2:$Y$673),"")</f>
        <v/>
      </c>
      <c r="O247" s="34" t="str">
        <f>IFERROR(_xlfn.XLOOKUP(B247,'Interventi CIS-Base dati'!$E$2:$E$673,'Interventi CIS-Base dati'!$Z$2:$Z$673),"")</f>
        <v/>
      </c>
    </row>
    <row r="248" spans="3:15" x14ac:dyDescent="0.25">
      <c r="C248" s="34" t="str">
        <f>IFERROR(_xlfn.XLOOKUP(B248,'Interventi CIS-Base dati'!$E$2:$E$673,'Interventi CIS-Base dati'!$F$2:$F$673),"")</f>
        <v/>
      </c>
      <c r="D248" s="34" t="str">
        <f>IFERROR(_xlfn.XLOOKUP(B248,'Interventi CIS-Base dati'!$E$2:$E$673,'Interventi CIS-Base dati'!$G$2:$G$673),"")</f>
        <v/>
      </c>
      <c r="E248" s="54" t="str">
        <f>IFERROR(_xlfn.XLOOKUP(B248,'Interventi CIS-Base dati'!$E$2:$E$673,'Interventi CIS-Base dati'!$J$2:$J$673),"")</f>
        <v/>
      </c>
      <c r="F248" s="54" t="str">
        <f>IFERROR(_xlfn.XLOOKUP(B248,'Interventi CIS-Base dati'!$E$2:$E$673,'Interventi CIS-Base dati'!$K$2:$K$673),"")</f>
        <v/>
      </c>
      <c r="G248" s="54" t="str">
        <f>IFERROR(_xlfn.XLOOKUP(B248,'Interventi CIS-Base dati'!$E$2:$E$673,'Interventi CIS-Base dati'!$L$2:$L$673),"")</f>
        <v/>
      </c>
      <c r="H248" s="54" t="str">
        <f>IFERROR(_xlfn.XLOOKUP(B248,'Interventi CIS-Base dati'!$E$2:$E$673,'Interventi CIS-Base dati'!$M$2:$M$673),"")</f>
        <v/>
      </c>
      <c r="I248" s="55" t="str">
        <f>IFERROR(_xlfn.XLOOKUP(B248,'Interventi CIS-Base dati'!$E$2:$E$673,'Interventi CIS-Base dati'!$N$2:$N$673),"")</f>
        <v/>
      </c>
      <c r="J248" s="55" t="str">
        <f>IFERROR(_xlfn.XLOOKUP(B248,'Interventi CIS-Base dati'!$E$2:$E$673,'Interventi CIS-Base dati'!$O$2:$O$673),"")</f>
        <v/>
      </c>
      <c r="K248" s="55" t="str">
        <f>IFERROR(_xlfn.XLOOKUP(B248,'Interventi CIS-Base dati'!$E$2:$E$673,'Interventi CIS-Base dati'!$P$2:$P$673),"")</f>
        <v/>
      </c>
      <c r="L248" s="34" t="str">
        <f>IFERROR(_xlfn.XLOOKUP(B248,'Interventi CIS-Base dati'!$E$2:$E$673,'Interventi CIS-Base dati'!$Q$2:$Q$673),"")</f>
        <v/>
      </c>
      <c r="M248" s="56" t="str">
        <f>IFERROR(_xlfn.XLOOKUP(B248,'Interventi CIS-Base dati'!$E$2:$E$673,'Interventi CIS-Base dati'!$S$2:$S$673),"")</f>
        <v/>
      </c>
      <c r="N248" s="34" t="str">
        <f>IFERROR(_xlfn.XLOOKUP(B248,'Interventi CIS-Base dati'!$E$2:$E$673,'Interventi CIS-Base dati'!$Y$2:$Y$673),"")</f>
        <v/>
      </c>
      <c r="O248" s="34" t="str">
        <f>IFERROR(_xlfn.XLOOKUP(B248,'Interventi CIS-Base dati'!$E$2:$E$673,'Interventi CIS-Base dati'!$Z$2:$Z$673),"")</f>
        <v/>
      </c>
    </row>
    <row r="249" spans="3:15" x14ac:dyDescent="0.25">
      <c r="C249" s="34" t="str">
        <f>IFERROR(_xlfn.XLOOKUP(B249,'Interventi CIS-Base dati'!$E$2:$E$673,'Interventi CIS-Base dati'!$F$2:$F$673),"")</f>
        <v/>
      </c>
      <c r="D249" s="34" t="str">
        <f>IFERROR(_xlfn.XLOOKUP(B249,'Interventi CIS-Base dati'!$E$2:$E$673,'Interventi CIS-Base dati'!$G$2:$G$673),"")</f>
        <v/>
      </c>
      <c r="E249" s="54" t="str">
        <f>IFERROR(_xlfn.XLOOKUP(B249,'Interventi CIS-Base dati'!$E$2:$E$673,'Interventi CIS-Base dati'!$J$2:$J$673),"")</f>
        <v/>
      </c>
      <c r="F249" s="54" t="str">
        <f>IFERROR(_xlfn.XLOOKUP(B249,'Interventi CIS-Base dati'!$E$2:$E$673,'Interventi CIS-Base dati'!$K$2:$K$673),"")</f>
        <v/>
      </c>
      <c r="G249" s="54" t="str">
        <f>IFERROR(_xlfn.XLOOKUP(B249,'Interventi CIS-Base dati'!$E$2:$E$673,'Interventi CIS-Base dati'!$L$2:$L$673),"")</f>
        <v/>
      </c>
      <c r="H249" s="54" t="str">
        <f>IFERROR(_xlfn.XLOOKUP(B249,'Interventi CIS-Base dati'!$E$2:$E$673,'Interventi CIS-Base dati'!$M$2:$M$673),"")</f>
        <v/>
      </c>
      <c r="I249" s="55" t="str">
        <f>IFERROR(_xlfn.XLOOKUP(B249,'Interventi CIS-Base dati'!$E$2:$E$673,'Interventi CIS-Base dati'!$N$2:$N$673),"")</f>
        <v/>
      </c>
      <c r="J249" s="55" t="str">
        <f>IFERROR(_xlfn.XLOOKUP(B249,'Interventi CIS-Base dati'!$E$2:$E$673,'Interventi CIS-Base dati'!$O$2:$O$673),"")</f>
        <v/>
      </c>
      <c r="K249" s="55" t="str">
        <f>IFERROR(_xlfn.XLOOKUP(B249,'Interventi CIS-Base dati'!$E$2:$E$673,'Interventi CIS-Base dati'!$P$2:$P$673),"")</f>
        <v/>
      </c>
      <c r="L249" s="34" t="str">
        <f>IFERROR(_xlfn.XLOOKUP(B249,'Interventi CIS-Base dati'!$E$2:$E$673,'Interventi CIS-Base dati'!$Q$2:$Q$673),"")</f>
        <v/>
      </c>
      <c r="M249" s="56" t="str">
        <f>IFERROR(_xlfn.XLOOKUP(B249,'Interventi CIS-Base dati'!$E$2:$E$673,'Interventi CIS-Base dati'!$S$2:$S$673),"")</f>
        <v/>
      </c>
      <c r="N249" s="34" t="str">
        <f>IFERROR(_xlfn.XLOOKUP(B249,'Interventi CIS-Base dati'!$E$2:$E$673,'Interventi CIS-Base dati'!$Y$2:$Y$673),"")</f>
        <v/>
      </c>
      <c r="O249" s="34" t="str">
        <f>IFERROR(_xlfn.XLOOKUP(B249,'Interventi CIS-Base dati'!$E$2:$E$673,'Interventi CIS-Base dati'!$Z$2:$Z$673),"")</f>
        <v/>
      </c>
    </row>
    <row r="250" spans="3:15" x14ac:dyDescent="0.25">
      <c r="C250" s="34" t="str">
        <f>IFERROR(_xlfn.XLOOKUP(B250,'Interventi CIS-Base dati'!$E$2:$E$673,'Interventi CIS-Base dati'!$F$2:$F$673),"")</f>
        <v/>
      </c>
      <c r="D250" s="34" t="str">
        <f>IFERROR(_xlfn.XLOOKUP(B250,'Interventi CIS-Base dati'!$E$2:$E$673,'Interventi CIS-Base dati'!$G$2:$G$673),"")</f>
        <v/>
      </c>
      <c r="E250" s="54" t="str">
        <f>IFERROR(_xlfn.XLOOKUP(B250,'Interventi CIS-Base dati'!$E$2:$E$673,'Interventi CIS-Base dati'!$J$2:$J$673),"")</f>
        <v/>
      </c>
      <c r="F250" s="54" t="str">
        <f>IFERROR(_xlfn.XLOOKUP(B250,'Interventi CIS-Base dati'!$E$2:$E$673,'Interventi CIS-Base dati'!$K$2:$K$673),"")</f>
        <v/>
      </c>
      <c r="G250" s="54" t="str">
        <f>IFERROR(_xlfn.XLOOKUP(B250,'Interventi CIS-Base dati'!$E$2:$E$673,'Interventi CIS-Base dati'!$L$2:$L$673),"")</f>
        <v/>
      </c>
      <c r="H250" s="54" t="str">
        <f>IFERROR(_xlfn.XLOOKUP(B250,'Interventi CIS-Base dati'!$E$2:$E$673,'Interventi CIS-Base dati'!$M$2:$M$673),"")</f>
        <v/>
      </c>
      <c r="I250" s="55" t="str">
        <f>IFERROR(_xlfn.XLOOKUP(B250,'Interventi CIS-Base dati'!$E$2:$E$673,'Interventi CIS-Base dati'!$N$2:$N$673),"")</f>
        <v/>
      </c>
      <c r="J250" s="55" t="str">
        <f>IFERROR(_xlfn.XLOOKUP(B250,'Interventi CIS-Base dati'!$E$2:$E$673,'Interventi CIS-Base dati'!$O$2:$O$673),"")</f>
        <v/>
      </c>
      <c r="K250" s="55" t="str">
        <f>IFERROR(_xlfn.XLOOKUP(B250,'Interventi CIS-Base dati'!$E$2:$E$673,'Interventi CIS-Base dati'!$P$2:$P$673),"")</f>
        <v/>
      </c>
      <c r="L250" s="34" t="str">
        <f>IFERROR(_xlfn.XLOOKUP(B250,'Interventi CIS-Base dati'!$E$2:$E$673,'Interventi CIS-Base dati'!$Q$2:$Q$673),"")</f>
        <v/>
      </c>
      <c r="M250" s="56" t="str">
        <f>IFERROR(_xlfn.XLOOKUP(B250,'Interventi CIS-Base dati'!$E$2:$E$673,'Interventi CIS-Base dati'!$S$2:$S$673),"")</f>
        <v/>
      </c>
      <c r="N250" s="34" t="str">
        <f>IFERROR(_xlfn.XLOOKUP(B250,'Interventi CIS-Base dati'!$E$2:$E$673,'Interventi CIS-Base dati'!$Y$2:$Y$673),"")</f>
        <v/>
      </c>
      <c r="O250" s="34" t="str">
        <f>IFERROR(_xlfn.XLOOKUP(B250,'Interventi CIS-Base dati'!$E$2:$E$673,'Interventi CIS-Base dati'!$Z$2:$Z$673),"")</f>
        <v/>
      </c>
    </row>
    <row r="251" spans="3:15" x14ac:dyDescent="0.25">
      <c r="C251" s="34" t="str">
        <f>IFERROR(_xlfn.XLOOKUP(B251,'Interventi CIS-Base dati'!$E$2:$E$673,'Interventi CIS-Base dati'!$F$2:$F$673),"")</f>
        <v/>
      </c>
      <c r="D251" s="34" t="str">
        <f>IFERROR(_xlfn.XLOOKUP(B251,'Interventi CIS-Base dati'!$E$2:$E$673,'Interventi CIS-Base dati'!$G$2:$G$673),"")</f>
        <v/>
      </c>
      <c r="E251" s="54" t="str">
        <f>IFERROR(_xlfn.XLOOKUP(B251,'Interventi CIS-Base dati'!$E$2:$E$673,'Interventi CIS-Base dati'!$J$2:$J$673),"")</f>
        <v/>
      </c>
      <c r="F251" s="54" t="str">
        <f>IFERROR(_xlfn.XLOOKUP(B251,'Interventi CIS-Base dati'!$E$2:$E$673,'Interventi CIS-Base dati'!$K$2:$K$673),"")</f>
        <v/>
      </c>
      <c r="G251" s="54" t="str">
        <f>IFERROR(_xlfn.XLOOKUP(B251,'Interventi CIS-Base dati'!$E$2:$E$673,'Interventi CIS-Base dati'!$L$2:$L$673),"")</f>
        <v/>
      </c>
      <c r="H251" s="54" t="str">
        <f>IFERROR(_xlfn.XLOOKUP(B251,'Interventi CIS-Base dati'!$E$2:$E$673,'Interventi CIS-Base dati'!$M$2:$M$673),"")</f>
        <v/>
      </c>
      <c r="I251" s="55" t="str">
        <f>IFERROR(_xlfn.XLOOKUP(B251,'Interventi CIS-Base dati'!$E$2:$E$673,'Interventi CIS-Base dati'!$N$2:$N$673),"")</f>
        <v/>
      </c>
      <c r="J251" s="55" t="str">
        <f>IFERROR(_xlfn.XLOOKUP(B251,'Interventi CIS-Base dati'!$E$2:$E$673,'Interventi CIS-Base dati'!$O$2:$O$673),"")</f>
        <v/>
      </c>
      <c r="K251" s="55" t="str">
        <f>IFERROR(_xlfn.XLOOKUP(B251,'Interventi CIS-Base dati'!$E$2:$E$673,'Interventi CIS-Base dati'!$P$2:$P$673),"")</f>
        <v/>
      </c>
      <c r="L251" s="34" t="str">
        <f>IFERROR(_xlfn.XLOOKUP(B251,'Interventi CIS-Base dati'!$E$2:$E$673,'Interventi CIS-Base dati'!$Q$2:$Q$673),"")</f>
        <v/>
      </c>
      <c r="M251" s="56" t="str">
        <f>IFERROR(_xlfn.XLOOKUP(B251,'Interventi CIS-Base dati'!$E$2:$E$673,'Interventi CIS-Base dati'!$S$2:$S$673),"")</f>
        <v/>
      </c>
      <c r="N251" s="34" t="str">
        <f>IFERROR(_xlfn.XLOOKUP(B251,'Interventi CIS-Base dati'!$E$2:$E$673,'Interventi CIS-Base dati'!$Y$2:$Y$673),"")</f>
        <v/>
      </c>
      <c r="O251" s="34" t="str">
        <f>IFERROR(_xlfn.XLOOKUP(B251,'Interventi CIS-Base dati'!$E$2:$E$673,'Interventi CIS-Base dati'!$Z$2:$Z$673),"")</f>
        <v/>
      </c>
    </row>
    <row r="252" spans="3:15" x14ac:dyDescent="0.25">
      <c r="C252" s="34" t="str">
        <f>IFERROR(_xlfn.XLOOKUP(B252,'Interventi CIS-Base dati'!$E$2:$E$673,'Interventi CIS-Base dati'!$F$2:$F$673),"")</f>
        <v/>
      </c>
      <c r="D252" s="34" t="str">
        <f>IFERROR(_xlfn.XLOOKUP(B252,'Interventi CIS-Base dati'!$E$2:$E$673,'Interventi CIS-Base dati'!$G$2:$G$673),"")</f>
        <v/>
      </c>
      <c r="E252" s="54" t="str">
        <f>IFERROR(_xlfn.XLOOKUP(B252,'Interventi CIS-Base dati'!$E$2:$E$673,'Interventi CIS-Base dati'!$J$2:$J$673),"")</f>
        <v/>
      </c>
      <c r="F252" s="54" t="str">
        <f>IFERROR(_xlfn.XLOOKUP(B252,'Interventi CIS-Base dati'!$E$2:$E$673,'Interventi CIS-Base dati'!$K$2:$K$673),"")</f>
        <v/>
      </c>
      <c r="G252" s="54" t="str">
        <f>IFERROR(_xlfn.XLOOKUP(B252,'Interventi CIS-Base dati'!$E$2:$E$673,'Interventi CIS-Base dati'!$L$2:$L$673),"")</f>
        <v/>
      </c>
      <c r="H252" s="54" t="str">
        <f>IFERROR(_xlfn.XLOOKUP(B252,'Interventi CIS-Base dati'!$E$2:$E$673,'Interventi CIS-Base dati'!$M$2:$M$673),"")</f>
        <v/>
      </c>
      <c r="I252" s="55" t="str">
        <f>IFERROR(_xlfn.XLOOKUP(B252,'Interventi CIS-Base dati'!$E$2:$E$673,'Interventi CIS-Base dati'!$N$2:$N$673),"")</f>
        <v/>
      </c>
      <c r="J252" s="55" t="str">
        <f>IFERROR(_xlfn.XLOOKUP(B252,'Interventi CIS-Base dati'!$E$2:$E$673,'Interventi CIS-Base dati'!$O$2:$O$673),"")</f>
        <v/>
      </c>
      <c r="K252" s="55" t="str">
        <f>IFERROR(_xlfn.XLOOKUP(B252,'Interventi CIS-Base dati'!$E$2:$E$673,'Interventi CIS-Base dati'!$P$2:$P$673),"")</f>
        <v/>
      </c>
      <c r="L252" s="34" t="str">
        <f>IFERROR(_xlfn.XLOOKUP(B252,'Interventi CIS-Base dati'!$E$2:$E$673,'Interventi CIS-Base dati'!$Q$2:$Q$673),"")</f>
        <v/>
      </c>
      <c r="M252" s="56" t="str">
        <f>IFERROR(_xlfn.XLOOKUP(B252,'Interventi CIS-Base dati'!$E$2:$E$673,'Interventi CIS-Base dati'!$S$2:$S$673),"")</f>
        <v/>
      </c>
      <c r="N252" s="34" t="str">
        <f>IFERROR(_xlfn.XLOOKUP(B252,'Interventi CIS-Base dati'!$E$2:$E$673,'Interventi CIS-Base dati'!$Y$2:$Y$673),"")</f>
        <v/>
      </c>
      <c r="O252" s="34" t="str">
        <f>IFERROR(_xlfn.XLOOKUP(B252,'Interventi CIS-Base dati'!$E$2:$E$673,'Interventi CIS-Base dati'!$Z$2:$Z$673),"")</f>
        <v/>
      </c>
    </row>
    <row r="253" spans="3:15" x14ac:dyDescent="0.25">
      <c r="C253" s="34" t="str">
        <f>IFERROR(_xlfn.XLOOKUP(B253,'Interventi CIS-Base dati'!$E$2:$E$673,'Interventi CIS-Base dati'!$F$2:$F$673),"")</f>
        <v/>
      </c>
      <c r="D253" s="34" t="str">
        <f>IFERROR(_xlfn.XLOOKUP(B253,'Interventi CIS-Base dati'!$E$2:$E$673,'Interventi CIS-Base dati'!$G$2:$G$673),"")</f>
        <v/>
      </c>
      <c r="E253" s="54" t="str">
        <f>IFERROR(_xlfn.XLOOKUP(B253,'Interventi CIS-Base dati'!$E$2:$E$673,'Interventi CIS-Base dati'!$J$2:$J$673),"")</f>
        <v/>
      </c>
      <c r="F253" s="54" t="str">
        <f>IFERROR(_xlfn.XLOOKUP(B253,'Interventi CIS-Base dati'!$E$2:$E$673,'Interventi CIS-Base dati'!$K$2:$K$673),"")</f>
        <v/>
      </c>
      <c r="G253" s="54" t="str">
        <f>IFERROR(_xlfn.XLOOKUP(B253,'Interventi CIS-Base dati'!$E$2:$E$673,'Interventi CIS-Base dati'!$L$2:$L$673),"")</f>
        <v/>
      </c>
      <c r="H253" s="54" t="str">
        <f>IFERROR(_xlfn.XLOOKUP(B253,'Interventi CIS-Base dati'!$E$2:$E$673,'Interventi CIS-Base dati'!$M$2:$M$673),"")</f>
        <v/>
      </c>
      <c r="I253" s="55" t="str">
        <f>IFERROR(_xlfn.XLOOKUP(B253,'Interventi CIS-Base dati'!$E$2:$E$673,'Interventi CIS-Base dati'!$N$2:$N$673),"")</f>
        <v/>
      </c>
      <c r="J253" s="55" t="str">
        <f>IFERROR(_xlfn.XLOOKUP(B253,'Interventi CIS-Base dati'!$E$2:$E$673,'Interventi CIS-Base dati'!$O$2:$O$673),"")</f>
        <v/>
      </c>
      <c r="K253" s="55" t="str">
        <f>IFERROR(_xlfn.XLOOKUP(B253,'Interventi CIS-Base dati'!$E$2:$E$673,'Interventi CIS-Base dati'!$P$2:$P$673),"")</f>
        <v/>
      </c>
      <c r="L253" s="34" t="str">
        <f>IFERROR(_xlfn.XLOOKUP(B253,'Interventi CIS-Base dati'!$E$2:$E$673,'Interventi CIS-Base dati'!$Q$2:$Q$673),"")</f>
        <v/>
      </c>
      <c r="M253" s="56" t="str">
        <f>IFERROR(_xlfn.XLOOKUP(B253,'Interventi CIS-Base dati'!$E$2:$E$673,'Interventi CIS-Base dati'!$S$2:$S$673),"")</f>
        <v/>
      </c>
      <c r="N253" s="34" t="str">
        <f>IFERROR(_xlfn.XLOOKUP(B253,'Interventi CIS-Base dati'!$E$2:$E$673,'Interventi CIS-Base dati'!$Y$2:$Y$673),"")</f>
        <v/>
      </c>
      <c r="O253" s="34" t="str">
        <f>IFERROR(_xlfn.XLOOKUP(B253,'Interventi CIS-Base dati'!$E$2:$E$673,'Interventi CIS-Base dati'!$Z$2:$Z$673),"")</f>
        <v/>
      </c>
    </row>
    <row r="254" spans="3:15" x14ac:dyDescent="0.25">
      <c r="C254" s="34" t="str">
        <f>IFERROR(_xlfn.XLOOKUP(B254,'Interventi CIS-Base dati'!$E$2:$E$673,'Interventi CIS-Base dati'!$F$2:$F$673),"")</f>
        <v/>
      </c>
      <c r="D254" s="34" t="str">
        <f>IFERROR(_xlfn.XLOOKUP(B254,'Interventi CIS-Base dati'!$E$2:$E$673,'Interventi CIS-Base dati'!$G$2:$G$673),"")</f>
        <v/>
      </c>
      <c r="E254" s="54" t="str">
        <f>IFERROR(_xlfn.XLOOKUP(B254,'Interventi CIS-Base dati'!$E$2:$E$673,'Interventi CIS-Base dati'!$J$2:$J$673),"")</f>
        <v/>
      </c>
      <c r="F254" s="54" t="str">
        <f>IFERROR(_xlfn.XLOOKUP(B254,'Interventi CIS-Base dati'!$E$2:$E$673,'Interventi CIS-Base dati'!$K$2:$K$673),"")</f>
        <v/>
      </c>
      <c r="G254" s="54" t="str">
        <f>IFERROR(_xlfn.XLOOKUP(B254,'Interventi CIS-Base dati'!$E$2:$E$673,'Interventi CIS-Base dati'!$L$2:$L$673),"")</f>
        <v/>
      </c>
      <c r="H254" s="54" t="str">
        <f>IFERROR(_xlfn.XLOOKUP(B254,'Interventi CIS-Base dati'!$E$2:$E$673,'Interventi CIS-Base dati'!$M$2:$M$673),"")</f>
        <v/>
      </c>
      <c r="I254" s="55" t="str">
        <f>IFERROR(_xlfn.XLOOKUP(B254,'Interventi CIS-Base dati'!$E$2:$E$673,'Interventi CIS-Base dati'!$N$2:$N$673),"")</f>
        <v/>
      </c>
      <c r="J254" s="55" t="str">
        <f>IFERROR(_xlfn.XLOOKUP(B254,'Interventi CIS-Base dati'!$E$2:$E$673,'Interventi CIS-Base dati'!$O$2:$O$673),"")</f>
        <v/>
      </c>
      <c r="K254" s="55" t="str">
        <f>IFERROR(_xlfn.XLOOKUP(B254,'Interventi CIS-Base dati'!$E$2:$E$673,'Interventi CIS-Base dati'!$P$2:$P$673),"")</f>
        <v/>
      </c>
      <c r="L254" s="34" t="str">
        <f>IFERROR(_xlfn.XLOOKUP(B254,'Interventi CIS-Base dati'!$E$2:$E$673,'Interventi CIS-Base dati'!$Q$2:$Q$673),"")</f>
        <v/>
      </c>
      <c r="M254" s="56" t="str">
        <f>IFERROR(_xlfn.XLOOKUP(B254,'Interventi CIS-Base dati'!$E$2:$E$673,'Interventi CIS-Base dati'!$S$2:$S$673),"")</f>
        <v/>
      </c>
      <c r="N254" s="34" t="str">
        <f>IFERROR(_xlfn.XLOOKUP(B254,'Interventi CIS-Base dati'!$E$2:$E$673,'Interventi CIS-Base dati'!$Y$2:$Y$673),"")</f>
        <v/>
      </c>
      <c r="O254" s="34" t="str">
        <f>IFERROR(_xlfn.XLOOKUP(B254,'Interventi CIS-Base dati'!$E$2:$E$673,'Interventi CIS-Base dati'!$Z$2:$Z$673),"")</f>
        <v/>
      </c>
    </row>
    <row r="255" spans="3:15" x14ac:dyDescent="0.25">
      <c r="C255" s="34" t="str">
        <f>IFERROR(_xlfn.XLOOKUP(B255,'Interventi CIS-Base dati'!$E$2:$E$673,'Interventi CIS-Base dati'!$F$2:$F$673),"")</f>
        <v/>
      </c>
      <c r="D255" s="34" t="str">
        <f>IFERROR(_xlfn.XLOOKUP(B255,'Interventi CIS-Base dati'!$E$2:$E$673,'Interventi CIS-Base dati'!$G$2:$G$673),"")</f>
        <v/>
      </c>
      <c r="E255" s="54" t="str">
        <f>IFERROR(_xlfn.XLOOKUP(B255,'Interventi CIS-Base dati'!$E$2:$E$673,'Interventi CIS-Base dati'!$J$2:$J$673),"")</f>
        <v/>
      </c>
      <c r="F255" s="54" t="str">
        <f>IFERROR(_xlfn.XLOOKUP(B255,'Interventi CIS-Base dati'!$E$2:$E$673,'Interventi CIS-Base dati'!$K$2:$K$673),"")</f>
        <v/>
      </c>
      <c r="G255" s="54" t="str">
        <f>IFERROR(_xlfn.XLOOKUP(B255,'Interventi CIS-Base dati'!$E$2:$E$673,'Interventi CIS-Base dati'!$L$2:$L$673),"")</f>
        <v/>
      </c>
      <c r="H255" s="54" t="str">
        <f>IFERROR(_xlfn.XLOOKUP(B255,'Interventi CIS-Base dati'!$E$2:$E$673,'Interventi CIS-Base dati'!$M$2:$M$673),"")</f>
        <v/>
      </c>
      <c r="I255" s="55" t="str">
        <f>IFERROR(_xlfn.XLOOKUP(B255,'Interventi CIS-Base dati'!$E$2:$E$673,'Interventi CIS-Base dati'!$N$2:$N$673),"")</f>
        <v/>
      </c>
      <c r="J255" s="55" t="str">
        <f>IFERROR(_xlfn.XLOOKUP(B255,'Interventi CIS-Base dati'!$E$2:$E$673,'Interventi CIS-Base dati'!$O$2:$O$673),"")</f>
        <v/>
      </c>
      <c r="K255" s="55" t="str">
        <f>IFERROR(_xlfn.XLOOKUP(B255,'Interventi CIS-Base dati'!$E$2:$E$673,'Interventi CIS-Base dati'!$P$2:$P$673),"")</f>
        <v/>
      </c>
      <c r="L255" s="34" t="str">
        <f>IFERROR(_xlfn.XLOOKUP(B255,'Interventi CIS-Base dati'!$E$2:$E$673,'Interventi CIS-Base dati'!$Q$2:$Q$673),"")</f>
        <v/>
      </c>
      <c r="M255" s="56" t="str">
        <f>IFERROR(_xlfn.XLOOKUP(B255,'Interventi CIS-Base dati'!$E$2:$E$673,'Interventi CIS-Base dati'!$S$2:$S$673),"")</f>
        <v/>
      </c>
      <c r="N255" s="34" t="str">
        <f>IFERROR(_xlfn.XLOOKUP(B255,'Interventi CIS-Base dati'!$E$2:$E$673,'Interventi CIS-Base dati'!$Y$2:$Y$673),"")</f>
        <v/>
      </c>
      <c r="O255" s="34" t="str">
        <f>IFERROR(_xlfn.XLOOKUP(B255,'Interventi CIS-Base dati'!$E$2:$E$673,'Interventi CIS-Base dati'!$Z$2:$Z$673),"")</f>
        <v/>
      </c>
    </row>
    <row r="256" spans="3:15" x14ac:dyDescent="0.25">
      <c r="C256" s="34" t="str">
        <f>IFERROR(_xlfn.XLOOKUP(B256,'Interventi CIS-Base dati'!$E$2:$E$673,'Interventi CIS-Base dati'!$F$2:$F$673),"")</f>
        <v/>
      </c>
      <c r="D256" s="34" t="str">
        <f>IFERROR(_xlfn.XLOOKUP(B256,'Interventi CIS-Base dati'!$E$2:$E$673,'Interventi CIS-Base dati'!$G$2:$G$673),"")</f>
        <v/>
      </c>
      <c r="E256" s="54" t="str">
        <f>IFERROR(_xlfn.XLOOKUP(B256,'Interventi CIS-Base dati'!$E$2:$E$673,'Interventi CIS-Base dati'!$J$2:$J$673),"")</f>
        <v/>
      </c>
      <c r="F256" s="54" t="str">
        <f>IFERROR(_xlfn.XLOOKUP(B256,'Interventi CIS-Base dati'!$E$2:$E$673,'Interventi CIS-Base dati'!$K$2:$K$673),"")</f>
        <v/>
      </c>
      <c r="G256" s="54" t="str">
        <f>IFERROR(_xlfn.XLOOKUP(B256,'Interventi CIS-Base dati'!$E$2:$E$673,'Interventi CIS-Base dati'!$L$2:$L$673),"")</f>
        <v/>
      </c>
      <c r="H256" s="54" t="str">
        <f>IFERROR(_xlfn.XLOOKUP(B256,'Interventi CIS-Base dati'!$E$2:$E$673,'Interventi CIS-Base dati'!$M$2:$M$673),"")</f>
        <v/>
      </c>
      <c r="I256" s="55" t="str">
        <f>IFERROR(_xlfn.XLOOKUP(B256,'Interventi CIS-Base dati'!$E$2:$E$673,'Interventi CIS-Base dati'!$N$2:$N$673),"")</f>
        <v/>
      </c>
      <c r="J256" s="55" t="str">
        <f>IFERROR(_xlfn.XLOOKUP(B256,'Interventi CIS-Base dati'!$E$2:$E$673,'Interventi CIS-Base dati'!$O$2:$O$673),"")</f>
        <v/>
      </c>
      <c r="K256" s="55" t="str">
        <f>IFERROR(_xlfn.XLOOKUP(B256,'Interventi CIS-Base dati'!$E$2:$E$673,'Interventi CIS-Base dati'!$P$2:$P$673),"")</f>
        <v/>
      </c>
      <c r="L256" s="34" t="str">
        <f>IFERROR(_xlfn.XLOOKUP(B256,'Interventi CIS-Base dati'!$E$2:$E$673,'Interventi CIS-Base dati'!$Q$2:$Q$673),"")</f>
        <v/>
      </c>
      <c r="M256" s="56" t="str">
        <f>IFERROR(_xlfn.XLOOKUP(B256,'Interventi CIS-Base dati'!$E$2:$E$673,'Interventi CIS-Base dati'!$S$2:$S$673),"")</f>
        <v/>
      </c>
      <c r="N256" s="34" t="str">
        <f>IFERROR(_xlfn.XLOOKUP(B256,'Interventi CIS-Base dati'!$E$2:$E$673,'Interventi CIS-Base dati'!$Y$2:$Y$673),"")</f>
        <v/>
      </c>
      <c r="O256" s="34" t="str">
        <f>IFERROR(_xlfn.XLOOKUP(B256,'Interventi CIS-Base dati'!$E$2:$E$673,'Interventi CIS-Base dati'!$Z$2:$Z$673),"")</f>
        <v/>
      </c>
    </row>
    <row r="257" spans="3:15" x14ac:dyDescent="0.25">
      <c r="C257" s="34" t="str">
        <f>IFERROR(_xlfn.XLOOKUP(B257,'Interventi CIS-Base dati'!$E$2:$E$673,'Interventi CIS-Base dati'!$F$2:$F$673),"")</f>
        <v/>
      </c>
      <c r="D257" s="34" t="str">
        <f>IFERROR(_xlfn.XLOOKUP(B257,'Interventi CIS-Base dati'!$E$2:$E$673,'Interventi CIS-Base dati'!$G$2:$G$673),"")</f>
        <v/>
      </c>
      <c r="E257" s="54" t="str">
        <f>IFERROR(_xlfn.XLOOKUP(B257,'Interventi CIS-Base dati'!$E$2:$E$673,'Interventi CIS-Base dati'!$J$2:$J$673),"")</f>
        <v/>
      </c>
      <c r="F257" s="54" t="str">
        <f>IFERROR(_xlfn.XLOOKUP(B257,'Interventi CIS-Base dati'!$E$2:$E$673,'Interventi CIS-Base dati'!$K$2:$K$673),"")</f>
        <v/>
      </c>
      <c r="G257" s="54" t="str">
        <f>IFERROR(_xlfn.XLOOKUP(B257,'Interventi CIS-Base dati'!$E$2:$E$673,'Interventi CIS-Base dati'!$L$2:$L$673),"")</f>
        <v/>
      </c>
      <c r="H257" s="54" t="str">
        <f>IFERROR(_xlfn.XLOOKUP(B257,'Interventi CIS-Base dati'!$E$2:$E$673,'Interventi CIS-Base dati'!$M$2:$M$673),"")</f>
        <v/>
      </c>
      <c r="I257" s="55" t="str">
        <f>IFERROR(_xlfn.XLOOKUP(B257,'Interventi CIS-Base dati'!$E$2:$E$673,'Interventi CIS-Base dati'!$N$2:$N$673),"")</f>
        <v/>
      </c>
      <c r="J257" s="55" t="str">
        <f>IFERROR(_xlfn.XLOOKUP(B257,'Interventi CIS-Base dati'!$E$2:$E$673,'Interventi CIS-Base dati'!$O$2:$O$673),"")</f>
        <v/>
      </c>
      <c r="K257" s="55" t="str">
        <f>IFERROR(_xlfn.XLOOKUP(B257,'Interventi CIS-Base dati'!$E$2:$E$673,'Interventi CIS-Base dati'!$P$2:$P$673),"")</f>
        <v/>
      </c>
      <c r="L257" s="34" t="str">
        <f>IFERROR(_xlfn.XLOOKUP(B257,'Interventi CIS-Base dati'!$E$2:$E$673,'Interventi CIS-Base dati'!$Q$2:$Q$673),"")</f>
        <v/>
      </c>
      <c r="M257" s="56" t="str">
        <f>IFERROR(_xlfn.XLOOKUP(B257,'Interventi CIS-Base dati'!$E$2:$E$673,'Interventi CIS-Base dati'!$S$2:$S$673),"")</f>
        <v/>
      </c>
      <c r="N257" s="34" t="str">
        <f>IFERROR(_xlfn.XLOOKUP(B257,'Interventi CIS-Base dati'!$E$2:$E$673,'Interventi CIS-Base dati'!$Y$2:$Y$673),"")</f>
        <v/>
      </c>
      <c r="O257" s="34" t="str">
        <f>IFERROR(_xlfn.XLOOKUP(B257,'Interventi CIS-Base dati'!$E$2:$E$673,'Interventi CIS-Base dati'!$Z$2:$Z$673),"")</f>
        <v/>
      </c>
    </row>
    <row r="258" spans="3:15" x14ac:dyDescent="0.25">
      <c r="C258" s="34" t="str">
        <f>IFERROR(_xlfn.XLOOKUP(B258,'Interventi CIS-Base dati'!$E$2:$E$673,'Interventi CIS-Base dati'!$F$2:$F$673),"")</f>
        <v/>
      </c>
      <c r="D258" s="34" t="str">
        <f>IFERROR(_xlfn.XLOOKUP(B258,'Interventi CIS-Base dati'!$E$2:$E$673,'Interventi CIS-Base dati'!$G$2:$G$673),"")</f>
        <v/>
      </c>
      <c r="E258" s="54" t="str">
        <f>IFERROR(_xlfn.XLOOKUP(B258,'Interventi CIS-Base dati'!$E$2:$E$673,'Interventi CIS-Base dati'!$J$2:$J$673),"")</f>
        <v/>
      </c>
      <c r="F258" s="54" t="str">
        <f>IFERROR(_xlfn.XLOOKUP(B258,'Interventi CIS-Base dati'!$E$2:$E$673,'Interventi CIS-Base dati'!$K$2:$K$673),"")</f>
        <v/>
      </c>
      <c r="G258" s="54" t="str">
        <f>IFERROR(_xlfn.XLOOKUP(B258,'Interventi CIS-Base dati'!$E$2:$E$673,'Interventi CIS-Base dati'!$L$2:$L$673),"")</f>
        <v/>
      </c>
      <c r="H258" s="54" t="str">
        <f>IFERROR(_xlfn.XLOOKUP(B258,'Interventi CIS-Base dati'!$E$2:$E$673,'Interventi CIS-Base dati'!$M$2:$M$673),"")</f>
        <v/>
      </c>
      <c r="I258" s="55" t="str">
        <f>IFERROR(_xlfn.XLOOKUP(B258,'Interventi CIS-Base dati'!$E$2:$E$673,'Interventi CIS-Base dati'!$N$2:$N$673),"")</f>
        <v/>
      </c>
      <c r="J258" s="55" t="str">
        <f>IFERROR(_xlfn.XLOOKUP(B258,'Interventi CIS-Base dati'!$E$2:$E$673,'Interventi CIS-Base dati'!$O$2:$O$673),"")</f>
        <v/>
      </c>
      <c r="K258" s="55" t="str">
        <f>IFERROR(_xlfn.XLOOKUP(B258,'Interventi CIS-Base dati'!$E$2:$E$673,'Interventi CIS-Base dati'!$P$2:$P$673),"")</f>
        <v/>
      </c>
      <c r="L258" s="34" t="str">
        <f>IFERROR(_xlfn.XLOOKUP(B258,'Interventi CIS-Base dati'!$E$2:$E$673,'Interventi CIS-Base dati'!$Q$2:$Q$673),"")</f>
        <v/>
      </c>
      <c r="M258" s="56" t="str">
        <f>IFERROR(_xlfn.XLOOKUP(B258,'Interventi CIS-Base dati'!$E$2:$E$673,'Interventi CIS-Base dati'!$S$2:$S$673),"")</f>
        <v/>
      </c>
      <c r="N258" s="34" t="str">
        <f>IFERROR(_xlfn.XLOOKUP(B258,'Interventi CIS-Base dati'!$E$2:$E$673,'Interventi CIS-Base dati'!$Y$2:$Y$673),"")</f>
        <v/>
      </c>
      <c r="O258" s="34" t="str">
        <f>IFERROR(_xlfn.XLOOKUP(B258,'Interventi CIS-Base dati'!$E$2:$E$673,'Interventi CIS-Base dati'!$Z$2:$Z$673),"")</f>
        <v/>
      </c>
    </row>
    <row r="259" spans="3:15" x14ac:dyDescent="0.25">
      <c r="C259" s="34" t="str">
        <f>IFERROR(_xlfn.XLOOKUP(B259,'Interventi CIS-Base dati'!$E$2:$E$673,'Interventi CIS-Base dati'!$F$2:$F$673),"")</f>
        <v/>
      </c>
      <c r="D259" s="34" t="str">
        <f>IFERROR(_xlfn.XLOOKUP(B259,'Interventi CIS-Base dati'!$E$2:$E$673,'Interventi CIS-Base dati'!$G$2:$G$673),"")</f>
        <v/>
      </c>
      <c r="E259" s="54" t="str">
        <f>IFERROR(_xlfn.XLOOKUP(B259,'Interventi CIS-Base dati'!$E$2:$E$673,'Interventi CIS-Base dati'!$J$2:$J$673),"")</f>
        <v/>
      </c>
      <c r="F259" s="54" t="str">
        <f>IFERROR(_xlfn.XLOOKUP(B259,'Interventi CIS-Base dati'!$E$2:$E$673,'Interventi CIS-Base dati'!$K$2:$K$673),"")</f>
        <v/>
      </c>
      <c r="G259" s="54" t="str">
        <f>IFERROR(_xlfn.XLOOKUP(B259,'Interventi CIS-Base dati'!$E$2:$E$673,'Interventi CIS-Base dati'!$L$2:$L$673),"")</f>
        <v/>
      </c>
      <c r="H259" s="54" t="str">
        <f>IFERROR(_xlfn.XLOOKUP(B259,'Interventi CIS-Base dati'!$E$2:$E$673,'Interventi CIS-Base dati'!$M$2:$M$673),"")</f>
        <v/>
      </c>
      <c r="I259" s="55" t="str">
        <f>IFERROR(_xlfn.XLOOKUP(B259,'Interventi CIS-Base dati'!$E$2:$E$673,'Interventi CIS-Base dati'!$N$2:$N$673),"")</f>
        <v/>
      </c>
      <c r="J259" s="55" t="str">
        <f>IFERROR(_xlfn.XLOOKUP(B259,'Interventi CIS-Base dati'!$E$2:$E$673,'Interventi CIS-Base dati'!$O$2:$O$673),"")</f>
        <v/>
      </c>
      <c r="K259" s="55" t="str">
        <f>IFERROR(_xlfn.XLOOKUP(B259,'Interventi CIS-Base dati'!$E$2:$E$673,'Interventi CIS-Base dati'!$P$2:$P$673),"")</f>
        <v/>
      </c>
      <c r="L259" s="34" t="str">
        <f>IFERROR(_xlfn.XLOOKUP(B259,'Interventi CIS-Base dati'!$E$2:$E$673,'Interventi CIS-Base dati'!$Q$2:$Q$673),"")</f>
        <v/>
      </c>
      <c r="M259" s="56" t="str">
        <f>IFERROR(_xlfn.XLOOKUP(B259,'Interventi CIS-Base dati'!$E$2:$E$673,'Interventi CIS-Base dati'!$S$2:$S$673),"")</f>
        <v/>
      </c>
      <c r="N259" s="34" t="str">
        <f>IFERROR(_xlfn.XLOOKUP(B259,'Interventi CIS-Base dati'!$E$2:$E$673,'Interventi CIS-Base dati'!$Y$2:$Y$673),"")</f>
        <v/>
      </c>
      <c r="O259" s="34" t="str">
        <f>IFERROR(_xlfn.XLOOKUP(B259,'Interventi CIS-Base dati'!$E$2:$E$673,'Interventi CIS-Base dati'!$Z$2:$Z$673),"")</f>
        <v/>
      </c>
    </row>
    <row r="260" spans="3:15" x14ac:dyDescent="0.25">
      <c r="C260" s="34" t="str">
        <f>IFERROR(_xlfn.XLOOKUP(B260,'Interventi CIS-Base dati'!$E$2:$E$673,'Interventi CIS-Base dati'!$F$2:$F$673),"")</f>
        <v/>
      </c>
      <c r="D260" s="34" t="str">
        <f>IFERROR(_xlfn.XLOOKUP(B260,'Interventi CIS-Base dati'!$E$2:$E$673,'Interventi CIS-Base dati'!$G$2:$G$673),"")</f>
        <v/>
      </c>
      <c r="E260" s="54" t="str">
        <f>IFERROR(_xlfn.XLOOKUP(B260,'Interventi CIS-Base dati'!$E$2:$E$673,'Interventi CIS-Base dati'!$J$2:$J$673),"")</f>
        <v/>
      </c>
      <c r="F260" s="54" t="str">
        <f>IFERROR(_xlfn.XLOOKUP(B260,'Interventi CIS-Base dati'!$E$2:$E$673,'Interventi CIS-Base dati'!$K$2:$K$673),"")</f>
        <v/>
      </c>
      <c r="G260" s="54" t="str">
        <f>IFERROR(_xlfn.XLOOKUP(B260,'Interventi CIS-Base dati'!$E$2:$E$673,'Interventi CIS-Base dati'!$L$2:$L$673),"")</f>
        <v/>
      </c>
      <c r="H260" s="54" t="str">
        <f>IFERROR(_xlfn.XLOOKUP(B260,'Interventi CIS-Base dati'!$E$2:$E$673,'Interventi CIS-Base dati'!$M$2:$M$673),"")</f>
        <v/>
      </c>
      <c r="I260" s="55" t="str">
        <f>IFERROR(_xlfn.XLOOKUP(B260,'Interventi CIS-Base dati'!$E$2:$E$673,'Interventi CIS-Base dati'!$N$2:$N$673),"")</f>
        <v/>
      </c>
      <c r="J260" s="55" t="str">
        <f>IFERROR(_xlfn.XLOOKUP(B260,'Interventi CIS-Base dati'!$E$2:$E$673,'Interventi CIS-Base dati'!$O$2:$O$673),"")</f>
        <v/>
      </c>
      <c r="K260" s="55" t="str">
        <f>IFERROR(_xlfn.XLOOKUP(B260,'Interventi CIS-Base dati'!$E$2:$E$673,'Interventi CIS-Base dati'!$P$2:$P$673),"")</f>
        <v/>
      </c>
      <c r="L260" s="34" t="str">
        <f>IFERROR(_xlfn.XLOOKUP(B260,'Interventi CIS-Base dati'!$E$2:$E$673,'Interventi CIS-Base dati'!$Q$2:$Q$673),"")</f>
        <v/>
      </c>
      <c r="M260" s="56" t="str">
        <f>IFERROR(_xlfn.XLOOKUP(B260,'Interventi CIS-Base dati'!$E$2:$E$673,'Interventi CIS-Base dati'!$S$2:$S$673),"")</f>
        <v/>
      </c>
      <c r="N260" s="34" t="str">
        <f>IFERROR(_xlfn.XLOOKUP(B260,'Interventi CIS-Base dati'!$E$2:$E$673,'Interventi CIS-Base dati'!$Y$2:$Y$673),"")</f>
        <v/>
      </c>
      <c r="O260" s="34" t="str">
        <f>IFERROR(_xlfn.XLOOKUP(B260,'Interventi CIS-Base dati'!$E$2:$E$673,'Interventi CIS-Base dati'!$Z$2:$Z$673),"")</f>
        <v/>
      </c>
    </row>
    <row r="261" spans="3:15" x14ac:dyDescent="0.25">
      <c r="C261" s="34" t="str">
        <f>IFERROR(_xlfn.XLOOKUP(B261,'Interventi CIS-Base dati'!$E$2:$E$673,'Interventi CIS-Base dati'!$F$2:$F$673),"")</f>
        <v/>
      </c>
      <c r="D261" s="34" t="str">
        <f>IFERROR(_xlfn.XLOOKUP(B261,'Interventi CIS-Base dati'!$E$2:$E$673,'Interventi CIS-Base dati'!$G$2:$G$673),"")</f>
        <v/>
      </c>
      <c r="E261" s="54" t="str">
        <f>IFERROR(_xlfn.XLOOKUP(B261,'Interventi CIS-Base dati'!$E$2:$E$673,'Interventi CIS-Base dati'!$J$2:$J$673),"")</f>
        <v/>
      </c>
      <c r="F261" s="54" t="str">
        <f>IFERROR(_xlfn.XLOOKUP(B261,'Interventi CIS-Base dati'!$E$2:$E$673,'Interventi CIS-Base dati'!$K$2:$K$673),"")</f>
        <v/>
      </c>
      <c r="G261" s="54" t="str">
        <f>IFERROR(_xlfn.XLOOKUP(B261,'Interventi CIS-Base dati'!$E$2:$E$673,'Interventi CIS-Base dati'!$L$2:$L$673),"")</f>
        <v/>
      </c>
      <c r="H261" s="54" t="str">
        <f>IFERROR(_xlfn.XLOOKUP(B261,'Interventi CIS-Base dati'!$E$2:$E$673,'Interventi CIS-Base dati'!$M$2:$M$673),"")</f>
        <v/>
      </c>
      <c r="I261" s="55" t="str">
        <f>IFERROR(_xlfn.XLOOKUP(B261,'Interventi CIS-Base dati'!$E$2:$E$673,'Interventi CIS-Base dati'!$N$2:$N$673),"")</f>
        <v/>
      </c>
      <c r="J261" s="55" t="str">
        <f>IFERROR(_xlfn.XLOOKUP(B261,'Interventi CIS-Base dati'!$E$2:$E$673,'Interventi CIS-Base dati'!$O$2:$O$673),"")</f>
        <v/>
      </c>
      <c r="K261" s="55" t="str">
        <f>IFERROR(_xlfn.XLOOKUP(B261,'Interventi CIS-Base dati'!$E$2:$E$673,'Interventi CIS-Base dati'!$P$2:$P$673),"")</f>
        <v/>
      </c>
      <c r="L261" s="34" t="str">
        <f>IFERROR(_xlfn.XLOOKUP(B261,'Interventi CIS-Base dati'!$E$2:$E$673,'Interventi CIS-Base dati'!$Q$2:$Q$673),"")</f>
        <v/>
      </c>
      <c r="M261" s="56" t="str">
        <f>IFERROR(_xlfn.XLOOKUP(B261,'Interventi CIS-Base dati'!$E$2:$E$673,'Interventi CIS-Base dati'!$S$2:$S$673),"")</f>
        <v/>
      </c>
      <c r="N261" s="34" t="str">
        <f>IFERROR(_xlfn.XLOOKUP(B261,'Interventi CIS-Base dati'!$E$2:$E$673,'Interventi CIS-Base dati'!$Y$2:$Y$673),"")</f>
        <v/>
      </c>
      <c r="O261" s="34" t="str">
        <f>IFERROR(_xlfn.XLOOKUP(B261,'Interventi CIS-Base dati'!$E$2:$E$673,'Interventi CIS-Base dati'!$Z$2:$Z$673),"")</f>
        <v/>
      </c>
    </row>
    <row r="262" spans="3:15" x14ac:dyDescent="0.25">
      <c r="C262" s="34" t="str">
        <f>IFERROR(_xlfn.XLOOKUP(B262,'Interventi CIS-Base dati'!$E$2:$E$673,'Interventi CIS-Base dati'!$F$2:$F$673),"")</f>
        <v/>
      </c>
      <c r="D262" s="34" t="str">
        <f>IFERROR(_xlfn.XLOOKUP(B262,'Interventi CIS-Base dati'!$E$2:$E$673,'Interventi CIS-Base dati'!$G$2:$G$673),"")</f>
        <v/>
      </c>
      <c r="E262" s="54" t="str">
        <f>IFERROR(_xlfn.XLOOKUP(B262,'Interventi CIS-Base dati'!$E$2:$E$673,'Interventi CIS-Base dati'!$J$2:$J$673),"")</f>
        <v/>
      </c>
      <c r="F262" s="54" t="str">
        <f>IFERROR(_xlfn.XLOOKUP(B262,'Interventi CIS-Base dati'!$E$2:$E$673,'Interventi CIS-Base dati'!$K$2:$K$673),"")</f>
        <v/>
      </c>
      <c r="G262" s="54" t="str">
        <f>IFERROR(_xlfn.XLOOKUP(B262,'Interventi CIS-Base dati'!$E$2:$E$673,'Interventi CIS-Base dati'!$L$2:$L$673),"")</f>
        <v/>
      </c>
      <c r="H262" s="54" t="str">
        <f>IFERROR(_xlfn.XLOOKUP(B262,'Interventi CIS-Base dati'!$E$2:$E$673,'Interventi CIS-Base dati'!$M$2:$M$673),"")</f>
        <v/>
      </c>
      <c r="I262" s="55" t="str">
        <f>IFERROR(_xlfn.XLOOKUP(B262,'Interventi CIS-Base dati'!$E$2:$E$673,'Interventi CIS-Base dati'!$N$2:$N$673),"")</f>
        <v/>
      </c>
      <c r="J262" s="55" t="str">
        <f>IFERROR(_xlfn.XLOOKUP(B262,'Interventi CIS-Base dati'!$E$2:$E$673,'Interventi CIS-Base dati'!$O$2:$O$673),"")</f>
        <v/>
      </c>
      <c r="K262" s="55" t="str">
        <f>IFERROR(_xlfn.XLOOKUP(B262,'Interventi CIS-Base dati'!$E$2:$E$673,'Interventi CIS-Base dati'!$P$2:$P$673),"")</f>
        <v/>
      </c>
      <c r="L262" s="34" t="str">
        <f>IFERROR(_xlfn.XLOOKUP(B262,'Interventi CIS-Base dati'!$E$2:$E$673,'Interventi CIS-Base dati'!$Q$2:$Q$673),"")</f>
        <v/>
      </c>
      <c r="M262" s="56" t="str">
        <f>IFERROR(_xlfn.XLOOKUP(B262,'Interventi CIS-Base dati'!$E$2:$E$673,'Interventi CIS-Base dati'!$S$2:$S$673),"")</f>
        <v/>
      </c>
      <c r="N262" s="34" t="str">
        <f>IFERROR(_xlfn.XLOOKUP(B262,'Interventi CIS-Base dati'!$E$2:$E$673,'Interventi CIS-Base dati'!$Y$2:$Y$673),"")</f>
        <v/>
      </c>
      <c r="O262" s="34" t="str">
        <f>IFERROR(_xlfn.XLOOKUP(B262,'Interventi CIS-Base dati'!$E$2:$E$673,'Interventi CIS-Base dati'!$Z$2:$Z$673),"")</f>
        <v/>
      </c>
    </row>
    <row r="263" spans="3:15" x14ac:dyDescent="0.25">
      <c r="C263" s="34" t="str">
        <f>IFERROR(_xlfn.XLOOKUP(B263,'Interventi CIS-Base dati'!$E$2:$E$673,'Interventi CIS-Base dati'!$F$2:$F$673),"")</f>
        <v/>
      </c>
      <c r="D263" s="34" t="str">
        <f>IFERROR(_xlfn.XLOOKUP(B263,'Interventi CIS-Base dati'!$E$2:$E$673,'Interventi CIS-Base dati'!$G$2:$G$673),"")</f>
        <v/>
      </c>
      <c r="E263" s="54" t="str">
        <f>IFERROR(_xlfn.XLOOKUP(B263,'Interventi CIS-Base dati'!$E$2:$E$673,'Interventi CIS-Base dati'!$J$2:$J$673),"")</f>
        <v/>
      </c>
      <c r="F263" s="54" t="str">
        <f>IFERROR(_xlfn.XLOOKUP(B263,'Interventi CIS-Base dati'!$E$2:$E$673,'Interventi CIS-Base dati'!$K$2:$K$673),"")</f>
        <v/>
      </c>
      <c r="G263" s="54" t="str">
        <f>IFERROR(_xlfn.XLOOKUP(B263,'Interventi CIS-Base dati'!$E$2:$E$673,'Interventi CIS-Base dati'!$L$2:$L$673),"")</f>
        <v/>
      </c>
      <c r="H263" s="54" t="str">
        <f>IFERROR(_xlfn.XLOOKUP(B263,'Interventi CIS-Base dati'!$E$2:$E$673,'Interventi CIS-Base dati'!$M$2:$M$673),"")</f>
        <v/>
      </c>
      <c r="I263" s="55" t="str">
        <f>IFERROR(_xlfn.XLOOKUP(B263,'Interventi CIS-Base dati'!$E$2:$E$673,'Interventi CIS-Base dati'!$N$2:$N$673),"")</f>
        <v/>
      </c>
      <c r="J263" s="55" t="str">
        <f>IFERROR(_xlfn.XLOOKUP(B263,'Interventi CIS-Base dati'!$E$2:$E$673,'Interventi CIS-Base dati'!$O$2:$O$673),"")</f>
        <v/>
      </c>
      <c r="K263" s="55" t="str">
        <f>IFERROR(_xlfn.XLOOKUP(B263,'Interventi CIS-Base dati'!$E$2:$E$673,'Interventi CIS-Base dati'!$P$2:$P$673),"")</f>
        <v/>
      </c>
      <c r="L263" s="34" t="str">
        <f>IFERROR(_xlfn.XLOOKUP(B263,'Interventi CIS-Base dati'!$E$2:$E$673,'Interventi CIS-Base dati'!$Q$2:$Q$673),"")</f>
        <v/>
      </c>
      <c r="M263" s="56" t="str">
        <f>IFERROR(_xlfn.XLOOKUP(B263,'Interventi CIS-Base dati'!$E$2:$E$673,'Interventi CIS-Base dati'!$S$2:$S$673),"")</f>
        <v/>
      </c>
      <c r="N263" s="34" t="str">
        <f>IFERROR(_xlfn.XLOOKUP(B263,'Interventi CIS-Base dati'!$E$2:$E$673,'Interventi CIS-Base dati'!$Y$2:$Y$673),"")</f>
        <v/>
      </c>
      <c r="O263" s="34" t="str">
        <f>IFERROR(_xlfn.XLOOKUP(B263,'Interventi CIS-Base dati'!$E$2:$E$673,'Interventi CIS-Base dati'!$Z$2:$Z$673),"")</f>
        <v/>
      </c>
    </row>
    <row r="264" spans="3:15" x14ac:dyDescent="0.25">
      <c r="C264" s="34" t="str">
        <f>IFERROR(_xlfn.XLOOKUP(B264,'Interventi CIS-Base dati'!$E$2:$E$673,'Interventi CIS-Base dati'!$F$2:$F$673),"")</f>
        <v/>
      </c>
      <c r="D264" s="34" t="str">
        <f>IFERROR(_xlfn.XLOOKUP(B264,'Interventi CIS-Base dati'!$E$2:$E$673,'Interventi CIS-Base dati'!$G$2:$G$673),"")</f>
        <v/>
      </c>
      <c r="E264" s="54" t="str">
        <f>IFERROR(_xlfn.XLOOKUP(B264,'Interventi CIS-Base dati'!$E$2:$E$673,'Interventi CIS-Base dati'!$J$2:$J$673),"")</f>
        <v/>
      </c>
      <c r="F264" s="54" t="str">
        <f>IFERROR(_xlfn.XLOOKUP(B264,'Interventi CIS-Base dati'!$E$2:$E$673,'Interventi CIS-Base dati'!$K$2:$K$673),"")</f>
        <v/>
      </c>
      <c r="G264" s="54" t="str">
        <f>IFERROR(_xlfn.XLOOKUP(B264,'Interventi CIS-Base dati'!$E$2:$E$673,'Interventi CIS-Base dati'!$L$2:$L$673),"")</f>
        <v/>
      </c>
      <c r="H264" s="54" t="str">
        <f>IFERROR(_xlfn.XLOOKUP(B264,'Interventi CIS-Base dati'!$E$2:$E$673,'Interventi CIS-Base dati'!$M$2:$M$673),"")</f>
        <v/>
      </c>
      <c r="I264" s="55" t="str">
        <f>IFERROR(_xlfn.XLOOKUP(B264,'Interventi CIS-Base dati'!$E$2:$E$673,'Interventi CIS-Base dati'!$N$2:$N$673),"")</f>
        <v/>
      </c>
      <c r="J264" s="55" t="str">
        <f>IFERROR(_xlfn.XLOOKUP(B264,'Interventi CIS-Base dati'!$E$2:$E$673,'Interventi CIS-Base dati'!$O$2:$O$673),"")</f>
        <v/>
      </c>
      <c r="K264" s="55" t="str">
        <f>IFERROR(_xlfn.XLOOKUP(B264,'Interventi CIS-Base dati'!$E$2:$E$673,'Interventi CIS-Base dati'!$P$2:$P$673),"")</f>
        <v/>
      </c>
      <c r="L264" s="34" t="str">
        <f>IFERROR(_xlfn.XLOOKUP(B264,'Interventi CIS-Base dati'!$E$2:$E$673,'Interventi CIS-Base dati'!$Q$2:$Q$673),"")</f>
        <v/>
      </c>
      <c r="M264" s="56" t="str">
        <f>IFERROR(_xlfn.XLOOKUP(B264,'Interventi CIS-Base dati'!$E$2:$E$673,'Interventi CIS-Base dati'!$S$2:$S$673),"")</f>
        <v/>
      </c>
      <c r="N264" s="34" t="str">
        <f>IFERROR(_xlfn.XLOOKUP(B264,'Interventi CIS-Base dati'!$E$2:$E$673,'Interventi CIS-Base dati'!$Y$2:$Y$673),"")</f>
        <v/>
      </c>
      <c r="O264" s="34" t="str">
        <f>IFERROR(_xlfn.XLOOKUP(B264,'Interventi CIS-Base dati'!$E$2:$E$673,'Interventi CIS-Base dati'!$Z$2:$Z$673),"")</f>
        <v/>
      </c>
    </row>
    <row r="265" spans="3:15" x14ac:dyDescent="0.25">
      <c r="C265" s="34" t="str">
        <f>IFERROR(_xlfn.XLOOKUP(B265,'Interventi CIS-Base dati'!$E$2:$E$673,'Interventi CIS-Base dati'!$F$2:$F$673),"")</f>
        <v/>
      </c>
      <c r="D265" s="34" t="str">
        <f>IFERROR(_xlfn.XLOOKUP(B265,'Interventi CIS-Base dati'!$E$2:$E$673,'Interventi CIS-Base dati'!$G$2:$G$673),"")</f>
        <v/>
      </c>
      <c r="E265" s="54" t="str">
        <f>IFERROR(_xlfn.XLOOKUP(B265,'Interventi CIS-Base dati'!$E$2:$E$673,'Interventi CIS-Base dati'!$J$2:$J$673),"")</f>
        <v/>
      </c>
      <c r="F265" s="54" t="str">
        <f>IFERROR(_xlfn.XLOOKUP(B265,'Interventi CIS-Base dati'!$E$2:$E$673,'Interventi CIS-Base dati'!$K$2:$K$673),"")</f>
        <v/>
      </c>
      <c r="G265" s="54" t="str">
        <f>IFERROR(_xlfn.XLOOKUP(B265,'Interventi CIS-Base dati'!$E$2:$E$673,'Interventi CIS-Base dati'!$L$2:$L$673),"")</f>
        <v/>
      </c>
      <c r="H265" s="54" t="str">
        <f>IFERROR(_xlfn.XLOOKUP(B265,'Interventi CIS-Base dati'!$E$2:$E$673,'Interventi CIS-Base dati'!$M$2:$M$673),"")</f>
        <v/>
      </c>
      <c r="I265" s="55" t="str">
        <f>IFERROR(_xlfn.XLOOKUP(B265,'Interventi CIS-Base dati'!$E$2:$E$673,'Interventi CIS-Base dati'!$N$2:$N$673),"")</f>
        <v/>
      </c>
      <c r="J265" s="55" t="str">
        <f>IFERROR(_xlfn.XLOOKUP(B265,'Interventi CIS-Base dati'!$E$2:$E$673,'Interventi CIS-Base dati'!$O$2:$O$673),"")</f>
        <v/>
      </c>
      <c r="K265" s="55" t="str">
        <f>IFERROR(_xlfn.XLOOKUP(B265,'Interventi CIS-Base dati'!$E$2:$E$673,'Interventi CIS-Base dati'!$P$2:$P$673),"")</f>
        <v/>
      </c>
      <c r="L265" s="34" t="str">
        <f>IFERROR(_xlfn.XLOOKUP(B265,'Interventi CIS-Base dati'!$E$2:$E$673,'Interventi CIS-Base dati'!$Q$2:$Q$673),"")</f>
        <v/>
      </c>
      <c r="M265" s="56" t="str">
        <f>IFERROR(_xlfn.XLOOKUP(B265,'Interventi CIS-Base dati'!$E$2:$E$673,'Interventi CIS-Base dati'!$S$2:$S$673),"")</f>
        <v/>
      </c>
      <c r="N265" s="34" t="str">
        <f>IFERROR(_xlfn.XLOOKUP(B265,'Interventi CIS-Base dati'!$E$2:$E$673,'Interventi CIS-Base dati'!$Y$2:$Y$673),"")</f>
        <v/>
      </c>
      <c r="O265" s="34" t="str">
        <f>IFERROR(_xlfn.XLOOKUP(B265,'Interventi CIS-Base dati'!$E$2:$E$673,'Interventi CIS-Base dati'!$Z$2:$Z$673),"")</f>
        <v/>
      </c>
    </row>
    <row r="266" spans="3:15" x14ac:dyDescent="0.25">
      <c r="C266" s="34" t="str">
        <f>IFERROR(_xlfn.XLOOKUP(B266,'Interventi CIS-Base dati'!$E$2:$E$673,'Interventi CIS-Base dati'!$F$2:$F$673),"")</f>
        <v/>
      </c>
      <c r="D266" s="34" t="str">
        <f>IFERROR(_xlfn.XLOOKUP(B266,'Interventi CIS-Base dati'!$E$2:$E$673,'Interventi CIS-Base dati'!$G$2:$G$673),"")</f>
        <v/>
      </c>
      <c r="E266" s="54" t="str">
        <f>IFERROR(_xlfn.XLOOKUP(B266,'Interventi CIS-Base dati'!$E$2:$E$673,'Interventi CIS-Base dati'!$J$2:$J$673),"")</f>
        <v/>
      </c>
      <c r="F266" s="54" t="str">
        <f>IFERROR(_xlfn.XLOOKUP(B266,'Interventi CIS-Base dati'!$E$2:$E$673,'Interventi CIS-Base dati'!$K$2:$K$673),"")</f>
        <v/>
      </c>
      <c r="G266" s="54" t="str">
        <f>IFERROR(_xlfn.XLOOKUP(B266,'Interventi CIS-Base dati'!$E$2:$E$673,'Interventi CIS-Base dati'!$L$2:$L$673),"")</f>
        <v/>
      </c>
      <c r="H266" s="54" t="str">
        <f>IFERROR(_xlfn.XLOOKUP(B266,'Interventi CIS-Base dati'!$E$2:$E$673,'Interventi CIS-Base dati'!$M$2:$M$673),"")</f>
        <v/>
      </c>
      <c r="I266" s="55" t="str">
        <f>IFERROR(_xlfn.XLOOKUP(B266,'Interventi CIS-Base dati'!$E$2:$E$673,'Interventi CIS-Base dati'!$N$2:$N$673),"")</f>
        <v/>
      </c>
      <c r="J266" s="55" t="str">
        <f>IFERROR(_xlfn.XLOOKUP(B266,'Interventi CIS-Base dati'!$E$2:$E$673,'Interventi CIS-Base dati'!$O$2:$O$673),"")</f>
        <v/>
      </c>
      <c r="K266" s="55" t="str">
        <f>IFERROR(_xlfn.XLOOKUP(B266,'Interventi CIS-Base dati'!$E$2:$E$673,'Interventi CIS-Base dati'!$P$2:$P$673),"")</f>
        <v/>
      </c>
      <c r="L266" s="34" t="str">
        <f>IFERROR(_xlfn.XLOOKUP(B266,'Interventi CIS-Base dati'!$E$2:$E$673,'Interventi CIS-Base dati'!$Q$2:$Q$673),"")</f>
        <v/>
      </c>
      <c r="M266" s="56" t="str">
        <f>IFERROR(_xlfn.XLOOKUP(B266,'Interventi CIS-Base dati'!$E$2:$E$673,'Interventi CIS-Base dati'!$S$2:$S$673),"")</f>
        <v/>
      </c>
      <c r="N266" s="34" t="str">
        <f>IFERROR(_xlfn.XLOOKUP(B266,'Interventi CIS-Base dati'!$E$2:$E$673,'Interventi CIS-Base dati'!$Y$2:$Y$673),"")</f>
        <v/>
      </c>
      <c r="O266" s="34" t="str">
        <f>IFERROR(_xlfn.XLOOKUP(B266,'Interventi CIS-Base dati'!$E$2:$E$673,'Interventi CIS-Base dati'!$Z$2:$Z$673),"")</f>
        <v/>
      </c>
    </row>
    <row r="267" spans="3:15" x14ac:dyDescent="0.25">
      <c r="C267" s="34" t="str">
        <f>IFERROR(_xlfn.XLOOKUP(B267,'Interventi CIS-Base dati'!$E$2:$E$673,'Interventi CIS-Base dati'!$F$2:$F$673),"")</f>
        <v/>
      </c>
      <c r="D267" s="34" t="str">
        <f>IFERROR(_xlfn.XLOOKUP(B267,'Interventi CIS-Base dati'!$E$2:$E$673,'Interventi CIS-Base dati'!$G$2:$G$673),"")</f>
        <v/>
      </c>
      <c r="E267" s="54" t="str">
        <f>IFERROR(_xlfn.XLOOKUP(B267,'Interventi CIS-Base dati'!$E$2:$E$673,'Interventi CIS-Base dati'!$J$2:$J$673),"")</f>
        <v/>
      </c>
      <c r="F267" s="54" t="str">
        <f>IFERROR(_xlfn.XLOOKUP(B267,'Interventi CIS-Base dati'!$E$2:$E$673,'Interventi CIS-Base dati'!$K$2:$K$673),"")</f>
        <v/>
      </c>
      <c r="G267" s="54" t="str">
        <f>IFERROR(_xlfn.XLOOKUP(B267,'Interventi CIS-Base dati'!$E$2:$E$673,'Interventi CIS-Base dati'!$L$2:$L$673),"")</f>
        <v/>
      </c>
      <c r="H267" s="54" t="str">
        <f>IFERROR(_xlfn.XLOOKUP(B267,'Interventi CIS-Base dati'!$E$2:$E$673,'Interventi CIS-Base dati'!$M$2:$M$673),"")</f>
        <v/>
      </c>
      <c r="I267" s="55" t="str">
        <f>IFERROR(_xlfn.XLOOKUP(B267,'Interventi CIS-Base dati'!$E$2:$E$673,'Interventi CIS-Base dati'!$N$2:$N$673),"")</f>
        <v/>
      </c>
      <c r="J267" s="55" t="str">
        <f>IFERROR(_xlfn.XLOOKUP(B267,'Interventi CIS-Base dati'!$E$2:$E$673,'Interventi CIS-Base dati'!$O$2:$O$673),"")</f>
        <v/>
      </c>
      <c r="K267" s="55" t="str">
        <f>IFERROR(_xlfn.XLOOKUP(B267,'Interventi CIS-Base dati'!$E$2:$E$673,'Interventi CIS-Base dati'!$P$2:$P$673),"")</f>
        <v/>
      </c>
      <c r="L267" s="34" t="str">
        <f>IFERROR(_xlfn.XLOOKUP(B267,'Interventi CIS-Base dati'!$E$2:$E$673,'Interventi CIS-Base dati'!$Q$2:$Q$673),"")</f>
        <v/>
      </c>
      <c r="M267" s="56" t="str">
        <f>IFERROR(_xlfn.XLOOKUP(B267,'Interventi CIS-Base dati'!$E$2:$E$673,'Interventi CIS-Base dati'!$S$2:$S$673),"")</f>
        <v/>
      </c>
      <c r="N267" s="34" t="str">
        <f>IFERROR(_xlfn.XLOOKUP(B267,'Interventi CIS-Base dati'!$E$2:$E$673,'Interventi CIS-Base dati'!$Y$2:$Y$673),"")</f>
        <v/>
      </c>
      <c r="O267" s="34" t="str">
        <f>IFERROR(_xlfn.XLOOKUP(B267,'Interventi CIS-Base dati'!$E$2:$E$673,'Interventi CIS-Base dati'!$Z$2:$Z$673),"")</f>
        <v/>
      </c>
    </row>
    <row r="268" spans="3:15" x14ac:dyDescent="0.25">
      <c r="C268" s="34" t="str">
        <f>IFERROR(_xlfn.XLOOKUP(B268,'Interventi CIS-Base dati'!$E$2:$E$673,'Interventi CIS-Base dati'!$F$2:$F$673),"")</f>
        <v/>
      </c>
      <c r="D268" s="34" t="str">
        <f>IFERROR(_xlfn.XLOOKUP(B268,'Interventi CIS-Base dati'!$E$2:$E$673,'Interventi CIS-Base dati'!$G$2:$G$673),"")</f>
        <v/>
      </c>
      <c r="E268" s="54" t="str">
        <f>IFERROR(_xlfn.XLOOKUP(B268,'Interventi CIS-Base dati'!$E$2:$E$673,'Interventi CIS-Base dati'!$J$2:$J$673),"")</f>
        <v/>
      </c>
      <c r="F268" s="54" t="str">
        <f>IFERROR(_xlfn.XLOOKUP(B268,'Interventi CIS-Base dati'!$E$2:$E$673,'Interventi CIS-Base dati'!$K$2:$K$673),"")</f>
        <v/>
      </c>
      <c r="G268" s="54" t="str">
        <f>IFERROR(_xlfn.XLOOKUP(B268,'Interventi CIS-Base dati'!$E$2:$E$673,'Interventi CIS-Base dati'!$L$2:$L$673),"")</f>
        <v/>
      </c>
      <c r="H268" s="54" t="str">
        <f>IFERROR(_xlfn.XLOOKUP(B268,'Interventi CIS-Base dati'!$E$2:$E$673,'Interventi CIS-Base dati'!$M$2:$M$673),"")</f>
        <v/>
      </c>
      <c r="I268" s="55" t="str">
        <f>IFERROR(_xlfn.XLOOKUP(B268,'Interventi CIS-Base dati'!$E$2:$E$673,'Interventi CIS-Base dati'!$N$2:$N$673),"")</f>
        <v/>
      </c>
      <c r="J268" s="55" t="str">
        <f>IFERROR(_xlfn.XLOOKUP(B268,'Interventi CIS-Base dati'!$E$2:$E$673,'Interventi CIS-Base dati'!$O$2:$O$673),"")</f>
        <v/>
      </c>
      <c r="K268" s="55" t="str">
        <f>IFERROR(_xlfn.XLOOKUP(B268,'Interventi CIS-Base dati'!$E$2:$E$673,'Interventi CIS-Base dati'!$P$2:$P$673),"")</f>
        <v/>
      </c>
      <c r="L268" s="34" t="str">
        <f>IFERROR(_xlfn.XLOOKUP(B268,'Interventi CIS-Base dati'!$E$2:$E$673,'Interventi CIS-Base dati'!$Q$2:$Q$673),"")</f>
        <v/>
      </c>
      <c r="M268" s="56" t="str">
        <f>IFERROR(_xlfn.XLOOKUP(B268,'Interventi CIS-Base dati'!$E$2:$E$673,'Interventi CIS-Base dati'!$S$2:$S$673),"")</f>
        <v/>
      </c>
      <c r="N268" s="34" t="str">
        <f>IFERROR(_xlfn.XLOOKUP(B268,'Interventi CIS-Base dati'!$E$2:$E$673,'Interventi CIS-Base dati'!$Y$2:$Y$673),"")</f>
        <v/>
      </c>
      <c r="O268" s="34" t="str">
        <f>IFERROR(_xlfn.XLOOKUP(B268,'Interventi CIS-Base dati'!$E$2:$E$673,'Interventi CIS-Base dati'!$Z$2:$Z$673),"")</f>
        <v/>
      </c>
    </row>
    <row r="269" spans="3:15" x14ac:dyDescent="0.25">
      <c r="C269" s="34" t="str">
        <f>IFERROR(_xlfn.XLOOKUP(B269,'Interventi CIS-Base dati'!$E$2:$E$673,'Interventi CIS-Base dati'!$F$2:$F$673),"")</f>
        <v/>
      </c>
      <c r="D269" s="34" t="str">
        <f>IFERROR(_xlfn.XLOOKUP(B269,'Interventi CIS-Base dati'!$E$2:$E$673,'Interventi CIS-Base dati'!$G$2:$G$673),"")</f>
        <v/>
      </c>
      <c r="E269" s="54" t="str">
        <f>IFERROR(_xlfn.XLOOKUP(B269,'Interventi CIS-Base dati'!$E$2:$E$673,'Interventi CIS-Base dati'!$J$2:$J$673),"")</f>
        <v/>
      </c>
      <c r="F269" s="54" t="str">
        <f>IFERROR(_xlfn.XLOOKUP(B269,'Interventi CIS-Base dati'!$E$2:$E$673,'Interventi CIS-Base dati'!$K$2:$K$673),"")</f>
        <v/>
      </c>
      <c r="G269" s="54" t="str">
        <f>IFERROR(_xlfn.XLOOKUP(B269,'Interventi CIS-Base dati'!$E$2:$E$673,'Interventi CIS-Base dati'!$L$2:$L$673),"")</f>
        <v/>
      </c>
      <c r="H269" s="54" t="str">
        <f>IFERROR(_xlfn.XLOOKUP(B269,'Interventi CIS-Base dati'!$E$2:$E$673,'Interventi CIS-Base dati'!$M$2:$M$673),"")</f>
        <v/>
      </c>
      <c r="I269" s="55" t="str">
        <f>IFERROR(_xlfn.XLOOKUP(B269,'Interventi CIS-Base dati'!$E$2:$E$673,'Interventi CIS-Base dati'!$N$2:$N$673),"")</f>
        <v/>
      </c>
      <c r="J269" s="55" t="str">
        <f>IFERROR(_xlfn.XLOOKUP(B269,'Interventi CIS-Base dati'!$E$2:$E$673,'Interventi CIS-Base dati'!$O$2:$O$673),"")</f>
        <v/>
      </c>
      <c r="K269" s="55" t="str">
        <f>IFERROR(_xlfn.XLOOKUP(B269,'Interventi CIS-Base dati'!$E$2:$E$673,'Interventi CIS-Base dati'!$P$2:$P$673),"")</f>
        <v/>
      </c>
      <c r="L269" s="34" t="str">
        <f>IFERROR(_xlfn.XLOOKUP(B269,'Interventi CIS-Base dati'!$E$2:$E$673,'Interventi CIS-Base dati'!$Q$2:$Q$673),"")</f>
        <v/>
      </c>
      <c r="M269" s="56" t="str">
        <f>IFERROR(_xlfn.XLOOKUP(B269,'Interventi CIS-Base dati'!$E$2:$E$673,'Interventi CIS-Base dati'!$S$2:$S$673),"")</f>
        <v/>
      </c>
      <c r="N269" s="34" t="str">
        <f>IFERROR(_xlfn.XLOOKUP(B269,'Interventi CIS-Base dati'!$E$2:$E$673,'Interventi CIS-Base dati'!$Y$2:$Y$673),"")</f>
        <v/>
      </c>
      <c r="O269" s="34" t="str">
        <f>IFERROR(_xlfn.XLOOKUP(B269,'Interventi CIS-Base dati'!$E$2:$E$673,'Interventi CIS-Base dati'!$Z$2:$Z$673),"")</f>
        <v/>
      </c>
    </row>
    <row r="270" spans="3:15" x14ac:dyDescent="0.25">
      <c r="C270" s="34" t="str">
        <f>IFERROR(_xlfn.XLOOKUP(B270,'Interventi CIS-Base dati'!$E$2:$E$673,'Interventi CIS-Base dati'!$F$2:$F$673),"")</f>
        <v/>
      </c>
      <c r="D270" s="34" t="str">
        <f>IFERROR(_xlfn.XLOOKUP(B270,'Interventi CIS-Base dati'!$E$2:$E$673,'Interventi CIS-Base dati'!$G$2:$G$673),"")</f>
        <v/>
      </c>
      <c r="E270" s="54" t="str">
        <f>IFERROR(_xlfn.XLOOKUP(B270,'Interventi CIS-Base dati'!$E$2:$E$673,'Interventi CIS-Base dati'!$J$2:$J$673),"")</f>
        <v/>
      </c>
      <c r="F270" s="54" t="str">
        <f>IFERROR(_xlfn.XLOOKUP(B270,'Interventi CIS-Base dati'!$E$2:$E$673,'Interventi CIS-Base dati'!$K$2:$K$673),"")</f>
        <v/>
      </c>
      <c r="G270" s="54" t="str">
        <f>IFERROR(_xlfn.XLOOKUP(B270,'Interventi CIS-Base dati'!$E$2:$E$673,'Interventi CIS-Base dati'!$L$2:$L$673),"")</f>
        <v/>
      </c>
      <c r="H270" s="54" t="str">
        <f>IFERROR(_xlfn.XLOOKUP(B270,'Interventi CIS-Base dati'!$E$2:$E$673,'Interventi CIS-Base dati'!$M$2:$M$673),"")</f>
        <v/>
      </c>
      <c r="I270" s="55" t="str">
        <f>IFERROR(_xlfn.XLOOKUP(B270,'Interventi CIS-Base dati'!$E$2:$E$673,'Interventi CIS-Base dati'!$N$2:$N$673),"")</f>
        <v/>
      </c>
      <c r="J270" s="55" t="str">
        <f>IFERROR(_xlfn.XLOOKUP(B270,'Interventi CIS-Base dati'!$E$2:$E$673,'Interventi CIS-Base dati'!$O$2:$O$673),"")</f>
        <v/>
      </c>
      <c r="K270" s="55" t="str">
        <f>IFERROR(_xlfn.XLOOKUP(B270,'Interventi CIS-Base dati'!$E$2:$E$673,'Interventi CIS-Base dati'!$P$2:$P$673),"")</f>
        <v/>
      </c>
      <c r="L270" s="34" t="str">
        <f>IFERROR(_xlfn.XLOOKUP(B270,'Interventi CIS-Base dati'!$E$2:$E$673,'Interventi CIS-Base dati'!$Q$2:$Q$673),"")</f>
        <v/>
      </c>
      <c r="M270" s="56" t="str">
        <f>IFERROR(_xlfn.XLOOKUP(B270,'Interventi CIS-Base dati'!$E$2:$E$673,'Interventi CIS-Base dati'!$S$2:$S$673),"")</f>
        <v/>
      </c>
      <c r="N270" s="34" t="str">
        <f>IFERROR(_xlfn.XLOOKUP(B270,'Interventi CIS-Base dati'!$E$2:$E$673,'Interventi CIS-Base dati'!$Y$2:$Y$673),"")</f>
        <v/>
      </c>
      <c r="O270" s="34" t="str">
        <f>IFERROR(_xlfn.XLOOKUP(B270,'Interventi CIS-Base dati'!$E$2:$E$673,'Interventi CIS-Base dati'!$Z$2:$Z$673),"")</f>
        <v/>
      </c>
    </row>
    <row r="271" spans="3:15" x14ac:dyDescent="0.25">
      <c r="C271" s="34" t="str">
        <f>IFERROR(_xlfn.XLOOKUP(B271,'Interventi CIS-Base dati'!$E$2:$E$673,'Interventi CIS-Base dati'!$F$2:$F$673),"")</f>
        <v/>
      </c>
      <c r="D271" s="34" t="str">
        <f>IFERROR(_xlfn.XLOOKUP(B271,'Interventi CIS-Base dati'!$E$2:$E$673,'Interventi CIS-Base dati'!$G$2:$G$673),"")</f>
        <v/>
      </c>
      <c r="E271" s="54" t="str">
        <f>IFERROR(_xlfn.XLOOKUP(B271,'Interventi CIS-Base dati'!$E$2:$E$673,'Interventi CIS-Base dati'!$J$2:$J$673),"")</f>
        <v/>
      </c>
      <c r="F271" s="54" t="str">
        <f>IFERROR(_xlfn.XLOOKUP(B271,'Interventi CIS-Base dati'!$E$2:$E$673,'Interventi CIS-Base dati'!$K$2:$K$673),"")</f>
        <v/>
      </c>
      <c r="G271" s="54" t="str">
        <f>IFERROR(_xlfn.XLOOKUP(B271,'Interventi CIS-Base dati'!$E$2:$E$673,'Interventi CIS-Base dati'!$L$2:$L$673),"")</f>
        <v/>
      </c>
      <c r="H271" s="54" t="str">
        <f>IFERROR(_xlfn.XLOOKUP(B271,'Interventi CIS-Base dati'!$E$2:$E$673,'Interventi CIS-Base dati'!$M$2:$M$673),"")</f>
        <v/>
      </c>
      <c r="I271" s="55" t="str">
        <f>IFERROR(_xlfn.XLOOKUP(B271,'Interventi CIS-Base dati'!$E$2:$E$673,'Interventi CIS-Base dati'!$N$2:$N$673),"")</f>
        <v/>
      </c>
      <c r="J271" s="55" t="str">
        <f>IFERROR(_xlfn.XLOOKUP(B271,'Interventi CIS-Base dati'!$E$2:$E$673,'Interventi CIS-Base dati'!$O$2:$O$673),"")</f>
        <v/>
      </c>
      <c r="K271" s="55" t="str">
        <f>IFERROR(_xlfn.XLOOKUP(B271,'Interventi CIS-Base dati'!$E$2:$E$673,'Interventi CIS-Base dati'!$P$2:$P$673),"")</f>
        <v/>
      </c>
      <c r="L271" s="34" t="str">
        <f>IFERROR(_xlfn.XLOOKUP(B271,'Interventi CIS-Base dati'!$E$2:$E$673,'Interventi CIS-Base dati'!$Q$2:$Q$673),"")</f>
        <v/>
      </c>
      <c r="M271" s="56" t="str">
        <f>IFERROR(_xlfn.XLOOKUP(B271,'Interventi CIS-Base dati'!$E$2:$E$673,'Interventi CIS-Base dati'!$S$2:$S$673),"")</f>
        <v/>
      </c>
      <c r="N271" s="34" t="str">
        <f>IFERROR(_xlfn.XLOOKUP(B271,'Interventi CIS-Base dati'!$E$2:$E$673,'Interventi CIS-Base dati'!$Y$2:$Y$673),"")</f>
        <v/>
      </c>
      <c r="O271" s="34" t="str">
        <f>IFERROR(_xlfn.XLOOKUP(B271,'Interventi CIS-Base dati'!$E$2:$E$673,'Interventi CIS-Base dati'!$Z$2:$Z$673),"")</f>
        <v/>
      </c>
    </row>
    <row r="272" spans="3:15" x14ac:dyDescent="0.25">
      <c r="C272" s="34" t="str">
        <f>IFERROR(_xlfn.XLOOKUP(B272,'Interventi CIS-Base dati'!$E$2:$E$673,'Interventi CIS-Base dati'!$F$2:$F$673),"")</f>
        <v/>
      </c>
      <c r="D272" s="34" t="str">
        <f>IFERROR(_xlfn.XLOOKUP(B272,'Interventi CIS-Base dati'!$E$2:$E$673,'Interventi CIS-Base dati'!$G$2:$G$673),"")</f>
        <v/>
      </c>
      <c r="E272" s="54" t="str">
        <f>IFERROR(_xlfn.XLOOKUP(B272,'Interventi CIS-Base dati'!$E$2:$E$673,'Interventi CIS-Base dati'!$J$2:$J$673),"")</f>
        <v/>
      </c>
      <c r="F272" s="54" t="str">
        <f>IFERROR(_xlfn.XLOOKUP(B272,'Interventi CIS-Base dati'!$E$2:$E$673,'Interventi CIS-Base dati'!$K$2:$K$673),"")</f>
        <v/>
      </c>
      <c r="G272" s="54" t="str">
        <f>IFERROR(_xlfn.XLOOKUP(B272,'Interventi CIS-Base dati'!$E$2:$E$673,'Interventi CIS-Base dati'!$L$2:$L$673),"")</f>
        <v/>
      </c>
      <c r="H272" s="54" t="str">
        <f>IFERROR(_xlfn.XLOOKUP(B272,'Interventi CIS-Base dati'!$E$2:$E$673,'Interventi CIS-Base dati'!$M$2:$M$673),"")</f>
        <v/>
      </c>
      <c r="I272" s="55" t="str">
        <f>IFERROR(_xlfn.XLOOKUP(B272,'Interventi CIS-Base dati'!$E$2:$E$673,'Interventi CIS-Base dati'!$N$2:$N$673),"")</f>
        <v/>
      </c>
      <c r="J272" s="55" t="str">
        <f>IFERROR(_xlfn.XLOOKUP(B272,'Interventi CIS-Base dati'!$E$2:$E$673,'Interventi CIS-Base dati'!$O$2:$O$673),"")</f>
        <v/>
      </c>
      <c r="K272" s="55" t="str">
        <f>IFERROR(_xlfn.XLOOKUP(B272,'Interventi CIS-Base dati'!$E$2:$E$673,'Interventi CIS-Base dati'!$P$2:$P$673),"")</f>
        <v/>
      </c>
      <c r="L272" s="34" t="str">
        <f>IFERROR(_xlfn.XLOOKUP(B272,'Interventi CIS-Base dati'!$E$2:$E$673,'Interventi CIS-Base dati'!$Q$2:$Q$673),"")</f>
        <v/>
      </c>
      <c r="M272" s="56" t="str">
        <f>IFERROR(_xlfn.XLOOKUP(B272,'Interventi CIS-Base dati'!$E$2:$E$673,'Interventi CIS-Base dati'!$S$2:$S$673),"")</f>
        <v/>
      </c>
      <c r="N272" s="34" t="str">
        <f>IFERROR(_xlfn.XLOOKUP(B272,'Interventi CIS-Base dati'!$E$2:$E$673,'Interventi CIS-Base dati'!$Y$2:$Y$673),"")</f>
        <v/>
      </c>
      <c r="O272" s="34" t="str">
        <f>IFERROR(_xlfn.XLOOKUP(B272,'Interventi CIS-Base dati'!$E$2:$E$673,'Interventi CIS-Base dati'!$Z$2:$Z$673),"")</f>
        <v/>
      </c>
    </row>
    <row r="273" spans="3:15" x14ac:dyDescent="0.25">
      <c r="C273" s="34" t="str">
        <f>IFERROR(_xlfn.XLOOKUP(B273,'Interventi CIS-Base dati'!$E$2:$E$673,'Interventi CIS-Base dati'!$F$2:$F$673),"")</f>
        <v/>
      </c>
      <c r="D273" s="34" t="str">
        <f>IFERROR(_xlfn.XLOOKUP(B273,'Interventi CIS-Base dati'!$E$2:$E$673,'Interventi CIS-Base dati'!$G$2:$G$673),"")</f>
        <v/>
      </c>
      <c r="E273" s="54" t="str">
        <f>IFERROR(_xlfn.XLOOKUP(B273,'Interventi CIS-Base dati'!$E$2:$E$673,'Interventi CIS-Base dati'!$J$2:$J$673),"")</f>
        <v/>
      </c>
      <c r="F273" s="54" t="str">
        <f>IFERROR(_xlfn.XLOOKUP(B273,'Interventi CIS-Base dati'!$E$2:$E$673,'Interventi CIS-Base dati'!$K$2:$K$673),"")</f>
        <v/>
      </c>
      <c r="G273" s="54" t="str">
        <f>IFERROR(_xlfn.XLOOKUP(B273,'Interventi CIS-Base dati'!$E$2:$E$673,'Interventi CIS-Base dati'!$L$2:$L$673),"")</f>
        <v/>
      </c>
      <c r="H273" s="54" t="str">
        <f>IFERROR(_xlfn.XLOOKUP(B273,'Interventi CIS-Base dati'!$E$2:$E$673,'Interventi CIS-Base dati'!$M$2:$M$673),"")</f>
        <v/>
      </c>
      <c r="I273" s="55" t="str">
        <f>IFERROR(_xlfn.XLOOKUP(B273,'Interventi CIS-Base dati'!$E$2:$E$673,'Interventi CIS-Base dati'!$N$2:$N$673),"")</f>
        <v/>
      </c>
      <c r="J273" s="55" t="str">
        <f>IFERROR(_xlfn.XLOOKUP(B273,'Interventi CIS-Base dati'!$E$2:$E$673,'Interventi CIS-Base dati'!$O$2:$O$673),"")</f>
        <v/>
      </c>
      <c r="K273" s="55" t="str">
        <f>IFERROR(_xlfn.XLOOKUP(B273,'Interventi CIS-Base dati'!$E$2:$E$673,'Interventi CIS-Base dati'!$P$2:$P$673),"")</f>
        <v/>
      </c>
      <c r="L273" s="34" t="str">
        <f>IFERROR(_xlfn.XLOOKUP(B273,'Interventi CIS-Base dati'!$E$2:$E$673,'Interventi CIS-Base dati'!$Q$2:$Q$673),"")</f>
        <v/>
      </c>
      <c r="M273" s="56" t="str">
        <f>IFERROR(_xlfn.XLOOKUP(B273,'Interventi CIS-Base dati'!$E$2:$E$673,'Interventi CIS-Base dati'!$S$2:$S$673),"")</f>
        <v/>
      </c>
      <c r="N273" s="34" t="str">
        <f>IFERROR(_xlfn.XLOOKUP(B273,'Interventi CIS-Base dati'!$E$2:$E$673,'Interventi CIS-Base dati'!$Y$2:$Y$673),"")</f>
        <v/>
      </c>
      <c r="O273" s="34" t="str">
        <f>IFERROR(_xlfn.XLOOKUP(B273,'Interventi CIS-Base dati'!$E$2:$E$673,'Interventi CIS-Base dati'!$Z$2:$Z$673),"")</f>
        <v/>
      </c>
    </row>
    <row r="274" spans="3:15" x14ac:dyDescent="0.25">
      <c r="C274" s="34" t="str">
        <f>IFERROR(_xlfn.XLOOKUP(B274,'Interventi CIS-Base dati'!$E$2:$E$673,'Interventi CIS-Base dati'!$F$2:$F$673),"")</f>
        <v/>
      </c>
      <c r="D274" s="34" t="str">
        <f>IFERROR(_xlfn.XLOOKUP(B274,'Interventi CIS-Base dati'!$E$2:$E$673,'Interventi CIS-Base dati'!$G$2:$G$673),"")</f>
        <v/>
      </c>
      <c r="E274" s="54" t="str">
        <f>IFERROR(_xlfn.XLOOKUP(B274,'Interventi CIS-Base dati'!$E$2:$E$673,'Interventi CIS-Base dati'!$J$2:$J$673),"")</f>
        <v/>
      </c>
      <c r="F274" s="54" t="str">
        <f>IFERROR(_xlfn.XLOOKUP(B274,'Interventi CIS-Base dati'!$E$2:$E$673,'Interventi CIS-Base dati'!$K$2:$K$673),"")</f>
        <v/>
      </c>
      <c r="G274" s="54" t="str">
        <f>IFERROR(_xlfn.XLOOKUP(B274,'Interventi CIS-Base dati'!$E$2:$E$673,'Interventi CIS-Base dati'!$L$2:$L$673),"")</f>
        <v/>
      </c>
      <c r="H274" s="54" t="str">
        <f>IFERROR(_xlfn.XLOOKUP(B274,'Interventi CIS-Base dati'!$E$2:$E$673,'Interventi CIS-Base dati'!$M$2:$M$673),"")</f>
        <v/>
      </c>
      <c r="I274" s="55" t="str">
        <f>IFERROR(_xlfn.XLOOKUP(B274,'Interventi CIS-Base dati'!$E$2:$E$673,'Interventi CIS-Base dati'!$N$2:$N$673),"")</f>
        <v/>
      </c>
      <c r="J274" s="55" t="str">
        <f>IFERROR(_xlfn.XLOOKUP(B274,'Interventi CIS-Base dati'!$E$2:$E$673,'Interventi CIS-Base dati'!$O$2:$O$673),"")</f>
        <v/>
      </c>
      <c r="K274" s="55" t="str">
        <f>IFERROR(_xlfn.XLOOKUP(B274,'Interventi CIS-Base dati'!$E$2:$E$673,'Interventi CIS-Base dati'!$P$2:$P$673),"")</f>
        <v/>
      </c>
      <c r="L274" s="34" t="str">
        <f>IFERROR(_xlfn.XLOOKUP(B274,'Interventi CIS-Base dati'!$E$2:$E$673,'Interventi CIS-Base dati'!$Q$2:$Q$673),"")</f>
        <v/>
      </c>
      <c r="M274" s="56" t="str">
        <f>IFERROR(_xlfn.XLOOKUP(B274,'Interventi CIS-Base dati'!$E$2:$E$673,'Interventi CIS-Base dati'!$S$2:$S$673),"")</f>
        <v/>
      </c>
      <c r="N274" s="34" t="str">
        <f>IFERROR(_xlfn.XLOOKUP(B274,'Interventi CIS-Base dati'!$E$2:$E$673,'Interventi CIS-Base dati'!$Y$2:$Y$673),"")</f>
        <v/>
      </c>
      <c r="O274" s="34" t="str">
        <f>IFERROR(_xlfn.XLOOKUP(B274,'Interventi CIS-Base dati'!$E$2:$E$673,'Interventi CIS-Base dati'!$Z$2:$Z$673),"")</f>
        <v/>
      </c>
    </row>
    <row r="275" spans="3:15" x14ac:dyDescent="0.25">
      <c r="C275" s="34" t="str">
        <f>IFERROR(_xlfn.XLOOKUP(B275,'Interventi CIS-Base dati'!$E$2:$E$673,'Interventi CIS-Base dati'!$F$2:$F$673),"")</f>
        <v/>
      </c>
      <c r="D275" s="34" t="str">
        <f>IFERROR(_xlfn.XLOOKUP(B275,'Interventi CIS-Base dati'!$E$2:$E$673,'Interventi CIS-Base dati'!$G$2:$G$673),"")</f>
        <v/>
      </c>
      <c r="E275" s="54" t="str">
        <f>IFERROR(_xlfn.XLOOKUP(B275,'Interventi CIS-Base dati'!$E$2:$E$673,'Interventi CIS-Base dati'!$J$2:$J$673),"")</f>
        <v/>
      </c>
      <c r="F275" s="54" t="str">
        <f>IFERROR(_xlfn.XLOOKUP(B275,'Interventi CIS-Base dati'!$E$2:$E$673,'Interventi CIS-Base dati'!$K$2:$K$673),"")</f>
        <v/>
      </c>
      <c r="G275" s="54" t="str">
        <f>IFERROR(_xlfn.XLOOKUP(B275,'Interventi CIS-Base dati'!$E$2:$E$673,'Interventi CIS-Base dati'!$L$2:$L$673),"")</f>
        <v/>
      </c>
      <c r="H275" s="54" t="str">
        <f>IFERROR(_xlfn.XLOOKUP(B275,'Interventi CIS-Base dati'!$E$2:$E$673,'Interventi CIS-Base dati'!$M$2:$M$673),"")</f>
        <v/>
      </c>
      <c r="I275" s="55" t="str">
        <f>IFERROR(_xlfn.XLOOKUP(B275,'Interventi CIS-Base dati'!$E$2:$E$673,'Interventi CIS-Base dati'!$N$2:$N$673),"")</f>
        <v/>
      </c>
      <c r="J275" s="55" t="str">
        <f>IFERROR(_xlfn.XLOOKUP(B275,'Interventi CIS-Base dati'!$E$2:$E$673,'Interventi CIS-Base dati'!$O$2:$O$673),"")</f>
        <v/>
      </c>
      <c r="K275" s="55" t="str">
        <f>IFERROR(_xlfn.XLOOKUP(B275,'Interventi CIS-Base dati'!$E$2:$E$673,'Interventi CIS-Base dati'!$P$2:$P$673),"")</f>
        <v/>
      </c>
      <c r="L275" s="34" t="str">
        <f>IFERROR(_xlfn.XLOOKUP(B275,'Interventi CIS-Base dati'!$E$2:$E$673,'Interventi CIS-Base dati'!$Q$2:$Q$673),"")</f>
        <v/>
      </c>
      <c r="M275" s="56" t="str">
        <f>IFERROR(_xlfn.XLOOKUP(B275,'Interventi CIS-Base dati'!$E$2:$E$673,'Interventi CIS-Base dati'!$S$2:$S$673),"")</f>
        <v/>
      </c>
      <c r="N275" s="34" t="str">
        <f>IFERROR(_xlfn.XLOOKUP(B275,'Interventi CIS-Base dati'!$E$2:$E$673,'Interventi CIS-Base dati'!$Y$2:$Y$673),"")</f>
        <v/>
      </c>
      <c r="O275" s="34" t="str">
        <f>IFERROR(_xlfn.XLOOKUP(B275,'Interventi CIS-Base dati'!$E$2:$E$673,'Interventi CIS-Base dati'!$Z$2:$Z$673),"")</f>
        <v/>
      </c>
    </row>
    <row r="276" spans="3:15" x14ac:dyDescent="0.25">
      <c r="C276" s="34" t="str">
        <f>IFERROR(_xlfn.XLOOKUP(B276,'Interventi CIS-Base dati'!$E$2:$E$673,'Interventi CIS-Base dati'!$F$2:$F$673),"")</f>
        <v/>
      </c>
      <c r="D276" s="34" t="str">
        <f>IFERROR(_xlfn.XLOOKUP(B276,'Interventi CIS-Base dati'!$E$2:$E$673,'Interventi CIS-Base dati'!$G$2:$G$673),"")</f>
        <v/>
      </c>
      <c r="E276" s="54" t="str">
        <f>IFERROR(_xlfn.XLOOKUP(B276,'Interventi CIS-Base dati'!$E$2:$E$673,'Interventi CIS-Base dati'!$J$2:$J$673),"")</f>
        <v/>
      </c>
      <c r="F276" s="54" t="str">
        <f>IFERROR(_xlfn.XLOOKUP(B276,'Interventi CIS-Base dati'!$E$2:$E$673,'Interventi CIS-Base dati'!$K$2:$K$673),"")</f>
        <v/>
      </c>
      <c r="G276" s="54" t="str">
        <f>IFERROR(_xlfn.XLOOKUP(B276,'Interventi CIS-Base dati'!$E$2:$E$673,'Interventi CIS-Base dati'!$L$2:$L$673),"")</f>
        <v/>
      </c>
      <c r="H276" s="54" t="str">
        <f>IFERROR(_xlfn.XLOOKUP(B276,'Interventi CIS-Base dati'!$E$2:$E$673,'Interventi CIS-Base dati'!$M$2:$M$673),"")</f>
        <v/>
      </c>
      <c r="I276" s="55" t="str">
        <f>IFERROR(_xlfn.XLOOKUP(B276,'Interventi CIS-Base dati'!$E$2:$E$673,'Interventi CIS-Base dati'!$N$2:$N$673),"")</f>
        <v/>
      </c>
      <c r="J276" s="55" t="str">
        <f>IFERROR(_xlfn.XLOOKUP(B276,'Interventi CIS-Base dati'!$E$2:$E$673,'Interventi CIS-Base dati'!$O$2:$O$673),"")</f>
        <v/>
      </c>
      <c r="K276" s="55" t="str">
        <f>IFERROR(_xlfn.XLOOKUP(B276,'Interventi CIS-Base dati'!$E$2:$E$673,'Interventi CIS-Base dati'!$P$2:$P$673),"")</f>
        <v/>
      </c>
      <c r="L276" s="34" t="str">
        <f>IFERROR(_xlfn.XLOOKUP(B276,'Interventi CIS-Base dati'!$E$2:$E$673,'Interventi CIS-Base dati'!$Q$2:$Q$673),"")</f>
        <v/>
      </c>
      <c r="M276" s="56" t="str">
        <f>IFERROR(_xlfn.XLOOKUP(B276,'Interventi CIS-Base dati'!$E$2:$E$673,'Interventi CIS-Base dati'!$S$2:$S$673),"")</f>
        <v/>
      </c>
      <c r="N276" s="34" t="str">
        <f>IFERROR(_xlfn.XLOOKUP(B276,'Interventi CIS-Base dati'!$E$2:$E$673,'Interventi CIS-Base dati'!$Y$2:$Y$673),"")</f>
        <v/>
      </c>
      <c r="O276" s="34" t="str">
        <f>IFERROR(_xlfn.XLOOKUP(B276,'Interventi CIS-Base dati'!$E$2:$E$673,'Interventi CIS-Base dati'!$Z$2:$Z$673),"")</f>
        <v/>
      </c>
    </row>
    <row r="277" spans="3:15" x14ac:dyDescent="0.25">
      <c r="C277" s="34" t="str">
        <f>IFERROR(_xlfn.XLOOKUP(B277,'Interventi CIS-Base dati'!$E$2:$E$673,'Interventi CIS-Base dati'!$F$2:$F$673),"")</f>
        <v/>
      </c>
      <c r="D277" s="34" t="str">
        <f>IFERROR(_xlfn.XLOOKUP(B277,'Interventi CIS-Base dati'!$E$2:$E$673,'Interventi CIS-Base dati'!$G$2:$G$673),"")</f>
        <v/>
      </c>
      <c r="E277" s="54" t="str">
        <f>IFERROR(_xlfn.XLOOKUP(B277,'Interventi CIS-Base dati'!$E$2:$E$673,'Interventi CIS-Base dati'!$J$2:$J$673),"")</f>
        <v/>
      </c>
      <c r="F277" s="54" t="str">
        <f>IFERROR(_xlfn.XLOOKUP(B277,'Interventi CIS-Base dati'!$E$2:$E$673,'Interventi CIS-Base dati'!$K$2:$K$673),"")</f>
        <v/>
      </c>
      <c r="G277" s="54" t="str">
        <f>IFERROR(_xlfn.XLOOKUP(B277,'Interventi CIS-Base dati'!$E$2:$E$673,'Interventi CIS-Base dati'!$L$2:$L$673),"")</f>
        <v/>
      </c>
      <c r="H277" s="54" t="str">
        <f>IFERROR(_xlfn.XLOOKUP(B277,'Interventi CIS-Base dati'!$E$2:$E$673,'Interventi CIS-Base dati'!$M$2:$M$673),"")</f>
        <v/>
      </c>
      <c r="I277" s="55" t="str">
        <f>IFERROR(_xlfn.XLOOKUP(B277,'Interventi CIS-Base dati'!$E$2:$E$673,'Interventi CIS-Base dati'!$N$2:$N$673),"")</f>
        <v/>
      </c>
      <c r="J277" s="55" t="str">
        <f>IFERROR(_xlfn.XLOOKUP(B277,'Interventi CIS-Base dati'!$E$2:$E$673,'Interventi CIS-Base dati'!$O$2:$O$673),"")</f>
        <v/>
      </c>
      <c r="K277" s="55" t="str">
        <f>IFERROR(_xlfn.XLOOKUP(B277,'Interventi CIS-Base dati'!$E$2:$E$673,'Interventi CIS-Base dati'!$P$2:$P$673),"")</f>
        <v/>
      </c>
      <c r="L277" s="34" t="str">
        <f>IFERROR(_xlfn.XLOOKUP(B277,'Interventi CIS-Base dati'!$E$2:$E$673,'Interventi CIS-Base dati'!$Q$2:$Q$673),"")</f>
        <v/>
      </c>
      <c r="M277" s="56" t="str">
        <f>IFERROR(_xlfn.XLOOKUP(B277,'Interventi CIS-Base dati'!$E$2:$E$673,'Interventi CIS-Base dati'!$S$2:$S$673),"")</f>
        <v/>
      </c>
      <c r="N277" s="34" t="str">
        <f>IFERROR(_xlfn.XLOOKUP(B277,'Interventi CIS-Base dati'!$E$2:$E$673,'Interventi CIS-Base dati'!$Y$2:$Y$673),"")</f>
        <v/>
      </c>
      <c r="O277" s="34" t="str">
        <f>IFERROR(_xlfn.XLOOKUP(B277,'Interventi CIS-Base dati'!$E$2:$E$673,'Interventi CIS-Base dati'!$Z$2:$Z$673),"")</f>
        <v/>
      </c>
    </row>
    <row r="278" spans="3:15" x14ac:dyDescent="0.25">
      <c r="C278" s="34" t="str">
        <f>IFERROR(_xlfn.XLOOKUP(B278,'Interventi CIS-Base dati'!$E$2:$E$673,'Interventi CIS-Base dati'!$F$2:$F$673),"")</f>
        <v/>
      </c>
      <c r="D278" s="34" t="str">
        <f>IFERROR(_xlfn.XLOOKUP(B278,'Interventi CIS-Base dati'!$E$2:$E$673,'Interventi CIS-Base dati'!$G$2:$G$673),"")</f>
        <v/>
      </c>
      <c r="E278" s="54" t="str">
        <f>IFERROR(_xlfn.XLOOKUP(B278,'Interventi CIS-Base dati'!$E$2:$E$673,'Interventi CIS-Base dati'!$J$2:$J$673),"")</f>
        <v/>
      </c>
      <c r="F278" s="54" t="str">
        <f>IFERROR(_xlfn.XLOOKUP(B278,'Interventi CIS-Base dati'!$E$2:$E$673,'Interventi CIS-Base dati'!$K$2:$K$673),"")</f>
        <v/>
      </c>
      <c r="G278" s="54" t="str">
        <f>IFERROR(_xlfn.XLOOKUP(B278,'Interventi CIS-Base dati'!$E$2:$E$673,'Interventi CIS-Base dati'!$L$2:$L$673),"")</f>
        <v/>
      </c>
      <c r="H278" s="54" t="str">
        <f>IFERROR(_xlfn.XLOOKUP(B278,'Interventi CIS-Base dati'!$E$2:$E$673,'Interventi CIS-Base dati'!$M$2:$M$673),"")</f>
        <v/>
      </c>
      <c r="I278" s="55" t="str">
        <f>IFERROR(_xlfn.XLOOKUP(B278,'Interventi CIS-Base dati'!$E$2:$E$673,'Interventi CIS-Base dati'!$N$2:$N$673),"")</f>
        <v/>
      </c>
      <c r="J278" s="55" t="str">
        <f>IFERROR(_xlfn.XLOOKUP(B278,'Interventi CIS-Base dati'!$E$2:$E$673,'Interventi CIS-Base dati'!$O$2:$O$673),"")</f>
        <v/>
      </c>
      <c r="K278" s="55" t="str">
        <f>IFERROR(_xlfn.XLOOKUP(B278,'Interventi CIS-Base dati'!$E$2:$E$673,'Interventi CIS-Base dati'!$P$2:$P$673),"")</f>
        <v/>
      </c>
      <c r="L278" s="34" t="str">
        <f>IFERROR(_xlfn.XLOOKUP(B278,'Interventi CIS-Base dati'!$E$2:$E$673,'Interventi CIS-Base dati'!$Q$2:$Q$673),"")</f>
        <v/>
      </c>
      <c r="M278" s="56" t="str">
        <f>IFERROR(_xlfn.XLOOKUP(B278,'Interventi CIS-Base dati'!$E$2:$E$673,'Interventi CIS-Base dati'!$S$2:$S$673),"")</f>
        <v/>
      </c>
      <c r="N278" s="34" t="str">
        <f>IFERROR(_xlfn.XLOOKUP(B278,'Interventi CIS-Base dati'!$E$2:$E$673,'Interventi CIS-Base dati'!$Y$2:$Y$673),"")</f>
        <v/>
      </c>
      <c r="O278" s="34" t="str">
        <f>IFERROR(_xlfn.XLOOKUP(B278,'Interventi CIS-Base dati'!$E$2:$E$673,'Interventi CIS-Base dati'!$Z$2:$Z$673),"")</f>
        <v/>
      </c>
    </row>
    <row r="279" spans="3:15" x14ac:dyDescent="0.25">
      <c r="C279" s="34" t="str">
        <f>IFERROR(_xlfn.XLOOKUP(B279,'Interventi CIS-Base dati'!$E$2:$E$673,'Interventi CIS-Base dati'!$F$2:$F$673),"")</f>
        <v/>
      </c>
      <c r="D279" s="34" t="str">
        <f>IFERROR(_xlfn.XLOOKUP(B279,'Interventi CIS-Base dati'!$E$2:$E$673,'Interventi CIS-Base dati'!$G$2:$G$673),"")</f>
        <v/>
      </c>
      <c r="E279" s="54" t="str">
        <f>IFERROR(_xlfn.XLOOKUP(B279,'Interventi CIS-Base dati'!$E$2:$E$673,'Interventi CIS-Base dati'!$J$2:$J$673),"")</f>
        <v/>
      </c>
      <c r="F279" s="54" t="str">
        <f>IFERROR(_xlfn.XLOOKUP(B279,'Interventi CIS-Base dati'!$E$2:$E$673,'Interventi CIS-Base dati'!$K$2:$K$673),"")</f>
        <v/>
      </c>
      <c r="G279" s="54" t="str">
        <f>IFERROR(_xlfn.XLOOKUP(B279,'Interventi CIS-Base dati'!$E$2:$E$673,'Interventi CIS-Base dati'!$L$2:$L$673),"")</f>
        <v/>
      </c>
      <c r="H279" s="54" t="str">
        <f>IFERROR(_xlfn.XLOOKUP(B279,'Interventi CIS-Base dati'!$E$2:$E$673,'Interventi CIS-Base dati'!$M$2:$M$673),"")</f>
        <v/>
      </c>
      <c r="I279" s="55" t="str">
        <f>IFERROR(_xlfn.XLOOKUP(B279,'Interventi CIS-Base dati'!$E$2:$E$673,'Interventi CIS-Base dati'!$N$2:$N$673),"")</f>
        <v/>
      </c>
      <c r="J279" s="55" t="str">
        <f>IFERROR(_xlfn.XLOOKUP(B279,'Interventi CIS-Base dati'!$E$2:$E$673,'Interventi CIS-Base dati'!$O$2:$O$673),"")</f>
        <v/>
      </c>
      <c r="K279" s="55" t="str">
        <f>IFERROR(_xlfn.XLOOKUP(B279,'Interventi CIS-Base dati'!$E$2:$E$673,'Interventi CIS-Base dati'!$P$2:$P$673),"")</f>
        <v/>
      </c>
      <c r="L279" s="34" t="str">
        <f>IFERROR(_xlfn.XLOOKUP(B279,'Interventi CIS-Base dati'!$E$2:$E$673,'Interventi CIS-Base dati'!$Q$2:$Q$673),"")</f>
        <v/>
      </c>
      <c r="M279" s="56" t="str">
        <f>IFERROR(_xlfn.XLOOKUP(B279,'Interventi CIS-Base dati'!$E$2:$E$673,'Interventi CIS-Base dati'!$S$2:$S$673),"")</f>
        <v/>
      </c>
      <c r="N279" s="34" t="str">
        <f>IFERROR(_xlfn.XLOOKUP(B279,'Interventi CIS-Base dati'!$E$2:$E$673,'Interventi CIS-Base dati'!$Y$2:$Y$673),"")</f>
        <v/>
      </c>
      <c r="O279" s="34" t="str">
        <f>IFERROR(_xlfn.XLOOKUP(B279,'Interventi CIS-Base dati'!$E$2:$E$673,'Interventi CIS-Base dati'!$Z$2:$Z$673),"")</f>
        <v/>
      </c>
    </row>
    <row r="280" spans="3:15" x14ac:dyDescent="0.25">
      <c r="C280" s="34" t="str">
        <f>IFERROR(_xlfn.XLOOKUP(B280,'Interventi CIS-Base dati'!$E$2:$E$673,'Interventi CIS-Base dati'!$F$2:$F$673),"")</f>
        <v/>
      </c>
      <c r="D280" s="34" t="str">
        <f>IFERROR(_xlfn.XLOOKUP(B280,'Interventi CIS-Base dati'!$E$2:$E$673,'Interventi CIS-Base dati'!$G$2:$G$673),"")</f>
        <v/>
      </c>
      <c r="E280" s="54" t="str">
        <f>IFERROR(_xlfn.XLOOKUP(B280,'Interventi CIS-Base dati'!$E$2:$E$673,'Interventi CIS-Base dati'!$J$2:$J$673),"")</f>
        <v/>
      </c>
      <c r="F280" s="54" t="str">
        <f>IFERROR(_xlfn.XLOOKUP(B280,'Interventi CIS-Base dati'!$E$2:$E$673,'Interventi CIS-Base dati'!$K$2:$K$673),"")</f>
        <v/>
      </c>
      <c r="G280" s="54" t="str">
        <f>IFERROR(_xlfn.XLOOKUP(B280,'Interventi CIS-Base dati'!$E$2:$E$673,'Interventi CIS-Base dati'!$L$2:$L$673),"")</f>
        <v/>
      </c>
      <c r="H280" s="54" t="str">
        <f>IFERROR(_xlfn.XLOOKUP(B280,'Interventi CIS-Base dati'!$E$2:$E$673,'Interventi CIS-Base dati'!$M$2:$M$673),"")</f>
        <v/>
      </c>
      <c r="I280" s="55" t="str">
        <f>IFERROR(_xlfn.XLOOKUP(B280,'Interventi CIS-Base dati'!$E$2:$E$673,'Interventi CIS-Base dati'!$N$2:$N$673),"")</f>
        <v/>
      </c>
      <c r="J280" s="55" t="str">
        <f>IFERROR(_xlfn.XLOOKUP(B280,'Interventi CIS-Base dati'!$E$2:$E$673,'Interventi CIS-Base dati'!$O$2:$O$673),"")</f>
        <v/>
      </c>
      <c r="K280" s="55" t="str">
        <f>IFERROR(_xlfn.XLOOKUP(B280,'Interventi CIS-Base dati'!$E$2:$E$673,'Interventi CIS-Base dati'!$P$2:$P$673),"")</f>
        <v/>
      </c>
      <c r="L280" s="34" t="str">
        <f>IFERROR(_xlfn.XLOOKUP(B280,'Interventi CIS-Base dati'!$E$2:$E$673,'Interventi CIS-Base dati'!$Q$2:$Q$673),"")</f>
        <v/>
      </c>
      <c r="M280" s="56" t="str">
        <f>IFERROR(_xlfn.XLOOKUP(B280,'Interventi CIS-Base dati'!$E$2:$E$673,'Interventi CIS-Base dati'!$S$2:$S$673),"")</f>
        <v/>
      </c>
      <c r="N280" s="34" t="str">
        <f>IFERROR(_xlfn.XLOOKUP(B280,'Interventi CIS-Base dati'!$E$2:$E$673,'Interventi CIS-Base dati'!$Y$2:$Y$673),"")</f>
        <v/>
      </c>
      <c r="O280" s="34" t="str">
        <f>IFERROR(_xlfn.XLOOKUP(B280,'Interventi CIS-Base dati'!$E$2:$E$673,'Interventi CIS-Base dati'!$Z$2:$Z$673),"")</f>
        <v/>
      </c>
    </row>
    <row r="281" spans="3:15" x14ac:dyDescent="0.25">
      <c r="C281" s="34" t="str">
        <f>IFERROR(_xlfn.XLOOKUP(B281,'Interventi CIS-Base dati'!$E$2:$E$673,'Interventi CIS-Base dati'!$F$2:$F$673),"")</f>
        <v/>
      </c>
      <c r="D281" s="34" t="str">
        <f>IFERROR(_xlfn.XLOOKUP(B281,'Interventi CIS-Base dati'!$E$2:$E$673,'Interventi CIS-Base dati'!$G$2:$G$673),"")</f>
        <v/>
      </c>
      <c r="E281" s="54" t="str">
        <f>IFERROR(_xlfn.XLOOKUP(B281,'Interventi CIS-Base dati'!$E$2:$E$673,'Interventi CIS-Base dati'!$J$2:$J$673),"")</f>
        <v/>
      </c>
      <c r="F281" s="54" t="str">
        <f>IFERROR(_xlfn.XLOOKUP(B281,'Interventi CIS-Base dati'!$E$2:$E$673,'Interventi CIS-Base dati'!$K$2:$K$673),"")</f>
        <v/>
      </c>
      <c r="G281" s="54" t="str">
        <f>IFERROR(_xlfn.XLOOKUP(B281,'Interventi CIS-Base dati'!$E$2:$E$673,'Interventi CIS-Base dati'!$L$2:$L$673),"")</f>
        <v/>
      </c>
      <c r="H281" s="54" t="str">
        <f>IFERROR(_xlfn.XLOOKUP(B281,'Interventi CIS-Base dati'!$E$2:$E$673,'Interventi CIS-Base dati'!$M$2:$M$673),"")</f>
        <v/>
      </c>
      <c r="I281" s="55" t="str">
        <f>IFERROR(_xlfn.XLOOKUP(B281,'Interventi CIS-Base dati'!$E$2:$E$673,'Interventi CIS-Base dati'!$N$2:$N$673),"")</f>
        <v/>
      </c>
      <c r="J281" s="55" t="str">
        <f>IFERROR(_xlfn.XLOOKUP(B281,'Interventi CIS-Base dati'!$E$2:$E$673,'Interventi CIS-Base dati'!$O$2:$O$673),"")</f>
        <v/>
      </c>
      <c r="K281" s="55" t="str">
        <f>IFERROR(_xlfn.XLOOKUP(B281,'Interventi CIS-Base dati'!$E$2:$E$673,'Interventi CIS-Base dati'!$P$2:$P$673),"")</f>
        <v/>
      </c>
      <c r="L281" s="34" t="str">
        <f>IFERROR(_xlfn.XLOOKUP(B281,'Interventi CIS-Base dati'!$E$2:$E$673,'Interventi CIS-Base dati'!$Q$2:$Q$673),"")</f>
        <v/>
      </c>
      <c r="M281" s="56" t="str">
        <f>IFERROR(_xlfn.XLOOKUP(B281,'Interventi CIS-Base dati'!$E$2:$E$673,'Interventi CIS-Base dati'!$S$2:$S$673),"")</f>
        <v/>
      </c>
      <c r="N281" s="34" t="str">
        <f>IFERROR(_xlfn.XLOOKUP(B281,'Interventi CIS-Base dati'!$E$2:$E$673,'Interventi CIS-Base dati'!$Y$2:$Y$673),"")</f>
        <v/>
      </c>
      <c r="O281" s="34" t="str">
        <f>IFERROR(_xlfn.XLOOKUP(B281,'Interventi CIS-Base dati'!$E$2:$E$673,'Interventi CIS-Base dati'!$Z$2:$Z$673),"")</f>
        <v/>
      </c>
    </row>
    <row r="282" spans="3:15" x14ac:dyDescent="0.25">
      <c r="C282" s="34" t="str">
        <f>IFERROR(_xlfn.XLOOKUP(B282,'Interventi CIS-Base dati'!$E$2:$E$673,'Interventi CIS-Base dati'!$F$2:$F$673),"")</f>
        <v/>
      </c>
      <c r="D282" s="34" t="str">
        <f>IFERROR(_xlfn.XLOOKUP(B282,'Interventi CIS-Base dati'!$E$2:$E$673,'Interventi CIS-Base dati'!$G$2:$G$673),"")</f>
        <v/>
      </c>
      <c r="E282" s="54" t="str">
        <f>IFERROR(_xlfn.XLOOKUP(B282,'Interventi CIS-Base dati'!$E$2:$E$673,'Interventi CIS-Base dati'!$J$2:$J$673),"")</f>
        <v/>
      </c>
      <c r="F282" s="54" t="str">
        <f>IFERROR(_xlfn.XLOOKUP(B282,'Interventi CIS-Base dati'!$E$2:$E$673,'Interventi CIS-Base dati'!$K$2:$K$673),"")</f>
        <v/>
      </c>
      <c r="G282" s="54" t="str">
        <f>IFERROR(_xlfn.XLOOKUP(B282,'Interventi CIS-Base dati'!$E$2:$E$673,'Interventi CIS-Base dati'!$L$2:$L$673),"")</f>
        <v/>
      </c>
      <c r="H282" s="54" t="str">
        <f>IFERROR(_xlfn.XLOOKUP(B282,'Interventi CIS-Base dati'!$E$2:$E$673,'Interventi CIS-Base dati'!$M$2:$M$673),"")</f>
        <v/>
      </c>
      <c r="I282" s="55" t="str">
        <f>IFERROR(_xlfn.XLOOKUP(B282,'Interventi CIS-Base dati'!$E$2:$E$673,'Interventi CIS-Base dati'!$N$2:$N$673),"")</f>
        <v/>
      </c>
      <c r="J282" s="55" t="str">
        <f>IFERROR(_xlfn.XLOOKUP(B282,'Interventi CIS-Base dati'!$E$2:$E$673,'Interventi CIS-Base dati'!$O$2:$O$673),"")</f>
        <v/>
      </c>
      <c r="K282" s="55" t="str">
        <f>IFERROR(_xlfn.XLOOKUP(B282,'Interventi CIS-Base dati'!$E$2:$E$673,'Interventi CIS-Base dati'!$P$2:$P$673),"")</f>
        <v/>
      </c>
      <c r="L282" s="34" t="str">
        <f>IFERROR(_xlfn.XLOOKUP(B282,'Interventi CIS-Base dati'!$E$2:$E$673,'Interventi CIS-Base dati'!$Q$2:$Q$673),"")</f>
        <v/>
      </c>
      <c r="M282" s="56" t="str">
        <f>IFERROR(_xlfn.XLOOKUP(B282,'Interventi CIS-Base dati'!$E$2:$E$673,'Interventi CIS-Base dati'!$S$2:$S$673),"")</f>
        <v/>
      </c>
      <c r="N282" s="34" t="str">
        <f>IFERROR(_xlfn.XLOOKUP(B282,'Interventi CIS-Base dati'!$E$2:$E$673,'Interventi CIS-Base dati'!$Y$2:$Y$673),"")</f>
        <v/>
      </c>
      <c r="O282" s="34" t="str">
        <f>IFERROR(_xlfn.XLOOKUP(B282,'Interventi CIS-Base dati'!$E$2:$E$673,'Interventi CIS-Base dati'!$Z$2:$Z$673),"")</f>
        <v/>
      </c>
    </row>
    <row r="283" spans="3:15" x14ac:dyDescent="0.25">
      <c r="C283" s="34" t="str">
        <f>IFERROR(_xlfn.XLOOKUP(B283,'Interventi CIS-Base dati'!$E$2:$E$673,'Interventi CIS-Base dati'!$F$2:$F$673),"")</f>
        <v/>
      </c>
      <c r="D283" s="34" t="str">
        <f>IFERROR(_xlfn.XLOOKUP(B283,'Interventi CIS-Base dati'!$E$2:$E$673,'Interventi CIS-Base dati'!$G$2:$G$673),"")</f>
        <v/>
      </c>
      <c r="E283" s="54" t="str">
        <f>IFERROR(_xlfn.XLOOKUP(B283,'Interventi CIS-Base dati'!$E$2:$E$673,'Interventi CIS-Base dati'!$J$2:$J$673),"")</f>
        <v/>
      </c>
      <c r="F283" s="54" t="str">
        <f>IFERROR(_xlfn.XLOOKUP(B283,'Interventi CIS-Base dati'!$E$2:$E$673,'Interventi CIS-Base dati'!$K$2:$K$673),"")</f>
        <v/>
      </c>
      <c r="G283" s="54" t="str">
        <f>IFERROR(_xlfn.XLOOKUP(B283,'Interventi CIS-Base dati'!$E$2:$E$673,'Interventi CIS-Base dati'!$L$2:$L$673),"")</f>
        <v/>
      </c>
      <c r="H283" s="54" t="str">
        <f>IFERROR(_xlfn.XLOOKUP(B283,'Interventi CIS-Base dati'!$E$2:$E$673,'Interventi CIS-Base dati'!$M$2:$M$673),"")</f>
        <v/>
      </c>
      <c r="I283" s="55" t="str">
        <f>IFERROR(_xlfn.XLOOKUP(B283,'Interventi CIS-Base dati'!$E$2:$E$673,'Interventi CIS-Base dati'!$N$2:$N$673),"")</f>
        <v/>
      </c>
      <c r="J283" s="55" t="str">
        <f>IFERROR(_xlfn.XLOOKUP(B283,'Interventi CIS-Base dati'!$E$2:$E$673,'Interventi CIS-Base dati'!$O$2:$O$673),"")</f>
        <v/>
      </c>
      <c r="K283" s="55" t="str">
        <f>IFERROR(_xlfn.XLOOKUP(B283,'Interventi CIS-Base dati'!$E$2:$E$673,'Interventi CIS-Base dati'!$P$2:$P$673),"")</f>
        <v/>
      </c>
      <c r="L283" s="34" t="str">
        <f>IFERROR(_xlfn.XLOOKUP(B283,'Interventi CIS-Base dati'!$E$2:$E$673,'Interventi CIS-Base dati'!$Q$2:$Q$673),"")</f>
        <v/>
      </c>
      <c r="M283" s="56" t="str">
        <f>IFERROR(_xlfn.XLOOKUP(B283,'Interventi CIS-Base dati'!$E$2:$E$673,'Interventi CIS-Base dati'!$S$2:$S$673),"")</f>
        <v/>
      </c>
      <c r="N283" s="34" t="str">
        <f>IFERROR(_xlfn.XLOOKUP(B283,'Interventi CIS-Base dati'!$E$2:$E$673,'Interventi CIS-Base dati'!$Y$2:$Y$673),"")</f>
        <v/>
      </c>
      <c r="O283" s="34" t="str">
        <f>IFERROR(_xlfn.XLOOKUP(B283,'Interventi CIS-Base dati'!$E$2:$E$673,'Interventi CIS-Base dati'!$Z$2:$Z$673),"")</f>
        <v/>
      </c>
    </row>
    <row r="284" spans="3:15" x14ac:dyDescent="0.25">
      <c r="C284" s="34" t="str">
        <f>IFERROR(_xlfn.XLOOKUP(B284,'Interventi CIS-Base dati'!$E$2:$E$673,'Interventi CIS-Base dati'!$F$2:$F$673),"")</f>
        <v/>
      </c>
      <c r="D284" s="34" t="str">
        <f>IFERROR(_xlfn.XLOOKUP(B284,'Interventi CIS-Base dati'!$E$2:$E$673,'Interventi CIS-Base dati'!$G$2:$G$673),"")</f>
        <v/>
      </c>
      <c r="E284" s="54" t="str">
        <f>IFERROR(_xlfn.XLOOKUP(B284,'Interventi CIS-Base dati'!$E$2:$E$673,'Interventi CIS-Base dati'!$J$2:$J$673),"")</f>
        <v/>
      </c>
      <c r="F284" s="54" t="str">
        <f>IFERROR(_xlfn.XLOOKUP(B284,'Interventi CIS-Base dati'!$E$2:$E$673,'Interventi CIS-Base dati'!$K$2:$K$673),"")</f>
        <v/>
      </c>
      <c r="G284" s="54" t="str">
        <f>IFERROR(_xlfn.XLOOKUP(B284,'Interventi CIS-Base dati'!$E$2:$E$673,'Interventi CIS-Base dati'!$L$2:$L$673),"")</f>
        <v/>
      </c>
      <c r="H284" s="54" t="str">
        <f>IFERROR(_xlfn.XLOOKUP(B284,'Interventi CIS-Base dati'!$E$2:$E$673,'Interventi CIS-Base dati'!$M$2:$M$673),"")</f>
        <v/>
      </c>
      <c r="I284" s="55" t="str">
        <f>IFERROR(_xlfn.XLOOKUP(B284,'Interventi CIS-Base dati'!$E$2:$E$673,'Interventi CIS-Base dati'!$N$2:$N$673),"")</f>
        <v/>
      </c>
      <c r="J284" s="55" t="str">
        <f>IFERROR(_xlfn.XLOOKUP(B284,'Interventi CIS-Base dati'!$E$2:$E$673,'Interventi CIS-Base dati'!$O$2:$O$673),"")</f>
        <v/>
      </c>
      <c r="K284" s="55" t="str">
        <f>IFERROR(_xlfn.XLOOKUP(B284,'Interventi CIS-Base dati'!$E$2:$E$673,'Interventi CIS-Base dati'!$P$2:$P$673),"")</f>
        <v/>
      </c>
      <c r="L284" s="34" t="str">
        <f>IFERROR(_xlfn.XLOOKUP(B284,'Interventi CIS-Base dati'!$E$2:$E$673,'Interventi CIS-Base dati'!$Q$2:$Q$673),"")</f>
        <v/>
      </c>
      <c r="M284" s="56" t="str">
        <f>IFERROR(_xlfn.XLOOKUP(B284,'Interventi CIS-Base dati'!$E$2:$E$673,'Interventi CIS-Base dati'!$S$2:$S$673),"")</f>
        <v/>
      </c>
      <c r="N284" s="34" t="str">
        <f>IFERROR(_xlfn.XLOOKUP(B284,'Interventi CIS-Base dati'!$E$2:$E$673,'Interventi CIS-Base dati'!$Y$2:$Y$673),"")</f>
        <v/>
      </c>
      <c r="O284" s="34" t="str">
        <f>IFERROR(_xlfn.XLOOKUP(B284,'Interventi CIS-Base dati'!$E$2:$E$673,'Interventi CIS-Base dati'!$Z$2:$Z$673),"")</f>
        <v/>
      </c>
    </row>
    <row r="285" spans="3:15" x14ac:dyDescent="0.25">
      <c r="C285" s="34" t="str">
        <f>IFERROR(_xlfn.XLOOKUP(B285,'Interventi CIS-Base dati'!$E$2:$E$673,'Interventi CIS-Base dati'!$F$2:$F$673),"")</f>
        <v/>
      </c>
      <c r="D285" s="34" t="str">
        <f>IFERROR(_xlfn.XLOOKUP(B285,'Interventi CIS-Base dati'!$E$2:$E$673,'Interventi CIS-Base dati'!$G$2:$G$673),"")</f>
        <v/>
      </c>
      <c r="E285" s="54" t="str">
        <f>IFERROR(_xlfn.XLOOKUP(B285,'Interventi CIS-Base dati'!$E$2:$E$673,'Interventi CIS-Base dati'!$J$2:$J$673),"")</f>
        <v/>
      </c>
      <c r="F285" s="54" t="str">
        <f>IFERROR(_xlfn.XLOOKUP(B285,'Interventi CIS-Base dati'!$E$2:$E$673,'Interventi CIS-Base dati'!$K$2:$K$673),"")</f>
        <v/>
      </c>
      <c r="G285" s="54" t="str">
        <f>IFERROR(_xlfn.XLOOKUP(B285,'Interventi CIS-Base dati'!$E$2:$E$673,'Interventi CIS-Base dati'!$L$2:$L$673),"")</f>
        <v/>
      </c>
      <c r="H285" s="54" t="str">
        <f>IFERROR(_xlfn.XLOOKUP(B285,'Interventi CIS-Base dati'!$E$2:$E$673,'Interventi CIS-Base dati'!$M$2:$M$673),"")</f>
        <v/>
      </c>
      <c r="I285" s="55" t="str">
        <f>IFERROR(_xlfn.XLOOKUP(B285,'Interventi CIS-Base dati'!$E$2:$E$673,'Interventi CIS-Base dati'!$N$2:$N$673),"")</f>
        <v/>
      </c>
      <c r="J285" s="55" t="str">
        <f>IFERROR(_xlfn.XLOOKUP(B285,'Interventi CIS-Base dati'!$E$2:$E$673,'Interventi CIS-Base dati'!$O$2:$O$673),"")</f>
        <v/>
      </c>
      <c r="K285" s="55" t="str">
        <f>IFERROR(_xlfn.XLOOKUP(B285,'Interventi CIS-Base dati'!$E$2:$E$673,'Interventi CIS-Base dati'!$P$2:$P$673),"")</f>
        <v/>
      </c>
      <c r="L285" s="34" t="str">
        <f>IFERROR(_xlfn.XLOOKUP(B285,'Interventi CIS-Base dati'!$E$2:$E$673,'Interventi CIS-Base dati'!$Q$2:$Q$673),"")</f>
        <v/>
      </c>
      <c r="M285" s="56" t="str">
        <f>IFERROR(_xlfn.XLOOKUP(B285,'Interventi CIS-Base dati'!$E$2:$E$673,'Interventi CIS-Base dati'!$S$2:$S$673),"")</f>
        <v/>
      </c>
      <c r="N285" s="34" t="str">
        <f>IFERROR(_xlfn.XLOOKUP(B285,'Interventi CIS-Base dati'!$E$2:$E$673,'Interventi CIS-Base dati'!$Y$2:$Y$673),"")</f>
        <v/>
      </c>
      <c r="O285" s="34" t="str">
        <f>IFERROR(_xlfn.XLOOKUP(B285,'Interventi CIS-Base dati'!$E$2:$E$673,'Interventi CIS-Base dati'!$Z$2:$Z$673),"")</f>
        <v/>
      </c>
    </row>
    <row r="286" spans="3:15" x14ac:dyDescent="0.25">
      <c r="C286" s="34" t="str">
        <f>IFERROR(_xlfn.XLOOKUP(B286,'Interventi CIS-Base dati'!$E$2:$E$673,'Interventi CIS-Base dati'!$F$2:$F$673),"")</f>
        <v/>
      </c>
      <c r="D286" s="34" t="str">
        <f>IFERROR(_xlfn.XLOOKUP(B286,'Interventi CIS-Base dati'!$E$2:$E$673,'Interventi CIS-Base dati'!$G$2:$G$673),"")</f>
        <v/>
      </c>
      <c r="E286" s="54" t="str">
        <f>IFERROR(_xlfn.XLOOKUP(B286,'Interventi CIS-Base dati'!$E$2:$E$673,'Interventi CIS-Base dati'!$J$2:$J$673),"")</f>
        <v/>
      </c>
      <c r="F286" s="54" t="str">
        <f>IFERROR(_xlfn.XLOOKUP(B286,'Interventi CIS-Base dati'!$E$2:$E$673,'Interventi CIS-Base dati'!$K$2:$K$673),"")</f>
        <v/>
      </c>
      <c r="G286" s="54" t="str">
        <f>IFERROR(_xlfn.XLOOKUP(B286,'Interventi CIS-Base dati'!$E$2:$E$673,'Interventi CIS-Base dati'!$L$2:$L$673),"")</f>
        <v/>
      </c>
      <c r="H286" s="54" t="str">
        <f>IFERROR(_xlfn.XLOOKUP(B286,'Interventi CIS-Base dati'!$E$2:$E$673,'Interventi CIS-Base dati'!$M$2:$M$673),"")</f>
        <v/>
      </c>
      <c r="I286" s="55" t="str">
        <f>IFERROR(_xlfn.XLOOKUP(B286,'Interventi CIS-Base dati'!$E$2:$E$673,'Interventi CIS-Base dati'!$N$2:$N$673),"")</f>
        <v/>
      </c>
      <c r="J286" s="55" t="str">
        <f>IFERROR(_xlfn.XLOOKUP(B286,'Interventi CIS-Base dati'!$E$2:$E$673,'Interventi CIS-Base dati'!$O$2:$O$673),"")</f>
        <v/>
      </c>
      <c r="K286" s="55" t="str">
        <f>IFERROR(_xlfn.XLOOKUP(B286,'Interventi CIS-Base dati'!$E$2:$E$673,'Interventi CIS-Base dati'!$P$2:$P$673),"")</f>
        <v/>
      </c>
      <c r="L286" s="34" t="str">
        <f>IFERROR(_xlfn.XLOOKUP(B286,'Interventi CIS-Base dati'!$E$2:$E$673,'Interventi CIS-Base dati'!$Q$2:$Q$673),"")</f>
        <v/>
      </c>
      <c r="M286" s="56" t="str">
        <f>IFERROR(_xlfn.XLOOKUP(B286,'Interventi CIS-Base dati'!$E$2:$E$673,'Interventi CIS-Base dati'!$S$2:$S$673),"")</f>
        <v/>
      </c>
      <c r="N286" s="34" t="str">
        <f>IFERROR(_xlfn.XLOOKUP(B286,'Interventi CIS-Base dati'!$E$2:$E$673,'Interventi CIS-Base dati'!$Y$2:$Y$673),"")</f>
        <v/>
      </c>
      <c r="O286" s="34" t="str">
        <f>IFERROR(_xlfn.XLOOKUP(B286,'Interventi CIS-Base dati'!$E$2:$E$673,'Interventi CIS-Base dati'!$Z$2:$Z$673),"")</f>
        <v/>
      </c>
    </row>
    <row r="287" spans="3:15" x14ac:dyDescent="0.25">
      <c r="C287" s="34" t="str">
        <f>IFERROR(_xlfn.XLOOKUP(B287,'Interventi CIS-Base dati'!$E$2:$E$673,'Interventi CIS-Base dati'!$F$2:$F$673),"")</f>
        <v/>
      </c>
      <c r="D287" s="34" t="str">
        <f>IFERROR(_xlfn.XLOOKUP(B287,'Interventi CIS-Base dati'!$E$2:$E$673,'Interventi CIS-Base dati'!$G$2:$G$673),"")</f>
        <v/>
      </c>
      <c r="E287" s="54" t="str">
        <f>IFERROR(_xlfn.XLOOKUP(B287,'Interventi CIS-Base dati'!$E$2:$E$673,'Interventi CIS-Base dati'!$J$2:$J$673),"")</f>
        <v/>
      </c>
      <c r="F287" s="54" t="str">
        <f>IFERROR(_xlfn.XLOOKUP(B287,'Interventi CIS-Base dati'!$E$2:$E$673,'Interventi CIS-Base dati'!$K$2:$K$673),"")</f>
        <v/>
      </c>
      <c r="G287" s="54" t="str">
        <f>IFERROR(_xlfn.XLOOKUP(B287,'Interventi CIS-Base dati'!$E$2:$E$673,'Interventi CIS-Base dati'!$L$2:$L$673),"")</f>
        <v/>
      </c>
      <c r="H287" s="54" t="str">
        <f>IFERROR(_xlfn.XLOOKUP(B287,'Interventi CIS-Base dati'!$E$2:$E$673,'Interventi CIS-Base dati'!$M$2:$M$673),"")</f>
        <v/>
      </c>
      <c r="I287" s="55" t="str">
        <f>IFERROR(_xlfn.XLOOKUP(B287,'Interventi CIS-Base dati'!$E$2:$E$673,'Interventi CIS-Base dati'!$N$2:$N$673),"")</f>
        <v/>
      </c>
      <c r="J287" s="55" t="str">
        <f>IFERROR(_xlfn.XLOOKUP(B287,'Interventi CIS-Base dati'!$E$2:$E$673,'Interventi CIS-Base dati'!$O$2:$O$673),"")</f>
        <v/>
      </c>
      <c r="K287" s="55" t="str">
        <f>IFERROR(_xlfn.XLOOKUP(B287,'Interventi CIS-Base dati'!$E$2:$E$673,'Interventi CIS-Base dati'!$P$2:$P$673),"")</f>
        <v/>
      </c>
      <c r="L287" s="34" t="str">
        <f>IFERROR(_xlfn.XLOOKUP(B287,'Interventi CIS-Base dati'!$E$2:$E$673,'Interventi CIS-Base dati'!$Q$2:$Q$673),"")</f>
        <v/>
      </c>
      <c r="M287" s="56" t="str">
        <f>IFERROR(_xlfn.XLOOKUP(B287,'Interventi CIS-Base dati'!$E$2:$E$673,'Interventi CIS-Base dati'!$S$2:$S$673),"")</f>
        <v/>
      </c>
      <c r="N287" s="34" t="str">
        <f>IFERROR(_xlfn.XLOOKUP(B287,'Interventi CIS-Base dati'!$E$2:$E$673,'Interventi CIS-Base dati'!$Y$2:$Y$673),"")</f>
        <v/>
      </c>
      <c r="O287" s="34" t="str">
        <f>IFERROR(_xlfn.XLOOKUP(B287,'Interventi CIS-Base dati'!$E$2:$E$673,'Interventi CIS-Base dati'!$Z$2:$Z$673),"")</f>
        <v/>
      </c>
    </row>
    <row r="288" spans="3:15" x14ac:dyDescent="0.25">
      <c r="C288" s="34" t="str">
        <f>IFERROR(_xlfn.XLOOKUP(B288,'Interventi CIS-Base dati'!$E$2:$E$673,'Interventi CIS-Base dati'!$F$2:$F$673),"")</f>
        <v/>
      </c>
      <c r="D288" s="34" t="str">
        <f>IFERROR(_xlfn.XLOOKUP(B288,'Interventi CIS-Base dati'!$E$2:$E$673,'Interventi CIS-Base dati'!$G$2:$G$673),"")</f>
        <v/>
      </c>
      <c r="E288" s="54" t="str">
        <f>IFERROR(_xlfn.XLOOKUP(B288,'Interventi CIS-Base dati'!$E$2:$E$673,'Interventi CIS-Base dati'!$J$2:$J$673),"")</f>
        <v/>
      </c>
      <c r="F288" s="54" t="str">
        <f>IFERROR(_xlfn.XLOOKUP(B288,'Interventi CIS-Base dati'!$E$2:$E$673,'Interventi CIS-Base dati'!$K$2:$K$673),"")</f>
        <v/>
      </c>
      <c r="G288" s="54" t="str">
        <f>IFERROR(_xlfn.XLOOKUP(B288,'Interventi CIS-Base dati'!$E$2:$E$673,'Interventi CIS-Base dati'!$L$2:$L$673),"")</f>
        <v/>
      </c>
      <c r="H288" s="54" t="str">
        <f>IFERROR(_xlfn.XLOOKUP(B288,'Interventi CIS-Base dati'!$E$2:$E$673,'Interventi CIS-Base dati'!$M$2:$M$673),"")</f>
        <v/>
      </c>
      <c r="I288" s="55" t="str">
        <f>IFERROR(_xlfn.XLOOKUP(B288,'Interventi CIS-Base dati'!$E$2:$E$673,'Interventi CIS-Base dati'!$N$2:$N$673),"")</f>
        <v/>
      </c>
      <c r="J288" s="55" t="str">
        <f>IFERROR(_xlfn.XLOOKUP(B288,'Interventi CIS-Base dati'!$E$2:$E$673,'Interventi CIS-Base dati'!$O$2:$O$673),"")</f>
        <v/>
      </c>
      <c r="K288" s="55" t="str">
        <f>IFERROR(_xlfn.XLOOKUP(B288,'Interventi CIS-Base dati'!$E$2:$E$673,'Interventi CIS-Base dati'!$P$2:$P$673),"")</f>
        <v/>
      </c>
      <c r="L288" s="34" t="str">
        <f>IFERROR(_xlfn.XLOOKUP(B288,'Interventi CIS-Base dati'!$E$2:$E$673,'Interventi CIS-Base dati'!$Q$2:$Q$673),"")</f>
        <v/>
      </c>
      <c r="M288" s="56" t="str">
        <f>IFERROR(_xlfn.XLOOKUP(B288,'Interventi CIS-Base dati'!$E$2:$E$673,'Interventi CIS-Base dati'!$S$2:$S$673),"")</f>
        <v/>
      </c>
      <c r="N288" s="34" t="str">
        <f>IFERROR(_xlfn.XLOOKUP(B288,'Interventi CIS-Base dati'!$E$2:$E$673,'Interventi CIS-Base dati'!$Y$2:$Y$673),"")</f>
        <v/>
      </c>
      <c r="O288" s="34" t="str">
        <f>IFERROR(_xlfn.XLOOKUP(B288,'Interventi CIS-Base dati'!$E$2:$E$673,'Interventi CIS-Base dati'!$Z$2:$Z$673),"")</f>
        <v/>
      </c>
    </row>
    <row r="289" spans="3:15" x14ac:dyDescent="0.25">
      <c r="C289" s="34" t="str">
        <f>IFERROR(_xlfn.XLOOKUP(B289,'Interventi CIS-Base dati'!$E$2:$E$673,'Interventi CIS-Base dati'!$F$2:$F$673),"")</f>
        <v/>
      </c>
      <c r="D289" s="34" t="str">
        <f>IFERROR(_xlfn.XLOOKUP(B289,'Interventi CIS-Base dati'!$E$2:$E$673,'Interventi CIS-Base dati'!$G$2:$G$673),"")</f>
        <v/>
      </c>
      <c r="E289" s="54" t="str">
        <f>IFERROR(_xlfn.XLOOKUP(B289,'Interventi CIS-Base dati'!$E$2:$E$673,'Interventi CIS-Base dati'!$J$2:$J$673),"")</f>
        <v/>
      </c>
      <c r="F289" s="54" t="str">
        <f>IFERROR(_xlfn.XLOOKUP(B289,'Interventi CIS-Base dati'!$E$2:$E$673,'Interventi CIS-Base dati'!$K$2:$K$673),"")</f>
        <v/>
      </c>
      <c r="G289" s="54" t="str">
        <f>IFERROR(_xlfn.XLOOKUP(B289,'Interventi CIS-Base dati'!$E$2:$E$673,'Interventi CIS-Base dati'!$L$2:$L$673),"")</f>
        <v/>
      </c>
      <c r="H289" s="54" t="str">
        <f>IFERROR(_xlfn.XLOOKUP(B289,'Interventi CIS-Base dati'!$E$2:$E$673,'Interventi CIS-Base dati'!$M$2:$M$673),"")</f>
        <v/>
      </c>
      <c r="I289" s="55" t="str">
        <f>IFERROR(_xlfn.XLOOKUP(B289,'Interventi CIS-Base dati'!$E$2:$E$673,'Interventi CIS-Base dati'!$N$2:$N$673),"")</f>
        <v/>
      </c>
      <c r="J289" s="55" t="str">
        <f>IFERROR(_xlfn.XLOOKUP(B289,'Interventi CIS-Base dati'!$E$2:$E$673,'Interventi CIS-Base dati'!$O$2:$O$673),"")</f>
        <v/>
      </c>
      <c r="K289" s="55" t="str">
        <f>IFERROR(_xlfn.XLOOKUP(B289,'Interventi CIS-Base dati'!$E$2:$E$673,'Interventi CIS-Base dati'!$P$2:$P$673),"")</f>
        <v/>
      </c>
      <c r="L289" s="34" t="str">
        <f>IFERROR(_xlfn.XLOOKUP(B289,'Interventi CIS-Base dati'!$E$2:$E$673,'Interventi CIS-Base dati'!$Q$2:$Q$673),"")</f>
        <v/>
      </c>
      <c r="M289" s="56" t="str">
        <f>IFERROR(_xlfn.XLOOKUP(B289,'Interventi CIS-Base dati'!$E$2:$E$673,'Interventi CIS-Base dati'!$S$2:$S$673),"")</f>
        <v/>
      </c>
      <c r="N289" s="34" t="str">
        <f>IFERROR(_xlfn.XLOOKUP(B289,'Interventi CIS-Base dati'!$E$2:$E$673,'Interventi CIS-Base dati'!$Y$2:$Y$673),"")</f>
        <v/>
      </c>
      <c r="O289" s="34" t="str">
        <f>IFERROR(_xlfn.XLOOKUP(B289,'Interventi CIS-Base dati'!$E$2:$E$673,'Interventi CIS-Base dati'!$Z$2:$Z$673),"")</f>
        <v/>
      </c>
    </row>
    <row r="290" spans="3:15" x14ac:dyDescent="0.25">
      <c r="C290" s="34" t="str">
        <f>IFERROR(_xlfn.XLOOKUP(B290,'Interventi CIS-Base dati'!$E$2:$E$673,'Interventi CIS-Base dati'!$F$2:$F$673),"")</f>
        <v/>
      </c>
      <c r="D290" s="34" t="str">
        <f>IFERROR(_xlfn.XLOOKUP(B290,'Interventi CIS-Base dati'!$E$2:$E$673,'Interventi CIS-Base dati'!$G$2:$G$673),"")</f>
        <v/>
      </c>
      <c r="E290" s="54" t="str">
        <f>IFERROR(_xlfn.XLOOKUP(B290,'Interventi CIS-Base dati'!$E$2:$E$673,'Interventi CIS-Base dati'!$J$2:$J$673),"")</f>
        <v/>
      </c>
      <c r="F290" s="54" t="str">
        <f>IFERROR(_xlfn.XLOOKUP(B290,'Interventi CIS-Base dati'!$E$2:$E$673,'Interventi CIS-Base dati'!$K$2:$K$673),"")</f>
        <v/>
      </c>
      <c r="G290" s="54" t="str">
        <f>IFERROR(_xlfn.XLOOKUP(B290,'Interventi CIS-Base dati'!$E$2:$E$673,'Interventi CIS-Base dati'!$L$2:$L$673),"")</f>
        <v/>
      </c>
      <c r="H290" s="54" t="str">
        <f>IFERROR(_xlfn.XLOOKUP(B290,'Interventi CIS-Base dati'!$E$2:$E$673,'Interventi CIS-Base dati'!$M$2:$M$673),"")</f>
        <v/>
      </c>
      <c r="I290" s="55" t="str">
        <f>IFERROR(_xlfn.XLOOKUP(B290,'Interventi CIS-Base dati'!$E$2:$E$673,'Interventi CIS-Base dati'!$N$2:$N$673),"")</f>
        <v/>
      </c>
      <c r="J290" s="55" t="str">
        <f>IFERROR(_xlfn.XLOOKUP(B290,'Interventi CIS-Base dati'!$E$2:$E$673,'Interventi CIS-Base dati'!$O$2:$O$673),"")</f>
        <v/>
      </c>
      <c r="K290" s="55" t="str">
        <f>IFERROR(_xlfn.XLOOKUP(B290,'Interventi CIS-Base dati'!$E$2:$E$673,'Interventi CIS-Base dati'!$P$2:$P$673),"")</f>
        <v/>
      </c>
      <c r="L290" s="34" t="str">
        <f>IFERROR(_xlfn.XLOOKUP(B290,'Interventi CIS-Base dati'!$E$2:$E$673,'Interventi CIS-Base dati'!$Q$2:$Q$673),"")</f>
        <v/>
      </c>
      <c r="M290" s="56" t="str">
        <f>IFERROR(_xlfn.XLOOKUP(B290,'Interventi CIS-Base dati'!$E$2:$E$673,'Interventi CIS-Base dati'!$S$2:$S$673),"")</f>
        <v/>
      </c>
      <c r="N290" s="34" t="str">
        <f>IFERROR(_xlfn.XLOOKUP(B290,'Interventi CIS-Base dati'!$E$2:$E$673,'Interventi CIS-Base dati'!$Y$2:$Y$673),"")</f>
        <v/>
      </c>
      <c r="O290" s="34" t="str">
        <f>IFERROR(_xlfn.XLOOKUP(B290,'Interventi CIS-Base dati'!$E$2:$E$673,'Interventi CIS-Base dati'!$Z$2:$Z$673),"")</f>
        <v/>
      </c>
    </row>
    <row r="291" spans="3:15" x14ac:dyDescent="0.25">
      <c r="C291" s="34" t="str">
        <f>IFERROR(_xlfn.XLOOKUP(B291,'Interventi CIS-Base dati'!$E$2:$E$673,'Interventi CIS-Base dati'!$F$2:$F$673),"")</f>
        <v/>
      </c>
      <c r="D291" s="34" t="str">
        <f>IFERROR(_xlfn.XLOOKUP(B291,'Interventi CIS-Base dati'!$E$2:$E$673,'Interventi CIS-Base dati'!$G$2:$G$673),"")</f>
        <v/>
      </c>
      <c r="E291" s="54" t="str">
        <f>IFERROR(_xlfn.XLOOKUP(B291,'Interventi CIS-Base dati'!$E$2:$E$673,'Interventi CIS-Base dati'!$J$2:$J$673),"")</f>
        <v/>
      </c>
      <c r="F291" s="54" t="str">
        <f>IFERROR(_xlfn.XLOOKUP(B291,'Interventi CIS-Base dati'!$E$2:$E$673,'Interventi CIS-Base dati'!$K$2:$K$673),"")</f>
        <v/>
      </c>
      <c r="G291" s="54" t="str">
        <f>IFERROR(_xlfn.XLOOKUP(B291,'Interventi CIS-Base dati'!$E$2:$E$673,'Interventi CIS-Base dati'!$L$2:$L$673),"")</f>
        <v/>
      </c>
      <c r="H291" s="54" t="str">
        <f>IFERROR(_xlfn.XLOOKUP(B291,'Interventi CIS-Base dati'!$E$2:$E$673,'Interventi CIS-Base dati'!$M$2:$M$673),"")</f>
        <v/>
      </c>
      <c r="I291" s="55" t="str">
        <f>IFERROR(_xlfn.XLOOKUP(B291,'Interventi CIS-Base dati'!$E$2:$E$673,'Interventi CIS-Base dati'!$N$2:$N$673),"")</f>
        <v/>
      </c>
      <c r="J291" s="55" t="str">
        <f>IFERROR(_xlfn.XLOOKUP(B291,'Interventi CIS-Base dati'!$E$2:$E$673,'Interventi CIS-Base dati'!$O$2:$O$673),"")</f>
        <v/>
      </c>
      <c r="K291" s="55" t="str">
        <f>IFERROR(_xlfn.XLOOKUP(B291,'Interventi CIS-Base dati'!$E$2:$E$673,'Interventi CIS-Base dati'!$P$2:$P$673),"")</f>
        <v/>
      </c>
      <c r="L291" s="34" t="str">
        <f>IFERROR(_xlfn.XLOOKUP(B291,'Interventi CIS-Base dati'!$E$2:$E$673,'Interventi CIS-Base dati'!$Q$2:$Q$673),"")</f>
        <v/>
      </c>
      <c r="M291" s="56" t="str">
        <f>IFERROR(_xlfn.XLOOKUP(B291,'Interventi CIS-Base dati'!$E$2:$E$673,'Interventi CIS-Base dati'!$S$2:$S$673),"")</f>
        <v/>
      </c>
      <c r="N291" s="34" t="str">
        <f>IFERROR(_xlfn.XLOOKUP(B291,'Interventi CIS-Base dati'!$E$2:$E$673,'Interventi CIS-Base dati'!$Y$2:$Y$673),"")</f>
        <v/>
      </c>
      <c r="O291" s="34" t="str">
        <f>IFERROR(_xlfn.XLOOKUP(B291,'Interventi CIS-Base dati'!$E$2:$E$673,'Interventi CIS-Base dati'!$Z$2:$Z$673),"")</f>
        <v/>
      </c>
    </row>
    <row r="292" spans="3:15" x14ac:dyDescent="0.25">
      <c r="C292" s="34" t="str">
        <f>IFERROR(_xlfn.XLOOKUP(B292,'Interventi CIS-Base dati'!$E$2:$E$673,'Interventi CIS-Base dati'!$F$2:$F$673),"")</f>
        <v/>
      </c>
      <c r="D292" s="34" t="str">
        <f>IFERROR(_xlfn.XLOOKUP(B292,'Interventi CIS-Base dati'!$E$2:$E$673,'Interventi CIS-Base dati'!$G$2:$G$673),"")</f>
        <v/>
      </c>
      <c r="E292" s="54" t="str">
        <f>IFERROR(_xlfn.XLOOKUP(B292,'Interventi CIS-Base dati'!$E$2:$E$673,'Interventi CIS-Base dati'!$J$2:$J$673),"")</f>
        <v/>
      </c>
      <c r="F292" s="54" t="str">
        <f>IFERROR(_xlfn.XLOOKUP(B292,'Interventi CIS-Base dati'!$E$2:$E$673,'Interventi CIS-Base dati'!$K$2:$K$673),"")</f>
        <v/>
      </c>
      <c r="G292" s="54" t="str">
        <f>IFERROR(_xlfn.XLOOKUP(B292,'Interventi CIS-Base dati'!$E$2:$E$673,'Interventi CIS-Base dati'!$L$2:$L$673),"")</f>
        <v/>
      </c>
      <c r="H292" s="54" t="str">
        <f>IFERROR(_xlfn.XLOOKUP(B292,'Interventi CIS-Base dati'!$E$2:$E$673,'Interventi CIS-Base dati'!$M$2:$M$673),"")</f>
        <v/>
      </c>
      <c r="I292" s="55" t="str">
        <f>IFERROR(_xlfn.XLOOKUP(B292,'Interventi CIS-Base dati'!$E$2:$E$673,'Interventi CIS-Base dati'!$N$2:$N$673),"")</f>
        <v/>
      </c>
      <c r="J292" s="55" t="str">
        <f>IFERROR(_xlfn.XLOOKUP(B292,'Interventi CIS-Base dati'!$E$2:$E$673,'Interventi CIS-Base dati'!$O$2:$O$673),"")</f>
        <v/>
      </c>
      <c r="K292" s="55" t="str">
        <f>IFERROR(_xlfn.XLOOKUP(B292,'Interventi CIS-Base dati'!$E$2:$E$673,'Interventi CIS-Base dati'!$P$2:$P$673),"")</f>
        <v/>
      </c>
      <c r="L292" s="34" t="str">
        <f>IFERROR(_xlfn.XLOOKUP(B292,'Interventi CIS-Base dati'!$E$2:$E$673,'Interventi CIS-Base dati'!$Q$2:$Q$673),"")</f>
        <v/>
      </c>
      <c r="M292" s="56" t="str">
        <f>IFERROR(_xlfn.XLOOKUP(B292,'Interventi CIS-Base dati'!$E$2:$E$673,'Interventi CIS-Base dati'!$S$2:$S$673),"")</f>
        <v/>
      </c>
      <c r="N292" s="34" t="str">
        <f>IFERROR(_xlfn.XLOOKUP(B292,'Interventi CIS-Base dati'!$E$2:$E$673,'Interventi CIS-Base dati'!$Y$2:$Y$673),"")</f>
        <v/>
      </c>
      <c r="O292" s="34" t="str">
        <f>IFERROR(_xlfn.XLOOKUP(B292,'Interventi CIS-Base dati'!$E$2:$E$673,'Interventi CIS-Base dati'!$Z$2:$Z$673),"")</f>
        <v/>
      </c>
    </row>
    <row r="293" spans="3:15" x14ac:dyDescent="0.25">
      <c r="C293" s="34" t="str">
        <f>IFERROR(_xlfn.XLOOKUP(B293,'Interventi CIS-Base dati'!$E$2:$E$673,'Interventi CIS-Base dati'!$F$2:$F$673),"")</f>
        <v/>
      </c>
      <c r="D293" s="34" t="str">
        <f>IFERROR(_xlfn.XLOOKUP(B293,'Interventi CIS-Base dati'!$E$2:$E$673,'Interventi CIS-Base dati'!$G$2:$G$673),"")</f>
        <v/>
      </c>
      <c r="E293" s="54" t="str">
        <f>IFERROR(_xlfn.XLOOKUP(B293,'Interventi CIS-Base dati'!$E$2:$E$673,'Interventi CIS-Base dati'!$J$2:$J$673),"")</f>
        <v/>
      </c>
      <c r="F293" s="54" t="str">
        <f>IFERROR(_xlfn.XLOOKUP(B293,'Interventi CIS-Base dati'!$E$2:$E$673,'Interventi CIS-Base dati'!$K$2:$K$673),"")</f>
        <v/>
      </c>
      <c r="G293" s="54" t="str">
        <f>IFERROR(_xlfn.XLOOKUP(B293,'Interventi CIS-Base dati'!$E$2:$E$673,'Interventi CIS-Base dati'!$L$2:$L$673),"")</f>
        <v/>
      </c>
      <c r="H293" s="54" t="str">
        <f>IFERROR(_xlfn.XLOOKUP(B293,'Interventi CIS-Base dati'!$E$2:$E$673,'Interventi CIS-Base dati'!$M$2:$M$673),"")</f>
        <v/>
      </c>
      <c r="I293" s="55" t="str">
        <f>IFERROR(_xlfn.XLOOKUP(B293,'Interventi CIS-Base dati'!$E$2:$E$673,'Interventi CIS-Base dati'!$N$2:$N$673),"")</f>
        <v/>
      </c>
      <c r="J293" s="55" t="str">
        <f>IFERROR(_xlfn.XLOOKUP(B293,'Interventi CIS-Base dati'!$E$2:$E$673,'Interventi CIS-Base dati'!$O$2:$O$673),"")</f>
        <v/>
      </c>
      <c r="K293" s="55" t="str">
        <f>IFERROR(_xlfn.XLOOKUP(B293,'Interventi CIS-Base dati'!$E$2:$E$673,'Interventi CIS-Base dati'!$P$2:$P$673),"")</f>
        <v/>
      </c>
      <c r="L293" s="34" t="str">
        <f>IFERROR(_xlfn.XLOOKUP(B293,'Interventi CIS-Base dati'!$E$2:$E$673,'Interventi CIS-Base dati'!$Q$2:$Q$673),"")</f>
        <v/>
      </c>
      <c r="M293" s="56" t="str">
        <f>IFERROR(_xlfn.XLOOKUP(B293,'Interventi CIS-Base dati'!$E$2:$E$673,'Interventi CIS-Base dati'!$S$2:$S$673),"")</f>
        <v/>
      </c>
      <c r="N293" s="34" t="str">
        <f>IFERROR(_xlfn.XLOOKUP(B293,'Interventi CIS-Base dati'!$E$2:$E$673,'Interventi CIS-Base dati'!$Y$2:$Y$673),"")</f>
        <v/>
      </c>
      <c r="O293" s="34" t="str">
        <f>IFERROR(_xlfn.XLOOKUP(B293,'Interventi CIS-Base dati'!$E$2:$E$673,'Interventi CIS-Base dati'!$Z$2:$Z$673),"")</f>
        <v/>
      </c>
    </row>
    <row r="294" spans="3:15" x14ac:dyDescent="0.25">
      <c r="C294" s="34" t="str">
        <f>IFERROR(_xlfn.XLOOKUP(B294,'Interventi CIS-Base dati'!$E$2:$E$673,'Interventi CIS-Base dati'!$F$2:$F$673),"")</f>
        <v/>
      </c>
      <c r="D294" s="34" t="str">
        <f>IFERROR(_xlfn.XLOOKUP(B294,'Interventi CIS-Base dati'!$E$2:$E$673,'Interventi CIS-Base dati'!$G$2:$G$673),"")</f>
        <v/>
      </c>
      <c r="E294" s="54" t="str">
        <f>IFERROR(_xlfn.XLOOKUP(B294,'Interventi CIS-Base dati'!$E$2:$E$673,'Interventi CIS-Base dati'!$J$2:$J$673),"")</f>
        <v/>
      </c>
      <c r="F294" s="54" t="str">
        <f>IFERROR(_xlfn.XLOOKUP(B294,'Interventi CIS-Base dati'!$E$2:$E$673,'Interventi CIS-Base dati'!$K$2:$K$673),"")</f>
        <v/>
      </c>
      <c r="G294" s="54" t="str">
        <f>IFERROR(_xlfn.XLOOKUP(B294,'Interventi CIS-Base dati'!$E$2:$E$673,'Interventi CIS-Base dati'!$L$2:$L$673),"")</f>
        <v/>
      </c>
      <c r="H294" s="54" t="str">
        <f>IFERROR(_xlfn.XLOOKUP(B294,'Interventi CIS-Base dati'!$E$2:$E$673,'Interventi CIS-Base dati'!$M$2:$M$673),"")</f>
        <v/>
      </c>
      <c r="I294" s="55" t="str">
        <f>IFERROR(_xlfn.XLOOKUP(B294,'Interventi CIS-Base dati'!$E$2:$E$673,'Interventi CIS-Base dati'!$N$2:$N$673),"")</f>
        <v/>
      </c>
      <c r="J294" s="55" t="str">
        <f>IFERROR(_xlfn.XLOOKUP(B294,'Interventi CIS-Base dati'!$E$2:$E$673,'Interventi CIS-Base dati'!$O$2:$O$673),"")</f>
        <v/>
      </c>
      <c r="K294" s="55" t="str">
        <f>IFERROR(_xlfn.XLOOKUP(B294,'Interventi CIS-Base dati'!$E$2:$E$673,'Interventi CIS-Base dati'!$P$2:$P$673),"")</f>
        <v/>
      </c>
      <c r="L294" s="34" t="str">
        <f>IFERROR(_xlfn.XLOOKUP(B294,'Interventi CIS-Base dati'!$E$2:$E$673,'Interventi CIS-Base dati'!$Q$2:$Q$673),"")</f>
        <v/>
      </c>
      <c r="M294" s="56" t="str">
        <f>IFERROR(_xlfn.XLOOKUP(B294,'Interventi CIS-Base dati'!$E$2:$E$673,'Interventi CIS-Base dati'!$S$2:$S$673),"")</f>
        <v/>
      </c>
      <c r="N294" s="34" t="str">
        <f>IFERROR(_xlfn.XLOOKUP(B294,'Interventi CIS-Base dati'!$E$2:$E$673,'Interventi CIS-Base dati'!$Y$2:$Y$673),"")</f>
        <v/>
      </c>
      <c r="O294" s="34" t="str">
        <f>IFERROR(_xlfn.XLOOKUP(B294,'Interventi CIS-Base dati'!$E$2:$E$673,'Interventi CIS-Base dati'!$Z$2:$Z$673),"")</f>
        <v/>
      </c>
    </row>
    <row r="295" spans="3:15" x14ac:dyDescent="0.25">
      <c r="C295" s="34" t="str">
        <f>IFERROR(_xlfn.XLOOKUP(B295,'Interventi CIS-Base dati'!$E$2:$E$673,'Interventi CIS-Base dati'!$F$2:$F$673),"")</f>
        <v/>
      </c>
      <c r="D295" s="34" t="str">
        <f>IFERROR(_xlfn.XLOOKUP(B295,'Interventi CIS-Base dati'!$E$2:$E$673,'Interventi CIS-Base dati'!$G$2:$G$673),"")</f>
        <v/>
      </c>
      <c r="E295" s="54" t="str">
        <f>IFERROR(_xlfn.XLOOKUP(B295,'Interventi CIS-Base dati'!$E$2:$E$673,'Interventi CIS-Base dati'!$J$2:$J$673),"")</f>
        <v/>
      </c>
      <c r="F295" s="54" t="str">
        <f>IFERROR(_xlfn.XLOOKUP(B295,'Interventi CIS-Base dati'!$E$2:$E$673,'Interventi CIS-Base dati'!$K$2:$K$673),"")</f>
        <v/>
      </c>
      <c r="G295" s="54" t="str">
        <f>IFERROR(_xlfn.XLOOKUP(B295,'Interventi CIS-Base dati'!$E$2:$E$673,'Interventi CIS-Base dati'!$L$2:$L$673),"")</f>
        <v/>
      </c>
      <c r="H295" s="54" t="str">
        <f>IFERROR(_xlfn.XLOOKUP(B295,'Interventi CIS-Base dati'!$E$2:$E$673,'Interventi CIS-Base dati'!$M$2:$M$673),"")</f>
        <v/>
      </c>
      <c r="I295" s="55" t="str">
        <f>IFERROR(_xlfn.XLOOKUP(B295,'Interventi CIS-Base dati'!$E$2:$E$673,'Interventi CIS-Base dati'!$N$2:$N$673),"")</f>
        <v/>
      </c>
      <c r="J295" s="55" t="str">
        <f>IFERROR(_xlfn.XLOOKUP(B295,'Interventi CIS-Base dati'!$E$2:$E$673,'Interventi CIS-Base dati'!$O$2:$O$673),"")</f>
        <v/>
      </c>
      <c r="K295" s="55" t="str">
        <f>IFERROR(_xlfn.XLOOKUP(B295,'Interventi CIS-Base dati'!$E$2:$E$673,'Interventi CIS-Base dati'!$P$2:$P$673),"")</f>
        <v/>
      </c>
      <c r="L295" s="34" t="str">
        <f>IFERROR(_xlfn.XLOOKUP(B295,'Interventi CIS-Base dati'!$E$2:$E$673,'Interventi CIS-Base dati'!$Q$2:$Q$673),"")</f>
        <v/>
      </c>
      <c r="M295" s="56" t="str">
        <f>IFERROR(_xlfn.XLOOKUP(B295,'Interventi CIS-Base dati'!$E$2:$E$673,'Interventi CIS-Base dati'!$S$2:$S$673),"")</f>
        <v/>
      </c>
      <c r="N295" s="34" t="str">
        <f>IFERROR(_xlfn.XLOOKUP(B295,'Interventi CIS-Base dati'!$E$2:$E$673,'Interventi CIS-Base dati'!$Y$2:$Y$673),"")</f>
        <v/>
      </c>
      <c r="O295" s="34" t="str">
        <f>IFERROR(_xlfn.XLOOKUP(B295,'Interventi CIS-Base dati'!$E$2:$E$673,'Interventi CIS-Base dati'!$Z$2:$Z$673),"")</f>
        <v/>
      </c>
    </row>
    <row r="296" spans="3:15" x14ac:dyDescent="0.25">
      <c r="C296" s="34" t="str">
        <f>IFERROR(_xlfn.XLOOKUP(B296,'Interventi CIS-Base dati'!$E$2:$E$673,'Interventi CIS-Base dati'!$F$2:$F$673),"")</f>
        <v/>
      </c>
      <c r="D296" s="34" t="str">
        <f>IFERROR(_xlfn.XLOOKUP(B296,'Interventi CIS-Base dati'!$E$2:$E$673,'Interventi CIS-Base dati'!$G$2:$G$673),"")</f>
        <v/>
      </c>
      <c r="E296" s="54" t="str">
        <f>IFERROR(_xlfn.XLOOKUP(B296,'Interventi CIS-Base dati'!$E$2:$E$673,'Interventi CIS-Base dati'!$J$2:$J$673),"")</f>
        <v/>
      </c>
      <c r="F296" s="54" t="str">
        <f>IFERROR(_xlfn.XLOOKUP(B296,'Interventi CIS-Base dati'!$E$2:$E$673,'Interventi CIS-Base dati'!$K$2:$K$673),"")</f>
        <v/>
      </c>
      <c r="G296" s="54" t="str">
        <f>IFERROR(_xlfn.XLOOKUP(B296,'Interventi CIS-Base dati'!$E$2:$E$673,'Interventi CIS-Base dati'!$L$2:$L$673),"")</f>
        <v/>
      </c>
      <c r="H296" s="54" t="str">
        <f>IFERROR(_xlfn.XLOOKUP(B296,'Interventi CIS-Base dati'!$E$2:$E$673,'Interventi CIS-Base dati'!$M$2:$M$673),"")</f>
        <v/>
      </c>
      <c r="I296" s="55" t="str">
        <f>IFERROR(_xlfn.XLOOKUP(B296,'Interventi CIS-Base dati'!$E$2:$E$673,'Interventi CIS-Base dati'!$N$2:$N$673),"")</f>
        <v/>
      </c>
      <c r="J296" s="55" t="str">
        <f>IFERROR(_xlfn.XLOOKUP(B296,'Interventi CIS-Base dati'!$E$2:$E$673,'Interventi CIS-Base dati'!$O$2:$O$673),"")</f>
        <v/>
      </c>
      <c r="K296" s="55" t="str">
        <f>IFERROR(_xlfn.XLOOKUP(B296,'Interventi CIS-Base dati'!$E$2:$E$673,'Interventi CIS-Base dati'!$P$2:$P$673),"")</f>
        <v/>
      </c>
      <c r="L296" s="34" t="str">
        <f>IFERROR(_xlfn.XLOOKUP(B296,'Interventi CIS-Base dati'!$E$2:$E$673,'Interventi CIS-Base dati'!$Q$2:$Q$673),"")</f>
        <v/>
      </c>
      <c r="M296" s="56" t="str">
        <f>IFERROR(_xlfn.XLOOKUP(B296,'Interventi CIS-Base dati'!$E$2:$E$673,'Interventi CIS-Base dati'!$S$2:$S$673),"")</f>
        <v/>
      </c>
      <c r="N296" s="34" t="str">
        <f>IFERROR(_xlfn.XLOOKUP(B296,'Interventi CIS-Base dati'!$E$2:$E$673,'Interventi CIS-Base dati'!$Y$2:$Y$673),"")</f>
        <v/>
      </c>
      <c r="O296" s="34" t="str">
        <f>IFERROR(_xlfn.XLOOKUP(B296,'Interventi CIS-Base dati'!$E$2:$E$673,'Interventi CIS-Base dati'!$Z$2:$Z$673),"")</f>
        <v/>
      </c>
    </row>
    <row r="297" spans="3:15" x14ac:dyDescent="0.25">
      <c r="C297" s="34" t="str">
        <f>IFERROR(_xlfn.XLOOKUP(B297,'Interventi CIS-Base dati'!$E$2:$E$673,'Interventi CIS-Base dati'!$F$2:$F$673),"")</f>
        <v/>
      </c>
      <c r="D297" s="34" t="str">
        <f>IFERROR(_xlfn.XLOOKUP(B297,'Interventi CIS-Base dati'!$E$2:$E$673,'Interventi CIS-Base dati'!$G$2:$G$673),"")</f>
        <v/>
      </c>
      <c r="E297" s="54" t="str">
        <f>IFERROR(_xlfn.XLOOKUP(B297,'Interventi CIS-Base dati'!$E$2:$E$673,'Interventi CIS-Base dati'!$J$2:$J$673),"")</f>
        <v/>
      </c>
      <c r="F297" s="54" t="str">
        <f>IFERROR(_xlfn.XLOOKUP(B297,'Interventi CIS-Base dati'!$E$2:$E$673,'Interventi CIS-Base dati'!$K$2:$K$673),"")</f>
        <v/>
      </c>
      <c r="G297" s="54" t="str">
        <f>IFERROR(_xlfn.XLOOKUP(B297,'Interventi CIS-Base dati'!$E$2:$E$673,'Interventi CIS-Base dati'!$L$2:$L$673),"")</f>
        <v/>
      </c>
      <c r="H297" s="54" t="str">
        <f>IFERROR(_xlfn.XLOOKUP(B297,'Interventi CIS-Base dati'!$E$2:$E$673,'Interventi CIS-Base dati'!$M$2:$M$673),"")</f>
        <v/>
      </c>
      <c r="I297" s="55" t="str">
        <f>IFERROR(_xlfn.XLOOKUP(B297,'Interventi CIS-Base dati'!$E$2:$E$673,'Interventi CIS-Base dati'!$N$2:$N$673),"")</f>
        <v/>
      </c>
      <c r="J297" s="55" t="str">
        <f>IFERROR(_xlfn.XLOOKUP(B297,'Interventi CIS-Base dati'!$E$2:$E$673,'Interventi CIS-Base dati'!$O$2:$O$673),"")</f>
        <v/>
      </c>
      <c r="K297" s="55" t="str">
        <f>IFERROR(_xlfn.XLOOKUP(B297,'Interventi CIS-Base dati'!$E$2:$E$673,'Interventi CIS-Base dati'!$P$2:$P$673),"")</f>
        <v/>
      </c>
      <c r="L297" s="34" t="str">
        <f>IFERROR(_xlfn.XLOOKUP(B297,'Interventi CIS-Base dati'!$E$2:$E$673,'Interventi CIS-Base dati'!$Q$2:$Q$673),"")</f>
        <v/>
      </c>
      <c r="M297" s="56" t="str">
        <f>IFERROR(_xlfn.XLOOKUP(B297,'Interventi CIS-Base dati'!$E$2:$E$673,'Interventi CIS-Base dati'!$S$2:$S$673),"")</f>
        <v/>
      </c>
      <c r="N297" s="34" t="str">
        <f>IFERROR(_xlfn.XLOOKUP(B297,'Interventi CIS-Base dati'!$E$2:$E$673,'Interventi CIS-Base dati'!$Y$2:$Y$673),"")</f>
        <v/>
      </c>
      <c r="O297" s="34" t="str">
        <f>IFERROR(_xlfn.XLOOKUP(B297,'Interventi CIS-Base dati'!$E$2:$E$673,'Interventi CIS-Base dati'!$Z$2:$Z$673),"")</f>
        <v/>
      </c>
    </row>
    <row r="298" spans="3:15" x14ac:dyDescent="0.25">
      <c r="C298" s="34" t="str">
        <f>IFERROR(_xlfn.XLOOKUP(B298,'Interventi CIS-Base dati'!$E$2:$E$673,'Interventi CIS-Base dati'!$F$2:$F$673),"")</f>
        <v/>
      </c>
      <c r="D298" s="34" t="str">
        <f>IFERROR(_xlfn.XLOOKUP(B298,'Interventi CIS-Base dati'!$E$2:$E$673,'Interventi CIS-Base dati'!$G$2:$G$673),"")</f>
        <v/>
      </c>
      <c r="E298" s="54" t="str">
        <f>IFERROR(_xlfn.XLOOKUP(B298,'Interventi CIS-Base dati'!$E$2:$E$673,'Interventi CIS-Base dati'!$J$2:$J$673),"")</f>
        <v/>
      </c>
      <c r="F298" s="54" t="str">
        <f>IFERROR(_xlfn.XLOOKUP(B298,'Interventi CIS-Base dati'!$E$2:$E$673,'Interventi CIS-Base dati'!$K$2:$K$673),"")</f>
        <v/>
      </c>
      <c r="G298" s="54" t="str">
        <f>IFERROR(_xlfn.XLOOKUP(B298,'Interventi CIS-Base dati'!$E$2:$E$673,'Interventi CIS-Base dati'!$L$2:$L$673),"")</f>
        <v/>
      </c>
      <c r="H298" s="54" t="str">
        <f>IFERROR(_xlfn.XLOOKUP(B298,'Interventi CIS-Base dati'!$E$2:$E$673,'Interventi CIS-Base dati'!$M$2:$M$673),"")</f>
        <v/>
      </c>
      <c r="I298" s="55" t="str">
        <f>IFERROR(_xlfn.XLOOKUP(B298,'Interventi CIS-Base dati'!$E$2:$E$673,'Interventi CIS-Base dati'!$N$2:$N$673),"")</f>
        <v/>
      </c>
      <c r="J298" s="55" t="str">
        <f>IFERROR(_xlfn.XLOOKUP(B298,'Interventi CIS-Base dati'!$E$2:$E$673,'Interventi CIS-Base dati'!$O$2:$O$673),"")</f>
        <v/>
      </c>
      <c r="K298" s="55" t="str">
        <f>IFERROR(_xlfn.XLOOKUP(B298,'Interventi CIS-Base dati'!$E$2:$E$673,'Interventi CIS-Base dati'!$P$2:$P$673),"")</f>
        <v/>
      </c>
      <c r="L298" s="34" t="str">
        <f>IFERROR(_xlfn.XLOOKUP(B298,'Interventi CIS-Base dati'!$E$2:$E$673,'Interventi CIS-Base dati'!$Q$2:$Q$673),"")</f>
        <v/>
      </c>
      <c r="M298" s="56" t="str">
        <f>IFERROR(_xlfn.XLOOKUP(B298,'Interventi CIS-Base dati'!$E$2:$E$673,'Interventi CIS-Base dati'!$S$2:$S$673),"")</f>
        <v/>
      </c>
      <c r="N298" s="34" t="str">
        <f>IFERROR(_xlfn.XLOOKUP(B298,'Interventi CIS-Base dati'!$E$2:$E$673,'Interventi CIS-Base dati'!$Y$2:$Y$673),"")</f>
        <v/>
      </c>
      <c r="O298" s="34" t="str">
        <f>IFERROR(_xlfn.XLOOKUP(B298,'Interventi CIS-Base dati'!$E$2:$E$673,'Interventi CIS-Base dati'!$Z$2:$Z$673),"")</f>
        <v/>
      </c>
    </row>
    <row r="299" spans="3:15" x14ac:dyDescent="0.25">
      <c r="C299" s="34" t="str">
        <f>IFERROR(_xlfn.XLOOKUP(B299,'Interventi CIS-Base dati'!$E$2:$E$673,'Interventi CIS-Base dati'!$F$2:$F$673),"")</f>
        <v/>
      </c>
      <c r="D299" s="34" t="str">
        <f>IFERROR(_xlfn.XLOOKUP(B299,'Interventi CIS-Base dati'!$E$2:$E$673,'Interventi CIS-Base dati'!$G$2:$G$673),"")</f>
        <v/>
      </c>
      <c r="E299" s="54" t="str">
        <f>IFERROR(_xlfn.XLOOKUP(B299,'Interventi CIS-Base dati'!$E$2:$E$673,'Interventi CIS-Base dati'!$J$2:$J$673),"")</f>
        <v/>
      </c>
      <c r="F299" s="54" t="str">
        <f>IFERROR(_xlfn.XLOOKUP(B299,'Interventi CIS-Base dati'!$E$2:$E$673,'Interventi CIS-Base dati'!$K$2:$K$673),"")</f>
        <v/>
      </c>
      <c r="G299" s="54" t="str">
        <f>IFERROR(_xlfn.XLOOKUP(B299,'Interventi CIS-Base dati'!$E$2:$E$673,'Interventi CIS-Base dati'!$L$2:$L$673),"")</f>
        <v/>
      </c>
      <c r="H299" s="54" t="str">
        <f>IFERROR(_xlfn.XLOOKUP(B299,'Interventi CIS-Base dati'!$E$2:$E$673,'Interventi CIS-Base dati'!$M$2:$M$673),"")</f>
        <v/>
      </c>
      <c r="I299" s="55" t="str">
        <f>IFERROR(_xlfn.XLOOKUP(B299,'Interventi CIS-Base dati'!$E$2:$E$673,'Interventi CIS-Base dati'!$N$2:$N$673),"")</f>
        <v/>
      </c>
      <c r="J299" s="55" t="str">
        <f>IFERROR(_xlfn.XLOOKUP(B299,'Interventi CIS-Base dati'!$E$2:$E$673,'Interventi CIS-Base dati'!$O$2:$O$673),"")</f>
        <v/>
      </c>
      <c r="K299" s="55" t="str">
        <f>IFERROR(_xlfn.XLOOKUP(B299,'Interventi CIS-Base dati'!$E$2:$E$673,'Interventi CIS-Base dati'!$P$2:$P$673),"")</f>
        <v/>
      </c>
      <c r="L299" s="34" t="str">
        <f>IFERROR(_xlfn.XLOOKUP(B299,'Interventi CIS-Base dati'!$E$2:$E$673,'Interventi CIS-Base dati'!$Q$2:$Q$673),"")</f>
        <v/>
      </c>
      <c r="M299" s="56" t="str">
        <f>IFERROR(_xlfn.XLOOKUP(B299,'Interventi CIS-Base dati'!$E$2:$E$673,'Interventi CIS-Base dati'!$S$2:$S$673),"")</f>
        <v/>
      </c>
      <c r="N299" s="34" t="str">
        <f>IFERROR(_xlfn.XLOOKUP(B299,'Interventi CIS-Base dati'!$E$2:$E$673,'Interventi CIS-Base dati'!$Y$2:$Y$673),"")</f>
        <v/>
      </c>
      <c r="O299" s="34" t="str">
        <f>IFERROR(_xlfn.XLOOKUP(B299,'Interventi CIS-Base dati'!$E$2:$E$673,'Interventi CIS-Base dati'!$Z$2:$Z$673),"")</f>
        <v/>
      </c>
    </row>
    <row r="300" spans="3:15" x14ac:dyDescent="0.25">
      <c r="C300" s="34" t="str">
        <f>IFERROR(_xlfn.XLOOKUP(B300,'Interventi CIS-Base dati'!$E$2:$E$673,'Interventi CIS-Base dati'!$F$2:$F$673),"")</f>
        <v/>
      </c>
      <c r="D300" s="34" t="str">
        <f>IFERROR(_xlfn.XLOOKUP(B300,'Interventi CIS-Base dati'!$E$2:$E$673,'Interventi CIS-Base dati'!$G$2:$G$673),"")</f>
        <v/>
      </c>
      <c r="E300" s="54" t="str">
        <f>IFERROR(_xlfn.XLOOKUP(B300,'Interventi CIS-Base dati'!$E$2:$E$673,'Interventi CIS-Base dati'!$J$2:$J$673),"")</f>
        <v/>
      </c>
      <c r="F300" s="54" t="str">
        <f>IFERROR(_xlfn.XLOOKUP(B300,'Interventi CIS-Base dati'!$E$2:$E$673,'Interventi CIS-Base dati'!$K$2:$K$673),"")</f>
        <v/>
      </c>
      <c r="G300" s="54" t="str">
        <f>IFERROR(_xlfn.XLOOKUP(B300,'Interventi CIS-Base dati'!$E$2:$E$673,'Interventi CIS-Base dati'!$L$2:$L$673),"")</f>
        <v/>
      </c>
      <c r="H300" s="54" t="str">
        <f>IFERROR(_xlfn.XLOOKUP(B300,'Interventi CIS-Base dati'!$E$2:$E$673,'Interventi CIS-Base dati'!$M$2:$M$673),"")</f>
        <v/>
      </c>
      <c r="I300" s="55" t="str">
        <f>IFERROR(_xlfn.XLOOKUP(B300,'Interventi CIS-Base dati'!$E$2:$E$673,'Interventi CIS-Base dati'!$N$2:$N$673),"")</f>
        <v/>
      </c>
      <c r="J300" s="55" t="str">
        <f>IFERROR(_xlfn.XLOOKUP(B300,'Interventi CIS-Base dati'!$E$2:$E$673,'Interventi CIS-Base dati'!$O$2:$O$673),"")</f>
        <v/>
      </c>
      <c r="K300" s="55" t="str">
        <f>IFERROR(_xlfn.XLOOKUP(B300,'Interventi CIS-Base dati'!$E$2:$E$673,'Interventi CIS-Base dati'!$P$2:$P$673),"")</f>
        <v/>
      </c>
      <c r="L300" s="34" t="str">
        <f>IFERROR(_xlfn.XLOOKUP(B300,'Interventi CIS-Base dati'!$E$2:$E$673,'Interventi CIS-Base dati'!$Q$2:$Q$673),"")</f>
        <v/>
      </c>
      <c r="M300" s="56" t="str">
        <f>IFERROR(_xlfn.XLOOKUP(B300,'Interventi CIS-Base dati'!$E$2:$E$673,'Interventi CIS-Base dati'!$S$2:$S$673),"")</f>
        <v/>
      </c>
      <c r="N300" s="34" t="str">
        <f>IFERROR(_xlfn.XLOOKUP(B300,'Interventi CIS-Base dati'!$E$2:$E$673,'Interventi CIS-Base dati'!$Y$2:$Y$673),"")</f>
        <v/>
      </c>
      <c r="O300" s="34" t="str">
        <f>IFERROR(_xlfn.XLOOKUP(B300,'Interventi CIS-Base dati'!$E$2:$E$673,'Interventi CIS-Base dati'!$Z$2:$Z$673),"")</f>
        <v/>
      </c>
    </row>
    <row r="301" spans="3:15" x14ac:dyDescent="0.25">
      <c r="C301" s="34" t="str">
        <f>IFERROR(_xlfn.XLOOKUP(B301,'Interventi CIS-Base dati'!$E$2:$E$673,'Interventi CIS-Base dati'!$F$2:$F$673),"")</f>
        <v/>
      </c>
      <c r="D301" s="34" t="str">
        <f>IFERROR(_xlfn.XLOOKUP(B301,'Interventi CIS-Base dati'!$E$2:$E$673,'Interventi CIS-Base dati'!$G$2:$G$673),"")</f>
        <v/>
      </c>
      <c r="E301" s="54" t="str">
        <f>IFERROR(_xlfn.XLOOKUP(B301,'Interventi CIS-Base dati'!$E$2:$E$673,'Interventi CIS-Base dati'!$J$2:$J$673),"")</f>
        <v/>
      </c>
      <c r="F301" s="54" t="str">
        <f>IFERROR(_xlfn.XLOOKUP(B301,'Interventi CIS-Base dati'!$E$2:$E$673,'Interventi CIS-Base dati'!$K$2:$K$673),"")</f>
        <v/>
      </c>
      <c r="G301" s="54" t="str">
        <f>IFERROR(_xlfn.XLOOKUP(B301,'Interventi CIS-Base dati'!$E$2:$E$673,'Interventi CIS-Base dati'!$L$2:$L$673),"")</f>
        <v/>
      </c>
      <c r="H301" s="54" t="str">
        <f>IFERROR(_xlfn.XLOOKUP(B301,'Interventi CIS-Base dati'!$E$2:$E$673,'Interventi CIS-Base dati'!$M$2:$M$673),"")</f>
        <v/>
      </c>
      <c r="I301" s="55" t="str">
        <f>IFERROR(_xlfn.XLOOKUP(B301,'Interventi CIS-Base dati'!$E$2:$E$673,'Interventi CIS-Base dati'!$N$2:$N$673),"")</f>
        <v/>
      </c>
      <c r="J301" s="55" t="str">
        <f>IFERROR(_xlfn.XLOOKUP(B301,'Interventi CIS-Base dati'!$E$2:$E$673,'Interventi CIS-Base dati'!$O$2:$O$673),"")</f>
        <v/>
      </c>
      <c r="K301" s="55" t="str">
        <f>IFERROR(_xlfn.XLOOKUP(B301,'Interventi CIS-Base dati'!$E$2:$E$673,'Interventi CIS-Base dati'!$P$2:$P$673),"")</f>
        <v/>
      </c>
      <c r="L301" s="34" t="str">
        <f>IFERROR(_xlfn.XLOOKUP(B301,'Interventi CIS-Base dati'!$E$2:$E$673,'Interventi CIS-Base dati'!$Q$2:$Q$673),"")</f>
        <v/>
      </c>
      <c r="M301" s="56" t="str">
        <f>IFERROR(_xlfn.XLOOKUP(B301,'Interventi CIS-Base dati'!$E$2:$E$673,'Interventi CIS-Base dati'!$S$2:$S$673),"")</f>
        <v/>
      </c>
      <c r="N301" s="34" t="str">
        <f>IFERROR(_xlfn.XLOOKUP(B301,'Interventi CIS-Base dati'!$E$2:$E$673,'Interventi CIS-Base dati'!$Y$2:$Y$673),"")</f>
        <v/>
      </c>
      <c r="O301" s="34" t="str">
        <f>IFERROR(_xlfn.XLOOKUP(B301,'Interventi CIS-Base dati'!$E$2:$E$673,'Interventi CIS-Base dati'!$Z$2:$Z$673),"")</f>
        <v/>
      </c>
    </row>
    <row r="302" spans="3:15" x14ac:dyDescent="0.25">
      <c r="C302" s="34" t="str">
        <f>IFERROR(_xlfn.XLOOKUP(B302,'Interventi CIS-Base dati'!$E$2:$E$673,'Interventi CIS-Base dati'!$F$2:$F$673),"")</f>
        <v/>
      </c>
      <c r="D302" s="34" t="str">
        <f>IFERROR(_xlfn.XLOOKUP(B302,'Interventi CIS-Base dati'!$E$2:$E$673,'Interventi CIS-Base dati'!$G$2:$G$673),"")</f>
        <v/>
      </c>
      <c r="E302" s="54" t="str">
        <f>IFERROR(_xlfn.XLOOKUP(B302,'Interventi CIS-Base dati'!$E$2:$E$673,'Interventi CIS-Base dati'!$J$2:$J$673),"")</f>
        <v/>
      </c>
      <c r="F302" s="54" t="str">
        <f>IFERROR(_xlfn.XLOOKUP(B302,'Interventi CIS-Base dati'!$E$2:$E$673,'Interventi CIS-Base dati'!$K$2:$K$673),"")</f>
        <v/>
      </c>
      <c r="G302" s="54" t="str">
        <f>IFERROR(_xlfn.XLOOKUP(B302,'Interventi CIS-Base dati'!$E$2:$E$673,'Interventi CIS-Base dati'!$L$2:$L$673),"")</f>
        <v/>
      </c>
      <c r="H302" s="54" t="str">
        <f>IFERROR(_xlfn.XLOOKUP(B302,'Interventi CIS-Base dati'!$E$2:$E$673,'Interventi CIS-Base dati'!$M$2:$M$673),"")</f>
        <v/>
      </c>
      <c r="I302" s="55" t="str">
        <f>IFERROR(_xlfn.XLOOKUP(B302,'Interventi CIS-Base dati'!$E$2:$E$673,'Interventi CIS-Base dati'!$N$2:$N$673),"")</f>
        <v/>
      </c>
      <c r="J302" s="55" t="str">
        <f>IFERROR(_xlfn.XLOOKUP(B302,'Interventi CIS-Base dati'!$E$2:$E$673,'Interventi CIS-Base dati'!$O$2:$O$673),"")</f>
        <v/>
      </c>
      <c r="K302" s="55" t="str">
        <f>IFERROR(_xlfn.XLOOKUP(B302,'Interventi CIS-Base dati'!$E$2:$E$673,'Interventi CIS-Base dati'!$P$2:$P$673),"")</f>
        <v/>
      </c>
      <c r="L302" s="34" t="str">
        <f>IFERROR(_xlfn.XLOOKUP(B302,'Interventi CIS-Base dati'!$E$2:$E$673,'Interventi CIS-Base dati'!$Q$2:$Q$673),"")</f>
        <v/>
      </c>
      <c r="M302" s="56" t="str">
        <f>IFERROR(_xlfn.XLOOKUP(B302,'Interventi CIS-Base dati'!$E$2:$E$673,'Interventi CIS-Base dati'!$S$2:$S$673),"")</f>
        <v/>
      </c>
      <c r="N302" s="34" t="str">
        <f>IFERROR(_xlfn.XLOOKUP(B302,'Interventi CIS-Base dati'!$E$2:$E$673,'Interventi CIS-Base dati'!$Y$2:$Y$673),"")</f>
        <v/>
      </c>
      <c r="O302" s="34" t="str">
        <f>IFERROR(_xlfn.XLOOKUP(B302,'Interventi CIS-Base dati'!$E$2:$E$673,'Interventi CIS-Base dati'!$Z$2:$Z$673),"")</f>
        <v/>
      </c>
    </row>
    <row r="303" spans="3:15" x14ac:dyDescent="0.25">
      <c r="C303" s="34" t="str">
        <f>IFERROR(_xlfn.XLOOKUP(B303,'Interventi CIS-Base dati'!$E$2:$E$673,'Interventi CIS-Base dati'!$F$2:$F$673),"")</f>
        <v/>
      </c>
      <c r="D303" s="34" t="str">
        <f>IFERROR(_xlfn.XLOOKUP(B303,'Interventi CIS-Base dati'!$E$2:$E$673,'Interventi CIS-Base dati'!$G$2:$G$673),"")</f>
        <v/>
      </c>
      <c r="E303" s="54" t="str">
        <f>IFERROR(_xlfn.XLOOKUP(B303,'Interventi CIS-Base dati'!$E$2:$E$673,'Interventi CIS-Base dati'!$J$2:$J$673),"")</f>
        <v/>
      </c>
      <c r="F303" s="54" t="str">
        <f>IFERROR(_xlfn.XLOOKUP(B303,'Interventi CIS-Base dati'!$E$2:$E$673,'Interventi CIS-Base dati'!$K$2:$K$673),"")</f>
        <v/>
      </c>
      <c r="G303" s="54" t="str">
        <f>IFERROR(_xlfn.XLOOKUP(B303,'Interventi CIS-Base dati'!$E$2:$E$673,'Interventi CIS-Base dati'!$L$2:$L$673),"")</f>
        <v/>
      </c>
      <c r="H303" s="54" t="str">
        <f>IFERROR(_xlfn.XLOOKUP(B303,'Interventi CIS-Base dati'!$E$2:$E$673,'Interventi CIS-Base dati'!$M$2:$M$673),"")</f>
        <v/>
      </c>
      <c r="I303" s="55" t="str">
        <f>IFERROR(_xlfn.XLOOKUP(B303,'Interventi CIS-Base dati'!$E$2:$E$673,'Interventi CIS-Base dati'!$N$2:$N$673),"")</f>
        <v/>
      </c>
      <c r="J303" s="55" t="str">
        <f>IFERROR(_xlfn.XLOOKUP(B303,'Interventi CIS-Base dati'!$E$2:$E$673,'Interventi CIS-Base dati'!$O$2:$O$673),"")</f>
        <v/>
      </c>
      <c r="K303" s="55" t="str">
        <f>IFERROR(_xlfn.XLOOKUP(B303,'Interventi CIS-Base dati'!$E$2:$E$673,'Interventi CIS-Base dati'!$P$2:$P$673),"")</f>
        <v/>
      </c>
      <c r="L303" s="34" t="str">
        <f>IFERROR(_xlfn.XLOOKUP(B303,'Interventi CIS-Base dati'!$E$2:$E$673,'Interventi CIS-Base dati'!$Q$2:$Q$673),"")</f>
        <v/>
      </c>
      <c r="M303" s="56" t="str">
        <f>IFERROR(_xlfn.XLOOKUP(B303,'Interventi CIS-Base dati'!$E$2:$E$673,'Interventi CIS-Base dati'!$S$2:$S$673),"")</f>
        <v/>
      </c>
      <c r="N303" s="34" t="str">
        <f>IFERROR(_xlfn.XLOOKUP(B303,'Interventi CIS-Base dati'!$E$2:$E$673,'Interventi CIS-Base dati'!$Y$2:$Y$673),"")</f>
        <v/>
      </c>
      <c r="O303" s="34" t="str">
        <f>IFERROR(_xlfn.XLOOKUP(B303,'Interventi CIS-Base dati'!$E$2:$E$673,'Interventi CIS-Base dati'!$Z$2:$Z$673),"")</f>
        <v/>
      </c>
    </row>
    <row r="304" spans="3:15" x14ac:dyDescent="0.25">
      <c r="C304" s="34" t="str">
        <f>IFERROR(_xlfn.XLOOKUP(B304,'Interventi CIS-Base dati'!$E$2:$E$673,'Interventi CIS-Base dati'!$F$2:$F$673),"")</f>
        <v/>
      </c>
      <c r="D304" s="34" t="str">
        <f>IFERROR(_xlfn.XLOOKUP(B304,'Interventi CIS-Base dati'!$E$2:$E$673,'Interventi CIS-Base dati'!$G$2:$G$673),"")</f>
        <v/>
      </c>
      <c r="E304" s="54" t="str">
        <f>IFERROR(_xlfn.XLOOKUP(B304,'Interventi CIS-Base dati'!$E$2:$E$673,'Interventi CIS-Base dati'!$J$2:$J$673),"")</f>
        <v/>
      </c>
      <c r="F304" s="54" t="str">
        <f>IFERROR(_xlfn.XLOOKUP(B304,'Interventi CIS-Base dati'!$E$2:$E$673,'Interventi CIS-Base dati'!$K$2:$K$673),"")</f>
        <v/>
      </c>
      <c r="G304" s="54" t="str">
        <f>IFERROR(_xlfn.XLOOKUP(B304,'Interventi CIS-Base dati'!$E$2:$E$673,'Interventi CIS-Base dati'!$L$2:$L$673),"")</f>
        <v/>
      </c>
      <c r="H304" s="54" t="str">
        <f>IFERROR(_xlfn.XLOOKUP(B304,'Interventi CIS-Base dati'!$E$2:$E$673,'Interventi CIS-Base dati'!$M$2:$M$673),"")</f>
        <v/>
      </c>
      <c r="I304" s="55" t="str">
        <f>IFERROR(_xlfn.XLOOKUP(B304,'Interventi CIS-Base dati'!$E$2:$E$673,'Interventi CIS-Base dati'!$N$2:$N$673),"")</f>
        <v/>
      </c>
      <c r="J304" s="55" t="str">
        <f>IFERROR(_xlfn.XLOOKUP(B304,'Interventi CIS-Base dati'!$E$2:$E$673,'Interventi CIS-Base dati'!$O$2:$O$673),"")</f>
        <v/>
      </c>
      <c r="K304" s="55" t="str">
        <f>IFERROR(_xlfn.XLOOKUP(B304,'Interventi CIS-Base dati'!$E$2:$E$673,'Interventi CIS-Base dati'!$P$2:$P$673),"")</f>
        <v/>
      </c>
      <c r="L304" s="34" t="str">
        <f>IFERROR(_xlfn.XLOOKUP(B304,'Interventi CIS-Base dati'!$E$2:$E$673,'Interventi CIS-Base dati'!$Q$2:$Q$673),"")</f>
        <v/>
      </c>
      <c r="M304" s="56" t="str">
        <f>IFERROR(_xlfn.XLOOKUP(B304,'Interventi CIS-Base dati'!$E$2:$E$673,'Interventi CIS-Base dati'!$S$2:$S$673),"")</f>
        <v/>
      </c>
      <c r="N304" s="34" t="str">
        <f>IFERROR(_xlfn.XLOOKUP(B304,'Interventi CIS-Base dati'!$E$2:$E$673,'Interventi CIS-Base dati'!$Y$2:$Y$673),"")</f>
        <v/>
      </c>
      <c r="O304" s="34" t="str">
        <f>IFERROR(_xlfn.XLOOKUP(B304,'Interventi CIS-Base dati'!$E$2:$E$673,'Interventi CIS-Base dati'!$Z$2:$Z$673),"")</f>
        <v/>
      </c>
    </row>
    <row r="305" spans="3:15" x14ac:dyDescent="0.25">
      <c r="C305" s="34" t="str">
        <f>IFERROR(_xlfn.XLOOKUP(B305,'Interventi CIS-Base dati'!$E$2:$E$673,'Interventi CIS-Base dati'!$F$2:$F$673),"")</f>
        <v/>
      </c>
      <c r="D305" s="34" t="str">
        <f>IFERROR(_xlfn.XLOOKUP(B305,'Interventi CIS-Base dati'!$E$2:$E$673,'Interventi CIS-Base dati'!$G$2:$G$673),"")</f>
        <v/>
      </c>
      <c r="E305" s="54" t="str">
        <f>IFERROR(_xlfn.XLOOKUP(B305,'Interventi CIS-Base dati'!$E$2:$E$673,'Interventi CIS-Base dati'!$J$2:$J$673),"")</f>
        <v/>
      </c>
      <c r="F305" s="54" t="str">
        <f>IFERROR(_xlfn.XLOOKUP(B305,'Interventi CIS-Base dati'!$E$2:$E$673,'Interventi CIS-Base dati'!$K$2:$K$673),"")</f>
        <v/>
      </c>
      <c r="G305" s="54" t="str">
        <f>IFERROR(_xlfn.XLOOKUP(B305,'Interventi CIS-Base dati'!$E$2:$E$673,'Interventi CIS-Base dati'!$L$2:$L$673),"")</f>
        <v/>
      </c>
      <c r="H305" s="54" t="str">
        <f>IFERROR(_xlfn.XLOOKUP(B305,'Interventi CIS-Base dati'!$E$2:$E$673,'Interventi CIS-Base dati'!$M$2:$M$673),"")</f>
        <v/>
      </c>
      <c r="I305" s="55" t="str">
        <f>IFERROR(_xlfn.XLOOKUP(B305,'Interventi CIS-Base dati'!$E$2:$E$673,'Interventi CIS-Base dati'!$N$2:$N$673),"")</f>
        <v/>
      </c>
      <c r="J305" s="55" t="str">
        <f>IFERROR(_xlfn.XLOOKUP(B305,'Interventi CIS-Base dati'!$E$2:$E$673,'Interventi CIS-Base dati'!$O$2:$O$673),"")</f>
        <v/>
      </c>
      <c r="K305" s="55" t="str">
        <f>IFERROR(_xlfn.XLOOKUP(B305,'Interventi CIS-Base dati'!$E$2:$E$673,'Interventi CIS-Base dati'!$P$2:$P$673),"")</f>
        <v/>
      </c>
      <c r="L305" s="34" t="str">
        <f>IFERROR(_xlfn.XLOOKUP(B305,'Interventi CIS-Base dati'!$E$2:$E$673,'Interventi CIS-Base dati'!$Q$2:$Q$673),"")</f>
        <v/>
      </c>
      <c r="M305" s="56" t="str">
        <f>IFERROR(_xlfn.XLOOKUP(B305,'Interventi CIS-Base dati'!$E$2:$E$673,'Interventi CIS-Base dati'!$S$2:$S$673),"")</f>
        <v/>
      </c>
      <c r="N305" s="34" t="str">
        <f>IFERROR(_xlfn.XLOOKUP(B305,'Interventi CIS-Base dati'!$E$2:$E$673,'Interventi CIS-Base dati'!$Y$2:$Y$673),"")</f>
        <v/>
      </c>
      <c r="O305" s="34" t="str">
        <f>IFERROR(_xlfn.XLOOKUP(B305,'Interventi CIS-Base dati'!$E$2:$E$673,'Interventi CIS-Base dati'!$Z$2:$Z$673),"")</f>
        <v/>
      </c>
    </row>
    <row r="306" spans="3:15" x14ac:dyDescent="0.25">
      <c r="C306" s="34" t="str">
        <f>IFERROR(_xlfn.XLOOKUP(B306,'Interventi CIS-Base dati'!$E$2:$E$673,'Interventi CIS-Base dati'!$F$2:$F$673),"")</f>
        <v/>
      </c>
      <c r="D306" s="34" t="str">
        <f>IFERROR(_xlfn.XLOOKUP(B306,'Interventi CIS-Base dati'!$E$2:$E$673,'Interventi CIS-Base dati'!$G$2:$G$673),"")</f>
        <v/>
      </c>
      <c r="E306" s="54" t="str">
        <f>IFERROR(_xlfn.XLOOKUP(B306,'Interventi CIS-Base dati'!$E$2:$E$673,'Interventi CIS-Base dati'!$J$2:$J$673),"")</f>
        <v/>
      </c>
      <c r="F306" s="54" t="str">
        <f>IFERROR(_xlfn.XLOOKUP(B306,'Interventi CIS-Base dati'!$E$2:$E$673,'Interventi CIS-Base dati'!$K$2:$K$673),"")</f>
        <v/>
      </c>
      <c r="G306" s="54" t="str">
        <f>IFERROR(_xlfn.XLOOKUP(B306,'Interventi CIS-Base dati'!$E$2:$E$673,'Interventi CIS-Base dati'!$L$2:$L$673),"")</f>
        <v/>
      </c>
      <c r="H306" s="54" t="str">
        <f>IFERROR(_xlfn.XLOOKUP(B306,'Interventi CIS-Base dati'!$E$2:$E$673,'Interventi CIS-Base dati'!$M$2:$M$673),"")</f>
        <v/>
      </c>
      <c r="I306" s="55" t="str">
        <f>IFERROR(_xlfn.XLOOKUP(B306,'Interventi CIS-Base dati'!$E$2:$E$673,'Interventi CIS-Base dati'!$N$2:$N$673),"")</f>
        <v/>
      </c>
      <c r="J306" s="55" t="str">
        <f>IFERROR(_xlfn.XLOOKUP(B306,'Interventi CIS-Base dati'!$E$2:$E$673,'Interventi CIS-Base dati'!$O$2:$O$673),"")</f>
        <v/>
      </c>
      <c r="K306" s="55" t="str">
        <f>IFERROR(_xlfn.XLOOKUP(B306,'Interventi CIS-Base dati'!$E$2:$E$673,'Interventi CIS-Base dati'!$P$2:$P$673),"")</f>
        <v/>
      </c>
      <c r="L306" s="34" t="str">
        <f>IFERROR(_xlfn.XLOOKUP(B306,'Interventi CIS-Base dati'!$E$2:$E$673,'Interventi CIS-Base dati'!$Q$2:$Q$673),"")</f>
        <v/>
      </c>
      <c r="M306" s="56" t="str">
        <f>IFERROR(_xlfn.XLOOKUP(B306,'Interventi CIS-Base dati'!$E$2:$E$673,'Interventi CIS-Base dati'!$S$2:$S$673),"")</f>
        <v/>
      </c>
      <c r="N306" s="34" t="str">
        <f>IFERROR(_xlfn.XLOOKUP(B306,'Interventi CIS-Base dati'!$E$2:$E$673,'Interventi CIS-Base dati'!$Y$2:$Y$673),"")</f>
        <v/>
      </c>
      <c r="O306" s="34" t="str">
        <f>IFERROR(_xlfn.XLOOKUP(B306,'Interventi CIS-Base dati'!$E$2:$E$673,'Interventi CIS-Base dati'!$Z$2:$Z$673),"")</f>
        <v/>
      </c>
    </row>
    <row r="307" spans="3:15" x14ac:dyDescent="0.25">
      <c r="C307" s="34" t="str">
        <f>IFERROR(_xlfn.XLOOKUP(B307,'Interventi CIS-Base dati'!$E$2:$E$673,'Interventi CIS-Base dati'!$F$2:$F$673),"")</f>
        <v/>
      </c>
      <c r="D307" s="34" t="str">
        <f>IFERROR(_xlfn.XLOOKUP(B307,'Interventi CIS-Base dati'!$E$2:$E$673,'Interventi CIS-Base dati'!$G$2:$G$673),"")</f>
        <v/>
      </c>
      <c r="E307" s="54" t="str">
        <f>IFERROR(_xlfn.XLOOKUP(B307,'Interventi CIS-Base dati'!$E$2:$E$673,'Interventi CIS-Base dati'!$J$2:$J$673),"")</f>
        <v/>
      </c>
      <c r="F307" s="54" t="str">
        <f>IFERROR(_xlfn.XLOOKUP(B307,'Interventi CIS-Base dati'!$E$2:$E$673,'Interventi CIS-Base dati'!$K$2:$K$673),"")</f>
        <v/>
      </c>
      <c r="G307" s="54" t="str">
        <f>IFERROR(_xlfn.XLOOKUP(B307,'Interventi CIS-Base dati'!$E$2:$E$673,'Interventi CIS-Base dati'!$L$2:$L$673),"")</f>
        <v/>
      </c>
      <c r="H307" s="54" t="str">
        <f>IFERROR(_xlfn.XLOOKUP(B307,'Interventi CIS-Base dati'!$E$2:$E$673,'Interventi CIS-Base dati'!$M$2:$M$673),"")</f>
        <v/>
      </c>
      <c r="I307" s="55" t="str">
        <f>IFERROR(_xlfn.XLOOKUP(B307,'Interventi CIS-Base dati'!$E$2:$E$673,'Interventi CIS-Base dati'!$N$2:$N$673),"")</f>
        <v/>
      </c>
      <c r="J307" s="55" t="str">
        <f>IFERROR(_xlfn.XLOOKUP(B307,'Interventi CIS-Base dati'!$E$2:$E$673,'Interventi CIS-Base dati'!$O$2:$O$673),"")</f>
        <v/>
      </c>
      <c r="K307" s="55" t="str">
        <f>IFERROR(_xlfn.XLOOKUP(B307,'Interventi CIS-Base dati'!$E$2:$E$673,'Interventi CIS-Base dati'!$P$2:$P$673),"")</f>
        <v/>
      </c>
      <c r="L307" s="34" t="str">
        <f>IFERROR(_xlfn.XLOOKUP(B307,'Interventi CIS-Base dati'!$E$2:$E$673,'Interventi CIS-Base dati'!$Q$2:$Q$673),"")</f>
        <v/>
      </c>
      <c r="M307" s="56" t="str">
        <f>IFERROR(_xlfn.XLOOKUP(B307,'Interventi CIS-Base dati'!$E$2:$E$673,'Interventi CIS-Base dati'!$S$2:$S$673),"")</f>
        <v/>
      </c>
      <c r="N307" s="34" t="str">
        <f>IFERROR(_xlfn.XLOOKUP(B307,'Interventi CIS-Base dati'!$E$2:$E$673,'Interventi CIS-Base dati'!$Y$2:$Y$673),"")</f>
        <v/>
      </c>
      <c r="O307" s="34" t="str">
        <f>IFERROR(_xlfn.XLOOKUP(B307,'Interventi CIS-Base dati'!$E$2:$E$673,'Interventi CIS-Base dati'!$Z$2:$Z$673),"")</f>
        <v/>
      </c>
    </row>
    <row r="308" spans="3:15" x14ac:dyDescent="0.25">
      <c r="C308" s="34" t="str">
        <f>IFERROR(_xlfn.XLOOKUP(B308,'Interventi CIS-Base dati'!$E$2:$E$673,'Interventi CIS-Base dati'!$F$2:$F$673),"")</f>
        <v/>
      </c>
      <c r="D308" s="34" t="str">
        <f>IFERROR(_xlfn.XLOOKUP(B308,'Interventi CIS-Base dati'!$E$2:$E$673,'Interventi CIS-Base dati'!$G$2:$G$673),"")</f>
        <v/>
      </c>
      <c r="E308" s="54" t="str">
        <f>IFERROR(_xlfn.XLOOKUP(B308,'Interventi CIS-Base dati'!$E$2:$E$673,'Interventi CIS-Base dati'!$J$2:$J$673),"")</f>
        <v/>
      </c>
      <c r="F308" s="54" t="str">
        <f>IFERROR(_xlfn.XLOOKUP(B308,'Interventi CIS-Base dati'!$E$2:$E$673,'Interventi CIS-Base dati'!$K$2:$K$673),"")</f>
        <v/>
      </c>
      <c r="G308" s="54" t="str">
        <f>IFERROR(_xlfn.XLOOKUP(B308,'Interventi CIS-Base dati'!$E$2:$E$673,'Interventi CIS-Base dati'!$L$2:$L$673),"")</f>
        <v/>
      </c>
      <c r="H308" s="54" t="str">
        <f>IFERROR(_xlfn.XLOOKUP(B308,'Interventi CIS-Base dati'!$E$2:$E$673,'Interventi CIS-Base dati'!$M$2:$M$673),"")</f>
        <v/>
      </c>
      <c r="I308" s="55" t="str">
        <f>IFERROR(_xlfn.XLOOKUP(B308,'Interventi CIS-Base dati'!$E$2:$E$673,'Interventi CIS-Base dati'!$N$2:$N$673),"")</f>
        <v/>
      </c>
      <c r="J308" s="55" t="str">
        <f>IFERROR(_xlfn.XLOOKUP(B308,'Interventi CIS-Base dati'!$E$2:$E$673,'Interventi CIS-Base dati'!$O$2:$O$673),"")</f>
        <v/>
      </c>
      <c r="K308" s="55" t="str">
        <f>IFERROR(_xlfn.XLOOKUP(B308,'Interventi CIS-Base dati'!$E$2:$E$673,'Interventi CIS-Base dati'!$P$2:$P$673),"")</f>
        <v/>
      </c>
      <c r="L308" s="34" t="str">
        <f>IFERROR(_xlfn.XLOOKUP(B308,'Interventi CIS-Base dati'!$E$2:$E$673,'Interventi CIS-Base dati'!$Q$2:$Q$673),"")</f>
        <v/>
      </c>
      <c r="M308" s="56" t="str">
        <f>IFERROR(_xlfn.XLOOKUP(B308,'Interventi CIS-Base dati'!$E$2:$E$673,'Interventi CIS-Base dati'!$S$2:$S$673),"")</f>
        <v/>
      </c>
      <c r="N308" s="34" t="str">
        <f>IFERROR(_xlfn.XLOOKUP(B308,'Interventi CIS-Base dati'!$E$2:$E$673,'Interventi CIS-Base dati'!$Y$2:$Y$673),"")</f>
        <v/>
      </c>
      <c r="O308" s="34" t="str">
        <f>IFERROR(_xlfn.XLOOKUP(B308,'Interventi CIS-Base dati'!$E$2:$E$673,'Interventi CIS-Base dati'!$Z$2:$Z$673),"")</f>
        <v/>
      </c>
    </row>
    <row r="309" spans="3:15" x14ac:dyDescent="0.25">
      <c r="C309" s="34" t="str">
        <f>IFERROR(_xlfn.XLOOKUP(B309,'Interventi CIS-Base dati'!$E$2:$E$673,'Interventi CIS-Base dati'!$F$2:$F$673),"")</f>
        <v/>
      </c>
      <c r="D309" s="34" t="str">
        <f>IFERROR(_xlfn.XLOOKUP(B309,'Interventi CIS-Base dati'!$E$2:$E$673,'Interventi CIS-Base dati'!$G$2:$G$673),"")</f>
        <v/>
      </c>
      <c r="E309" s="54" t="str">
        <f>IFERROR(_xlfn.XLOOKUP(B309,'Interventi CIS-Base dati'!$E$2:$E$673,'Interventi CIS-Base dati'!$J$2:$J$673),"")</f>
        <v/>
      </c>
      <c r="F309" s="54" t="str">
        <f>IFERROR(_xlfn.XLOOKUP(B309,'Interventi CIS-Base dati'!$E$2:$E$673,'Interventi CIS-Base dati'!$K$2:$K$673),"")</f>
        <v/>
      </c>
      <c r="G309" s="54" t="str">
        <f>IFERROR(_xlfn.XLOOKUP(B309,'Interventi CIS-Base dati'!$E$2:$E$673,'Interventi CIS-Base dati'!$L$2:$L$673),"")</f>
        <v/>
      </c>
      <c r="H309" s="54" t="str">
        <f>IFERROR(_xlfn.XLOOKUP(B309,'Interventi CIS-Base dati'!$E$2:$E$673,'Interventi CIS-Base dati'!$M$2:$M$673),"")</f>
        <v/>
      </c>
      <c r="I309" s="55" t="str">
        <f>IFERROR(_xlfn.XLOOKUP(B309,'Interventi CIS-Base dati'!$E$2:$E$673,'Interventi CIS-Base dati'!$N$2:$N$673),"")</f>
        <v/>
      </c>
      <c r="J309" s="55" t="str">
        <f>IFERROR(_xlfn.XLOOKUP(B309,'Interventi CIS-Base dati'!$E$2:$E$673,'Interventi CIS-Base dati'!$O$2:$O$673),"")</f>
        <v/>
      </c>
      <c r="K309" s="55" t="str">
        <f>IFERROR(_xlfn.XLOOKUP(B309,'Interventi CIS-Base dati'!$E$2:$E$673,'Interventi CIS-Base dati'!$P$2:$P$673),"")</f>
        <v/>
      </c>
      <c r="L309" s="34" t="str">
        <f>IFERROR(_xlfn.XLOOKUP(B309,'Interventi CIS-Base dati'!$E$2:$E$673,'Interventi CIS-Base dati'!$Q$2:$Q$673),"")</f>
        <v/>
      </c>
      <c r="M309" s="56" t="str">
        <f>IFERROR(_xlfn.XLOOKUP(B309,'Interventi CIS-Base dati'!$E$2:$E$673,'Interventi CIS-Base dati'!$S$2:$S$673),"")</f>
        <v/>
      </c>
      <c r="N309" s="34" t="str">
        <f>IFERROR(_xlfn.XLOOKUP(B309,'Interventi CIS-Base dati'!$E$2:$E$673,'Interventi CIS-Base dati'!$Y$2:$Y$673),"")</f>
        <v/>
      </c>
      <c r="O309" s="34" t="str">
        <f>IFERROR(_xlfn.XLOOKUP(B309,'Interventi CIS-Base dati'!$E$2:$E$673,'Interventi CIS-Base dati'!$Z$2:$Z$673),"")</f>
        <v/>
      </c>
    </row>
    <row r="310" spans="3:15" x14ac:dyDescent="0.25">
      <c r="C310" s="34" t="str">
        <f>IFERROR(_xlfn.XLOOKUP(B310,'Interventi CIS-Base dati'!$E$2:$E$673,'Interventi CIS-Base dati'!$F$2:$F$673),"")</f>
        <v/>
      </c>
      <c r="D310" s="34" t="str">
        <f>IFERROR(_xlfn.XLOOKUP(B310,'Interventi CIS-Base dati'!$E$2:$E$673,'Interventi CIS-Base dati'!$G$2:$G$673),"")</f>
        <v/>
      </c>
      <c r="E310" s="54" t="str">
        <f>IFERROR(_xlfn.XLOOKUP(B310,'Interventi CIS-Base dati'!$E$2:$E$673,'Interventi CIS-Base dati'!$J$2:$J$673),"")</f>
        <v/>
      </c>
      <c r="F310" s="54" t="str">
        <f>IFERROR(_xlfn.XLOOKUP(B310,'Interventi CIS-Base dati'!$E$2:$E$673,'Interventi CIS-Base dati'!$K$2:$K$673),"")</f>
        <v/>
      </c>
      <c r="G310" s="54" t="str">
        <f>IFERROR(_xlfn.XLOOKUP(B310,'Interventi CIS-Base dati'!$E$2:$E$673,'Interventi CIS-Base dati'!$L$2:$L$673),"")</f>
        <v/>
      </c>
      <c r="H310" s="54" t="str">
        <f>IFERROR(_xlfn.XLOOKUP(B310,'Interventi CIS-Base dati'!$E$2:$E$673,'Interventi CIS-Base dati'!$M$2:$M$673),"")</f>
        <v/>
      </c>
      <c r="I310" s="55" t="str">
        <f>IFERROR(_xlfn.XLOOKUP(B310,'Interventi CIS-Base dati'!$E$2:$E$673,'Interventi CIS-Base dati'!$N$2:$N$673),"")</f>
        <v/>
      </c>
      <c r="J310" s="55" t="str">
        <f>IFERROR(_xlfn.XLOOKUP(B310,'Interventi CIS-Base dati'!$E$2:$E$673,'Interventi CIS-Base dati'!$O$2:$O$673),"")</f>
        <v/>
      </c>
      <c r="K310" s="55" t="str">
        <f>IFERROR(_xlfn.XLOOKUP(B310,'Interventi CIS-Base dati'!$E$2:$E$673,'Interventi CIS-Base dati'!$P$2:$P$673),"")</f>
        <v/>
      </c>
      <c r="L310" s="34" t="str">
        <f>IFERROR(_xlfn.XLOOKUP(B310,'Interventi CIS-Base dati'!$E$2:$E$673,'Interventi CIS-Base dati'!$Q$2:$Q$673),"")</f>
        <v/>
      </c>
      <c r="M310" s="56" t="str">
        <f>IFERROR(_xlfn.XLOOKUP(B310,'Interventi CIS-Base dati'!$E$2:$E$673,'Interventi CIS-Base dati'!$S$2:$S$673),"")</f>
        <v/>
      </c>
      <c r="N310" s="34" t="str">
        <f>IFERROR(_xlfn.XLOOKUP(B310,'Interventi CIS-Base dati'!$E$2:$E$673,'Interventi CIS-Base dati'!$Y$2:$Y$673),"")</f>
        <v/>
      </c>
      <c r="O310" s="34" t="str">
        <f>IFERROR(_xlfn.XLOOKUP(B310,'Interventi CIS-Base dati'!$E$2:$E$673,'Interventi CIS-Base dati'!$Z$2:$Z$673),"")</f>
        <v/>
      </c>
    </row>
    <row r="311" spans="3:15" x14ac:dyDescent="0.25">
      <c r="C311" s="34" t="str">
        <f>IFERROR(_xlfn.XLOOKUP(B311,'Interventi CIS-Base dati'!$E$2:$E$673,'Interventi CIS-Base dati'!$F$2:$F$673),"")</f>
        <v/>
      </c>
      <c r="D311" s="34" t="str">
        <f>IFERROR(_xlfn.XLOOKUP(B311,'Interventi CIS-Base dati'!$E$2:$E$673,'Interventi CIS-Base dati'!$G$2:$G$673),"")</f>
        <v/>
      </c>
      <c r="E311" s="54" t="str">
        <f>IFERROR(_xlfn.XLOOKUP(B311,'Interventi CIS-Base dati'!$E$2:$E$673,'Interventi CIS-Base dati'!$J$2:$J$673),"")</f>
        <v/>
      </c>
      <c r="F311" s="54" t="str">
        <f>IFERROR(_xlfn.XLOOKUP(B311,'Interventi CIS-Base dati'!$E$2:$E$673,'Interventi CIS-Base dati'!$K$2:$K$673),"")</f>
        <v/>
      </c>
      <c r="G311" s="54" t="str">
        <f>IFERROR(_xlfn.XLOOKUP(B311,'Interventi CIS-Base dati'!$E$2:$E$673,'Interventi CIS-Base dati'!$L$2:$L$673),"")</f>
        <v/>
      </c>
      <c r="H311" s="54" t="str">
        <f>IFERROR(_xlfn.XLOOKUP(B311,'Interventi CIS-Base dati'!$E$2:$E$673,'Interventi CIS-Base dati'!$M$2:$M$673),"")</f>
        <v/>
      </c>
      <c r="I311" s="55" t="str">
        <f>IFERROR(_xlfn.XLOOKUP(B311,'Interventi CIS-Base dati'!$E$2:$E$673,'Interventi CIS-Base dati'!$N$2:$N$673),"")</f>
        <v/>
      </c>
      <c r="J311" s="55" t="str">
        <f>IFERROR(_xlfn.XLOOKUP(B311,'Interventi CIS-Base dati'!$E$2:$E$673,'Interventi CIS-Base dati'!$O$2:$O$673),"")</f>
        <v/>
      </c>
      <c r="K311" s="55" t="str">
        <f>IFERROR(_xlfn.XLOOKUP(B311,'Interventi CIS-Base dati'!$E$2:$E$673,'Interventi CIS-Base dati'!$P$2:$P$673),"")</f>
        <v/>
      </c>
      <c r="L311" s="34" t="str">
        <f>IFERROR(_xlfn.XLOOKUP(B311,'Interventi CIS-Base dati'!$E$2:$E$673,'Interventi CIS-Base dati'!$Q$2:$Q$673),"")</f>
        <v/>
      </c>
      <c r="M311" s="56" t="str">
        <f>IFERROR(_xlfn.XLOOKUP(B311,'Interventi CIS-Base dati'!$E$2:$E$673,'Interventi CIS-Base dati'!$S$2:$S$673),"")</f>
        <v/>
      </c>
      <c r="N311" s="34" t="str">
        <f>IFERROR(_xlfn.XLOOKUP(B311,'Interventi CIS-Base dati'!$E$2:$E$673,'Interventi CIS-Base dati'!$Y$2:$Y$673),"")</f>
        <v/>
      </c>
      <c r="O311" s="34" t="str">
        <f>IFERROR(_xlfn.XLOOKUP(B311,'Interventi CIS-Base dati'!$E$2:$E$673,'Interventi CIS-Base dati'!$Z$2:$Z$673),"")</f>
        <v/>
      </c>
    </row>
    <row r="312" spans="3:15" x14ac:dyDescent="0.25">
      <c r="C312" s="34" t="str">
        <f>IFERROR(_xlfn.XLOOKUP(B312,'Interventi CIS-Base dati'!$E$2:$E$673,'Interventi CIS-Base dati'!$F$2:$F$673),"")</f>
        <v/>
      </c>
      <c r="D312" s="34" t="str">
        <f>IFERROR(_xlfn.XLOOKUP(B312,'Interventi CIS-Base dati'!$E$2:$E$673,'Interventi CIS-Base dati'!$G$2:$G$673),"")</f>
        <v/>
      </c>
      <c r="E312" s="54" t="str">
        <f>IFERROR(_xlfn.XLOOKUP(B312,'Interventi CIS-Base dati'!$E$2:$E$673,'Interventi CIS-Base dati'!$J$2:$J$673),"")</f>
        <v/>
      </c>
      <c r="F312" s="54" t="str">
        <f>IFERROR(_xlfn.XLOOKUP(B312,'Interventi CIS-Base dati'!$E$2:$E$673,'Interventi CIS-Base dati'!$K$2:$K$673),"")</f>
        <v/>
      </c>
      <c r="G312" s="54" t="str">
        <f>IFERROR(_xlfn.XLOOKUP(B312,'Interventi CIS-Base dati'!$E$2:$E$673,'Interventi CIS-Base dati'!$L$2:$L$673),"")</f>
        <v/>
      </c>
      <c r="H312" s="54" t="str">
        <f>IFERROR(_xlfn.XLOOKUP(B312,'Interventi CIS-Base dati'!$E$2:$E$673,'Interventi CIS-Base dati'!$M$2:$M$673),"")</f>
        <v/>
      </c>
      <c r="I312" s="55" t="str">
        <f>IFERROR(_xlfn.XLOOKUP(B312,'Interventi CIS-Base dati'!$E$2:$E$673,'Interventi CIS-Base dati'!$N$2:$N$673),"")</f>
        <v/>
      </c>
      <c r="J312" s="55" t="str">
        <f>IFERROR(_xlfn.XLOOKUP(B312,'Interventi CIS-Base dati'!$E$2:$E$673,'Interventi CIS-Base dati'!$O$2:$O$673),"")</f>
        <v/>
      </c>
      <c r="K312" s="55" t="str">
        <f>IFERROR(_xlfn.XLOOKUP(B312,'Interventi CIS-Base dati'!$E$2:$E$673,'Interventi CIS-Base dati'!$P$2:$P$673),"")</f>
        <v/>
      </c>
      <c r="L312" s="34" t="str">
        <f>IFERROR(_xlfn.XLOOKUP(B312,'Interventi CIS-Base dati'!$E$2:$E$673,'Interventi CIS-Base dati'!$Q$2:$Q$673),"")</f>
        <v/>
      </c>
      <c r="M312" s="56" t="str">
        <f>IFERROR(_xlfn.XLOOKUP(B312,'Interventi CIS-Base dati'!$E$2:$E$673,'Interventi CIS-Base dati'!$S$2:$S$673),"")</f>
        <v/>
      </c>
      <c r="N312" s="34" t="str">
        <f>IFERROR(_xlfn.XLOOKUP(B312,'Interventi CIS-Base dati'!$E$2:$E$673,'Interventi CIS-Base dati'!$Y$2:$Y$673),"")</f>
        <v/>
      </c>
      <c r="O312" s="34" t="str">
        <f>IFERROR(_xlfn.XLOOKUP(B312,'Interventi CIS-Base dati'!$E$2:$E$673,'Interventi CIS-Base dati'!$Z$2:$Z$673),"")</f>
        <v/>
      </c>
    </row>
    <row r="313" spans="3:15" x14ac:dyDescent="0.25">
      <c r="C313" s="34" t="str">
        <f>IFERROR(_xlfn.XLOOKUP(B313,'Interventi CIS-Base dati'!$E$2:$E$673,'Interventi CIS-Base dati'!$F$2:$F$673),"")</f>
        <v/>
      </c>
      <c r="D313" s="34" t="str">
        <f>IFERROR(_xlfn.XLOOKUP(B313,'Interventi CIS-Base dati'!$E$2:$E$673,'Interventi CIS-Base dati'!$G$2:$G$673),"")</f>
        <v/>
      </c>
      <c r="E313" s="54" t="str">
        <f>IFERROR(_xlfn.XLOOKUP(B313,'Interventi CIS-Base dati'!$E$2:$E$673,'Interventi CIS-Base dati'!$J$2:$J$673),"")</f>
        <v/>
      </c>
      <c r="F313" s="54" t="str">
        <f>IFERROR(_xlfn.XLOOKUP(B313,'Interventi CIS-Base dati'!$E$2:$E$673,'Interventi CIS-Base dati'!$K$2:$K$673),"")</f>
        <v/>
      </c>
      <c r="G313" s="54" t="str">
        <f>IFERROR(_xlfn.XLOOKUP(B313,'Interventi CIS-Base dati'!$E$2:$E$673,'Interventi CIS-Base dati'!$L$2:$L$673),"")</f>
        <v/>
      </c>
      <c r="H313" s="54" t="str">
        <f>IFERROR(_xlfn.XLOOKUP(B313,'Interventi CIS-Base dati'!$E$2:$E$673,'Interventi CIS-Base dati'!$M$2:$M$673),"")</f>
        <v/>
      </c>
      <c r="I313" s="55" t="str">
        <f>IFERROR(_xlfn.XLOOKUP(B313,'Interventi CIS-Base dati'!$E$2:$E$673,'Interventi CIS-Base dati'!$N$2:$N$673),"")</f>
        <v/>
      </c>
      <c r="J313" s="55" t="str">
        <f>IFERROR(_xlfn.XLOOKUP(B313,'Interventi CIS-Base dati'!$E$2:$E$673,'Interventi CIS-Base dati'!$O$2:$O$673),"")</f>
        <v/>
      </c>
      <c r="K313" s="55" t="str">
        <f>IFERROR(_xlfn.XLOOKUP(B313,'Interventi CIS-Base dati'!$E$2:$E$673,'Interventi CIS-Base dati'!$P$2:$P$673),"")</f>
        <v/>
      </c>
      <c r="L313" s="34" t="str">
        <f>IFERROR(_xlfn.XLOOKUP(B313,'Interventi CIS-Base dati'!$E$2:$E$673,'Interventi CIS-Base dati'!$Q$2:$Q$673),"")</f>
        <v/>
      </c>
      <c r="M313" s="56" t="str">
        <f>IFERROR(_xlfn.XLOOKUP(B313,'Interventi CIS-Base dati'!$E$2:$E$673,'Interventi CIS-Base dati'!$S$2:$S$673),"")</f>
        <v/>
      </c>
      <c r="N313" s="34" t="str">
        <f>IFERROR(_xlfn.XLOOKUP(B313,'Interventi CIS-Base dati'!$E$2:$E$673,'Interventi CIS-Base dati'!$Y$2:$Y$673),"")</f>
        <v/>
      </c>
      <c r="O313" s="34" t="str">
        <f>IFERROR(_xlfn.XLOOKUP(B313,'Interventi CIS-Base dati'!$E$2:$E$673,'Interventi CIS-Base dati'!$Z$2:$Z$673),"")</f>
        <v/>
      </c>
    </row>
    <row r="314" spans="3:15" x14ac:dyDescent="0.25">
      <c r="C314" s="34" t="str">
        <f>IFERROR(_xlfn.XLOOKUP(B314,'Interventi CIS-Base dati'!$E$2:$E$673,'Interventi CIS-Base dati'!$F$2:$F$673),"")</f>
        <v/>
      </c>
      <c r="D314" s="34" t="str">
        <f>IFERROR(_xlfn.XLOOKUP(B314,'Interventi CIS-Base dati'!$E$2:$E$673,'Interventi CIS-Base dati'!$G$2:$G$673),"")</f>
        <v/>
      </c>
      <c r="E314" s="54" t="str">
        <f>IFERROR(_xlfn.XLOOKUP(B314,'Interventi CIS-Base dati'!$E$2:$E$673,'Interventi CIS-Base dati'!$J$2:$J$673),"")</f>
        <v/>
      </c>
      <c r="F314" s="54" t="str">
        <f>IFERROR(_xlfn.XLOOKUP(B314,'Interventi CIS-Base dati'!$E$2:$E$673,'Interventi CIS-Base dati'!$K$2:$K$673),"")</f>
        <v/>
      </c>
      <c r="G314" s="54" t="str">
        <f>IFERROR(_xlfn.XLOOKUP(B314,'Interventi CIS-Base dati'!$E$2:$E$673,'Interventi CIS-Base dati'!$L$2:$L$673),"")</f>
        <v/>
      </c>
      <c r="H314" s="54" t="str">
        <f>IFERROR(_xlfn.XLOOKUP(B314,'Interventi CIS-Base dati'!$E$2:$E$673,'Interventi CIS-Base dati'!$M$2:$M$673),"")</f>
        <v/>
      </c>
      <c r="I314" s="55" t="str">
        <f>IFERROR(_xlfn.XLOOKUP(B314,'Interventi CIS-Base dati'!$E$2:$E$673,'Interventi CIS-Base dati'!$N$2:$N$673),"")</f>
        <v/>
      </c>
      <c r="J314" s="55" t="str">
        <f>IFERROR(_xlfn.XLOOKUP(B314,'Interventi CIS-Base dati'!$E$2:$E$673,'Interventi CIS-Base dati'!$O$2:$O$673),"")</f>
        <v/>
      </c>
      <c r="K314" s="55" t="str">
        <f>IFERROR(_xlfn.XLOOKUP(B314,'Interventi CIS-Base dati'!$E$2:$E$673,'Interventi CIS-Base dati'!$P$2:$P$673),"")</f>
        <v/>
      </c>
      <c r="L314" s="34" t="str">
        <f>IFERROR(_xlfn.XLOOKUP(B314,'Interventi CIS-Base dati'!$E$2:$E$673,'Interventi CIS-Base dati'!$Q$2:$Q$673),"")</f>
        <v/>
      </c>
      <c r="M314" s="56" t="str">
        <f>IFERROR(_xlfn.XLOOKUP(B314,'Interventi CIS-Base dati'!$E$2:$E$673,'Interventi CIS-Base dati'!$S$2:$S$673),"")</f>
        <v/>
      </c>
      <c r="N314" s="34" t="str">
        <f>IFERROR(_xlfn.XLOOKUP(B314,'Interventi CIS-Base dati'!$E$2:$E$673,'Interventi CIS-Base dati'!$Y$2:$Y$673),"")</f>
        <v/>
      </c>
      <c r="O314" s="34" t="str">
        <f>IFERROR(_xlfn.XLOOKUP(B314,'Interventi CIS-Base dati'!$E$2:$E$673,'Interventi CIS-Base dati'!$Z$2:$Z$673),"")</f>
        <v/>
      </c>
    </row>
    <row r="315" spans="3:15" x14ac:dyDescent="0.25">
      <c r="C315" s="34" t="str">
        <f>IFERROR(_xlfn.XLOOKUP(B315,'Interventi CIS-Base dati'!$E$2:$E$673,'Interventi CIS-Base dati'!$F$2:$F$673),"")</f>
        <v/>
      </c>
      <c r="D315" s="34" t="str">
        <f>IFERROR(_xlfn.XLOOKUP(B315,'Interventi CIS-Base dati'!$E$2:$E$673,'Interventi CIS-Base dati'!$G$2:$G$673),"")</f>
        <v/>
      </c>
      <c r="E315" s="54" t="str">
        <f>IFERROR(_xlfn.XLOOKUP(B315,'Interventi CIS-Base dati'!$E$2:$E$673,'Interventi CIS-Base dati'!$J$2:$J$673),"")</f>
        <v/>
      </c>
      <c r="F315" s="54" t="str">
        <f>IFERROR(_xlfn.XLOOKUP(B315,'Interventi CIS-Base dati'!$E$2:$E$673,'Interventi CIS-Base dati'!$K$2:$K$673),"")</f>
        <v/>
      </c>
      <c r="G315" s="54" t="str">
        <f>IFERROR(_xlfn.XLOOKUP(B315,'Interventi CIS-Base dati'!$E$2:$E$673,'Interventi CIS-Base dati'!$L$2:$L$673),"")</f>
        <v/>
      </c>
      <c r="H315" s="54" t="str">
        <f>IFERROR(_xlfn.XLOOKUP(B315,'Interventi CIS-Base dati'!$E$2:$E$673,'Interventi CIS-Base dati'!$M$2:$M$673),"")</f>
        <v/>
      </c>
      <c r="I315" s="55" t="str">
        <f>IFERROR(_xlfn.XLOOKUP(B315,'Interventi CIS-Base dati'!$E$2:$E$673,'Interventi CIS-Base dati'!$N$2:$N$673),"")</f>
        <v/>
      </c>
      <c r="J315" s="55" t="str">
        <f>IFERROR(_xlfn.XLOOKUP(B315,'Interventi CIS-Base dati'!$E$2:$E$673,'Interventi CIS-Base dati'!$O$2:$O$673),"")</f>
        <v/>
      </c>
      <c r="K315" s="55" t="str">
        <f>IFERROR(_xlfn.XLOOKUP(B315,'Interventi CIS-Base dati'!$E$2:$E$673,'Interventi CIS-Base dati'!$P$2:$P$673),"")</f>
        <v/>
      </c>
      <c r="L315" s="34" t="str">
        <f>IFERROR(_xlfn.XLOOKUP(B315,'Interventi CIS-Base dati'!$E$2:$E$673,'Interventi CIS-Base dati'!$Q$2:$Q$673),"")</f>
        <v/>
      </c>
      <c r="M315" s="56" t="str">
        <f>IFERROR(_xlfn.XLOOKUP(B315,'Interventi CIS-Base dati'!$E$2:$E$673,'Interventi CIS-Base dati'!$S$2:$S$673),"")</f>
        <v/>
      </c>
      <c r="N315" s="34" t="str">
        <f>IFERROR(_xlfn.XLOOKUP(B315,'Interventi CIS-Base dati'!$E$2:$E$673,'Interventi CIS-Base dati'!$Y$2:$Y$673),"")</f>
        <v/>
      </c>
      <c r="O315" s="34" t="str">
        <f>IFERROR(_xlfn.XLOOKUP(B315,'Interventi CIS-Base dati'!$E$2:$E$673,'Interventi CIS-Base dati'!$Z$2:$Z$673),"")</f>
        <v/>
      </c>
    </row>
    <row r="316" spans="3:15" x14ac:dyDescent="0.25">
      <c r="C316" s="34" t="str">
        <f>IFERROR(_xlfn.XLOOKUP(B316,'Interventi CIS-Base dati'!$E$2:$E$673,'Interventi CIS-Base dati'!$F$2:$F$673),"")</f>
        <v/>
      </c>
      <c r="D316" s="34" t="str">
        <f>IFERROR(_xlfn.XLOOKUP(B316,'Interventi CIS-Base dati'!$E$2:$E$673,'Interventi CIS-Base dati'!$G$2:$G$673),"")</f>
        <v/>
      </c>
      <c r="E316" s="54" t="str">
        <f>IFERROR(_xlfn.XLOOKUP(B316,'Interventi CIS-Base dati'!$E$2:$E$673,'Interventi CIS-Base dati'!$J$2:$J$673),"")</f>
        <v/>
      </c>
      <c r="F316" s="54" t="str">
        <f>IFERROR(_xlfn.XLOOKUP(B316,'Interventi CIS-Base dati'!$E$2:$E$673,'Interventi CIS-Base dati'!$K$2:$K$673),"")</f>
        <v/>
      </c>
      <c r="G316" s="54" t="str">
        <f>IFERROR(_xlfn.XLOOKUP(B316,'Interventi CIS-Base dati'!$E$2:$E$673,'Interventi CIS-Base dati'!$L$2:$L$673),"")</f>
        <v/>
      </c>
      <c r="H316" s="54" t="str">
        <f>IFERROR(_xlfn.XLOOKUP(B316,'Interventi CIS-Base dati'!$E$2:$E$673,'Interventi CIS-Base dati'!$M$2:$M$673),"")</f>
        <v/>
      </c>
      <c r="I316" s="55" t="str">
        <f>IFERROR(_xlfn.XLOOKUP(B316,'Interventi CIS-Base dati'!$E$2:$E$673,'Interventi CIS-Base dati'!$N$2:$N$673),"")</f>
        <v/>
      </c>
      <c r="J316" s="55" t="str">
        <f>IFERROR(_xlfn.XLOOKUP(B316,'Interventi CIS-Base dati'!$E$2:$E$673,'Interventi CIS-Base dati'!$O$2:$O$673),"")</f>
        <v/>
      </c>
      <c r="K316" s="55" t="str">
        <f>IFERROR(_xlfn.XLOOKUP(B316,'Interventi CIS-Base dati'!$E$2:$E$673,'Interventi CIS-Base dati'!$P$2:$P$673),"")</f>
        <v/>
      </c>
      <c r="L316" s="34" t="str">
        <f>IFERROR(_xlfn.XLOOKUP(B316,'Interventi CIS-Base dati'!$E$2:$E$673,'Interventi CIS-Base dati'!$Q$2:$Q$673),"")</f>
        <v/>
      </c>
      <c r="M316" s="56" t="str">
        <f>IFERROR(_xlfn.XLOOKUP(B316,'Interventi CIS-Base dati'!$E$2:$E$673,'Interventi CIS-Base dati'!$S$2:$S$673),"")</f>
        <v/>
      </c>
      <c r="N316" s="34" t="str">
        <f>IFERROR(_xlfn.XLOOKUP(B316,'Interventi CIS-Base dati'!$E$2:$E$673,'Interventi CIS-Base dati'!$Y$2:$Y$673),"")</f>
        <v/>
      </c>
      <c r="O316" s="34" t="str">
        <f>IFERROR(_xlfn.XLOOKUP(B316,'Interventi CIS-Base dati'!$E$2:$E$673,'Interventi CIS-Base dati'!$Z$2:$Z$673),"")</f>
        <v/>
      </c>
    </row>
  </sheetData>
  <autoFilter ref="B47:O47" xr:uid="{866378F5-A93B-4B7B-8544-A49DB6B56E22}"/>
  <mergeCells count="1">
    <mergeCell ref="F1:H1"/>
  </mergeCells>
  <conditionalFormatting sqref="B48:O830">
    <cfRule type="expression" dxfId="2" priority="4">
      <formula>LEN($B48)&gt;0</formula>
    </cfRule>
  </conditionalFormatting>
  <dataValidations count="1">
    <dataValidation type="list" allowBlank="1" showInputMessage="1" showErrorMessage="1" sqref="F1" xr:uid="{E73C89ED-B300-44D3-991F-A5B4DAA160CA}">
      <formula1>"CIS Aree SISMA,CIS BRINDISI LECCE,CIS CAPITANATA,CIS COSENZA,CIS MATERA,CIS Molise,CIS NAPOLI,CIS PALERMO,CIS Roma,CIS Svelare Bellezza,CIS TARANTO,CIS Terra dei Fuochi,CIS VENTOTENE,CIS VESUVIO NAPOLI POMPEI,CIS VOLARE"</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2FF88E03-98E1-4A7D-892A-CFBB5A57B693}">
            <xm:f>NOT(ISERROR(SEARCH("FALSO",B4)))</xm:f>
            <xm:f>"FALSO"</xm:f>
            <x14:dxf>
              <fill>
                <patternFill>
                  <bgColor rgb="FFFF0000"/>
                </patternFill>
              </fill>
            </x14:dxf>
          </x14:cfRule>
          <xm:sqref>B4:K20</xm:sqref>
        </x14:conditionalFormatting>
        <x14:conditionalFormatting xmlns:xm="http://schemas.microsoft.com/office/excel/2006/main">
          <x14:cfRule type="containsText" priority="3" operator="containsText" id="{2BC2BD37-E165-4601-B880-AB8658D98E4A}">
            <xm:f>NOT(ISERROR(SEARCH("FALSO",B21)))</xm:f>
            <xm:f>"FALSO"</xm:f>
            <x14:dxf>
              <fill>
                <patternFill>
                  <bgColor rgb="FFFF0000"/>
                </patternFill>
              </fill>
            </x14:dxf>
          </x14:cfRule>
          <xm:sqref>H21:K21 B22:K28 I29:K29 B30:K30 B31:J36 K31:K44 B37:I37 B38:J44 B45:K45</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1DD19-2199-4150-A407-08F58738BC14}">
  <dimension ref="A1:Y3933"/>
  <sheetViews>
    <sheetView showGridLines="0" workbookViewId="0">
      <pane ySplit="1" topLeftCell="A2" activePane="bottomLeft" state="frozen"/>
      <selection pane="bottomLeft"/>
    </sheetView>
  </sheetViews>
  <sheetFormatPr defaultRowHeight="15" x14ac:dyDescent="0.25"/>
  <cols>
    <col min="1" max="1" width="18.28515625" customWidth="1"/>
    <col min="4" max="4" width="24.42578125" bestFit="1" customWidth="1"/>
    <col min="6" max="6" width="38.42578125" customWidth="1"/>
    <col min="15" max="15" width="22.85546875" bestFit="1" customWidth="1"/>
    <col min="17" max="17" width="68.140625" bestFit="1" customWidth="1"/>
  </cols>
  <sheetData>
    <row r="1" spans="1:25" ht="72" x14ac:dyDescent="0.25">
      <c r="A1" s="25" t="s">
        <v>1950</v>
      </c>
      <c r="B1" s="26" t="s">
        <v>1951</v>
      </c>
      <c r="C1" s="26" t="s">
        <v>0</v>
      </c>
      <c r="D1" s="26" t="s">
        <v>1952</v>
      </c>
      <c r="E1" s="26" t="s">
        <v>1</v>
      </c>
      <c r="F1" s="26" t="s">
        <v>1953</v>
      </c>
      <c r="G1" s="26" t="s">
        <v>1954</v>
      </c>
      <c r="H1" s="26" t="s">
        <v>1955</v>
      </c>
      <c r="I1" s="26" t="s">
        <v>1956</v>
      </c>
      <c r="J1" s="26" t="s">
        <v>1957</v>
      </c>
      <c r="K1" s="26" t="s">
        <v>1958</v>
      </c>
      <c r="L1" s="26" t="s">
        <v>1959</v>
      </c>
      <c r="M1" s="26" t="s">
        <v>1960</v>
      </c>
      <c r="N1" s="26" t="s">
        <v>1961</v>
      </c>
      <c r="O1" s="26" t="s">
        <v>1962</v>
      </c>
      <c r="P1" s="26" t="s">
        <v>1963</v>
      </c>
      <c r="Q1" s="26" t="s">
        <v>1964</v>
      </c>
      <c r="R1" s="27" t="s">
        <v>1965</v>
      </c>
      <c r="S1" s="27" t="s">
        <v>1966</v>
      </c>
      <c r="T1" s="27" t="s">
        <v>1967</v>
      </c>
      <c r="U1" s="27" t="s">
        <v>1968</v>
      </c>
      <c r="V1" s="26" t="s">
        <v>1969</v>
      </c>
      <c r="W1" s="26" t="s">
        <v>1970</v>
      </c>
      <c r="X1" s="26" t="s">
        <v>1971</v>
      </c>
      <c r="Y1" s="26" t="s">
        <v>1972</v>
      </c>
    </row>
    <row r="2" spans="1:25" x14ac:dyDescent="0.25">
      <c r="A2" s="28" t="s">
        <v>2046</v>
      </c>
      <c r="B2" s="29" t="s">
        <v>2047</v>
      </c>
      <c r="C2" s="29" t="s">
        <v>372</v>
      </c>
      <c r="D2" s="29" t="s">
        <v>2103</v>
      </c>
      <c r="E2" s="29" t="s">
        <v>373</v>
      </c>
      <c r="F2" s="29" t="s">
        <v>374</v>
      </c>
      <c r="G2" s="29" t="s">
        <v>1975</v>
      </c>
      <c r="H2" s="30">
        <v>43466</v>
      </c>
      <c r="I2" s="30">
        <v>44958</v>
      </c>
      <c r="J2" s="30" t="s">
        <v>1921</v>
      </c>
      <c r="K2" s="29" t="s">
        <v>2049</v>
      </c>
      <c r="L2" s="29" t="s">
        <v>2050</v>
      </c>
      <c r="M2" s="29" t="s">
        <v>1978</v>
      </c>
      <c r="N2" s="29" t="s">
        <v>1979</v>
      </c>
      <c r="O2" s="29" t="s">
        <v>1980</v>
      </c>
      <c r="P2" s="29" t="s">
        <v>1981</v>
      </c>
      <c r="Q2" s="29" t="s">
        <v>1982</v>
      </c>
      <c r="R2" s="30">
        <v>43466</v>
      </c>
      <c r="S2" s="30">
        <v>43466</v>
      </c>
      <c r="T2" s="30">
        <v>43496</v>
      </c>
      <c r="U2" s="30">
        <v>43496</v>
      </c>
      <c r="V2" s="29" t="s">
        <v>1983</v>
      </c>
      <c r="W2" s="29" t="s">
        <v>1984</v>
      </c>
      <c r="X2" s="30">
        <v>44369</v>
      </c>
      <c r="Y2" s="29" t="s">
        <v>2002</v>
      </c>
    </row>
    <row r="3" spans="1:25" x14ac:dyDescent="0.25">
      <c r="A3" s="28" t="s">
        <v>2046</v>
      </c>
      <c r="B3" s="29" t="s">
        <v>2047</v>
      </c>
      <c r="C3" s="29" t="s">
        <v>372</v>
      </c>
      <c r="D3" s="29" t="s">
        <v>2103</v>
      </c>
      <c r="E3" s="29" t="s">
        <v>373</v>
      </c>
      <c r="F3" s="29" t="s">
        <v>374</v>
      </c>
      <c r="G3" s="29" t="s">
        <v>1975</v>
      </c>
      <c r="H3" s="30">
        <v>43466</v>
      </c>
      <c r="I3" s="30">
        <v>44958</v>
      </c>
      <c r="J3" s="30" t="s">
        <v>1921</v>
      </c>
      <c r="K3" s="29" t="s">
        <v>2049</v>
      </c>
      <c r="L3" s="29" t="s">
        <v>2050</v>
      </c>
      <c r="M3" s="29" t="s">
        <v>1978</v>
      </c>
      <c r="N3" s="29" t="s">
        <v>1986</v>
      </c>
      <c r="O3" s="29" t="s">
        <v>1987</v>
      </c>
      <c r="P3" s="29" t="s">
        <v>1981</v>
      </c>
      <c r="Q3" s="29" t="s">
        <v>1982</v>
      </c>
      <c r="R3" s="30">
        <v>43497</v>
      </c>
      <c r="S3" s="30">
        <v>43497</v>
      </c>
      <c r="T3" s="30">
        <v>43524</v>
      </c>
      <c r="U3" s="30">
        <v>43524</v>
      </c>
      <c r="V3" s="29" t="s">
        <v>1983</v>
      </c>
      <c r="W3" s="29" t="s">
        <v>1984</v>
      </c>
      <c r="X3" s="30">
        <v>44369</v>
      </c>
      <c r="Y3" s="29" t="s">
        <v>2002</v>
      </c>
    </row>
    <row r="4" spans="1:25" x14ac:dyDescent="0.25">
      <c r="A4" s="28" t="s">
        <v>2046</v>
      </c>
      <c r="B4" s="29" t="s">
        <v>2047</v>
      </c>
      <c r="C4" s="29" t="s">
        <v>372</v>
      </c>
      <c r="D4" s="29" t="s">
        <v>2103</v>
      </c>
      <c r="E4" s="29" t="s">
        <v>373</v>
      </c>
      <c r="F4" s="29" t="s">
        <v>374</v>
      </c>
      <c r="G4" s="29" t="s">
        <v>1975</v>
      </c>
      <c r="H4" s="30">
        <v>43466</v>
      </c>
      <c r="I4" s="30">
        <v>44958</v>
      </c>
      <c r="J4" s="30" t="s">
        <v>1921</v>
      </c>
      <c r="K4" s="29" t="s">
        <v>2049</v>
      </c>
      <c r="L4" s="29" t="s">
        <v>2050</v>
      </c>
      <c r="M4" s="29" t="s">
        <v>1978</v>
      </c>
      <c r="N4" s="29" t="s">
        <v>1988</v>
      </c>
      <c r="O4" s="29" t="s">
        <v>1989</v>
      </c>
      <c r="P4" s="29" t="s">
        <v>1981</v>
      </c>
      <c r="Q4" s="29" t="s">
        <v>1982</v>
      </c>
      <c r="R4" s="30">
        <v>43525</v>
      </c>
      <c r="S4" s="30">
        <v>43525</v>
      </c>
      <c r="T4" s="30">
        <v>44224</v>
      </c>
      <c r="U4" s="30">
        <v>44323</v>
      </c>
      <c r="V4" s="29" t="s">
        <v>1983</v>
      </c>
      <c r="W4" s="29" t="s">
        <v>1984</v>
      </c>
      <c r="X4" s="30">
        <v>44369</v>
      </c>
      <c r="Y4" s="29" t="s">
        <v>2002</v>
      </c>
    </row>
    <row r="5" spans="1:25" x14ac:dyDescent="0.25">
      <c r="A5" s="28" t="s">
        <v>2046</v>
      </c>
      <c r="B5" s="29" t="s">
        <v>2047</v>
      </c>
      <c r="C5" s="29" t="s">
        <v>372</v>
      </c>
      <c r="D5" s="29" t="s">
        <v>2103</v>
      </c>
      <c r="E5" s="29" t="s">
        <v>373</v>
      </c>
      <c r="F5" s="29" t="s">
        <v>374</v>
      </c>
      <c r="G5" s="29" t="s">
        <v>1975</v>
      </c>
      <c r="H5" s="30">
        <v>43466</v>
      </c>
      <c r="I5" s="30">
        <v>44958</v>
      </c>
      <c r="J5" s="30" t="s">
        <v>1921</v>
      </c>
      <c r="K5" s="29" t="s">
        <v>2049</v>
      </c>
      <c r="L5" s="29" t="s">
        <v>2050</v>
      </c>
      <c r="M5" s="29" t="s">
        <v>1978</v>
      </c>
      <c r="N5" s="29" t="s">
        <v>1990</v>
      </c>
      <c r="O5" s="29" t="s">
        <v>1991</v>
      </c>
      <c r="P5" s="29" t="s">
        <v>1981</v>
      </c>
      <c r="Q5" s="29" t="s">
        <v>1982</v>
      </c>
      <c r="R5" s="30">
        <v>44324</v>
      </c>
      <c r="S5" s="30">
        <v>44324</v>
      </c>
      <c r="T5" s="30">
        <v>44524</v>
      </c>
      <c r="U5" s="30">
        <v>44524</v>
      </c>
      <c r="V5" s="29" t="s">
        <v>1983</v>
      </c>
      <c r="W5" s="29" t="s">
        <v>1984</v>
      </c>
      <c r="X5" s="30">
        <v>44369</v>
      </c>
      <c r="Y5" s="29" t="s">
        <v>2002</v>
      </c>
    </row>
    <row r="6" spans="1:25" x14ac:dyDescent="0.25">
      <c r="A6" s="28" t="s">
        <v>2046</v>
      </c>
      <c r="B6" s="29" t="s">
        <v>2047</v>
      </c>
      <c r="C6" s="29" t="s">
        <v>372</v>
      </c>
      <c r="D6" s="29" t="s">
        <v>2103</v>
      </c>
      <c r="E6" s="29" t="s">
        <v>373</v>
      </c>
      <c r="F6" s="29" t="s">
        <v>374</v>
      </c>
      <c r="G6" s="29" t="s">
        <v>1975</v>
      </c>
      <c r="H6" s="30">
        <v>43466</v>
      </c>
      <c r="I6" s="30">
        <v>44958</v>
      </c>
      <c r="J6" s="30" t="s">
        <v>1921</v>
      </c>
      <c r="K6" s="29" t="s">
        <v>2049</v>
      </c>
      <c r="L6" s="29" t="s">
        <v>2050</v>
      </c>
      <c r="M6" s="29" t="s">
        <v>1978</v>
      </c>
      <c r="N6" s="29" t="s">
        <v>1992</v>
      </c>
      <c r="O6" s="29" t="s">
        <v>1993</v>
      </c>
      <c r="P6" s="29" t="s">
        <v>1981</v>
      </c>
      <c r="Q6" s="29" t="s">
        <v>1982</v>
      </c>
      <c r="R6" s="30">
        <v>44525</v>
      </c>
      <c r="S6" s="30">
        <v>44525</v>
      </c>
      <c r="T6" s="30">
        <v>44607</v>
      </c>
      <c r="U6" s="30">
        <v>44607</v>
      </c>
      <c r="V6" s="29" t="s">
        <v>1983</v>
      </c>
      <c r="W6" s="29" t="s">
        <v>1984</v>
      </c>
      <c r="X6" s="30">
        <v>44369</v>
      </c>
      <c r="Y6" s="29" t="s">
        <v>2002</v>
      </c>
    </row>
    <row r="7" spans="1:25" x14ac:dyDescent="0.25">
      <c r="A7" s="28" t="s">
        <v>2046</v>
      </c>
      <c r="B7" s="29" t="s">
        <v>2047</v>
      </c>
      <c r="C7" s="29" t="s">
        <v>372</v>
      </c>
      <c r="D7" s="29" t="s">
        <v>2103</v>
      </c>
      <c r="E7" s="29" t="s">
        <v>373</v>
      </c>
      <c r="F7" s="29" t="s">
        <v>374</v>
      </c>
      <c r="G7" s="29" t="s">
        <v>1975</v>
      </c>
      <c r="H7" s="30">
        <v>43466</v>
      </c>
      <c r="I7" s="30">
        <v>44958</v>
      </c>
      <c r="J7" s="30" t="s">
        <v>1921</v>
      </c>
      <c r="K7" s="29" t="s">
        <v>2049</v>
      </c>
      <c r="L7" s="29" t="s">
        <v>2050</v>
      </c>
      <c r="M7" s="29" t="s">
        <v>1978</v>
      </c>
      <c r="N7" s="29" t="s">
        <v>1994</v>
      </c>
      <c r="O7" s="29" t="s">
        <v>1995</v>
      </c>
      <c r="P7" s="29" t="s">
        <v>1981</v>
      </c>
      <c r="Q7" s="29" t="s">
        <v>1982</v>
      </c>
      <c r="R7" s="30">
        <v>44927</v>
      </c>
      <c r="S7" s="30">
        <v>45104</v>
      </c>
      <c r="T7" s="30">
        <v>45535</v>
      </c>
      <c r="U7" s="30"/>
      <c r="V7" s="29" t="s">
        <v>1983</v>
      </c>
      <c r="W7" s="29" t="s">
        <v>1984</v>
      </c>
      <c r="X7" s="30">
        <v>44369</v>
      </c>
      <c r="Y7" s="29" t="s">
        <v>2002</v>
      </c>
    </row>
    <row r="8" spans="1:25" x14ac:dyDescent="0.25">
      <c r="A8" s="28" t="s">
        <v>2046</v>
      </c>
      <c r="B8" s="29" t="s">
        <v>2047</v>
      </c>
      <c r="C8" s="29" t="s">
        <v>372</v>
      </c>
      <c r="D8" s="29" t="s">
        <v>2103</v>
      </c>
      <c r="E8" s="29" t="s">
        <v>373</v>
      </c>
      <c r="F8" s="29" t="s">
        <v>374</v>
      </c>
      <c r="G8" s="29" t="s">
        <v>1975</v>
      </c>
      <c r="H8" s="30">
        <v>43466</v>
      </c>
      <c r="I8" s="30">
        <v>44958</v>
      </c>
      <c r="J8" s="30" t="s">
        <v>1921</v>
      </c>
      <c r="K8" s="29" t="s">
        <v>2049</v>
      </c>
      <c r="L8" s="29" t="s">
        <v>2050</v>
      </c>
      <c r="M8" s="29" t="s">
        <v>1978</v>
      </c>
      <c r="N8" s="29" t="s">
        <v>1996</v>
      </c>
      <c r="O8" s="29" t="s">
        <v>1997</v>
      </c>
      <c r="P8" s="29" t="s">
        <v>1981</v>
      </c>
      <c r="Q8" s="29" t="s">
        <v>1982</v>
      </c>
      <c r="R8" s="30">
        <v>45536</v>
      </c>
      <c r="S8" s="30"/>
      <c r="T8" s="30">
        <v>45577</v>
      </c>
      <c r="U8" s="30"/>
      <c r="V8" s="29" t="s">
        <v>1983</v>
      </c>
      <c r="W8" s="29" t="s">
        <v>1984</v>
      </c>
      <c r="X8" s="30">
        <v>44369</v>
      </c>
      <c r="Y8" s="29" t="s">
        <v>2002</v>
      </c>
    </row>
    <row r="9" spans="1:25" x14ac:dyDescent="0.25">
      <c r="A9" s="28" t="s">
        <v>2046</v>
      </c>
      <c r="B9" s="29" t="s">
        <v>2047</v>
      </c>
      <c r="C9" s="29" t="s">
        <v>269</v>
      </c>
      <c r="D9" s="29" t="s">
        <v>2051</v>
      </c>
      <c r="E9" s="29" t="s">
        <v>270</v>
      </c>
      <c r="F9" s="29" t="s">
        <v>271</v>
      </c>
      <c r="G9" s="29" t="s">
        <v>1975</v>
      </c>
      <c r="H9" s="30">
        <v>43895</v>
      </c>
      <c r="I9" s="30">
        <v>45446</v>
      </c>
      <c r="J9" s="30" t="s">
        <v>1921</v>
      </c>
      <c r="K9" s="29" t="s">
        <v>2049</v>
      </c>
      <c r="L9" s="29" t="s">
        <v>2050</v>
      </c>
      <c r="M9" s="29" t="s">
        <v>1978</v>
      </c>
      <c r="N9" s="29" t="s">
        <v>1979</v>
      </c>
      <c r="O9" s="29" t="s">
        <v>1980</v>
      </c>
      <c r="P9" s="29" t="s">
        <v>1981</v>
      </c>
      <c r="Q9" s="29" t="s">
        <v>1982</v>
      </c>
      <c r="R9" s="30">
        <v>44238</v>
      </c>
      <c r="S9" s="30">
        <v>44238</v>
      </c>
      <c r="T9" s="30">
        <v>44337</v>
      </c>
      <c r="U9" s="30">
        <v>44337</v>
      </c>
      <c r="V9" s="29" t="s">
        <v>1983</v>
      </c>
      <c r="W9" s="29" t="s">
        <v>1984</v>
      </c>
      <c r="X9" s="30">
        <v>44369</v>
      </c>
      <c r="Y9" s="29" t="s">
        <v>1985</v>
      </c>
    </row>
    <row r="10" spans="1:25" x14ac:dyDescent="0.25">
      <c r="A10" s="28" t="s">
        <v>2046</v>
      </c>
      <c r="B10" s="29" t="s">
        <v>2047</v>
      </c>
      <c r="C10" s="29" t="s">
        <v>269</v>
      </c>
      <c r="D10" s="29" t="s">
        <v>2051</v>
      </c>
      <c r="E10" s="29" t="s">
        <v>270</v>
      </c>
      <c r="F10" s="29" t="s">
        <v>271</v>
      </c>
      <c r="G10" s="29" t="s">
        <v>1975</v>
      </c>
      <c r="H10" s="30">
        <v>43895</v>
      </c>
      <c r="I10" s="30">
        <v>45446</v>
      </c>
      <c r="J10" s="30" t="s">
        <v>1921</v>
      </c>
      <c r="K10" s="29" t="s">
        <v>2049</v>
      </c>
      <c r="L10" s="29" t="s">
        <v>2050</v>
      </c>
      <c r="M10" s="29" t="s">
        <v>1978</v>
      </c>
      <c r="N10" s="29" t="s">
        <v>1986</v>
      </c>
      <c r="O10" s="29" t="s">
        <v>1987</v>
      </c>
      <c r="P10" s="29" t="s">
        <v>1981</v>
      </c>
      <c r="Q10" s="29" t="s">
        <v>1982</v>
      </c>
      <c r="R10" s="30">
        <v>44593</v>
      </c>
      <c r="S10" s="30">
        <v>44593</v>
      </c>
      <c r="T10" s="30">
        <v>44926</v>
      </c>
      <c r="U10" s="30">
        <v>44895</v>
      </c>
      <c r="V10" s="29" t="s">
        <v>1983</v>
      </c>
      <c r="W10" s="29" t="s">
        <v>1984</v>
      </c>
      <c r="X10" s="30">
        <v>44369</v>
      </c>
      <c r="Y10" s="29" t="s">
        <v>1985</v>
      </c>
    </row>
    <row r="11" spans="1:25" x14ac:dyDescent="0.25">
      <c r="A11" s="28" t="s">
        <v>2046</v>
      </c>
      <c r="B11" s="29" t="s">
        <v>2047</v>
      </c>
      <c r="C11" s="29" t="s">
        <v>269</v>
      </c>
      <c r="D11" s="29" t="s">
        <v>2051</v>
      </c>
      <c r="E11" s="29" t="s">
        <v>270</v>
      </c>
      <c r="F11" s="29" t="s">
        <v>271</v>
      </c>
      <c r="G11" s="29" t="s">
        <v>1975</v>
      </c>
      <c r="H11" s="30">
        <v>43895</v>
      </c>
      <c r="I11" s="30">
        <v>45446</v>
      </c>
      <c r="J11" s="30" t="s">
        <v>1921</v>
      </c>
      <c r="K11" s="29" t="s">
        <v>2049</v>
      </c>
      <c r="L11" s="29" t="s">
        <v>2050</v>
      </c>
      <c r="M11" s="29" t="s">
        <v>1978</v>
      </c>
      <c r="N11" s="29" t="s">
        <v>1988</v>
      </c>
      <c r="O11" s="29" t="s">
        <v>1989</v>
      </c>
      <c r="P11" s="29" t="s">
        <v>1981</v>
      </c>
      <c r="Q11" s="29" t="s">
        <v>1982</v>
      </c>
      <c r="R11" s="30">
        <v>44927</v>
      </c>
      <c r="S11" s="30">
        <v>44987</v>
      </c>
      <c r="T11" s="30">
        <v>45000</v>
      </c>
      <c r="U11" s="30">
        <v>45098</v>
      </c>
      <c r="V11" s="29" t="s">
        <v>1983</v>
      </c>
      <c r="W11" s="29" t="s">
        <v>1984</v>
      </c>
      <c r="X11" s="30">
        <v>44369</v>
      </c>
      <c r="Y11" s="29" t="s">
        <v>1985</v>
      </c>
    </row>
    <row r="12" spans="1:25" x14ac:dyDescent="0.25">
      <c r="A12" s="28" t="s">
        <v>2046</v>
      </c>
      <c r="B12" s="29" t="s">
        <v>2047</v>
      </c>
      <c r="C12" s="29" t="s">
        <v>269</v>
      </c>
      <c r="D12" s="29" t="s">
        <v>2051</v>
      </c>
      <c r="E12" s="29" t="s">
        <v>270</v>
      </c>
      <c r="F12" s="29" t="s">
        <v>271</v>
      </c>
      <c r="G12" s="29" t="s">
        <v>1975</v>
      </c>
      <c r="H12" s="30">
        <v>43895</v>
      </c>
      <c r="I12" s="30">
        <v>45446</v>
      </c>
      <c r="J12" s="30" t="s">
        <v>1921</v>
      </c>
      <c r="K12" s="29" t="s">
        <v>2049</v>
      </c>
      <c r="L12" s="29" t="s">
        <v>2050</v>
      </c>
      <c r="M12" s="29" t="s">
        <v>1978</v>
      </c>
      <c r="N12" s="29" t="s">
        <v>1990</v>
      </c>
      <c r="O12" s="29" t="s">
        <v>1991</v>
      </c>
      <c r="P12" s="29" t="s">
        <v>1981</v>
      </c>
      <c r="Q12" s="29" t="s">
        <v>1982</v>
      </c>
      <c r="R12" s="30">
        <v>45017</v>
      </c>
      <c r="S12" s="30">
        <v>45120</v>
      </c>
      <c r="T12" s="30">
        <v>45504</v>
      </c>
      <c r="U12" s="30">
        <v>45160</v>
      </c>
      <c r="V12" s="29" t="s">
        <v>1983</v>
      </c>
      <c r="W12" s="29" t="s">
        <v>1984</v>
      </c>
      <c r="X12" s="30">
        <v>44369</v>
      </c>
      <c r="Y12" s="29" t="s">
        <v>1985</v>
      </c>
    </row>
    <row r="13" spans="1:25" x14ac:dyDescent="0.25">
      <c r="A13" s="28" t="s">
        <v>2046</v>
      </c>
      <c r="B13" s="29" t="s">
        <v>2047</v>
      </c>
      <c r="C13" s="29" t="s">
        <v>269</v>
      </c>
      <c r="D13" s="29" t="s">
        <v>2051</v>
      </c>
      <c r="E13" s="29" t="s">
        <v>270</v>
      </c>
      <c r="F13" s="29" t="s">
        <v>271</v>
      </c>
      <c r="G13" s="29" t="s">
        <v>1975</v>
      </c>
      <c r="H13" s="30">
        <v>43895</v>
      </c>
      <c r="I13" s="30">
        <v>45446</v>
      </c>
      <c r="J13" s="30" t="s">
        <v>1921</v>
      </c>
      <c r="K13" s="29" t="s">
        <v>2049</v>
      </c>
      <c r="L13" s="29" t="s">
        <v>2050</v>
      </c>
      <c r="M13" s="29" t="s">
        <v>1978</v>
      </c>
      <c r="N13" s="29" t="s">
        <v>1992</v>
      </c>
      <c r="O13" s="29" t="s">
        <v>1993</v>
      </c>
      <c r="P13" s="29" t="s">
        <v>1981</v>
      </c>
      <c r="Q13" s="29" t="s">
        <v>1982</v>
      </c>
      <c r="R13" s="30">
        <v>45505</v>
      </c>
      <c r="S13" s="30"/>
      <c r="T13" s="30">
        <v>45657</v>
      </c>
      <c r="U13" s="30"/>
      <c r="V13" s="29" t="s">
        <v>1983</v>
      </c>
      <c r="W13" s="29" t="s">
        <v>1984</v>
      </c>
      <c r="X13" s="30">
        <v>44369</v>
      </c>
      <c r="Y13" s="29" t="s">
        <v>1985</v>
      </c>
    </row>
    <row r="14" spans="1:25" x14ac:dyDescent="0.25">
      <c r="A14" s="28" t="s">
        <v>2046</v>
      </c>
      <c r="B14" s="29" t="s">
        <v>2047</v>
      </c>
      <c r="C14" s="29" t="s">
        <v>269</v>
      </c>
      <c r="D14" s="29" t="s">
        <v>2051</v>
      </c>
      <c r="E14" s="29" t="s">
        <v>270</v>
      </c>
      <c r="F14" s="29" t="s">
        <v>271</v>
      </c>
      <c r="G14" s="29" t="s">
        <v>1975</v>
      </c>
      <c r="H14" s="30">
        <v>43895</v>
      </c>
      <c r="I14" s="30">
        <v>45446</v>
      </c>
      <c r="J14" s="30" t="s">
        <v>1921</v>
      </c>
      <c r="K14" s="29" t="s">
        <v>2049</v>
      </c>
      <c r="L14" s="29" t="s">
        <v>2050</v>
      </c>
      <c r="M14" s="29" t="s">
        <v>1978</v>
      </c>
      <c r="N14" s="29" t="s">
        <v>1994</v>
      </c>
      <c r="O14" s="29" t="s">
        <v>1995</v>
      </c>
      <c r="P14" s="29" t="s">
        <v>1981</v>
      </c>
      <c r="Q14" s="29" t="s">
        <v>1982</v>
      </c>
      <c r="R14" s="30">
        <v>45658</v>
      </c>
      <c r="S14" s="30"/>
      <c r="T14" s="30">
        <v>46446</v>
      </c>
      <c r="U14" s="30"/>
      <c r="V14" s="29" t="s">
        <v>1983</v>
      </c>
      <c r="W14" s="29" t="s">
        <v>1984</v>
      </c>
      <c r="X14" s="30">
        <v>44369</v>
      </c>
      <c r="Y14" s="29" t="s">
        <v>1985</v>
      </c>
    </row>
    <row r="15" spans="1:25" x14ac:dyDescent="0.25">
      <c r="A15" s="28" t="s">
        <v>2046</v>
      </c>
      <c r="B15" s="29" t="s">
        <v>2047</v>
      </c>
      <c r="C15" s="29" t="s">
        <v>269</v>
      </c>
      <c r="D15" s="29" t="s">
        <v>2051</v>
      </c>
      <c r="E15" s="29" t="s">
        <v>270</v>
      </c>
      <c r="F15" s="29" t="s">
        <v>271</v>
      </c>
      <c r="G15" s="29" t="s">
        <v>1975</v>
      </c>
      <c r="H15" s="30">
        <v>43895</v>
      </c>
      <c r="I15" s="30">
        <v>45446</v>
      </c>
      <c r="J15" s="30" t="s">
        <v>1921</v>
      </c>
      <c r="K15" s="29" t="s">
        <v>2049</v>
      </c>
      <c r="L15" s="29" t="s">
        <v>2050</v>
      </c>
      <c r="M15" s="29" t="s">
        <v>1978</v>
      </c>
      <c r="N15" s="29" t="s">
        <v>1996</v>
      </c>
      <c r="O15" s="29" t="s">
        <v>1997</v>
      </c>
      <c r="P15" s="29" t="s">
        <v>1981</v>
      </c>
      <c r="Q15" s="29" t="s">
        <v>1982</v>
      </c>
      <c r="R15" s="30">
        <v>46447</v>
      </c>
      <c r="S15" s="30"/>
      <c r="T15" s="30">
        <v>46477</v>
      </c>
      <c r="U15" s="30"/>
      <c r="V15" s="29" t="s">
        <v>1983</v>
      </c>
      <c r="W15" s="29" t="s">
        <v>1984</v>
      </c>
      <c r="X15" s="30">
        <v>44369</v>
      </c>
      <c r="Y15" s="29" t="s">
        <v>1985</v>
      </c>
    </row>
    <row r="16" spans="1:25" x14ac:dyDescent="0.25">
      <c r="A16" s="28" t="s">
        <v>2046</v>
      </c>
      <c r="B16" s="29" t="s">
        <v>2047</v>
      </c>
      <c r="C16" s="29" t="s">
        <v>272</v>
      </c>
      <c r="D16" s="29" t="s">
        <v>2052</v>
      </c>
      <c r="E16" s="29" t="s">
        <v>273</v>
      </c>
      <c r="F16" s="29" t="s">
        <v>274</v>
      </c>
      <c r="G16" s="29" t="s">
        <v>1975</v>
      </c>
      <c r="H16" s="30">
        <v>43617</v>
      </c>
      <c r="I16" s="30">
        <v>45412</v>
      </c>
      <c r="J16" s="30" t="s">
        <v>1921</v>
      </c>
      <c r="K16" s="29" t="s">
        <v>2049</v>
      </c>
      <c r="L16" s="29" t="s">
        <v>2050</v>
      </c>
      <c r="M16" s="29" t="s">
        <v>1978</v>
      </c>
      <c r="N16" s="29" t="s">
        <v>1979</v>
      </c>
      <c r="O16" s="29" t="s">
        <v>1980</v>
      </c>
      <c r="P16" s="29" t="s">
        <v>1981</v>
      </c>
      <c r="Q16" s="29" t="s">
        <v>1982</v>
      </c>
      <c r="R16" s="30">
        <v>43466</v>
      </c>
      <c r="S16" s="30">
        <v>43466</v>
      </c>
      <c r="T16" s="30">
        <v>43496</v>
      </c>
      <c r="U16" s="30">
        <v>43496</v>
      </c>
      <c r="V16" s="29" t="s">
        <v>1983</v>
      </c>
      <c r="W16" s="29" t="s">
        <v>1984</v>
      </c>
      <c r="X16" s="30">
        <v>44369</v>
      </c>
      <c r="Y16" s="29" t="s">
        <v>1985</v>
      </c>
    </row>
    <row r="17" spans="1:25" x14ac:dyDescent="0.25">
      <c r="A17" s="28" t="s">
        <v>2046</v>
      </c>
      <c r="B17" s="29" t="s">
        <v>2047</v>
      </c>
      <c r="C17" s="29" t="s">
        <v>272</v>
      </c>
      <c r="D17" s="29" t="s">
        <v>2052</v>
      </c>
      <c r="E17" s="29" t="s">
        <v>273</v>
      </c>
      <c r="F17" s="29" t="s">
        <v>274</v>
      </c>
      <c r="G17" s="29" t="s">
        <v>1975</v>
      </c>
      <c r="H17" s="30">
        <v>43617</v>
      </c>
      <c r="I17" s="30">
        <v>45412</v>
      </c>
      <c r="J17" s="30" t="s">
        <v>1921</v>
      </c>
      <c r="K17" s="29" t="s">
        <v>2049</v>
      </c>
      <c r="L17" s="29" t="s">
        <v>2050</v>
      </c>
      <c r="M17" s="29" t="s">
        <v>1978</v>
      </c>
      <c r="N17" s="29" t="s">
        <v>1986</v>
      </c>
      <c r="O17" s="29" t="s">
        <v>1987</v>
      </c>
      <c r="P17" s="29" t="s">
        <v>1981</v>
      </c>
      <c r="Q17" s="29" t="s">
        <v>1982</v>
      </c>
      <c r="R17" s="30">
        <v>43497</v>
      </c>
      <c r="S17" s="30">
        <v>43497</v>
      </c>
      <c r="T17" s="30">
        <v>43854</v>
      </c>
      <c r="U17" s="30">
        <v>43854</v>
      </c>
      <c r="V17" s="29" t="s">
        <v>1983</v>
      </c>
      <c r="W17" s="29" t="s">
        <v>1984</v>
      </c>
      <c r="X17" s="30">
        <v>44369</v>
      </c>
      <c r="Y17" s="29" t="s">
        <v>1985</v>
      </c>
    </row>
    <row r="18" spans="1:25" x14ac:dyDescent="0.25">
      <c r="A18" s="28" t="s">
        <v>2046</v>
      </c>
      <c r="B18" s="29" t="s">
        <v>2047</v>
      </c>
      <c r="C18" s="29" t="s">
        <v>272</v>
      </c>
      <c r="D18" s="29" t="s">
        <v>2052</v>
      </c>
      <c r="E18" s="29" t="s">
        <v>273</v>
      </c>
      <c r="F18" s="29" t="s">
        <v>274</v>
      </c>
      <c r="G18" s="29" t="s">
        <v>1975</v>
      </c>
      <c r="H18" s="30">
        <v>43617</v>
      </c>
      <c r="I18" s="30">
        <v>45412</v>
      </c>
      <c r="J18" s="30" t="s">
        <v>1921</v>
      </c>
      <c r="K18" s="29" t="s">
        <v>2049</v>
      </c>
      <c r="L18" s="29" t="s">
        <v>2050</v>
      </c>
      <c r="M18" s="29" t="s">
        <v>1978</v>
      </c>
      <c r="N18" s="29" t="s">
        <v>1988</v>
      </c>
      <c r="O18" s="29" t="s">
        <v>1989</v>
      </c>
      <c r="P18" s="29" t="s">
        <v>1981</v>
      </c>
      <c r="Q18" s="29" t="s">
        <v>1982</v>
      </c>
      <c r="R18" s="30">
        <v>44844</v>
      </c>
      <c r="S18" s="30">
        <v>44844</v>
      </c>
      <c r="T18" s="30">
        <v>45626</v>
      </c>
      <c r="U18" s="30"/>
      <c r="V18" s="29" t="s">
        <v>1983</v>
      </c>
      <c r="W18" s="29" t="s">
        <v>1984</v>
      </c>
      <c r="X18" s="30">
        <v>44369</v>
      </c>
      <c r="Y18" s="29" t="s">
        <v>1985</v>
      </c>
    </row>
    <row r="19" spans="1:25" x14ac:dyDescent="0.25">
      <c r="A19" s="28" t="s">
        <v>2046</v>
      </c>
      <c r="B19" s="29" t="s">
        <v>2047</v>
      </c>
      <c r="C19" s="29" t="s">
        <v>272</v>
      </c>
      <c r="D19" s="29" t="s">
        <v>2052</v>
      </c>
      <c r="E19" s="29" t="s">
        <v>273</v>
      </c>
      <c r="F19" s="29" t="s">
        <v>274</v>
      </c>
      <c r="G19" s="29" t="s">
        <v>1975</v>
      </c>
      <c r="H19" s="30">
        <v>43617</v>
      </c>
      <c r="I19" s="30">
        <v>45412</v>
      </c>
      <c r="J19" s="30" t="s">
        <v>1921</v>
      </c>
      <c r="K19" s="29" t="s">
        <v>2049</v>
      </c>
      <c r="L19" s="29" t="s">
        <v>2050</v>
      </c>
      <c r="M19" s="29" t="s">
        <v>1978</v>
      </c>
      <c r="N19" s="29" t="s">
        <v>1990</v>
      </c>
      <c r="O19" s="29" t="s">
        <v>1991</v>
      </c>
      <c r="P19" s="29" t="s">
        <v>1981</v>
      </c>
      <c r="Q19" s="29" t="s">
        <v>1982</v>
      </c>
      <c r="R19" s="30">
        <v>45627</v>
      </c>
      <c r="S19" s="30"/>
      <c r="T19" s="30">
        <v>45717</v>
      </c>
      <c r="U19" s="30"/>
      <c r="V19" s="29" t="s">
        <v>1983</v>
      </c>
      <c r="W19" s="29" t="s">
        <v>1984</v>
      </c>
      <c r="X19" s="30">
        <v>44369</v>
      </c>
      <c r="Y19" s="29" t="s">
        <v>1985</v>
      </c>
    </row>
    <row r="20" spans="1:25" x14ac:dyDescent="0.25">
      <c r="A20" s="28" t="s">
        <v>2046</v>
      </c>
      <c r="B20" s="29" t="s">
        <v>2047</v>
      </c>
      <c r="C20" s="29" t="s">
        <v>272</v>
      </c>
      <c r="D20" s="29" t="s">
        <v>2052</v>
      </c>
      <c r="E20" s="29" t="s">
        <v>273</v>
      </c>
      <c r="F20" s="29" t="s">
        <v>274</v>
      </c>
      <c r="G20" s="29" t="s">
        <v>1975</v>
      </c>
      <c r="H20" s="30">
        <v>43617</v>
      </c>
      <c r="I20" s="30">
        <v>45412</v>
      </c>
      <c r="J20" s="30" t="s">
        <v>1921</v>
      </c>
      <c r="K20" s="29" t="s">
        <v>2049</v>
      </c>
      <c r="L20" s="29" t="s">
        <v>2050</v>
      </c>
      <c r="M20" s="29" t="s">
        <v>1978</v>
      </c>
      <c r="N20" s="29" t="s">
        <v>1992</v>
      </c>
      <c r="O20" s="29" t="s">
        <v>1993</v>
      </c>
      <c r="P20" s="29" t="s">
        <v>1981</v>
      </c>
      <c r="Q20" s="29" t="s">
        <v>1982</v>
      </c>
      <c r="R20" s="30">
        <v>45718</v>
      </c>
      <c r="S20" s="30"/>
      <c r="T20" s="30">
        <v>45840</v>
      </c>
      <c r="U20" s="30"/>
      <c r="V20" s="29" t="s">
        <v>1983</v>
      </c>
      <c r="W20" s="29" t="s">
        <v>1984</v>
      </c>
      <c r="X20" s="30">
        <v>44369</v>
      </c>
      <c r="Y20" s="29" t="s">
        <v>1985</v>
      </c>
    </row>
    <row r="21" spans="1:25" x14ac:dyDescent="0.25">
      <c r="A21" s="28" t="s">
        <v>2046</v>
      </c>
      <c r="B21" s="29" t="s">
        <v>2047</v>
      </c>
      <c r="C21" s="29" t="s">
        <v>272</v>
      </c>
      <c r="D21" s="29" t="s">
        <v>2052</v>
      </c>
      <c r="E21" s="29" t="s">
        <v>273</v>
      </c>
      <c r="F21" s="29" t="s">
        <v>274</v>
      </c>
      <c r="G21" s="29" t="s">
        <v>1975</v>
      </c>
      <c r="H21" s="30">
        <v>43617</v>
      </c>
      <c r="I21" s="30">
        <v>45412</v>
      </c>
      <c r="J21" s="30" t="s">
        <v>1921</v>
      </c>
      <c r="K21" s="29" t="s">
        <v>2049</v>
      </c>
      <c r="L21" s="29" t="s">
        <v>2050</v>
      </c>
      <c r="M21" s="29" t="s">
        <v>1978</v>
      </c>
      <c r="N21" s="29" t="s">
        <v>1994</v>
      </c>
      <c r="O21" s="29" t="s">
        <v>1995</v>
      </c>
      <c r="P21" s="29" t="s">
        <v>1981</v>
      </c>
      <c r="Q21" s="29" t="s">
        <v>1982</v>
      </c>
      <c r="R21" s="30">
        <v>45841</v>
      </c>
      <c r="S21" s="30"/>
      <c r="T21" s="30">
        <v>46418</v>
      </c>
      <c r="U21" s="30"/>
      <c r="V21" s="29" t="s">
        <v>1983</v>
      </c>
      <c r="W21" s="29" t="s">
        <v>1984</v>
      </c>
      <c r="X21" s="30">
        <v>44369</v>
      </c>
      <c r="Y21" s="29" t="s">
        <v>1985</v>
      </c>
    </row>
    <row r="22" spans="1:25" x14ac:dyDescent="0.25">
      <c r="A22" s="28" t="s">
        <v>2046</v>
      </c>
      <c r="B22" s="29" t="s">
        <v>2047</v>
      </c>
      <c r="C22" s="29" t="s">
        <v>272</v>
      </c>
      <c r="D22" s="29" t="s">
        <v>2052</v>
      </c>
      <c r="E22" s="29" t="s">
        <v>273</v>
      </c>
      <c r="F22" s="29" t="s">
        <v>274</v>
      </c>
      <c r="G22" s="29" t="s">
        <v>1975</v>
      </c>
      <c r="H22" s="30">
        <v>43617</v>
      </c>
      <c r="I22" s="30">
        <v>45412</v>
      </c>
      <c r="J22" s="30" t="s">
        <v>1921</v>
      </c>
      <c r="K22" s="29" t="s">
        <v>2049</v>
      </c>
      <c r="L22" s="29" t="s">
        <v>2050</v>
      </c>
      <c r="M22" s="29" t="s">
        <v>1978</v>
      </c>
      <c r="N22" s="29" t="s">
        <v>1996</v>
      </c>
      <c r="O22" s="29" t="s">
        <v>1997</v>
      </c>
      <c r="P22" s="29" t="s">
        <v>1981</v>
      </c>
      <c r="Q22" s="29" t="s">
        <v>1982</v>
      </c>
      <c r="R22" s="30">
        <v>46419</v>
      </c>
      <c r="S22" s="30"/>
      <c r="T22" s="30">
        <v>46446</v>
      </c>
      <c r="U22" s="30"/>
      <c r="V22" s="29" t="s">
        <v>1983</v>
      </c>
      <c r="W22" s="29" t="s">
        <v>1984</v>
      </c>
      <c r="X22" s="30">
        <v>44369</v>
      </c>
      <c r="Y22" s="29" t="s">
        <v>1985</v>
      </c>
    </row>
    <row r="23" spans="1:25" x14ac:dyDescent="0.25">
      <c r="A23" s="28" t="s">
        <v>2046</v>
      </c>
      <c r="B23" s="29" t="s">
        <v>2047</v>
      </c>
      <c r="C23" s="29" t="s">
        <v>275</v>
      </c>
      <c r="D23" s="29" t="s">
        <v>2053</v>
      </c>
      <c r="E23" s="29" t="s">
        <v>276</v>
      </c>
      <c r="F23" s="29" t="s">
        <v>277</v>
      </c>
      <c r="G23" s="29" t="s">
        <v>1975</v>
      </c>
      <c r="H23" s="30">
        <v>43647</v>
      </c>
      <c r="I23" s="30">
        <v>45595</v>
      </c>
      <c r="J23" s="30" t="s">
        <v>1921</v>
      </c>
      <c r="K23" s="29" t="s">
        <v>2049</v>
      </c>
      <c r="L23" s="29" t="s">
        <v>2050</v>
      </c>
      <c r="M23" s="29" t="s">
        <v>1978</v>
      </c>
      <c r="N23" s="29" t="s">
        <v>1979</v>
      </c>
      <c r="O23" s="29" t="s">
        <v>1980</v>
      </c>
      <c r="P23" s="29" t="s">
        <v>1981</v>
      </c>
      <c r="Q23" s="29" t="s">
        <v>1982</v>
      </c>
      <c r="R23" s="30">
        <v>43647</v>
      </c>
      <c r="S23" s="30">
        <v>43647</v>
      </c>
      <c r="T23" s="30">
        <v>43677</v>
      </c>
      <c r="U23" s="30">
        <v>43677</v>
      </c>
      <c r="V23" s="29" t="s">
        <v>1983</v>
      </c>
      <c r="W23" s="29" t="s">
        <v>1984</v>
      </c>
      <c r="X23" s="30">
        <v>44369</v>
      </c>
      <c r="Y23" s="29" t="s">
        <v>1985</v>
      </c>
    </row>
    <row r="24" spans="1:25" x14ac:dyDescent="0.25">
      <c r="A24" s="28" t="s">
        <v>2046</v>
      </c>
      <c r="B24" s="29" t="s">
        <v>2047</v>
      </c>
      <c r="C24" s="29" t="s">
        <v>275</v>
      </c>
      <c r="D24" s="29" t="s">
        <v>2053</v>
      </c>
      <c r="E24" s="29" t="s">
        <v>276</v>
      </c>
      <c r="F24" s="29" t="s">
        <v>277</v>
      </c>
      <c r="G24" s="29" t="s">
        <v>1975</v>
      </c>
      <c r="H24" s="30">
        <v>43647</v>
      </c>
      <c r="I24" s="30">
        <v>45595</v>
      </c>
      <c r="J24" s="30" t="s">
        <v>1921</v>
      </c>
      <c r="K24" s="29" t="s">
        <v>2049</v>
      </c>
      <c r="L24" s="29" t="s">
        <v>2050</v>
      </c>
      <c r="M24" s="29" t="s">
        <v>1978</v>
      </c>
      <c r="N24" s="29" t="s">
        <v>1986</v>
      </c>
      <c r="O24" s="29" t="s">
        <v>1987</v>
      </c>
      <c r="P24" s="29" t="s">
        <v>1981</v>
      </c>
      <c r="Q24" s="29" t="s">
        <v>1982</v>
      </c>
      <c r="R24" s="30">
        <v>43678</v>
      </c>
      <c r="S24" s="30">
        <v>43678</v>
      </c>
      <c r="T24" s="30">
        <v>43921</v>
      </c>
      <c r="U24" s="30">
        <v>43921</v>
      </c>
      <c r="V24" s="29" t="s">
        <v>1983</v>
      </c>
      <c r="W24" s="29" t="s">
        <v>1984</v>
      </c>
      <c r="X24" s="30">
        <v>44369</v>
      </c>
      <c r="Y24" s="29" t="s">
        <v>1985</v>
      </c>
    </row>
    <row r="25" spans="1:25" x14ac:dyDescent="0.25">
      <c r="A25" s="28" t="s">
        <v>2046</v>
      </c>
      <c r="B25" s="29" t="s">
        <v>2047</v>
      </c>
      <c r="C25" s="29" t="s">
        <v>275</v>
      </c>
      <c r="D25" s="29" t="s">
        <v>2053</v>
      </c>
      <c r="E25" s="29" t="s">
        <v>276</v>
      </c>
      <c r="F25" s="29" t="s">
        <v>277</v>
      </c>
      <c r="G25" s="29" t="s">
        <v>1975</v>
      </c>
      <c r="H25" s="30">
        <v>43647</v>
      </c>
      <c r="I25" s="30">
        <v>45595</v>
      </c>
      <c r="J25" s="30" t="s">
        <v>1921</v>
      </c>
      <c r="K25" s="29" t="s">
        <v>2049</v>
      </c>
      <c r="L25" s="29" t="s">
        <v>2050</v>
      </c>
      <c r="M25" s="29" t="s">
        <v>1978</v>
      </c>
      <c r="N25" s="29" t="s">
        <v>1988</v>
      </c>
      <c r="O25" s="29" t="s">
        <v>1989</v>
      </c>
      <c r="P25" s="29" t="s">
        <v>1981</v>
      </c>
      <c r="Q25" s="29" t="s">
        <v>1982</v>
      </c>
      <c r="R25" s="30">
        <v>45504</v>
      </c>
      <c r="S25" s="30">
        <v>44992</v>
      </c>
      <c r="T25" s="30">
        <v>45777</v>
      </c>
      <c r="U25" s="30"/>
      <c r="V25" s="29" t="s">
        <v>1983</v>
      </c>
      <c r="W25" s="29" t="s">
        <v>1984</v>
      </c>
      <c r="X25" s="30">
        <v>44369</v>
      </c>
      <c r="Y25" s="29" t="s">
        <v>1985</v>
      </c>
    </row>
    <row r="26" spans="1:25" x14ac:dyDescent="0.25">
      <c r="A26" s="28" t="s">
        <v>2046</v>
      </c>
      <c r="B26" s="29" t="s">
        <v>2047</v>
      </c>
      <c r="C26" s="29" t="s">
        <v>275</v>
      </c>
      <c r="D26" s="29" t="s">
        <v>2053</v>
      </c>
      <c r="E26" s="29" t="s">
        <v>276</v>
      </c>
      <c r="F26" s="29" t="s">
        <v>277</v>
      </c>
      <c r="G26" s="29" t="s">
        <v>1975</v>
      </c>
      <c r="H26" s="30">
        <v>43647</v>
      </c>
      <c r="I26" s="30">
        <v>45595</v>
      </c>
      <c r="J26" s="30" t="s">
        <v>1921</v>
      </c>
      <c r="K26" s="29" t="s">
        <v>2049</v>
      </c>
      <c r="L26" s="29" t="s">
        <v>2050</v>
      </c>
      <c r="M26" s="29" t="s">
        <v>1978</v>
      </c>
      <c r="N26" s="29" t="s">
        <v>1990</v>
      </c>
      <c r="O26" s="29" t="s">
        <v>1991</v>
      </c>
      <c r="P26" s="29" t="s">
        <v>1981</v>
      </c>
      <c r="Q26" s="29" t="s">
        <v>1982</v>
      </c>
      <c r="R26" s="30">
        <v>45778</v>
      </c>
      <c r="S26" s="30">
        <v>44992</v>
      </c>
      <c r="T26" s="30">
        <v>45838</v>
      </c>
      <c r="U26" s="30"/>
      <c r="V26" s="29" t="s">
        <v>1983</v>
      </c>
      <c r="W26" s="29" t="s">
        <v>1984</v>
      </c>
      <c r="X26" s="30">
        <v>44369</v>
      </c>
      <c r="Y26" s="29" t="s">
        <v>1985</v>
      </c>
    </row>
    <row r="27" spans="1:25" x14ac:dyDescent="0.25">
      <c r="A27" s="28" t="s">
        <v>2046</v>
      </c>
      <c r="B27" s="29" t="s">
        <v>2047</v>
      </c>
      <c r="C27" s="29" t="s">
        <v>275</v>
      </c>
      <c r="D27" s="29" t="s">
        <v>2053</v>
      </c>
      <c r="E27" s="29" t="s">
        <v>276</v>
      </c>
      <c r="F27" s="29" t="s">
        <v>277</v>
      </c>
      <c r="G27" s="29" t="s">
        <v>1975</v>
      </c>
      <c r="H27" s="30">
        <v>43647</v>
      </c>
      <c r="I27" s="30">
        <v>45595</v>
      </c>
      <c r="J27" s="30" t="s">
        <v>1921</v>
      </c>
      <c r="K27" s="29" t="s">
        <v>2049</v>
      </c>
      <c r="L27" s="29" t="s">
        <v>2050</v>
      </c>
      <c r="M27" s="29" t="s">
        <v>1978</v>
      </c>
      <c r="N27" s="29" t="s">
        <v>1992</v>
      </c>
      <c r="O27" s="29" t="s">
        <v>1993</v>
      </c>
      <c r="P27" s="29" t="s">
        <v>1981</v>
      </c>
      <c r="Q27" s="29" t="s">
        <v>1982</v>
      </c>
      <c r="R27" s="30">
        <v>45839</v>
      </c>
      <c r="S27" s="30"/>
      <c r="T27" s="30">
        <v>45962</v>
      </c>
      <c r="U27" s="30"/>
      <c r="V27" s="29" t="s">
        <v>1983</v>
      </c>
      <c r="W27" s="29" t="s">
        <v>1984</v>
      </c>
      <c r="X27" s="30">
        <v>44369</v>
      </c>
      <c r="Y27" s="29" t="s">
        <v>1985</v>
      </c>
    </row>
    <row r="28" spans="1:25" x14ac:dyDescent="0.25">
      <c r="A28" s="28" t="s">
        <v>2046</v>
      </c>
      <c r="B28" s="29" t="s">
        <v>2047</v>
      </c>
      <c r="C28" s="29" t="s">
        <v>275</v>
      </c>
      <c r="D28" s="29" t="s">
        <v>2053</v>
      </c>
      <c r="E28" s="29" t="s">
        <v>276</v>
      </c>
      <c r="F28" s="29" t="s">
        <v>277</v>
      </c>
      <c r="G28" s="29" t="s">
        <v>1975</v>
      </c>
      <c r="H28" s="30">
        <v>43647</v>
      </c>
      <c r="I28" s="30">
        <v>45595</v>
      </c>
      <c r="J28" s="30" t="s">
        <v>1921</v>
      </c>
      <c r="K28" s="29" t="s">
        <v>2049</v>
      </c>
      <c r="L28" s="29" t="s">
        <v>2050</v>
      </c>
      <c r="M28" s="29" t="s">
        <v>1978</v>
      </c>
      <c r="N28" s="29" t="s">
        <v>1994</v>
      </c>
      <c r="O28" s="29" t="s">
        <v>1995</v>
      </c>
      <c r="P28" s="29" t="s">
        <v>1981</v>
      </c>
      <c r="Q28" s="29" t="s">
        <v>1982</v>
      </c>
      <c r="R28" s="30">
        <v>45963</v>
      </c>
      <c r="S28" s="30"/>
      <c r="T28" s="30">
        <v>46721</v>
      </c>
      <c r="U28" s="30"/>
      <c r="V28" s="29" t="s">
        <v>1983</v>
      </c>
      <c r="W28" s="29" t="s">
        <v>1984</v>
      </c>
      <c r="X28" s="30">
        <v>44369</v>
      </c>
      <c r="Y28" s="29" t="s">
        <v>1985</v>
      </c>
    </row>
    <row r="29" spans="1:25" x14ac:dyDescent="0.25">
      <c r="A29" s="28" t="s">
        <v>2046</v>
      </c>
      <c r="B29" s="29" t="s">
        <v>2047</v>
      </c>
      <c r="C29" s="29" t="s">
        <v>275</v>
      </c>
      <c r="D29" s="29" t="s">
        <v>2053</v>
      </c>
      <c r="E29" s="29" t="s">
        <v>276</v>
      </c>
      <c r="F29" s="29" t="s">
        <v>277</v>
      </c>
      <c r="G29" s="29" t="s">
        <v>1975</v>
      </c>
      <c r="H29" s="30">
        <v>43647</v>
      </c>
      <c r="I29" s="30">
        <v>45595</v>
      </c>
      <c r="J29" s="30" t="s">
        <v>1921</v>
      </c>
      <c r="K29" s="29" t="s">
        <v>2049</v>
      </c>
      <c r="L29" s="29" t="s">
        <v>2050</v>
      </c>
      <c r="M29" s="29" t="s">
        <v>1978</v>
      </c>
      <c r="N29" s="29" t="s">
        <v>1996</v>
      </c>
      <c r="O29" s="29" t="s">
        <v>1997</v>
      </c>
      <c r="P29" s="29" t="s">
        <v>1981</v>
      </c>
      <c r="Q29" s="29" t="s">
        <v>1982</v>
      </c>
      <c r="R29" s="30">
        <v>46722</v>
      </c>
      <c r="S29" s="30"/>
      <c r="T29" s="30">
        <v>46752</v>
      </c>
      <c r="U29" s="30"/>
      <c r="V29" s="29" t="s">
        <v>1983</v>
      </c>
      <c r="W29" s="29" t="s">
        <v>1984</v>
      </c>
      <c r="X29" s="30">
        <v>44369</v>
      </c>
      <c r="Y29" s="29" t="s">
        <v>1985</v>
      </c>
    </row>
    <row r="30" spans="1:25" x14ac:dyDescent="0.25">
      <c r="A30" s="28" t="s">
        <v>2046</v>
      </c>
      <c r="B30" s="29" t="s">
        <v>2047</v>
      </c>
      <c r="C30" s="29" t="s">
        <v>309</v>
      </c>
      <c r="D30" s="29" t="s">
        <v>2077</v>
      </c>
      <c r="E30" s="29" t="s">
        <v>310</v>
      </c>
      <c r="F30" s="29" t="s">
        <v>311</v>
      </c>
      <c r="G30" s="29" t="s">
        <v>1975</v>
      </c>
      <c r="H30" s="30">
        <v>43101</v>
      </c>
      <c r="I30" s="30">
        <v>44581</v>
      </c>
      <c r="J30" s="30" t="s">
        <v>1921</v>
      </c>
      <c r="K30" s="29" t="s">
        <v>2049</v>
      </c>
      <c r="L30" s="29" t="s">
        <v>2050</v>
      </c>
      <c r="M30" s="29" t="s">
        <v>1978</v>
      </c>
      <c r="N30" s="29" t="s">
        <v>1979</v>
      </c>
      <c r="O30" s="29" t="s">
        <v>1980</v>
      </c>
      <c r="P30" s="29" t="s">
        <v>1981</v>
      </c>
      <c r="Q30" s="29" t="s">
        <v>1982</v>
      </c>
      <c r="R30" s="30">
        <v>41791</v>
      </c>
      <c r="S30" s="30">
        <v>41791</v>
      </c>
      <c r="T30" s="30">
        <v>41852</v>
      </c>
      <c r="U30" s="30">
        <v>41852</v>
      </c>
      <c r="V30" s="29" t="s">
        <v>1983</v>
      </c>
      <c r="W30" s="29" t="s">
        <v>1984</v>
      </c>
      <c r="X30" s="30">
        <v>44369</v>
      </c>
      <c r="Y30" s="29" t="s">
        <v>2075</v>
      </c>
    </row>
    <row r="31" spans="1:25" x14ac:dyDescent="0.25">
      <c r="A31" s="28" t="s">
        <v>2046</v>
      </c>
      <c r="B31" s="29" t="s">
        <v>2047</v>
      </c>
      <c r="C31" s="29" t="s">
        <v>309</v>
      </c>
      <c r="D31" s="29" t="s">
        <v>2077</v>
      </c>
      <c r="E31" s="29" t="s">
        <v>310</v>
      </c>
      <c r="F31" s="29" t="s">
        <v>311</v>
      </c>
      <c r="G31" s="29" t="s">
        <v>1975</v>
      </c>
      <c r="H31" s="30">
        <v>43101</v>
      </c>
      <c r="I31" s="30">
        <v>44581</v>
      </c>
      <c r="J31" s="30" t="s">
        <v>1921</v>
      </c>
      <c r="K31" s="29" t="s">
        <v>2049</v>
      </c>
      <c r="L31" s="29" t="s">
        <v>2050</v>
      </c>
      <c r="M31" s="29" t="s">
        <v>1978</v>
      </c>
      <c r="N31" s="29" t="s">
        <v>1986</v>
      </c>
      <c r="O31" s="29" t="s">
        <v>1987</v>
      </c>
      <c r="P31" s="29" t="s">
        <v>1981</v>
      </c>
      <c r="Q31" s="29" t="s">
        <v>1982</v>
      </c>
      <c r="R31" s="30">
        <v>41853</v>
      </c>
      <c r="S31" s="30">
        <v>41853</v>
      </c>
      <c r="T31" s="30">
        <v>41912</v>
      </c>
      <c r="U31" s="30">
        <v>41912</v>
      </c>
      <c r="V31" s="29" t="s">
        <v>1983</v>
      </c>
      <c r="W31" s="29" t="s">
        <v>1984</v>
      </c>
      <c r="X31" s="30">
        <v>44369</v>
      </c>
      <c r="Y31" s="29" t="s">
        <v>2075</v>
      </c>
    </row>
    <row r="32" spans="1:25" x14ac:dyDescent="0.25">
      <c r="A32" s="28" t="s">
        <v>2046</v>
      </c>
      <c r="B32" s="29" t="s">
        <v>2047</v>
      </c>
      <c r="C32" s="29" t="s">
        <v>309</v>
      </c>
      <c r="D32" s="29" t="s">
        <v>2077</v>
      </c>
      <c r="E32" s="29" t="s">
        <v>310</v>
      </c>
      <c r="F32" s="29" t="s">
        <v>311</v>
      </c>
      <c r="G32" s="29" t="s">
        <v>1975</v>
      </c>
      <c r="H32" s="30">
        <v>43101</v>
      </c>
      <c r="I32" s="30">
        <v>44581</v>
      </c>
      <c r="J32" s="30" t="s">
        <v>1921</v>
      </c>
      <c r="K32" s="29" t="s">
        <v>2049</v>
      </c>
      <c r="L32" s="29" t="s">
        <v>2050</v>
      </c>
      <c r="M32" s="29" t="s">
        <v>1978</v>
      </c>
      <c r="N32" s="29" t="s">
        <v>1988</v>
      </c>
      <c r="O32" s="29" t="s">
        <v>1989</v>
      </c>
      <c r="P32" s="29" t="s">
        <v>1981</v>
      </c>
      <c r="Q32" s="29" t="s">
        <v>1982</v>
      </c>
      <c r="R32" s="30">
        <v>41913</v>
      </c>
      <c r="S32" s="30">
        <v>41913</v>
      </c>
      <c r="T32" s="30">
        <v>42118</v>
      </c>
      <c r="U32" s="30">
        <v>42118</v>
      </c>
      <c r="V32" s="29" t="s">
        <v>1983</v>
      </c>
      <c r="W32" s="29" t="s">
        <v>1984</v>
      </c>
      <c r="X32" s="30">
        <v>44369</v>
      </c>
      <c r="Y32" s="29" t="s">
        <v>2075</v>
      </c>
    </row>
    <row r="33" spans="1:25" x14ac:dyDescent="0.25">
      <c r="A33" s="28" t="s">
        <v>2046</v>
      </c>
      <c r="B33" s="29" t="s">
        <v>2047</v>
      </c>
      <c r="C33" s="29" t="s">
        <v>309</v>
      </c>
      <c r="D33" s="29" t="s">
        <v>2077</v>
      </c>
      <c r="E33" s="29" t="s">
        <v>310</v>
      </c>
      <c r="F33" s="29" t="s">
        <v>311</v>
      </c>
      <c r="G33" s="29" t="s">
        <v>1975</v>
      </c>
      <c r="H33" s="30">
        <v>43101</v>
      </c>
      <c r="I33" s="30">
        <v>44581</v>
      </c>
      <c r="J33" s="30" t="s">
        <v>1921</v>
      </c>
      <c r="K33" s="29" t="s">
        <v>2049</v>
      </c>
      <c r="L33" s="29" t="s">
        <v>2050</v>
      </c>
      <c r="M33" s="29" t="s">
        <v>1978</v>
      </c>
      <c r="N33" s="29" t="s">
        <v>1990</v>
      </c>
      <c r="O33" s="29" t="s">
        <v>1991</v>
      </c>
      <c r="P33" s="29" t="s">
        <v>1981</v>
      </c>
      <c r="Q33" s="29" t="s">
        <v>1982</v>
      </c>
      <c r="R33" s="30">
        <v>42119</v>
      </c>
      <c r="S33" s="30">
        <v>42119</v>
      </c>
      <c r="T33" s="30">
        <v>43701</v>
      </c>
      <c r="U33" s="30">
        <v>43701</v>
      </c>
      <c r="V33" s="29" t="s">
        <v>1983</v>
      </c>
      <c r="W33" s="29" t="s">
        <v>1984</v>
      </c>
      <c r="X33" s="30">
        <v>44369</v>
      </c>
      <c r="Y33" s="29" t="s">
        <v>2075</v>
      </c>
    </row>
    <row r="34" spans="1:25" x14ac:dyDescent="0.25">
      <c r="A34" s="28" t="s">
        <v>2046</v>
      </c>
      <c r="B34" s="29" t="s">
        <v>2047</v>
      </c>
      <c r="C34" s="29" t="s">
        <v>309</v>
      </c>
      <c r="D34" s="29" t="s">
        <v>2077</v>
      </c>
      <c r="E34" s="29" t="s">
        <v>310</v>
      </c>
      <c r="F34" s="29" t="s">
        <v>311</v>
      </c>
      <c r="G34" s="29" t="s">
        <v>1975</v>
      </c>
      <c r="H34" s="30">
        <v>43101</v>
      </c>
      <c r="I34" s="30">
        <v>44581</v>
      </c>
      <c r="J34" s="30" t="s">
        <v>1921</v>
      </c>
      <c r="K34" s="29" t="s">
        <v>2049</v>
      </c>
      <c r="L34" s="29" t="s">
        <v>2050</v>
      </c>
      <c r="M34" s="29" t="s">
        <v>1978</v>
      </c>
      <c r="N34" s="29" t="s">
        <v>1992</v>
      </c>
      <c r="O34" s="29" t="s">
        <v>1993</v>
      </c>
      <c r="P34" s="29" t="s">
        <v>1981</v>
      </c>
      <c r="Q34" s="29" t="s">
        <v>1982</v>
      </c>
      <c r="R34" s="30">
        <v>43896</v>
      </c>
      <c r="S34" s="30">
        <v>43896</v>
      </c>
      <c r="T34" s="30">
        <v>44225</v>
      </c>
      <c r="U34" s="30">
        <v>44225</v>
      </c>
      <c r="V34" s="29" t="s">
        <v>1983</v>
      </c>
      <c r="W34" s="29" t="s">
        <v>1984</v>
      </c>
      <c r="X34" s="30">
        <v>44369</v>
      </c>
      <c r="Y34" s="29" t="s">
        <v>2075</v>
      </c>
    </row>
    <row r="35" spans="1:25" x14ac:dyDescent="0.25">
      <c r="A35" s="28" t="s">
        <v>2046</v>
      </c>
      <c r="B35" s="29" t="s">
        <v>2047</v>
      </c>
      <c r="C35" s="29" t="s">
        <v>309</v>
      </c>
      <c r="D35" s="29" t="s">
        <v>2077</v>
      </c>
      <c r="E35" s="29" t="s">
        <v>310</v>
      </c>
      <c r="F35" s="29" t="s">
        <v>311</v>
      </c>
      <c r="G35" s="29" t="s">
        <v>1975</v>
      </c>
      <c r="H35" s="30">
        <v>43101</v>
      </c>
      <c r="I35" s="30">
        <v>44581</v>
      </c>
      <c r="J35" s="30" t="s">
        <v>1921</v>
      </c>
      <c r="K35" s="29" t="s">
        <v>2049</v>
      </c>
      <c r="L35" s="29" t="s">
        <v>2050</v>
      </c>
      <c r="M35" s="29" t="s">
        <v>1978</v>
      </c>
      <c r="N35" s="29" t="s">
        <v>1994</v>
      </c>
      <c r="O35" s="29" t="s">
        <v>1995</v>
      </c>
      <c r="P35" s="29" t="s">
        <v>1981</v>
      </c>
      <c r="Q35" s="29" t="s">
        <v>1982</v>
      </c>
      <c r="R35" s="30">
        <v>44228</v>
      </c>
      <c r="S35" s="30">
        <v>44228</v>
      </c>
      <c r="T35" s="30">
        <v>44736</v>
      </c>
      <c r="U35" s="30">
        <v>44736</v>
      </c>
      <c r="V35" s="29" t="s">
        <v>1983</v>
      </c>
      <c r="W35" s="29" t="s">
        <v>1984</v>
      </c>
      <c r="X35" s="30">
        <v>44369</v>
      </c>
      <c r="Y35" s="29" t="s">
        <v>2075</v>
      </c>
    </row>
    <row r="36" spans="1:25" x14ac:dyDescent="0.25">
      <c r="A36" s="28" t="s">
        <v>2046</v>
      </c>
      <c r="B36" s="29" t="s">
        <v>2047</v>
      </c>
      <c r="C36" s="29" t="s">
        <v>309</v>
      </c>
      <c r="D36" s="29" t="s">
        <v>2077</v>
      </c>
      <c r="E36" s="29" t="s">
        <v>310</v>
      </c>
      <c r="F36" s="29" t="s">
        <v>311</v>
      </c>
      <c r="G36" s="29" t="s">
        <v>1975</v>
      </c>
      <c r="H36" s="30">
        <v>43101</v>
      </c>
      <c r="I36" s="30">
        <v>44581</v>
      </c>
      <c r="J36" s="30" t="s">
        <v>1921</v>
      </c>
      <c r="K36" s="29" t="s">
        <v>2049</v>
      </c>
      <c r="L36" s="29" t="s">
        <v>2050</v>
      </c>
      <c r="M36" s="29" t="s">
        <v>1978</v>
      </c>
      <c r="N36" s="29" t="s">
        <v>1996</v>
      </c>
      <c r="O36" s="29" t="s">
        <v>1997</v>
      </c>
      <c r="P36" s="29" t="s">
        <v>1981</v>
      </c>
      <c r="Q36" s="29" t="s">
        <v>1982</v>
      </c>
      <c r="R36" s="30">
        <v>44737</v>
      </c>
      <c r="S36" s="30">
        <v>44737</v>
      </c>
      <c r="T36" s="30">
        <v>45166</v>
      </c>
      <c r="U36" s="30">
        <v>45166</v>
      </c>
      <c r="V36" s="29" t="s">
        <v>1983</v>
      </c>
      <c r="W36" s="29" t="s">
        <v>1984</v>
      </c>
      <c r="X36" s="30">
        <v>44369</v>
      </c>
      <c r="Y36" s="29" t="s">
        <v>2075</v>
      </c>
    </row>
    <row r="37" spans="1:25" x14ac:dyDescent="0.25">
      <c r="A37" s="28" t="s">
        <v>2046</v>
      </c>
      <c r="B37" s="29" t="s">
        <v>2047</v>
      </c>
      <c r="C37" s="29" t="s">
        <v>318</v>
      </c>
      <c r="D37" s="29" t="s">
        <v>2080</v>
      </c>
      <c r="E37" s="29" t="s">
        <v>319</v>
      </c>
      <c r="F37" s="29" t="s">
        <v>320</v>
      </c>
      <c r="G37" s="29" t="s">
        <v>1975</v>
      </c>
      <c r="H37" s="30">
        <v>42732</v>
      </c>
      <c r="I37" s="30">
        <v>46022</v>
      </c>
      <c r="J37" s="30" t="s">
        <v>1921</v>
      </c>
      <c r="K37" s="29" t="s">
        <v>2049</v>
      </c>
      <c r="L37" s="29" t="s">
        <v>2050</v>
      </c>
      <c r="M37" s="29" t="s">
        <v>1978</v>
      </c>
      <c r="N37" s="29" t="s">
        <v>1979</v>
      </c>
      <c r="O37" s="29" t="s">
        <v>1980</v>
      </c>
      <c r="P37" s="29" t="s">
        <v>1981</v>
      </c>
      <c r="Q37" s="29" t="s">
        <v>1982</v>
      </c>
      <c r="R37" s="30">
        <v>42614</v>
      </c>
      <c r="S37" s="30">
        <v>42614</v>
      </c>
      <c r="T37" s="30">
        <v>42724</v>
      </c>
      <c r="U37" s="30">
        <v>42724</v>
      </c>
      <c r="V37" s="29" t="s">
        <v>1983</v>
      </c>
      <c r="W37" s="29" t="s">
        <v>1984</v>
      </c>
      <c r="X37" s="30">
        <v>44369</v>
      </c>
      <c r="Y37" s="29" t="s">
        <v>1985</v>
      </c>
    </row>
    <row r="38" spans="1:25" x14ac:dyDescent="0.25">
      <c r="A38" s="28" t="s">
        <v>2046</v>
      </c>
      <c r="B38" s="29" t="s">
        <v>2047</v>
      </c>
      <c r="C38" s="29" t="s">
        <v>318</v>
      </c>
      <c r="D38" s="29" t="s">
        <v>2080</v>
      </c>
      <c r="E38" s="29" t="s">
        <v>319</v>
      </c>
      <c r="F38" s="29" t="s">
        <v>320</v>
      </c>
      <c r="G38" s="29" t="s">
        <v>1975</v>
      </c>
      <c r="H38" s="30">
        <v>42732</v>
      </c>
      <c r="I38" s="30">
        <v>46022</v>
      </c>
      <c r="J38" s="30" t="s">
        <v>1921</v>
      </c>
      <c r="K38" s="29" t="s">
        <v>2049</v>
      </c>
      <c r="L38" s="29" t="s">
        <v>2050</v>
      </c>
      <c r="M38" s="29" t="s">
        <v>1978</v>
      </c>
      <c r="N38" s="29" t="s">
        <v>1986</v>
      </c>
      <c r="O38" s="29" t="s">
        <v>1987</v>
      </c>
      <c r="P38" s="29" t="s">
        <v>1981</v>
      </c>
      <c r="Q38" s="29" t="s">
        <v>1982</v>
      </c>
      <c r="R38" s="30">
        <v>42734</v>
      </c>
      <c r="S38" s="30">
        <v>42734</v>
      </c>
      <c r="T38" s="30">
        <v>43885</v>
      </c>
      <c r="U38" s="30">
        <v>43885</v>
      </c>
      <c r="V38" s="29" t="s">
        <v>1983</v>
      </c>
      <c r="W38" s="29" t="s">
        <v>1984</v>
      </c>
      <c r="X38" s="30">
        <v>44369</v>
      </c>
      <c r="Y38" s="29" t="s">
        <v>1985</v>
      </c>
    </row>
    <row r="39" spans="1:25" x14ac:dyDescent="0.25">
      <c r="A39" s="28" t="s">
        <v>2046</v>
      </c>
      <c r="B39" s="29" t="s">
        <v>2047</v>
      </c>
      <c r="C39" s="29" t="s">
        <v>318</v>
      </c>
      <c r="D39" s="29" t="s">
        <v>2080</v>
      </c>
      <c r="E39" s="29" t="s">
        <v>319</v>
      </c>
      <c r="F39" s="29" t="s">
        <v>320</v>
      </c>
      <c r="G39" s="29" t="s">
        <v>1975</v>
      </c>
      <c r="H39" s="30">
        <v>42732</v>
      </c>
      <c r="I39" s="30">
        <v>46022</v>
      </c>
      <c r="J39" s="30" t="s">
        <v>1921</v>
      </c>
      <c r="K39" s="29" t="s">
        <v>2049</v>
      </c>
      <c r="L39" s="29" t="s">
        <v>2050</v>
      </c>
      <c r="M39" s="29" t="s">
        <v>1978</v>
      </c>
      <c r="N39" s="29" t="s">
        <v>1988</v>
      </c>
      <c r="O39" s="29" t="s">
        <v>1989</v>
      </c>
      <c r="P39" s="29" t="s">
        <v>1981</v>
      </c>
      <c r="Q39" s="29" t="s">
        <v>1982</v>
      </c>
      <c r="R39" s="30">
        <v>44255</v>
      </c>
      <c r="S39" s="30">
        <v>44361</v>
      </c>
      <c r="T39" s="30">
        <v>45322</v>
      </c>
      <c r="U39" s="30"/>
      <c r="V39" s="29" t="s">
        <v>1983</v>
      </c>
      <c r="W39" s="29" t="s">
        <v>1984</v>
      </c>
      <c r="X39" s="30">
        <v>44369</v>
      </c>
      <c r="Y39" s="29" t="s">
        <v>1985</v>
      </c>
    </row>
    <row r="40" spans="1:25" x14ac:dyDescent="0.25">
      <c r="A40" s="28" t="s">
        <v>2046</v>
      </c>
      <c r="B40" s="29" t="s">
        <v>2047</v>
      </c>
      <c r="C40" s="29" t="s">
        <v>318</v>
      </c>
      <c r="D40" s="29" t="s">
        <v>2080</v>
      </c>
      <c r="E40" s="29" t="s">
        <v>319</v>
      </c>
      <c r="F40" s="29" t="s">
        <v>320</v>
      </c>
      <c r="G40" s="29" t="s">
        <v>1975</v>
      </c>
      <c r="H40" s="30">
        <v>42732</v>
      </c>
      <c r="I40" s="30">
        <v>46022</v>
      </c>
      <c r="J40" s="30" t="s">
        <v>1921</v>
      </c>
      <c r="K40" s="29" t="s">
        <v>2049</v>
      </c>
      <c r="L40" s="29" t="s">
        <v>2050</v>
      </c>
      <c r="M40" s="29" t="s">
        <v>1978</v>
      </c>
      <c r="N40" s="29" t="s">
        <v>1990</v>
      </c>
      <c r="O40" s="29" t="s">
        <v>1991</v>
      </c>
      <c r="P40" s="29" t="s">
        <v>1981</v>
      </c>
      <c r="Q40" s="29" t="s">
        <v>1982</v>
      </c>
      <c r="R40" s="30">
        <v>45323</v>
      </c>
      <c r="S40" s="30"/>
      <c r="T40" s="30">
        <v>45412</v>
      </c>
      <c r="U40" s="30"/>
      <c r="V40" s="29" t="s">
        <v>1983</v>
      </c>
      <c r="W40" s="29" t="s">
        <v>1984</v>
      </c>
      <c r="X40" s="30">
        <v>44369</v>
      </c>
      <c r="Y40" s="29" t="s">
        <v>1985</v>
      </c>
    </row>
    <row r="41" spans="1:25" x14ac:dyDescent="0.25">
      <c r="A41" s="28" t="s">
        <v>2046</v>
      </c>
      <c r="B41" s="29" t="s">
        <v>2047</v>
      </c>
      <c r="C41" s="29" t="s">
        <v>318</v>
      </c>
      <c r="D41" s="29" t="s">
        <v>2080</v>
      </c>
      <c r="E41" s="29" t="s">
        <v>319</v>
      </c>
      <c r="F41" s="29" t="s">
        <v>320</v>
      </c>
      <c r="G41" s="29" t="s">
        <v>1975</v>
      </c>
      <c r="H41" s="30">
        <v>42732</v>
      </c>
      <c r="I41" s="30">
        <v>46022</v>
      </c>
      <c r="J41" s="30" t="s">
        <v>1921</v>
      </c>
      <c r="K41" s="29" t="s">
        <v>2049</v>
      </c>
      <c r="L41" s="29" t="s">
        <v>2050</v>
      </c>
      <c r="M41" s="29" t="s">
        <v>1978</v>
      </c>
      <c r="N41" s="29" t="s">
        <v>1992</v>
      </c>
      <c r="O41" s="29" t="s">
        <v>1993</v>
      </c>
      <c r="P41" s="29" t="s">
        <v>1981</v>
      </c>
      <c r="Q41" s="29" t="s">
        <v>1982</v>
      </c>
      <c r="R41" s="30">
        <v>45413</v>
      </c>
      <c r="S41" s="30"/>
      <c r="T41" s="30">
        <v>45535</v>
      </c>
      <c r="U41" s="30"/>
      <c r="V41" s="29" t="s">
        <v>1983</v>
      </c>
      <c r="W41" s="29" t="s">
        <v>1984</v>
      </c>
      <c r="X41" s="30">
        <v>44369</v>
      </c>
      <c r="Y41" s="29" t="s">
        <v>1985</v>
      </c>
    </row>
    <row r="42" spans="1:25" x14ac:dyDescent="0.25">
      <c r="A42" s="28" t="s">
        <v>2046</v>
      </c>
      <c r="B42" s="29" t="s">
        <v>2047</v>
      </c>
      <c r="C42" s="29" t="s">
        <v>318</v>
      </c>
      <c r="D42" s="29" t="s">
        <v>2080</v>
      </c>
      <c r="E42" s="29" t="s">
        <v>319</v>
      </c>
      <c r="F42" s="29" t="s">
        <v>320</v>
      </c>
      <c r="G42" s="29" t="s">
        <v>1975</v>
      </c>
      <c r="H42" s="30">
        <v>42732</v>
      </c>
      <c r="I42" s="30">
        <v>46022</v>
      </c>
      <c r="J42" s="30" t="s">
        <v>1921</v>
      </c>
      <c r="K42" s="29" t="s">
        <v>2049</v>
      </c>
      <c r="L42" s="29" t="s">
        <v>2050</v>
      </c>
      <c r="M42" s="29" t="s">
        <v>1978</v>
      </c>
      <c r="N42" s="29" t="s">
        <v>1994</v>
      </c>
      <c r="O42" s="29" t="s">
        <v>1995</v>
      </c>
      <c r="P42" s="29" t="s">
        <v>1981</v>
      </c>
      <c r="Q42" s="29" t="s">
        <v>1982</v>
      </c>
      <c r="R42" s="30">
        <v>45536</v>
      </c>
      <c r="S42" s="30"/>
      <c r="T42" s="30">
        <v>45991</v>
      </c>
      <c r="U42" s="30"/>
      <c r="V42" s="29" t="s">
        <v>1983</v>
      </c>
      <c r="W42" s="29" t="s">
        <v>1984</v>
      </c>
      <c r="X42" s="30">
        <v>44369</v>
      </c>
      <c r="Y42" s="29" t="s">
        <v>1985</v>
      </c>
    </row>
    <row r="43" spans="1:25" x14ac:dyDescent="0.25">
      <c r="A43" s="28" t="s">
        <v>2046</v>
      </c>
      <c r="B43" s="29" t="s">
        <v>2047</v>
      </c>
      <c r="C43" s="29" t="s">
        <v>318</v>
      </c>
      <c r="D43" s="29" t="s">
        <v>2080</v>
      </c>
      <c r="E43" s="29" t="s">
        <v>319</v>
      </c>
      <c r="F43" s="29" t="s">
        <v>320</v>
      </c>
      <c r="G43" s="29" t="s">
        <v>1975</v>
      </c>
      <c r="H43" s="30">
        <v>42732</v>
      </c>
      <c r="I43" s="30">
        <v>46022</v>
      </c>
      <c r="J43" s="30" t="s">
        <v>1921</v>
      </c>
      <c r="K43" s="29" t="s">
        <v>2049</v>
      </c>
      <c r="L43" s="29" t="s">
        <v>2050</v>
      </c>
      <c r="M43" s="29" t="s">
        <v>1978</v>
      </c>
      <c r="N43" s="29" t="s">
        <v>1996</v>
      </c>
      <c r="O43" s="29" t="s">
        <v>1997</v>
      </c>
      <c r="P43" s="29" t="s">
        <v>1981</v>
      </c>
      <c r="Q43" s="29" t="s">
        <v>1982</v>
      </c>
      <c r="R43" s="30">
        <v>45992</v>
      </c>
      <c r="S43" s="30"/>
      <c r="T43" s="30">
        <v>46022</v>
      </c>
      <c r="U43" s="30"/>
      <c r="V43" s="29" t="s">
        <v>1983</v>
      </c>
      <c r="W43" s="29" t="s">
        <v>1984</v>
      </c>
      <c r="X43" s="30">
        <v>44369</v>
      </c>
      <c r="Y43" s="29" t="s">
        <v>1985</v>
      </c>
    </row>
    <row r="44" spans="1:25" x14ac:dyDescent="0.25">
      <c r="A44" s="28" t="s">
        <v>2046</v>
      </c>
      <c r="B44" s="29" t="s">
        <v>2047</v>
      </c>
      <c r="C44" s="29" t="s">
        <v>390</v>
      </c>
      <c r="D44" s="29" t="s">
        <v>2109</v>
      </c>
      <c r="E44" s="29" t="s">
        <v>391</v>
      </c>
      <c r="F44" s="29" t="s">
        <v>392</v>
      </c>
      <c r="G44" s="29" t="s">
        <v>1975</v>
      </c>
      <c r="H44" s="30">
        <v>43466</v>
      </c>
      <c r="I44" s="30">
        <v>44620</v>
      </c>
      <c r="J44" s="30" t="s">
        <v>1921</v>
      </c>
      <c r="K44" s="29" t="s">
        <v>2049</v>
      </c>
      <c r="L44" s="29" t="s">
        <v>2050</v>
      </c>
      <c r="M44" s="29" t="s">
        <v>1978</v>
      </c>
      <c r="N44" s="29" t="s">
        <v>1979</v>
      </c>
      <c r="O44" s="29" t="s">
        <v>1980</v>
      </c>
      <c r="P44" s="29" t="s">
        <v>1981</v>
      </c>
      <c r="Q44" s="29" t="s">
        <v>1982</v>
      </c>
      <c r="R44" s="30">
        <v>43831</v>
      </c>
      <c r="S44" s="30">
        <v>43831</v>
      </c>
      <c r="T44" s="30">
        <v>43861</v>
      </c>
      <c r="U44" s="30">
        <v>43861</v>
      </c>
      <c r="V44" s="29" t="s">
        <v>1983</v>
      </c>
      <c r="W44" s="29" t="s">
        <v>1984</v>
      </c>
      <c r="X44" s="30">
        <v>44369</v>
      </c>
      <c r="Y44" s="29" t="s">
        <v>1985</v>
      </c>
    </row>
    <row r="45" spans="1:25" x14ac:dyDescent="0.25">
      <c r="A45" s="28" t="s">
        <v>2046</v>
      </c>
      <c r="B45" s="29" t="s">
        <v>2047</v>
      </c>
      <c r="C45" s="29" t="s">
        <v>390</v>
      </c>
      <c r="D45" s="29" t="s">
        <v>2109</v>
      </c>
      <c r="E45" s="29" t="s">
        <v>391</v>
      </c>
      <c r="F45" s="29" t="s">
        <v>392</v>
      </c>
      <c r="G45" s="29" t="s">
        <v>1975</v>
      </c>
      <c r="H45" s="30">
        <v>43466</v>
      </c>
      <c r="I45" s="30">
        <v>44620</v>
      </c>
      <c r="J45" s="30" t="s">
        <v>1921</v>
      </c>
      <c r="K45" s="29" t="s">
        <v>2049</v>
      </c>
      <c r="L45" s="29" t="s">
        <v>2050</v>
      </c>
      <c r="M45" s="29" t="s">
        <v>1978</v>
      </c>
      <c r="N45" s="29" t="s">
        <v>1986</v>
      </c>
      <c r="O45" s="29" t="s">
        <v>1987</v>
      </c>
      <c r="P45" s="29" t="s">
        <v>1981</v>
      </c>
      <c r="Q45" s="29" t="s">
        <v>1982</v>
      </c>
      <c r="R45" s="30">
        <v>43862</v>
      </c>
      <c r="S45" s="30">
        <v>43862</v>
      </c>
      <c r="T45" s="30">
        <v>44196</v>
      </c>
      <c r="U45" s="30">
        <v>44196</v>
      </c>
      <c r="V45" s="29" t="s">
        <v>1983</v>
      </c>
      <c r="W45" s="29" t="s">
        <v>1984</v>
      </c>
      <c r="X45" s="30">
        <v>44369</v>
      </c>
      <c r="Y45" s="29" t="s">
        <v>1985</v>
      </c>
    </row>
    <row r="46" spans="1:25" x14ac:dyDescent="0.25">
      <c r="A46" s="28" t="s">
        <v>2046</v>
      </c>
      <c r="B46" s="29" t="s">
        <v>2047</v>
      </c>
      <c r="C46" s="29" t="s">
        <v>390</v>
      </c>
      <c r="D46" s="29" t="s">
        <v>2109</v>
      </c>
      <c r="E46" s="29" t="s">
        <v>391</v>
      </c>
      <c r="F46" s="29" t="s">
        <v>392</v>
      </c>
      <c r="G46" s="29" t="s">
        <v>1975</v>
      </c>
      <c r="H46" s="30">
        <v>43466</v>
      </c>
      <c r="I46" s="30">
        <v>44620</v>
      </c>
      <c r="J46" s="30" t="s">
        <v>1921</v>
      </c>
      <c r="K46" s="29" t="s">
        <v>2049</v>
      </c>
      <c r="L46" s="29" t="s">
        <v>2050</v>
      </c>
      <c r="M46" s="29" t="s">
        <v>1978</v>
      </c>
      <c r="N46" s="29" t="s">
        <v>1988</v>
      </c>
      <c r="O46" s="29" t="s">
        <v>1989</v>
      </c>
      <c r="P46" s="29" t="s">
        <v>1981</v>
      </c>
      <c r="Q46" s="29" t="s">
        <v>1982</v>
      </c>
      <c r="R46" s="30">
        <v>44197</v>
      </c>
      <c r="S46" s="30">
        <v>44197</v>
      </c>
      <c r="T46" s="30">
        <v>44562</v>
      </c>
      <c r="U46" s="30">
        <v>44562</v>
      </c>
      <c r="V46" s="29" t="s">
        <v>1983</v>
      </c>
      <c r="W46" s="29" t="s">
        <v>1984</v>
      </c>
      <c r="X46" s="30">
        <v>44369</v>
      </c>
      <c r="Y46" s="29" t="s">
        <v>1985</v>
      </c>
    </row>
    <row r="47" spans="1:25" x14ac:dyDescent="0.25">
      <c r="A47" s="28" t="s">
        <v>2046</v>
      </c>
      <c r="B47" s="29" t="s">
        <v>2047</v>
      </c>
      <c r="C47" s="29" t="s">
        <v>390</v>
      </c>
      <c r="D47" s="29" t="s">
        <v>2109</v>
      </c>
      <c r="E47" s="29" t="s">
        <v>391</v>
      </c>
      <c r="F47" s="29" t="s">
        <v>392</v>
      </c>
      <c r="G47" s="29" t="s">
        <v>1975</v>
      </c>
      <c r="H47" s="30">
        <v>43466</v>
      </c>
      <c r="I47" s="30">
        <v>44620</v>
      </c>
      <c r="J47" s="30" t="s">
        <v>1921</v>
      </c>
      <c r="K47" s="29" t="s">
        <v>2049</v>
      </c>
      <c r="L47" s="29" t="s">
        <v>2050</v>
      </c>
      <c r="M47" s="29" t="s">
        <v>1978</v>
      </c>
      <c r="N47" s="29" t="s">
        <v>1990</v>
      </c>
      <c r="O47" s="29" t="s">
        <v>1991</v>
      </c>
      <c r="P47" s="29" t="s">
        <v>1981</v>
      </c>
      <c r="Q47" s="29" t="s">
        <v>1982</v>
      </c>
      <c r="R47" s="30">
        <v>45203</v>
      </c>
      <c r="S47" s="30">
        <v>45203</v>
      </c>
      <c r="T47" s="30">
        <v>45505</v>
      </c>
      <c r="U47" s="30"/>
      <c r="V47" s="29" t="s">
        <v>1983</v>
      </c>
      <c r="W47" s="29" t="s">
        <v>1984</v>
      </c>
      <c r="X47" s="30">
        <v>44369</v>
      </c>
      <c r="Y47" s="29" t="s">
        <v>1985</v>
      </c>
    </row>
    <row r="48" spans="1:25" x14ac:dyDescent="0.25">
      <c r="A48" s="28" t="s">
        <v>2046</v>
      </c>
      <c r="B48" s="29" t="s">
        <v>2047</v>
      </c>
      <c r="C48" s="29" t="s">
        <v>390</v>
      </c>
      <c r="D48" s="29" t="s">
        <v>2109</v>
      </c>
      <c r="E48" s="29" t="s">
        <v>391</v>
      </c>
      <c r="F48" s="29" t="s">
        <v>392</v>
      </c>
      <c r="G48" s="29" t="s">
        <v>1975</v>
      </c>
      <c r="H48" s="30">
        <v>43466</v>
      </c>
      <c r="I48" s="30">
        <v>44620</v>
      </c>
      <c r="J48" s="30" t="s">
        <v>1921</v>
      </c>
      <c r="K48" s="29" t="s">
        <v>2049</v>
      </c>
      <c r="L48" s="29" t="s">
        <v>2050</v>
      </c>
      <c r="M48" s="29" t="s">
        <v>1978</v>
      </c>
      <c r="N48" s="29" t="s">
        <v>1992</v>
      </c>
      <c r="O48" s="29" t="s">
        <v>1993</v>
      </c>
      <c r="P48" s="29" t="s">
        <v>1981</v>
      </c>
      <c r="Q48" s="29" t="s">
        <v>1982</v>
      </c>
      <c r="R48" s="30">
        <v>45519</v>
      </c>
      <c r="S48" s="30"/>
      <c r="T48" s="30">
        <v>45565</v>
      </c>
      <c r="U48" s="30"/>
      <c r="V48" s="29" t="s">
        <v>1983</v>
      </c>
      <c r="W48" s="29" t="s">
        <v>1984</v>
      </c>
      <c r="X48" s="30">
        <v>44369</v>
      </c>
      <c r="Y48" s="29" t="s">
        <v>1985</v>
      </c>
    </row>
    <row r="49" spans="1:25" x14ac:dyDescent="0.25">
      <c r="A49" s="28" t="s">
        <v>2046</v>
      </c>
      <c r="B49" s="29" t="s">
        <v>2047</v>
      </c>
      <c r="C49" s="29" t="s">
        <v>390</v>
      </c>
      <c r="D49" s="29" t="s">
        <v>2109</v>
      </c>
      <c r="E49" s="29" t="s">
        <v>391</v>
      </c>
      <c r="F49" s="29" t="s">
        <v>392</v>
      </c>
      <c r="G49" s="29" t="s">
        <v>1975</v>
      </c>
      <c r="H49" s="30">
        <v>43466</v>
      </c>
      <c r="I49" s="30">
        <v>44620</v>
      </c>
      <c r="J49" s="30" t="s">
        <v>1921</v>
      </c>
      <c r="K49" s="29" t="s">
        <v>2049</v>
      </c>
      <c r="L49" s="29" t="s">
        <v>2050</v>
      </c>
      <c r="M49" s="29" t="s">
        <v>1978</v>
      </c>
      <c r="N49" s="29" t="s">
        <v>1994</v>
      </c>
      <c r="O49" s="29" t="s">
        <v>1995</v>
      </c>
      <c r="P49" s="29" t="s">
        <v>1981</v>
      </c>
      <c r="Q49" s="29" t="s">
        <v>1982</v>
      </c>
      <c r="R49" s="30">
        <v>45580</v>
      </c>
      <c r="S49" s="30"/>
      <c r="T49" s="30">
        <v>45808</v>
      </c>
      <c r="U49" s="30"/>
      <c r="V49" s="29" t="s">
        <v>1983</v>
      </c>
      <c r="W49" s="29" t="s">
        <v>1984</v>
      </c>
      <c r="X49" s="30">
        <v>44369</v>
      </c>
      <c r="Y49" s="29" t="s">
        <v>1985</v>
      </c>
    </row>
    <row r="50" spans="1:25" x14ac:dyDescent="0.25">
      <c r="A50" s="28" t="s">
        <v>2046</v>
      </c>
      <c r="B50" s="29" t="s">
        <v>2047</v>
      </c>
      <c r="C50" s="29" t="s">
        <v>390</v>
      </c>
      <c r="D50" s="29" t="s">
        <v>2109</v>
      </c>
      <c r="E50" s="29" t="s">
        <v>391</v>
      </c>
      <c r="F50" s="29" t="s">
        <v>392</v>
      </c>
      <c r="G50" s="29" t="s">
        <v>1975</v>
      </c>
      <c r="H50" s="30">
        <v>43466</v>
      </c>
      <c r="I50" s="30">
        <v>44620</v>
      </c>
      <c r="J50" s="30" t="s">
        <v>1921</v>
      </c>
      <c r="K50" s="29" t="s">
        <v>2049</v>
      </c>
      <c r="L50" s="29" t="s">
        <v>2050</v>
      </c>
      <c r="M50" s="29" t="s">
        <v>1978</v>
      </c>
      <c r="N50" s="29" t="s">
        <v>1996</v>
      </c>
      <c r="O50" s="29" t="s">
        <v>1997</v>
      </c>
      <c r="P50" s="29" t="s">
        <v>1981</v>
      </c>
      <c r="Q50" s="29" t="s">
        <v>1982</v>
      </c>
      <c r="R50" s="30">
        <v>45809</v>
      </c>
      <c r="S50" s="30"/>
      <c r="T50" s="30">
        <v>45838</v>
      </c>
      <c r="U50" s="30"/>
      <c r="V50" s="29" t="s">
        <v>1983</v>
      </c>
      <c r="W50" s="29" t="s">
        <v>1984</v>
      </c>
      <c r="X50" s="30">
        <v>44369</v>
      </c>
      <c r="Y50" s="29" t="s">
        <v>1985</v>
      </c>
    </row>
    <row r="51" spans="1:25" x14ac:dyDescent="0.25">
      <c r="A51" s="28" t="s">
        <v>2046</v>
      </c>
      <c r="B51" s="29" t="s">
        <v>2047</v>
      </c>
      <c r="C51" s="29" t="s">
        <v>387</v>
      </c>
      <c r="D51" s="29" t="s">
        <v>2108</v>
      </c>
      <c r="E51" s="29" t="s">
        <v>388</v>
      </c>
      <c r="F51" s="29" t="s">
        <v>389</v>
      </c>
      <c r="G51" s="29" t="s">
        <v>1975</v>
      </c>
      <c r="H51" s="30">
        <v>43647</v>
      </c>
      <c r="I51" s="30">
        <v>44926</v>
      </c>
      <c r="J51" s="30" t="s">
        <v>1921</v>
      </c>
      <c r="K51" s="29" t="s">
        <v>2049</v>
      </c>
      <c r="L51" s="29" t="s">
        <v>2050</v>
      </c>
      <c r="M51" s="29" t="s">
        <v>1978</v>
      </c>
      <c r="N51" s="29" t="s">
        <v>1979</v>
      </c>
      <c r="O51" s="29" t="s">
        <v>1980</v>
      </c>
      <c r="P51" s="29" t="s">
        <v>1981</v>
      </c>
      <c r="Q51" s="29" t="s">
        <v>1982</v>
      </c>
      <c r="R51" s="30">
        <v>43831</v>
      </c>
      <c r="S51" s="30">
        <v>43831</v>
      </c>
      <c r="T51" s="30">
        <v>43891</v>
      </c>
      <c r="U51" s="30">
        <v>43891</v>
      </c>
      <c r="V51" s="29" t="s">
        <v>1983</v>
      </c>
      <c r="W51" s="29" t="s">
        <v>1984</v>
      </c>
      <c r="X51" s="30">
        <v>44369</v>
      </c>
      <c r="Y51" s="29" t="s">
        <v>1985</v>
      </c>
    </row>
    <row r="52" spans="1:25" x14ac:dyDescent="0.25">
      <c r="A52" s="28" t="s">
        <v>2046</v>
      </c>
      <c r="B52" s="29" t="s">
        <v>2047</v>
      </c>
      <c r="C52" s="29" t="s">
        <v>387</v>
      </c>
      <c r="D52" s="29" t="s">
        <v>2108</v>
      </c>
      <c r="E52" s="29" t="s">
        <v>388</v>
      </c>
      <c r="F52" s="29" t="s">
        <v>389</v>
      </c>
      <c r="G52" s="29" t="s">
        <v>1975</v>
      </c>
      <c r="H52" s="30">
        <v>43647</v>
      </c>
      <c r="I52" s="30">
        <v>44926</v>
      </c>
      <c r="J52" s="30" t="s">
        <v>1921</v>
      </c>
      <c r="K52" s="29" t="s">
        <v>2049</v>
      </c>
      <c r="L52" s="29" t="s">
        <v>2050</v>
      </c>
      <c r="M52" s="29" t="s">
        <v>1978</v>
      </c>
      <c r="N52" s="29" t="s">
        <v>1986</v>
      </c>
      <c r="O52" s="29" t="s">
        <v>1987</v>
      </c>
      <c r="P52" s="29" t="s">
        <v>1981</v>
      </c>
      <c r="Q52" s="29" t="s">
        <v>1982</v>
      </c>
      <c r="R52" s="30">
        <v>43895</v>
      </c>
      <c r="S52" s="30">
        <v>43895</v>
      </c>
      <c r="T52" s="30">
        <v>44561</v>
      </c>
      <c r="U52" s="30">
        <v>44561</v>
      </c>
      <c r="V52" s="29" t="s">
        <v>1983</v>
      </c>
      <c r="W52" s="29" t="s">
        <v>1984</v>
      </c>
      <c r="X52" s="30">
        <v>44369</v>
      </c>
      <c r="Y52" s="29" t="s">
        <v>1985</v>
      </c>
    </row>
    <row r="53" spans="1:25" x14ac:dyDescent="0.25">
      <c r="A53" s="28" t="s">
        <v>2046</v>
      </c>
      <c r="B53" s="29" t="s">
        <v>2047</v>
      </c>
      <c r="C53" s="29" t="s">
        <v>387</v>
      </c>
      <c r="D53" s="29" t="s">
        <v>2108</v>
      </c>
      <c r="E53" s="29" t="s">
        <v>388</v>
      </c>
      <c r="F53" s="29" t="s">
        <v>389</v>
      </c>
      <c r="G53" s="29" t="s">
        <v>1975</v>
      </c>
      <c r="H53" s="30">
        <v>43647</v>
      </c>
      <c r="I53" s="30">
        <v>44926</v>
      </c>
      <c r="J53" s="30" t="s">
        <v>1921</v>
      </c>
      <c r="K53" s="29" t="s">
        <v>2049</v>
      </c>
      <c r="L53" s="29" t="s">
        <v>2050</v>
      </c>
      <c r="M53" s="29" t="s">
        <v>1978</v>
      </c>
      <c r="N53" s="29" t="s">
        <v>1988</v>
      </c>
      <c r="O53" s="29" t="s">
        <v>1989</v>
      </c>
      <c r="P53" s="29" t="s">
        <v>1981</v>
      </c>
      <c r="Q53" s="29" t="s">
        <v>1982</v>
      </c>
      <c r="R53" s="30">
        <v>44562</v>
      </c>
      <c r="S53" s="30">
        <v>44562</v>
      </c>
      <c r="T53" s="30">
        <v>44926</v>
      </c>
      <c r="U53" s="30">
        <v>44926</v>
      </c>
      <c r="V53" s="29" t="s">
        <v>1983</v>
      </c>
      <c r="W53" s="29" t="s">
        <v>1984</v>
      </c>
      <c r="X53" s="30">
        <v>44369</v>
      </c>
      <c r="Y53" s="29" t="s">
        <v>1985</v>
      </c>
    </row>
    <row r="54" spans="1:25" x14ac:dyDescent="0.25">
      <c r="A54" s="28" t="s">
        <v>2046</v>
      </c>
      <c r="B54" s="29" t="s">
        <v>2047</v>
      </c>
      <c r="C54" s="29" t="s">
        <v>387</v>
      </c>
      <c r="D54" s="29" t="s">
        <v>2108</v>
      </c>
      <c r="E54" s="29" t="s">
        <v>388</v>
      </c>
      <c r="F54" s="29" t="s">
        <v>389</v>
      </c>
      <c r="G54" s="29" t="s">
        <v>1975</v>
      </c>
      <c r="H54" s="30">
        <v>43647</v>
      </c>
      <c r="I54" s="30">
        <v>44926</v>
      </c>
      <c r="J54" s="30" t="s">
        <v>1921</v>
      </c>
      <c r="K54" s="29" t="s">
        <v>2049</v>
      </c>
      <c r="L54" s="29" t="s">
        <v>2050</v>
      </c>
      <c r="M54" s="29" t="s">
        <v>1978</v>
      </c>
      <c r="N54" s="29" t="s">
        <v>1990</v>
      </c>
      <c r="O54" s="29" t="s">
        <v>1991</v>
      </c>
      <c r="P54" s="29" t="s">
        <v>1981</v>
      </c>
      <c r="Q54" s="29" t="s">
        <v>1982</v>
      </c>
      <c r="R54" s="30">
        <v>45260</v>
      </c>
      <c r="S54" s="30">
        <v>45260</v>
      </c>
      <c r="T54" s="30">
        <v>45565</v>
      </c>
      <c r="U54" s="30"/>
      <c r="V54" s="29" t="s">
        <v>1983</v>
      </c>
      <c r="W54" s="29" t="s">
        <v>1984</v>
      </c>
      <c r="X54" s="30">
        <v>44369</v>
      </c>
      <c r="Y54" s="29" t="s">
        <v>1985</v>
      </c>
    </row>
    <row r="55" spans="1:25" x14ac:dyDescent="0.25">
      <c r="A55" s="28" t="s">
        <v>2046</v>
      </c>
      <c r="B55" s="29" t="s">
        <v>2047</v>
      </c>
      <c r="C55" s="29" t="s">
        <v>387</v>
      </c>
      <c r="D55" s="29" t="s">
        <v>2108</v>
      </c>
      <c r="E55" s="29" t="s">
        <v>388</v>
      </c>
      <c r="F55" s="29" t="s">
        <v>389</v>
      </c>
      <c r="G55" s="29" t="s">
        <v>1975</v>
      </c>
      <c r="H55" s="30">
        <v>43647</v>
      </c>
      <c r="I55" s="30">
        <v>44926</v>
      </c>
      <c r="J55" s="30" t="s">
        <v>1921</v>
      </c>
      <c r="K55" s="29" t="s">
        <v>2049</v>
      </c>
      <c r="L55" s="29" t="s">
        <v>2050</v>
      </c>
      <c r="M55" s="29" t="s">
        <v>1978</v>
      </c>
      <c r="N55" s="29" t="s">
        <v>1992</v>
      </c>
      <c r="O55" s="29" t="s">
        <v>1993</v>
      </c>
      <c r="P55" s="29" t="s">
        <v>1981</v>
      </c>
      <c r="Q55" s="29" t="s">
        <v>1982</v>
      </c>
      <c r="R55" s="30">
        <v>45580</v>
      </c>
      <c r="S55" s="30"/>
      <c r="T55" s="30">
        <v>45626</v>
      </c>
      <c r="U55" s="30"/>
      <c r="V55" s="29" t="s">
        <v>1983</v>
      </c>
      <c r="W55" s="29" t="s">
        <v>1984</v>
      </c>
      <c r="X55" s="30">
        <v>44369</v>
      </c>
      <c r="Y55" s="29" t="s">
        <v>1985</v>
      </c>
    </row>
    <row r="56" spans="1:25" x14ac:dyDescent="0.25">
      <c r="A56" s="28" t="s">
        <v>2046</v>
      </c>
      <c r="B56" s="29" t="s">
        <v>2047</v>
      </c>
      <c r="C56" s="29" t="s">
        <v>387</v>
      </c>
      <c r="D56" s="29" t="s">
        <v>2108</v>
      </c>
      <c r="E56" s="29" t="s">
        <v>388</v>
      </c>
      <c r="F56" s="29" t="s">
        <v>389</v>
      </c>
      <c r="G56" s="29" t="s">
        <v>1975</v>
      </c>
      <c r="H56" s="30">
        <v>43647</v>
      </c>
      <c r="I56" s="30">
        <v>44926</v>
      </c>
      <c r="J56" s="30" t="s">
        <v>1921</v>
      </c>
      <c r="K56" s="29" t="s">
        <v>2049</v>
      </c>
      <c r="L56" s="29" t="s">
        <v>2050</v>
      </c>
      <c r="M56" s="29" t="s">
        <v>1978</v>
      </c>
      <c r="N56" s="29" t="s">
        <v>1994</v>
      </c>
      <c r="O56" s="29" t="s">
        <v>1995</v>
      </c>
      <c r="P56" s="29" t="s">
        <v>1981</v>
      </c>
      <c r="Q56" s="29" t="s">
        <v>1982</v>
      </c>
      <c r="R56" s="30">
        <v>45667</v>
      </c>
      <c r="S56" s="30"/>
      <c r="T56" s="30">
        <v>45991</v>
      </c>
      <c r="U56" s="30"/>
      <c r="V56" s="29" t="s">
        <v>1983</v>
      </c>
      <c r="W56" s="29" t="s">
        <v>1984</v>
      </c>
      <c r="X56" s="30">
        <v>44369</v>
      </c>
      <c r="Y56" s="29" t="s">
        <v>1985</v>
      </c>
    </row>
    <row r="57" spans="1:25" x14ac:dyDescent="0.25">
      <c r="A57" s="28" t="s">
        <v>2046</v>
      </c>
      <c r="B57" s="29" t="s">
        <v>2047</v>
      </c>
      <c r="C57" s="29" t="s">
        <v>387</v>
      </c>
      <c r="D57" s="29" t="s">
        <v>2108</v>
      </c>
      <c r="E57" s="29" t="s">
        <v>388</v>
      </c>
      <c r="F57" s="29" t="s">
        <v>389</v>
      </c>
      <c r="G57" s="29" t="s">
        <v>1975</v>
      </c>
      <c r="H57" s="30">
        <v>43647</v>
      </c>
      <c r="I57" s="30">
        <v>44926</v>
      </c>
      <c r="J57" s="30" t="s">
        <v>1921</v>
      </c>
      <c r="K57" s="29" t="s">
        <v>2049</v>
      </c>
      <c r="L57" s="29" t="s">
        <v>2050</v>
      </c>
      <c r="M57" s="29" t="s">
        <v>1978</v>
      </c>
      <c r="N57" s="29" t="s">
        <v>1996</v>
      </c>
      <c r="O57" s="29" t="s">
        <v>1997</v>
      </c>
      <c r="P57" s="29" t="s">
        <v>1981</v>
      </c>
      <c r="Q57" s="29" t="s">
        <v>1982</v>
      </c>
      <c r="R57" s="30">
        <v>45992</v>
      </c>
      <c r="S57" s="30"/>
      <c r="T57" s="30">
        <v>46022</v>
      </c>
      <c r="U57" s="30"/>
      <c r="V57" s="29" t="s">
        <v>1983</v>
      </c>
      <c r="W57" s="29" t="s">
        <v>1984</v>
      </c>
      <c r="X57" s="30">
        <v>44369</v>
      </c>
      <c r="Y57" s="29" t="s">
        <v>1985</v>
      </c>
    </row>
    <row r="58" spans="1:25" x14ac:dyDescent="0.25">
      <c r="A58" s="28" t="s">
        <v>2046</v>
      </c>
      <c r="B58" s="29" t="s">
        <v>2047</v>
      </c>
      <c r="C58" s="29" t="s">
        <v>393</v>
      </c>
      <c r="D58" s="29" t="s">
        <v>2110</v>
      </c>
      <c r="E58" s="29" t="s">
        <v>394</v>
      </c>
      <c r="F58" s="29" t="s">
        <v>395</v>
      </c>
      <c r="G58" s="29" t="s">
        <v>1975</v>
      </c>
      <c r="H58" s="30">
        <v>43647</v>
      </c>
      <c r="I58" s="30">
        <v>44926</v>
      </c>
      <c r="J58" s="30" t="s">
        <v>1921</v>
      </c>
      <c r="K58" s="29" t="s">
        <v>2049</v>
      </c>
      <c r="L58" s="29" t="s">
        <v>2050</v>
      </c>
      <c r="M58" s="29" t="s">
        <v>1978</v>
      </c>
      <c r="N58" s="29" t="s">
        <v>1979</v>
      </c>
      <c r="O58" s="29" t="s">
        <v>1980</v>
      </c>
      <c r="P58" s="29" t="s">
        <v>1981</v>
      </c>
      <c r="Q58" s="29" t="s">
        <v>1982</v>
      </c>
      <c r="R58" s="30">
        <v>43895</v>
      </c>
      <c r="S58" s="30">
        <v>43895</v>
      </c>
      <c r="T58" s="30">
        <v>44196</v>
      </c>
      <c r="U58" s="30">
        <v>44196</v>
      </c>
      <c r="V58" s="29" t="s">
        <v>1983</v>
      </c>
      <c r="W58" s="29" t="s">
        <v>1984</v>
      </c>
      <c r="X58" s="30">
        <v>44369</v>
      </c>
      <c r="Y58" s="29" t="s">
        <v>1985</v>
      </c>
    </row>
    <row r="59" spans="1:25" x14ac:dyDescent="0.25">
      <c r="A59" s="28" t="s">
        <v>2046</v>
      </c>
      <c r="B59" s="29" t="s">
        <v>2047</v>
      </c>
      <c r="C59" s="29" t="s">
        <v>393</v>
      </c>
      <c r="D59" s="29" t="s">
        <v>2110</v>
      </c>
      <c r="E59" s="29" t="s">
        <v>394</v>
      </c>
      <c r="F59" s="29" t="s">
        <v>395</v>
      </c>
      <c r="G59" s="29" t="s">
        <v>1975</v>
      </c>
      <c r="H59" s="30">
        <v>43647</v>
      </c>
      <c r="I59" s="30">
        <v>44926</v>
      </c>
      <c r="J59" s="30" t="s">
        <v>1921</v>
      </c>
      <c r="K59" s="29" t="s">
        <v>2049</v>
      </c>
      <c r="L59" s="29" t="s">
        <v>2050</v>
      </c>
      <c r="M59" s="29" t="s">
        <v>1978</v>
      </c>
      <c r="N59" s="29" t="s">
        <v>1986</v>
      </c>
      <c r="O59" s="29" t="s">
        <v>1987</v>
      </c>
      <c r="P59" s="29" t="s">
        <v>1981</v>
      </c>
      <c r="Q59" s="29" t="s">
        <v>1982</v>
      </c>
      <c r="R59" s="30">
        <v>44197</v>
      </c>
      <c r="S59" s="30">
        <v>44197</v>
      </c>
      <c r="T59" s="30">
        <v>44286</v>
      </c>
      <c r="U59" s="30">
        <v>44286</v>
      </c>
      <c r="V59" s="29" t="s">
        <v>1983</v>
      </c>
      <c r="W59" s="29" t="s">
        <v>1984</v>
      </c>
      <c r="X59" s="30">
        <v>44369</v>
      </c>
      <c r="Y59" s="29" t="s">
        <v>1985</v>
      </c>
    </row>
    <row r="60" spans="1:25" x14ac:dyDescent="0.25">
      <c r="A60" s="28" t="s">
        <v>2046</v>
      </c>
      <c r="B60" s="29" t="s">
        <v>2047</v>
      </c>
      <c r="C60" s="29" t="s">
        <v>393</v>
      </c>
      <c r="D60" s="29" t="s">
        <v>2110</v>
      </c>
      <c r="E60" s="29" t="s">
        <v>394</v>
      </c>
      <c r="F60" s="29" t="s">
        <v>395</v>
      </c>
      <c r="G60" s="29" t="s">
        <v>1975</v>
      </c>
      <c r="H60" s="30">
        <v>43647</v>
      </c>
      <c r="I60" s="30">
        <v>44926</v>
      </c>
      <c r="J60" s="30" t="s">
        <v>1921</v>
      </c>
      <c r="K60" s="29" t="s">
        <v>2049</v>
      </c>
      <c r="L60" s="29" t="s">
        <v>2050</v>
      </c>
      <c r="M60" s="29" t="s">
        <v>1978</v>
      </c>
      <c r="N60" s="29" t="s">
        <v>1988</v>
      </c>
      <c r="O60" s="29" t="s">
        <v>1989</v>
      </c>
      <c r="P60" s="29" t="s">
        <v>1981</v>
      </c>
      <c r="Q60" s="29" t="s">
        <v>1982</v>
      </c>
      <c r="R60" s="30">
        <v>44287</v>
      </c>
      <c r="S60" s="30">
        <v>44287</v>
      </c>
      <c r="T60" s="30">
        <v>44347</v>
      </c>
      <c r="U60" s="30">
        <v>44347</v>
      </c>
      <c r="V60" s="29" t="s">
        <v>1983</v>
      </c>
      <c r="W60" s="29" t="s">
        <v>1984</v>
      </c>
      <c r="X60" s="30">
        <v>44369</v>
      </c>
      <c r="Y60" s="29" t="s">
        <v>1985</v>
      </c>
    </row>
    <row r="61" spans="1:25" x14ac:dyDescent="0.25">
      <c r="A61" s="28" t="s">
        <v>2046</v>
      </c>
      <c r="B61" s="29" t="s">
        <v>2047</v>
      </c>
      <c r="C61" s="29" t="s">
        <v>393</v>
      </c>
      <c r="D61" s="29" t="s">
        <v>2110</v>
      </c>
      <c r="E61" s="29" t="s">
        <v>394</v>
      </c>
      <c r="F61" s="29" t="s">
        <v>395</v>
      </c>
      <c r="G61" s="29" t="s">
        <v>1975</v>
      </c>
      <c r="H61" s="30">
        <v>43647</v>
      </c>
      <c r="I61" s="30">
        <v>44926</v>
      </c>
      <c r="J61" s="30" t="s">
        <v>1921</v>
      </c>
      <c r="K61" s="29" t="s">
        <v>2049</v>
      </c>
      <c r="L61" s="29" t="s">
        <v>2050</v>
      </c>
      <c r="M61" s="29" t="s">
        <v>1978</v>
      </c>
      <c r="N61" s="29" t="s">
        <v>1990</v>
      </c>
      <c r="O61" s="29" t="s">
        <v>1991</v>
      </c>
      <c r="P61" s="29" t="s">
        <v>1981</v>
      </c>
      <c r="Q61" s="29" t="s">
        <v>1982</v>
      </c>
      <c r="R61" s="30">
        <v>44348</v>
      </c>
      <c r="S61" s="30">
        <v>44348</v>
      </c>
      <c r="T61" s="30">
        <v>45534</v>
      </c>
      <c r="U61" s="30"/>
      <c r="V61" s="29" t="s">
        <v>1983</v>
      </c>
      <c r="W61" s="29" t="s">
        <v>1984</v>
      </c>
      <c r="X61" s="30">
        <v>44369</v>
      </c>
      <c r="Y61" s="29" t="s">
        <v>1985</v>
      </c>
    </row>
    <row r="62" spans="1:25" x14ac:dyDescent="0.25">
      <c r="A62" s="28" t="s">
        <v>2046</v>
      </c>
      <c r="B62" s="29" t="s">
        <v>2047</v>
      </c>
      <c r="C62" s="29" t="s">
        <v>393</v>
      </c>
      <c r="D62" s="29" t="s">
        <v>2110</v>
      </c>
      <c r="E62" s="29" t="s">
        <v>394</v>
      </c>
      <c r="F62" s="29" t="s">
        <v>395</v>
      </c>
      <c r="G62" s="29" t="s">
        <v>1975</v>
      </c>
      <c r="H62" s="30">
        <v>43647</v>
      </c>
      <c r="I62" s="30">
        <v>44926</v>
      </c>
      <c r="J62" s="30" t="s">
        <v>1921</v>
      </c>
      <c r="K62" s="29" t="s">
        <v>2049</v>
      </c>
      <c r="L62" s="29" t="s">
        <v>2050</v>
      </c>
      <c r="M62" s="29" t="s">
        <v>1978</v>
      </c>
      <c r="N62" s="29" t="s">
        <v>1992</v>
      </c>
      <c r="O62" s="29" t="s">
        <v>1993</v>
      </c>
      <c r="P62" s="29" t="s">
        <v>1981</v>
      </c>
      <c r="Q62" s="29" t="s">
        <v>1982</v>
      </c>
      <c r="R62" s="30">
        <v>45565</v>
      </c>
      <c r="S62" s="30"/>
      <c r="T62" s="30">
        <v>45626</v>
      </c>
      <c r="U62" s="30"/>
      <c r="V62" s="29" t="s">
        <v>1983</v>
      </c>
      <c r="W62" s="29" t="s">
        <v>1984</v>
      </c>
      <c r="X62" s="30">
        <v>44369</v>
      </c>
      <c r="Y62" s="29" t="s">
        <v>1985</v>
      </c>
    </row>
    <row r="63" spans="1:25" x14ac:dyDescent="0.25">
      <c r="A63" s="28" t="s">
        <v>2046</v>
      </c>
      <c r="B63" s="29" t="s">
        <v>2047</v>
      </c>
      <c r="C63" s="29" t="s">
        <v>393</v>
      </c>
      <c r="D63" s="29" t="s">
        <v>2110</v>
      </c>
      <c r="E63" s="29" t="s">
        <v>394</v>
      </c>
      <c r="F63" s="29" t="s">
        <v>395</v>
      </c>
      <c r="G63" s="29" t="s">
        <v>1975</v>
      </c>
      <c r="H63" s="30">
        <v>43647</v>
      </c>
      <c r="I63" s="30">
        <v>44926</v>
      </c>
      <c r="J63" s="30" t="s">
        <v>1921</v>
      </c>
      <c r="K63" s="29" t="s">
        <v>2049</v>
      </c>
      <c r="L63" s="29" t="s">
        <v>2050</v>
      </c>
      <c r="M63" s="29" t="s">
        <v>1978</v>
      </c>
      <c r="N63" s="29" t="s">
        <v>1994</v>
      </c>
      <c r="O63" s="29" t="s">
        <v>1995</v>
      </c>
      <c r="P63" s="29" t="s">
        <v>1981</v>
      </c>
      <c r="Q63" s="29" t="s">
        <v>1982</v>
      </c>
      <c r="R63" s="30">
        <v>45667</v>
      </c>
      <c r="S63" s="30"/>
      <c r="T63" s="30">
        <v>45991</v>
      </c>
      <c r="U63" s="30"/>
      <c r="V63" s="29" t="s">
        <v>1983</v>
      </c>
      <c r="W63" s="29" t="s">
        <v>1984</v>
      </c>
      <c r="X63" s="30">
        <v>44369</v>
      </c>
      <c r="Y63" s="29" t="s">
        <v>1985</v>
      </c>
    </row>
    <row r="64" spans="1:25" x14ac:dyDescent="0.25">
      <c r="A64" s="28" t="s">
        <v>2046</v>
      </c>
      <c r="B64" s="29" t="s">
        <v>2047</v>
      </c>
      <c r="C64" s="29" t="s">
        <v>393</v>
      </c>
      <c r="D64" s="29" t="s">
        <v>2110</v>
      </c>
      <c r="E64" s="29" t="s">
        <v>394</v>
      </c>
      <c r="F64" s="29" t="s">
        <v>395</v>
      </c>
      <c r="G64" s="29" t="s">
        <v>1975</v>
      </c>
      <c r="H64" s="30">
        <v>43647</v>
      </c>
      <c r="I64" s="30">
        <v>44926</v>
      </c>
      <c r="J64" s="30" t="s">
        <v>1921</v>
      </c>
      <c r="K64" s="29" t="s">
        <v>2049</v>
      </c>
      <c r="L64" s="29" t="s">
        <v>2050</v>
      </c>
      <c r="M64" s="29" t="s">
        <v>1978</v>
      </c>
      <c r="N64" s="29" t="s">
        <v>1996</v>
      </c>
      <c r="O64" s="29" t="s">
        <v>1997</v>
      </c>
      <c r="P64" s="29" t="s">
        <v>1981</v>
      </c>
      <c r="Q64" s="29" t="s">
        <v>1982</v>
      </c>
      <c r="R64" s="30">
        <v>45992</v>
      </c>
      <c r="S64" s="30"/>
      <c r="T64" s="30">
        <v>46022</v>
      </c>
      <c r="U64" s="30"/>
      <c r="V64" s="29" t="s">
        <v>1983</v>
      </c>
      <c r="W64" s="29" t="s">
        <v>1984</v>
      </c>
      <c r="X64" s="30">
        <v>44369</v>
      </c>
      <c r="Y64" s="29" t="s">
        <v>1985</v>
      </c>
    </row>
    <row r="65" spans="1:25" x14ac:dyDescent="0.25">
      <c r="A65" s="28" t="s">
        <v>2046</v>
      </c>
      <c r="B65" s="29" t="s">
        <v>2047</v>
      </c>
      <c r="C65" s="29" t="s">
        <v>369</v>
      </c>
      <c r="D65" s="29" t="s">
        <v>2102</v>
      </c>
      <c r="E65" s="29" t="s">
        <v>370</v>
      </c>
      <c r="F65" s="29" t="s">
        <v>371</v>
      </c>
      <c r="G65" s="29" t="s">
        <v>1975</v>
      </c>
      <c r="H65" s="30">
        <v>43622</v>
      </c>
      <c r="I65" s="30">
        <v>45382</v>
      </c>
      <c r="J65" s="30" t="s">
        <v>1921</v>
      </c>
      <c r="K65" s="29" t="s">
        <v>2049</v>
      </c>
      <c r="L65" s="29" t="s">
        <v>2050</v>
      </c>
      <c r="M65" s="29" t="s">
        <v>1978</v>
      </c>
      <c r="N65" s="29" t="s">
        <v>1979</v>
      </c>
      <c r="O65" s="29" t="s">
        <v>1980</v>
      </c>
      <c r="P65" s="29" t="s">
        <v>1981</v>
      </c>
      <c r="Q65" s="29" t="s">
        <v>1982</v>
      </c>
      <c r="R65" s="30">
        <v>43622</v>
      </c>
      <c r="S65" s="30">
        <v>43622</v>
      </c>
      <c r="T65" s="30">
        <v>44196</v>
      </c>
      <c r="U65" s="30">
        <v>44196</v>
      </c>
      <c r="V65" s="29" t="s">
        <v>1983</v>
      </c>
      <c r="W65" s="29" t="s">
        <v>1984</v>
      </c>
      <c r="X65" s="30">
        <v>44369</v>
      </c>
      <c r="Y65" s="29" t="s">
        <v>1985</v>
      </c>
    </row>
    <row r="66" spans="1:25" x14ac:dyDescent="0.25">
      <c r="A66" s="28" t="s">
        <v>2046</v>
      </c>
      <c r="B66" s="29" t="s">
        <v>2047</v>
      </c>
      <c r="C66" s="29" t="s">
        <v>369</v>
      </c>
      <c r="D66" s="29" t="s">
        <v>2102</v>
      </c>
      <c r="E66" s="29" t="s">
        <v>370</v>
      </c>
      <c r="F66" s="29" t="s">
        <v>371</v>
      </c>
      <c r="G66" s="29" t="s">
        <v>1975</v>
      </c>
      <c r="H66" s="30">
        <v>43622</v>
      </c>
      <c r="I66" s="30">
        <v>45382</v>
      </c>
      <c r="J66" s="30" t="s">
        <v>1921</v>
      </c>
      <c r="K66" s="29" t="s">
        <v>2049</v>
      </c>
      <c r="L66" s="29" t="s">
        <v>2050</v>
      </c>
      <c r="M66" s="29" t="s">
        <v>1978</v>
      </c>
      <c r="N66" s="29" t="s">
        <v>1986</v>
      </c>
      <c r="O66" s="29" t="s">
        <v>1987</v>
      </c>
      <c r="P66" s="29" t="s">
        <v>1981</v>
      </c>
      <c r="Q66" s="29" t="s">
        <v>1982</v>
      </c>
      <c r="R66" s="30">
        <v>44197</v>
      </c>
      <c r="S66" s="30">
        <v>44197</v>
      </c>
      <c r="T66" s="30">
        <v>44531</v>
      </c>
      <c r="U66" s="30">
        <v>44531</v>
      </c>
      <c r="V66" s="29" t="s">
        <v>1983</v>
      </c>
      <c r="W66" s="29" t="s">
        <v>1984</v>
      </c>
      <c r="X66" s="30">
        <v>44369</v>
      </c>
      <c r="Y66" s="29" t="s">
        <v>1985</v>
      </c>
    </row>
    <row r="67" spans="1:25" x14ac:dyDescent="0.25">
      <c r="A67" s="28" t="s">
        <v>2046</v>
      </c>
      <c r="B67" s="29" t="s">
        <v>2047</v>
      </c>
      <c r="C67" s="29" t="s">
        <v>369</v>
      </c>
      <c r="D67" s="29" t="s">
        <v>2102</v>
      </c>
      <c r="E67" s="29" t="s">
        <v>370</v>
      </c>
      <c r="F67" s="29" t="s">
        <v>371</v>
      </c>
      <c r="G67" s="29" t="s">
        <v>1975</v>
      </c>
      <c r="H67" s="30">
        <v>43622</v>
      </c>
      <c r="I67" s="30">
        <v>45382</v>
      </c>
      <c r="J67" s="30" t="s">
        <v>1921</v>
      </c>
      <c r="K67" s="29" t="s">
        <v>2049</v>
      </c>
      <c r="L67" s="29" t="s">
        <v>2050</v>
      </c>
      <c r="M67" s="29" t="s">
        <v>1978</v>
      </c>
      <c r="N67" s="29" t="s">
        <v>1988</v>
      </c>
      <c r="O67" s="29" t="s">
        <v>1989</v>
      </c>
      <c r="P67" s="29" t="s">
        <v>1981</v>
      </c>
      <c r="Q67" s="29" t="s">
        <v>1982</v>
      </c>
      <c r="R67" s="30">
        <v>44562</v>
      </c>
      <c r="S67" s="30">
        <v>44562</v>
      </c>
      <c r="T67" s="30">
        <v>44896</v>
      </c>
      <c r="U67" s="30">
        <v>45184</v>
      </c>
      <c r="V67" s="29" t="s">
        <v>1983</v>
      </c>
      <c r="W67" s="29" t="s">
        <v>1984</v>
      </c>
      <c r="X67" s="30">
        <v>44369</v>
      </c>
      <c r="Y67" s="29" t="s">
        <v>1985</v>
      </c>
    </row>
    <row r="68" spans="1:25" x14ac:dyDescent="0.25">
      <c r="A68" s="28" t="s">
        <v>2046</v>
      </c>
      <c r="B68" s="29" t="s">
        <v>2047</v>
      </c>
      <c r="C68" s="29" t="s">
        <v>369</v>
      </c>
      <c r="D68" s="29" t="s">
        <v>2102</v>
      </c>
      <c r="E68" s="29" t="s">
        <v>370</v>
      </c>
      <c r="F68" s="29" t="s">
        <v>371</v>
      </c>
      <c r="G68" s="29" t="s">
        <v>1975</v>
      </c>
      <c r="H68" s="30">
        <v>43622</v>
      </c>
      <c r="I68" s="30">
        <v>45382</v>
      </c>
      <c r="J68" s="30" t="s">
        <v>1921</v>
      </c>
      <c r="K68" s="29" t="s">
        <v>2049</v>
      </c>
      <c r="L68" s="29" t="s">
        <v>2050</v>
      </c>
      <c r="M68" s="29" t="s">
        <v>1978</v>
      </c>
      <c r="N68" s="29" t="s">
        <v>1990</v>
      </c>
      <c r="O68" s="29" t="s">
        <v>1991</v>
      </c>
      <c r="P68" s="29" t="s">
        <v>1981</v>
      </c>
      <c r="Q68" s="29" t="s">
        <v>1982</v>
      </c>
      <c r="R68" s="30">
        <v>44897</v>
      </c>
      <c r="S68" s="30"/>
      <c r="T68" s="30">
        <v>45184</v>
      </c>
      <c r="U68" s="30"/>
      <c r="V68" s="29" t="s">
        <v>1983</v>
      </c>
      <c r="W68" s="29" t="s">
        <v>1984</v>
      </c>
      <c r="X68" s="30">
        <v>44369</v>
      </c>
      <c r="Y68" s="29" t="s">
        <v>1985</v>
      </c>
    </row>
    <row r="69" spans="1:25" x14ac:dyDescent="0.25">
      <c r="A69" s="28" t="s">
        <v>2046</v>
      </c>
      <c r="B69" s="29" t="s">
        <v>2047</v>
      </c>
      <c r="C69" s="29" t="s">
        <v>369</v>
      </c>
      <c r="D69" s="29" t="s">
        <v>2102</v>
      </c>
      <c r="E69" s="29" t="s">
        <v>370</v>
      </c>
      <c r="F69" s="29" t="s">
        <v>371</v>
      </c>
      <c r="G69" s="29" t="s">
        <v>1975</v>
      </c>
      <c r="H69" s="30">
        <v>43622</v>
      </c>
      <c r="I69" s="30">
        <v>45382</v>
      </c>
      <c r="J69" s="30" t="s">
        <v>1921</v>
      </c>
      <c r="K69" s="29" t="s">
        <v>2049</v>
      </c>
      <c r="L69" s="29" t="s">
        <v>2050</v>
      </c>
      <c r="M69" s="29" t="s">
        <v>1978</v>
      </c>
      <c r="N69" s="29" t="s">
        <v>1992</v>
      </c>
      <c r="O69" s="29" t="s">
        <v>1993</v>
      </c>
      <c r="P69" s="29" t="s">
        <v>1981</v>
      </c>
      <c r="Q69" s="29" t="s">
        <v>1982</v>
      </c>
      <c r="R69" s="30">
        <v>45839</v>
      </c>
      <c r="S69" s="30"/>
      <c r="T69" s="30">
        <v>46203</v>
      </c>
      <c r="U69" s="30"/>
      <c r="V69" s="29" t="s">
        <v>1983</v>
      </c>
      <c r="W69" s="29" t="s">
        <v>1984</v>
      </c>
      <c r="X69" s="30">
        <v>44369</v>
      </c>
      <c r="Y69" s="29" t="s">
        <v>1985</v>
      </c>
    </row>
    <row r="70" spans="1:25" x14ac:dyDescent="0.25">
      <c r="A70" s="28" t="s">
        <v>2046</v>
      </c>
      <c r="B70" s="29" t="s">
        <v>2047</v>
      </c>
      <c r="C70" s="29" t="s">
        <v>369</v>
      </c>
      <c r="D70" s="29" t="s">
        <v>2102</v>
      </c>
      <c r="E70" s="29" t="s">
        <v>370</v>
      </c>
      <c r="F70" s="29" t="s">
        <v>371</v>
      </c>
      <c r="G70" s="29" t="s">
        <v>1975</v>
      </c>
      <c r="H70" s="30">
        <v>43622</v>
      </c>
      <c r="I70" s="30">
        <v>45382</v>
      </c>
      <c r="J70" s="30" t="s">
        <v>1921</v>
      </c>
      <c r="K70" s="29" t="s">
        <v>2049</v>
      </c>
      <c r="L70" s="29" t="s">
        <v>2050</v>
      </c>
      <c r="M70" s="29" t="s">
        <v>1978</v>
      </c>
      <c r="N70" s="29" t="s">
        <v>1994</v>
      </c>
      <c r="O70" s="29" t="s">
        <v>1995</v>
      </c>
      <c r="P70" s="29" t="s">
        <v>1981</v>
      </c>
      <c r="Q70" s="29" t="s">
        <v>1982</v>
      </c>
      <c r="R70" s="30">
        <v>46204</v>
      </c>
      <c r="S70" s="30"/>
      <c r="T70" s="30">
        <v>46325</v>
      </c>
      <c r="U70" s="30"/>
      <c r="V70" s="29" t="s">
        <v>1983</v>
      </c>
      <c r="W70" s="29" t="s">
        <v>1984</v>
      </c>
      <c r="X70" s="30">
        <v>44369</v>
      </c>
      <c r="Y70" s="29" t="s">
        <v>1985</v>
      </c>
    </row>
    <row r="71" spans="1:25" x14ac:dyDescent="0.25">
      <c r="A71" s="28" t="s">
        <v>2046</v>
      </c>
      <c r="B71" s="29" t="s">
        <v>2047</v>
      </c>
      <c r="C71" s="29" t="s">
        <v>369</v>
      </c>
      <c r="D71" s="29" t="s">
        <v>2102</v>
      </c>
      <c r="E71" s="29" t="s">
        <v>370</v>
      </c>
      <c r="F71" s="29" t="s">
        <v>371</v>
      </c>
      <c r="G71" s="29" t="s">
        <v>1975</v>
      </c>
      <c r="H71" s="30">
        <v>43622</v>
      </c>
      <c r="I71" s="30">
        <v>45382</v>
      </c>
      <c r="J71" s="30" t="s">
        <v>1921</v>
      </c>
      <c r="K71" s="29" t="s">
        <v>2049</v>
      </c>
      <c r="L71" s="29" t="s">
        <v>2050</v>
      </c>
      <c r="M71" s="29" t="s">
        <v>1978</v>
      </c>
      <c r="N71" s="29" t="s">
        <v>1996</v>
      </c>
      <c r="O71" s="29" t="s">
        <v>1997</v>
      </c>
      <c r="P71" s="29" t="s">
        <v>1981</v>
      </c>
      <c r="Q71" s="29" t="s">
        <v>1982</v>
      </c>
      <c r="R71" s="30">
        <v>46327</v>
      </c>
      <c r="S71" s="30"/>
      <c r="T71" s="30">
        <v>47118</v>
      </c>
      <c r="U71" s="30"/>
      <c r="V71" s="29" t="s">
        <v>1983</v>
      </c>
      <c r="W71" s="29" t="s">
        <v>1984</v>
      </c>
      <c r="X71" s="30">
        <v>44369</v>
      </c>
      <c r="Y71" s="29" t="s">
        <v>1985</v>
      </c>
    </row>
    <row r="72" spans="1:25" x14ac:dyDescent="0.25">
      <c r="A72" s="28" t="s">
        <v>2046</v>
      </c>
      <c r="B72" s="29" t="s">
        <v>2047</v>
      </c>
      <c r="C72" s="29" t="s">
        <v>278</v>
      </c>
      <c r="D72" s="29" t="s">
        <v>2054</v>
      </c>
      <c r="E72" s="29" t="s">
        <v>279</v>
      </c>
      <c r="F72" s="29" t="s">
        <v>280</v>
      </c>
      <c r="G72" s="29" t="s">
        <v>1975</v>
      </c>
      <c r="H72" s="30">
        <v>43466</v>
      </c>
      <c r="I72" s="30">
        <v>44043</v>
      </c>
      <c r="J72" s="30" t="s">
        <v>1921</v>
      </c>
      <c r="K72" s="29" t="s">
        <v>2049</v>
      </c>
      <c r="L72" s="29" t="s">
        <v>2050</v>
      </c>
      <c r="M72" s="29" t="s">
        <v>1978</v>
      </c>
      <c r="N72" s="29" t="s">
        <v>1979</v>
      </c>
      <c r="O72" s="29" t="s">
        <v>1980</v>
      </c>
      <c r="P72" s="29" t="s">
        <v>1981</v>
      </c>
      <c r="Q72" s="29" t="s">
        <v>1982</v>
      </c>
      <c r="R72" s="30">
        <v>43466</v>
      </c>
      <c r="S72" s="30">
        <v>43466</v>
      </c>
      <c r="T72" s="30">
        <v>43570</v>
      </c>
      <c r="U72" s="30">
        <v>43570</v>
      </c>
      <c r="V72" s="29" t="s">
        <v>1983</v>
      </c>
      <c r="W72" s="29" t="s">
        <v>1984</v>
      </c>
      <c r="X72" s="30">
        <v>44369</v>
      </c>
      <c r="Y72" s="29" t="s">
        <v>2075</v>
      </c>
    </row>
    <row r="73" spans="1:25" x14ac:dyDescent="0.25">
      <c r="A73" s="28" t="s">
        <v>2046</v>
      </c>
      <c r="B73" s="29" t="s">
        <v>2047</v>
      </c>
      <c r="C73" s="29" t="s">
        <v>278</v>
      </c>
      <c r="D73" s="29" t="s">
        <v>2054</v>
      </c>
      <c r="E73" s="29" t="s">
        <v>279</v>
      </c>
      <c r="F73" s="29" t="s">
        <v>280</v>
      </c>
      <c r="G73" s="29" t="s">
        <v>1975</v>
      </c>
      <c r="H73" s="30">
        <v>43466</v>
      </c>
      <c r="I73" s="30">
        <v>44043</v>
      </c>
      <c r="J73" s="30" t="s">
        <v>1921</v>
      </c>
      <c r="K73" s="29" t="s">
        <v>2049</v>
      </c>
      <c r="L73" s="29" t="s">
        <v>2050</v>
      </c>
      <c r="M73" s="29" t="s">
        <v>1978</v>
      </c>
      <c r="N73" s="29" t="s">
        <v>1986</v>
      </c>
      <c r="O73" s="29" t="s">
        <v>1987</v>
      </c>
      <c r="P73" s="29" t="s">
        <v>1981</v>
      </c>
      <c r="Q73" s="29" t="s">
        <v>1982</v>
      </c>
      <c r="R73" s="30">
        <v>43571</v>
      </c>
      <c r="S73" s="30">
        <v>43571</v>
      </c>
      <c r="T73" s="30">
        <v>43595</v>
      </c>
      <c r="U73" s="30">
        <v>43595</v>
      </c>
      <c r="V73" s="29" t="s">
        <v>1983</v>
      </c>
      <c r="W73" s="29" t="s">
        <v>1984</v>
      </c>
      <c r="X73" s="30">
        <v>44369</v>
      </c>
      <c r="Y73" s="29" t="s">
        <v>2075</v>
      </c>
    </row>
    <row r="74" spans="1:25" x14ac:dyDescent="0.25">
      <c r="A74" s="28" t="s">
        <v>2046</v>
      </c>
      <c r="B74" s="29" t="s">
        <v>2047</v>
      </c>
      <c r="C74" s="29" t="s">
        <v>278</v>
      </c>
      <c r="D74" s="29" t="s">
        <v>2054</v>
      </c>
      <c r="E74" s="29" t="s">
        <v>279</v>
      </c>
      <c r="F74" s="29" t="s">
        <v>280</v>
      </c>
      <c r="G74" s="29" t="s">
        <v>1975</v>
      </c>
      <c r="H74" s="30">
        <v>43466</v>
      </c>
      <c r="I74" s="30">
        <v>44043</v>
      </c>
      <c r="J74" s="30" t="s">
        <v>1921</v>
      </c>
      <c r="K74" s="29" t="s">
        <v>2049</v>
      </c>
      <c r="L74" s="29" t="s">
        <v>2050</v>
      </c>
      <c r="M74" s="29" t="s">
        <v>1978</v>
      </c>
      <c r="N74" s="29" t="s">
        <v>1988</v>
      </c>
      <c r="O74" s="29" t="s">
        <v>1989</v>
      </c>
      <c r="P74" s="29" t="s">
        <v>1981</v>
      </c>
      <c r="Q74" s="29" t="s">
        <v>1982</v>
      </c>
      <c r="R74" s="30">
        <v>43596</v>
      </c>
      <c r="S74" s="30">
        <v>43596</v>
      </c>
      <c r="T74" s="30">
        <v>43696</v>
      </c>
      <c r="U74" s="30">
        <v>43696</v>
      </c>
      <c r="V74" s="29" t="s">
        <v>1983</v>
      </c>
      <c r="W74" s="29" t="s">
        <v>1984</v>
      </c>
      <c r="X74" s="30">
        <v>44369</v>
      </c>
      <c r="Y74" s="29" t="s">
        <v>2075</v>
      </c>
    </row>
    <row r="75" spans="1:25" x14ac:dyDescent="0.25">
      <c r="A75" s="28" t="s">
        <v>2046</v>
      </c>
      <c r="B75" s="29" t="s">
        <v>2047</v>
      </c>
      <c r="C75" s="29" t="s">
        <v>278</v>
      </c>
      <c r="D75" s="29" t="s">
        <v>2054</v>
      </c>
      <c r="E75" s="29" t="s">
        <v>279</v>
      </c>
      <c r="F75" s="29" t="s">
        <v>280</v>
      </c>
      <c r="G75" s="29" t="s">
        <v>1975</v>
      </c>
      <c r="H75" s="30">
        <v>43466</v>
      </c>
      <c r="I75" s="30">
        <v>44043</v>
      </c>
      <c r="J75" s="30" t="s">
        <v>1921</v>
      </c>
      <c r="K75" s="29" t="s">
        <v>2049</v>
      </c>
      <c r="L75" s="29" t="s">
        <v>2050</v>
      </c>
      <c r="M75" s="29" t="s">
        <v>1978</v>
      </c>
      <c r="N75" s="29" t="s">
        <v>1990</v>
      </c>
      <c r="O75" s="29" t="s">
        <v>1991</v>
      </c>
      <c r="P75" s="29" t="s">
        <v>1981</v>
      </c>
      <c r="Q75" s="29" t="s">
        <v>1982</v>
      </c>
      <c r="R75" s="30">
        <v>43697</v>
      </c>
      <c r="S75" s="30">
        <v>43697</v>
      </c>
      <c r="T75" s="30">
        <v>43784</v>
      </c>
      <c r="U75" s="30">
        <v>43784</v>
      </c>
      <c r="V75" s="29" t="s">
        <v>1983</v>
      </c>
      <c r="W75" s="29" t="s">
        <v>1984</v>
      </c>
      <c r="X75" s="30">
        <v>44369</v>
      </c>
      <c r="Y75" s="29" t="s">
        <v>2075</v>
      </c>
    </row>
    <row r="76" spans="1:25" x14ac:dyDescent="0.25">
      <c r="A76" s="28" t="s">
        <v>2046</v>
      </c>
      <c r="B76" s="29" t="s">
        <v>2047</v>
      </c>
      <c r="C76" s="29" t="s">
        <v>278</v>
      </c>
      <c r="D76" s="29" t="s">
        <v>2054</v>
      </c>
      <c r="E76" s="29" t="s">
        <v>279</v>
      </c>
      <c r="F76" s="29" t="s">
        <v>280</v>
      </c>
      <c r="G76" s="29" t="s">
        <v>1975</v>
      </c>
      <c r="H76" s="30">
        <v>43466</v>
      </c>
      <c r="I76" s="30">
        <v>44043</v>
      </c>
      <c r="J76" s="30" t="s">
        <v>1921</v>
      </c>
      <c r="K76" s="29" t="s">
        <v>2049</v>
      </c>
      <c r="L76" s="29" t="s">
        <v>2050</v>
      </c>
      <c r="M76" s="29" t="s">
        <v>1978</v>
      </c>
      <c r="N76" s="29" t="s">
        <v>1992</v>
      </c>
      <c r="O76" s="29" t="s">
        <v>1993</v>
      </c>
      <c r="P76" s="29" t="s">
        <v>1981</v>
      </c>
      <c r="Q76" s="29" t="s">
        <v>1982</v>
      </c>
      <c r="R76" s="30">
        <v>43785</v>
      </c>
      <c r="S76" s="30">
        <v>43902</v>
      </c>
      <c r="T76" s="30">
        <v>44197</v>
      </c>
      <c r="U76" s="30">
        <v>44203</v>
      </c>
      <c r="V76" s="29" t="s">
        <v>1983</v>
      </c>
      <c r="W76" s="29" t="s">
        <v>1984</v>
      </c>
      <c r="X76" s="30">
        <v>44369</v>
      </c>
      <c r="Y76" s="29" t="s">
        <v>2075</v>
      </c>
    </row>
    <row r="77" spans="1:25" x14ac:dyDescent="0.25">
      <c r="A77" s="28" t="s">
        <v>2046</v>
      </c>
      <c r="B77" s="29" t="s">
        <v>2047</v>
      </c>
      <c r="C77" s="29" t="s">
        <v>278</v>
      </c>
      <c r="D77" s="29" t="s">
        <v>2054</v>
      </c>
      <c r="E77" s="29" t="s">
        <v>279</v>
      </c>
      <c r="F77" s="29" t="s">
        <v>280</v>
      </c>
      <c r="G77" s="29" t="s">
        <v>1975</v>
      </c>
      <c r="H77" s="30">
        <v>43466</v>
      </c>
      <c r="I77" s="30">
        <v>44043</v>
      </c>
      <c r="J77" s="30" t="s">
        <v>1921</v>
      </c>
      <c r="K77" s="29" t="s">
        <v>2049</v>
      </c>
      <c r="L77" s="29" t="s">
        <v>2050</v>
      </c>
      <c r="M77" s="29" t="s">
        <v>1978</v>
      </c>
      <c r="N77" s="29" t="s">
        <v>1994</v>
      </c>
      <c r="O77" s="29" t="s">
        <v>1995</v>
      </c>
      <c r="P77" s="29" t="s">
        <v>1981</v>
      </c>
      <c r="Q77" s="29" t="s">
        <v>1982</v>
      </c>
      <c r="R77" s="30">
        <v>44287</v>
      </c>
      <c r="S77" s="30">
        <v>44308</v>
      </c>
      <c r="T77" s="30">
        <v>44864</v>
      </c>
      <c r="U77" s="30">
        <v>44823</v>
      </c>
      <c r="V77" s="29" t="s">
        <v>1983</v>
      </c>
      <c r="W77" s="29" t="s">
        <v>1984</v>
      </c>
      <c r="X77" s="30">
        <v>44369</v>
      </c>
      <c r="Y77" s="29" t="s">
        <v>2075</v>
      </c>
    </row>
    <row r="78" spans="1:25" x14ac:dyDescent="0.25">
      <c r="A78" s="28" t="s">
        <v>2046</v>
      </c>
      <c r="B78" s="29" t="s">
        <v>2047</v>
      </c>
      <c r="C78" s="29" t="s">
        <v>278</v>
      </c>
      <c r="D78" s="29" t="s">
        <v>2054</v>
      </c>
      <c r="E78" s="29" t="s">
        <v>279</v>
      </c>
      <c r="F78" s="29" t="s">
        <v>280</v>
      </c>
      <c r="G78" s="29" t="s">
        <v>1975</v>
      </c>
      <c r="H78" s="30">
        <v>43466</v>
      </c>
      <c r="I78" s="30">
        <v>44043</v>
      </c>
      <c r="J78" s="30" t="s">
        <v>1921</v>
      </c>
      <c r="K78" s="29" t="s">
        <v>2049</v>
      </c>
      <c r="L78" s="29" t="s">
        <v>2050</v>
      </c>
      <c r="M78" s="29" t="s">
        <v>1978</v>
      </c>
      <c r="N78" s="29" t="s">
        <v>1996</v>
      </c>
      <c r="O78" s="29" t="s">
        <v>1997</v>
      </c>
      <c r="P78" s="29" t="s">
        <v>1981</v>
      </c>
      <c r="Q78" s="29" t="s">
        <v>1982</v>
      </c>
      <c r="R78" s="30">
        <v>44866</v>
      </c>
      <c r="S78" s="30">
        <v>44844</v>
      </c>
      <c r="T78" s="30">
        <v>44895</v>
      </c>
      <c r="U78" s="30">
        <v>44851</v>
      </c>
      <c r="V78" s="29" t="s">
        <v>1983</v>
      </c>
      <c r="W78" s="29" t="s">
        <v>1984</v>
      </c>
      <c r="X78" s="30">
        <v>44369</v>
      </c>
      <c r="Y78" s="29" t="s">
        <v>2075</v>
      </c>
    </row>
    <row r="79" spans="1:25" x14ac:dyDescent="0.25">
      <c r="A79" s="28" t="s">
        <v>2046</v>
      </c>
      <c r="B79" s="29" t="s">
        <v>2047</v>
      </c>
      <c r="C79" s="29" t="s">
        <v>342</v>
      </c>
      <c r="D79" s="29" t="s">
        <v>2088</v>
      </c>
      <c r="E79" s="29" t="s">
        <v>343</v>
      </c>
      <c r="F79" s="29" t="s">
        <v>344</v>
      </c>
      <c r="G79" s="29" t="s">
        <v>1975</v>
      </c>
      <c r="H79" s="30">
        <v>43647</v>
      </c>
      <c r="I79" s="30">
        <v>45291</v>
      </c>
      <c r="J79" s="30" t="s">
        <v>1921</v>
      </c>
      <c r="K79" s="29" t="s">
        <v>2049</v>
      </c>
      <c r="L79" s="29" t="s">
        <v>2050</v>
      </c>
      <c r="M79" s="29" t="s">
        <v>1978</v>
      </c>
      <c r="N79" s="29" t="s">
        <v>1979</v>
      </c>
      <c r="O79" s="29" t="s">
        <v>1980</v>
      </c>
      <c r="P79" s="29" t="s">
        <v>1981</v>
      </c>
      <c r="Q79" s="29" t="s">
        <v>1982</v>
      </c>
      <c r="R79" s="30">
        <v>43466</v>
      </c>
      <c r="S79" s="30">
        <v>43466</v>
      </c>
      <c r="T79" s="30">
        <v>43502</v>
      </c>
      <c r="U79" s="30">
        <v>43502</v>
      </c>
      <c r="V79" s="29" t="s">
        <v>1983</v>
      </c>
      <c r="W79" s="29" t="s">
        <v>1984</v>
      </c>
      <c r="X79" s="30">
        <v>44369</v>
      </c>
      <c r="Y79" s="29" t="s">
        <v>1985</v>
      </c>
    </row>
    <row r="80" spans="1:25" x14ac:dyDescent="0.25">
      <c r="A80" s="28" t="s">
        <v>2046</v>
      </c>
      <c r="B80" s="29" t="s">
        <v>2047</v>
      </c>
      <c r="C80" s="29" t="s">
        <v>342</v>
      </c>
      <c r="D80" s="29" t="s">
        <v>2088</v>
      </c>
      <c r="E80" s="29" t="s">
        <v>343</v>
      </c>
      <c r="F80" s="29" t="s">
        <v>344</v>
      </c>
      <c r="G80" s="29" t="s">
        <v>1975</v>
      </c>
      <c r="H80" s="30">
        <v>43647</v>
      </c>
      <c r="I80" s="30">
        <v>45291</v>
      </c>
      <c r="J80" s="30" t="s">
        <v>1921</v>
      </c>
      <c r="K80" s="29" t="s">
        <v>2049</v>
      </c>
      <c r="L80" s="29" t="s">
        <v>2050</v>
      </c>
      <c r="M80" s="29" t="s">
        <v>1978</v>
      </c>
      <c r="N80" s="29" t="s">
        <v>1986</v>
      </c>
      <c r="O80" s="29" t="s">
        <v>1987</v>
      </c>
      <c r="P80" s="29" t="s">
        <v>1981</v>
      </c>
      <c r="Q80" s="29" t="s">
        <v>1982</v>
      </c>
      <c r="R80" s="30">
        <v>43503</v>
      </c>
      <c r="S80" s="30">
        <v>45317</v>
      </c>
      <c r="T80" s="30">
        <v>43529</v>
      </c>
      <c r="U80" s="30">
        <v>45377</v>
      </c>
      <c r="V80" s="29" t="s">
        <v>1983</v>
      </c>
      <c r="W80" s="29" t="s">
        <v>1984</v>
      </c>
      <c r="X80" s="30">
        <v>44369</v>
      </c>
      <c r="Y80" s="29" t="s">
        <v>1985</v>
      </c>
    </row>
    <row r="81" spans="1:25" x14ac:dyDescent="0.25">
      <c r="A81" s="28" t="s">
        <v>2046</v>
      </c>
      <c r="B81" s="29" t="s">
        <v>2047</v>
      </c>
      <c r="C81" s="29" t="s">
        <v>342</v>
      </c>
      <c r="D81" s="29" t="s">
        <v>2088</v>
      </c>
      <c r="E81" s="29" t="s">
        <v>343</v>
      </c>
      <c r="F81" s="29" t="s">
        <v>344</v>
      </c>
      <c r="G81" s="29" t="s">
        <v>1975</v>
      </c>
      <c r="H81" s="30">
        <v>43647</v>
      </c>
      <c r="I81" s="30">
        <v>45291</v>
      </c>
      <c r="J81" s="30" t="s">
        <v>1921</v>
      </c>
      <c r="K81" s="29" t="s">
        <v>2049</v>
      </c>
      <c r="L81" s="29" t="s">
        <v>2050</v>
      </c>
      <c r="M81" s="29" t="s">
        <v>1978</v>
      </c>
      <c r="N81" s="29" t="s">
        <v>1988</v>
      </c>
      <c r="O81" s="29" t="s">
        <v>1989</v>
      </c>
      <c r="P81" s="29" t="s">
        <v>1981</v>
      </c>
      <c r="Q81" s="29" t="s">
        <v>1982</v>
      </c>
      <c r="R81" s="30">
        <v>45383</v>
      </c>
      <c r="S81" s="30">
        <v>45383</v>
      </c>
      <c r="T81" s="30">
        <v>45504</v>
      </c>
      <c r="U81" s="30"/>
      <c r="V81" s="29" t="s">
        <v>1983</v>
      </c>
      <c r="W81" s="29" t="s">
        <v>1984</v>
      </c>
      <c r="X81" s="30">
        <v>44369</v>
      </c>
      <c r="Y81" s="29" t="s">
        <v>1985</v>
      </c>
    </row>
    <row r="82" spans="1:25" x14ac:dyDescent="0.25">
      <c r="A82" s="28" t="s">
        <v>2046</v>
      </c>
      <c r="B82" s="29" t="s">
        <v>2047</v>
      </c>
      <c r="C82" s="29" t="s">
        <v>342</v>
      </c>
      <c r="D82" s="29" t="s">
        <v>2088</v>
      </c>
      <c r="E82" s="29" t="s">
        <v>343</v>
      </c>
      <c r="F82" s="29" t="s">
        <v>344</v>
      </c>
      <c r="G82" s="29" t="s">
        <v>1975</v>
      </c>
      <c r="H82" s="30">
        <v>43647</v>
      </c>
      <c r="I82" s="30">
        <v>45291</v>
      </c>
      <c r="J82" s="30" t="s">
        <v>1921</v>
      </c>
      <c r="K82" s="29" t="s">
        <v>2049</v>
      </c>
      <c r="L82" s="29" t="s">
        <v>2050</v>
      </c>
      <c r="M82" s="29" t="s">
        <v>1978</v>
      </c>
      <c r="N82" s="29" t="s">
        <v>1990</v>
      </c>
      <c r="O82" s="29" t="s">
        <v>1991</v>
      </c>
      <c r="P82" s="29" t="s">
        <v>1981</v>
      </c>
      <c r="Q82" s="29" t="s">
        <v>1982</v>
      </c>
      <c r="R82" s="30">
        <v>45623</v>
      </c>
      <c r="S82" s="30"/>
      <c r="T82" s="30">
        <v>45713</v>
      </c>
      <c r="U82" s="30"/>
      <c r="V82" s="29" t="s">
        <v>1983</v>
      </c>
      <c r="W82" s="29" t="s">
        <v>1984</v>
      </c>
      <c r="X82" s="30">
        <v>44369</v>
      </c>
      <c r="Y82" s="29" t="s">
        <v>1985</v>
      </c>
    </row>
    <row r="83" spans="1:25" x14ac:dyDescent="0.25">
      <c r="A83" s="28" t="s">
        <v>2046</v>
      </c>
      <c r="B83" s="29" t="s">
        <v>2047</v>
      </c>
      <c r="C83" s="29" t="s">
        <v>342</v>
      </c>
      <c r="D83" s="29" t="s">
        <v>2088</v>
      </c>
      <c r="E83" s="29" t="s">
        <v>343</v>
      </c>
      <c r="F83" s="29" t="s">
        <v>344</v>
      </c>
      <c r="G83" s="29" t="s">
        <v>1975</v>
      </c>
      <c r="H83" s="30">
        <v>43647</v>
      </c>
      <c r="I83" s="30">
        <v>45291</v>
      </c>
      <c r="J83" s="30" t="s">
        <v>1921</v>
      </c>
      <c r="K83" s="29" t="s">
        <v>2049</v>
      </c>
      <c r="L83" s="29" t="s">
        <v>2050</v>
      </c>
      <c r="M83" s="29" t="s">
        <v>1978</v>
      </c>
      <c r="N83" s="29" t="s">
        <v>1992</v>
      </c>
      <c r="O83" s="29" t="s">
        <v>1993</v>
      </c>
      <c r="P83" s="29" t="s">
        <v>1981</v>
      </c>
      <c r="Q83" s="29" t="s">
        <v>1982</v>
      </c>
      <c r="R83" s="30">
        <v>45743</v>
      </c>
      <c r="S83" s="30"/>
      <c r="T83" s="30">
        <v>45803</v>
      </c>
      <c r="U83" s="30"/>
      <c r="V83" s="29" t="s">
        <v>1983</v>
      </c>
      <c r="W83" s="29" t="s">
        <v>1984</v>
      </c>
      <c r="X83" s="30">
        <v>44369</v>
      </c>
      <c r="Y83" s="29" t="s">
        <v>1985</v>
      </c>
    </row>
    <row r="84" spans="1:25" x14ac:dyDescent="0.25">
      <c r="A84" s="28" t="s">
        <v>2046</v>
      </c>
      <c r="B84" s="29" t="s">
        <v>2047</v>
      </c>
      <c r="C84" s="29" t="s">
        <v>342</v>
      </c>
      <c r="D84" s="29" t="s">
        <v>2088</v>
      </c>
      <c r="E84" s="29" t="s">
        <v>343</v>
      </c>
      <c r="F84" s="29" t="s">
        <v>344</v>
      </c>
      <c r="G84" s="29" t="s">
        <v>1975</v>
      </c>
      <c r="H84" s="30">
        <v>43647</v>
      </c>
      <c r="I84" s="30">
        <v>45291</v>
      </c>
      <c r="J84" s="30" t="s">
        <v>1921</v>
      </c>
      <c r="K84" s="29" t="s">
        <v>2049</v>
      </c>
      <c r="L84" s="29" t="s">
        <v>2050</v>
      </c>
      <c r="M84" s="29" t="s">
        <v>1978</v>
      </c>
      <c r="N84" s="29" t="s">
        <v>1994</v>
      </c>
      <c r="O84" s="29" t="s">
        <v>1995</v>
      </c>
      <c r="P84" s="29" t="s">
        <v>1981</v>
      </c>
      <c r="Q84" s="29" t="s">
        <v>1982</v>
      </c>
      <c r="R84" s="30">
        <v>45838</v>
      </c>
      <c r="S84" s="30"/>
      <c r="T84" s="30">
        <v>46079</v>
      </c>
      <c r="U84" s="30"/>
      <c r="V84" s="29" t="s">
        <v>1983</v>
      </c>
      <c r="W84" s="29" t="s">
        <v>1984</v>
      </c>
      <c r="X84" s="30">
        <v>44369</v>
      </c>
      <c r="Y84" s="29" t="s">
        <v>1985</v>
      </c>
    </row>
    <row r="85" spans="1:25" x14ac:dyDescent="0.25">
      <c r="A85" s="28" t="s">
        <v>2046</v>
      </c>
      <c r="B85" s="29" t="s">
        <v>2047</v>
      </c>
      <c r="C85" s="29" t="s">
        <v>342</v>
      </c>
      <c r="D85" s="29" t="s">
        <v>2088</v>
      </c>
      <c r="E85" s="29" t="s">
        <v>343</v>
      </c>
      <c r="F85" s="29" t="s">
        <v>344</v>
      </c>
      <c r="G85" s="29" t="s">
        <v>1975</v>
      </c>
      <c r="H85" s="30">
        <v>43647</v>
      </c>
      <c r="I85" s="30">
        <v>45291</v>
      </c>
      <c r="J85" s="30" t="s">
        <v>1921</v>
      </c>
      <c r="K85" s="29" t="s">
        <v>2049</v>
      </c>
      <c r="L85" s="29" t="s">
        <v>2050</v>
      </c>
      <c r="M85" s="29" t="s">
        <v>1978</v>
      </c>
      <c r="N85" s="29" t="s">
        <v>1996</v>
      </c>
      <c r="O85" s="29" t="s">
        <v>1997</v>
      </c>
      <c r="P85" s="29" t="s">
        <v>1981</v>
      </c>
      <c r="Q85" s="29" t="s">
        <v>1982</v>
      </c>
      <c r="R85" s="30">
        <v>46080</v>
      </c>
      <c r="S85" s="30"/>
      <c r="T85" s="30">
        <v>46108</v>
      </c>
      <c r="U85" s="30"/>
      <c r="V85" s="29" t="s">
        <v>1983</v>
      </c>
      <c r="W85" s="29" t="s">
        <v>1984</v>
      </c>
      <c r="X85" s="30">
        <v>44369</v>
      </c>
      <c r="Y85" s="29" t="s">
        <v>1985</v>
      </c>
    </row>
    <row r="86" spans="1:25" x14ac:dyDescent="0.25">
      <c r="A86" s="28" t="s">
        <v>2046</v>
      </c>
      <c r="B86" s="29" t="s">
        <v>2047</v>
      </c>
      <c r="C86" s="29" t="s">
        <v>384</v>
      </c>
      <c r="D86" s="29" t="s">
        <v>2107</v>
      </c>
      <c r="E86" s="29" t="s">
        <v>385</v>
      </c>
      <c r="F86" s="29" t="s">
        <v>386</v>
      </c>
      <c r="G86" s="29" t="s">
        <v>1975</v>
      </c>
      <c r="H86" s="30">
        <v>43647</v>
      </c>
      <c r="I86" s="30">
        <v>44855</v>
      </c>
      <c r="J86" s="30" t="s">
        <v>1921</v>
      </c>
      <c r="K86" s="29" t="s">
        <v>2049</v>
      </c>
      <c r="L86" s="29" t="s">
        <v>2050</v>
      </c>
      <c r="M86" s="29" t="s">
        <v>1978</v>
      </c>
      <c r="N86" s="29" t="s">
        <v>1979</v>
      </c>
      <c r="O86" s="29" t="s">
        <v>1980</v>
      </c>
      <c r="P86" s="29" t="s">
        <v>1981</v>
      </c>
      <c r="Q86" s="29" t="s">
        <v>1982</v>
      </c>
      <c r="R86" s="30">
        <v>44317</v>
      </c>
      <c r="S86" s="30">
        <v>44317</v>
      </c>
      <c r="T86" s="30">
        <v>44408</v>
      </c>
      <c r="U86" s="30">
        <v>44408</v>
      </c>
      <c r="V86" s="29" t="s">
        <v>1983</v>
      </c>
      <c r="W86" s="29" t="s">
        <v>1984</v>
      </c>
      <c r="X86" s="30">
        <v>44369</v>
      </c>
      <c r="Y86" s="29" t="s">
        <v>1985</v>
      </c>
    </row>
    <row r="87" spans="1:25" x14ac:dyDescent="0.25">
      <c r="A87" s="28" t="s">
        <v>2046</v>
      </c>
      <c r="B87" s="29" t="s">
        <v>2047</v>
      </c>
      <c r="C87" s="29" t="s">
        <v>384</v>
      </c>
      <c r="D87" s="29" t="s">
        <v>2107</v>
      </c>
      <c r="E87" s="29" t="s">
        <v>385</v>
      </c>
      <c r="F87" s="29" t="s">
        <v>386</v>
      </c>
      <c r="G87" s="29" t="s">
        <v>1975</v>
      </c>
      <c r="H87" s="30">
        <v>43647</v>
      </c>
      <c r="I87" s="30">
        <v>44855</v>
      </c>
      <c r="J87" s="30" t="s">
        <v>1921</v>
      </c>
      <c r="K87" s="29" t="s">
        <v>2049</v>
      </c>
      <c r="L87" s="29" t="s">
        <v>2050</v>
      </c>
      <c r="M87" s="29" t="s">
        <v>1978</v>
      </c>
      <c r="N87" s="29" t="s">
        <v>1986</v>
      </c>
      <c r="O87" s="29" t="s">
        <v>1987</v>
      </c>
      <c r="P87" s="29" t="s">
        <v>1981</v>
      </c>
      <c r="Q87" s="29" t="s">
        <v>1982</v>
      </c>
      <c r="R87" s="30">
        <v>44409</v>
      </c>
      <c r="S87" s="30">
        <v>44419</v>
      </c>
      <c r="T87" s="30">
        <v>44448</v>
      </c>
      <c r="U87" s="30">
        <v>44581</v>
      </c>
      <c r="V87" s="29" t="s">
        <v>1983</v>
      </c>
      <c r="W87" s="29" t="s">
        <v>1984</v>
      </c>
      <c r="X87" s="30">
        <v>44369</v>
      </c>
      <c r="Y87" s="29" t="s">
        <v>1985</v>
      </c>
    </row>
    <row r="88" spans="1:25" x14ac:dyDescent="0.25">
      <c r="A88" s="28" t="s">
        <v>2046</v>
      </c>
      <c r="B88" s="29" t="s">
        <v>2047</v>
      </c>
      <c r="C88" s="29" t="s">
        <v>384</v>
      </c>
      <c r="D88" s="29" t="s">
        <v>2107</v>
      </c>
      <c r="E88" s="29" t="s">
        <v>385</v>
      </c>
      <c r="F88" s="29" t="s">
        <v>386</v>
      </c>
      <c r="G88" s="29" t="s">
        <v>1975</v>
      </c>
      <c r="H88" s="30">
        <v>43647</v>
      </c>
      <c r="I88" s="30">
        <v>44855</v>
      </c>
      <c r="J88" s="30" t="s">
        <v>1921</v>
      </c>
      <c r="K88" s="29" t="s">
        <v>2049</v>
      </c>
      <c r="L88" s="29" t="s">
        <v>2050</v>
      </c>
      <c r="M88" s="29" t="s">
        <v>1978</v>
      </c>
      <c r="N88" s="29" t="s">
        <v>1988</v>
      </c>
      <c r="O88" s="29" t="s">
        <v>1989</v>
      </c>
      <c r="P88" s="29" t="s">
        <v>1981</v>
      </c>
      <c r="Q88" s="29" t="s">
        <v>1982</v>
      </c>
      <c r="R88" s="30">
        <v>44895</v>
      </c>
      <c r="S88" s="30">
        <v>45199</v>
      </c>
      <c r="T88" s="30">
        <v>44926</v>
      </c>
      <c r="U88" s="30">
        <v>45322</v>
      </c>
      <c r="V88" s="29" t="s">
        <v>1983</v>
      </c>
      <c r="W88" s="29" t="s">
        <v>1984</v>
      </c>
      <c r="X88" s="30">
        <v>44369</v>
      </c>
      <c r="Y88" s="29" t="s">
        <v>1985</v>
      </c>
    </row>
    <row r="89" spans="1:25" x14ac:dyDescent="0.25">
      <c r="A89" s="28" t="s">
        <v>2046</v>
      </c>
      <c r="B89" s="29" t="s">
        <v>2047</v>
      </c>
      <c r="C89" s="29" t="s">
        <v>384</v>
      </c>
      <c r="D89" s="29" t="s">
        <v>2107</v>
      </c>
      <c r="E89" s="29" t="s">
        <v>385</v>
      </c>
      <c r="F89" s="29" t="s">
        <v>386</v>
      </c>
      <c r="G89" s="29" t="s">
        <v>1975</v>
      </c>
      <c r="H89" s="30">
        <v>43647</v>
      </c>
      <c r="I89" s="30">
        <v>44855</v>
      </c>
      <c r="J89" s="30" t="s">
        <v>1921</v>
      </c>
      <c r="K89" s="29" t="s">
        <v>2049</v>
      </c>
      <c r="L89" s="29" t="s">
        <v>2050</v>
      </c>
      <c r="M89" s="29" t="s">
        <v>1978</v>
      </c>
      <c r="N89" s="29" t="s">
        <v>1990</v>
      </c>
      <c r="O89" s="29" t="s">
        <v>1991</v>
      </c>
      <c r="P89" s="29" t="s">
        <v>1981</v>
      </c>
      <c r="Q89" s="29" t="s">
        <v>1982</v>
      </c>
      <c r="R89" s="30">
        <v>44927</v>
      </c>
      <c r="S89" s="30">
        <v>45323</v>
      </c>
      <c r="T89" s="30">
        <v>45015</v>
      </c>
      <c r="U89" s="30">
        <v>45412</v>
      </c>
      <c r="V89" s="29" t="s">
        <v>1983</v>
      </c>
      <c r="W89" s="29" t="s">
        <v>1984</v>
      </c>
      <c r="X89" s="30">
        <v>44369</v>
      </c>
      <c r="Y89" s="29" t="s">
        <v>1985</v>
      </c>
    </row>
    <row r="90" spans="1:25" x14ac:dyDescent="0.25">
      <c r="A90" s="28" t="s">
        <v>2046</v>
      </c>
      <c r="B90" s="29" t="s">
        <v>2047</v>
      </c>
      <c r="C90" s="29" t="s">
        <v>384</v>
      </c>
      <c r="D90" s="29" t="s">
        <v>2107</v>
      </c>
      <c r="E90" s="29" t="s">
        <v>385</v>
      </c>
      <c r="F90" s="29" t="s">
        <v>386</v>
      </c>
      <c r="G90" s="29" t="s">
        <v>1975</v>
      </c>
      <c r="H90" s="30">
        <v>43647</v>
      </c>
      <c r="I90" s="30">
        <v>44855</v>
      </c>
      <c r="J90" s="30" t="s">
        <v>1921</v>
      </c>
      <c r="K90" s="29" t="s">
        <v>2049</v>
      </c>
      <c r="L90" s="29" t="s">
        <v>2050</v>
      </c>
      <c r="M90" s="29" t="s">
        <v>1978</v>
      </c>
      <c r="N90" s="29" t="s">
        <v>1992</v>
      </c>
      <c r="O90" s="29" t="s">
        <v>1993</v>
      </c>
      <c r="P90" s="29" t="s">
        <v>1981</v>
      </c>
      <c r="Q90" s="29" t="s">
        <v>1982</v>
      </c>
      <c r="R90" s="30">
        <v>45061</v>
      </c>
      <c r="S90" s="30"/>
      <c r="T90" s="30">
        <v>45199</v>
      </c>
      <c r="U90" s="30"/>
      <c r="V90" s="29" t="s">
        <v>1983</v>
      </c>
      <c r="W90" s="29" t="s">
        <v>1984</v>
      </c>
      <c r="X90" s="30">
        <v>44369</v>
      </c>
      <c r="Y90" s="29" t="s">
        <v>1985</v>
      </c>
    </row>
    <row r="91" spans="1:25" x14ac:dyDescent="0.25">
      <c r="A91" s="28" t="s">
        <v>2046</v>
      </c>
      <c r="B91" s="29" t="s">
        <v>2047</v>
      </c>
      <c r="C91" s="29" t="s">
        <v>384</v>
      </c>
      <c r="D91" s="29" t="s">
        <v>2107</v>
      </c>
      <c r="E91" s="29" t="s">
        <v>385</v>
      </c>
      <c r="F91" s="29" t="s">
        <v>386</v>
      </c>
      <c r="G91" s="29" t="s">
        <v>1975</v>
      </c>
      <c r="H91" s="30">
        <v>43647</v>
      </c>
      <c r="I91" s="30">
        <v>44855</v>
      </c>
      <c r="J91" s="30" t="s">
        <v>1921</v>
      </c>
      <c r="K91" s="29" t="s">
        <v>2049</v>
      </c>
      <c r="L91" s="29" t="s">
        <v>2050</v>
      </c>
      <c r="M91" s="29" t="s">
        <v>1978</v>
      </c>
      <c r="N91" s="29" t="s">
        <v>1994</v>
      </c>
      <c r="O91" s="29" t="s">
        <v>1995</v>
      </c>
      <c r="P91" s="29" t="s">
        <v>1981</v>
      </c>
      <c r="Q91" s="29" t="s">
        <v>1982</v>
      </c>
      <c r="R91" s="30">
        <v>45595</v>
      </c>
      <c r="S91" s="30"/>
      <c r="T91" s="30">
        <v>45807</v>
      </c>
      <c r="U91" s="30"/>
      <c r="V91" s="29" t="s">
        <v>1983</v>
      </c>
      <c r="W91" s="29" t="s">
        <v>1984</v>
      </c>
      <c r="X91" s="30">
        <v>44369</v>
      </c>
      <c r="Y91" s="29" t="s">
        <v>1985</v>
      </c>
    </row>
    <row r="92" spans="1:25" x14ac:dyDescent="0.25">
      <c r="A92" s="28" t="s">
        <v>2046</v>
      </c>
      <c r="B92" s="29" t="s">
        <v>2047</v>
      </c>
      <c r="C92" s="29" t="s">
        <v>384</v>
      </c>
      <c r="D92" s="29" t="s">
        <v>2107</v>
      </c>
      <c r="E92" s="29" t="s">
        <v>385</v>
      </c>
      <c r="F92" s="29" t="s">
        <v>386</v>
      </c>
      <c r="G92" s="29" t="s">
        <v>1975</v>
      </c>
      <c r="H92" s="30">
        <v>43647</v>
      </c>
      <c r="I92" s="30">
        <v>44855</v>
      </c>
      <c r="J92" s="30" t="s">
        <v>1921</v>
      </c>
      <c r="K92" s="29" t="s">
        <v>2049</v>
      </c>
      <c r="L92" s="29" t="s">
        <v>2050</v>
      </c>
      <c r="M92" s="29" t="s">
        <v>1978</v>
      </c>
      <c r="N92" s="29" t="s">
        <v>1996</v>
      </c>
      <c r="O92" s="29" t="s">
        <v>1997</v>
      </c>
      <c r="P92" s="29" t="s">
        <v>1981</v>
      </c>
      <c r="Q92" s="29" t="s">
        <v>1982</v>
      </c>
      <c r="R92" s="30">
        <v>45809</v>
      </c>
      <c r="S92" s="30"/>
      <c r="T92" s="30">
        <v>45838</v>
      </c>
      <c r="U92" s="30"/>
      <c r="V92" s="29" t="s">
        <v>1983</v>
      </c>
      <c r="W92" s="29" t="s">
        <v>1984</v>
      </c>
      <c r="X92" s="30">
        <v>44369</v>
      </c>
      <c r="Y92" s="29" t="s">
        <v>1985</v>
      </c>
    </row>
    <row r="93" spans="1:25" x14ac:dyDescent="0.25">
      <c r="A93" s="28" t="s">
        <v>2046</v>
      </c>
      <c r="B93" s="29" t="s">
        <v>2047</v>
      </c>
      <c r="C93" s="29" t="s">
        <v>378</v>
      </c>
      <c r="D93" s="29" t="s">
        <v>2105</v>
      </c>
      <c r="E93" s="29" t="s">
        <v>379</v>
      </c>
      <c r="F93" s="29" t="s">
        <v>380</v>
      </c>
      <c r="G93" s="29" t="s">
        <v>1975</v>
      </c>
      <c r="H93" s="30">
        <v>43466</v>
      </c>
      <c r="I93" s="30">
        <v>44678</v>
      </c>
      <c r="J93" s="30" t="s">
        <v>1921</v>
      </c>
      <c r="K93" s="29" t="s">
        <v>2049</v>
      </c>
      <c r="L93" s="29" t="s">
        <v>2050</v>
      </c>
      <c r="M93" s="29" t="s">
        <v>1978</v>
      </c>
      <c r="N93" s="29" t="s">
        <v>1979</v>
      </c>
      <c r="O93" s="29" t="s">
        <v>1980</v>
      </c>
      <c r="P93" s="29" t="s">
        <v>1981</v>
      </c>
      <c r="Q93" s="29" t="s">
        <v>1982</v>
      </c>
      <c r="R93" s="30">
        <v>43709</v>
      </c>
      <c r="S93" s="30">
        <v>43709</v>
      </c>
      <c r="T93" s="30">
        <v>43830</v>
      </c>
      <c r="U93" s="30">
        <v>43830</v>
      </c>
      <c r="V93" s="29" t="s">
        <v>1983</v>
      </c>
      <c r="W93" s="29" t="s">
        <v>1984</v>
      </c>
      <c r="X93" s="30">
        <v>44369</v>
      </c>
      <c r="Y93" s="29" t="s">
        <v>2002</v>
      </c>
    </row>
    <row r="94" spans="1:25" x14ac:dyDescent="0.25">
      <c r="A94" s="28" t="s">
        <v>2046</v>
      </c>
      <c r="B94" s="29" t="s">
        <v>2047</v>
      </c>
      <c r="C94" s="29" t="s">
        <v>378</v>
      </c>
      <c r="D94" s="29" t="s">
        <v>2105</v>
      </c>
      <c r="E94" s="29" t="s">
        <v>379</v>
      </c>
      <c r="F94" s="29" t="s">
        <v>380</v>
      </c>
      <c r="G94" s="29" t="s">
        <v>1975</v>
      </c>
      <c r="H94" s="30">
        <v>43466</v>
      </c>
      <c r="I94" s="30">
        <v>44678</v>
      </c>
      <c r="J94" s="30" t="s">
        <v>1921</v>
      </c>
      <c r="K94" s="29" t="s">
        <v>2049</v>
      </c>
      <c r="L94" s="29" t="s">
        <v>2050</v>
      </c>
      <c r="M94" s="29" t="s">
        <v>1978</v>
      </c>
      <c r="N94" s="29" t="s">
        <v>1986</v>
      </c>
      <c r="O94" s="29" t="s">
        <v>1987</v>
      </c>
      <c r="P94" s="29" t="s">
        <v>1981</v>
      </c>
      <c r="Q94" s="29" t="s">
        <v>1982</v>
      </c>
      <c r="R94" s="30">
        <v>43831</v>
      </c>
      <c r="S94" s="30">
        <v>43831</v>
      </c>
      <c r="T94" s="30">
        <v>44011</v>
      </c>
      <c r="U94" s="30">
        <v>44011</v>
      </c>
      <c r="V94" s="29" t="s">
        <v>1983</v>
      </c>
      <c r="W94" s="29" t="s">
        <v>1984</v>
      </c>
      <c r="X94" s="30">
        <v>44369</v>
      </c>
      <c r="Y94" s="29" t="s">
        <v>2002</v>
      </c>
    </row>
    <row r="95" spans="1:25" x14ac:dyDescent="0.25">
      <c r="A95" s="28" t="s">
        <v>2046</v>
      </c>
      <c r="B95" s="29" t="s">
        <v>2047</v>
      </c>
      <c r="C95" s="29" t="s">
        <v>378</v>
      </c>
      <c r="D95" s="29" t="s">
        <v>2105</v>
      </c>
      <c r="E95" s="29" t="s">
        <v>379</v>
      </c>
      <c r="F95" s="29" t="s">
        <v>380</v>
      </c>
      <c r="G95" s="29" t="s">
        <v>1975</v>
      </c>
      <c r="H95" s="30">
        <v>43466</v>
      </c>
      <c r="I95" s="30">
        <v>44678</v>
      </c>
      <c r="J95" s="30" t="s">
        <v>1921</v>
      </c>
      <c r="K95" s="29" t="s">
        <v>2049</v>
      </c>
      <c r="L95" s="29" t="s">
        <v>2050</v>
      </c>
      <c r="M95" s="29" t="s">
        <v>1978</v>
      </c>
      <c r="N95" s="29" t="s">
        <v>1988</v>
      </c>
      <c r="O95" s="29" t="s">
        <v>1989</v>
      </c>
      <c r="P95" s="29" t="s">
        <v>1981</v>
      </c>
      <c r="Q95" s="29" t="s">
        <v>1982</v>
      </c>
      <c r="R95" s="30">
        <v>44012</v>
      </c>
      <c r="S95" s="30">
        <v>44012</v>
      </c>
      <c r="T95" s="30">
        <v>44233</v>
      </c>
      <c r="U95" s="30">
        <v>44233</v>
      </c>
      <c r="V95" s="29" t="s">
        <v>1983</v>
      </c>
      <c r="W95" s="29" t="s">
        <v>1984</v>
      </c>
      <c r="X95" s="30">
        <v>44369</v>
      </c>
      <c r="Y95" s="29" t="s">
        <v>2002</v>
      </c>
    </row>
    <row r="96" spans="1:25" x14ac:dyDescent="0.25">
      <c r="A96" s="28" t="s">
        <v>2046</v>
      </c>
      <c r="B96" s="29" t="s">
        <v>2047</v>
      </c>
      <c r="C96" s="29" t="s">
        <v>378</v>
      </c>
      <c r="D96" s="29" t="s">
        <v>2105</v>
      </c>
      <c r="E96" s="29" t="s">
        <v>379</v>
      </c>
      <c r="F96" s="29" t="s">
        <v>380</v>
      </c>
      <c r="G96" s="29" t="s">
        <v>1975</v>
      </c>
      <c r="H96" s="30">
        <v>43466</v>
      </c>
      <c r="I96" s="30">
        <v>44678</v>
      </c>
      <c r="J96" s="30" t="s">
        <v>1921</v>
      </c>
      <c r="K96" s="29" t="s">
        <v>2049</v>
      </c>
      <c r="L96" s="29" t="s">
        <v>2050</v>
      </c>
      <c r="M96" s="29" t="s">
        <v>1978</v>
      </c>
      <c r="N96" s="29" t="s">
        <v>1990</v>
      </c>
      <c r="O96" s="29" t="s">
        <v>1991</v>
      </c>
      <c r="P96" s="29" t="s">
        <v>1981</v>
      </c>
      <c r="Q96" s="29" t="s">
        <v>1982</v>
      </c>
      <c r="R96" s="30">
        <v>44256</v>
      </c>
      <c r="S96" s="30">
        <v>44406</v>
      </c>
      <c r="T96" s="30">
        <v>44317</v>
      </c>
      <c r="U96" s="30">
        <v>44616</v>
      </c>
      <c r="V96" s="29" t="s">
        <v>1983</v>
      </c>
      <c r="W96" s="29" t="s">
        <v>1984</v>
      </c>
      <c r="X96" s="30">
        <v>44369</v>
      </c>
      <c r="Y96" s="29" t="s">
        <v>2002</v>
      </c>
    </row>
    <row r="97" spans="1:25" x14ac:dyDescent="0.25">
      <c r="A97" s="28" t="s">
        <v>2046</v>
      </c>
      <c r="B97" s="29" t="s">
        <v>2047</v>
      </c>
      <c r="C97" s="29" t="s">
        <v>378</v>
      </c>
      <c r="D97" s="29" t="s">
        <v>2105</v>
      </c>
      <c r="E97" s="29" t="s">
        <v>379</v>
      </c>
      <c r="F97" s="29" t="s">
        <v>380</v>
      </c>
      <c r="G97" s="29" t="s">
        <v>1975</v>
      </c>
      <c r="H97" s="30">
        <v>43466</v>
      </c>
      <c r="I97" s="30">
        <v>44678</v>
      </c>
      <c r="J97" s="30" t="s">
        <v>1921</v>
      </c>
      <c r="K97" s="29" t="s">
        <v>2049</v>
      </c>
      <c r="L97" s="29" t="s">
        <v>2050</v>
      </c>
      <c r="M97" s="29" t="s">
        <v>1978</v>
      </c>
      <c r="N97" s="29" t="s">
        <v>1992</v>
      </c>
      <c r="O97" s="29" t="s">
        <v>1993</v>
      </c>
      <c r="P97" s="29" t="s">
        <v>1981</v>
      </c>
      <c r="Q97" s="29" t="s">
        <v>1982</v>
      </c>
      <c r="R97" s="30">
        <v>44749</v>
      </c>
      <c r="S97" s="30">
        <v>45114</v>
      </c>
      <c r="T97" s="30">
        <v>44926</v>
      </c>
      <c r="U97" s="30">
        <v>45382</v>
      </c>
      <c r="V97" s="29" t="s">
        <v>1983</v>
      </c>
      <c r="W97" s="29" t="s">
        <v>1984</v>
      </c>
      <c r="X97" s="30">
        <v>44369</v>
      </c>
      <c r="Y97" s="29" t="s">
        <v>2002</v>
      </c>
    </row>
    <row r="98" spans="1:25" x14ac:dyDescent="0.25">
      <c r="A98" s="28" t="s">
        <v>2046</v>
      </c>
      <c r="B98" s="29" t="s">
        <v>2047</v>
      </c>
      <c r="C98" s="29" t="s">
        <v>378</v>
      </c>
      <c r="D98" s="29" t="s">
        <v>2105</v>
      </c>
      <c r="E98" s="29" t="s">
        <v>379</v>
      </c>
      <c r="F98" s="29" t="s">
        <v>380</v>
      </c>
      <c r="G98" s="29" t="s">
        <v>1975</v>
      </c>
      <c r="H98" s="30">
        <v>43466</v>
      </c>
      <c r="I98" s="30">
        <v>44678</v>
      </c>
      <c r="J98" s="30" t="s">
        <v>1921</v>
      </c>
      <c r="K98" s="29" t="s">
        <v>2049</v>
      </c>
      <c r="L98" s="29" t="s">
        <v>2050</v>
      </c>
      <c r="M98" s="29" t="s">
        <v>1978</v>
      </c>
      <c r="N98" s="29" t="s">
        <v>1994</v>
      </c>
      <c r="O98" s="29" t="s">
        <v>1995</v>
      </c>
      <c r="P98" s="29" t="s">
        <v>1981</v>
      </c>
      <c r="Q98" s="29" t="s">
        <v>1982</v>
      </c>
      <c r="R98" s="30">
        <v>44927</v>
      </c>
      <c r="S98" s="30">
        <v>45408</v>
      </c>
      <c r="T98" s="30">
        <v>45626</v>
      </c>
      <c r="U98" s="30"/>
      <c r="V98" s="29" t="s">
        <v>1983</v>
      </c>
      <c r="W98" s="29" t="s">
        <v>1984</v>
      </c>
      <c r="X98" s="30">
        <v>44369</v>
      </c>
      <c r="Y98" s="29" t="s">
        <v>2002</v>
      </c>
    </row>
    <row r="99" spans="1:25" x14ac:dyDescent="0.25">
      <c r="A99" s="28" t="s">
        <v>2046</v>
      </c>
      <c r="B99" s="29" t="s">
        <v>2047</v>
      </c>
      <c r="C99" s="29" t="s">
        <v>378</v>
      </c>
      <c r="D99" s="29" t="s">
        <v>2105</v>
      </c>
      <c r="E99" s="29" t="s">
        <v>379</v>
      </c>
      <c r="F99" s="29" t="s">
        <v>380</v>
      </c>
      <c r="G99" s="29" t="s">
        <v>1975</v>
      </c>
      <c r="H99" s="30">
        <v>43466</v>
      </c>
      <c r="I99" s="30">
        <v>44678</v>
      </c>
      <c r="J99" s="30" t="s">
        <v>1921</v>
      </c>
      <c r="K99" s="29" t="s">
        <v>2049</v>
      </c>
      <c r="L99" s="29" t="s">
        <v>2050</v>
      </c>
      <c r="M99" s="29" t="s">
        <v>1978</v>
      </c>
      <c r="N99" s="29" t="s">
        <v>1996</v>
      </c>
      <c r="O99" s="29" t="s">
        <v>1997</v>
      </c>
      <c r="P99" s="29" t="s">
        <v>1981</v>
      </c>
      <c r="Q99" s="29" t="s">
        <v>1982</v>
      </c>
      <c r="R99" s="30">
        <v>45627</v>
      </c>
      <c r="S99" s="30"/>
      <c r="T99" s="30">
        <v>45672</v>
      </c>
      <c r="U99" s="30"/>
      <c r="V99" s="29" t="s">
        <v>1983</v>
      </c>
      <c r="W99" s="29" t="s">
        <v>1984</v>
      </c>
      <c r="X99" s="30">
        <v>44369</v>
      </c>
      <c r="Y99" s="29" t="s">
        <v>2002</v>
      </c>
    </row>
    <row r="100" spans="1:25" x14ac:dyDescent="0.25">
      <c r="A100" s="28" t="s">
        <v>2046</v>
      </c>
      <c r="B100" s="29" t="s">
        <v>2047</v>
      </c>
      <c r="C100" s="29" t="s">
        <v>381</v>
      </c>
      <c r="D100" s="29" t="s">
        <v>2106</v>
      </c>
      <c r="E100" s="29" t="s">
        <v>382</v>
      </c>
      <c r="F100" s="29" t="s">
        <v>383</v>
      </c>
      <c r="G100" s="29" t="s">
        <v>1975</v>
      </c>
      <c r="H100" s="30">
        <v>43647</v>
      </c>
      <c r="I100" s="30">
        <v>44855</v>
      </c>
      <c r="J100" s="30" t="s">
        <v>1921</v>
      </c>
      <c r="K100" s="29" t="s">
        <v>2049</v>
      </c>
      <c r="L100" s="29" t="s">
        <v>2050</v>
      </c>
      <c r="M100" s="29" t="s">
        <v>1978</v>
      </c>
      <c r="N100" s="29" t="s">
        <v>1979</v>
      </c>
      <c r="O100" s="29" t="s">
        <v>1980</v>
      </c>
      <c r="P100" s="29" t="s">
        <v>1981</v>
      </c>
      <c r="Q100" s="29" t="s">
        <v>1982</v>
      </c>
      <c r="R100" s="30">
        <v>44197</v>
      </c>
      <c r="S100" s="30">
        <v>44197</v>
      </c>
      <c r="T100" s="30">
        <v>44286</v>
      </c>
      <c r="U100" s="30">
        <v>44286</v>
      </c>
      <c r="V100" s="29" t="s">
        <v>1983</v>
      </c>
      <c r="W100" s="29" t="s">
        <v>1984</v>
      </c>
      <c r="X100" s="30">
        <v>44369</v>
      </c>
      <c r="Y100" s="29" t="s">
        <v>2002</v>
      </c>
    </row>
    <row r="101" spans="1:25" x14ac:dyDescent="0.25">
      <c r="A101" s="28" t="s">
        <v>2046</v>
      </c>
      <c r="B101" s="29" t="s">
        <v>2047</v>
      </c>
      <c r="C101" s="29" t="s">
        <v>381</v>
      </c>
      <c r="D101" s="29" t="s">
        <v>2106</v>
      </c>
      <c r="E101" s="29" t="s">
        <v>382</v>
      </c>
      <c r="F101" s="29" t="s">
        <v>383</v>
      </c>
      <c r="G101" s="29" t="s">
        <v>1975</v>
      </c>
      <c r="H101" s="30">
        <v>43647</v>
      </c>
      <c r="I101" s="30">
        <v>44855</v>
      </c>
      <c r="J101" s="30" t="s">
        <v>1921</v>
      </c>
      <c r="K101" s="29" t="s">
        <v>2049</v>
      </c>
      <c r="L101" s="29" t="s">
        <v>2050</v>
      </c>
      <c r="M101" s="29" t="s">
        <v>1978</v>
      </c>
      <c r="N101" s="29" t="s">
        <v>1986</v>
      </c>
      <c r="O101" s="29" t="s">
        <v>1987</v>
      </c>
      <c r="P101" s="29" t="s">
        <v>1981</v>
      </c>
      <c r="Q101" s="29" t="s">
        <v>1982</v>
      </c>
      <c r="R101" s="30">
        <v>44287</v>
      </c>
      <c r="S101" s="30">
        <v>44287</v>
      </c>
      <c r="T101" s="30">
        <v>44446</v>
      </c>
      <c r="U101" s="30">
        <v>44446</v>
      </c>
      <c r="V101" s="29" t="s">
        <v>1983</v>
      </c>
      <c r="W101" s="29" t="s">
        <v>1984</v>
      </c>
      <c r="X101" s="30">
        <v>44369</v>
      </c>
      <c r="Y101" s="29" t="s">
        <v>2002</v>
      </c>
    </row>
    <row r="102" spans="1:25" x14ac:dyDescent="0.25">
      <c r="A102" s="28" t="s">
        <v>2046</v>
      </c>
      <c r="B102" s="29" t="s">
        <v>2047</v>
      </c>
      <c r="C102" s="29" t="s">
        <v>381</v>
      </c>
      <c r="D102" s="29" t="s">
        <v>2106</v>
      </c>
      <c r="E102" s="29" t="s">
        <v>382</v>
      </c>
      <c r="F102" s="29" t="s">
        <v>383</v>
      </c>
      <c r="G102" s="29" t="s">
        <v>1975</v>
      </c>
      <c r="H102" s="30">
        <v>43647</v>
      </c>
      <c r="I102" s="30">
        <v>44855</v>
      </c>
      <c r="J102" s="30" t="s">
        <v>1921</v>
      </c>
      <c r="K102" s="29" t="s">
        <v>2049</v>
      </c>
      <c r="L102" s="29" t="s">
        <v>2050</v>
      </c>
      <c r="M102" s="29" t="s">
        <v>1978</v>
      </c>
      <c r="N102" s="29" t="s">
        <v>1988</v>
      </c>
      <c r="O102" s="29" t="s">
        <v>1989</v>
      </c>
      <c r="P102" s="29" t="s">
        <v>1981</v>
      </c>
      <c r="Q102" s="29" t="s">
        <v>1982</v>
      </c>
      <c r="R102" s="30">
        <v>44447</v>
      </c>
      <c r="S102" s="30">
        <v>44447</v>
      </c>
      <c r="T102" s="30">
        <v>44647</v>
      </c>
      <c r="U102" s="30">
        <v>44647</v>
      </c>
      <c r="V102" s="29" t="s">
        <v>1983</v>
      </c>
      <c r="W102" s="29" t="s">
        <v>1984</v>
      </c>
      <c r="X102" s="30">
        <v>44369</v>
      </c>
      <c r="Y102" s="29" t="s">
        <v>2002</v>
      </c>
    </row>
    <row r="103" spans="1:25" x14ac:dyDescent="0.25">
      <c r="A103" s="28" t="s">
        <v>2046</v>
      </c>
      <c r="B103" s="29" t="s">
        <v>2047</v>
      </c>
      <c r="C103" s="29" t="s">
        <v>381</v>
      </c>
      <c r="D103" s="29" t="s">
        <v>2106</v>
      </c>
      <c r="E103" s="29" t="s">
        <v>382</v>
      </c>
      <c r="F103" s="29" t="s">
        <v>383</v>
      </c>
      <c r="G103" s="29" t="s">
        <v>1975</v>
      </c>
      <c r="H103" s="30">
        <v>43647</v>
      </c>
      <c r="I103" s="30">
        <v>44855</v>
      </c>
      <c r="J103" s="30" t="s">
        <v>1921</v>
      </c>
      <c r="K103" s="29" t="s">
        <v>2049</v>
      </c>
      <c r="L103" s="29" t="s">
        <v>2050</v>
      </c>
      <c r="M103" s="29" t="s">
        <v>1978</v>
      </c>
      <c r="N103" s="29" t="s">
        <v>1990</v>
      </c>
      <c r="O103" s="29" t="s">
        <v>1991</v>
      </c>
      <c r="P103" s="29" t="s">
        <v>1981</v>
      </c>
      <c r="Q103" s="29" t="s">
        <v>1982</v>
      </c>
      <c r="R103" s="30">
        <v>44648</v>
      </c>
      <c r="S103" s="30">
        <v>44648</v>
      </c>
      <c r="T103" s="30">
        <v>44706</v>
      </c>
      <c r="U103" s="30">
        <v>44706</v>
      </c>
      <c r="V103" s="29" t="s">
        <v>1983</v>
      </c>
      <c r="W103" s="29" t="s">
        <v>1984</v>
      </c>
      <c r="X103" s="30">
        <v>44369</v>
      </c>
      <c r="Y103" s="29" t="s">
        <v>2002</v>
      </c>
    </row>
    <row r="104" spans="1:25" x14ac:dyDescent="0.25">
      <c r="A104" s="28" t="s">
        <v>2046</v>
      </c>
      <c r="B104" s="29" t="s">
        <v>2047</v>
      </c>
      <c r="C104" s="29" t="s">
        <v>381</v>
      </c>
      <c r="D104" s="29" t="s">
        <v>2106</v>
      </c>
      <c r="E104" s="29" t="s">
        <v>382</v>
      </c>
      <c r="F104" s="29" t="s">
        <v>383</v>
      </c>
      <c r="G104" s="29" t="s">
        <v>1975</v>
      </c>
      <c r="H104" s="30">
        <v>43647</v>
      </c>
      <c r="I104" s="30">
        <v>44855</v>
      </c>
      <c r="J104" s="30" t="s">
        <v>1921</v>
      </c>
      <c r="K104" s="29" t="s">
        <v>2049</v>
      </c>
      <c r="L104" s="29" t="s">
        <v>2050</v>
      </c>
      <c r="M104" s="29" t="s">
        <v>1978</v>
      </c>
      <c r="N104" s="29" t="s">
        <v>1992</v>
      </c>
      <c r="O104" s="29" t="s">
        <v>1993</v>
      </c>
      <c r="P104" s="29" t="s">
        <v>1981</v>
      </c>
      <c r="Q104" s="29" t="s">
        <v>1982</v>
      </c>
      <c r="R104" s="30">
        <v>44926</v>
      </c>
      <c r="S104" s="30">
        <v>45376</v>
      </c>
      <c r="T104" s="30">
        <v>44986</v>
      </c>
      <c r="U104" s="30">
        <v>45464</v>
      </c>
      <c r="V104" s="29" t="s">
        <v>1983</v>
      </c>
      <c r="W104" s="29" t="s">
        <v>1984</v>
      </c>
      <c r="X104" s="30">
        <v>44369</v>
      </c>
      <c r="Y104" s="29" t="s">
        <v>2002</v>
      </c>
    </row>
    <row r="105" spans="1:25" x14ac:dyDescent="0.25">
      <c r="A105" s="28" t="s">
        <v>2046</v>
      </c>
      <c r="B105" s="29" t="s">
        <v>2047</v>
      </c>
      <c r="C105" s="29" t="s">
        <v>381</v>
      </c>
      <c r="D105" s="29" t="s">
        <v>2106</v>
      </c>
      <c r="E105" s="29" t="s">
        <v>382</v>
      </c>
      <c r="F105" s="29" t="s">
        <v>383</v>
      </c>
      <c r="G105" s="29" t="s">
        <v>1975</v>
      </c>
      <c r="H105" s="30">
        <v>43647</v>
      </c>
      <c r="I105" s="30">
        <v>44855</v>
      </c>
      <c r="J105" s="30" t="s">
        <v>1921</v>
      </c>
      <c r="K105" s="29" t="s">
        <v>2049</v>
      </c>
      <c r="L105" s="29" t="s">
        <v>2050</v>
      </c>
      <c r="M105" s="29" t="s">
        <v>1978</v>
      </c>
      <c r="N105" s="29" t="s">
        <v>1994</v>
      </c>
      <c r="O105" s="29" t="s">
        <v>1995</v>
      </c>
      <c r="P105" s="29" t="s">
        <v>1981</v>
      </c>
      <c r="Q105" s="29" t="s">
        <v>1982</v>
      </c>
      <c r="R105" s="30">
        <v>45116</v>
      </c>
      <c r="S105" s="30">
        <v>45551</v>
      </c>
      <c r="T105" s="30">
        <v>45626</v>
      </c>
      <c r="U105" s="30"/>
      <c r="V105" s="29" t="s">
        <v>1983</v>
      </c>
      <c r="W105" s="29" t="s">
        <v>1984</v>
      </c>
      <c r="X105" s="30">
        <v>44369</v>
      </c>
      <c r="Y105" s="29" t="s">
        <v>2002</v>
      </c>
    </row>
    <row r="106" spans="1:25" x14ac:dyDescent="0.25">
      <c r="A106" s="28" t="s">
        <v>2046</v>
      </c>
      <c r="B106" s="29" t="s">
        <v>2047</v>
      </c>
      <c r="C106" s="29" t="s">
        <v>381</v>
      </c>
      <c r="D106" s="29" t="s">
        <v>2106</v>
      </c>
      <c r="E106" s="29" t="s">
        <v>382</v>
      </c>
      <c r="F106" s="29" t="s">
        <v>383</v>
      </c>
      <c r="G106" s="29" t="s">
        <v>1975</v>
      </c>
      <c r="H106" s="30">
        <v>43647</v>
      </c>
      <c r="I106" s="30">
        <v>44855</v>
      </c>
      <c r="J106" s="30" t="s">
        <v>1921</v>
      </c>
      <c r="K106" s="29" t="s">
        <v>2049</v>
      </c>
      <c r="L106" s="29" t="s">
        <v>2050</v>
      </c>
      <c r="M106" s="29" t="s">
        <v>1978</v>
      </c>
      <c r="N106" s="29" t="s">
        <v>1996</v>
      </c>
      <c r="O106" s="29" t="s">
        <v>1997</v>
      </c>
      <c r="P106" s="29" t="s">
        <v>1981</v>
      </c>
      <c r="Q106" s="29" t="s">
        <v>1982</v>
      </c>
      <c r="R106" s="30">
        <v>45641</v>
      </c>
      <c r="S106" s="30"/>
      <c r="T106" s="30">
        <v>45672</v>
      </c>
      <c r="U106" s="30"/>
      <c r="V106" s="29" t="s">
        <v>1983</v>
      </c>
      <c r="W106" s="29" t="s">
        <v>1984</v>
      </c>
      <c r="X106" s="30">
        <v>44369</v>
      </c>
      <c r="Y106" s="29" t="s">
        <v>2002</v>
      </c>
    </row>
    <row r="107" spans="1:25" x14ac:dyDescent="0.25">
      <c r="A107" s="28" t="s">
        <v>2046</v>
      </c>
      <c r="B107" s="29" t="s">
        <v>2047</v>
      </c>
      <c r="C107" s="29" t="s">
        <v>327</v>
      </c>
      <c r="D107" s="29" t="s">
        <v>2083</v>
      </c>
      <c r="E107" s="29" t="s">
        <v>328</v>
      </c>
      <c r="F107" s="29" t="s">
        <v>329</v>
      </c>
      <c r="G107" s="29" t="s">
        <v>1975</v>
      </c>
      <c r="H107" s="30">
        <v>43647</v>
      </c>
      <c r="I107" s="30">
        <v>45717</v>
      </c>
      <c r="J107" s="30" t="s">
        <v>1921</v>
      </c>
      <c r="K107" s="29" t="s">
        <v>2049</v>
      </c>
      <c r="L107" s="29" t="s">
        <v>2050</v>
      </c>
      <c r="M107" s="29" t="s">
        <v>1978</v>
      </c>
      <c r="N107" s="29" t="s">
        <v>1979</v>
      </c>
      <c r="O107" s="29" t="s">
        <v>1980</v>
      </c>
      <c r="P107" s="29" t="s">
        <v>1981</v>
      </c>
      <c r="Q107" s="29" t="s">
        <v>1982</v>
      </c>
      <c r="R107" s="30">
        <v>43647</v>
      </c>
      <c r="S107" s="30">
        <v>43647</v>
      </c>
      <c r="T107" s="30">
        <v>43677</v>
      </c>
      <c r="U107" s="30">
        <v>43677</v>
      </c>
      <c r="V107" s="29" t="s">
        <v>1983</v>
      </c>
      <c r="W107" s="29" t="s">
        <v>1984</v>
      </c>
      <c r="X107" s="30">
        <v>44369</v>
      </c>
      <c r="Y107" s="29" t="s">
        <v>1985</v>
      </c>
    </row>
    <row r="108" spans="1:25" x14ac:dyDescent="0.25">
      <c r="A108" s="28" t="s">
        <v>2046</v>
      </c>
      <c r="B108" s="29" t="s">
        <v>2047</v>
      </c>
      <c r="C108" s="29" t="s">
        <v>327</v>
      </c>
      <c r="D108" s="29" t="s">
        <v>2083</v>
      </c>
      <c r="E108" s="29" t="s">
        <v>328</v>
      </c>
      <c r="F108" s="29" t="s">
        <v>329</v>
      </c>
      <c r="G108" s="29" t="s">
        <v>1975</v>
      </c>
      <c r="H108" s="30">
        <v>43647</v>
      </c>
      <c r="I108" s="30">
        <v>45717</v>
      </c>
      <c r="J108" s="30" t="s">
        <v>1921</v>
      </c>
      <c r="K108" s="29" t="s">
        <v>2049</v>
      </c>
      <c r="L108" s="29" t="s">
        <v>2050</v>
      </c>
      <c r="M108" s="29" t="s">
        <v>1978</v>
      </c>
      <c r="N108" s="29" t="s">
        <v>1986</v>
      </c>
      <c r="O108" s="29" t="s">
        <v>1987</v>
      </c>
      <c r="P108" s="29" t="s">
        <v>1981</v>
      </c>
      <c r="Q108" s="29" t="s">
        <v>1982</v>
      </c>
      <c r="R108" s="30">
        <v>43678</v>
      </c>
      <c r="S108" s="30">
        <v>44270</v>
      </c>
      <c r="T108" s="30">
        <v>43830</v>
      </c>
      <c r="U108" s="30">
        <v>44504</v>
      </c>
      <c r="V108" s="29" t="s">
        <v>1983</v>
      </c>
      <c r="W108" s="29" t="s">
        <v>1984</v>
      </c>
      <c r="X108" s="30">
        <v>44369</v>
      </c>
      <c r="Y108" s="29" t="s">
        <v>1985</v>
      </c>
    </row>
    <row r="109" spans="1:25" x14ac:dyDescent="0.25">
      <c r="A109" s="28" t="s">
        <v>2046</v>
      </c>
      <c r="B109" s="29" t="s">
        <v>2047</v>
      </c>
      <c r="C109" s="29" t="s">
        <v>327</v>
      </c>
      <c r="D109" s="29" t="s">
        <v>2083</v>
      </c>
      <c r="E109" s="29" t="s">
        <v>328</v>
      </c>
      <c r="F109" s="29" t="s">
        <v>329</v>
      </c>
      <c r="G109" s="29" t="s">
        <v>1975</v>
      </c>
      <c r="H109" s="30">
        <v>43647</v>
      </c>
      <c r="I109" s="30">
        <v>45717</v>
      </c>
      <c r="J109" s="30" t="s">
        <v>1921</v>
      </c>
      <c r="K109" s="29" t="s">
        <v>2049</v>
      </c>
      <c r="L109" s="29" t="s">
        <v>2050</v>
      </c>
      <c r="M109" s="29" t="s">
        <v>1978</v>
      </c>
      <c r="N109" s="29" t="s">
        <v>1988</v>
      </c>
      <c r="O109" s="29" t="s">
        <v>1989</v>
      </c>
      <c r="P109" s="29" t="s">
        <v>1981</v>
      </c>
      <c r="Q109" s="29" t="s">
        <v>1982</v>
      </c>
      <c r="R109" s="30">
        <v>44656</v>
      </c>
      <c r="S109" s="30">
        <v>44656</v>
      </c>
      <c r="T109" s="30">
        <v>45596</v>
      </c>
      <c r="U109" s="30">
        <v>44760</v>
      </c>
      <c r="V109" s="29" t="s">
        <v>1983</v>
      </c>
      <c r="W109" s="29" t="s">
        <v>1984</v>
      </c>
      <c r="X109" s="30">
        <v>44369</v>
      </c>
      <c r="Y109" s="29" t="s">
        <v>1985</v>
      </c>
    </row>
    <row r="110" spans="1:25" x14ac:dyDescent="0.25">
      <c r="A110" s="28" t="s">
        <v>2046</v>
      </c>
      <c r="B110" s="29" t="s">
        <v>2047</v>
      </c>
      <c r="C110" s="29" t="s">
        <v>327</v>
      </c>
      <c r="D110" s="29" t="s">
        <v>2083</v>
      </c>
      <c r="E110" s="29" t="s">
        <v>328</v>
      </c>
      <c r="F110" s="29" t="s">
        <v>329</v>
      </c>
      <c r="G110" s="29" t="s">
        <v>1975</v>
      </c>
      <c r="H110" s="30">
        <v>43647</v>
      </c>
      <c r="I110" s="30">
        <v>45717</v>
      </c>
      <c r="J110" s="30" t="s">
        <v>1921</v>
      </c>
      <c r="K110" s="29" t="s">
        <v>2049</v>
      </c>
      <c r="L110" s="29" t="s">
        <v>2050</v>
      </c>
      <c r="M110" s="29" t="s">
        <v>1978</v>
      </c>
      <c r="N110" s="29" t="s">
        <v>1990</v>
      </c>
      <c r="O110" s="29" t="s">
        <v>1991</v>
      </c>
      <c r="P110" s="29" t="s">
        <v>1981</v>
      </c>
      <c r="Q110" s="29" t="s">
        <v>1982</v>
      </c>
      <c r="R110" s="30">
        <v>45597</v>
      </c>
      <c r="S110" s="30">
        <v>44978</v>
      </c>
      <c r="T110" s="30">
        <v>45716</v>
      </c>
      <c r="U110" s="30"/>
      <c r="V110" s="29" t="s">
        <v>1983</v>
      </c>
      <c r="W110" s="29" t="s">
        <v>1984</v>
      </c>
      <c r="X110" s="30">
        <v>44369</v>
      </c>
      <c r="Y110" s="29" t="s">
        <v>1985</v>
      </c>
    </row>
    <row r="111" spans="1:25" x14ac:dyDescent="0.25">
      <c r="A111" s="28" t="s">
        <v>2046</v>
      </c>
      <c r="B111" s="29" t="s">
        <v>2047</v>
      </c>
      <c r="C111" s="29" t="s">
        <v>327</v>
      </c>
      <c r="D111" s="29" t="s">
        <v>2083</v>
      </c>
      <c r="E111" s="29" t="s">
        <v>328</v>
      </c>
      <c r="F111" s="29" t="s">
        <v>329</v>
      </c>
      <c r="G111" s="29" t="s">
        <v>1975</v>
      </c>
      <c r="H111" s="30">
        <v>43647</v>
      </c>
      <c r="I111" s="30">
        <v>45717</v>
      </c>
      <c r="J111" s="30" t="s">
        <v>1921</v>
      </c>
      <c r="K111" s="29" t="s">
        <v>2049</v>
      </c>
      <c r="L111" s="29" t="s">
        <v>2050</v>
      </c>
      <c r="M111" s="29" t="s">
        <v>1978</v>
      </c>
      <c r="N111" s="29" t="s">
        <v>1992</v>
      </c>
      <c r="O111" s="29" t="s">
        <v>1993</v>
      </c>
      <c r="P111" s="29" t="s">
        <v>1981</v>
      </c>
      <c r="Q111" s="29" t="s">
        <v>1982</v>
      </c>
      <c r="R111" s="30">
        <v>45717</v>
      </c>
      <c r="S111" s="30"/>
      <c r="T111" s="30">
        <v>45901</v>
      </c>
      <c r="U111" s="30"/>
      <c r="V111" s="29" t="s">
        <v>1983</v>
      </c>
      <c r="W111" s="29" t="s">
        <v>1984</v>
      </c>
      <c r="X111" s="30">
        <v>44369</v>
      </c>
      <c r="Y111" s="29" t="s">
        <v>1985</v>
      </c>
    </row>
    <row r="112" spans="1:25" x14ac:dyDescent="0.25">
      <c r="A112" s="28" t="s">
        <v>2046</v>
      </c>
      <c r="B112" s="29" t="s">
        <v>2047</v>
      </c>
      <c r="C112" s="29" t="s">
        <v>327</v>
      </c>
      <c r="D112" s="29" t="s">
        <v>2083</v>
      </c>
      <c r="E112" s="29" t="s">
        <v>328</v>
      </c>
      <c r="F112" s="29" t="s">
        <v>329</v>
      </c>
      <c r="G112" s="29" t="s">
        <v>1975</v>
      </c>
      <c r="H112" s="30">
        <v>43647</v>
      </c>
      <c r="I112" s="30">
        <v>45717</v>
      </c>
      <c r="J112" s="30" t="s">
        <v>1921</v>
      </c>
      <c r="K112" s="29" t="s">
        <v>2049</v>
      </c>
      <c r="L112" s="29" t="s">
        <v>2050</v>
      </c>
      <c r="M112" s="29" t="s">
        <v>1978</v>
      </c>
      <c r="N112" s="29" t="s">
        <v>1994</v>
      </c>
      <c r="O112" s="29" t="s">
        <v>1995</v>
      </c>
      <c r="P112" s="29" t="s">
        <v>1981</v>
      </c>
      <c r="Q112" s="29" t="s">
        <v>1982</v>
      </c>
      <c r="R112" s="30">
        <v>45902</v>
      </c>
      <c r="S112" s="30"/>
      <c r="T112" s="30">
        <v>46356</v>
      </c>
      <c r="U112" s="30"/>
      <c r="V112" s="29" t="s">
        <v>1983</v>
      </c>
      <c r="W112" s="29" t="s">
        <v>1984</v>
      </c>
      <c r="X112" s="30">
        <v>44369</v>
      </c>
      <c r="Y112" s="29" t="s">
        <v>1985</v>
      </c>
    </row>
    <row r="113" spans="1:25" x14ac:dyDescent="0.25">
      <c r="A113" s="28" t="s">
        <v>2046</v>
      </c>
      <c r="B113" s="29" t="s">
        <v>2047</v>
      </c>
      <c r="C113" s="29" t="s">
        <v>327</v>
      </c>
      <c r="D113" s="29" t="s">
        <v>2083</v>
      </c>
      <c r="E113" s="29" t="s">
        <v>328</v>
      </c>
      <c r="F113" s="29" t="s">
        <v>329</v>
      </c>
      <c r="G113" s="29" t="s">
        <v>1975</v>
      </c>
      <c r="H113" s="30">
        <v>43647</v>
      </c>
      <c r="I113" s="30">
        <v>45717</v>
      </c>
      <c r="J113" s="30" t="s">
        <v>1921</v>
      </c>
      <c r="K113" s="29" t="s">
        <v>2049</v>
      </c>
      <c r="L113" s="29" t="s">
        <v>2050</v>
      </c>
      <c r="M113" s="29" t="s">
        <v>1978</v>
      </c>
      <c r="N113" s="29" t="s">
        <v>1996</v>
      </c>
      <c r="O113" s="29" t="s">
        <v>1997</v>
      </c>
      <c r="P113" s="29" t="s">
        <v>1981</v>
      </c>
      <c r="Q113" s="29" t="s">
        <v>1982</v>
      </c>
      <c r="R113" s="30">
        <v>46357</v>
      </c>
      <c r="S113" s="30"/>
      <c r="T113" s="30">
        <v>46387</v>
      </c>
      <c r="U113" s="30"/>
      <c r="V113" s="29" t="s">
        <v>1983</v>
      </c>
      <c r="W113" s="29" t="s">
        <v>1984</v>
      </c>
      <c r="X113" s="30">
        <v>44369</v>
      </c>
      <c r="Y113" s="29" t="s">
        <v>1985</v>
      </c>
    </row>
    <row r="114" spans="1:25" x14ac:dyDescent="0.25">
      <c r="A114" s="28" t="s">
        <v>2046</v>
      </c>
      <c r="B114" s="29" t="s">
        <v>2047</v>
      </c>
      <c r="C114" s="29" t="s">
        <v>345</v>
      </c>
      <c r="D114" s="29" t="s">
        <v>2089</v>
      </c>
      <c r="E114" s="29" t="s">
        <v>346</v>
      </c>
      <c r="F114" s="29" t="s">
        <v>347</v>
      </c>
      <c r="G114" s="29" t="s">
        <v>1975</v>
      </c>
      <c r="H114" s="30">
        <v>43647</v>
      </c>
      <c r="I114" s="30">
        <v>44958</v>
      </c>
      <c r="J114" s="30" t="s">
        <v>1921</v>
      </c>
      <c r="K114" s="29" t="s">
        <v>2049</v>
      </c>
      <c r="L114" s="29" t="s">
        <v>2050</v>
      </c>
      <c r="M114" s="29" t="s">
        <v>1978</v>
      </c>
      <c r="N114" s="29" t="s">
        <v>1979</v>
      </c>
      <c r="O114" s="29" t="s">
        <v>1980</v>
      </c>
      <c r="P114" s="29" t="s">
        <v>1981</v>
      </c>
      <c r="Q114" s="29" t="s">
        <v>1982</v>
      </c>
      <c r="R114" s="30">
        <v>43647</v>
      </c>
      <c r="S114" s="30">
        <v>43647</v>
      </c>
      <c r="T114" s="30">
        <v>43677</v>
      </c>
      <c r="U114" s="30">
        <v>43677</v>
      </c>
      <c r="V114" s="29" t="s">
        <v>1983</v>
      </c>
      <c r="W114" s="29" t="s">
        <v>1984</v>
      </c>
      <c r="X114" s="30">
        <v>44369</v>
      </c>
      <c r="Y114" s="29" t="s">
        <v>2002</v>
      </c>
    </row>
    <row r="115" spans="1:25" x14ac:dyDescent="0.25">
      <c r="A115" s="28" t="s">
        <v>2046</v>
      </c>
      <c r="B115" s="29" t="s">
        <v>2047</v>
      </c>
      <c r="C115" s="29" t="s">
        <v>345</v>
      </c>
      <c r="D115" s="29" t="s">
        <v>2089</v>
      </c>
      <c r="E115" s="29" t="s">
        <v>346</v>
      </c>
      <c r="F115" s="29" t="s">
        <v>347</v>
      </c>
      <c r="G115" s="29" t="s">
        <v>1975</v>
      </c>
      <c r="H115" s="30">
        <v>43647</v>
      </c>
      <c r="I115" s="30">
        <v>44958</v>
      </c>
      <c r="J115" s="30" t="s">
        <v>1921</v>
      </c>
      <c r="K115" s="29" t="s">
        <v>2049</v>
      </c>
      <c r="L115" s="29" t="s">
        <v>2050</v>
      </c>
      <c r="M115" s="29" t="s">
        <v>1978</v>
      </c>
      <c r="N115" s="29" t="s">
        <v>1986</v>
      </c>
      <c r="O115" s="29" t="s">
        <v>1987</v>
      </c>
      <c r="P115" s="29" t="s">
        <v>1981</v>
      </c>
      <c r="Q115" s="29" t="s">
        <v>1982</v>
      </c>
      <c r="R115" s="30">
        <v>43678</v>
      </c>
      <c r="S115" s="30">
        <v>43678</v>
      </c>
      <c r="T115" s="30">
        <v>43799</v>
      </c>
      <c r="U115" s="30">
        <v>43894</v>
      </c>
      <c r="V115" s="29" t="s">
        <v>1983</v>
      </c>
      <c r="W115" s="29" t="s">
        <v>1984</v>
      </c>
      <c r="X115" s="30">
        <v>44369</v>
      </c>
      <c r="Y115" s="29" t="s">
        <v>2002</v>
      </c>
    </row>
    <row r="116" spans="1:25" x14ac:dyDescent="0.25">
      <c r="A116" s="28" t="s">
        <v>2046</v>
      </c>
      <c r="B116" s="29" t="s">
        <v>2047</v>
      </c>
      <c r="C116" s="29" t="s">
        <v>345</v>
      </c>
      <c r="D116" s="29" t="s">
        <v>2089</v>
      </c>
      <c r="E116" s="29" t="s">
        <v>346</v>
      </c>
      <c r="F116" s="29" t="s">
        <v>347</v>
      </c>
      <c r="G116" s="29" t="s">
        <v>1975</v>
      </c>
      <c r="H116" s="30">
        <v>43647</v>
      </c>
      <c r="I116" s="30">
        <v>44958</v>
      </c>
      <c r="J116" s="30" t="s">
        <v>1921</v>
      </c>
      <c r="K116" s="29" t="s">
        <v>2049</v>
      </c>
      <c r="L116" s="29" t="s">
        <v>2050</v>
      </c>
      <c r="M116" s="29" t="s">
        <v>1978</v>
      </c>
      <c r="N116" s="29" t="s">
        <v>1988</v>
      </c>
      <c r="O116" s="29" t="s">
        <v>1989</v>
      </c>
      <c r="P116" s="29" t="s">
        <v>1981</v>
      </c>
      <c r="Q116" s="29" t="s">
        <v>1982</v>
      </c>
      <c r="R116" s="30">
        <v>44285</v>
      </c>
      <c r="S116" s="30">
        <v>43895</v>
      </c>
      <c r="T116" s="30">
        <v>44346</v>
      </c>
      <c r="U116" s="30">
        <v>44020</v>
      </c>
      <c r="V116" s="29" t="s">
        <v>1983</v>
      </c>
      <c r="W116" s="29" t="s">
        <v>1984</v>
      </c>
      <c r="X116" s="30">
        <v>44369</v>
      </c>
      <c r="Y116" s="29" t="s">
        <v>2002</v>
      </c>
    </row>
    <row r="117" spans="1:25" x14ac:dyDescent="0.25">
      <c r="A117" s="28" t="s">
        <v>2046</v>
      </c>
      <c r="B117" s="29" t="s">
        <v>2047</v>
      </c>
      <c r="C117" s="29" t="s">
        <v>345</v>
      </c>
      <c r="D117" s="29" t="s">
        <v>2089</v>
      </c>
      <c r="E117" s="29" t="s">
        <v>346</v>
      </c>
      <c r="F117" s="29" t="s">
        <v>347</v>
      </c>
      <c r="G117" s="29" t="s">
        <v>1975</v>
      </c>
      <c r="H117" s="30">
        <v>43647</v>
      </c>
      <c r="I117" s="30">
        <v>44958</v>
      </c>
      <c r="J117" s="30" t="s">
        <v>1921</v>
      </c>
      <c r="K117" s="29" t="s">
        <v>2049</v>
      </c>
      <c r="L117" s="29" t="s">
        <v>2050</v>
      </c>
      <c r="M117" s="29" t="s">
        <v>1978</v>
      </c>
      <c r="N117" s="29" t="s">
        <v>1990</v>
      </c>
      <c r="O117" s="29" t="s">
        <v>1991</v>
      </c>
      <c r="P117" s="29" t="s">
        <v>1981</v>
      </c>
      <c r="Q117" s="29" t="s">
        <v>1982</v>
      </c>
      <c r="R117" s="30">
        <v>44348</v>
      </c>
      <c r="S117" s="30">
        <v>44021</v>
      </c>
      <c r="T117" s="30">
        <v>44469</v>
      </c>
      <c r="U117" s="30">
        <v>44417</v>
      </c>
      <c r="V117" s="29" t="s">
        <v>1983</v>
      </c>
      <c r="W117" s="29" t="s">
        <v>1984</v>
      </c>
      <c r="X117" s="30">
        <v>44369</v>
      </c>
      <c r="Y117" s="29" t="s">
        <v>2002</v>
      </c>
    </row>
    <row r="118" spans="1:25" x14ac:dyDescent="0.25">
      <c r="A118" s="28" t="s">
        <v>2046</v>
      </c>
      <c r="B118" s="29" t="s">
        <v>2047</v>
      </c>
      <c r="C118" s="29" t="s">
        <v>345</v>
      </c>
      <c r="D118" s="29" t="s">
        <v>2089</v>
      </c>
      <c r="E118" s="29" t="s">
        <v>346</v>
      </c>
      <c r="F118" s="29" t="s">
        <v>347</v>
      </c>
      <c r="G118" s="29" t="s">
        <v>1975</v>
      </c>
      <c r="H118" s="30">
        <v>43647</v>
      </c>
      <c r="I118" s="30">
        <v>44958</v>
      </c>
      <c r="J118" s="30" t="s">
        <v>1921</v>
      </c>
      <c r="K118" s="29" t="s">
        <v>2049</v>
      </c>
      <c r="L118" s="29" t="s">
        <v>2050</v>
      </c>
      <c r="M118" s="29" t="s">
        <v>1978</v>
      </c>
      <c r="N118" s="29" t="s">
        <v>1992</v>
      </c>
      <c r="O118" s="29" t="s">
        <v>1993</v>
      </c>
      <c r="P118" s="29" t="s">
        <v>1981</v>
      </c>
      <c r="Q118" s="29" t="s">
        <v>1982</v>
      </c>
      <c r="R118" s="30">
        <v>45214</v>
      </c>
      <c r="S118" s="30">
        <v>45214</v>
      </c>
      <c r="T118" s="30">
        <v>45291</v>
      </c>
      <c r="U118" s="30">
        <v>45337</v>
      </c>
      <c r="V118" s="29" t="s">
        <v>1983</v>
      </c>
      <c r="W118" s="29" t="s">
        <v>1984</v>
      </c>
      <c r="X118" s="30">
        <v>44369</v>
      </c>
      <c r="Y118" s="29" t="s">
        <v>2002</v>
      </c>
    </row>
    <row r="119" spans="1:25" x14ac:dyDescent="0.25">
      <c r="A119" s="28" t="s">
        <v>2046</v>
      </c>
      <c r="B119" s="29" t="s">
        <v>2047</v>
      </c>
      <c r="C119" s="29" t="s">
        <v>345</v>
      </c>
      <c r="D119" s="29" t="s">
        <v>2089</v>
      </c>
      <c r="E119" s="29" t="s">
        <v>346</v>
      </c>
      <c r="F119" s="29" t="s">
        <v>347</v>
      </c>
      <c r="G119" s="29" t="s">
        <v>1975</v>
      </c>
      <c r="H119" s="30">
        <v>43647</v>
      </c>
      <c r="I119" s="30">
        <v>44958</v>
      </c>
      <c r="J119" s="30" t="s">
        <v>1921</v>
      </c>
      <c r="K119" s="29" t="s">
        <v>2049</v>
      </c>
      <c r="L119" s="29" t="s">
        <v>2050</v>
      </c>
      <c r="M119" s="29" t="s">
        <v>1978</v>
      </c>
      <c r="N119" s="29" t="s">
        <v>1994</v>
      </c>
      <c r="O119" s="29" t="s">
        <v>1995</v>
      </c>
      <c r="P119" s="29" t="s">
        <v>1981</v>
      </c>
      <c r="Q119" s="29" t="s">
        <v>1982</v>
      </c>
      <c r="R119" s="30">
        <v>45322</v>
      </c>
      <c r="S119" s="30">
        <v>45446</v>
      </c>
      <c r="T119" s="30">
        <v>45900</v>
      </c>
      <c r="U119" s="30"/>
      <c r="V119" s="29" t="s">
        <v>1983</v>
      </c>
      <c r="W119" s="29" t="s">
        <v>1984</v>
      </c>
      <c r="X119" s="30">
        <v>44369</v>
      </c>
      <c r="Y119" s="29" t="s">
        <v>2002</v>
      </c>
    </row>
    <row r="120" spans="1:25" x14ac:dyDescent="0.25">
      <c r="A120" s="28" t="s">
        <v>2046</v>
      </c>
      <c r="B120" s="29" t="s">
        <v>2047</v>
      </c>
      <c r="C120" s="29" t="s">
        <v>345</v>
      </c>
      <c r="D120" s="29" t="s">
        <v>2089</v>
      </c>
      <c r="E120" s="29" t="s">
        <v>346</v>
      </c>
      <c r="F120" s="29" t="s">
        <v>347</v>
      </c>
      <c r="G120" s="29" t="s">
        <v>1975</v>
      </c>
      <c r="H120" s="30">
        <v>43647</v>
      </c>
      <c r="I120" s="30">
        <v>44958</v>
      </c>
      <c r="J120" s="30" t="s">
        <v>1921</v>
      </c>
      <c r="K120" s="29" t="s">
        <v>2049</v>
      </c>
      <c r="L120" s="29" t="s">
        <v>2050</v>
      </c>
      <c r="M120" s="29" t="s">
        <v>1978</v>
      </c>
      <c r="N120" s="29" t="s">
        <v>1996</v>
      </c>
      <c r="O120" s="29" t="s">
        <v>1997</v>
      </c>
      <c r="P120" s="29" t="s">
        <v>1981</v>
      </c>
      <c r="Q120" s="29" t="s">
        <v>1982</v>
      </c>
      <c r="R120" s="30">
        <v>45901</v>
      </c>
      <c r="S120" s="30"/>
      <c r="T120" s="30">
        <v>45930</v>
      </c>
      <c r="U120" s="30"/>
      <c r="V120" s="29" t="s">
        <v>1983</v>
      </c>
      <c r="W120" s="29" t="s">
        <v>1984</v>
      </c>
      <c r="X120" s="30">
        <v>44369</v>
      </c>
      <c r="Y120" s="29" t="s">
        <v>2002</v>
      </c>
    </row>
    <row r="121" spans="1:25" x14ac:dyDescent="0.25">
      <c r="A121" s="28" t="s">
        <v>2046</v>
      </c>
      <c r="B121" s="29" t="s">
        <v>2047</v>
      </c>
      <c r="C121" s="29" t="s">
        <v>330</v>
      </c>
      <c r="D121" s="29" t="s">
        <v>2084</v>
      </c>
      <c r="E121" s="29" t="s">
        <v>331</v>
      </c>
      <c r="F121" s="29" t="s">
        <v>332</v>
      </c>
      <c r="G121" s="29" t="s">
        <v>1975</v>
      </c>
      <c r="H121" s="30">
        <v>43647</v>
      </c>
      <c r="I121" s="30">
        <v>45809</v>
      </c>
      <c r="J121" s="30" t="s">
        <v>1921</v>
      </c>
      <c r="K121" s="29" t="s">
        <v>2049</v>
      </c>
      <c r="L121" s="29" t="s">
        <v>2050</v>
      </c>
      <c r="M121" s="29" t="s">
        <v>1978</v>
      </c>
      <c r="N121" s="29" t="s">
        <v>1979</v>
      </c>
      <c r="O121" s="29" t="s">
        <v>1980</v>
      </c>
      <c r="P121" s="29" t="s">
        <v>1981</v>
      </c>
      <c r="Q121" s="29" t="s">
        <v>1982</v>
      </c>
      <c r="R121" s="30">
        <v>43647</v>
      </c>
      <c r="S121" s="30">
        <v>43647</v>
      </c>
      <c r="T121" s="30">
        <v>43677</v>
      </c>
      <c r="U121" s="30">
        <v>43677</v>
      </c>
      <c r="V121" s="29" t="s">
        <v>1983</v>
      </c>
      <c r="W121" s="29" t="s">
        <v>1984</v>
      </c>
      <c r="X121" s="30">
        <v>44369</v>
      </c>
      <c r="Y121" s="29" t="s">
        <v>1985</v>
      </c>
    </row>
    <row r="122" spans="1:25" x14ac:dyDescent="0.25">
      <c r="A122" s="28" t="s">
        <v>2046</v>
      </c>
      <c r="B122" s="29" t="s">
        <v>2047</v>
      </c>
      <c r="C122" s="29" t="s">
        <v>330</v>
      </c>
      <c r="D122" s="29" t="s">
        <v>2084</v>
      </c>
      <c r="E122" s="29" t="s">
        <v>331</v>
      </c>
      <c r="F122" s="29" t="s">
        <v>332</v>
      </c>
      <c r="G122" s="29" t="s">
        <v>1975</v>
      </c>
      <c r="H122" s="30">
        <v>43647</v>
      </c>
      <c r="I122" s="30">
        <v>45809</v>
      </c>
      <c r="J122" s="30" t="s">
        <v>1921</v>
      </c>
      <c r="K122" s="29" t="s">
        <v>2049</v>
      </c>
      <c r="L122" s="29" t="s">
        <v>2050</v>
      </c>
      <c r="M122" s="29" t="s">
        <v>1978</v>
      </c>
      <c r="N122" s="29" t="s">
        <v>1986</v>
      </c>
      <c r="O122" s="29" t="s">
        <v>1987</v>
      </c>
      <c r="P122" s="29" t="s">
        <v>1981</v>
      </c>
      <c r="Q122" s="29" t="s">
        <v>1982</v>
      </c>
      <c r="R122" s="30">
        <v>43678</v>
      </c>
      <c r="S122" s="30">
        <v>43678</v>
      </c>
      <c r="T122" s="30">
        <v>43830</v>
      </c>
      <c r="U122" s="30">
        <v>43894</v>
      </c>
      <c r="V122" s="29" t="s">
        <v>1983</v>
      </c>
      <c r="W122" s="29" t="s">
        <v>1984</v>
      </c>
      <c r="X122" s="30">
        <v>44369</v>
      </c>
      <c r="Y122" s="29" t="s">
        <v>1985</v>
      </c>
    </row>
    <row r="123" spans="1:25" x14ac:dyDescent="0.25">
      <c r="A123" s="28" t="s">
        <v>2046</v>
      </c>
      <c r="B123" s="29" t="s">
        <v>2047</v>
      </c>
      <c r="C123" s="29" t="s">
        <v>330</v>
      </c>
      <c r="D123" s="29" t="s">
        <v>2084</v>
      </c>
      <c r="E123" s="29" t="s">
        <v>331</v>
      </c>
      <c r="F123" s="29" t="s">
        <v>332</v>
      </c>
      <c r="G123" s="29" t="s">
        <v>1975</v>
      </c>
      <c r="H123" s="30">
        <v>43647</v>
      </c>
      <c r="I123" s="30">
        <v>45809</v>
      </c>
      <c r="J123" s="30" t="s">
        <v>1921</v>
      </c>
      <c r="K123" s="29" t="s">
        <v>2049</v>
      </c>
      <c r="L123" s="29" t="s">
        <v>2050</v>
      </c>
      <c r="M123" s="29" t="s">
        <v>1978</v>
      </c>
      <c r="N123" s="29" t="s">
        <v>1988</v>
      </c>
      <c r="O123" s="29" t="s">
        <v>1989</v>
      </c>
      <c r="P123" s="29" t="s">
        <v>1981</v>
      </c>
      <c r="Q123" s="29" t="s">
        <v>1982</v>
      </c>
      <c r="R123" s="30">
        <v>44285</v>
      </c>
      <c r="S123" s="30">
        <v>44305</v>
      </c>
      <c r="T123" s="30">
        <v>44346</v>
      </c>
      <c r="U123" s="30">
        <v>44741</v>
      </c>
      <c r="V123" s="29" t="s">
        <v>1983</v>
      </c>
      <c r="W123" s="29" t="s">
        <v>1984</v>
      </c>
      <c r="X123" s="30">
        <v>44369</v>
      </c>
      <c r="Y123" s="29" t="s">
        <v>1985</v>
      </c>
    </row>
    <row r="124" spans="1:25" x14ac:dyDescent="0.25">
      <c r="A124" s="28" t="s">
        <v>2046</v>
      </c>
      <c r="B124" s="29" t="s">
        <v>2047</v>
      </c>
      <c r="C124" s="29" t="s">
        <v>330</v>
      </c>
      <c r="D124" s="29" t="s">
        <v>2084</v>
      </c>
      <c r="E124" s="29" t="s">
        <v>331</v>
      </c>
      <c r="F124" s="29" t="s">
        <v>332</v>
      </c>
      <c r="G124" s="29" t="s">
        <v>1975</v>
      </c>
      <c r="H124" s="30">
        <v>43647</v>
      </c>
      <c r="I124" s="30">
        <v>45809</v>
      </c>
      <c r="J124" s="30" t="s">
        <v>1921</v>
      </c>
      <c r="K124" s="29" t="s">
        <v>2049</v>
      </c>
      <c r="L124" s="29" t="s">
        <v>2050</v>
      </c>
      <c r="M124" s="29" t="s">
        <v>1978</v>
      </c>
      <c r="N124" s="29" t="s">
        <v>1990</v>
      </c>
      <c r="O124" s="29" t="s">
        <v>1991</v>
      </c>
      <c r="P124" s="29" t="s">
        <v>1981</v>
      </c>
      <c r="Q124" s="29" t="s">
        <v>1982</v>
      </c>
      <c r="R124" s="30">
        <v>44987</v>
      </c>
      <c r="S124" s="30">
        <v>45005</v>
      </c>
      <c r="T124" s="30">
        <v>45260</v>
      </c>
      <c r="U124" s="30">
        <v>45251</v>
      </c>
      <c r="V124" s="29" t="s">
        <v>1983</v>
      </c>
      <c r="W124" s="29" t="s">
        <v>1984</v>
      </c>
      <c r="X124" s="30">
        <v>44369</v>
      </c>
      <c r="Y124" s="29" t="s">
        <v>1985</v>
      </c>
    </row>
    <row r="125" spans="1:25" x14ac:dyDescent="0.25">
      <c r="A125" s="28" t="s">
        <v>2046</v>
      </c>
      <c r="B125" s="29" t="s">
        <v>2047</v>
      </c>
      <c r="C125" s="29" t="s">
        <v>330</v>
      </c>
      <c r="D125" s="29" t="s">
        <v>2084</v>
      </c>
      <c r="E125" s="29" t="s">
        <v>331</v>
      </c>
      <c r="F125" s="29" t="s">
        <v>332</v>
      </c>
      <c r="G125" s="29" t="s">
        <v>1975</v>
      </c>
      <c r="H125" s="30">
        <v>43647</v>
      </c>
      <c r="I125" s="30">
        <v>45809</v>
      </c>
      <c r="J125" s="30" t="s">
        <v>1921</v>
      </c>
      <c r="K125" s="29" t="s">
        <v>2049</v>
      </c>
      <c r="L125" s="29" t="s">
        <v>2050</v>
      </c>
      <c r="M125" s="29" t="s">
        <v>1978</v>
      </c>
      <c r="N125" s="29" t="s">
        <v>1992</v>
      </c>
      <c r="O125" s="29" t="s">
        <v>1993</v>
      </c>
      <c r="P125" s="29" t="s">
        <v>1981</v>
      </c>
      <c r="Q125" s="29" t="s">
        <v>1982</v>
      </c>
      <c r="R125" s="30">
        <v>45536</v>
      </c>
      <c r="S125" s="30"/>
      <c r="T125" s="30">
        <v>45749</v>
      </c>
      <c r="U125" s="30"/>
      <c r="V125" s="29" t="s">
        <v>1983</v>
      </c>
      <c r="W125" s="29" t="s">
        <v>1984</v>
      </c>
      <c r="X125" s="30">
        <v>44369</v>
      </c>
      <c r="Y125" s="29" t="s">
        <v>1985</v>
      </c>
    </row>
    <row r="126" spans="1:25" x14ac:dyDescent="0.25">
      <c r="A126" s="28" t="s">
        <v>2046</v>
      </c>
      <c r="B126" s="29" t="s">
        <v>2047</v>
      </c>
      <c r="C126" s="29" t="s">
        <v>330</v>
      </c>
      <c r="D126" s="29" t="s">
        <v>2084</v>
      </c>
      <c r="E126" s="29" t="s">
        <v>331</v>
      </c>
      <c r="F126" s="29" t="s">
        <v>332</v>
      </c>
      <c r="G126" s="29" t="s">
        <v>1975</v>
      </c>
      <c r="H126" s="30">
        <v>43647</v>
      </c>
      <c r="I126" s="30">
        <v>45809</v>
      </c>
      <c r="J126" s="30" t="s">
        <v>1921</v>
      </c>
      <c r="K126" s="29" t="s">
        <v>2049</v>
      </c>
      <c r="L126" s="29" t="s">
        <v>2050</v>
      </c>
      <c r="M126" s="29" t="s">
        <v>1978</v>
      </c>
      <c r="N126" s="29" t="s">
        <v>1994</v>
      </c>
      <c r="O126" s="29" t="s">
        <v>1995</v>
      </c>
      <c r="P126" s="29" t="s">
        <v>1981</v>
      </c>
      <c r="Q126" s="29" t="s">
        <v>1982</v>
      </c>
      <c r="R126" s="30">
        <v>45750</v>
      </c>
      <c r="S126" s="30"/>
      <c r="T126" s="30">
        <v>46356</v>
      </c>
      <c r="U126" s="30"/>
      <c r="V126" s="29" t="s">
        <v>1983</v>
      </c>
      <c r="W126" s="29" t="s">
        <v>1984</v>
      </c>
      <c r="X126" s="30">
        <v>44369</v>
      </c>
      <c r="Y126" s="29" t="s">
        <v>1985</v>
      </c>
    </row>
    <row r="127" spans="1:25" x14ac:dyDescent="0.25">
      <c r="A127" s="28" t="s">
        <v>2046</v>
      </c>
      <c r="B127" s="29" t="s">
        <v>2047</v>
      </c>
      <c r="C127" s="29" t="s">
        <v>330</v>
      </c>
      <c r="D127" s="29" t="s">
        <v>2084</v>
      </c>
      <c r="E127" s="29" t="s">
        <v>331</v>
      </c>
      <c r="F127" s="29" t="s">
        <v>332</v>
      </c>
      <c r="G127" s="29" t="s">
        <v>1975</v>
      </c>
      <c r="H127" s="30">
        <v>43647</v>
      </c>
      <c r="I127" s="30">
        <v>45809</v>
      </c>
      <c r="J127" s="30" t="s">
        <v>1921</v>
      </c>
      <c r="K127" s="29" t="s">
        <v>2049</v>
      </c>
      <c r="L127" s="29" t="s">
        <v>2050</v>
      </c>
      <c r="M127" s="29" t="s">
        <v>1978</v>
      </c>
      <c r="N127" s="29" t="s">
        <v>1996</v>
      </c>
      <c r="O127" s="29" t="s">
        <v>1997</v>
      </c>
      <c r="P127" s="29" t="s">
        <v>1981</v>
      </c>
      <c r="Q127" s="29" t="s">
        <v>1982</v>
      </c>
      <c r="R127" s="30">
        <v>46357</v>
      </c>
      <c r="S127" s="30"/>
      <c r="T127" s="30">
        <v>46387</v>
      </c>
      <c r="U127" s="30"/>
      <c r="V127" s="29" t="s">
        <v>1983</v>
      </c>
      <c r="W127" s="29" t="s">
        <v>1984</v>
      </c>
      <c r="X127" s="30">
        <v>44369</v>
      </c>
      <c r="Y127" s="29" t="s">
        <v>1985</v>
      </c>
    </row>
    <row r="128" spans="1:25" x14ac:dyDescent="0.25">
      <c r="A128" s="28" t="s">
        <v>2046</v>
      </c>
      <c r="B128" s="29" t="s">
        <v>2047</v>
      </c>
      <c r="C128" s="29" t="s">
        <v>324</v>
      </c>
      <c r="D128" s="29" t="s">
        <v>2082</v>
      </c>
      <c r="E128" s="29" t="s">
        <v>325</v>
      </c>
      <c r="F128" s="29" t="s">
        <v>326</v>
      </c>
      <c r="G128" s="29" t="s">
        <v>1975</v>
      </c>
      <c r="H128" s="30">
        <v>43647</v>
      </c>
      <c r="I128" s="30">
        <v>44835</v>
      </c>
      <c r="J128" s="30" t="s">
        <v>1921</v>
      </c>
      <c r="K128" s="29" t="s">
        <v>2049</v>
      </c>
      <c r="L128" s="29" t="s">
        <v>2050</v>
      </c>
      <c r="M128" s="29" t="s">
        <v>1978</v>
      </c>
      <c r="N128" s="29" t="s">
        <v>1979</v>
      </c>
      <c r="O128" s="29" t="s">
        <v>1980</v>
      </c>
      <c r="P128" s="29" t="s">
        <v>1981</v>
      </c>
      <c r="Q128" s="29" t="s">
        <v>1982</v>
      </c>
      <c r="R128" s="30">
        <v>43647</v>
      </c>
      <c r="S128" s="30">
        <v>43647</v>
      </c>
      <c r="T128" s="30">
        <v>43677</v>
      </c>
      <c r="U128" s="30">
        <v>43677</v>
      </c>
      <c r="V128" s="29" t="s">
        <v>1983</v>
      </c>
      <c r="W128" s="29" t="s">
        <v>1984</v>
      </c>
      <c r="X128" s="30">
        <v>44369</v>
      </c>
      <c r="Y128" s="29" t="s">
        <v>1985</v>
      </c>
    </row>
    <row r="129" spans="1:25" x14ac:dyDescent="0.25">
      <c r="A129" s="28" t="s">
        <v>2046</v>
      </c>
      <c r="B129" s="29" t="s">
        <v>2047</v>
      </c>
      <c r="C129" s="29" t="s">
        <v>324</v>
      </c>
      <c r="D129" s="29" t="s">
        <v>2082</v>
      </c>
      <c r="E129" s="29" t="s">
        <v>325</v>
      </c>
      <c r="F129" s="29" t="s">
        <v>326</v>
      </c>
      <c r="G129" s="29" t="s">
        <v>1975</v>
      </c>
      <c r="H129" s="30">
        <v>43647</v>
      </c>
      <c r="I129" s="30">
        <v>44835</v>
      </c>
      <c r="J129" s="30" t="s">
        <v>1921</v>
      </c>
      <c r="K129" s="29" t="s">
        <v>2049</v>
      </c>
      <c r="L129" s="29" t="s">
        <v>2050</v>
      </c>
      <c r="M129" s="29" t="s">
        <v>1978</v>
      </c>
      <c r="N129" s="29" t="s">
        <v>1986</v>
      </c>
      <c r="O129" s="29" t="s">
        <v>1987</v>
      </c>
      <c r="P129" s="29" t="s">
        <v>1981</v>
      </c>
      <c r="Q129" s="29" t="s">
        <v>1982</v>
      </c>
      <c r="R129" s="30">
        <v>43678</v>
      </c>
      <c r="S129" s="30">
        <v>43678</v>
      </c>
      <c r="T129" s="30">
        <v>43709</v>
      </c>
      <c r="U129" s="30">
        <v>43709</v>
      </c>
      <c r="V129" s="29" t="s">
        <v>1983</v>
      </c>
      <c r="W129" s="29" t="s">
        <v>1984</v>
      </c>
      <c r="X129" s="30">
        <v>44369</v>
      </c>
      <c r="Y129" s="29" t="s">
        <v>1985</v>
      </c>
    </row>
    <row r="130" spans="1:25" x14ac:dyDescent="0.25">
      <c r="A130" s="28" t="s">
        <v>2046</v>
      </c>
      <c r="B130" s="29" t="s">
        <v>2047</v>
      </c>
      <c r="C130" s="29" t="s">
        <v>324</v>
      </c>
      <c r="D130" s="29" t="s">
        <v>2082</v>
      </c>
      <c r="E130" s="29" t="s">
        <v>325</v>
      </c>
      <c r="F130" s="29" t="s">
        <v>326</v>
      </c>
      <c r="G130" s="29" t="s">
        <v>1975</v>
      </c>
      <c r="H130" s="30">
        <v>43647</v>
      </c>
      <c r="I130" s="30">
        <v>44835</v>
      </c>
      <c r="J130" s="30" t="s">
        <v>1921</v>
      </c>
      <c r="K130" s="29" t="s">
        <v>2049</v>
      </c>
      <c r="L130" s="29" t="s">
        <v>2050</v>
      </c>
      <c r="M130" s="29" t="s">
        <v>1978</v>
      </c>
      <c r="N130" s="29" t="s">
        <v>1988</v>
      </c>
      <c r="O130" s="29" t="s">
        <v>1989</v>
      </c>
      <c r="P130" s="29" t="s">
        <v>1981</v>
      </c>
      <c r="Q130" s="29" t="s">
        <v>1982</v>
      </c>
      <c r="R130" s="30">
        <v>43889</v>
      </c>
      <c r="S130" s="30">
        <v>43889</v>
      </c>
      <c r="T130" s="30">
        <v>44117</v>
      </c>
      <c r="U130" s="30">
        <v>44117</v>
      </c>
      <c r="V130" s="29" t="s">
        <v>1983</v>
      </c>
      <c r="W130" s="29" t="s">
        <v>1984</v>
      </c>
      <c r="X130" s="30">
        <v>44369</v>
      </c>
      <c r="Y130" s="29" t="s">
        <v>1985</v>
      </c>
    </row>
    <row r="131" spans="1:25" x14ac:dyDescent="0.25">
      <c r="A131" s="28" t="s">
        <v>2046</v>
      </c>
      <c r="B131" s="29" t="s">
        <v>2047</v>
      </c>
      <c r="C131" s="29" t="s">
        <v>324</v>
      </c>
      <c r="D131" s="29" t="s">
        <v>2082</v>
      </c>
      <c r="E131" s="29" t="s">
        <v>325</v>
      </c>
      <c r="F131" s="29" t="s">
        <v>326</v>
      </c>
      <c r="G131" s="29" t="s">
        <v>1975</v>
      </c>
      <c r="H131" s="30">
        <v>43647</v>
      </c>
      <c r="I131" s="30">
        <v>44835</v>
      </c>
      <c r="J131" s="30" t="s">
        <v>1921</v>
      </c>
      <c r="K131" s="29" t="s">
        <v>2049</v>
      </c>
      <c r="L131" s="29" t="s">
        <v>2050</v>
      </c>
      <c r="M131" s="29" t="s">
        <v>1978</v>
      </c>
      <c r="N131" s="29" t="s">
        <v>1990</v>
      </c>
      <c r="O131" s="29" t="s">
        <v>1991</v>
      </c>
      <c r="P131" s="29" t="s">
        <v>1981</v>
      </c>
      <c r="Q131" s="29" t="s">
        <v>1982</v>
      </c>
      <c r="R131" s="30">
        <v>45200</v>
      </c>
      <c r="S131" s="30">
        <v>45200</v>
      </c>
      <c r="T131" s="30">
        <v>45240</v>
      </c>
      <c r="U131" s="30">
        <v>45436</v>
      </c>
      <c r="V131" s="29" t="s">
        <v>1983</v>
      </c>
      <c r="W131" s="29" t="s">
        <v>1984</v>
      </c>
      <c r="X131" s="30">
        <v>44369</v>
      </c>
      <c r="Y131" s="29" t="s">
        <v>1985</v>
      </c>
    </row>
    <row r="132" spans="1:25" x14ac:dyDescent="0.25">
      <c r="A132" s="28" t="s">
        <v>2046</v>
      </c>
      <c r="B132" s="29" t="s">
        <v>2047</v>
      </c>
      <c r="C132" s="29" t="s">
        <v>324</v>
      </c>
      <c r="D132" s="29" t="s">
        <v>2082</v>
      </c>
      <c r="E132" s="29" t="s">
        <v>325</v>
      </c>
      <c r="F132" s="29" t="s">
        <v>326</v>
      </c>
      <c r="G132" s="29" t="s">
        <v>1975</v>
      </c>
      <c r="H132" s="30">
        <v>43647</v>
      </c>
      <c r="I132" s="30">
        <v>44835</v>
      </c>
      <c r="J132" s="30" t="s">
        <v>1921</v>
      </c>
      <c r="K132" s="29" t="s">
        <v>2049</v>
      </c>
      <c r="L132" s="29" t="s">
        <v>2050</v>
      </c>
      <c r="M132" s="29" t="s">
        <v>1978</v>
      </c>
      <c r="N132" s="29" t="s">
        <v>1992</v>
      </c>
      <c r="O132" s="29" t="s">
        <v>1993</v>
      </c>
      <c r="P132" s="29" t="s">
        <v>1981</v>
      </c>
      <c r="Q132" s="29" t="s">
        <v>1982</v>
      </c>
      <c r="R132" s="30">
        <v>45241</v>
      </c>
      <c r="S132" s="30">
        <v>45437</v>
      </c>
      <c r="T132" s="30">
        <v>45535</v>
      </c>
      <c r="U132" s="30">
        <v>45608</v>
      </c>
      <c r="V132" s="29" t="s">
        <v>1983</v>
      </c>
      <c r="W132" s="29" t="s">
        <v>1984</v>
      </c>
      <c r="X132" s="30">
        <v>44369</v>
      </c>
      <c r="Y132" s="29" t="s">
        <v>1985</v>
      </c>
    </row>
    <row r="133" spans="1:25" x14ac:dyDescent="0.25">
      <c r="A133" s="28" t="s">
        <v>2046</v>
      </c>
      <c r="B133" s="29" t="s">
        <v>2047</v>
      </c>
      <c r="C133" s="29" t="s">
        <v>324</v>
      </c>
      <c r="D133" s="29" t="s">
        <v>2082</v>
      </c>
      <c r="E133" s="29" t="s">
        <v>325</v>
      </c>
      <c r="F133" s="29" t="s">
        <v>326</v>
      </c>
      <c r="G133" s="29" t="s">
        <v>1975</v>
      </c>
      <c r="H133" s="30">
        <v>43647</v>
      </c>
      <c r="I133" s="30">
        <v>44835</v>
      </c>
      <c r="J133" s="30" t="s">
        <v>1921</v>
      </c>
      <c r="K133" s="29" t="s">
        <v>2049</v>
      </c>
      <c r="L133" s="29" t="s">
        <v>2050</v>
      </c>
      <c r="M133" s="29" t="s">
        <v>1978</v>
      </c>
      <c r="N133" s="29" t="s">
        <v>1994</v>
      </c>
      <c r="O133" s="29" t="s">
        <v>1995</v>
      </c>
      <c r="P133" s="29" t="s">
        <v>1981</v>
      </c>
      <c r="Q133" s="29" t="s">
        <v>1982</v>
      </c>
      <c r="R133" s="30">
        <v>45536</v>
      </c>
      <c r="S133" s="30"/>
      <c r="T133" s="30">
        <v>47087</v>
      </c>
      <c r="U133" s="30"/>
      <c r="V133" s="29" t="s">
        <v>1983</v>
      </c>
      <c r="W133" s="29" t="s">
        <v>1984</v>
      </c>
      <c r="X133" s="30">
        <v>44369</v>
      </c>
      <c r="Y133" s="29" t="s">
        <v>1985</v>
      </c>
    </row>
    <row r="134" spans="1:25" x14ac:dyDescent="0.25">
      <c r="A134" s="28" t="s">
        <v>2046</v>
      </c>
      <c r="B134" s="29" t="s">
        <v>2047</v>
      </c>
      <c r="C134" s="29" t="s">
        <v>324</v>
      </c>
      <c r="D134" s="29" t="s">
        <v>2082</v>
      </c>
      <c r="E134" s="29" t="s">
        <v>325</v>
      </c>
      <c r="F134" s="29" t="s">
        <v>326</v>
      </c>
      <c r="G134" s="29" t="s">
        <v>1975</v>
      </c>
      <c r="H134" s="30">
        <v>43647</v>
      </c>
      <c r="I134" s="30">
        <v>44835</v>
      </c>
      <c r="J134" s="30" t="s">
        <v>1921</v>
      </c>
      <c r="K134" s="29" t="s">
        <v>2049</v>
      </c>
      <c r="L134" s="29" t="s">
        <v>2050</v>
      </c>
      <c r="M134" s="29" t="s">
        <v>1978</v>
      </c>
      <c r="N134" s="29" t="s">
        <v>1996</v>
      </c>
      <c r="O134" s="29" t="s">
        <v>1997</v>
      </c>
      <c r="P134" s="29" t="s">
        <v>1981</v>
      </c>
      <c r="Q134" s="29" t="s">
        <v>1982</v>
      </c>
      <c r="R134" s="30">
        <v>47088</v>
      </c>
      <c r="S134" s="30"/>
      <c r="T134" s="30">
        <v>47118</v>
      </c>
      <c r="U134" s="30"/>
      <c r="V134" s="29" t="s">
        <v>1983</v>
      </c>
      <c r="W134" s="29" t="s">
        <v>1984</v>
      </c>
      <c r="X134" s="30">
        <v>44369</v>
      </c>
      <c r="Y134" s="29" t="s">
        <v>1985</v>
      </c>
    </row>
    <row r="135" spans="1:25" x14ac:dyDescent="0.25">
      <c r="A135" s="28" t="s">
        <v>2046</v>
      </c>
      <c r="B135" s="29" t="s">
        <v>2047</v>
      </c>
      <c r="C135" s="29" t="s">
        <v>321</v>
      </c>
      <c r="D135" s="29" t="s">
        <v>2081</v>
      </c>
      <c r="E135" s="29" t="s">
        <v>322</v>
      </c>
      <c r="F135" s="29" t="s">
        <v>323</v>
      </c>
      <c r="G135" s="29" t="s">
        <v>1975</v>
      </c>
      <c r="H135" s="30">
        <v>43831</v>
      </c>
      <c r="I135" s="30">
        <v>44983</v>
      </c>
      <c r="J135" s="30" t="s">
        <v>1921</v>
      </c>
      <c r="K135" s="29" t="s">
        <v>2049</v>
      </c>
      <c r="L135" s="29" t="s">
        <v>2050</v>
      </c>
      <c r="M135" s="29" t="s">
        <v>1978</v>
      </c>
      <c r="N135" s="29" t="s">
        <v>1979</v>
      </c>
      <c r="O135" s="29" t="s">
        <v>1980</v>
      </c>
      <c r="P135" s="29" t="s">
        <v>1981</v>
      </c>
      <c r="Q135" s="29" t="s">
        <v>1982</v>
      </c>
      <c r="R135" s="30">
        <v>44197</v>
      </c>
      <c r="S135" s="30">
        <v>44197</v>
      </c>
      <c r="T135" s="30">
        <v>44805</v>
      </c>
      <c r="U135" s="30">
        <v>44805</v>
      </c>
      <c r="V135" s="29" t="s">
        <v>1983</v>
      </c>
      <c r="W135" s="29" t="s">
        <v>1984</v>
      </c>
      <c r="X135" s="30">
        <v>44369</v>
      </c>
      <c r="Y135" s="29" t="s">
        <v>1985</v>
      </c>
    </row>
    <row r="136" spans="1:25" x14ac:dyDescent="0.25">
      <c r="A136" s="28" t="s">
        <v>2046</v>
      </c>
      <c r="B136" s="29" t="s">
        <v>2047</v>
      </c>
      <c r="C136" s="29" t="s">
        <v>321</v>
      </c>
      <c r="D136" s="29" t="s">
        <v>2081</v>
      </c>
      <c r="E136" s="29" t="s">
        <v>322</v>
      </c>
      <c r="F136" s="29" t="s">
        <v>323</v>
      </c>
      <c r="G136" s="29" t="s">
        <v>1975</v>
      </c>
      <c r="H136" s="30">
        <v>43831</v>
      </c>
      <c r="I136" s="30">
        <v>44983</v>
      </c>
      <c r="J136" s="30" t="s">
        <v>1921</v>
      </c>
      <c r="K136" s="29" t="s">
        <v>2049</v>
      </c>
      <c r="L136" s="29" t="s">
        <v>2050</v>
      </c>
      <c r="M136" s="29" t="s">
        <v>1978</v>
      </c>
      <c r="N136" s="29" t="s">
        <v>1986</v>
      </c>
      <c r="O136" s="29" t="s">
        <v>1987</v>
      </c>
      <c r="P136" s="29" t="s">
        <v>1981</v>
      </c>
      <c r="Q136" s="29" t="s">
        <v>1982</v>
      </c>
      <c r="R136" s="30">
        <v>44896</v>
      </c>
      <c r="S136" s="30">
        <v>44896</v>
      </c>
      <c r="T136" s="30">
        <v>44957</v>
      </c>
      <c r="U136" s="30">
        <v>44957</v>
      </c>
      <c r="V136" s="29" t="s">
        <v>1983</v>
      </c>
      <c r="W136" s="29" t="s">
        <v>1984</v>
      </c>
      <c r="X136" s="30">
        <v>44369</v>
      </c>
      <c r="Y136" s="29" t="s">
        <v>1985</v>
      </c>
    </row>
    <row r="137" spans="1:25" x14ac:dyDescent="0.25">
      <c r="A137" s="28" t="s">
        <v>2046</v>
      </c>
      <c r="B137" s="29" t="s">
        <v>2047</v>
      </c>
      <c r="C137" s="29" t="s">
        <v>321</v>
      </c>
      <c r="D137" s="29" t="s">
        <v>2081</v>
      </c>
      <c r="E137" s="29" t="s">
        <v>322</v>
      </c>
      <c r="F137" s="29" t="s">
        <v>323</v>
      </c>
      <c r="G137" s="29" t="s">
        <v>1975</v>
      </c>
      <c r="H137" s="30">
        <v>43831</v>
      </c>
      <c r="I137" s="30">
        <v>44983</v>
      </c>
      <c r="J137" s="30" t="s">
        <v>1921</v>
      </c>
      <c r="K137" s="29" t="s">
        <v>2049</v>
      </c>
      <c r="L137" s="29" t="s">
        <v>2050</v>
      </c>
      <c r="M137" s="29" t="s">
        <v>1978</v>
      </c>
      <c r="N137" s="29" t="s">
        <v>1988</v>
      </c>
      <c r="O137" s="29" t="s">
        <v>1989</v>
      </c>
      <c r="P137" s="29" t="s">
        <v>1981</v>
      </c>
      <c r="Q137" s="29" t="s">
        <v>1982</v>
      </c>
      <c r="R137" s="30">
        <v>44986</v>
      </c>
      <c r="S137" s="30">
        <v>44986</v>
      </c>
      <c r="T137" s="30">
        <v>45078</v>
      </c>
      <c r="U137" s="30">
        <v>45443</v>
      </c>
      <c r="V137" s="29" t="s">
        <v>1983</v>
      </c>
      <c r="W137" s="29" t="s">
        <v>1984</v>
      </c>
      <c r="X137" s="30">
        <v>44369</v>
      </c>
      <c r="Y137" s="29" t="s">
        <v>1985</v>
      </c>
    </row>
    <row r="138" spans="1:25" x14ac:dyDescent="0.25">
      <c r="A138" s="28" t="s">
        <v>2046</v>
      </c>
      <c r="B138" s="29" t="s">
        <v>2047</v>
      </c>
      <c r="C138" s="29" t="s">
        <v>321</v>
      </c>
      <c r="D138" s="29" t="s">
        <v>2081</v>
      </c>
      <c r="E138" s="29" t="s">
        <v>322</v>
      </c>
      <c r="F138" s="29" t="s">
        <v>323</v>
      </c>
      <c r="G138" s="29" t="s">
        <v>1975</v>
      </c>
      <c r="H138" s="30">
        <v>43831</v>
      </c>
      <c r="I138" s="30">
        <v>44983</v>
      </c>
      <c r="J138" s="30" t="s">
        <v>1921</v>
      </c>
      <c r="K138" s="29" t="s">
        <v>2049</v>
      </c>
      <c r="L138" s="29" t="s">
        <v>2050</v>
      </c>
      <c r="M138" s="29" t="s">
        <v>1978</v>
      </c>
      <c r="N138" s="29" t="s">
        <v>1990</v>
      </c>
      <c r="O138" s="29" t="s">
        <v>1991</v>
      </c>
      <c r="P138" s="29" t="s">
        <v>1981</v>
      </c>
      <c r="Q138" s="29" t="s">
        <v>1982</v>
      </c>
      <c r="R138" s="30">
        <v>45139</v>
      </c>
      <c r="S138" s="30">
        <v>45460</v>
      </c>
      <c r="T138" s="30">
        <v>45230</v>
      </c>
      <c r="U138" s="30">
        <v>45708</v>
      </c>
      <c r="V138" s="29" t="s">
        <v>1983</v>
      </c>
      <c r="W138" s="29" t="s">
        <v>1984</v>
      </c>
      <c r="X138" s="30">
        <v>44369</v>
      </c>
      <c r="Y138" s="29" t="s">
        <v>1985</v>
      </c>
    </row>
    <row r="139" spans="1:25" x14ac:dyDescent="0.25">
      <c r="A139" s="28" t="s">
        <v>2046</v>
      </c>
      <c r="B139" s="29" t="s">
        <v>2047</v>
      </c>
      <c r="C139" s="29" t="s">
        <v>321</v>
      </c>
      <c r="D139" s="29" t="s">
        <v>2081</v>
      </c>
      <c r="E139" s="29" t="s">
        <v>322</v>
      </c>
      <c r="F139" s="29" t="s">
        <v>323</v>
      </c>
      <c r="G139" s="29" t="s">
        <v>1975</v>
      </c>
      <c r="H139" s="30">
        <v>43831</v>
      </c>
      <c r="I139" s="30">
        <v>44983</v>
      </c>
      <c r="J139" s="30" t="s">
        <v>1921</v>
      </c>
      <c r="K139" s="29" t="s">
        <v>2049</v>
      </c>
      <c r="L139" s="29" t="s">
        <v>2050</v>
      </c>
      <c r="M139" s="29" t="s">
        <v>1978</v>
      </c>
      <c r="N139" s="29" t="s">
        <v>1992</v>
      </c>
      <c r="O139" s="29" t="s">
        <v>1993</v>
      </c>
      <c r="P139" s="29" t="s">
        <v>1981</v>
      </c>
      <c r="Q139" s="29" t="s">
        <v>1982</v>
      </c>
      <c r="R139" s="30">
        <v>45260</v>
      </c>
      <c r="S139" s="30"/>
      <c r="T139" s="30">
        <v>45292</v>
      </c>
      <c r="U139" s="30"/>
      <c r="V139" s="29" t="s">
        <v>1983</v>
      </c>
      <c r="W139" s="29" t="s">
        <v>1984</v>
      </c>
      <c r="X139" s="30">
        <v>44369</v>
      </c>
      <c r="Y139" s="29" t="s">
        <v>1985</v>
      </c>
    </row>
    <row r="140" spans="1:25" x14ac:dyDescent="0.25">
      <c r="A140" s="28" t="s">
        <v>2046</v>
      </c>
      <c r="B140" s="29" t="s">
        <v>2047</v>
      </c>
      <c r="C140" s="29" t="s">
        <v>321</v>
      </c>
      <c r="D140" s="29" t="s">
        <v>2081</v>
      </c>
      <c r="E140" s="29" t="s">
        <v>322</v>
      </c>
      <c r="F140" s="29" t="s">
        <v>323</v>
      </c>
      <c r="G140" s="29" t="s">
        <v>1975</v>
      </c>
      <c r="H140" s="30">
        <v>43831</v>
      </c>
      <c r="I140" s="30">
        <v>44983</v>
      </c>
      <c r="J140" s="30" t="s">
        <v>1921</v>
      </c>
      <c r="K140" s="29" t="s">
        <v>2049</v>
      </c>
      <c r="L140" s="29" t="s">
        <v>2050</v>
      </c>
      <c r="M140" s="29" t="s">
        <v>1978</v>
      </c>
      <c r="N140" s="29" t="s">
        <v>1994</v>
      </c>
      <c r="O140" s="29" t="s">
        <v>1995</v>
      </c>
      <c r="P140" s="29" t="s">
        <v>1981</v>
      </c>
      <c r="Q140" s="29" t="s">
        <v>1982</v>
      </c>
      <c r="R140" s="30">
        <v>45323</v>
      </c>
      <c r="S140" s="30"/>
      <c r="T140" s="30">
        <v>45930</v>
      </c>
      <c r="U140" s="30"/>
      <c r="V140" s="29" t="s">
        <v>1983</v>
      </c>
      <c r="W140" s="29" t="s">
        <v>1984</v>
      </c>
      <c r="X140" s="30">
        <v>44369</v>
      </c>
      <c r="Y140" s="29" t="s">
        <v>1985</v>
      </c>
    </row>
    <row r="141" spans="1:25" x14ac:dyDescent="0.25">
      <c r="A141" s="28" t="s">
        <v>2046</v>
      </c>
      <c r="B141" s="29" t="s">
        <v>2047</v>
      </c>
      <c r="C141" s="29" t="s">
        <v>321</v>
      </c>
      <c r="D141" s="29" t="s">
        <v>2081</v>
      </c>
      <c r="E141" s="29" t="s">
        <v>322</v>
      </c>
      <c r="F141" s="29" t="s">
        <v>323</v>
      </c>
      <c r="G141" s="29" t="s">
        <v>1975</v>
      </c>
      <c r="H141" s="30">
        <v>43831</v>
      </c>
      <c r="I141" s="30">
        <v>44983</v>
      </c>
      <c r="J141" s="30" t="s">
        <v>1921</v>
      </c>
      <c r="K141" s="29" t="s">
        <v>2049</v>
      </c>
      <c r="L141" s="29" t="s">
        <v>2050</v>
      </c>
      <c r="M141" s="29" t="s">
        <v>1978</v>
      </c>
      <c r="N141" s="29" t="s">
        <v>1996</v>
      </c>
      <c r="O141" s="29" t="s">
        <v>1997</v>
      </c>
      <c r="P141" s="29" t="s">
        <v>1981</v>
      </c>
      <c r="Q141" s="29" t="s">
        <v>1982</v>
      </c>
      <c r="R141" s="30">
        <v>45931</v>
      </c>
      <c r="S141" s="30"/>
      <c r="T141" s="30">
        <v>45961</v>
      </c>
      <c r="U141" s="30"/>
      <c r="V141" s="29" t="s">
        <v>1983</v>
      </c>
      <c r="W141" s="29" t="s">
        <v>1984</v>
      </c>
      <c r="X141" s="30">
        <v>44369</v>
      </c>
      <c r="Y141" s="29" t="s">
        <v>1985</v>
      </c>
    </row>
    <row r="142" spans="1:25" x14ac:dyDescent="0.25">
      <c r="A142" s="28" t="s">
        <v>2046</v>
      </c>
      <c r="B142" s="29" t="s">
        <v>2047</v>
      </c>
      <c r="C142" s="29" t="s">
        <v>312</v>
      </c>
      <c r="D142" s="29" t="s">
        <v>2078</v>
      </c>
      <c r="E142" s="29" t="s">
        <v>313</v>
      </c>
      <c r="F142" s="29" t="s">
        <v>314</v>
      </c>
      <c r="G142" s="29" t="s">
        <v>1975</v>
      </c>
      <c r="H142" s="30">
        <v>43466</v>
      </c>
      <c r="I142" s="30">
        <v>44348</v>
      </c>
      <c r="J142" s="30" t="s">
        <v>1921</v>
      </c>
      <c r="K142" s="29" t="s">
        <v>2049</v>
      </c>
      <c r="L142" s="29" t="s">
        <v>2050</v>
      </c>
      <c r="M142" s="29" t="s">
        <v>1978</v>
      </c>
      <c r="N142" s="29" t="s">
        <v>1979</v>
      </c>
      <c r="O142" s="29" t="s">
        <v>1980</v>
      </c>
      <c r="P142" s="29" t="s">
        <v>1981</v>
      </c>
      <c r="Q142" s="29" t="s">
        <v>1982</v>
      </c>
      <c r="R142" s="30">
        <v>43466</v>
      </c>
      <c r="S142" s="30">
        <v>43466</v>
      </c>
      <c r="T142" s="30">
        <v>43496</v>
      </c>
      <c r="U142" s="30">
        <v>43496</v>
      </c>
      <c r="V142" s="29" t="s">
        <v>2074</v>
      </c>
      <c r="W142" s="29" t="s">
        <v>2075</v>
      </c>
      <c r="X142" s="30">
        <v>44348</v>
      </c>
      <c r="Y142" s="29" t="s">
        <v>2075</v>
      </c>
    </row>
    <row r="143" spans="1:25" x14ac:dyDescent="0.25">
      <c r="A143" s="28" t="s">
        <v>2046</v>
      </c>
      <c r="B143" s="29" t="s">
        <v>2047</v>
      </c>
      <c r="C143" s="29" t="s">
        <v>312</v>
      </c>
      <c r="D143" s="29" t="s">
        <v>2078</v>
      </c>
      <c r="E143" s="29" t="s">
        <v>313</v>
      </c>
      <c r="F143" s="29" t="s">
        <v>314</v>
      </c>
      <c r="G143" s="29" t="s">
        <v>1975</v>
      </c>
      <c r="H143" s="30">
        <v>43466</v>
      </c>
      <c r="I143" s="30">
        <v>44348</v>
      </c>
      <c r="J143" s="30" t="s">
        <v>1921</v>
      </c>
      <c r="K143" s="29" t="s">
        <v>2049</v>
      </c>
      <c r="L143" s="29" t="s">
        <v>2050</v>
      </c>
      <c r="M143" s="29" t="s">
        <v>1978</v>
      </c>
      <c r="N143" s="29" t="s">
        <v>1986</v>
      </c>
      <c r="O143" s="29" t="s">
        <v>1987</v>
      </c>
      <c r="P143" s="29" t="s">
        <v>1981</v>
      </c>
      <c r="Q143" s="29" t="s">
        <v>1982</v>
      </c>
      <c r="R143" s="30">
        <v>43497</v>
      </c>
      <c r="S143" s="30">
        <v>43497</v>
      </c>
      <c r="T143" s="30">
        <v>43524</v>
      </c>
      <c r="U143" s="30">
        <v>43524</v>
      </c>
      <c r="V143" s="29" t="s">
        <v>2074</v>
      </c>
      <c r="W143" s="29" t="s">
        <v>2075</v>
      </c>
      <c r="X143" s="30">
        <v>44348</v>
      </c>
      <c r="Y143" s="29" t="s">
        <v>2075</v>
      </c>
    </row>
    <row r="144" spans="1:25" x14ac:dyDescent="0.25">
      <c r="A144" s="28" t="s">
        <v>2046</v>
      </c>
      <c r="B144" s="29" t="s">
        <v>2047</v>
      </c>
      <c r="C144" s="29" t="s">
        <v>312</v>
      </c>
      <c r="D144" s="29" t="s">
        <v>2078</v>
      </c>
      <c r="E144" s="29" t="s">
        <v>313</v>
      </c>
      <c r="F144" s="29" t="s">
        <v>314</v>
      </c>
      <c r="G144" s="29" t="s">
        <v>1975</v>
      </c>
      <c r="H144" s="30">
        <v>43466</v>
      </c>
      <c r="I144" s="30">
        <v>44348</v>
      </c>
      <c r="J144" s="30" t="s">
        <v>1921</v>
      </c>
      <c r="K144" s="29" t="s">
        <v>2049</v>
      </c>
      <c r="L144" s="29" t="s">
        <v>2050</v>
      </c>
      <c r="M144" s="29" t="s">
        <v>1978</v>
      </c>
      <c r="N144" s="29" t="s">
        <v>1988</v>
      </c>
      <c r="O144" s="29" t="s">
        <v>1989</v>
      </c>
      <c r="P144" s="29" t="s">
        <v>1981</v>
      </c>
      <c r="Q144" s="29" t="s">
        <v>1982</v>
      </c>
      <c r="R144" s="30">
        <v>43525</v>
      </c>
      <c r="S144" s="30">
        <v>43525</v>
      </c>
      <c r="T144" s="30">
        <v>43616</v>
      </c>
      <c r="U144" s="30">
        <v>43616</v>
      </c>
      <c r="V144" s="29" t="s">
        <v>2074</v>
      </c>
      <c r="W144" s="29" t="s">
        <v>2075</v>
      </c>
      <c r="X144" s="30">
        <v>44348</v>
      </c>
      <c r="Y144" s="29" t="s">
        <v>2075</v>
      </c>
    </row>
    <row r="145" spans="1:25" x14ac:dyDescent="0.25">
      <c r="A145" s="28" t="s">
        <v>2046</v>
      </c>
      <c r="B145" s="29" t="s">
        <v>2047</v>
      </c>
      <c r="C145" s="29" t="s">
        <v>312</v>
      </c>
      <c r="D145" s="29" t="s">
        <v>2078</v>
      </c>
      <c r="E145" s="29" t="s">
        <v>313</v>
      </c>
      <c r="F145" s="29" t="s">
        <v>314</v>
      </c>
      <c r="G145" s="29" t="s">
        <v>1975</v>
      </c>
      <c r="H145" s="30">
        <v>43466</v>
      </c>
      <c r="I145" s="30">
        <v>44348</v>
      </c>
      <c r="J145" s="30" t="s">
        <v>1921</v>
      </c>
      <c r="K145" s="29" t="s">
        <v>2049</v>
      </c>
      <c r="L145" s="29" t="s">
        <v>2050</v>
      </c>
      <c r="M145" s="29" t="s">
        <v>1978</v>
      </c>
      <c r="N145" s="29" t="s">
        <v>1990</v>
      </c>
      <c r="O145" s="29" t="s">
        <v>1991</v>
      </c>
      <c r="P145" s="29" t="s">
        <v>1981</v>
      </c>
      <c r="Q145" s="29" t="s">
        <v>1982</v>
      </c>
      <c r="R145" s="30">
        <v>43617</v>
      </c>
      <c r="S145" s="30">
        <v>43814</v>
      </c>
      <c r="T145" s="30">
        <v>43738</v>
      </c>
      <c r="U145" s="30">
        <v>43885</v>
      </c>
      <c r="V145" s="29" t="s">
        <v>2074</v>
      </c>
      <c r="W145" s="29" t="s">
        <v>2075</v>
      </c>
      <c r="X145" s="30">
        <v>44348</v>
      </c>
      <c r="Y145" s="29" t="s">
        <v>2075</v>
      </c>
    </row>
    <row r="146" spans="1:25" x14ac:dyDescent="0.25">
      <c r="A146" s="28" t="s">
        <v>2046</v>
      </c>
      <c r="B146" s="29" t="s">
        <v>2047</v>
      </c>
      <c r="C146" s="29" t="s">
        <v>312</v>
      </c>
      <c r="D146" s="29" t="s">
        <v>2078</v>
      </c>
      <c r="E146" s="29" t="s">
        <v>313</v>
      </c>
      <c r="F146" s="29" t="s">
        <v>314</v>
      </c>
      <c r="G146" s="29" t="s">
        <v>1975</v>
      </c>
      <c r="H146" s="30">
        <v>43466</v>
      </c>
      <c r="I146" s="30">
        <v>44348</v>
      </c>
      <c r="J146" s="30" t="s">
        <v>1921</v>
      </c>
      <c r="K146" s="29" t="s">
        <v>2049</v>
      </c>
      <c r="L146" s="29" t="s">
        <v>2050</v>
      </c>
      <c r="M146" s="29" t="s">
        <v>1978</v>
      </c>
      <c r="N146" s="29" t="s">
        <v>1992</v>
      </c>
      <c r="O146" s="29" t="s">
        <v>1993</v>
      </c>
      <c r="P146" s="29" t="s">
        <v>1981</v>
      </c>
      <c r="Q146" s="29" t="s">
        <v>1982</v>
      </c>
      <c r="R146" s="30">
        <v>43739</v>
      </c>
      <c r="S146" s="30">
        <v>43895</v>
      </c>
      <c r="T146" s="30">
        <v>43830</v>
      </c>
      <c r="U146" s="30">
        <v>44042</v>
      </c>
      <c r="V146" s="29" t="s">
        <v>2074</v>
      </c>
      <c r="W146" s="29" t="s">
        <v>2075</v>
      </c>
      <c r="X146" s="30">
        <v>44348</v>
      </c>
      <c r="Y146" s="29" t="s">
        <v>2075</v>
      </c>
    </row>
    <row r="147" spans="1:25" x14ac:dyDescent="0.25">
      <c r="A147" s="28" t="s">
        <v>2046</v>
      </c>
      <c r="B147" s="29" t="s">
        <v>2047</v>
      </c>
      <c r="C147" s="29" t="s">
        <v>312</v>
      </c>
      <c r="D147" s="29" t="s">
        <v>2078</v>
      </c>
      <c r="E147" s="29" t="s">
        <v>313</v>
      </c>
      <c r="F147" s="29" t="s">
        <v>314</v>
      </c>
      <c r="G147" s="29" t="s">
        <v>1975</v>
      </c>
      <c r="H147" s="30">
        <v>43466</v>
      </c>
      <c r="I147" s="30">
        <v>44348</v>
      </c>
      <c r="J147" s="30" t="s">
        <v>1921</v>
      </c>
      <c r="K147" s="29" t="s">
        <v>2049</v>
      </c>
      <c r="L147" s="29" t="s">
        <v>2050</v>
      </c>
      <c r="M147" s="29" t="s">
        <v>1978</v>
      </c>
      <c r="N147" s="29" t="s">
        <v>1994</v>
      </c>
      <c r="O147" s="29" t="s">
        <v>1995</v>
      </c>
      <c r="P147" s="29" t="s">
        <v>1981</v>
      </c>
      <c r="Q147" s="29" t="s">
        <v>1982</v>
      </c>
      <c r="R147" s="30">
        <v>43831</v>
      </c>
      <c r="S147" s="30">
        <v>44077</v>
      </c>
      <c r="T147" s="30">
        <v>44317</v>
      </c>
      <c r="U147" s="30">
        <v>44317</v>
      </c>
      <c r="V147" s="29" t="s">
        <v>2074</v>
      </c>
      <c r="W147" s="29" t="s">
        <v>2075</v>
      </c>
      <c r="X147" s="30">
        <v>44348</v>
      </c>
      <c r="Y147" s="29" t="s">
        <v>2075</v>
      </c>
    </row>
    <row r="148" spans="1:25" x14ac:dyDescent="0.25">
      <c r="A148" s="28" t="s">
        <v>2046</v>
      </c>
      <c r="B148" s="29" t="s">
        <v>2047</v>
      </c>
      <c r="C148" s="29" t="s">
        <v>312</v>
      </c>
      <c r="D148" s="29" t="s">
        <v>2078</v>
      </c>
      <c r="E148" s="29" t="s">
        <v>313</v>
      </c>
      <c r="F148" s="29" t="s">
        <v>314</v>
      </c>
      <c r="G148" s="29" t="s">
        <v>1975</v>
      </c>
      <c r="H148" s="30">
        <v>43466</v>
      </c>
      <c r="I148" s="30">
        <v>44348</v>
      </c>
      <c r="J148" s="30" t="s">
        <v>1921</v>
      </c>
      <c r="K148" s="29" t="s">
        <v>2049</v>
      </c>
      <c r="L148" s="29" t="s">
        <v>2050</v>
      </c>
      <c r="M148" s="29" t="s">
        <v>1978</v>
      </c>
      <c r="N148" s="29" t="s">
        <v>1996</v>
      </c>
      <c r="O148" s="29" t="s">
        <v>1997</v>
      </c>
      <c r="P148" s="29" t="s">
        <v>1981</v>
      </c>
      <c r="Q148" s="29" t="s">
        <v>1982</v>
      </c>
      <c r="R148" s="30">
        <v>44318</v>
      </c>
      <c r="S148" s="30">
        <v>44318</v>
      </c>
      <c r="T148" s="30">
        <v>44348</v>
      </c>
      <c r="U148" s="30">
        <v>44348</v>
      </c>
      <c r="V148" s="29" t="s">
        <v>2074</v>
      </c>
      <c r="W148" s="29" t="s">
        <v>2075</v>
      </c>
      <c r="X148" s="30">
        <v>44348</v>
      </c>
      <c r="Y148" s="29" t="s">
        <v>2075</v>
      </c>
    </row>
    <row r="149" spans="1:25" x14ac:dyDescent="0.25">
      <c r="A149" s="28" t="s">
        <v>2046</v>
      </c>
      <c r="B149" s="29" t="s">
        <v>2047</v>
      </c>
      <c r="C149" s="29" t="s">
        <v>315</v>
      </c>
      <c r="D149" s="29" t="s">
        <v>2079</v>
      </c>
      <c r="E149" s="29" t="s">
        <v>316</v>
      </c>
      <c r="F149" s="29" t="s">
        <v>317</v>
      </c>
      <c r="G149" s="29" t="s">
        <v>1975</v>
      </c>
      <c r="H149" s="30">
        <v>43647</v>
      </c>
      <c r="I149" s="30">
        <v>44957</v>
      </c>
      <c r="J149" s="30" t="s">
        <v>1921</v>
      </c>
      <c r="K149" s="29" t="s">
        <v>2049</v>
      </c>
      <c r="L149" s="29" t="s">
        <v>2050</v>
      </c>
      <c r="M149" s="29" t="s">
        <v>1978</v>
      </c>
      <c r="N149" s="29" t="s">
        <v>1979</v>
      </c>
      <c r="O149" s="29" t="s">
        <v>1980</v>
      </c>
      <c r="P149" s="29" t="s">
        <v>1981</v>
      </c>
      <c r="Q149" s="29" t="s">
        <v>1982</v>
      </c>
      <c r="R149" s="30">
        <v>44197</v>
      </c>
      <c r="S149" s="30">
        <v>44197</v>
      </c>
      <c r="T149" s="30">
        <v>44378</v>
      </c>
      <c r="U149" s="30">
        <v>44378</v>
      </c>
      <c r="V149" s="29" t="s">
        <v>1983</v>
      </c>
      <c r="W149" s="29" t="s">
        <v>1984</v>
      </c>
      <c r="X149" s="30">
        <v>44369</v>
      </c>
      <c r="Y149" s="29" t="s">
        <v>1985</v>
      </c>
    </row>
    <row r="150" spans="1:25" x14ac:dyDescent="0.25">
      <c r="A150" s="28" t="s">
        <v>2046</v>
      </c>
      <c r="B150" s="29" t="s">
        <v>2047</v>
      </c>
      <c r="C150" s="29" t="s">
        <v>315</v>
      </c>
      <c r="D150" s="29" t="s">
        <v>2079</v>
      </c>
      <c r="E150" s="29" t="s">
        <v>316</v>
      </c>
      <c r="F150" s="29" t="s">
        <v>317</v>
      </c>
      <c r="G150" s="29" t="s">
        <v>1975</v>
      </c>
      <c r="H150" s="30">
        <v>43647</v>
      </c>
      <c r="I150" s="30">
        <v>44957</v>
      </c>
      <c r="J150" s="30" t="s">
        <v>1921</v>
      </c>
      <c r="K150" s="29" t="s">
        <v>2049</v>
      </c>
      <c r="L150" s="29" t="s">
        <v>2050</v>
      </c>
      <c r="M150" s="29" t="s">
        <v>1978</v>
      </c>
      <c r="N150" s="29" t="s">
        <v>1986</v>
      </c>
      <c r="O150" s="29" t="s">
        <v>1987</v>
      </c>
      <c r="P150" s="29" t="s">
        <v>1981</v>
      </c>
      <c r="Q150" s="29" t="s">
        <v>1982</v>
      </c>
      <c r="R150" s="30">
        <v>44713</v>
      </c>
      <c r="S150" s="30">
        <v>44713</v>
      </c>
      <c r="T150" s="30">
        <v>44834</v>
      </c>
      <c r="U150" s="30">
        <v>44834</v>
      </c>
      <c r="V150" s="29" t="s">
        <v>1983</v>
      </c>
      <c r="W150" s="29" t="s">
        <v>1984</v>
      </c>
      <c r="X150" s="30">
        <v>44369</v>
      </c>
      <c r="Y150" s="29" t="s">
        <v>1985</v>
      </c>
    </row>
    <row r="151" spans="1:25" x14ac:dyDescent="0.25">
      <c r="A151" s="28" t="s">
        <v>2046</v>
      </c>
      <c r="B151" s="29" t="s">
        <v>2047</v>
      </c>
      <c r="C151" s="29" t="s">
        <v>315</v>
      </c>
      <c r="D151" s="29" t="s">
        <v>2079</v>
      </c>
      <c r="E151" s="29" t="s">
        <v>316</v>
      </c>
      <c r="F151" s="29" t="s">
        <v>317</v>
      </c>
      <c r="G151" s="29" t="s">
        <v>1975</v>
      </c>
      <c r="H151" s="30">
        <v>43647</v>
      </c>
      <c r="I151" s="30">
        <v>44957</v>
      </c>
      <c r="J151" s="30" t="s">
        <v>1921</v>
      </c>
      <c r="K151" s="29" t="s">
        <v>2049</v>
      </c>
      <c r="L151" s="29" t="s">
        <v>2050</v>
      </c>
      <c r="M151" s="29" t="s">
        <v>1978</v>
      </c>
      <c r="N151" s="29" t="s">
        <v>1988</v>
      </c>
      <c r="O151" s="29" t="s">
        <v>1989</v>
      </c>
      <c r="P151" s="29" t="s">
        <v>1981</v>
      </c>
      <c r="Q151" s="29" t="s">
        <v>1982</v>
      </c>
      <c r="R151" s="30">
        <v>44835</v>
      </c>
      <c r="S151" s="30">
        <v>44928</v>
      </c>
      <c r="T151" s="30">
        <v>44895</v>
      </c>
      <c r="U151" s="30">
        <v>45260</v>
      </c>
      <c r="V151" s="29" t="s">
        <v>1983</v>
      </c>
      <c r="W151" s="29" t="s">
        <v>1984</v>
      </c>
      <c r="X151" s="30">
        <v>44369</v>
      </c>
      <c r="Y151" s="29" t="s">
        <v>1985</v>
      </c>
    </row>
    <row r="152" spans="1:25" x14ac:dyDescent="0.25">
      <c r="A152" s="28" t="s">
        <v>2046</v>
      </c>
      <c r="B152" s="29" t="s">
        <v>2047</v>
      </c>
      <c r="C152" s="29" t="s">
        <v>315</v>
      </c>
      <c r="D152" s="29" t="s">
        <v>2079</v>
      </c>
      <c r="E152" s="29" t="s">
        <v>316</v>
      </c>
      <c r="F152" s="29" t="s">
        <v>317</v>
      </c>
      <c r="G152" s="29" t="s">
        <v>1975</v>
      </c>
      <c r="H152" s="30">
        <v>43647</v>
      </c>
      <c r="I152" s="30">
        <v>44957</v>
      </c>
      <c r="J152" s="30" t="s">
        <v>1921</v>
      </c>
      <c r="K152" s="29" t="s">
        <v>2049</v>
      </c>
      <c r="L152" s="29" t="s">
        <v>2050</v>
      </c>
      <c r="M152" s="29" t="s">
        <v>1978</v>
      </c>
      <c r="N152" s="29" t="s">
        <v>1990</v>
      </c>
      <c r="O152" s="29" t="s">
        <v>1991</v>
      </c>
      <c r="P152" s="29" t="s">
        <v>1981</v>
      </c>
      <c r="Q152" s="29" t="s">
        <v>1982</v>
      </c>
      <c r="R152" s="30">
        <v>45323</v>
      </c>
      <c r="S152" s="30">
        <v>45323</v>
      </c>
      <c r="T152" s="30">
        <v>45504</v>
      </c>
      <c r="U152" s="30"/>
      <c r="V152" s="29" t="s">
        <v>1983</v>
      </c>
      <c r="W152" s="29" t="s">
        <v>1984</v>
      </c>
      <c r="X152" s="30">
        <v>44369</v>
      </c>
      <c r="Y152" s="29" t="s">
        <v>1985</v>
      </c>
    </row>
    <row r="153" spans="1:25" x14ac:dyDescent="0.25">
      <c r="A153" s="28" t="s">
        <v>2046</v>
      </c>
      <c r="B153" s="29" t="s">
        <v>2047</v>
      </c>
      <c r="C153" s="29" t="s">
        <v>315</v>
      </c>
      <c r="D153" s="29" t="s">
        <v>2079</v>
      </c>
      <c r="E153" s="29" t="s">
        <v>316</v>
      </c>
      <c r="F153" s="29" t="s">
        <v>317</v>
      </c>
      <c r="G153" s="29" t="s">
        <v>1975</v>
      </c>
      <c r="H153" s="30">
        <v>43647</v>
      </c>
      <c r="I153" s="30">
        <v>44957</v>
      </c>
      <c r="J153" s="30" t="s">
        <v>1921</v>
      </c>
      <c r="K153" s="29" t="s">
        <v>2049</v>
      </c>
      <c r="L153" s="29" t="s">
        <v>2050</v>
      </c>
      <c r="M153" s="29" t="s">
        <v>1978</v>
      </c>
      <c r="N153" s="29" t="s">
        <v>1992</v>
      </c>
      <c r="O153" s="29" t="s">
        <v>1993</v>
      </c>
      <c r="P153" s="29" t="s">
        <v>1981</v>
      </c>
      <c r="Q153" s="29" t="s">
        <v>1982</v>
      </c>
      <c r="R153" s="30">
        <v>45596</v>
      </c>
      <c r="S153" s="30"/>
      <c r="T153" s="30">
        <v>45747</v>
      </c>
      <c r="U153" s="30"/>
      <c r="V153" s="29" t="s">
        <v>1983</v>
      </c>
      <c r="W153" s="29" t="s">
        <v>1984</v>
      </c>
      <c r="X153" s="30">
        <v>44369</v>
      </c>
      <c r="Y153" s="29" t="s">
        <v>1985</v>
      </c>
    </row>
    <row r="154" spans="1:25" x14ac:dyDescent="0.25">
      <c r="A154" s="28" t="s">
        <v>2046</v>
      </c>
      <c r="B154" s="29" t="s">
        <v>2047</v>
      </c>
      <c r="C154" s="29" t="s">
        <v>315</v>
      </c>
      <c r="D154" s="29" t="s">
        <v>2079</v>
      </c>
      <c r="E154" s="29" t="s">
        <v>316</v>
      </c>
      <c r="F154" s="29" t="s">
        <v>317</v>
      </c>
      <c r="G154" s="29" t="s">
        <v>1975</v>
      </c>
      <c r="H154" s="30">
        <v>43647</v>
      </c>
      <c r="I154" s="30">
        <v>44957</v>
      </c>
      <c r="J154" s="30" t="s">
        <v>1921</v>
      </c>
      <c r="K154" s="29" t="s">
        <v>2049</v>
      </c>
      <c r="L154" s="29" t="s">
        <v>2050</v>
      </c>
      <c r="M154" s="29" t="s">
        <v>1978</v>
      </c>
      <c r="N154" s="29" t="s">
        <v>1994</v>
      </c>
      <c r="O154" s="29" t="s">
        <v>1995</v>
      </c>
      <c r="P154" s="29" t="s">
        <v>1981</v>
      </c>
      <c r="Q154" s="29" t="s">
        <v>1982</v>
      </c>
      <c r="R154" s="30">
        <v>45807</v>
      </c>
      <c r="S154" s="30"/>
      <c r="T154" s="30">
        <v>46325</v>
      </c>
      <c r="U154" s="30"/>
      <c r="V154" s="29" t="s">
        <v>1983</v>
      </c>
      <c r="W154" s="29" t="s">
        <v>1984</v>
      </c>
      <c r="X154" s="30">
        <v>44369</v>
      </c>
      <c r="Y154" s="29" t="s">
        <v>1985</v>
      </c>
    </row>
    <row r="155" spans="1:25" x14ac:dyDescent="0.25">
      <c r="A155" s="28" t="s">
        <v>2046</v>
      </c>
      <c r="B155" s="29" t="s">
        <v>2047</v>
      </c>
      <c r="C155" s="29" t="s">
        <v>315</v>
      </c>
      <c r="D155" s="29" t="s">
        <v>2079</v>
      </c>
      <c r="E155" s="29" t="s">
        <v>316</v>
      </c>
      <c r="F155" s="29" t="s">
        <v>317</v>
      </c>
      <c r="G155" s="29" t="s">
        <v>1975</v>
      </c>
      <c r="H155" s="30">
        <v>43647</v>
      </c>
      <c r="I155" s="30">
        <v>44957</v>
      </c>
      <c r="J155" s="30" t="s">
        <v>1921</v>
      </c>
      <c r="K155" s="29" t="s">
        <v>2049</v>
      </c>
      <c r="L155" s="29" t="s">
        <v>2050</v>
      </c>
      <c r="M155" s="29" t="s">
        <v>1978</v>
      </c>
      <c r="N155" s="29" t="s">
        <v>1996</v>
      </c>
      <c r="O155" s="29" t="s">
        <v>1997</v>
      </c>
      <c r="P155" s="29" t="s">
        <v>1981</v>
      </c>
      <c r="Q155" s="29" t="s">
        <v>1982</v>
      </c>
      <c r="R155" s="30">
        <v>46327</v>
      </c>
      <c r="S155" s="30"/>
      <c r="T155" s="30">
        <v>46356</v>
      </c>
      <c r="U155" s="30"/>
      <c r="V155" s="29" t="s">
        <v>1983</v>
      </c>
      <c r="W155" s="29" t="s">
        <v>1984</v>
      </c>
      <c r="X155" s="30">
        <v>44369</v>
      </c>
      <c r="Y155" s="29" t="s">
        <v>1985</v>
      </c>
    </row>
    <row r="156" spans="1:25" x14ac:dyDescent="0.25">
      <c r="A156" s="28" t="s">
        <v>2046</v>
      </c>
      <c r="B156" s="29" t="s">
        <v>2047</v>
      </c>
      <c r="C156" s="29" t="s">
        <v>287</v>
      </c>
      <c r="D156" s="29" t="s">
        <v>2063</v>
      </c>
      <c r="E156" s="29" t="s">
        <v>288</v>
      </c>
      <c r="F156" s="29" t="s">
        <v>289</v>
      </c>
      <c r="G156" s="29" t="s">
        <v>1975</v>
      </c>
      <c r="H156" s="30">
        <v>43647</v>
      </c>
      <c r="I156" s="30">
        <v>44926</v>
      </c>
      <c r="J156" s="30" t="s">
        <v>1921</v>
      </c>
      <c r="K156" s="29" t="s">
        <v>2049</v>
      </c>
      <c r="L156" s="29" t="s">
        <v>2050</v>
      </c>
      <c r="M156" s="29" t="s">
        <v>1978</v>
      </c>
      <c r="N156" s="29" t="s">
        <v>1979</v>
      </c>
      <c r="O156" s="29" t="s">
        <v>1980</v>
      </c>
      <c r="P156" s="29" t="s">
        <v>1981</v>
      </c>
      <c r="Q156" s="29" t="s">
        <v>1982</v>
      </c>
      <c r="R156" s="30">
        <v>43983</v>
      </c>
      <c r="S156" s="30">
        <v>43983</v>
      </c>
      <c r="T156" s="30">
        <v>44269</v>
      </c>
      <c r="U156" s="30">
        <v>44269</v>
      </c>
      <c r="V156" s="29" t="s">
        <v>1983</v>
      </c>
      <c r="W156" s="29" t="s">
        <v>1984</v>
      </c>
      <c r="X156" s="30">
        <v>44369</v>
      </c>
      <c r="Y156" s="29" t="s">
        <v>1985</v>
      </c>
    </row>
    <row r="157" spans="1:25" x14ac:dyDescent="0.25">
      <c r="A157" s="28" t="s">
        <v>2046</v>
      </c>
      <c r="B157" s="29" t="s">
        <v>2047</v>
      </c>
      <c r="C157" s="29" t="s">
        <v>287</v>
      </c>
      <c r="D157" s="29" t="s">
        <v>2063</v>
      </c>
      <c r="E157" s="29" t="s">
        <v>288</v>
      </c>
      <c r="F157" s="29" t="s">
        <v>289</v>
      </c>
      <c r="G157" s="29" t="s">
        <v>1975</v>
      </c>
      <c r="H157" s="30">
        <v>43647</v>
      </c>
      <c r="I157" s="30">
        <v>44926</v>
      </c>
      <c r="J157" s="30" t="s">
        <v>1921</v>
      </c>
      <c r="K157" s="29" t="s">
        <v>2049</v>
      </c>
      <c r="L157" s="29" t="s">
        <v>2050</v>
      </c>
      <c r="M157" s="29" t="s">
        <v>1978</v>
      </c>
      <c r="N157" s="29" t="s">
        <v>1986</v>
      </c>
      <c r="O157" s="29" t="s">
        <v>1987</v>
      </c>
      <c r="P157" s="29" t="s">
        <v>1981</v>
      </c>
      <c r="Q157" s="29" t="s">
        <v>1982</v>
      </c>
      <c r="R157" s="30">
        <v>44270</v>
      </c>
      <c r="S157" s="30">
        <v>44270</v>
      </c>
      <c r="T157" s="30">
        <v>44770</v>
      </c>
      <c r="U157" s="30">
        <v>44770</v>
      </c>
      <c r="V157" s="29" t="s">
        <v>1983</v>
      </c>
      <c r="W157" s="29" t="s">
        <v>1984</v>
      </c>
      <c r="X157" s="30">
        <v>44369</v>
      </c>
      <c r="Y157" s="29" t="s">
        <v>1985</v>
      </c>
    </row>
    <row r="158" spans="1:25" x14ac:dyDescent="0.25">
      <c r="A158" s="28" t="s">
        <v>2046</v>
      </c>
      <c r="B158" s="29" t="s">
        <v>2047</v>
      </c>
      <c r="C158" s="29" t="s">
        <v>287</v>
      </c>
      <c r="D158" s="29" t="s">
        <v>2063</v>
      </c>
      <c r="E158" s="29" t="s">
        <v>288</v>
      </c>
      <c r="F158" s="29" t="s">
        <v>289</v>
      </c>
      <c r="G158" s="29" t="s">
        <v>1975</v>
      </c>
      <c r="H158" s="30">
        <v>43647</v>
      </c>
      <c r="I158" s="30">
        <v>44926</v>
      </c>
      <c r="J158" s="30" t="s">
        <v>1921</v>
      </c>
      <c r="K158" s="29" t="s">
        <v>2049</v>
      </c>
      <c r="L158" s="29" t="s">
        <v>2050</v>
      </c>
      <c r="M158" s="29" t="s">
        <v>1978</v>
      </c>
      <c r="N158" s="29" t="s">
        <v>1988</v>
      </c>
      <c r="O158" s="29" t="s">
        <v>1989</v>
      </c>
      <c r="P158" s="29" t="s">
        <v>1981</v>
      </c>
      <c r="Q158" s="29" t="s">
        <v>1982</v>
      </c>
      <c r="R158" s="30">
        <v>44910</v>
      </c>
      <c r="S158" s="30">
        <v>44910</v>
      </c>
      <c r="T158" s="30">
        <v>44941</v>
      </c>
      <c r="U158" s="30">
        <v>45020</v>
      </c>
      <c r="V158" s="29" t="s">
        <v>1983</v>
      </c>
      <c r="W158" s="29" t="s">
        <v>1984</v>
      </c>
      <c r="X158" s="30">
        <v>44369</v>
      </c>
      <c r="Y158" s="29" t="s">
        <v>1985</v>
      </c>
    </row>
    <row r="159" spans="1:25" x14ac:dyDescent="0.25">
      <c r="A159" s="28" t="s">
        <v>2046</v>
      </c>
      <c r="B159" s="29" t="s">
        <v>2047</v>
      </c>
      <c r="C159" s="29" t="s">
        <v>287</v>
      </c>
      <c r="D159" s="29" t="s">
        <v>2063</v>
      </c>
      <c r="E159" s="29" t="s">
        <v>288</v>
      </c>
      <c r="F159" s="29" t="s">
        <v>289</v>
      </c>
      <c r="G159" s="29" t="s">
        <v>1975</v>
      </c>
      <c r="H159" s="30">
        <v>43647</v>
      </c>
      <c r="I159" s="30">
        <v>44926</v>
      </c>
      <c r="J159" s="30" t="s">
        <v>1921</v>
      </c>
      <c r="K159" s="29" t="s">
        <v>2049</v>
      </c>
      <c r="L159" s="29" t="s">
        <v>2050</v>
      </c>
      <c r="M159" s="29" t="s">
        <v>1978</v>
      </c>
      <c r="N159" s="29" t="s">
        <v>1990</v>
      </c>
      <c r="O159" s="29" t="s">
        <v>1991</v>
      </c>
      <c r="P159" s="29" t="s">
        <v>1981</v>
      </c>
      <c r="Q159" s="29" t="s">
        <v>1982</v>
      </c>
      <c r="R159" s="30">
        <v>45031</v>
      </c>
      <c r="S159" s="30">
        <v>45031</v>
      </c>
      <c r="T159" s="30">
        <v>45291</v>
      </c>
      <c r="U159" s="30">
        <v>45473</v>
      </c>
      <c r="V159" s="29" t="s">
        <v>1983</v>
      </c>
      <c r="W159" s="29" t="s">
        <v>1984</v>
      </c>
      <c r="X159" s="30">
        <v>44369</v>
      </c>
      <c r="Y159" s="29" t="s">
        <v>1985</v>
      </c>
    </row>
    <row r="160" spans="1:25" x14ac:dyDescent="0.25">
      <c r="A160" s="28" t="s">
        <v>2046</v>
      </c>
      <c r="B160" s="29" t="s">
        <v>2047</v>
      </c>
      <c r="C160" s="29" t="s">
        <v>287</v>
      </c>
      <c r="D160" s="29" t="s">
        <v>2063</v>
      </c>
      <c r="E160" s="29" t="s">
        <v>288</v>
      </c>
      <c r="F160" s="29" t="s">
        <v>289</v>
      </c>
      <c r="G160" s="29" t="s">
        <v>1975</v>
      </c>
      <c r="H160" s="30">
        <v>43647</v>
      </c>
      <c r="I160" s="30">
        <v>44926</v>
      </c>
      <c r="J160" s="30" t="s">
        <v>1921</v>
      </c>
      <c r="K160" s="29" t="s">
        <v>2049</v>
      </c>
      <c r="L160" s="29" t="s">
        <v>2050</v>
      </c>
      <c r="M160" s="29" t="s">
        <v>1978</v>
      </c>
      <c r="N160" s="29" t="s">
        <v>1992</v>
      </c>
      <c r="O160" s="29" t="s">
        <v>1993</v>
      </c>
      <c r="P160" s="29" t="s">
        <v>1981</v>
      </c>
      <c r="Q160" s="29" t="s">
        <v>1982</v>
      </c>
      <c r="R160" s="30">
        <v>45580</v>
      </c>
      <c r="S160" s="30"/>
      <c r="T160" s="30">
        <v>45672</v>
      </c>
      <c r="U160" s="30"/>
      <c r="V160" s="29" t="s">
        <v>1983</v>
      </c>
      <c r="W160" s="29" t="s">
        <v>1984</v>
      </c>
      <c r="X160" s="30">
        <v>44369</v>
      </c>
      <c r="Y160" s="29" t="s">
        <v>1985</v>
      </c>
    </row>
    <row r="161" spans="1:25" x14ac:dyDescent="0.25">
      <c r="A161" s="28" t="s">
        <v>2046</v>
      </c>
      <c r="B161" s="29" t="s">
        <v>2047</v>
      </c>
      <c r="C161" s="29" t="s">
        <v>287</v>
      </c>
      <c r="D161" s="29" t="s">
        <v>2063</v>
      </c>
      <c r="E161" s="29" t="s">
        <v>288</v>
      </c>
      <c r="F161" s="29" t="s">
        <v>289</v>
      </c>
      <c r="G161" s="29" t="s">
        <v>1975</v>
      </c>
      <c r="H161" s="30">
        <v>43647</v>
      </c>
      <c r="I161" s="30">
        <v>44926</v>
      </c>
      <c r="J161" s="30" t="s">
        <v>1921</v>
      </c>
      <c r="K161" s="29" t="s">
        <v>2049</v>
      </c>
      <c r="L161" s="29" t="s">
        <v>2050</v>
      </c>
      <c r="M161" s="29" t="s">
        <v>1978</v>
      </c>
      <c r="N161" s="29" t="s">
        <v>1994</v>
      </c>
      <c r="O161" s="29" t="s">
        <v>1995</v>
      </c>
      <c r="P161" s="29" t="s">
        <v>1981</v>
      </c>
      <c r="Q161" s="29" t="s">
        <v>1982</v>
      </c>
      <c r="R161" s="30">
        <v>45717</v>
      </c>
      <c r="S161" s="30"/>
      <c r="T161" s="30">
        <v>46265</v>
      </c>
      <c r="U161" s="30"/>
      <c r="V161" s="29" t="s">
        <v>1983</v>
      </c>
      <c r="W161" s="29" t="s">
        <v>1984</v>
      </c>
      <c r="X161" s="30">
        <v>44369</v>
      </c>
      <c r="Y161" s="29" t="s">
        <v>1985</v>
      </c>
    </row>
    <row r="162" spans="1:25" x14ac:dyDescent="0.25">
      <c r="A162" s="28" t="s">
        <v>2046</v>
      </c>
      <c r="B162" s="29" t="s">
        <v>2047</v>
      </c>
      <c r="C162" s="29" t="s">
        <v>287</v>
      </c>
      <c r="D162" s="29" t="s">
        <v>2063</v>
      </c>
      <c r="E162" s="29" t="s">
        <v>288</v>
      </c>
      <c r="F162" s="29" t="s">
        <v>289</v>
      </c>
      <c r="G162" s="29" t="s">
        <v>1975</v>
      </c>
      <c r="H162" s="30">
        <v>43647</v>
      </c>
      <c r="I162" s="30">
        <v>44926</v>
      </c>
      <c r="J162" s="30" t="s">
        <v>1921</v>
      </c>
      <c r="K162" s="29" t="s">
        <v>2049</v>
      </c>
      <c r="L162" s="29" t="s">
        <v>2050</v>
      </c>
      <c r="M162" s="29" t="s">
        <v>1978</v>
      </c>
      <c r="N162" s="29" t="s">
        <v>1996</v>
      </c>
      <c r="O162" s="29" t="s">
        <v>1997</v>
      </c>
      <c r="P162" s="29" t="s">
        <v>1981</v>
      </c>
      <c r="Q162" s="29" t="s">
        <v>1982</v>
      </c>
      <c r="R162" s="30">
        <v>46266</v>
      </c>
      <c r="S162" s="30"/>
      <c r="T162" s="30">
        <v>46295</v>
      </c>
      <c r="U162" s="30"/>
      <c r="V162" s="29" t="s">
        <v>1983</v>
      </c>
      <c r="W162" s="29" t="s">
        <v>1984</v>
      </c>
      <c r="X162" s="30">
        <v>44369</v>
      </c>
      <c r="Y162" s="29" t="s">
        <v>1985</v>
      </c>
    </row>
    <row r="163" spans="1:25" x14ac:dyDescent="0.25">
      <c r="A163" s="28" t="s">
        <v>2046</v>
      </c>
      <c r="B163" s="29" t="s">
        <v>2047</v>
      </c>
      <c r="C163" s="29" t="s">
        <v>302</v>
      </c>
      <c r="D163" s="29" t="s">
        <v>2073</v>
      </c>
      <c r="E163" s="29" t="s">
        <v>303</v>
      </c>
      <c r="F163" s="29" t="s">
        <v>304</v>
      </c>
      <c r="G163" s="29" t="s">
        <v>1975</v>
      </c>
      <c r="H163" s="30">
        <v>43466</v>
      </c>
      <c r="I163" s="30">
        <v>44484</v>
      </c>
      <c r="J163" s="30" t="s">
        <v>1921</v>
      </c>
      <c r="K163" s="29" t="s">
        <v>2049</v>
      </c>
      <c r="L163" s="29" t="s">
        <v>2050</v>
      </c>
      <c r="M163" s="29" t="s">
        <v>1978</v>
      </c>
      <c r="N163" s="29" t="s">
        <v>1979</v>
      </c>
      <c r="O163" s="29" t="s">
        <v>1980</v>
      </c>
      <c r="P163" s="29" t="s">
        <v>1981</v>
      </c>
      <c r="Q163" s="29" t="s">
        <v>1982</v>
      </c>
      <c r="R163" s="30">
        <v>43466</v>
      </c>
      <c r="S163" s="30">
        <v>43466</v>
      </c>
      <c r="T163" s="30">
        <v>43496</v>
      </c>
      <c r="U163" s="30">
        <v>43496</v>
      </c>
      <c r="V163" s="29" t="s">
        <v>2074</v>
      </c>
      <c r="W163" s="29" t="s">
        <v>2075</v>
      </c>
      <c r="X163" s="30">
        <v>44497</v>
      </c>
      <c r="Y163" s="29" t="s">
        <v>2075</v>
      </c>
    </row>
    <row r="164" spans="1:25" x14ac:dyDescent="0.25">
      <c r="A164" s="28" t="s">
        <v>2046</v>
      </c>
      <c r="B164" s="29" t="s">
        <v>2047</v>
      </c>
      <c r="C164" s="29" t="s">
        <v>302</v>
      </c>
      <c r="D164" s="29" t="s">
        <v>2073</v>
      </c>
      <c r="E164" s="29" t="s">
        <v>303</v>
      </c>
      <c r="F164" s="29" t="s">
        <v>304</v>
      </c>
      <c r="G164" s="29" t="s">
        <v>1975</v>
      </c>
      <c r="H164" s="30">
        <v>43466</v>
      </c>
      <c r="I164" s="30">
        <v>44484</v>
      </c>
      <c r="J164" s="30" t="s">
        <v>1921</v>
      </c>
      <c r="K164" s="29" t="s">
        <v>2049</v>
      </c>
      <c r="L164" s="29" t="s">
        <v>2050</v>
      </c>
      <c r="M164" s="29" t="s">
        <v>1978</v>
      </c>
      <c r="N164" s="29" t="s">
        <v>1986</v>
      </c>
      <c r="O164" s="29" t="s">
        <v>1987</v>
      </c>
      <c r="P164" s="29" t="s">
        <v>1981</v>
      </c>
      <c r="Q164" s="29" t="s">
        <v>1982</v>
      </c>
      <c r="R164" s="30">
        <v>43497</v>
      </c>
      <c r="S164" s="30">
        <v>43497</v>
      </c>
      <c r="T164" s="30">
        <v>43524</v>
      </c>
      <c r="U164" s="30">
        <v>43524</v>
      </c>
      <c r="V164" s="29" t="s">
        <v>2074</v>
      </c>
      <c r="W164" s="29" t="s">
        <v>2075</v>
      </c>
      <c r="X164" s="30">
        <v>44497</v>
      </c>
      <c r="Y164" s="29" t="s">
        <v>2075</v>
      </c>
    </row>
    <row r="165" spans="1:25" x14ac:dyDescent="0.25">
      <c r="A165" s="28" t="s">
        <v>2046</v>
      </c>
      <c r="B165" s="29" t="s">
        <v>2047</v>
      </c>
      <c r="C165" s="29" t="s">
        <v>302</v>
      </c>
      <c r="D165" s="29" t="s">
        <v>2073</v>
      </c>
      <c r="E165" s="29" t="s">
        <v>303</v>
      </c>
      <c r="F165" s="29" t="s">
        <v>304</v>
      </c>
      <c r="G165" s="29" t="s">
        <v>1975</v>
      </c>
      <c r="H165" s="30">
        <v>43466</v>
      </c>
      <c r="I165" s="30">
        <v>44484</v>
      </c>
      <c r="J165" s="30" t="s">
        <v>1921</v>
      </c>
      <c r="K165" s="29" t="s">
        <v>2049</v>
      </c>
      <c r="L165" s="29" t="s">
        <v>2050</v>
      </c>
      <c r="M165" s="29" t="s">
        <v>1978</v>
      </c>
      <c r="N165" s="29" t="s">
        <v>1988</v>
      </c>
      <c r="O165" s="29" t="s">
        <v>1989</v>
      </c>
      <c r="P165" s="29" t="s">
        <v>1981</v>
      </c>
      <c r="Q165" s="29" t="s">
        <v>1982</v>
      </c>
      <c r="R165" s="30">
        <v>43525</v>
      </c>
      <c r="S165" s="30">
        <v>43525</v>
      </c>
      <c r="T165" s="30">
        <v>43650</v>
      </c>
      <c r="U165" s="30">
        <v>43650</v>
      </c>
      <c r="V165" s="29" t="s">
        <v>2074</v>
      </c>
      <c r="W165" s="29" t="s">
        <v>2075</v>
      </c>
      <c r="X165" s="30">
        <v>44497</v>
      </c>
      <c r="Y165" s="29" t="s">
        <v>2075</v>
      </c>
    </row>
    <row r="166" spans="1:25" x14ac:dyDescent="0.25">
      <c r="A166" s="28" t="s">
        <v>2046</v>
      </c>
      <c r="B166" s="29" t="s">
        <v>2047</v>
      </c>
      <c r="C166" s="29" t="s">
        <v>302</v>
      </c>
      <c r="D166" s="29" t="s">
        <v>2073</v>
      </c>
      <c r="E166" s="29" t="s">
        <v>303</v>
      </c>
      <c r="F166" s="29" t="s">
        <v>304</v>
      </c>
      <c r="G166" s="29" t="s">
        <v>1975</v>
      </c>
      <c r="H166" s="30">
        <v>43466</v>
      </c>
      <c r="I166" s="30">
        <v>44484</v>
      </c>
      <c r="J166" s="30" t="s">
        <v>1921</v>
      </c>
      <c r="K166" s="29" t="s">
        <v>2049</v>
      </c>
      <c r="L166" s="29" t="s">
        <v>2050</v>
      </c>
      <c r="M166" s="29" t="s">
        <v>1978</v>
      </c>
      <c r="N166" s="29" t="s">
        <v>1990</v>
      </c>
      <c r="O166" s="29" t="s">
        <v>1991</v>
      </c>
      <c r="P166" s="29" t="s">
        <v>1981</v>
      </c>
      <c r="Q166" s="29" t="s">
        <v>1982</v>
      </c>
      <c r="R166" s="30">
        <v>43651</v>
      </c>
      <c r="S166" s="30">
        <v>43651</v>
      </c>
      <c r="T166" s="30">
        <v>43874</v>
      </c>
      <c r="U166" s="30">
        <v>43874</v>
      </c>
      <c r="V166" s="29" t="s">
        <v>2074</v>
      </c>
      <c r="W166" s="29" t="s">
        <v>2075</v>
      </c>
      <c r="X166" s="30">
        <v>44497</v>
      </c>
      <c r="Y166" s="29" t="s">
        <v>2075</v>
      </c>
    </row>
    <row r="167" spans="1:25" x14ac:dyDescent="0.25">
      <c r="A167" s="28" t="s">
        <v>2046</v>
      </c>
      <c r="B167" s="29" t="s">
        <v>2047</v>
      </c>
      <c r="C167" s="29" t="s">
        <v>302</v>
      </c>
      <c r="D167" s="29" t="s">
        <v>2073</v>
      </c>
      <c r="E167" s="29" t="s">
        <v>303</v>
      </c>
      <c r="F167" s="29" t="s">
        <v>304</v>
      </c>
      <c r="G167" s="29" t="s">
        <v>1975</v>
      </c>
      <c r="H167" s="30">
        <v>43466</v>
      </c>
      <c r="I167" s="30">
        <v>44484</v>
      </c>
      <c r="J167" s="30" t="s">
        <v>1921</v>
      </c>
      <c r="K167" s="29" t="s">
        <v>2049</v>
      </c>
      <c r="L167" s="29" t="s">
        <v>2050</v>
      </c>
      <c r="M167" s="29" t="s">
        <v>1978</v>
      </c>
      <c r="N167" s="29" t="s">
        <v>1992</v>
      </c>
      <c r="O167" s="29" t="s">
        <v>1993</v>
      </c>
      <c r="P167" s="29" t="s">
        <v>1981</v>
      </c>
      <c r="Q167" s="29" t="s">
        <v>1982</v>
      </c>
      <c r="R167" s="30">
        <v>43895</v>
      </c>
      <c r="S167" s="30">
        <v>43895</v>
      </c>
      <c r="T167" s="30">
        <v>43998</v>
      </c>
      <c r="U167" s="30">
        <v>43998</v>
      </c>
      <c r="V167" s="29" t="s">
        <v>2074</v>
      </c>
      <c r="W167" s="29" t="s">
        <v>2075</v>
      </c>
      <c r="X167" s="30">
        <v>44497</v>
      </c>
      <c r="Y167" s="29" t="s">
        <v>2075</v>
      </c>
    </row>
    <row r="168" spans="1:25" x14ac:dyDescent="0.25">
      <c r="A168" s="28" t="s">
        <v>2046</v>
      </c>
      <c r="B168" s="29" t="s">
        <v>2047</v>
      </c>
      <c r="C168" s="29" t="s">
        <v>302</v>
      </c>
      <c r="D168" s="29" t="s">
        <v>2073</v>
      </c>
      <c r="E168" s="29" t="s">
        <v>303</v>
      </c>
      <c r="F168" s="29" t="s">
        <v>304</v>
      </c>
      <c r="G168" s="29" t="s">
        <v>1975</v>
      </c>
      <c r="H168" s="30">
        <v>43466</v>
      </c>
      <c r="I168" s="30">
        <v>44484</v>
      </c>
      <c r="J168" s="30" t="s">
        <v>1921</v>
      </c>
      <c r="K168" s="29" t="s">
        <v>2049</v>
      </c>
      <c r="L168" s="29" t="s">
        <v>2050</v>
      </c>
      <c r="M168" s="29" t="s">
        <v>1978</v>
      </c>
      <c r="N168" s="29" t="s">
        <v>1994</v>
      </c>
      <c r="O168" s="29" t="s">
        <v>1995</v>
      </c>
      <c r="P168" s="29" t="s">
        <v>1981</v>
      </c>
      <c r="Q168" s="29" t="s">
        <v>1982</v>
      </c>
      <c r="R168" s="30">
        <v>44335</v>
      </c>
      <c r="S168" s="30">
        <v>44335</v>
      </c>
      <c r="T168" s="30">
        <v>44469</v>
      </c>
      <c r="U168" s="30">
        <v>44469</v>
      </c>
      <c r="V168" s="29" t="s">
        <v>2074</v>
      </c>
      <c r="W168" s="29" t="s">
        <v>2075</v>
      </c>
      <c r="X168" s="30">
        <v>44497</v>
      </c>
      <c r="Y168" s="29" t="s">
        <v>2075</v>
      </c>
    </row>
    <row r="169" spans="1:25" x14ac:dyDescent="0.25">
      <c r="A169" s="28" t="s">
        <v>2046</v>
      </c>
      <c r="B169" s="29" t="s">
        <v>2047</v>
      </c>
      <c r="C169" s="29" t="s">
        <v>302</v>
      </c>
      <c r="D169" s="29" t="s">
        <v>2073</v>
      </c>
      <c r="E169" s="29" t="s">
        <v>303</v>
      </c>
      <c r="F169" s="29" t="s">
        <v>304</v>
      </c>
      <c r="G169" s="29" t="s">
        <v>1975</v>
      </c>
      <c r="H169" s="30">
        <v>43466</v>
      </c>
      <c r="I169" s="30">
        <v>44484</v>
      </c>
      <c r="J169" s="30" t="s">
        <v>1921</v>
      </c>
      <c r="K169" s="29" t="s">
        <v>2049</v>
      </c>
      <c r="L169" s="29" t="s">
        <v>2050</v>
      </c>
      <c r="M169" s="29" t="s">
        <v>1978</v>
      </c>
      <c r="N169" s="29" t="s">
        <v>1996</v>
      </c>
      <c r="O169" s="29" t="s">
        <v>1997</v>
      </c>
      <c r="P169" s="29" t="s">
        <v>1981</v>
      </c>
      <c r="Q169" s="29" t="s">
        <v>1982</v>
      </c>
      <c r="R169" s="30">
        <v>44470</v>
      </c>
      <c r="S169" s="30">
        <v>44470</v>
      </c>
      <c r="T169" s="30">
        <v>44497</v>
      </c>
      <c r="U169" s="30">
        <v>44497</v>
      </c>
      <c r="V169" s="29" t="s">
        <v>2074</v>
      </c>
      <c r="W169" s="29" t="s">
        <v>2075</v>
      </c>
      <c r="X169" s="30">
        <v>44497</v>
      </c>
      <c r="Y169" s="29" t="s">
        <v>2075</v>
      </c>
    </row>
    <row r="170" spans="1:25" x14ac:dyDescent="0.25">
      <c r="A170" s="28" t="s">
        <v>2046</v>
      </c>
      <c r="B170" s="29" t="s">
        <v>2047</v>
      </c>
      <c r="C170" s="29" t="s">
        <v>360</v>
      </c>
      <c r="D170" s="29" t="s">
        <v>2099</v>
      </c>
      <c r="E170" s="29" t="s">
        <v>361</v>
      </c>
      <c r="F170" s="29" t="s">
        <v>362</v>
      </c>
      <c r="G170" s="29" t="s">
        <v>1975</v>
      </c>
      <c r="H170" s="30">
        <v>43647</v>
      </c>
      <c r="I170" s="30">
        <v>45107</v>
      </c>
      <c r="J170" s="30" t="s">
        <v>1921</v>
      </c>
      <c r="K170" s="29" t="s">
        <v>2049</v>
      </c>
      <c r="L170" s="29" t="s">
        <v>2050</v>
      </c>
      <c r="M170" s="29" t="s">
        <v>1978</v>
      </c>
      <c r="N170" s="29" t="s">
        <v>1979</v>
      </c>
      <c r="O170" s="29" t="s">
        <v>1980</v>
      </c>
      <c r="P170" s="29" t="s">
        <v>1981</v>
      </c>
      <c r="Q170" s="29" t="s">
        <v>1982</v>
      </c>
      <c r="R170" s="30">
        <v>43617</v>
      </c>
      <c r="S170" s="30">
        <v>43617</v>
      </c>
      <c r="T170" s="30">
        <v>43708</v>
      </c>
      <c r="U170" s="30">
        <v>43708</v>
      </c>
      <c r="V170" s="29" t="s">
        <v>1983</v>
      </c>
      <c r="W170" s="29" t="s">
        <v>1984</v>
      </c>
      <c r="X170" s="30">
        <v>44369</v>
      </c>
      <c r="Y170" s="29" t="s">
        <v>1985</v>
      </c>
    </row>
    <row r="171" spans="1:25" x14ac:dyDescent="0.25">
      <c r="A171" s="28" t="s">
        <v>2046</v>
      </c>
      <c r="B171" s="29" t="s">
        <v>2047</v>
      </c>
      <c r="C171" s="29" t="s">
        <v>360</v>
      </c>
      <c r="D171" s="29" t="s">
        <v>2099</v>
      </c>
      <c r="E171" s="29" t="s">
        <v>361</v>
      </c>
      <c r="F171" s="29" t="s">
        <v>362</v>
      </c>
      <c r="G171" s="29" t="s">
        <v>1975</v>
      </c>
      <c r="H171" s="30">
        <v>43647</v>
      </c>
      <c r="I171" s="30">
        <v>45107</v>
      </c>
      <c r="J171" s="30" t="s">
        <v>1921</v>
      </c>
      <c r="K171" s="29" t="s">
        <v>2049</v>
      </c>
      <c r="L171" s="29" t="s">
        <v>2050</v>
      </c>
      <c r="M171" s="29" t="s">
        <v>1978</v>
      </c>
      <c r="N171" s="29" t="s">
        <v>1986</v>
      </c>
      <c r="O171" s="29" t="s">
        <v>1987</v>
      </c>
      <c r="P171" s="29" t="s">
        <v>1981</v>
      </c>
      <c r="Q171" s="29" t="s">
        <v>1982</v>
      </c>
      <c r="R171" s="30">
        <v>43709</v>
      </c>
      <c r="S171" s="30">
        <v>43709</v>
      </c>
      <c r="T171" s="30">
        <v>43905</v>
      </c>
      <c r="U171" s="30">
        <v>43892</v>
      </c>
      <c r="V171" s="29" t="s">
        <v>1983</v>
      </c>
      <c r="W171" s="29" t="s">
        <v>1984</v>
      </c>
      <c r="X171" s="30">
        <v>44369</v>
      </c>
      <c r="Y171" s="29" t="s">
        <v>1985</v>
      </c>
    </row>
    <row r="172" spans="1:25" x14ac:dyDescent="0.25">
      <c r="A172" s="28" t="s">
        <v>2046</v>
      </c>
      <c r="B172" s="29" t="s">
        <v>2047</v>
      </c>
      <c r="C172" s="29" t="s">
        <v>360</v>
      </c>
      <c r="D172" s="29" t="s">
        <v>2099</v>
      </c>
      <c r="E172" s="29" t="s">
        <v>361</v>
      </c>
      <c r="F172" s="29" t="s">
        <v>362</v>
      </c>
      <c r="G172" s="29" t="s">
        <v>1975</v>
      </c>
      <c r="H172" s="30">
        <v>43647</v>
      </c>
      <c r="I172" s="30">
        <v>45107</v>
      </c>
      <c r="J172" s="30" t="s">
        <v>1921</v>
      </c>
      <c r="K172" s="29" t="s">
        <v>2049</v>
      </c>
      <c r="L172" s="29" t="s">
        <v>2050</v>
      </c>
      <c r="M172" s="29" t="s">
        <v>1978</v>
      </c>
      <c r="N172" s="29" t="s">
        <v>1988</v>
      </c>
      <c r="O172" s="29" t="s">
        <v>1989</v>
      </c>
      <c r="P172" s="29" t="s">
        <v>1981</v>
      </c>
      <c r="Q172" s="29" t="s">
        <v>1982</v>
      </c>
      <c r="R172" s="30">
        <v>44452</v>
      </c>
      <c r="S172" s="30">
        <v>43905</v>
      </c>
      <c r="T172" s="30">
        <v>44884</v>
      </c>
      <c r="U172" s="30">
        <v>44386</v>
      </c>
      <c r="V172" s="29" t="s">
        <v>1983</v>
      </c>
      <c r="W172" s="29" t="s">
        <v>1984</v>
      </c>
      <c r="X172" s="30">
        <v>44369</v>
      </c>
      <c r="Y172" s="29" t="s">
        <v>1985</v>
      </c>
    </row>
    <row r="173" spans="1:25" x14ac:dyDescent="0.25">
      <c r="A173" s="28" t="s">
        <v>2046</v>
      </c>
      <c r="B173" s="29" t="s">
        <v>2047</v>
      </c>
      <c r="C173" s="29" t="s">
        <v>360</v>
      </c>
      <c r="D173" s="29" t="s">
        <v>2099</v>
      </c>
      <c r="E173" s="29" t="s">
        <v>361</v>
      </c>
      <c r="F173" s="29" t="s">
        <v>362</v>
      </c>
      <c r="G173" s="29" t="s">
        <v>1975</v>
      </c>
      <c r="H173" s="30">
        <v>43647</v>
      </c>
      <c r="I173" s="30">
        <v>45107</v>
      </c>
      <c r="J173" s="30" t="s">
        <v>1921</v>
      </c>
      <c r="K173" s="29" t="s">
        <v>2049</v>
      </c>
      <c r="L173" s="29" t="s">
        <v>2050</v>
      </c>
      <c r="M173" s="29" t="s">
        <v>1978</v>
      </c>
      <c r="N173" s="29" t="s">
        <v>1990</v>
      </c>
      <c r="O173" s="29" t="s">
        <v>1991</v>
      </c>
      <c r="P173" s="29" t="s">
        <v>1981</v>
      </c>
      <c r="Q173" s="29" t="s">
        <v>1982</v>
      </c>
      <c r="R173" s="30">
        <v>44890</v>
      </c>
      <c r="S173" s="30"/>
      <c r="T173" s="30">
        <v>44914</v>
      </c>
      <c r="U173" s="30"/>
      <c r="V173" s="29" t="s">
        <v>1983</v>
      </c>
      <c r="W173" s="29" t="s">
        <v>1984</v>
      </c>
      <c r="X173" s="30">
        <v>44369</v>
      </c>
      <c r="Y173" s="29" t="s">
        <v>1985</v>
      </c>
    </row>
    <row r="174" spans="1:25" x14ac:dyDescent="0.25">
      <c r="A174" s="28" t="s">
        <v>2046</v>
      </c>
      <c r="B174" s="29" t="s">
        <v>2047</v>
      </c>
      <c r="C174" s="29" t="s">
        <v>360</v>
      </c>
      <c r="D174" s="29" t="s">
        <v>2099</v>
      </c>
      <c r="E174" s="29" t="s">
        <v>361</v>
      </c>
      <c r="F174" s="29" t="s">
        <v>362</v>
      </c>
      <c r="G174" s="29" t="s">
        <v>1975</v>
      </c>
      <c r="H174" s="30">
        <v>43647</v>
      </c>
      <c r="I174" s="30">
        <v>45107</v>
      </c>
      <c r="J174" s="30" t="s">
        <v>1921</v>
      </c>
      <c r="K174" s="29" t="s">
        <v>2049</v>
      </c>
      <c r="L174" s="29" t="s">
        <v>2050</v>
      </c>
      <c r="M174" s="29" t="s">
        <v>1978</v>
      </c>
      <c r="N174" s="29" t="s">
        <v>1992</v>
      </c>
      <c r="O174" s="29" t="s">
        <v>1993</v>
      </c>
      <c r="P174" s="29" t="s">
        <v>1981</v>
      </c>
      <c r="Q174" s="29" t="s">
        <v>1982</v>
      </c>
      <c r="R174" s="30">
        <v>44928</v>
      </c>
      <c r="S174" s="30"/>
      <c r="T174" s="30">
        <v>45016</v>
      </c>
      <c r="U174" s="30"/>
      <c r="V174" s="29" t="s">
        <v>1983</v>
      </c>
      <c r="W174" s="29" t="s">
        <v>1984</v>
      </c>
      <c r="X174" s="30">
        <v>44369</v>
      </c>
      <c r="Y174" s="29" t="s">
        <v>1985</v>
      </c>
    </row>
    <row r="175" spans="1:25" x14ac:dyDescent="0.25">
      <c r="A175" s="28" t="s">
        <v>2046</v>
      </c>
      <c r="B175" s="29" t="s">
        <v>2047</v>
      </c>
      <c r="C175" s="29" t="s">
        <v>360</v>
      </c>
      <c r="D175" s="29" t="s">
        <v>2099</v>
      </c>
      <c r="E175" s="29" t="s">
        <v>361</v>
      </c>
      <c r="F175" s="29" t="s">
        <v>362</v>
      </c>
      <c r="G175" s="29" t="s">
        <v>1975</v>
      </c>
      <c r="H175" s="30">
        <v>43647</v>
      </c>
      <c r="I175" s="30">
        <v>45107</v>
      </c>
      <c r="J175" s="30" t="s">
        <v>1921</v>
      </c>
      <c r="K175" s="29" t="s">
        <v>2049</v>
      </c>
      <c r="L175" s="29" t="s">
        <v>2050</v>
      </c>
      <c r="M175" s="29" t="s">
        <v>1978</v>
      </c>
      <c r="N175" s="29" t="s">
        <v>1994</v>
      </c>
      <c r="O175" s="29" t="s">
        <v>1995</v>
      </c>
      <c r="P175" s="29" t="s">
        <v>1981</v>
      </c>
      <c r="Q175" s="29" t="s">
        <v>1982</v>
      </c>
      <c r="R175" s="30">
        <v>45078</v>
      </c>
      <c r="S175" s="30"/>
      <c r="T175" s="30">
        <v>45626</v>
      </c>
      <c r="U175" s="30"/>
      <c r="V175" s="29" t="s">
        <v>1983</v>
      </c>
      <c r="W175" s="29" t="s">
        <v>1984</v>
      </c>
      <c r="X175" s="30">
        <v>44369</v>
      </c>
      <c r="Y175" s="29" t="s">
        <v>1985</v>
      </c>
    </row>
    <row r="176" spans="1:25" x14ac:dyDescent="0.25">
      <c r="A176" s="28" t="s">
        <v>2046</v>
      </c>
      <c r="B176" s="29" t="s">
        <v>2047</v>
      </c>
      <c r="C176" s="29" t="s">
        <v>360</v>
      </c>
      <c r="D176" s="29" t="s">
        <v>2099</v>
      </c>
      <c r="E176" s="29" t="s">
        <v>361</v>
      </c>
      <c r="F176" s="29" t="s">
        <v>362</v>
      </c>
      <c r="G176" s="29" t="s">
        <v>1975</v>
      </c>
      <c r="H176" s="30">
        <v>43647</v>
      </c>
      <c r="I176" s="30">
        <v>45107</v>
      </c>
      <c r="J176" s="30" t="s">
        <v>1921</v>
      </c>
      <c r="K176" s="29" t="s">
        <v>2049</v>
      </c>
      <c r="L176" s="29" t="s">
        <v>2050</v>
      </c>
      <c r="M176" s="29" t="s">
        <v>1978</v>
      </c>
      <c r="N176" s="29" t="s">
        <v>1996</v>
      </c>
      <c r="O176" s="29" t="s">
        <v>1997</v>
      </c>
      <c r="P176" s="29" t="s">
        <v>1981</v>
      </c>
      <c r="Q176" s="29" t="s">
        <v>1982</v>
      </c>
      <c r="R176" s="30">
        <v>45627</v>
      </c>
      <c r="S176" s="30"/>
      <c r="T176" s="30">
        <v>45688</v>
      </c>
      <c r="U176" s="30"/>
      <c r="V176" s="29" t="s">
        <v>1983</v>
      </c>
      <c r="W176" s="29" t="s">
        <v>1984</v>
      </c>
      <c r="X176" s="30">
        <v>44369</v>
      </c>
      <c r="Y176" s="29" t="s">
        <v>1985</v>
      </c>
    </row>
    <row r="177" spans="1:25" x14ac:dyDescent="0.25">
      <c r="A177" s="28" t="s">
        <v>2046</v>
      </c>
      <c r="B177" s="29" t="s">
        <v>2047</v>
      </c>
      <c r="C177" s="29" t="s">
        <v>306</v>
      </c>
      <c r="D177" s="29" t="s">
        <v>2076</v>
      </c>
      <c r="E177" s="29" t="s">
        <v>307</v>
      </c>
      <c r="F177" s="29" t="s">
        <v>308</v>
      </c>
      <c r="G177" s="29" t="s">
        <v>1975</v>
      </c>
      <c r="H177" s="30">
        <v>43466</v>
      </c>
      <c r="I177" s="30">
        <v>44043</v>
      </c>
      <c r="J177" s="30" t="s">
        <v>1921</v>
      </c>
      <c r="K177" s="29" t="s">
        <v>2049</v>
      </c>
      <c r="L177" s="29" t="s">
        <v>2050</v>
      </c>
      <c r="M177" s="29" t="s">
        <v>1978</v>
      </c>
      <c r="N177" s="29" t="s">
        <v>1979</v>
      </c>
      <c r="O177" s="29" t="s">
        <v>1980</v>
      </c>
      <c r="P177" s="29" t="s">
        <v>1981</v>
      </c>
      <c r="Q177" s="29" t="s">
        <v>1982</v>
      </c>
      <c r="R177" s="30">
        <v>43466</v>
      </c>
      <c r="S177" s="30">
        <v>43466</v>
      </c>
      <c r="T177" s="30">
        <v>43496</v>
      </c>
      <c r="U177" s="30">
        <v>43496</v>
      </c>
      <c r="V177" s="29" t="s">
        <v>1983</v>
      </c>
      <c r="W177" s="29" t="s">
        <v>1984</v>
      </c>
      <c r="X177" s="30">
        <v>44369</v>
      </c>
      <c r="Y177" s="29" t="s">
        <v>2075</v>
      </c>
    </row>
    <row r="178" spans="1:25" x14ac:dyDescent="0.25">
      <c r="A178" s="28" t="s">
        <v>2046</v>
      </c>
      <c r="B178" s="29" t="s">
        <v>2047</v>
      </c>
      <c r="C178" s="29" t="s">
        <v>306</v>
      </c>
      <c r="D178" s="29" t="s">
        <v>2076</v>
      </c>
      <c r="E178" s="29" t="s">
        <v>307</v>
      </c>
      <c r="F178" s="29" t="s">
        <v>308</v>
      </c>
      <c r="G178" s="29" t="s">
        <v>1975</v>
      </c>
      <c r="H178" s="30">
        <v>43466</v>
      </c>
      <c r="I178" s="30">
        <v>44043</v>
      </c>
      <c r="J178" s="30" t="s">
        <v>1921</v>
      </c>
      <c r="K178" s="29" t="s">
        <v>2049</v>
      </c>
      <c r="L178" s="29" t="s">
        <v>2050</v>
      </c>
      <c r="M178" s="29" t="s">
        <v>1978</v>
      </c>
      <c r="N178" s="29" t="s">
        <v>1986</v>
      </c>
      <c r="O178" s="29" t="s">
        <v>1987</v>
      </c>
      <c r="P178" s="29" t="s">
        <v>1981</v>
      </c>
      <c r="Q178" s="29" t="s">
        <v>1982</v>
      </c>
      <c r="R178" s="30">
        <v>43497</v>
      </c>
      <c r="S178" s="30">
        <v>43497</v>
      </c>
      <c r="T178" s="30">
        <v>43524</v>
      </c>
      <c r="U178" s="30">
        <v>43524</v>
      </c>
      <c r="V178" s="29" t="s">
        <v>1983</v>
      </c>
      <c r="W178" s="29" t="s">
        <v>1984</v>
      </c>
      <c r="X178" s="30">
        <v>44369</v>
      </c>
      <c r="Y178" s="29" t="s">
        <v>2075</v>
      </c>
    </row>
    <row r="179" spans="1:25" x14ac:dyDescent="0.25">
      <c r="A179" s="28" t="s">
        <v>2046</v>
      </c>
      <c r="B179" s="29" t="s">
        <v>2047</v>
      </c>
      <c r="C179" s="29" t="s">
        <v>306</v>
      </c>
      <c r="D179" s="29" t="s">
        <v>2076</v>
      </c>
      <c r="E179" s="29" t="s">
        <v>307</v>
      </c>
      <c r="F179" s="29" t="s">
        <v>308</v>
      </c>
      <c r="G179" s="29" t="s">
        <v>1975</v>
      </c>
      <c r="H179" s="30">
        <v>43466</v>
      </c>
      <c r="I179" s="30">
        <v>44043</v>
      </c>
      <c r="J179" s="30" t="s">
        <v>1921</v>
      </c>
      <c r="K179" s="29" t="s">
        <v>2049</v>
      </c>
      <c r="L179" s="29" t="s">
        <v>2050</v>
      </c>
      <c r="M179" s="29" t="s">
        <v>1978</v>
      </c>
      <c r="N179" s="29" t="s">
        <v>1988</v>
      </c>
      <c r="O179" s="29" t="s">
        <v>1989</v>
      </c>
      <c r="P179" s="29" t="s">
        <v>1981</v>
      </c>
      <c r="Q179" s="29" t="s">
        <v>1982</v>
      </c>
      <c r="R179" s="30">
        <v>43525</v>
      </c>
      <c r="S179" s="30">
        <v>43525</v>
      </c>
      <c r="T179" s="30">
        <v>43616</v>
      </c>
      <c r="U179" s="30">
        <v>43616</v>
      </c>
      <c r="V179" s="29" t="s">
        <v>1983</v>
      </c>
      <c r="W179" s="29" t="s">
        <v>1984</v>
      </c>
      <c r="X179" s="30">
        <v>44369</v>
      </c>
      <c r="Y179" s="29" t="s">
        <v>2075</v>
      </c>
    </row>
    <row r="180" spans="1:25" x14ac:dyDescent="0.25">
      <c r="A180" s="28" t="s">
        <v>2046</v>
      </c>
      <c r="B180" s="29" t="s">
        <v>2047</v>
      </c>
      <c r="C180" s="29" t="s">
        <v>306</v>
      </c>
      <c r="D180" s="29" t="s">
        <v>2076</v>
      </c>
      <c r="E180" s="29" t="s">
        <v>307</v>
      </c>
      <c r="F180" s="29" t="s">
        <v>308</v>
      </c>
      <c r="G180" s="29" t="s">
        <v>1975</v>
      </c>
      <c r="H180" s="30">
        <v>43466</v>
      </c>
      <c r="I180" s="30">
        <v>44043</v>
      </c>
      <c r="J180" s="30" t="s">
        <v>1921</v>
      </c>
      <c r="K180" s="29" t="s">
        <v>2049</v>
      </c>
      <c r="L180" s="29" t="s">
        <v>2050</v>
      </c>
      <c r="M180" s="29" t="s">
        <v>1978</v>
      </c>
      <c r="N180" s="29" t="s">
        <v>1990</v>
      </c>
      <c r="O180" s="29" t="s">
        <v>1991</v>
      </c>
      <c r="P180" s="29" t="s">
        <v>1981</v>
      </c>
      <c r="Q180" s="29" t="s">
        <v>1982</v>
      </c>
      <c r="R180" s="30">
        <v>43617</v>
      </c>
      <c r="S180" s="30">
        <v>43617</v>
      </c>
      <c r="T180" s="30">
        <v>43708</v>
      </c>
      <c r="U180" s="30">
        <v>43949</v>
      </c>
      <c r="V180" s="29" t="s">
        <v>1983</v>
      </c>
      <c r="W180" s="29" t="s">
        <v>1984</v>
      </c>
      <c r="X180" s="30">
        <v>44369</v>
      </c>
      <c r="Y180" s="29" t="s">
        <v>2075</v>
      </c>
    </row>
    <row r="181" spans="1:25" x14ac:dyDescent="0.25">
      <c r="A181" s="28" t="s">
        <v>2046</v>
      </c>
      <c r="B181" s="29" t="s">
        <v>2047</v>
      </c>
      <c r="C181" s="29" t="s">
        <v>306</v>
      </c>
      <c r="D181" s="29" t="s">
        <v>2076</v>
      </c>
      <c r="E181" s="29" t="s">
        <v>307</v>
      </c>
      <c r="F181" s="29" t="s">
        <v>308</v>
      </c>
      <c r="G181" s="29" t="s">
        <v>1975</v>
      </c>
      <c r="H181" s="30">
        <v>43466</v>
      </c>
      <c r="I181" s="30">
        <v>44043</v>
      </c>
      <c r="J181" s="30" t="s">
        <v>1921</v>
      </c>
      <c r="K181" s="29" t="s">
        <v>2049</v>
      </c>
      <c r="L181" s="29" t="s">
        <v>2050</v>
      </c>
      <c r="M181" s="29" t="s">
        <v>1978</v>
      </c>
      <c r="N181" s="29" t="s">
        <v>1992</v>
      </c>
      <c r="O181" s="29" t="s">
        <v>1993</v>
      </c>
      <c r="P181" s="29" t="s">
        <v>1981</v>
      </c>
      <c r="Q181" s="29" t="s">
        <v>1982</v>
      </c>
      <c r="R181" s="30">
        <v>44133</v>
      </c>
      <c r="S181" s="30">
        <v>44133</v>
      </c>
      <c r="T181" s="30">
        <v>44354</v>
      </c>
      <c r="U181" s="30">
        <v>44354</v>
      </c>
      <c r="V181" s="29" t="s">
        <v>1983</v>
      </c>
      <c r="W181" s="29" t="s">
        <v>1984</v>
      </c>
      <c r="X181" s="30">
        <v>44369</v>
      </c>
      <c r="Y181" s="29" t="s">
        <v>2075</v>
      </c>
    </row>
    <row r="182" spans="1:25" x14ac:dyDescent="0.25">
      <c r="A182" s="28" t="s">
        <v>2046</v>
      </c>
      <c r="B182" s="29" t="s">
        <v>2047</v>
      </c>
      <c r="C182" s="29" t="s">
        <v>306</v>
      </c>
      <c r="D182" s="29" t="s">
        <v>2076</v>
      </c>
      <c r="E182" s="29" t="s">
        <v>307</v>
      </c>
      <c r="F182" s="29" t="s">
        <v>308</v>
      </c>
      <c r="G182" s="29" t="s">
        <v>1975</v>
      </c>
      <c r="H182" s="30">
        <v>43466</v>
      </c>
      <c r="I182" s="30">
        <v>44043</v>
      </c>
      <c r="J182" s="30" t="s">
        <v>1921</v>
      </c>
      <c r="K182" s="29" t="s">
        <v>2049</v>
      </c>
      <c r="L182" s="29" t="s">
        <v>2050</v>
      </c>
      <c r="M182" s="29" t="s">
        <v>1978</v>
      </c>
      <c r="N182" s="29" t="s">
        <v>1994</v>
      </c>
      <c r="O182" s="29" t="s">
        <v>1995</v>
      </c>
      <c r="P182" s="29" t="s">
        <v>1981</v>
      </c>
      <c r="Q182" s="29" t="s">
        <v>1982</v>
      </c>
      <c r="R182" s="30">
        <v>45101</v>
      </c>
      <c r="S182" s="30">
        <v>45101</v>
      </c>
      <c r="T182" s="30">
        <v>45341</v>
      </c>
      <c r="U182" s="30">
        <v>45370</v>
      </c>
      <c r="V182" s="29" t="s">
        <v>1983</v>
      </c>
      <c r="W182" s="29" t="s">
        <v>1984</v>
      </c>
      <c r="X182" s="30">
        <v>44369</v>
      </c>
      <c r="Y182" s="29" t="s">
        <v>2075</v>
      </c>
    </row>
    <row r="183" spans="1:25" x14ac:dyDescent="0.25">
      <c r="A183" s="28" t="s">
        <v>2046</v>
      </c>
      <c r="B183" s="29" t="s">
        <v>2047</v>
      </c>
      <c r="C183" s="29" t="s">
        <v>306</v>
      </c>
      <c r="D183" s="29" t="s">
        <v>2076</v>
      </c>
      <c r="E183" s="29" t="s">
        <v>307</v>
      </c>
      <c r="F183" s="29" t="s">
        <v>308</v>
      </c>
      <c r="G183" s="29" t="s">
        <v>1975</v>
      </c>
      <c r="H183" s="30">
        <v>43466</v>
      </c>
      <c r="I183" s="30">
        <v>44043</v>
      </c>
      <c r="J183" s="30" t="s">
        <v>1921</v>
      </c>
      <c r="K183" s="29" t="s">
        <v>2049</v>
      </c>
      <c r="L183" s="29" t="s">
        <v>2050</v>
      </c>
      <c r="M183" s="29" t="s">
        <v>1978</v>
      </c>
      <c r="N183" s="29" t="s">
        <v>1996</v>
      </c>
      <c r="O183" s="29" t="s">
        <v>1997</v>
      </c>
      <c r="P183" s="29" t="s">
        <v>1981</v>
      </c>
      <c r="Q183" s="29" t="s">
        <v>1982</v>
      </c>
      <c r="R183" s="30">
        <v>45342</v>
      </c>
      <c r="S183" s="30"/>
      <c r="T183" s="30">
        <v>45370</v>
      </c>
      <c r="U183" s="30"/>
      <c r="V183" s="29" t="s">
        <v>1983</v>
      </c>
      <c r="W183" s="29" t="s">
        <v>1984</v>
      </c>
      <c r="X183" s="30">
        <v>44369</v>
      </c>
      <c r="Y183" s="29" t="s">
        <v>2075</v>
      </c>
    </row>
    <row r="184" spans="1:25" x14ac:dyDescent="0.25">
      <c r="A184" s="28" t="s">
        <v>2046</v>
      </c>
      <c r="B184" s="29" t="s">
        <v>2047</v>
      </c>
      <c r="C184" s="29" t="s">
        <v>363</v>
      </c>
      <c r="D184" s="29" t="s">
        <v>2100</v>
      </c>
      <c r="E184" s="29" t="s">
        <v>364</v>
      </c>
      <c r="F184" s="29" t="s">
        <v>365</v>
      </c>
      <c r="G184" s="29" t="s">
        <v>1975</v>
      </c>
      <c r="H184" s="30">
        <v>43647</v>
      </c>
      <c r="I184" s="30">
        <v>44377</v>
      </c>
      <c r="J184" s="30" t="s">
        <v>1921</v>
      </c>
      <c r="K184" s="29" t="s">
        <v>2049</v>
      </c>
      <c r="L184" s="29" t="s">
        <v>2050</v>
      </c>
      <c r="M184" s="29" t="s">
        <v>1978</v>
      </c>
      <c r="N184" s="29" t="s">
        <v>2003</v>
      </c>
      <c r="O184" s="29" t="s">
        <v>1993</v>
      </c>
      <c r="P184" s="29" t="s">
        <v>2004</v>
      </c>
      <c r="Q184" s="29" t="s">
        <v>2005</v>
      </c>
      <c r="R184" s="30">
        <v>45245</v>
      </c>
      <c r="S184" s="30">
        <v>45259</v>
      </c>
      <c r="T184" s="30">
        <v>45337</v>
      </c>
      <c r="U184" s="30">
        <v>45316</v>
      </c>
      <c r="V184" s="29" t="s">
        <v>1983</v>
      </c>
      <c r="W184" s="29" t="s">
        <v>1984</v>
      </c>
      <c r="X184" s="30">
        <v>45477</v>
      </c>
      <c r="Y184" s="29" t="s">
        <v>2002</v>
      </c>
    </row>
    <row r="185" spans="1:25" x14ac:dyDescent="0.25">
      <c r="A185" s="28" t="s">
        <v>2046</v>
      </c>
      <c r="B185" s="29" t="s">
        <v>2047</v>
      </c>
      <c r="C185" s="29" t="s">
        <v>363</v>
      </c>
      <c r="D185" s="29" t="s">
        <v>2100</v>
      </c>
      <c r="E185" s="29" t="s">
        <v>364</v>
      </c>
      <c r="F185" s="29" t="s">
        <v>365</v>
      </c>
      <c r="G185" s="29" t="s">
        <v>1975</v>
      </c>
      <c r="H185" s="30">
        <v>43647</v>
      </c>
      <c r="I185" s="30">
        <v>44377</v>
      </c>
      <c r="J185" s="30" t="s">
        <v>1921</v>
      </c>
      <c r="K185" s="29" t="s">
        <v>2049</v>
      </c>
      <c r="L185" s="29" t="s">
        <v>2050</v>
      </c>
      <c r="M185" s="29" t="s">
        <v>1978</v>
      </c>
      <c r="N185" s="29" t="s">
        <v>2006</v>
      </c>
      <c r="O185" s="29" t="s">
        <v>2007</v>
      </c>
      <c r="P185" s="29" t="s">
        <v>2004</v>
      </c>
      <c r="Q185" s="29" t="s">
        <v>2005</v>
      </c>
      <c r="R185" s="30">
        <v>45352</v>
      </c>
      <c r="S185" s="30">
        <v>45348</v>
      </c>
      <c r="T185" s="30">
        <v>46021</v>
      </c>
      <c r="U185" s="30"/>
      <c r="V185" s="29" t="s">
        <v>1983</v>
      </c>
      <c r="W185" s="29" t="s">
        <v>1984</v>
      </c>
      <c r="X185" s="30">
        <v>45477</v>
      </c>
      <c r="Y185" s="29" t="s">
        <v>2002</v>
      </c>
    </row>
    <row r="186" spans="1:25" x14ac:dyDescent="0.25">
      <c r="A186" s="28" t="s">
        <v>2046</v>
      </c>
      <c r="B186" s="29" t="s">
        <v>2047</v>
      </c>
      <c r="C186" s="29" t="s">
        <v>366</v>
      </c>
      <c r="D186" s="29" t="s">
        <v>2101</v>
      </c>
      <c r="E186" s="29" t="s">
        <v>367</v>
      </c>
      <c r="F186" s="29" t="s">
        <v>368</v>
      </c>
      <c r="G186" s="29" t="s">
        <v>1975</v>
      </c>
      <c r="H186" s="30">
        <v>43646</v>
      </c>
      <c r="I186" s="30">
        <v>44377</v>
      </c>
      <c r="J186" s="30" t="s">
        <v>1921</v>
      </c>
      <c r="K186" s="29" t="s">
        <v>2049</v>
      </c>
      <c r="L186" s="29" t="s">
        <v>2050</v>
      </c>
      <c r="M186" s="29" t="s">
        <v>1978</v>
      </c>
      <c r="N186" s="29" t="s">
        <v>2003</v>
      </c>
      <c r="O186" s="29" t="s">
        <v>1993</v>
      </c>
      <c r="P186" s="29" t="s">
        <v>2004</v>
      </c>
      <c r="Q186" s="29" t="s">
        <v>2005</v>
      </c>
      <c r="R186" s="30">
        <v>45245</v>
      </c>
      <c r="S186" s="30">
        <v>45323</v>
      </c>
      <c r="T186" s="30">
        <v>45337</v>
      </c>
      <c r="U186" s="30">
        <v>45376</v>
      </c>
      <c r="V186" s="29" t="s">
        <v>1983</v>
      </c>
      <c r="W186" s="29" t="s">
        <v>1984</v>
      </c>
      <c r="X186" s="30">
        <v>45477</v>
      </c>
      <c r="Y186" s="29" t="s">
        <v>2002</v>
      </c>
    </row>
    <row r="187" spans="1:25" x14ac:dyDescent="0.25">
      <c r="A187" s="28" t="s">
        <v>2046</v>
      </c>
      <c r="B187" s="29" t="s">
        <v>2047</v>
      </c>
      <c r="C187" s="29" t="s">
        <v>366</v>
      </c>
      <c r="D187" s="29" t="s">
        <v>2101</v>
      </c>
      <c r="E187" s="29" t="s">
        <v>367</v>
      </c>
      <c r="F187" s="29" t="s">
        <v>368</v>
      </c>
      <c r="G187" s="29" t="s">
        <v>1975</v>
      </c>
      <c r="H187" s="30">
        <v>43646</v>
      </c>
      <c r="I187" s="30">
        <v>44377</v>
      </c>
      <c r="J187" s="30" t="s">
        <v>1921</v>
      </c>
      <c r="K187" s="29" t="s">
        <v>2049</v>
      </c>
      <c r="L187" s="29" t="s">
        <v>2050</v>
      </c>
      <c r="M187" s="29" t="s">
        <v>1978</v>
      </c>
      <c r="N187" s="29" t="s">
        <v>2006</v>
      </c>
      <c r="O187" s="29" t="s">
        <v>2007</v>
      </c>
      <c r="P187" s="29" t="s">
        <v>2004</v>
      </c>
      <c r="Q187" s="29" t="s">
        <v>2005</v>
      </c>
      <c r="R187" s="30">
        <v>45352</v>
      </c>
      <c r="S187" s="30">
        <v>45590</v>
      </c>
      <c r="T187" s="30">
        <v>46016</v>
      </c>
      <c r="U187" s="30"/>
      <c r="V187" s="29" t="s">
        <v>1983</v>
      </c>
      <c r="W187" s="29" t="s">
        <v>1984</v>
      </c>
      <c r="X187" s="30">
        <v>45477</v>
      </c>
      <c r="Y187" s="29" t="s">
        <v>2002</v>
      </c>
    </row>
    <row r="188" spans="1:25" x14ac:dyDescent="0.25">
      <c r="A188" s="28" t="s">
        <v>2046</v>
      </c>
      <c r="B188" s="29" t="s">
        <v>2047</v>
      </c>
      <c r="C188" s="29" t="s">
        <v>357</v>
      </c>
      <c r="D188" s="29" t="s">
        <v>2098</v>
      </c>
      <c r="E188" s="29" t="s">
        <v>358</v>
      </c>
      <c r="F188" s="29" t="s">
        <v>359</v>
      </c>
      <c r="G188" s="29" t="s">
        <v>1975</v>
      </c>
      <c r="H188" s="30">
        <v>43647</v>
      </c>
      <c r="I188" s="30">
        <v>45196</v>
      </c>
      <c r="J188" s="30" t="s">
        <v>1921</v>
      </c>
      <c r="K188" s="29" t="s">
        <v>2049</v>
      </c>
      <c r="L188" s="29" t="s">
        <v>2050</v>
      </c>
      <c r="M188" s="29" t="s">
        <v>1978</v>
      </c>
      <c r="N188" s="29" t="s">
        <v>1979</v>
      </c>
      <c r="O188" s="29" t="s">
        <v>1980</v>
      </c>
      <c r="P188" s="29" t="s">
        <v>1981</v>
      </c>
      <c r="Q188" s="29" t="s">
        <v>1982</v>
      </c>
      <c r="R188" s="30">
        <v>43647</v>
      </c>
      <c r="S188" s="30">
        <v>43647</v>
      </c>
      <c r="T188" s="30">
        <v>43677</v>
      </c>
      <c r="U188" s="30">
        <v>43677</v>
      </c>
      <c r="V188" s="29" t="s">
        <v>1983</v>
      </c>
      <c r="W188" s="29" t="s">
        <v>1984</v>
      </c>
      <c r="X188" s="30">
        <v>44369</v>
      </c>
      <c r="Y188" s="29" t="s">
        <v>1985</v>
      </c>
    </row>
    <row r="189" spans="1:25" x14ac:dyDescent="0.25">
      <c r="A189" s="28" t="s">
        <v>2046</v>
      </c>
      <c r="B189" s="29" t="s">
        <v>2047</v>
      </c>
      <c r="C189" s="29" t="s">
        <v>357</v>
      </c>
      <c r="D189" s="29" t="s">
        <v>2098</v>
      </c>
      <c r="E189" s="29" t="s">
        <v>358</v>
      </c>
      <c r="F189" s="29" t="s">
        <v>359</v>
      </c>
      <c r="G189" s="29" t="s">
        <v>1975</v>
      </c>
      <c r="H189" s="30">
        <v>43647</v>
      </c>
      <c r="I189" s="30">
        <v>45196</v>
      </c>
      <c r="J189" s="30" t="s">
        <v>1921</v>
      </c>
      <c r="K189" s="29" t="s">
        <v>2049</v>
      </c>
      <c r="L189" s="29" t="s">
        <v>2050</v>
      </c>
      <c r="M189" s="29" t="s">
        <v>1978</v>
      </c>
      <c r="N189" s="29" t="s">
        <v>1986</v>
      </c>
      <c r="O189" s="29" t="s">
        <v>1987</v>
      </c>
      <c r="P189" s="29" t="s">
        <v>1981</v>
      </c>
      <c r="Q189" s="29" t="s">
        <v>1982</v>
      </c>
      <c r="R189" s="30">
        <v>43678</v>
      </c>
      <c r="S189" s="30">
        <v>43678</v>
      </c>
      <c r="T189" s="30">
        <v>43708</v>
      </c>
      <c r="U189" s="30">
        <v>43912</v>
      </c>
      <c r="V189" s="29" t="s">
        <v>1983</v>
      </c>
      <c r="W189" s="29" t="s">
        <v>1984</v>
      </c>
      <c r="X189" s="30">
        <v>44369</v>
      </c>
      <c r="Y189" s="29" t="s">
        <v>1985</v>
      </c>
    </row>
    <row r="190" spans="1:25" x14ac:dyDescent="0.25">
      <c r="A190" s="28" t="s">
        <v>2046</v>
      </c>
      <c r="B190" s="29" t="s">
        <v>2047</v>
      </c>
      <c r="C190" s="29" t="s">
        <v>357</v>
      </c>
      <c r="D190" s="29" t="s">
        <v>2098</v>
      </c>
      <c r="E190" s="29" t="s">
        <v>358</v>
      </c>
      <c r="F190" s="29" t="s">
        <v>359</v>
      </c>
      <c r="G190" s="29" t="s">
        <v>1975</v>
      </c>
      <c r="H190" s="30">
        <v>43647</v>
      </c>
      <c r="I190" s="30">
        <v>45196</v>
      </c>
      <c r="J190" s="30" t="s">
        <v>1921</v>
      </c>
      <c r="K190" s="29" t="s">
        <v>2049</v>
      </c>
      <c r="L190" s="29" t="s">
        <v>2050</v>
      </c>
      <c r="M190" s="29" t="s">
        <v>1978</v>
      </c>
      <c r="N190" s="29" t="s">
        <v>1988</v>
      </c>
      <c r="O190" s="29" t="s">
        <v>1989</v>
      </c>
      <c r="P190" s="29" t="s">
        <v>1981</v>
      </c>
      <c r="Q190" s="29" t="s">
        <v>1982</v>
      </c>
      <c r="R190" s="30">
        <v>44277</v>
      </c>
      <c r="S190" s="30">
        <v>44369</v>
      </c>
      <c r="T190" s="30">
        <v>44392</v>
      </c>
      <c r="U190" s="30">
        <v>44491</v>
      </c>
      <c r="V190" s="29" t="s">
        <v>1983</v>
      </c>
      <c r="W190" s="29" t="s">
        <v>1984</v>
      </c>
      <c r="X190" s="30">
        <v>44369</v>
      </c>
      <c r="Y190" s="29" t="s">
        <v>1985</v>
      </c>
    </row>
    <row r="191" spans="1:25" x14ac:dyDescent="0.25">
      <c r="A191" s="28" t="s">
        <v>2046</v>
      </c>
      <c r="B191" s="29" t="s">
        <v>2047</v>
      </c>
      <c r="C191" s="29" t="s">
        <v>357</v>
      </c>
      <c r="D191" s="29" t="s">
        <v>2098</v>
      </c>
      <c r="E191" s="29" t="s">
        <v>358</v>
      </c>
      <c r="F191" s="29" t="s">
        <v>359</v>
      </c>
      <c r="G191" s="29" t="s">
        <v>1975</v>
      </c>
      <c r="H191" s="30">
        <v>43647</v>
      </c>
      <c r="I191" s="30">
        <v>45196</v>
      </c>
      <c r="J191" s="30" t="s">
        <v>1921</v>
      </c>
      <c r="K191" s="29" t="s">
        <v>2049</v>
      </c>
      <c r="L191" s="29" t="s">
        <v>2050</v>
      </c>
      <c r="M191" s="29" t="s">
        <v>1978</v>
      </c>
      <c r="N191" s="29" t="s">
        <v>1990</v>
      </c>
      <c r="O191" s="29" t="s">
        <v>1991</v>
      </c>
      <c r="P191" s="29" t="s">
        <v>1981</v>
      </c>
      <c r="Q191" s="29" t="s">
        <v>1982</v>
      </c>
      <c r="R191" s="30">
        <v>45680</v>
      </c>
      <c r="S191" s="30">
        <v>44617</v>
      </c>
      <c r="T191" s="30">
        <v>45730</v>
      </c>
      <c r="U191" s="30"/>
      <c r="V191" s="29" t="s">
        <v>1983</v>
      </c>
      <c r="W191" s="29" t="s">
        <v>1984</v>
      </c>
      <c r="X191" s="30">
        <v>44369</v>
      </c>
      <c r="Y191" s="29" t="s">
        <v>1985</v>
      </c>
    </row>
    <row r="192" spans="1:25" x14ac:dyDescent="0.25">
      <c r="A192" s="28" t="s">
        <v>2046</v>
      </c>
      <c r="B192" s="29" t="s">
        <v>2047</v>
      </c>
      <c r="C192" s="29" t="s">
        <v>357</v>
      </c>
      <c r="D192" s="29" t="s">
        <v>2098</v>
      </c>
      <c r="E192" s="29" t="s">
        <v>358</v>
      </c>
      <c r="F192" s="29" t="s">
        <v>359</v>
      </c>
      <c r="G192" s="29" t="s">
        <v>1975</v>
      </c>
      <c r="H192" s="30">
        <v>43647</v>
      </c>
      <c r="I192" s="30">
        <v>45196</v>
      </c>
      <c r="J192" s="30" t="s">
        <v>1921</v>
      </c>
      <c r="K192" s="29" t="s">
        <v>2049</v>
      </c>
      <c r="L192" s="29" t="s">
        <v>2050</v>
      </c>
      <c r="M192" s="29" t="s">
        <v>1978</v>
      </c>
      <c r="N192" s="29" t="s">
        <v>1992</v>
      </c>
      <c r="O192" s="29" t="s">
        <v>1993</v>
      </c>
      <c r="P192" s="29" t="s">
        <v>1981</v>
      </c>
      <c r="Q192" s="29" t="s">
        <v>1982</v>
      </c>
      <c r="R192" s="30">
        <v>45731</v>
      </c>
      <c r="S192" s="30"/>
      <c r="T192" s="30">
        <v>45851</v>
      </c>
      <c r="U192" s="30"/>
      <c r="V192" s="29" t="s">
        <v>1983</v>
      </c>
      <c r="W192" s="29" t="s">
        <v>1984</v>
      </c>
      <c r="X192" s="30">
        <v>44369</v>
      </c>
      <c r="Y192" s="29" t="s">
        <v>1985</v>
      </c>
    </row>
    <row r="193" spans="1:25" x14ac:dyDescent="0.25">
      <c r="A193" s="28" t="s">
        <v>2046</v>
      </c>
      <c r="B193" s="29" t="s">
        <v>2047</v>
      </c>
      <c r="C193" s="29" t="s">
        <v>357</v>
      </c>
      <c r="D193" s="29" t="s">
        <v>2098</v>
      </c>
      <c r="E193" s="29" t="s">
        <v>358</v>
      </c>
      <c r="F193" s="29" t="s">
        <v>359</v>
      </c>
      <c r="G193" s="29" t="s">
        <v>1975</v>
      </c>
      <c r="H193" s="30">
        <v>43647</v>
      </c>
      <c r="I193" s="30">
        <v>45196</v>
      </c>
      <c r="J193" s="30" t="s">
        <v>1921</v>
      </c>
      <c r="K193" s="29" t="s">
        <v>2049</v>
      </c>
      <c r="L193" s="29" t="s">
        <v>2050</v>
      </c>
      <c r="M193" s="29" t="s">
        <v>1978</v>
      </c>
      <c r="N193" s="29" t="s">
        <v>1994</v>
      </c>
      <c r="O193" s="29" t="s">
        <v>1995</v>
      </c>
      <c r="P193" s="29" t="s">
        <v>1981</v>
      </c>
      <c r="Q193" s="29" t="s">
        <v>1982</v>
      </c>
      <c r="R193" s="30">
        <v>45852</v>
      </c>
      <c r="S193" s="30"/>
      <c r="T193" s="30">
        <v>46369</v>
      </c>
      <c r="U193" s="30"/>
      <c r="V193" s="29" t="s">
        <v>1983</v>
      </c>
      <c r="W193" s="29" t="s">
        <v>1984</v>
      </c>
      <c r="X193" s="30">
        <v>44369</v>
      </c>
      <c r="Y193" s="29" t="s">
        <v>1985</v>
      </c>
    </row>
    <row r="194" spans="1:25" x14ac:dyDescent="0.25">
      <c r="A194" s="28" t="s">
        <v>2046</v>
      </c>
      <c r="B194" s="29" t="s">
        <v>2047</v>
      </c>
      <c r="C194" s="29" t="s">
        <v>357</v>
      </c>
      <c r="D194" s="29" t="s">
        <v>2098</v>
      </c>
      <c r="E194" s="29" t="s">
        <v>358</v>
      </c>
      <c r="F194" s="29" t="s">
        <v>359</v>
      </c>
      <c r="G194" s="29" t="s">
        <v>1975</v>
      </c>
      <c r="H194" s="30">
        <v>43647</v>
      </c>
      <c r="I194" s="30">
        <v>45196</v>
      </c>
      <c r="J194" s="30" t="s">
        <v>1921</v>
      </c>
      <c r="K194" s="29" t="s">
        <v>2049</v>
      </c>
      <c r="L194" s="29" t="s">
        <v>2050</v>
      </c>
      <c r="M194" s="29" t="s">
        <v>1978</v>
      </c>
      <c r="N194" s="29" t="s">
        <v>1996</v>
      </c>
      <c r="O194" s="29" t="s">
        <v>1997</v>
      </c>
      <c r="P194" s="29" t="s">
        <v>1981</v>
      </c>
      <c r="Q194" s="29" t="s">
        <v>1982</v>
      </c>
      <c r="R194" s="30">
        <v>46370</v>
      </c>
      <c r="S194" s="30"/>
      <c r="T194" s="30">
        <v>46401</v>
      </c>
      <c r="U194" s="30"/>
      <c r="V194" s="29" t="s">
        <v>1983</v>
      </c>
      <c r="W194" s="29" t="s">
        <v>1984</v>
      </c>
      <c r="X194" s="30">
        <v>44369</v>
      </c>
      <c r="Y194" s="29" t="s">
        <v>1985</v>
      </c>
    </row>
    <row r="195" spans="1:25" x14ac:dyDescent="0.25">
      <c r="A195" s="28" t="s">
        <v>2046</v>
      </c>
      <c r="B195" s="29" t="s">
        <v>2047</v>
      </c>
      <c r="C195" s="29" t="s">
        <v>375</v>
      </c>
      <c r="D195" s="29" t="s">
        <v>2104</v>
      </c>
      <c r="E195" s="29" t="s">
        <v>376</v>
      </c>
      <c r="F195" s="29" t="s">
        <v>377</v>
      </c>
      <c r="G195" s="29" t="s">
        <v>1975</v>
      </c>
      <c r="H195" s="30">
        <v>43466</v>
      </c>
      <c r="I195" s="30">
        <v>45595</v>
      </c>
      <c r="J195" s="30" t="s">
        <v>1921</v>
      </c>
      <c r="K195" s="29" t="s">
        <v>2049</v>
      </c>
      <c r="L195" s="29" t="s">
        <v>2050</v>
      </c>
      <c r="M195" s="29" t="s">
        <v>1978</v>
      </c>
      <c r="N195" s="29" t="s">
        <v>1979</v>
      </c>
      <c r="O195" s="29" t="s">
        <v>1980</v>
      </c>
      <c r="P195" s="29" t="s">
        <v>1981</v>
      </c>
      <c r="Q195" s="29" t="s">
        <v>1982</v>
      </c>
      <c r="R195" s="30">
        <v>43466</v>
      </c>
      <c r="S195" s="30">
        <v>43466</v>
      </c>
      <c r="T195" s="30">
        <v>43496</v>
      </c>
      <c r="U195" s="30">
        <v>43496</v>
      </c>
      <c r="V195" s="29" t="s">
        <v>1983</v>
      </c>
      <c r="W195" s="29" t="s">
        <v>1984</v>
      </c>
      <c r="X195" s="30">
        <v>44369</v>
      </c>
      <c r="Y195" s="29" t="s">
        <v>1985</v>
      </c>
    </row>
    <row r="196" spans="1:25" x14ac:dyDescent="0.25">
      <c r="A196" s="28" t="s">
        <v>2046</v>
      </c>
      <c r="B196" s="29" t="s">
        <v>2047</v>
      </c>
      <c r="C196" s="29" t="s">
        <v>375</v>
      </c>
      <c r="D196" s="29" t="s">
        <v>2104</v>
      </c>
      <c r="E196" s="29" t="s">
        <v>376</v>
      </c>
      <c r="F196" s="29" t="s">
        <v>377</v>
      </c>
      <c r="G196" s="29" t="s">
        <v>1975</v>
      </c>
      <c r="H196" s="30">
        <v>43466</v>
      </c>
      <c r="I196" s="30">
        <v>45595</v>
      </c>
      <c r="J196" s="30" t="s">
        <v>1921</v>
      </c>
      <c r="K196" s="29" t="s">
        <v>2049</v>
      </c>
      <c r="L196" s="29" t="s">
        <v>2050</v>
      </c>
      <c r="M196" s="29" t="s">
        <v>1978</v>
      </c>
      <c r="N196" s="29" t="s">
        <v>1986</v>
      </c>
      <c r="O196" s="29" t="s">
        <v>1987</v>
      </c>
      <c r="P196" s="29" t="s">
        <v>1981</v>
      </c>
      <c r="Q196" s="29" t="s">
        <v>1982</v>
      </c>
      <c r="R196" s="30">
        <v>43497</v>
      </c>
      <c r="S196" s="30">
        <v>43497</v>
      </c>
      <c r="T196" s="30">
        <v>43524</v>
      </c>
      <c r="U196" s="30">
        <v>43524</v>
      </c>
      <c r="V196" s="29" t="s">
        <v>1983</v>
      </c>
      <c r="W196" s="29" t="s">
        <v>1984</v>
      </c>
      <c r="X196" s="30">
        <v>44369</v>
      </c>
      <c r="Y196" s="29" t="s">
        <v>1985</v>
      </c>
    </row>
    <row r="197" spans="1:25" x14ac:dyDescent="0.25">
      <c r="A197" s="28" t="s">
        <v>2046</v>
      </c>
      <c r="B197" s="29" t="s">
        <v>2047</v>
      </c>
      <c r="C197" s="29" t="s">
        <v>375</v>
      </c>
      <c r="D197" s="29" t="s">
        <v>2104</v>
      </c>
      <c r="E197" s="29" t="s">
        <v>376</v>
      </c>
      <c r="F197" s="29" t="s">
        <v>377</v>
      </c>
      <c r="G197" s="29" t="s">
        <v>1975</v>
      </c>
      <c r="H197" s="30">
        <v>43466</v>
      </c>
      <c r="I197" s="30">
        <v>45595</v>
      </c>
      <c r="J197" s="30" t="s">
        <v>1921</v>
      </c>
      <c r="K197" s="29" t="s">
        <v>2049</v>
      </c>
      <c r="L197" s="29" t="s">
        <v>2050</v>
      </c>
      <c r="M197" s="29" t="s">
        <v>1978</v>
      </c>
      <c r="N197" s="29" t="s">
        <v>1988</v>
      </c>
      <c r="O197" s="29" t="s">
        <v>1989</v>
      </c>
      <c r="P197" s="29" t="s">
        <v>1981</v>
      </c>
      <c r="Q197" s="29" t="s">
        <v>1982</v>
      </c>
      <c r="R197" s="30">
        <v>43525</v>
      </c>
      <c r="S197" s="30">
        <v>45609</v>
      </c>
      <c r="T197" s="30">
        <v>43734</v>
      </c>
      <c r="U197" s="30">
        <v>45664</v>
      </c>
      <c r="V197" s="29" t="s">
        <v>1983</v>
      </c>
      <c r="W197" s="29" t="s">
        <v>1984</v>
      </c>
      <c r="X197" s="30">
        <v>44369</v>
      </c>
      <c r="Y197" s="29" t="s">
        <v>1985</v>
      </c>
    </row>
    <row r="198" spans="1:25" x14ac:dyDescent="0.25">
      <c r="A198" s="28" t="s">
        <v>2046</v>
      </c>
      <c r="B198" s="29" t="s">
        <v>2047</v>
      </c>
      <c r="C198" s="29" t="s">
        <v>375</v>
      </c>
      <c r="D198" s="29" t="s">
        <v>2104</v>
      </c>
      <c r="E198" s="29" t="s">
        <v>376</v>
      </c>
      <c r="F198" s="29" t="s">
        <v>377</v>
      </c>
      <c r="G198" s="29" t="s">
        <v>1975</v>
      </c>
      <c r="H198" s="30">
        <v>43466</v>
      </c>
      <c r="I198" s="30">
        <v>45595</v>
      </c>
      <c r="J198" s="30" t="s">
        <v>1921</v>
      </c>
      <c r="K198" s="29" t="s">
        <v>2049</v>
      </c>
      <c r="L198" s="29" t="s">
        <v>2050</v>
      </c>
      <c r="M198" s="29" t="s">
        <v>1978</v>
      </c>
      <c r="N198" s="29" t="s">
        <v>1990</v>
      </c>
      <c r="O198" s="29" t="s">
        <v>1991</v>
      </c>
      <c r="P198" s="29" t="s">
        <v>1981</v>
      </c>
      <c r="Q198" s="29" t="s">
        <v>1982</v>
      </c>
      <c r="R198" s="30">
        <v>44837</v>
      </c>
      <c r="S198" s="30">
        <v>45670</v>
      </c>
      <c r="T198" s="30">
        <v>45366</v>
      </c>
      <c r="U198" s="30"/>
      <c r="V198" s="29" t="s">
        <v>1983</v>
      </c>
      <c r="W198" s="29" t="s">
        <v>1984</v>
      </c>
      <c r="X198" s="30">
        <v>44369</v>
      </c>
      <c r="Y198" s="29" t="s">
        <v>1985</v>
      </c>
    </row>
    <row r="199" spans="1:25" x14ac:dyDescent="0.25">
      <c r="A199" s="28" t="s">
        <v>2046</v>
      </c>
      <c r="B199" s="29" t="s">
        <v>2047</v>
      </c>
      <c r="C199" s="29" t="s">
        <v>375</v>
      </c>
      <c r="D199" s="29" t="s">
        <v>2104</v>
      </c>
      <c r="E199" s="29" t="s">
        <v>376</v>
      </c>
      <c r="F199" s="29" t="s">
        <v>377</v>
      </c>
      <c r="G199" s="29" t="s">
        <v>1975</v>
      </c>
      <c r="H199" s="30">
        <v>43466</v>
      </c>
      <c r="I199" s="30">
        <v>45595</v>
      </c>
      <c r="J199" s="30" t="s">
        <v>1921</v>
      </c>
      <c r="K199" s="29" t="s">
        <v>2049</v>
      </c>
      <c r="L199" s="29" t="s">
        <v>2050</v>
      </c>
      <c r="M199" s="29" t="s">
        <v>1978</v>
      </c>
      <c r="N199" s="29" t="s">
        <v>1992</v>
      </c>
      <c r="O199" s="29" t="s">
        <v>1993</v>
      </c>
      <c r="P199" s="29" t="s">
        <v>1981</v>
      </c>
      <c r="Q199" s="29" t="s">
        <v>1982</v>
      </c>
      <c r="R199" s="30">
        <v>45413</v>
      </c>
      <c r="S199" s="30"/>
      <c r="T199" s="30">
        <v>45536</v>
      </c>
      <c r="U199" s="30"/>
      <c r="V199" s="29" t="s">
        <v>1983</v>
      </c>
      <c r="W199" s="29" t="s">
        <v>1984</v>
      </c>
      <c r="X199" s="30">
        <v>44369</v>
      </c>
      <c r="Y199" s="29" t="s">
        <v>1985</v>
      </c>
    </row>
    <row r="200" spans="1:25" x14ac:dyDescent="0.25">
      <c r="A200" s="28" t="s">
        <v>2046</v>
      </c>
      <c r="B200" s="29" t="s">
        <v>2047</v>
      </c>
      <c r="C200" s="29" t="s">
        <v>375</v>
      </c>
      <c r="D200" s="29" t="s">
        <v>2104</v>
      </c>
      <c r="E200" s="29" t="s">
        <v>376</v>
      </c>
      <c r="F200" s="29" t="s">
        <v>377</v>
      </c>
      <c r="G200" s="29" t="s">
        <v>1975</v>
      </c>
      <c r="H200" s="30">
        <v>43466</v>
      </c>
      <c r="I200" s="30">
        <v>45595</v>
      </c>
      <c r="J200" s="30" t="s">
        <v>1921</v>
      </c>
      <c r="K200" s="29" t="s">
        <v>2049</v>
      </c>
      <c r="L200" s="29" t="s">
        <v>2050</v>
      </c>
      <c r="M200" s="29" t="s">
        <v>1978</v>
      </c>
      <c r="N200" s="29" t="s">
        <v>1994</v>
      </c>
      <c r="O200" s="29" t="s">
        <v>1995</v>
      </c>
      <c r="P200" s="29" t="s">
        <v>1981</v>
      </c>
      <c r="Q200" s="29" t="s">
        <v>1982</v>
      </c>
      <c r="R200" s="30">
        <v>45627</v>
      </c>
      <c r="S200" s="30"/>
      <c r="T200" s="30">
        <v>46356</v>
      </c>
      <c r="U200" s="30"/>
      <c r="V200" s="29" t="s">
        <v>1983</v>
      </c>
      <c r="W200" s="29" t="s">
        <v>1984</v>
      </c>
      <c r="X200" s="30">
        <v>44369</v>
      </c>
      <c r="Y200" s="29" t="s">
        <v>1985</v>
      </c>
    </row>
    <row r="201" spans="1:25" x14ac:dyDescent="0.25">
      <c r="A201" s="28" t="s">
        <v>2046</v>
      </c>
      <c r="B201" s="29" t="s">
        <v>2047</v>
      </c>
      <c r="C201" s="29" t="s">
        <v>375</v>
      </c>
      <c r="D201" s="29" t="s">
        <v>2104</v>
      </c>
      <c r="E201" s="29" t="s">
        <v>376</v>
      </c>
      <c r="F201" s="29" t="s">
        <v>377</v>
      </c>
      <c r="G201" s="29" t="s">
        <v>1975</v>
      </c>
      <c r="H201" s="30">
        <v>43466</v>
      </c>
      <c r="I201" s="30">
        <v>45595</v>
      </c>
      <c r="J201" s="30" t="s">
        <v>1921</v>
      </c>
      <c r="K201" s="29" t="s">
        <v>2049</v>
      </c>
      <c r="L201" s="29" t="s">
        <v>2050</v>
      </c>
      <c r="M201" s="29" t="s">
        <v>1978</v>
      </c>
      <c r="N201" s="29" t="s">
        <v>1996</v>
      </c>
      <c r="O201" s="29" t="s">
        <v>1997</v>
      </c>
      <c r="P201" s="29" t="s">
        <v>1981</v>
      </c>
      <c r="Q201" s="29" t="s">
        <v>1982</v>
      </c>
      <c r="R201" s="30">
        <v>46357</v>
      </c>
      <c r="S201" s="30"/>
      <c r="T201" s="30">
        <v>46387</v>
      </c>
      <c r="U201" s="30"/>
      <c r="V201" s="29" t="s">
        <v>1983</v>
      </c>
      <c r="W201" s="29" t="s">
        <v>1984</v>
      </c>
      <c r="X201" s="30">
        <v>44369</v>
      </c>
      <c r="Y201" s="29" t="s">
        <v>1985</v>
      </c>
    </row>
    <row r="202" spans="1:25" x14ac:dyDescent="0.25">
      <c r="A202" s="28" t="s">
        <v>2046</v>
      </c>
      <c r="B202" s="29" t="s">
        <v>2047</v>
      </c>
      <c r="C202" s="29" t="s">
        <v>266</v>
      </c>
      <c r="D202" s="29" t="s">
        <v>2048</v>
      </c>
      <c r="E202" s="29" t="s">
        <v>267</v>
      </c>
      <c r="F202" s="29" t="s">
        <v>268</v>
      </c>
      <c r="G202" s="29" t="s">
        <v>1975</v>
      </c>
      <c r="H202" s="30">
        <v>43895</v>
      </c>
      <c r="I202" s="30">
        <v>45263</v>
      </c>
      <c r="J202" s="30" t="s">
        <v>1921</v>
      </c>
      <c r="K202" s="29" t="s">
        <v>2049</v>
      </c>
      <c r="L202" s="29" t="s">
        <v>2050</v>
      </c>
      <c r="M202" s="29" t="s">
        <v>1978</v>
      </c>
      <c r="N202" s="29" t="s">
        <v>1979</v>
      </c>
      <c r="O202" s="29" t="s">
        <v>1980</v>
      </c>
      <c r="P202" s="29" t="s">
        <v>1981</v>
      </c>
      <c r="Q202" s="29" t="s">
        <v>1982</v>
      </c>
      <c r="R202" s="30">
        <v>44197</v>
      </c>
      <c r="S202" s="30">
        <v>44197</v>
      </c>
      <c r="T202" s="30">
        <v>44328</v>
      </c>
      <c r="U202" s="30">
        <v>44328</v>
      </c>
      <c r="V202" s="29" t="s">
        <v>1983</v>
      </c>
      <c r="W202" s="29" t="s">
        <v>1984</v>
      </c>
      <c r="X202" s="30">
        <v>44369</v>
      </c>
      <c r="Y202" s="29" t="s">
        <v>1985</v>
      </c>
    </row>
    <row r="203" spans="1:25" x14ac:dyDescent="0.25">
      <c r="A203" s="28" t="s">
        <v>2046</v>
      </c>
      <c r="B203" s="29" t="s">
        <v>2047</v>
      </c>
      <c r="C203" s="29" t="s">
        <v>266</v>
      </c>
      <c r="D203" s="29" t="s">
        <v>2048</v>
      </c>
      <c r="E203" s="29" t="s">
        <v>267</v>
      </c>
      <c r="F203" s="29" t="s">
        <v>268</v>
      </c>
      <c r="G203" s="29" t="s">
        <v>1975</v>
      </c>
      <c r="H203" s="30">
        <v>43895</v>
      </c>
      <c r="I203" s="30">
        <v>45263</v>
      </c>
      <c r="J203" s="30" t="s">
        <v>1921</v>
      </c>
      <c r="K203" s="29" t="s">
        <v>2049</v>
      </c>
      <c r="L203" s="29" t="s">
        <v>2050</v>
      </c>
      <c r="M203" s="29" t="s">
        <v>1978</v>
      </c>
      <c r="N203" s="29" t="s">
        <v>1986</v>
      </c>
      <c r="O203" s="29" t="s">
        <v>1987</v>
      </c>
      <c r="P203" s="29" t="s">
        <v>1981</v>
      </c>
      <c r="Q203" s="29" t="s">
        <v>1982</v>
      </c>
      <c r="R203" s="30">
        <v>44329</v>
      </c>
      <c r="S203" s="30">
        <v>44329</v>
      </c>
      <c r="T203" s="30">
        <v>44895</v>
      </c>
      <c r="U203" s="30">
        <v>44895</v>
      </c>
      <c r="V203" s="29" t="s">
        <v>1983</v>
      </c>
      <c r="W203" s="29" t="s">
        <v>1984</v>
      </c>
      <c r="X203" s="30">
        <v>44369</v>
      </c>
      <c r="Y203" s="29" t="s">
        <v>1985</v>
      </c>
    </row>
    <row r="204" spans="1:25" x14ac:dyDescent="0.25">
      <c r="A204" s="28" t="s">
        <v>2046</v>
      </c>
      <c r="B204" s="29" t="s">
        <v>2047</v>
      </c>
      <c r="C204" s="29" t="s">
        <v>266</v>
      </c>
      <c r="D204" s="29" t="s">
        <v>2048</v>
      </c>
      <c r="E204" s="29" t="s">
        <v>267</v>
      </c>
      <c r="F204" s="29" t="s">
        <v>268</v>
      </c>
      <c r="G204" s="29" t="s">
        <v>1975</v>
      </c>
      <c r="H204" s="30">
        <v>43895</v>
      </c>
      <c r="I204" s="30">
        <v>45263</v>
      </c>
      <c r="J204" s="30" t="s">
        <v>1921</v>
      </c>
      <c r="K204" s="29" t="s">
        <v>2049</v>
      </c>
      <c r="L204" s="29" t="s">
        <v>2050</v>
      </c>
      <c r="M204" s="29" t="s">
        <v>1978</v>
      </c>
      <c r="N204" s="29" t="s">
        <v>1988</v>
      </c>
      <c r="O204" s="29" t="s">
        <v>1989</v>
      </c>
      <c r="P204" s="29" t="s">
        <v>1981</v>
      </c>
      <c r="Q204" s="29" t="s">
        <v>1982</v>
      </c>
      <c r="R204" s="30">
        <v>44896</v>
      </c>
      <c r="S204" s="30">
        <v>45400</v>
      </c>
      <c r="T204" s="30">
        <v>45565</v>
      </c>
      <c r="U204" s="30"/>
      <c r="V204" s="29" t="s">
        <v>1983</v>
      </c>
      <c r="W204" s="29" t="s">
        <v>1984</v>
      </c>
      <c r="X204" s="30">
        <v>44369</v>
      </c>
      <c r="Y204" s="29" t="s">
        <v>1985</v>
      </c>
    </row>
    <row r="205" spans="1:25" x14ac:dyDescent="0.25">
      <c r="A205" s="28" t="s">
        <v>2046</v>
      </c>
      <c r="B205" s="29" t="s">
        <v>2047</v>
      </c>
      <c r="C205" s="29" t="s">
        <v>266</v>
      </c>
      <c r="D205" s="29" t="s">
        <v>2048</v>
      </c>
      <c r="E205" s="29" t="s">
        <v>267</v>
      </c>
      <c r="F205" s="29" t="s">
        <v>268</v>
      </c>
      <c r="G205" s="29" t="s">
        <v>1975</v>
      </c>
      <c r="H205" s="30">
        <v>43895</v>
      </c>
      <c r="I205" s="30">
        <v>45263</v>
      </c>
      <c r="J205" s="30" t="s">
        <v>1921</v>
      </c>
      <c r="K205" s="29" t="s">
        <v>2049</v>
      </c>
      <c r="L205" s="29" t="s">
        <v>2050</v>
      </c>
      <c r="M205" s="29" t="s">
        <v>1978</v>
      </c>
      <c r="N205" s="29" t="s">
        <v>1990</v>
      </c>
      <c r="O205" s="29" t="s">
        <v>1991</v>
      </c>
      <c r="P205" s="29" t="s">
        <v>1981</v>
      </c>
      <c r="Q205" s="29" t="s">
        <v>1982</v>
      </c>
      <c r="R205" s="30">
        <v>45566</v>
      </c>
      <c r="S205" s="30"/>
      <c r="T205" s="30">
        <v>45627</v>
      </c>
      <c r="U205" s="30"/>
      <c r="V205" s="29" t="s">
        <v>1983</v>
      </c>
      <c r="W205" s="29" t="s">
        <v>1984</v>
      </c>
      <c r="X205" s="30">
        <v>44369</v>
      </c>
      <c r="Y205" s="29" t="s">
        <v>1985</v>
      </c>
    </row>
    <row r="206" spans="1:25" x14ac:dyDescent="0.25">
      <c r="A206" s="28" t="s">
        <v>2046</v>
      </c>
      <c r="B206" s="29" t="s">
        <v>2047</v>
      </c>
      <c r="C206" s="29" t="s">
        <v>266</v>
      </c>
      <c r="D206" s="29" t="s">
        <v>2048</v>
      </c>
      <c r="E206" s="29" t="s">
        <v>267</v>
      </c>
      <c r="F206" s="29" t="s">
        <v>268</v>
      </c>
      <c r="G206" s="29" t="s">
        <v>1975</v>
      </c>
      <c r="H206" s="30">
        <v>43895</v>
      </c>
      <c r="I206" s="30">
        <v>45263</v>
      </c>
      <c r="J206" s="30" t="s">
        <v>1921</v>
      </c>
      <c r="K206" s="29" t="s">
        <v>2049</v>
      </c>
      <c r="L206" s="29" t="s">
        <v>2050</v>
      </c>
      <c r="M206" s="29" t="s">
        <v>1978</v>
      </c>
      <c r="N206" s="29" t="s">
        <v>1992</v>
      </c>
      <c r="O206" s="29" t="s">
        <v>1993</v>
      </c>
      <c r="P206" s="29" t="s">
        <v>1981</v>
      </c>
      <c r="Q206" s="29" t="s">
        <v>1982</v>
      </c>
      <c r="R206" s="30">
        <v>45658</v>
      </c>
      <c r="S206" s="30"/>
      <c r="T206" s="30">
        <v>45777</v>
      </c>
      <c r="U206" s="30"/>
      <c r="V206" s="29" t="s">
        <v>1983</v>
      </c>
      <c r="W206" s="29" t="s">
        <v>1984</v>
      </c>
      <c r="X206" s="30">
        <v>44369</v>
      </c>
      <c r="Y206" s="29" t="s">
        <v>1985</v>
      </c>
    </row>
    <row r="207" spans="1:25" x14ac:dyDescent="0.25">
      <c r="A207" s="28" t="s">
        <v>2046</v>
      </c>
      <c r="B207" s="29" t="s">
        <v>2047</v>
      </c>
      <c r="C207" s="29" t="s">
        <v>266</v>
      </c>
      <c r="D207" s="29" t="s">
        <v>2048</v>
      </c>
      <c r="E207" s="29" t="s">
        <v>267</v>
      </c>
      <c r="F207" s="29" t="s">
        <v>268</v>
      </c>
      <c r="G207" s="29" t="s">
        <v>1975</v>
      </c>
      <c r="H207" s="30">
        <v>43895</v>
      </c>
      <c r="I207" s="30">
        <v>45263</v>
      </c>
      <c r="J207" s="30" t="s">
        <v>1921</v>
      </c>
      <c r="K207" s="29" t="s">
        <v>2049</v>
      </c>
      <c r="L207" s="29" t="s">
        <v>2050</v>
      </c>
      <c r="M207" s="29" t="s">
        <v>1978</v>
      </c>
      <c r="N207" s="29" t="s">
        <v>1994</v>
      </c>
      <c r="O207" s="29" t="s">
        <v>1995</v>
      </c>
      <c r="P207" s="29" t="s">
        <v>1981</v>
      </c>
      <c r="Q207" s="29" t="s">
        <v>1982</v>
      </c>
      <c r="R207" s="30">
        <v>45778</v>
      </c>
      <c r="S207" s="30"/>
      <c r="T207" s="30">
        <v>46264</v>
      </c>
      <c r="U207" s="30"/>
      <c r="V207" s="29" t="s">
        <v>1983</v>
      </c>
      <c r="W207" s="29" t="s">
        <v>1984</v>
      </c>
      <c r="X207" s="30">
        <v>44369</v>
      </c>
      <c r="Y207" s="29" t="s">
        <v>1985</v>
      </c>
    </row>
    <row r="208" spans="1:25" x14ac:dyDescent="0.25">
      <c r="A208" s="28" t="s">
        <v>2046</v>
      </c>
      <c r="B208" s="29" t="s">
        <v>2047</v>
      </c>
      <c r="C208" s="29" t="s">
        <v>266</v>
      </c>
      <c r="D208" s="29" t="s">
        <v>2048</v>
      </c>
      <c r="E208" s="29" t="s">
        <v>267</v>
      </c>
      <c r="F208" s="29" t="s">
        <v>268</v>
      </c>
      <c r="G208" s="29" t="s">
        <v>1975</v>
      </c>
      <c r="H208" s="30">
        <v>43895</v>
      </c>
      <c r="I208" s="30">
        <v>45263</v>
      </c>
      <c r="J208" s="30" t="s">
        <v>1921</v>
      </c>
      <c r="K208" s="29" t="s">
        <v>2049</v>
      </c>
      <c r="L208" s="29" t="s">
        <v>2050</v>
      </c>
      <c r="M208" s="29" t="s">
        <v>1978</v>
      </c>
      <c r="N208" s="29" t="s">
        <v>1996</v>
      </c>
      <c r="O208" s="29" t="s">
        <v>1997</v>
      </c>
      <c r="P208" s="29" t="s">
        <v>1981</v>
      </c>
      <c r="Q208" s="29" t="s">
        <v>1982</v>
      </c>
      <c r="R208" s="30">
        <v>46266</v>
      </c>
      <c r="S208" s="30"/>
      <c r="T208" s="30">
        <v>46295</v>
      </c>
      <c r="U208" s="30"/>
      <c r="V208" s="29" t="s">
        <v>1983</v>
      </c>
      <c r="W208" s="29" t="s">
        <v>1984</v>
      </c>
      <c r="X208" s="30">
        <v>44369</v>
      </c>
      <c r="Y208" s="29" t="s">
        <v>1985</v>
      </c>
    </row>
    <row r="209" spans="1:25" x14ac:dyDescent="0.25">
      <c r="A209" s="28" t="s">
        <v>2046</v>
      </c>
      <c r="B209" s="29" t="s">
        <v>2047</v>
      </c>
      <c r="C209" s="29" t="s">
        <v>339</v>
      </c>
      <c r="D209" s="29" t="s">
        <v>2087</v>
      </c>
      <c r="E209" s="29" t="s">
        <v>340</v>
      </c>
      <c r="F209" s="29" t="s">
        <v>341</v>
      </c>
      <c r="G209" s="29" t="s">
        <v>1975</v>
      </c>
      <c r="H209" s="30">
        <v>44036</v>
      </c>
      <c r="I209" s="30">
        <v>44560</v>
      </c>
      <c r="J209" s="30" t="s">
        <v>1921</v>
      </c>
      <c r="K209" s="29" t="s">
        <v>2049</v>
      </c>
      <c r="L209" s="29" t="s">
        <v>2050</v>
      </c>
      <c r="M209" s="29" t="s">
        <v>1978</v>
      </c>
      <c r="N209" s="29" t="s">
        <v>2003</v>
      </c>
      <c r="O209" s="29" t="s">
        <v>1993</v>
      </c>
      <c r="P209" s="29" t="s">
        <v>2004</v>
      </c>
      <c r="Q209" s="29" t="s">
        <v>2005</v>
      </c>
      <c r="R209" s="30">
        <v>44036</v>
      </c>
      <c r="S209" s="30">
        <v>44036</v>
      </c>
      <c r="T209" s="30">
        <v>44285</v>
      </c>
      <c r="U209" s="30">
        <v>44277</v>
      </c>
      <c r="V209" s="29" t="s">
        <v>1983</v>
      </c>
      <c r="W209" s="29" t="s">
        <v>1984</v>
      </c>
      <c r="X209" s="30">
        <v>44369</v>
      </c>
      <c r="Y209" s="29" t="s">
        <v>2002</v>
      </c>
    </row>
    <row r="210" spans="1:25" x14ac:dyDescent="0.25">
      <c r="A210" s="28" t="s">
        <v>2046</v>
      </c>
      <c r="B210" s="29" t="s">
        <v>2047</v>
      </c>
      <c r="C210" s="29" t="s">
        <v>339</v>
      </c>
      <c r="D210" s="29" t="s">
        <v>2087</v>
      </c>
      <c r="E210" s="29" t="s">
        <v>340</v>
      </c>
      <c r="F210" s="29" t="s">
        <v>341</v>
      </c>
      <c r="G210" s="29" t="s">
        <v>1975</v>
      </c>
      <c r="H210" s="30">
        <v>44036</v>
      </c>
      <c r="I210" s="30">
        <v>44560</v>
      </c>
      <c r="J210" s="30" t="s">
        <v>1921</v>
      </c>
      <c r="K210" s="29" t="s">
        <v>2049</v>
      </c>
      <c r="L210" s="29" t="s">
        <v>2050</v>
      </c>
      <c r="M210" s="29" t="s">
        <v>1978</v>
      </c>
      <c r="N210" s="29" t="s">
        <v>2006</v>
      </c>
      <c r="O210" s="29" t="s">
        <v>2007</v>
      </c>
      <c r="P210" s="29" t="s">
        <v>2004</v>
      </c>
      <c r="Q210" s="29" t="s">
        <v>2005</v>
      </c>
      <c r="R210" s="30">
        <v>44321</v>
      </c>
      <c r="S210" s="30">
        <v>44321</v>
      </c>
      <c r="T210" s="30">
        <v>45778</v>
      </c>
      <c r="U210" s="30"/>
      <c r="V210" s="29" t="s">
        <v>1983</v>
      </c>
      <c r="W210" s="29" t="s">
        <v>1984</v>
      </c>
      <c r="X210" s="30">
        <v>44369</v>
      </c>
      <c r="Y210" s="29" t="s">
        <v>2002</v>
      </c>
    </row>
    <row r="211" spans="1:25" x14ac:dyDescent="0.25">
      <c r="A211" s="28" t="s">
        <v>2046</v>
      </c>
      <c r="B211" s="29" t="s">
        <v>2047</v>
      </c>
      <c r="C211" s="29" t="s">
        <v>333</v>
      </c>
      <c r="D211" s="29" t="s">
        <v>2085</v>
      </c>
      <c r="E211" s="29" t="s">
        <v>334</v>
      </c>
      <c r="F211" s="29" t="s">
        <v>335</v>
      </c>
      <c r="G211" s="29" t="s">
        <v>1975</v>
      </c>
      <c r="H211" s="30">
        <v>44257</v>
      </c>
      <c r="I211" s="30">
        <v>44621</v>
      </c>
      <c r="J211" s="30" t="s">
        <v>1921</v>
      </c>
      <c r="K211" s="29" t="s">
        <v>2049</v>
      </c>
      <c r="L211" s="29" t="s">
        <v>2050</v>
      </c>
      <c r="M211" s="29" t="s">
        <v>1978</v>
      </c>
      <c r="N211" s="29" t="s">
        <v>2003</v>
      </c>
      <c r="O211" s="29" t="s">
        <v>1993</v>
      </c>
      <c r="P211" s="29" t="s">
        <v>2004</v>
      </c>
      <c r="Q211" s="29" t="s">
        <v>2005</v>
      </c>
      <c r="R211" s="30">
        <v>44257</v>
      </c>
      <c r="S211" s="30">
        <v>44257</v>
      </c>
      <c r="T211" s="30">
        <v>45012</v>
      </c>
      <c r="U211" s="30">
        <v>45012</v>
      </c>
      <c r="V211" s="29" t="s">
        <v>1983</v>
      </c>
      <c r="W211" s="29" t="s">
        <v>1984</v>
      </c>
      <c r="X211" s="30">
        <v>44369</v>
      </c>
      <c r="Y211" s="29" t="s">
        <v>2002</v>
      </c>
    </row>
    <row r="212" spans="1:25" x14ac:dyDescent="0.25">
      <c r="A212" s="28" t="s">
        <v>2046</v>
      </c>
      <c r="B212" s="29" t="s">
        <v>2047</v>
      </c>
      <c r="C212" s="29" t="s">
        <v>333</v>
      </c>
      <c r="D212" s="29" t="s">
        <v>2085</v>
      </c>
      <c r="E212" s="29" t="s">
        <v>334</v>
      </c>
      <c r="F212" s="29" t="s">
        <v>335</v>
      </c>
      <c r="G212" s="29" t="s">
        <v>1975</v>
      </c>
      <c r="H212" s="30">
        <v>44257</v>
      </c>
      <c r="I212" s="30">
        <v>44621</v>
      </c>
      <c r="J212" s="30" t="s">
        <v>1921</v>
      </c>
      <c r="K212" s="29" t="s">
        <v>2049</v>
      </c>
      <c r="L212" s="29" t="s">
        <v>2050</v>
      </c>
      <c r="M212" s="29" t="s">
        <v>1978</v>
      </c>
      <c r="N212" s="29" t="s">
        <v>2006</v>
      </c>
      <c r="O212" s="29" t="s">
        <v>2007</v>
      </c>
      <c r="P212" s="29" t="s">
        <v>2004</v>
      </c>
      <c r="Q212" s="29" t="s">
        <v>2005</v>
      </c>
      <c r="R212" s="30">
        <v>45231</v>
      </c>
      <c r="S212" s="30">
        <v>45231</v>
      </c>
      <c r="T212" s="30">
        <v>45467</v>
      </c>
      <c r="U212" s="30"/>
      <c r="V212" s="29" t="s">
        <v>1983</v>
      </c>
      <c r="W212" s="29" t="s">
        <v>1984</v>
      </c>
      <c r="X212" s="30">
        <v>44369</v>
      </c>
      <c r="Y212" s="29" t="s">
        <v>2002</v>
      </c>
    </row>
    <row r="213" spans="1:25" x14ac:dyDescent="0.25">
      <c r="A213" s="28" t="s">
        <v>2046</v>
      </c>
      <c r="B213" s="29" t="s">
        <v>2047</v>
      </c>
      <c r="C213" s="29" t="s">
        <v>336</v>
      </c>
      <c r="D213" s="29" t="s">
        <v>2086</v>
      </c>
      <c r="E213" s="29" t="s">
        <v>337</v>
      </c>
      <c r="F213" s="29" t="s">
        <v>338</v>
      </c>
      <c r="G213" s="29" t="s">
        <v>1975</v>
      </c>
      <c r="H213" s="30">
        <v>44197</v>
      </c>
      <c r="I213" s="30">
        <v>45838</v>
      </c>
      <c r="J213" s="30" t="s">
        <v>1921</v>
      </c>
      <c r="K213" s="29" t="s">
        <v>2049</v>
      </c>
      <c r="L213" s="29" t="s">
        <v>2050</v>
      </c>
      <c r="M213" s="29" t="s">
        <v>1978</v>
      </c>
      <c r="N213" s="29" t="s">
        <v>1979</v>
      </c>
      <c r="O213" s="29" t="s">
        <v>1980</v>
      </c>
      <c r="P213" s="29" t="s">
        <v>1981</v>
      </c>
      <c r="Q213" s="29" t="s">
        <v>1982</v>
      </c>
      <c r="R213" s="30">
        <v>44197</v>
      </c>
      <c r="S213" s="30">
        <v>44197</v>
      </c>
      <c r="T213" s="30">
        <v>44528</v>
      </c>
      <c r="U213" s="30">
        <v>44528</v>
      </c>
      <c r="V213" s="29" t="s">
        <v>1983</v>
      </c>
      <c r="W213" s="29" t="s">
        <v>1984</v>
      </c>
      <c r="X213" s="30">
        <v>44883</v>
      </c>
      <c r="Y213" s="29" t="s">
        <v>1985</v>
      </c>
    </row>
    <row r="214" spans="1:25" x14ac:dyDescent="0.25">
      <c r="A214" s="28" t="s">
        <v>2046</v>
      </c>
      <c r="B214" s="29" t="s">
        <v>2047</v>
      </c>
      <c r="C214" s="29" t="s">
        <v>336</v>
      </c>
      <c r="D214" s="29" t="s">
        <v>2086</v>
      </c>
      <c r="E214" s="29" t="s">
        <v>337</v>
      </c>
      <c r="F214" s="29" t="s">
        <v>338</v>
      </c>
      <c r="G214" s="29" t="s">
        <v>1975</v>
      </c>
      <c r="H214" s="30">
        <v>44197</v>
      </c>
      <c r="I214" s="30">
        <v>45838</v>
      </c>
      <c r="J214" s="30" t="s">
        <v>1921</v>
      </c>
      <c r="K214" s="29" t="s">
        <v>2049</v>
      </c>
      <c r="L214" s="29" t="s">
        <v>2050</v>
      </c>
      <c r="M214" s="29" t="s">
        <v>1978</v>
      </c>
      <c r="N214" s="29" t="s">
        <v>1986</v>
      </c>
      <c r="O214" s="29" t="s">
        <v>1987</v>
      </c>
      <c r="P214" s="29" t="s">
        <v>1981</v>
      </c>
      <c r="Q214" s="29" t="s">
        <v>1982</v>
      </c>
      <c r="R214" s="30">
        <v>44529</v>
      </c>
      <c r="S214" s="30">
        <v>44529</v>
      </c>
      <c r="T214" s="30">
        <v>44650</v>
      </c>
      <c r="U214" s="30">
        <v>44650</v>
      </c>
      <c r="V214" s="29" t="s">
        <v>1983</v>
      </c>
      <c r="W214" s="29" t="s">
        <v>1984</v>
      </c>
      <c r="X214" s="30">
        <v>44883</v>
      </c>
      <c r="Y214" s="29" t="s">
        <v>1985</v>
      </c>
    </row>
    <row r="215" spans="1:25" x14ac:dyDescent="0.25">
      <c r="A215" s="28" t="s">
        <v>2046</v>
      </c>
      <c r="B215" s="29" t="s">
        <v>2047</v>
      </c>
      <c r="C215" s="29" t="s">
        <v>336</v>
      </c>
      <c r="D215" s="29" t="s">
        <v>2086</v>
      </c>
      <c r="E215" s="29" t="s">
        <v>337</v>
      </c>
      <c r="F215" s="29" t="s">
        <v>338</v>
      </c>
      <c r="G215" s="29" t="s">
        <v>1975</v>
      </c>
      <c r="H215" s="30">
        <v>44197</v>
      </c>
      <c r="I215" s="30">
        <v>45838</v>
      </c>
      <c r="J215" s="30" t="s">
        <v>1921</v>
      </c>
      <c r="K215" s="29" t="s">
        <v>2049</v>
      </c>
      <c r="L215" s="29" t="s">
        <v>2050</v>
      </c>
      <c r="M215" s="29" t="s">
        <v>1978</v>
      </c>
      <c r="N215" s="29" t="s">
        <v>1988</v>
      </c>
      <c r="O215" s="29" t="s">
        <v>1989</v>
      </c>
      <c r="P215" s="29" t="s">
        <v>1981</v>
      </c>
      <c r="Q215" s="29" t="s">
        <v>1982</v>
      </c>
      <c r="R215" s="30">
        <v>44804</v>
      </c>
      <c r="S215" s="30">
        <v>44804</v>
      </c>
      <c r="T215" s="30">
        <v>45222</v>
      </c>
      <c r="U215" s="30">
        <v>45222</v>
      </c>
      <c r="V215" s="29" t="s">
        <v>1983</v>
      </c>
      <c r="W215" s="29" t="s">
        <v>1984</v>
      </c>
      <c r="X215" s="30">
        <v>44883</v>
      </c>
      <c r="Y215" s="29" t="s">
        <v>1985</v>
      </c>
    </row>
    <row r="216" spans="1:25" x14ac:dyDescent="0.25">
      <c r="A216" s="28" t="s">
        <v>2046</v>
      </c>
      <c r="B216" s="29" t="s">
        <v>2047</v>
      </c>
      <c r="C216" s="29" t="s">
        <v>336</v>
      </c>
      <c r="D216" s="29" t="s">
        <v>2086</v>
      </c>
      <c r="E216" s="29" t="s">
        <v>337</v>
      </c>
      <c r="F216" s="29" t="s">
        <v>338</v>
      </c>
      <c r="G216" s="29" t="s">
        <v>1975</v>
      </c>
      <c r="H216" s="30">
        <v>44197</v>
      </c>
      <c r="I216" s="30">
        <v>45838</v>
      </c>
      <c r="J216" s="30" t="s">
        <v>1921</v>
      </c>
      <c r="K216" s="29" t="s">
        <v>2049</v>
      </c>
      <c r="L216" s="29" t="s">
        <v>2050</v>
      </c>
      <c r="M216" s="29" t="s">
        <v>1978</v>
      </c>
      <c r="N216" s="29" t="s">
        <v>1990</v>
      </c>
      <c r="O216" s="29" t="s">
        <v>1991</v>
      </c>
      <c r="P216" s="29" t="s">
        <v>1981</v>
      </c>
      <c r="Q216" s="29" t="s">
        <v>1982</v>
      </c>
      <c r="R216" s="30">
        <v>45229</v>
      </c>
      <c r="S216" s="30">
        <v>45229</v>
      </c>
      <c r="T216" s="30">
        <v>45323</v>
      </c>
      <c r="U216" s="30"/>
      <c r="V216" s="29" t="s">
        <v>1983</v>
      </c>
      <c r="W216" s="29" t="s">
        <v>1984</v>
      </c>
      <c r="X216" s="30">
        <v>44883</v>
      </c>
      <c r="Y216" s="29" t="s">
        <v>1985</v>
      </c>
    </row>
    <row r="217" spans="1:25" x14ac:dyDescent="0.25">
      <c r="A217" s="28" t="s">
        <v>2046</v>
      </c>
      <c r="B217" s="29" t="s">
        <v>2047</v>
      </c>
      <c r="C217" s="29" t="s">
        <v>336</v>
      </c>
      <c r="D217" s="29" t="s">
        <v>2086</v>
      </c>
      <c r="E217" s="29" t="s">
        <v>337</v>
      </c>
      <c r="F217" s="29" t="s">
        <v>338</v>
      </c>
      <c r="G217" s="29" t="s">
        <v>1975</v>
      </c>
      <c r="H217" s="30">
        <v>44197</v>
      </c>
      <c r="I217" s="30">
        <v>45838</v>
      </c>
      <c r="J217" s="30" t="s">
        <v>1921</v>
      </c>
      <c r="K217" s="29" t="s">
        <v>2049</v>
      </c>
      <c r="L217" s="29" t="s">
        <v>2050</v>
      </c>
      <c r="M217" s="29" t="s">
        <v>1978</v>
      </c>
      <c r="N217" s="29" t="s">
        <v>1992</v>
      </c>
      <c r="O217" s="29" t="s">
        <v>1993</v>
      </c>
      <c r="P217" s="29" t="s">
        <v>1981</v>
      </c>
      <c r="Q217" s="29" t="s">
        <v>1982</v>
      </c>
      <c r="R217" s="30">
        <v>45537</v>
      </c>
      <c r="S217" s="30"/>
      <c r="T217" s="30">
        <v>45810</v>
      </c>
      <c r="U217" s="30"/>
      <c r="V217" s="29" t="s">
        <v>1983</v>
      </c>
      <c r="W217" s="29" t="s">
        <v>1984</v>
      </c>
      <c r="X217" s="30">
        <v>44883</v>
      </c>
      <c r="Y217" s="29" t="s">
        <v>1985</v>
      </c>
    </row>
    <row r="218" spans="1:25" x14ac:dyDescent="0.25">
      <c r="A218" s="28" t="s">
        <v>2046</v>
      </c>
      <c r="B218" s="29" t="s">
        <v>2047</v>
      </c>
      <c r="C218" s="29" t="s">
        <v>336</v>
      </c>
      <c r="D218" s="29" t="s">
        <v>2086</v>
      </c>
      <c r="E218" s="29" t="s">
        <v>337</v>
      </c>
      <c r="F218" s="29" t="s">
        <v>338</v>
      </c>
      <c r="G218" s="29" t="s">
        <v>1975</v>
      </c>
      <c r="H218" s="30">
        <v>44197</v>
      </c>
      <c r="I218" s="30">
        <v>45838</v>
      </c>
      <c r="J218" s="30" t="s">
        <v>1921</v>
      </c>
      <c r="K218" s="29" t="s">
        <v>2049</v>
      </c>
      <c r="L218" s="29" t="s">
        <v>2050</v>
      </c>
      <c r="M218" s="29" t="s">
        <v>1978</v>
      </c>
      <c r="N218" s="29" t="s">
        <v>1994</v>
      </c>
      <c r="O218" s="29" t="s">
        <v>1995</v>
      </c>
      <c r="P218" s="29" t="s">
        <v>1981</v>
      </c>
      <c r="Q218" s="29" t="s">
        <v>1982</v>
      </c>
      <c r="R218" s="30">
        <v>45811</v>
      </c>
      <c r="S218" s="30"/>
      <c r="T218" s="30">
        <v>46325</v>
      </c>
      <c r="U218" s="30"/>
      <c r="V218" s="29" t="s">
        <v>1983</v>
      </c>
      <c r="W218" s="29" t="s">
        <v>1984</v>
      </c>
      <c r="X218" s="30">
        <v>44883</v>
      </c>
      <c r="Y218" s="29" t="s">
        <v>1985</v>
      </c>
    </row>
    <row r="219" spans="1:25" x14ac:dyDescent="0.25">
      <c r="A219" s="28" t="s">
        <v>2046</v>
      </c>
      <c r="B219" s="29" t="s">
        <v>2047</v>
      </c>
      <c r="C219" s="29" t="s">
        <v>336</v>
      </c>
      <c r="D219" s="29" t="s">
        <v>2086</v>
      </c>
      <c r="E219" s="29" t="s">
        <v>337</v>
      </c>
      <c r="F219" s="29" t="s">
        <v>338</v>
      </c>
      <c r="G219" s="29" t="s">
        <v>1975</v>
      </c>
      <c r="H219" s="30">
        <v>44197</v>
      </c>
      <c r="I219" s="30">
        <v>45838</v>
      </c>
      <c r="J219" s="30" t="s">
        <v>1921</v>
      </c>
      <c r="K219" s="29" t="s">
        <v>2049</v>
      </c>
      <c r="L219" s="29" t="s">
        <v>2050</v>
      </c>
      <c r="M219" s="29" t="s">
        <v>1978</v>
      </c>
      <c r="N219" s="29" t="s">
        <v>1996</v>
      </c>
      <c r="O219" s="29" t="s">
        <v>1997</v>
      </c>
      <c r="P219" s="29" t="s">
        <v>1981</v>
      </c>
      <c r="Q219" s="29" t="s">
        <v>1982</v>
      </c>
      <c r="R219" s="30">
        <v>46327</v>
      </c>
      <c r="S219" s="30"/>
      <c r="T219" s="30">
        <v>46357</v>
      </c>
      <c r="U219" s="30"/>
      <c r="V219" s="29" t="s">
        <v>1983</v>
      </c>
      <c r="W219" s="29" t="s">
        <v>1984</v>
      </c>
      <c r="X219" s="30">
        <v>44883</v>
      </c>
      <c r="Y219" s="29" t="s">
        <v>1985</v>
      </c>
    </row>
    <row r="220" spans="1:25" x14ac:dyDescent="0.25">
      <c r="A220" s="28" t="s">
        <v>2046</v>
      </c>
      <c r="B220" s="29" t="s">
        <v>2047</v>
      </c>
      <c r="C220" s="29" t="s">
        <v>293</v>
      </c>
      <c r="D220" s="29" t="s">
        <v>2065</v>
      </c>
      <c r="E220" s="29" t="s">
        <v>294</v>
      </c>
      <c r="F220" s="29" t="s">
        <v>295</v>
      </c>
      <c r="G220" s="29" t="s">
        <v>1975</v>
      </c>
      <c r="H220" s="30">
        <v>44085</v>
      </c>
      <c r="I220" s="30">
        <v>44856</v>
      </c>
      <c r="J220" s="30" t="s">
        <v>1921</v>
      </c>
      <c r="K220" s="29" t="s">
        <v>2049</v>
      </c>
      <c r="L220" s="29" t="s">
        <v>2050</v>
      </c>
      <c r="M220" s="29" t="s">
        <v>1978</v>
      </c>
      <c r="N220" s="29" t="s">
        <v>2056</v>
      </c>
      <c r="O220" s="29" t="s">
        <v>2057</v>
      </c>
      <c r="P220" s="29" t="s">
        <v>2058</v>
      </c>
      <c r="Q220" s="29" t="s">
        <v>2059</v>
      </c>
      <c r="R220" s="30">
        <v>44085</v>
      </c>
      <c r="S220" s="30">
        <v>44085</v>
      </c>
      <c r="T220" s="30">
        <v>44086</v>
      </c>
      <c r="U220" s="30">
        <v>44086</v>
      </c>
      <c r="V220" s="29" t="s">
        <v>1983</v>
      </c>
      <c r="W220" s="29" t="s">
        <v>1984</v>
      </c>
      <c r="X220" s="30">
        <v>44369</v>
      </c>
      <c r="Y220" s="29" t="s">
        <v>2002</v>
      </c>
    </row>
    <row r="221" spans="1:25" x14ac:dyDescent="0.25">
      <c r="A221" s="28" t="s">
        <v>2046</v>
      </c>
      <c r="B221" s="29" t="s">
        <v>2047</v>
      </c>
      <c r="C221" s="29" t="s">
        <v>293</v>
      </c>
      <c r="D221" s="29" t="s">
        <v>2065</v>
      </c>
      <c r="E221" s="29" t="s">
        <v>294</v>
      </c>
      <c r="F221" s="29" t="s">
        <v>295</v>
      </c>
      <c r="G221" s="29" t="s">
        <v>1975</v>
      </c>
      <c r="H221" s="30">
        <v>44085</v>
      </c>
      <c r="I221" s="30">
        <v>44856</v>
      </c>
      <c r="J221" s="30" t="s">
        <v>1921</v>
      </c>
      <c r="K221" s="29" t="s">
        <v>2049</v>
      </c>
      <c r="L221" s="29" t="s">
        <v>2050</v>
      </c>
      <c r="M221" s="29" t="s">
        <v>1978</v>
      </c>
      <c r="N221" s="29" t="s">
        <v>2060</v>
      </c>
      <c r="O221" s="29" t="s">
        <v>2061</v>
      </c>
      <c r="P221" s="29" t="s">
        <v>2058</v>
      </c>
      <c r="Q221" s="29" t="s">
        <v>2059</v>
      </c>
      <c r="R221" s="30">
        <v>44087</v>
      </c>
      <c r="S221" s="30">
        <v>44182</v>
      </c>
      <c r="T221" s="30">
        <v>45657</v>
      </c>
      <c r="U221" s="30"/>
      <c r="V221" s="29" t="s">
        <v>1983</v>
      </c>
      <c r="W221" s="29" t="s">
        <v>1984</v>
      </c>
      <c r="X221" s="30">
        <v>44369</v>
      </c>
      <c r="Y221" s="29" t="s">
        <v>2002</v>
      </c>
    </row>
    <row r="222" spans="1:25" x14ac:dyDescent="0.25">
      <c r="A222" s="28" t="s">
        <v>2046</v>
      </c>
      <c r="B222" s="29" t="s">
        <v>2047</v>
      </c>
      <c r="C222" s="29" t="s">
        <v>290</v>
      </c>
      <c r="D222" s="29" t="s">
        <v>2064</v>
      </c>
      <c r="E222" s="29" t="s">
        <v>291</v>
      </c>
      <c r="F222" s="29" t="s">
        <v>292</v>
      </c>
      <c r="G222" s="29" t="s">
        <v>1975</v>
      </c>
      <c r="H222" s="30">
        <v>44085</v>
      </c>
      <c r="I222" s="30">
        <v>44856</v>
      </c>
      <c r="J222" s="30" t="s">
        <v>1921</v>
      </c>
      <c r="K222" s="29" t="s">
        <v>2049</v>
      </c>
      <c r="L222" s="29" t="s">
        <v>2050</v>
      </c>
      <c r="M222" s="29" t="s">
        <v>1978</v>
      </c>
      <c r="N222" s="29" t="s">
        <v>2056</v>
      </c>
      <c r="O222" s="29" t="s">
        <v>2057</v>
      </c>
      <c r="P222" s="29" t="s">
        <v>2058</v>
      </c>
      <c r="Q222" s="29" t="s">
        <v>2059</v>
      </c>
      <c r="R222" s="30">
        <v>44085</v>
      </c>
      <c r="S222" s="30">
        <v>44085</v>
      </c>
      <c r="T222" s="30">
        <v>44086</v>
      </c>
      <c r="U222" s="30">
        <v>44086</v>
      </c>
      <c r="V222" s="29" t="s">
        <v>1983</v>
      </c>
      <c r="W222" s="29" t="s">
        <v>1984</v>
      </c>
      <c r="X222" s="30">
        <v>44369</v>
      </c>
      <c r="Y222" s="29" t="s">
        <v>2002</v>
      </c>
    </row>
    <row r="223" spans="1:25" x14ac:dyDescent="0.25">
      <c r="A223" s="28" t="s">
        <v>2046</v>
      </c>
      <c r="B223" s="29" t="s">
        <v>2047</v>
      </c>
      <c r="C223" s="29" t="s">
        <v>290</v>
      </c>
      <c r="D223" s="29" t="s">
        <v>2064</v>
      </c>
      <c r="E223" s="29" t="s">
        <v>291</v>
      </c>
      <c r="F223" s="29" t="s">
        <v>292</v>
      </c>
      <c r="G223" s="29" t="s">
        <v>1975</v>
      </c>
      <c r="H223" s="30">
        <v>44085</v>
      </c>
      <c r="I223" s="30">
        <v>44856</v>
      </c>
      <c r="J223" s="30" t="s">
        <v>1921</v>
      </c>
      <c r="K223" s="29" t="s">
        <v>2049</v>
      </c>
      <c r="L223" s="29" t="s">
        <v>2050</v>
      </c>
      <c r="M223" s="29" t="s">
        <v>1978</v>
      </c>
      <c r="N223" s="29" t="s">
        <v>2060</v>
      </c>
      <c r="O223" s="29" t="s">
        <v>2061</v>
      </c>
      <c r="P223" s="29" t="s">
        <v>2058</v>
      </c>
      <c r="Q223" s="29" t="s">
        <v>2059</v>
      </c>
      <c r="R223" s="30">
        <v>44087</v>
      </c>
      <c r="S223" s="30">
        <v>44182</v>
      </c>
      <c r="T223" s="30">
        <v>45657</v>
      </c>
      <c r="U223" s="30"/>
      <c r="V223" s="29" t="s">
        <v>1983</v>
      </c>
      <c r="W223" s="29" t="s">
        <v>1984</v>
      </c>
      <c r="X223" s="30">
        <v>44369</v>
      </c>
      <c r="Y223" s="29" t="s">
        <v>2002</v>
      </c>
    </row>
    <row r="224" spans="1:25" x14ac:dyDescent="0.25">
      <c r="A224" s="28" t="s">
        <v>2046</v>
      </c>
      <c r="B224" s="29" t="s">
        <v>2047</v>
      </c>
      <c r="C224" s="29" t="s">
        <v>281</v>
      </c>
      <c r="D224" s="29" t="s">
        <v>2055</v>
      </c>
      <c r="E224" s="29" t="s">
        <v>282</v>
      </c>
      <c r="F224" s="29" t="s">
        <v>283</v>
      </c>
      <c r="G224" s="29" t="s">
        <v>1975</v>
      </c>
      <c r="H224" s="30">
        <v>44085</v>
      </c>
      <c r="I224" s="30">
        <v>44856</v>
      </c>
      <c r="J224" s="30" t="s">
        <v>1921</v>
      </c>
      <c r="K224" s="29" t="s">
        <v>2049</v>
      </c>
      <c r="L224" s="29" t="s">
        <v>2050</v>
      </c>
      <c r="M224" s="29" t="s">
        <v>1978</v>
      </c>
      <c r="N224" s="29" t="s">
        <v>2056</v>
      </c>
      <c r="O224" s="29" t="s">
        <v>2057</v>
      </c>
      <c r="P224" s="29" t="s">
        <v>2058</v>
      </c>
      <c r="Q224" s="29" t="s">
        <v>2059</v>
      </c>
      <c r="R224" s="30">
        <v>44085</v>
      </c>
      <c r="S224" s="30">
        <v>44085</v>
      </c>
      <c r="T224" s="30">
        <v>44086</v>
      </c>
      <c r="U224" s="30">
        <v>44086</v>
      </c>
      <c r="V224" s="29" t="s">
        <v>1983</v>
      </c>
      <c r="W224" s="29" t="s">
        <v>1984</v>
      </c>
      <c r="X224" s="30">
        <v>44369</v>
      </c>
      <c r="Y224" s="29" t="s">
        <v>2002</v>
      </c>
    </row>
    <row r="225" spans="1:25" x14ac:dyDescent="0.25">
      <c r="A225" s="28" t="s">
        <v>2046</v>
      </c>
      <c r="B225" s="29" t="s">
        <v>2047</v>
      </c>
      <c r="C225" s="29" t="s">
        <v>281</v>
      </c>
      <c r="D225" s="29" t="s">
        <v>2055</v>
      </c>
      <c r="E225" s="29" t="s">
        <v>282</v>
      </c>
      <c r="F225" s="29" t="s">
        <v>283</v>
      </c>
      <c r="G225" s="29" t="s">
        <v>1975</v>
      </c>
      <c r="H225" s="30">
        <v>44085</v>
      </c>
      <c r="I225" s="30">
        <v>44856</v>
      </c>
      <c r="J225" s="30" t="s">
        <v>1921</v>
      </c>
      <c r="K225" s="29" t="s">
        <v>2049</v>
      </c>
      <c r="L225" s="29" t="s">
        <v>2050</v>
      </c>
      <c r="M225" s="29" t="s">
        <v>1978</v>
      </c>
      <c r="N225" s="29" t="s">
        <v>2060</v>
      </c>
      <c r="O225" s="29" t="s">
        <v>2061</v>
      </c>
      <c r="P225" s="29" t="s">
        <v>2058</v>
      </c>
      <c r="Q225" s="29" t="s">
        <v>2059</v>
      </c>
      <c r="R225" s="30">
        <v>44087</v>
      </c>
      <c r="S225" s="30">
        <v>44182</v>
      </c>
      <c r="T225" s="30">
        <v>45657</v>
      </c>
      <c r="U225" s="30"/>
      <c r="V225" s="29" t="s">
        <v>1983</v>
      </c>
      <c r="W225" s="29" t="s">
        <v>1984</v>
      </c>
      <c r="X225" s="30">
        <v>44369</v>
      </c>
      <c r="Y225" s="29" t="s">
        <v>2002</v>
      </c>
    </row>
    <row r="226" spans="1:25" x14ac:dyDescent="0.25">
      <c r="A226" s="28" t="s">
        <v>2046</v>
      </c>
      <c r="B226" s="29" t="s">
        <v>2047</v>
      </c>
      <c r="C226" s="29" t="s">
        <v>296</v>
      </c>
      <c r="D226" s="29" t="s">
        <v>2066</v>
      </c>
      <c r="E226" s="29" t="s">
        <v>297</v>
      </c>
      <c r="F226" s="29" t="s">
        <v>298</v>
      </c>
      <c r="G226" s="29" t="s">
        <v>1975</v>
      </c>
      <c r="H226" s="30">
        <v>43719</v>
      </c>
      <c r="I226" s="30">
        <v>44856</v>
      </c>
      <c r="J226" s="30" t="s">
        <v>1921</v>
      </c>
      <c r="K226" s="29" t="s">
        <v>2049</v>
      </c>
      <c r="L226" s="29" t="s">
        <v>2050</v>
      </c>
      <c r="M226" s="29" t="s">
        <v>1978</v>
      </c>
      <c r="N226" s="29" t="s">
        <v>2067</v>
      </c>
      <c r="O226" s="29" t="s">
        <v>2057</v>
      </c>
      <c r="P226" s="29" t="s">
        <v>2068</v>
      </c>
      <c r="Q226" s="29" t="s">
        <v>2069</v>
      </c>
      <c r="R226" s="30">
        <v>43719</v>
      </c>
      <c r="S226" s="30">
        <v>43719</v>
      </c>
      <c r="T226" s="30">
        <v>43720</v>
      </c>
      <c r="U226" s="30">
        <v>43720</v>
      </c>
      <c r="V226" s="29" t="s">
        <v>1983</v>
      </c>
      <c r="W226" s="29" t="s">
        <v>1984</v>
      </c>
      <c r="X226" s="30">
        <v>44369</v>
      </c>
      <c r="Y226" s="29" t="s">
        <v>2002</v>
      </c>
    </row>
    <row r="227" spans="1:25" x14ac:dyDescent="0.25">
      <c r="A227" s="28" t="s">
        <v>2046</v>
      </c>
      <c r="B227" s="29" t="s">
        <v>2047</v>
      </c>
      <c r="C227" s="29" t="s">
        <v>296</v>
      </c>
      <c r="D227" s="29" t="s">
        <v>2066</v>
      </c>
      <c r="E227" s="29" t="s">
        <v>297</v>
      </c>
      <c r="F227" s="29" t="s">
        <v>298</v>
      </c>
      <c r="G227" s="29" t="s">
        <v>1975</v>
      </c>
      <c r="H227" s="30">
        <v>43719</v>
      </c>
      <c r="I227" s="30">
        <v>44856</v>
      </c>
      <c r="J227" s="30" t="s">
        <v>1921</v>
      </c>
      <c r="K227" s="29" t="s">
        <v>2049</v>
      </c>
      <c r="L227" s="29" t="s">
        <v>2050</v>
      </c>
      <c r="M227" s="29" t="s">
        <v>1978</v>
      </c>
      <c r="N227" s="29" t="s">
        <v>2070</v>
      </c>
      <c r="O227" s="29" t="s">
        <v>2071</v>
      </c>
      <c r="P227" s="29" t="s">
        <v>2068</v>
      </c>
      <c r="Q227" s="29" t="s">
        <v>2069</v>
      </c>
      <c r="R227" s="30">
        <v>43721</v>
      </c>
      <c r="S227" s="30">
        <v>44182</v>
      </c>
      <c r="T227" s="30">
        <v>45657</v>
      </c>
      <c r="U227" s="30"/>
      <c r="V227" s="29" t="s">
        <v>1983</v>
      </c>
      <c r="W227" s="29" t="s">
        <v>1984</v>
      </c>
      <c r="X227" s="30">
        <v>44369</v>
      </c>
      <c r="Y227" s="29" t="s">
        <v>2002</v>
      </c>
    </row>
    <row r="228" spans="1:25" x14ac:dyDescent="0.25">
      <c r="A228" s="28" t="s">
        <v>2046</v>
      </c>
      <c r="B228" s="29" t="s">
        <v>2047</v>
      </c>
      <c r="C228" s="29" t="s">
        <v>299</v>
      </c>
      <c r="D228" s="29" t="s">
        <v>2072</v>
      </c>
      <c r="E228" s="29" t="s">
        <v>300</v>
      </c>
      <c r="F228" s="29" t="s">
        <v>301</v>
      </c>
      <c r="G228" s="29" t="s">
        <v>1975</v>
      </c>
      <c r="H228" s="30">
        <v>43719</v>
      </c>
      <c r="I228" s="30">
        <v>44856</v>
      </c>
      <c r="J228" s="30" t="s">
        <v>1921</v>
      </c>
      <c r="K228" s="29" t="s">
        <v>2049</v>
      </c>
      <c r="L228" s="29" t="s">
        <v>2050</v>
      </c>
      <c r="M228" s="29" t="s">
        <v>1978</v>
      </c>
      <c r="N228" s="29" t="s">
        <v>2056</v>
      </c>
      <c r="O228" s="29" t="s">
        <v>2057</v>
      </c>
      <c r="P228" s="29" t="s">
        <v>2058</v>
      </c>
      <c r="Q228" s="29" t="s">
        <v>2059</v>
      </c>
      <c r="R228" s="30">
        <v>43719</v>
      </c>
      <c r="S228" s="30">
        <v>43719</v>
      </c>
      <c r="T228" s="30">
        <v>43720</v>
      </c>
      <c r="U228" s="30">
        <v>43720</v>
      </c>
      <c r="V228" s="29" t="s">
        <v>1983</v>
      </c>
      <c r="W228" s="29" t="s">
        <v>1984</v>
      </c>
      <c r="X228" s="30">
        <v>44369</v>
      </c>
      <c r="Y228" s="29" t="s">
        <v>2002</v>
      </c>
    </row>
    <row r="229" spans="1:25" x14ac:dyDescent="0.25">
      <c r="A229" s="28" t="s">
        <v>2046</v>
      </c>
      <c r="B229" s="29" t="s">
        <v>2047</v>
      </c>
      <c r="C229" s="29" t="s">
        <v>299</v>
      </c>
      <c r="D229" s="29" t="s">
        <v>2072</v>
      </c>
      <c r="E229" s="29" t="s">
        <v>300</v>
      </c>
      <c r="F229" s="29" t="s">
        <v>301</v>
      </c>
      <c r="G229" s="29" t="s">
        <v>1975</v>
      </c>
      <c r="H229" s="30">
        <v>43719</v>
      </c>
      <c r="I229" s="30">
        <v>44856</v>
      </c>
      <c r="J229" s="30" t="s">
        <v>1921</v>
      </c>
      <c r="K229" s="29" t="s">
        <v>2049</v>
      </c>
      <c r="L229" s="29" t="s">
        <v>2050</v>
      </c>
      <c r="M229" s="29" t="s">
        <v>1978</v>
      </c>
      <c r="N229" s="29" t="s">
        <v>2060</v>
      </c>
      <c r="O229" s="29" t="s">
        <v>2061</v>
      </c>
      <c r="P229" s="29" t="s">
        <v>2058</v>
      </c>
      <c r="Q229" s="29" t="s">
        <v>2059</v>
      </c>
      <c r="R229" s="30">
        <v>43721</v>
      </c>
      <c r="S229" s="30">
        <v>44182</v>
      </c>
      <c r="T229" s="30">
        <v>45657</v>
      </c>
      <c r="U229" s="30"/>
      <c r="V229" s="29" t="s">
        <v>1983</v>
      </c>
      <c r="W229" s="29" t="s">
        <v>1984</v>
      </c>
      <c r="X229" s="30">
        <v>44369</v>
      </c>
      <c r="Y229" s="29" t="s">
        <v>2002</v>
      </c>
    </row>
    <row r="230" spans="1:25" x14ac:dyDescent="0.25">
      <c r="A230" s="28" t="s">
        <v>2046</v>
      </c>
      <c r="B230" s="29" t="s">
        <v>2047</v>
      </c>
      <c r="C230" s="29" t="s">
        <v>284</v>
      </c>
      <c r="D230" s="29" t="s">
        <v>2062</v>
      </c>
      <c r="E230" s="29" t="s">
        <v>285</v>
      </c>
      <c r="F230" s="29" t="s">
        <v>286</v>
      </c>
      <c r="G230" s="29" t="s">
        <v>1975</v>
      </c>
      <c r="H230" s="30">
        <v>43466</v>
      </c>
      <c r="I230" s="30">
        <v>45291</v>
      </c>
      <c r="J230" s="30" t="s">
        <v>1921</v>
      </c>
      <c r="K230" s="29" t="s">
        <v>2049</v>
      </c>
      <c r="L230" s="29" t="s">
        <v>2050</v>
      </c>
      <c r="M230" s="29" t="s">
        <v>1978</v>
      </c>
      <c r="N230" s="29" t="s">
        <v>2003</v>
      </c>
      <c r="O230" s="29" t="s">
        <v>1993</v>
      </c>
      <c r="P230" s="29" t="s">
        <v>2004</v>
      </c>
      <c r="Q230" s="29" t="s">
        <v>2005</v>
      </c>
      <c r="R230" s="30">
        <v>43466</v>
      </c>
      <c r="S230" s="30">
        <v>43466</v>
      </c>
      <c r="T230" s="30">
        <v>43889</v>
      </c>
      <c r="U230" s="30">
        <v>43871</v>
      </c>
      <c r="V230" s="29" t="s">
        <v>1983</v>
      </c>
      <c r="W230" s="29" t="s">
        <v>1984</v>
      </c>
      <c r="X230" s="30">
        <v>44369</v>
      </c>
      <c r="Y230" s="29" t="s">
        <v>2002</v>
      </c>
    </row>
    <row r="231" spans="1:25" x14ac:dyDescent="0.25">
      <c r="A231" s="28" t="s">
        <v>2046</v>
      </c>
      <c r="B231" s="29" t="s">
        <v>2047</v>
      </c>
      <c r="C231" s="29" t="s">
        <v>284</v>
      </c>
      <c r="D231" s="29" t="s">
        <v>2062</v>
      </c>
      <c r="E231" s="29" t="s">
        <v>285</v>
      </c>
      <c r="F231" s="29" t="s">
        <v>286</v>
      </c>
      <c r="G231" s="29" t="s">
        <v>1975</v>
      </c>
      <c r="H231" s="30">
        <v>43466</v>
      </c>
      <c r="I231" s="30">
        <v>45291</v>
      </c>
      <c r="J231" s="30" t="s">
        <v>1921</v>
      </c>
      <c r="K231" s="29" t="s">
        <v>2049</v>
      </c>
      <c r="L231" s="29" t="s">
        <v>2050</v>
      </c>
      <c r="M231" s="29" t="s">
        <v>1978</v>
      </c>
      <c r="N231" s="29" t="s">
        <v>2006</v>
      </c>
      <c r="O231" s="29" t="s">
        <v>2007</v>
      </c>
      <c r="P231" s="29" t="s">
        <v>2004</v>
      </c>
      <c r="Q231" s="29" t="s">
        <v>2005</v>
      </c>
      <c r="R231" s="30">
        <v>43891</v>
      </c>
      <c r="S231" s="30">
        <v>43891</v>
      </c>
      <c r="T231" s="30">
        <v>45291</v>
      </c>
      <c r="U231" s="30"/>
      <c r="V231" s="29" t="s">
        <v>1983</v>
      </c>
      <c r="W231" s="29" t="s">
        <v>1984</v>
      </c>
      <c r="X231" s="30">
        <v>44369</v>
      </c>
      <c r="Y231" s="29" t="s">
        <v>2002</v>
      </c>
    </row>
    <row r="232" spans="1:25" x14ac:dyDescent="0.25">
      <c r="A232" s="28" t="s">
        <v>2156</v>
      </c>
      <c r="B232" s="29" t="s">
        <v>2157</v>
      </c>
      <c r="C232" s="29" t="s">
        <v>521</v>
      </c>
      <c r="D232" s="29" t="s">
        <v>2165</v>
      </c>
      <c r="E232" s="29" t="s">
        <v>522</v>
      </c>
      <c r="F232" s="29" t="s">
        <v>523</v>
      </c>
      <c r="G232" s="29" t="s">
        <v>1975</v>
      </c>
      <c r="H232" s="30">
        <v>43647</v>
      </c>
      <c r="I232" s="30">
        <v>44743</v>
      </c>
      <c r="J232" s="30" t="s">
        <v>1921</v>
      </c>
      <c r="K232" s="29" t="s">
        <v>2159</v>
      </c>
      <c r="L232" s="29" t="s">
        <v>2160</v>
      </c>
      <c r="M232" s="29" t="s">
        <v>1978</v>
      </c>
      <c r="N232" s="29" t="s">
        <v>1979</v>
      </c>
      <c r="O232" s="29" t="s">
        <v>1980</v>
      </c>
      <c r="P232" s="29" t="s">
        <v>1981</v>
      </c>
      <c r="Q232" s="29" t="s">
        <v>1982</v>
      </c>
      <c r="R232" s="30">
        <v>43647</v>
      </c>
      <c r="S232" s="30">
        <v>43647</v>
      </c>
      <c r="T232" s="30">
        <v>43677</v>
      </c>
      <c r="U232" s="30">
        <v>43677</v>
      </c>
      <c r="V232" s="29" t="s">
        <v>1983</v>
      </c>
      <c r="W232" s="29" t="s">
        <v>1984</v>
      </c>
      <c r="X232" s="30">
        <v>44257</v>
      </c>
      <c r="Y232" s="29" t="s">
        <v>2075</v>
      </c>
    </row>
    <row r="233" spans="1:25" x14ac:dyDescent="0.25">
      <c r="A233" s="28" t="s">
        <v>2156</v>
      </c>
      <c r="B233" s="29" t="s">
        <v>2157</v>
      </c>
      <c r="C233" s="29" t="s">
        <v>521</v>
      </c>
      <c r="D233" s="29" t="s">
        <v>2165</v>
      </c>
      <c r="E233" s="29" t="s">
        <v>522</v>
      </c>
      <c r="F233" s="29" t="s">
        <v>523</v>
      </c>
      <c r="G233" s="29" t="s">
        <v>1975</v>
      </c>
      <c r="H233" s="30">
        <v>43647</v>
      </c>
      <c r="I233" s="30">
        <v>44743</v>
      </c>
      <c r="J233" s="30" t="s">
        <v>1921</v>
      </c>
      <c r="K233" s="29" t="s">
        <v>2159</v>
      </c>
      <c r="L233" s="29" t="s">
        <v>2160</v>
      </c>
      <c r="M233" s="29" t="s">
        <v>1978</v>
      </c>
      <c r="N233" s="29" t="s">
        <v>1986</v>
      </c>
      <c r="O233" s="29" t="s">
        <v>1987</v>
      </c>
      <c r="P233" s="29" t="s">
        <v>1981</v>
      </c>
      <c r="Q233" s="29" t="s">
        <v>1982</v>
      </c>
      <c r="R233" s="30">
        <v>43678</v>
      </c>
      <c r="S233" s="30">
        <v>43678</v>
      </c>
      <c r="T233" s="30">
        <v>43708</v>
      </c>
      <c r="U233" s="30">
        <v>43708</v>
      </c>
      <c r="V233" s="29" t="s">
        <v>1983</v>
      </c>
      <c r="W233" s="29" t="s">
        <v>1984</v>
      </c>
      <c r="X233" s="30">
        <v>44257</v>
      </c>
      <c r="Y233" s="29" t="s">
        <v>2075</v>
      </c>
    </row>
    <row r="234" spans="1:25" x14ac:dyDescent="0.25">
      <c r="A234" s="28" t="s">
        <v>2156</v>
      </c>
      <c r="B234" s="29" t="s">
        <v>2157</v>
      </c>
      <c r="C234" s="29" t="s">
        <v>521</v>
      </c>
      <c r="D234" s="29" t="s">
        <v>2165</v>
      </c>
      <c r="E234" s="29" t="s">
        <v>522</v>
      </c>
      <c r="F234" s="29" t="s">
        <v>523</v>
      </c>
      <c r="G234" s="29" t="s">
        <v>1975</v>
      </c>
      <c r="H234" s="30">
        <v>43647</v>
      </c>
      <c r="I234" s="30">
        <v>44743</v>
      </c>
      <c r="J234" s="30" t="s">
        <v>1921</v>
      </c>
      <c r="K234" s="29" t="s">
        <v>2159</v>
      </c>
      <c r="L234" s="29" t="s">
        <v>2160</v>
      </c>
      <c r="M234" s="29" t="s">
        <v>1978</v>
      </c>
      <c r="N234" s="29" t="s">
        <v>1988</v>
      </c>
      <c r="O234" s="29" t="s">
        <v>1989</v>
      </c>
      <c r="P234" s="29" t="s">
        <v>1981</v>
      </c>
      <c r="Q234" s="29" t="s">
        <v>1982</v>
      </c>
      <c r="R234" s="30">
        <v>43709</v>
      </c>
      <c r="S234" s="30">
        <v>43709</v>
      </c>
      <c r="T234" s="30">
        <v>43738</v>
      </c>
      <c r="U234" s="30">
        <v>43738</v>
      </c>
      <c r="V234" s="29" t="s">
        <v>1983</v>
      </c>
      <c r="W234" s="29" t="s">
        <v>1984</v>
      </c>
      <c r="X234" s="30">
        <v>44257</v>
      </c>
      <c r="Y234" s="29" t="s">
        <v>2075</v>
      </c>
    </row>
    <row r="235" spans="1:25" x14ac:dyDescent="0.25">
      <c r="A235" s="28" t="s">
        <v>2156</v>
      </c>
      <c r="B235" s="29" t="s">
        <v>2157</v>
      </c>
      <c r="C235" s="29" t="s">
        <v>521</v>
      </c>
      <c r="D235" s="29" t="s">
        <v>2165</v>
      </c>
      <c r="E235" s="29" t="s">
        <v>522</v>
      </c>
      <c r="F235" s="29" t="s">
        <v>523</v>
      </c>
      <c r="G235" s="29" t="s">
        <v>1975</v>
      </c>
      <c r="H235" s="30">
        <v>43647</v>
      </c>
      <c r="I235" s="30">
        <v>44743</v>
      </c>
      <c r="J235" s="30" t="s">
        <v>1921</v>
      </c>
      <c r="K235" s="29" t="s">
        <v>2159</v>
      </c>
      <c r="L235" s="29" t="s">
        <v>2160</v>
      </c>
      <c r="M235" s="29" t="s">
        <v>1978</v>
      </c>
      <c r="N235" s="29" t="s">
        <v>1990</v>
      </c>
      <c r="O235" s="29" t="s">
        <v>1991</v>
      </c>
      <c r="P235" s="29" t="s">
        <v>1981</v>
      </c>
      <c r="Q235" s="29" t="s">
        <v>1982</v>
      </c>
      <c r="R235" s="30">
        <v>44084</v>
      </c>
      <c r="S235" s="30">
        <v>44084</v>
      </c>
      <c r="T235" s="30">
        <v>44147</v>
      </c>
      <c r="U235" s="30">
        <v>44147</v>
      </c>
      <c r="V235" s="29" t="s">
        <v>1983</v>
      </c>
      <c r="W235" s="29" t="s">
        <v>1984</v>
      </c>
      <c r="X235" s="30">
        <v>44257</v>
      </c>
      <c r="Y235" s="29" t="s">
        <v>2075</v>
      </c>
    </row>
    <row r="236" spans="1:25" x14ac:dyDescent="0.25">
      <c r="A236" s="28" t="s">
        <v>2156</v>
      </c>
      <c r="B236" s="29" t="s">
        <v>2157</v>
      </c>
      <c r="C236" s="29" t="s">
        <v>521</v>
      </c>
      <c r="D236" s="29" t="s">
        <v>2165</v>
      </c>
      <c r="E236" s="29" t="s">
        <v>522</v>
      </c>
      <c r="F236" s="29" t="s">
        <v>523</v>
      </c>
      <c r="G236" s="29" t="s">
        <v>1975</v>
      </c>
      <c r="H236" s="30">
        <v>43647</v>
      </c>
      <c r="I236" s="30">
        <v>44743</v>
      </c>
      <c r="J236" s="30" t="s">
        <v>1921</v>
      </c>
      <c r="K236" s="29" t="s">
        <v>2159</v>
      </c>
      <c r="L236" s="29" t="s">
        <v>2160</v>
      </c>
      <c r="M236" s="29" t="s">
        <v>1978</v>
      </c>
      <c r="N236" s="29" t="s">
        <v>1992</v>
      </c>
      <c r="O236" s="29" t="s">
        <v>1993</v>
      </c>
      <c r="P236" s="29" t="s">
        <v>1981</v>
      </c>
      <c r="Q236" s="29" t="s">
        <v>1982</v>
      </c>
      <c r="R236" s="30">
        <v>44244</v>
      </c>
      <c r="S236" s="30">
        <v>44244</v>
      </c>
      <c r="T236" s="30">
        <v>44449</v>
      </c>
      <c r="U236" s="30">
        <v>44449</v>
      </c>
      <c r="V236" s="29" t="s">
        <v>1983</v>
      </c>
      <c r="W236" s="29" t="s">
        <v>1984</v>
      </c>
      <c r="X236" s="30">
        <v>44257</v>
      </c>
      <c r="Y236" s="29" t="s">
        <v>2075</v>
      </c>
    </row>
    <row r="237" spans="1:25" x14ac:dyDescent="0.25">
      <c r="A237" s="28" t="s">
        <v>2156</v>
      </c>
      <c r="B237" s="29" t="s">
        <v>2157</v>
      </c>
      <c r="C237" s="29" t="s">
        <v>521</v>
      </c>
      <c r="D237" s="29" t="s">
        <v>2165</v>
      </c>
      <c r="E237" s="29" t="s">
        <v>522</v>
      </c>
      <c r="F237" s="29" t="s">
        <v>523</v>
      </c>
      <c r="G237" s="29" t="s">
        <v>1975</v>
      </c>
      <c r="H237" s="30">
        <v>43647</v>
      </c>
      <c r="I237" s="30">
        <v>44743</v>
      </c>
      <c r="J237" s="30" t="s">
        <v>1921</v>
      </c>
      <c r="K237" s="29" t="s">
        <v>2159</v>
      </c>
      <c r="L237" s="29" t="s">
        <v>2160</v>
      </c>
      <c r="M237" s="29" t="s">
        <v>1978</v>
      </c>
      <c r="N237" s="29" t="s">
        <v>1994</v>
      </c>
      <c r="O237" s="29" t="s">
        <v>1995</v>
      </c>
      <c r="P237" s="29" t="s">
        <v>1981</v>
      </c>
      <c r="Q237" s="29" t="s">
        <v>1982</v>
      </c>
      <c r="R237" s="30">
        <v>44450</v>
      </c>
      <c r="S237" s="30">
        <v>44450</v>
      </c>
      <c r="T237" s="30">
        <v>44936</v>
      </c>
      <c r="U237" s="30">
        <v>45260</v>
      </c>
      <c r="V237" s="29" t="s">
        <v>1983</v>
      </c>
      <c r="W237" s="29" t="s">
        <v>1984</v>
      </c>
      <c r="X237" s="30">
        <v>44257</v>
      </c>
      <c r="Y237" s="29" t="s">
        <v>2075</v>
      </c>
    </row>
    <row r="238" spans="1:25" x14ac:dyDescent="0.25">
      <c r="A238" s="28" t="s">
        <v>2156</v>
      </c>
      <c r="B238" s="29" t="s">
        <v>2157</v>
      </c>
      <c r="C238" s="29" t="s">
        <v>521</v>
      </c>
      <c r="D238" s="29" t="s">
        <v>2165</v>
      </c>
      <c r="E238" s="29" t="s">
        <v>522</v>
      </c>
      <c r="F238" s="29" t="s">
        <v>523</v>
      </c>
      <c r="G238" s="29" t="s">
        <v>1975</v>
      </c>
      <c r="H238" s="30">
        <v>43647</v>
      </c>
      <c r="I238" s="30">
        <v>44743</v>
      </c>
      <c r="J238" s="30" t="s">
        <v>1921</v>
      </c>
      <c r="K238" s="29" t="s">
        <v>2159</v>
      </c>
      <c r="L238" s="29" t="s">
        <v>2160</v>
      </c>
      <c r="M238" s="29" t="s">
        <v>1978</v>
      </c>
      <c r="N238" s="29" t="s">
        <v>1996</v>
      </c>
      <c r="O238" s="29" t="s">
        <v>1997</v>
      </c>
      <c r="P238" s="29" t="s">
        <v>1981</v>
      </c>
      <c r="Q238" s="29" t="s">
        <v>1982</v>
      </c>
      <c r="R238" s="30">
        <v>44937</v>
      </c>
      <c r="S238" s="30">
        <v>45261</v>
      </c>
      <c r="T238" s="30">
        <v>44972</v>
      </c>
      <c r="U238" s="30">
        <v>45280</v>
      </c>
      <c r="V238" s="29" t="s">
        <v>1983</v>
      </c>
      <c r="W238" s="29" t="s">
        <v>1984</v>
      </c>
      <c r="X238" s="30">
        <v>44257</v>
      </c>
      <c r="Y238" s="29" t="s">
        <v>2075</v>
      </c>
    </row>
    <row r="239" spans="1:25" x14ac:dyDescent="0.25">
      <c r="A239" s="28" t="s">
        <v>2156</v>
      </c>
      <c r="B239" s="29" t="s">
        <v>2157</v>
      </c>
      <c r="C239" s="29" t="s">
        <v>551</v>
      </c>
      <c r="D239" s="29" t="s">
        <v>2179</v>
      </c>
      <c r="E239" s="29" t="s">
        <v>552</v>
      </c>
      <c r="F239" s="29" t="s">
        <v>553</v>
      </c>
      <c r="G239" s="29" t="s">
        <v>1975</v>
      </c>
      <c r="H239" s="30">
        <v>43831</v>
      </c>
      <c r="I239" s="30">
        <v>44926</v>
      </c>
      <c r="J239" s="30" t="s">
        <v>1921</v>
      </c>
      <c r="K239" s="29" t="s">
        <v>2159</v>
      </c>
      <c r="L239" s="29" t="s">
        <v>2160</v>
      </c>
      <c r="M239" s="29" t="s">
        <v>1978</v>
      </c>
      <c r="N239" s="29" t="s">
        <v>1979</v>
      </c>
      <c r="O239" s="29" t="s">
        <v>1980</v>
      </c>
      <c r="P239" s="29" t="s">
        <v>1981</v>
      </c>
      <c r="Q239" s="29" t="s">
        <v>1982</v>
      </c>
      <c r="R239" s="30">
        <v>42005</v>
      </c>
      <c r="S239" s="30">
        <v>42005</v>
      </c>
      <c r="T239" s="30">
        <v>42063</v>
      </c>
      <c r="U239" s="30">
        <v>42063</v>
      </c>
      <c r="V239" s="29" t="s">
        <v>1983</v>
      </c>
      <c r="W239" s="29" t="s">
        <v>1984</v>
      </c>
      <c r="X239" s="30">
        <v>44257</v>
      </c>
      <c r="Y239" s="29" t="s">
        <v>1985</v>
      </c>
    </row>
    <row r="240" spans="1:25" x14ac:dyDescent="0.25">
      <c r="A240" s="28" t="s">
        <v>2156</v>
      </c>
      <c r="B240" s="29" t="s">
        <v>2157</v>
      </c>
      <c r="C240" s="29" t="s">
        <v>551</v>
      </c>
      <c r="D240" s="29" t="s">
        <v>2179</v>
      </c>
      <c r="E240" s="29" t="s">
        <v>552</v>
      </c>
      <c r="F240" s="29" t="s">
        <v>553</v>
      </c>
      <c r="G240" s="29" t="s">
        <v>1975</v>
      </c>
      <c r="H240" s="30">
        <v>43831</v>
      </c>
      <c r="I240" s="30">
        <v>44926</v>
      </c>
      <c r="J240" s="30" t="s">
        <v>1921</v>
      </c>
      <c r="K240" s="29" t="s">
        <v>2159</v>
      </c>
      <c r="L240" s="29" t="s">
        <v>2160</v>
      </c>
      <c r="M240" s="29" t="s">
        <v>1978</v>
      </c>
      <c r="N240" s="29" t="s">
        <v>1986</v>
      </c>
      <c r="O240" s="29" t="s">
        <v>1987</v>
      </c>
      <c r="P240" s="29" t="s">
        <v>1981</v>
      </c>
      <c r="Q240" s="29" t="s">
        <v>1982</v>
      </c>
      <c r="R240" s="30">
        <v>42064</v>
      </c>
      <c r="S240" s="30">
        <v>42064</v>
      </c>
      <c r="T240" s="30">
        <v>42124</v>
      </c>
      <c r="U240" s="30">
        <v>42124</v>
      </c>
      <c r="V240" s="29" t="s">
        <v>1983</v>
      </c>
      <c r="W240" s="29" t="s">
        <v>1984</v>
      </c>
      <c r="X240" s="30">
        <v>44257</v>
      </c>
      <c r="Y240" s="29" t="s">
        <v>1985</v>
      </c>
    </row>
    <row r="241" spans="1:25" x14ac:dyDescent="0.25">
      <c r="A241" s="28" t="s">
        <v>2156</v>
      </c>
      <c r="B241" s="29" t="s">
        <v>2157</v>
      </c>
      <c r="C241" s="29" t="s">
        <v>551</v>
      </c>
      <c r="D241" s="29" t="s">
        <v>2179</v>
      </c>
      <c r="E241" s="29" t="s">
        <v>552</v>
      </c>
      <c r="F241" s="29" t="s">
        <v>553</v>
      </c>
      <c r="G241" s="29" t="s">
        <v>1975</v>
      </c>
      <c r="H241" s="30">
        <v>43831</v>
      </c>
      <c r="I241" s="30">
        <v>44926</v>
      </c>
      <c r="J241" s="30" t="s">
        <v>1921</v>
      </c>
      <c r="K241" s="29" t="s">
        <v>2159</v>
      </c>
      <c r="L241" s="29" t="s">
        <v>2160</v>
      </c>
      <c r="M241" s="29" t="s">
        <v>1978</v>
      </c>
      <c r="N241" s="29" t="s">
        <v>1988</v>
      </c>
      <c r="O241" s="29" t="s">
        <v>1989</v>
      </c>
      <c r="P241" s="29" t="s">
        <v>1981</v>
      </c>
      <c r="Q241" s="29" t="s">
        <v>1982</v>
      </c>
      <c r="R241" s="30">
        <v>42125</v>
      </c>
      <c r="S241" s="30">
        <v>42125</v>
      </c>
      <c r="T241" s="30">
        <v>44664</v>
      </c>
      <c r="U241" s="30">
        <v>44664</v>
      </c>
      <c r="V241" s="29" t="s">
        <v>1983</v>
      </c>
      <c r="W241" s="29" t="s">
        <v>1984</v>
      </c>
      <c r="X241" s="30">
        <v>44257</v>
      </c>
      <c r="Y241" s="29" t="s">
        <v>1985</v>
      </c>
    </row>
    <row r="242" spans="1:25" x14ac:dyDescent="0.25">
      <c r="A242" s="28" t="s">
        <v>2156</v>
      </c>
      <c r="B242" s="29" t="s">
        <v>2157</v>
      </c>
      <c r="C242" s="29" t="s">
        <v>551</v>
      </c>
      <c r="D242" s="29" t="s">
        <v>2179</v>
      </c>
      <c r="E242" s="29" t="s">
        <v>552</v>
      </c>
      <c r="F242" s="29" t="s">
        <v>553</v>
      </c>
      <c r="G242" s="29" t="s">
        <v>1975</v>
      </c>
      <c r="H242" s="30">
        <v>43831</v>
      </c>
      <c r="I242" s="30">
        <v>44926</v>
      </c>
      <c r="J242" s="30" t="s">
        <v>1921</v>
      </c>
      <c r="K242" s="29" t="s">
        <v>2159</v>
      </c>
      <c r="L242" s="29" t="s">
        <v>2160</v>
      </c>
      <c r="M242" s="29" t="s">
        <v>1978</v>
      </c>
      <c r="N242" s="29" t="s">
        <v>1990</v>
      </c>
      <c r="O242" s="29" t="s">
        <v>1991</v>
      </c>
      <c r="P242" s="29" t="s">
        <v>1981</v>
      </c>
      <c r="Q242" s="29" t="s">
        <v>1982</v>
      </c>
      <c r="R242" s="30">
        <v>44866</v>
      </c>
      <c r="S242" s="30">
        <v>44992</v>
      </c>
      <c r="T242" s="30">
        <v>44957</v>
      </c>
      <c r="U242" s="30">
        <v>45610</v>
      </c>
      <c r="V242" s="29" t="s">
        <v>1983</v>
      </c>
      <c r="W242" s="29" t="s">
        <v>1984</v>
      </c>
      <c r="X242" s="30">
        <v>44257</v>
      </c>
      <c r="Y242" s="29" t="s">
        <v>1985</v>
      </c>
    </row>
    <row r="243" spans="1:25" x14ac:dyDescent="0.25">
      <c r="A243" s="28" t="s">
        <v>2156</v>
      </c>
      <c r="B243" s="29" t="s">
        <v>2157</v>
      </c>
      <c r="C243" s="29" t="s">
        <v>551</v>
      </c>
      <c r="D243" s="29" t="s">
        <v>2179</v>
      </c>
      <c r="E243" s="29" t="s">
        <v>552</v>
      </c>
      <c r="F243" s="29" t="s">
        <v>553</v>
      </c>
      <c r="G243" s="29" t="s">
        <v>1975</v>
      </c>
      <c r="H243" s="30">
        <v>43831</v>
      </c>
      <c r="I243" s="30">
        <v>44926</v>
      </c>
      <c r="J243" s="30" t="s">
        <v>1921</v>
      </c>
      <c r="K243" s="29" t="s">
        <v>2159</v>
      </c>
      <c r="L243" s="29" t="s">
        <v>2160</v>
      </c>
      <c r="M243" s="29" t="s">
        <v>1978</v>
      </c>
      <c r="N243" s="29" t="s">
        <v>1992</v>
      </c>
      <c r="O243" s="29" t="s">
        <v>1993</v>
      </c>
      <c r="P243" s="29" t="s">
        <v>1981</v>
      </c>
      <c r="Q243" s="29" t="s">
        <v>1982</v>
      </c>
      <c r="R243" s="30">
        <v>44986</v>
      </c>
      <c r="S243" s="30"/>
      <c r="T243" s="30">
        <v>45535</v>
      </c>
      <c r="U243" s="30"/>
      <c r="V243" s="29" t="s">
        <v>1983</v>
      </c>
      <c r="W243" s="29" t="s">
        <v>1984</v>
      </c>
      <c r="X243" s="30">
        <v>44257</v>
      </c>
      <c r="Y243" s="29" t="s">
        <v>1985</v>
      </c>
    </row>
    <row r="244" spans="1:25" x14ac:dyDescent="0.25">
      <c r="A244" s="28" t="s">
        <v>2156</v>
      </c>
      <c r="B244" s="29" t="s">
        <v>2157</v>
      </c>
      <c r="C244" s="29" t="s">
        <v>551</v>
      </c>
      <c r="D244" s="29" t="s">
        <v>2179</v>
      </c>
      <c r="E244" s="29" t="s">
        <v>552</v>
      </c>
      <c r="F244" s="29" t="s">
        <v>553</v>
      </c>
      <c r="G244" s="29" t="s">
        <v>1975</v>
      </c>
      <c r="H244" s="30">
        <v>43831</v>
      </c>
      <c r="I244" s="30">
        <v>44926</v>
      </c>
      <c r="J244" s="30" t="s">
        <v>1921</v>
      </c>
      <c r="K244" s="29" t="s">
        <v>2159</v>
      </c>
      <c r="L244" s="29" t="s">
        <v>2160</v>
      </c>
      <c r="M244" s="29" t="s">
        <v>1978</v>
      </c>
      <c r="N244" s="29" t="s">
        <v>1994</v>
      </c>
      <c r="O244" s="29" t="s">
        <v>1995</v>
      </c>
      <c r="P244" s="29" t="s">
        <v>1981</v>
      </c>
      <c r="Q244" s="29" t="s">
        <v>1982</v>
      </c>
      <c r="R244" s="30">
        <v>45536</v>
      </c>
      <c r="S244" s="30"/>
      <c r="T244" s="30">
        <v>45869</v>
      </c>
      <c r="U244" s="30"/>
      <c r="V244" s="29" t="s">
        <v>1983</v>
      </c>
      <c r="W244" s="29" t="s">
        <v>1984</v>
      </c>
      <c r="X244" s="30">
        <v>44257</v>
      </c>
      <c r="Y244" s="29" t="s">
        <v>1985</v>
      </c>
    </row>
    <row r="245" spans="1:25" x14ac:dyDescent="0.25">
      <c r="A245" s="28" t="s">
        <v>2156</v>
      </c>
      <c r="B245" s="29" t="s">
        <v>2157</v>
      </c>
      <c r="C245" s="29" t="s">
        <v>551</v>
      </c>
      <c r="D245" s="29" t="s">
        <v>2179</v>
      </c>
      <c r="E245" s="29" t="s">
        <v>552</v>
      </c>
      <c r="F245" s="29" t="s">
        <v>553</v>
      </c>
      <c r="G245" s="29" t="s">
        <v>1975</v>
      </c>
      <c r="H245" s="30">
        <v>43831</v>
      </c>
      <c r="I245" s="30">
        <v>44926</v>
      </c>
      <c r="J245" s="30" t="s">
        <v>1921</v>
      </c>
      <c r="K245" s="29" t="s">
        <v>2159</v>
      </c>
      <c r="L245" s="29" t="s">
        <v>2160</v>
      </c>
      <c r="M245" s="29" t="s">
        <v>1978</v>
      </c>
      <c r="N245" s="29" t="s">
        <v>1996</v>
      </c>
      <c r="O245" s="29" t="s">
        <v>1997</v>
      </c>
      <c r="P245" s="29" t="s">
        <v>1981</v>
      </c>
      <c r="Q245" s="29" t="s">
        <v>1982</v>
      </c>
      <c r="R245" s="30">
        <v>45870</v>
      </c>
      <c r="S245" s="30"/>
      <c r="T245" s="30">
        <v>45900</v>
      </c>
      <c r="U245" s="30"/>
      <c r="V245" s="29" t="s">
        <v>1983</v>
      </c>
      <c r="W245" s="29" t="s">
        <v>1984</v>
      </c>
      <c r="X245" s="30">
        <v>44257</v>
      </c>
      <c r="Y245" s="29" t="s">
        <v>1985</v>
      </c>
    </row>
    <row r="246" spans="1:25" x14ac:dyDescent="0.25">
      <c r="A246" s="28" t="s">
        <v>2156</v>
      </c>
      <c r="B246" s="29" t="s">
        <v>2157</v>
      </c>
      <c r="C246" s="29" t="s">
        <v>629</v>
      </c>
      <c r="D246" s="29" t="s">
        <v>2205</v>
      </c>
      <c r="E246" s="29" t="s">
        <v>630</v>
      </c>
      <c r="F246" s="29" t="s">
        <v>631</v>
      </c>
      <c r="G246" s="29" t="s">
        <v>1975</v>
      </c>
      <c r="H246" s="30">
        <v>43617</v>
      </c>
      <c r="I246" s="30">
        <v>45291</v>
      </c>
      <c r="J246" s="30" t="s">
        <v>1921</v>
      </c>
      <c r="K246" s="29" t="s">
        <v>2159</v>
      </c>
      <c r="L246" s="29" t="s">
        <v>2160</v>
      </c>
      <c r="M246" s="29" t="s">
        <v>1978</v>
      </c>
      <c r="N246" s="29" t="s">
        <v>1979</v>
      </c>
      <c r="O246" s="29" t="s">
        <v>1980</v>
      </c>
      <c r="P246" s="29" t="s">
        <v>1981</v>
      </c>
      <c r="Q246" s="29" t="s">
        <v>1982</v>
      </c>
      <c r="R246" s="30">
        <v>43466</v>
      </c>
      <c r="S246" s="30">
        <v>43466</v>
      </c>
      <c r="T246" s="30">
        <v>43646</v>
      </c>
      <c r="U246" s="30">
        <v>43646</v>
      </c>
      <c r="V246" s="29" t="s">
        <v>1983</v>
      </c>
      <c r="W246" s="29" t="s">
        <v>1984</v>
      </c>
      <c r="X246" s="30">
        <v>44257</v>
      </c>
      <c r="Y246" s="29" t="s">
        <v>2002</v>
      </c>
    </row>
    <row r="247" spans="1:25" x14ac:dyDescent="0.25">
      <c r="A247" s="28" t="s">
        <v>2156</v>
      </c>
      <c r="B247" s="29" t="s">
        <v>2157</v>
      </c>
      <c r="C247" s="29" t="s">
        <v>629</v>
      </c>
      <c r="D247" s="29" t="s">
        <v>2205</v>
      </c>
      <c r="E247" s="29" t="s">
        <v>630</v>
      </c>
      <c r="F247" s="29" t="s">
        <v>631</v>
      </c>
      <c r="G247" s="29" t="s">
        <v>1975</v>
      </c>
      <c r="H247" s="30">
        <v>43617</v>
      </c>
      <c r="I247" s="30">
        <v>45291</v>
      </c>
      <c r="J247" s="30" t="s">
        <v>1921</v>
      </c>
      <c r="K247" s="29" t="s">
        <v>2159</v>
      </c>
      <c r="L247" s="29" t="s">
        <v>2160</v>
      </c>
      <c r="M247" s="29" t="s">
        <v>1978</v>
      </c>
      <c r="N247" s="29" t="s">
        <v>1986</v>
      </c>
      <c r="O247" s="29" t="s">
        <v>1987</v>
      </c>
      <c r="P247" s="29" t="s">
        <v>1981</v>
      </c>
      <c r="Q247" s="29" t="s">
        <v>1982</v>
      </c>
      <c r="R247" s="30">
        <v>43647</v>
      </c>
      <c r="S247" s="30">
        <v>43647</v>
      </c>
      <c r="T247" s="30">
        <v>43708</v>
      </c>
      <c r="U247" s="30">
        <v>43708</v>
      </c>
      <c r="V247" s="29" t="s">
        <v>1983</v>
      </c>
      <c r="W247" s="29" t="s">
        <v>1984</v>
      </c>
      <c r="X247" s="30">
        <v>44257</v>
      </c>
      <c r="Y247" s="29" t="s">
        <v>2002</v>
      </c>
    </row>
    <row r="248" spans="1:25" x14ac:dyDescent="0.25">
      <c r="A248" s="28" t="s">
        <v>2156</v>
      </c>
      <c r="B248" s="29" t="s">
        <v>2157</v>
      </c>
      <c r="C248" s="29" t="s">
        <v>629</v>
      </c>
      <c r="D248" s="29" t="s">
        <v>2205</v>
      </c>
      <c r="E248" s="29" t="s">
        <v>630</v>
      </c>
      <c r="F248" s="29" t="s">
        <v>631</v>
      </c>
      <c r="G248" s="29" t="s">
        <v>1975</v>
      </c>
      <c r="H248" s="30">
        <v>43617</v>
      </c>
      <c r="I248" s="30">
        <v>45291</v>
      </c>
      <c r="J248" s="30" t="s">
        <v>1921</v>
      </c>
      <c r="K248" s="29" t="s">
        <v>2159</v>
      </c>
      <c r="L248" s="29" t="s">
        <v>2160</v>
      </c>
      <c r="M248" s="29" t="s">
        <v>1978</v>
      </c>
      <c r="N248" s="29" t="s">
        <v>1988</v>
      </c>
      <c r="O248" s="29" t="s">
        <v>1989</v>
      </c>
      <c r="P248" s="29" t="s">
        <v>1981</v>
      </c>
      <c r="Q248" s="29" t="s">
        <v>1982</v>
      </c>
      <c r="R248" s="30">
        <v>43709</v>
      </c>
      <c r="S248" s="30">
        <v>43709</v>
      </c>
      <c r="T248" s="30">
        <v>44347</v>
      </c>
      <c r="U248" s="30">
        <v>44347</v>
      </c>
      <c r="V248" s="29" t="s">
        <v>1983</v>
      </c>
      <c r="W248" s="29" t="s">
        <v>1984</v>
      </c>
      <c r="X248" s="30">
        <v>44257</v>
      </c>
      <c r="Y248" s="29" t="s">
        <v>2002</v>
      </c>
    </row>
    <row r="249" spans="1:25" x14ac:dyDescent="0.25">
      <c r="A249" s="28" t="s">
        <v>2156</v>
      </c>
      <c r="B249" s="29" t="s">
        <v>2157</v>
      </c>
      <c r="C249" s="29" t="s">
        <v>629</v>
      </c>
      <c r="D249" s="29" t="s">
        <v>2205</v>
      </c>
      <c r="E249" s="29" t="s">
        <v>630</v>
      </c>
      <c r="F249" s="29" t="s">
        <v>631</v>
      </c>
      <c r="G249" s="29" t="s">
        <v>1975</v>
      </c>
      <c r="H249" s="30">
        <v>43617</v>
      </c>
      <c r="I249" s="30">
        <v>45291</v>
      </c>
      <c r="J249" s="30" t="s">
        <v>1921</v>
      </c>
      <c r="K249" s="29" t="s">
        <v>2159</v>
      </c>
      <c r="L249" s="29" t="s">
        <v>2160</v>
      </c>
      <c r="M249" s="29" t="s">
        <v>1978</v>
      </c>
      <c r="N249" s="29" t="s">
        <v>1990</v>
      </c>
      <c r="O249" s="29" t="s">
        <v>1991</v>
      </c>
      <c r="P249" s="29" t="s">
        <v>1981</v>
      </c>
      <c r="Q249" s="29" t="s">
        <v>1982</v>
      </c>
      <c r="R249" s="30">
        <v>44348</v>
      </c>
      <c r="S249" s="30">
        <v>44348</v>
      </c>
      <c r="T249" s="30">
        <v>44440</v>
      </c>
      <c r="U249" s="30">
        <v>44440</v>
      </c>
      <c r="V249" s="29" t="s">
        <v>1983</v>
      </c>
      <c r="W249" s="29" t="s">
        <v>1984</v>
      </c>
      <c r="X249" s="30">
        <v>44257</v>
      </c>
      <c r="Y249" s="29" t="s">
        <v>2002</v>
      </c>
    </row>
    <row r="250" spans="1:25" x14ac:dyDescent="0.25">
      <c r="A250" s="28" t="s">
        <v>2156</v>
      </c>
      <c r="B250" s="29" t="s">
        <v>2157</v>
      </c>
      <c r="C250" s="29" t="s">
        <v>629</v>
      </c>
      <c r="D250" s="29" t="s">
        <v>2205</v>
      </c>
      <c r="E250" s="29" t="s">
        <v>630</v>
      </c>
      <c r="F250" s="29" t="s">
        <v>631</v>
      </c>
      <c r="G250" s="29" t="s">
        <v>1975</v>
      </c>
      <c r="H250" s="30">
        <v>43617</v>
      </c>
      <c r="I250" s="30">
        <v>45291</v>
      </c>
      <c r="J250" s="30" t="s">
        <v>1921</v>
      </c>
      <c r="K250" s="29" t="s">
        <v>2159</v>
      </c>
      <c r="L250" s="29" t="s">
        <v>2160</v>
      </c>
      <c r="M250" s="29" t="s">
        <v>1978</v>
      </c>
      <c r="N250" s="29" t="s">
        <v>1992</v>
      </c>
      <c r="O250" s="29" t="s">
        <v>1993</v>
      </c>
      <c r="P250" s="29" t="s">
        <v>1981</v>
      </c>
      <c r="Q250" s="29" t="s">
        <v>1982</v>
      </c>
      <c r="R250" s="30">
        <v>44628</v>
      </c>
      <c r="S250" s="30">
        <v>44628</v>
      </c>
      <c r="T250" s="30">
        <v>44880</v>
      </c>
      <c r="U250" s="30">
        <v>44785</v>
      </c>
      <c r="V250" s="29" t="s">
        <v>1983</v>
      </c>
      <c r="W250" s="29" t="s">
        <v>1984</v>
      </c>
      <c r="X250" s="30">
        <v>44257</v>
      </c>
      <c r="Y250" s="29" t="s">
        <v>2002</v>
      </c>
    </row>
    <row r="251" spans="1:25" x14ac:dyDescent="0.25">
      <c r="A251" s="28" t="s">
        <v>2156</v>
      </c>
      <c r="B251" s="29" t="s">
        <v>2157</v>
      </c>
      <c r="C251" s="29" t="s">
        <v>629</v>
      </c>
      <c r="D251" s="29" t="s">
        <v>2205</v>
      </c>
      <c r="E251" s="29" t="s">
        <v>630</v>
      </c>
      <c r="F251" s="29" t="s">
        <v>631</v>
      </c>
      <c r="G251" s="29" t="s">
        <v>1975</v>
      </c>
      <c r="H251" s="30">
        <v>43617</v>
      </c>
      <c r="I251" s="30">
        <v>45291</v>
      </c>
      <c r="J251" s="30" t="s">
        <v>1921</v>
      </c>
      <c r="K251" s="29" t="s">
        <v>2159</v>
      </c>
      <c r="L251" s="29" t="s">
        <v>2160</v>
      </c>
      <c r="M251" s="29" t="s">
        <v>1978</v>
      </c>
      <c r="N251" s="29" t="s">
        <v>1994</v>
      </c>
      <c r="O251" s="29" t="s">
        <v>1995</v>
      </c>
      <c r="P251" s="29" t="s">
        <v>1981</v>
      </c>
      <c r="Q251" s="29" t="s">
        <v>1982</v>
      </c>
      <c r="R251" s="30">
        <v>44885</v>
      </c>
      <c r="S251" s="30">
        <v>44963</v>
      </c>
      <c r="T251" s="30">
        <v>45747</v>
      </c>
      <c r="U251" s="30"/>
      <c r="V251" s="29" t="s">
        <v>1983</v>
      </c>
      <c r="W251" s="29" t="s">
        <v>1984</v>
      </c>
      <c r="X251" s="30">
        <v>44257</v>
      </c>
      <c r="Y251" s="29" t="s">
        <v>2002</v>
      </c>
    </row>
    <row r="252" spans="1:25" x14ac:dyDescent="0.25">
      <c r="A252" s="28" t="s">
        <v>2156</v>
      </c>
      <c r="B252" s="29" t="s">
        <v>2157</v>
      </c>
      <c r="C252" s="29" t="s">
        <v>629</v>
      </c>
      <c r="D252" s="29" t="s">
        <v>2205</v>
      </c>
      <c r="E252" s="29" t="s">
        <v>630</v>
      </c>
      <c r="F252" s="29" t="s">
        <v>631</v>
      </c>
      <c r="G252" s="29" t="s">
        <v>1975</v>
      </c>
      <c r="H252" s="30">
        <v>43617</v>
      </c>
      <c r="I252" s="30">
        <v>45291</v>
      </c>
      <c r="J252" s="30" t="s">
        <v>1921</v>
      </c>
      <c r="K252" s="29" t="s">
        <v>2159</v>
      </c>
      <c r="L252" s="29" t="s">
        <v>2160</v>
      </c>
      <c r="M252" s="29" t="s">
        <v>1978</v>
      </c>
      <c r="N252" s="29" t="s">
        <v>1996</v>
      </c>
      <c r="O252" s="29" t="s">
        <v>1997</v>
      </c>
      <c r="P252" s="29" t="s">
        <v>1981</v>
      </c>
      <c r="Q252" s="29" t="s">
        <v>1982</v>
      </c>
      <c r="R252" s="30">
        <v>45748</v>
      </c>
      <c r="S252" s="30"/>
      <c r="T252" s="30">
        <v>45777</v>
      </c>
      <c r="U252" s="30"/>
      <c r="V252" s="29" t="s">
        <v>1983</v>
      </c>
      <c r="W252" s="29" t="s">
        <v>1984</v>
      </c>
      <c r="X252" s="30">
        <v>44257</v>
      </c>
      <c r="Y252" s="29" t="s">
        <v>2002</v>
      </c>
    </row>
    <row r="253" spans="1:25" x14ac:dyDescent="0.25">
      <c r="A253" s="28" t="s">
        <v>2156</v>
      </c>
      <c r="B253" s="29" t="s">
        <v>2157</v>
      </c>
      <c r="C253" s="29" t="s">
        <v>593</v>
      </c>
      <c r="D253" s="29" t="s">
        <v>2193</v>
      </c>
      <c r="E253" s="29" t="s">
        <v>594</v>
      </c>
      <c r="F253" s="29" t="s">
        <v>595</v>
      </c>
      <c r="G253" s="29" t="s">
        <v>1975</v>
      </c>
      <c r="H253" s="30">
        <v>43617</v>
      </c>
      <c r="I253" s="30">
        <v>44681</v>
      </c>
      <c r="J253" s="30" t="s">
        <v>1921</v>
      </c>
      <c r="K253" s="29" t="s">
        <v>2159</v>
      </c>
      <c r="L253" s="29" t="s">
        <v>2160</v>
      </c>
      <c r="M253" s="29" t="s">
        <v>1978</v>
      </c>
      <c r="N253" s="29" t="s">
        <v>1979</v>
      </c>
      <c r="O253" s="29" t="s">
        <v>1980</v>
      </c>
      <c r="P253" s="29" t="s">
        <v>1981</v>
      </c>
      <c r="Q253" s="29" t="s">
        <v>1982</v>
      </c>
      <c r="R253" s="30">
        <v>43466</v>
      </c>
      <c r="S253" s="30">
        <v>43466</v>
      </c>
      <c r="T253" s="30">
        <v>43830</v>
      </c>
      <c r="U253" s="30">
        <v>43830</v>
      </c>
      <c r="V253" s="29" t="s">
        <v>1983</v>
      </c>
      <c r="W253" s="29" t="s">
        <v>1984</v>
      </c>
      <c r="X253" s="30">
        <v>44257</v>
      </c>
      <c r="Y253" s="29" t="s">
        <v>1985</v>
      </c>
    </row>
    <row r="254" spans="1:25" x14ac:dyDescent="0.25">
      <c r="A254" s="28" t="s">
        <v>2156</v>
      </c>
      <c r="B254" s="29" t="s">
        <v>2157</v>
      </c>
      <c r="C254" s="29" t="s">
        <v>593</v>
      </c>
      <c r="D254" s="29" t="s">
        <v>2193</v>
      </c>
      <c r="E254" s="29" t="s">
        <v>594</v>
      </c>
      <c r="F254" s="29" t="s">
        <v>595</v>
      </c>
      <c r="G254" s="29" t="s">
        <v>1975</v>
      </c>
      <c r="H254" s="30">
        <v>43617</v>
      </c>
      <c r="I254" s="30">
        <v>44681</v>
      </c>
      <c r="J254" s="30" t="s">
        <v>1921</v>
      </c>
      <c r="K254" s="29" t="s">
        <v>2159</v>
      </c>
      <c r="L254" s="29" t="s">
        <v>2160</v>
      </c>
      <c r="M254" s="29" t="s">
        <v>1978</v>
      </c>
      <c r="N254" s="29" t="s">
        <v>1986</v>
      </c>
      <c r="O254" s="29" t="s">
        <v>1987</v>
      </c>
      <c r="P254" s="29" t="s">
        <v>1981</v>
      </c>
      <c r="Q254" s="29" t="s">
        <v>1982</v>
      </c>
      <c r="R254" s="30">
        <v>43831</v>
      </c>
      <c r="S254" s="30">
        <v>43831</v>
      </c>
      <c r="T254" s="30">
        <v>44196</v>
      </c>
      <c r="U254" s="30">
        <v>44196</v>
      </c>
      <c r="V254" s="29" t="s">
        <v>1983</v>
      </c>
      <c r="W254" s="29" t="s">
        <v>1984</v>
      </c>
      <c r="X254" s="30">
        <v>44257</v>
      </c>
      <c r="Y254" s="29" t="s">
        <v>1985</v>
      </c>
    </row>
    <row r="255" spans="1:25" x14ac:dyDescent="0.25">
      <c r="A255" s="28" t="s">
        <v>2156</v>
      </c>
      <c r="B255" s="29" t="s">
        <v>2157</v>
      </c>
      <c r="C255" s="29" t="s">
        <v>593</v>
      </c>
      <c r="D255" s="29" t="s">
        <v>2193</v>
      </c>
      <c r="E255" s="29" t="s">
        <v>594</v>
      </c>
      <c r="F255" s="29" t="s">
        <v>595</v>
      </c>
      <c r="G255" s="29" t="s">
        <v>1975</v>
      </c>
      <c r="H255" s="30">
        <v>43617</v>
      </c>
      <c r="I255" s="30">
        <v>44681</v>
      </c>
      <c r="J255" s="30" t="s">
        <v>1921</v>
      </c>
      <c r="K255" s="29" t="s">
        <v>2159</v>
      </c>
      <c r="L255" s="29" t="s">
        <v>2160</v>
      </c>
      <c r="M255" s="29" t="s">
        <v>1978</v>
      </c>
      <c r="N255" s="29" t="s">
        <v>1988</v>
      </c>
      <c r="O255" s="29" t="s">
        <v>1989</v>
      </c>
      <c r="P255" s="29" t="s">
        <v>1981</v>
      </c>
      <c r="Q255" s="29" t="s">
        <v>1982</v>
      </c>
      <c r="R255" s="30">
        <v>44197</v>
      </c>
      <c r="S255" s="30">
        <v>44197</v>
      </c>
      <c r="T255" s="30">
        <v>44561</v>
      </c>
      <c r="U255" s="30">
        <v>44561</v>
      </c>
      <c r="V255" s="29" t="s">
        <v>1983</v>
      </c>
      <c r="W255" s="29" t="s">
        <v>1984</v>
      </c>
      <c r="X255" s="30">
        <v>44257</v>
      </c>
      <c r="Y255" s="29" t="s">
        <v>1985</v>
      </c>
    </row>
    <row r="256" spans="1:25" x14ac:dyDescent="0.25">
      <c r="A256" s="28" t="s">
        <v>2156</v>
      </c>
      <c r="B256" s="29" t="s">
        <v>2157</v>
      </c>
      <c r="C256" s="29" t="s">
        <v>593</v>
      </c>
      <c r="D256" s="29" t="s">
        <v>2193</v>
      </c>
      <c r="E256" s="29" t="s">
        <v>594</v>
      </c>
      <c r="F256" s="29" t="s">
        <v>595</v>
      </c>
      <c r="G256" s="29" t="s">
        <v>1975</v>
      </c>
      <c r="H256" s="30">
        <v>43617</v>
      </c>
      <c r="I256" s="30">
        <v>44681</v>
      </c>
      <c r="J256" s="30" t="s">
        <v>1921</v>
      </c>
      <c r="K256" s="29" t="s">
        <v>2159</v>
      </c>
      <c r="L256" s="29" t="s">
        <v>2160</v>
      </c>
      <c r="M256" s="29" t="s">
        <v>1978</v>
      </c>
      <c r="N256" s="29" t="s">
        <v>1990</v>
      </c>
      <c r="O256" s="29" t="s">
        <v>1991</v>
      </c>
      <c r="P256" s="29" t="s">
        <v>1981</v>
      </c>
      <c r="Q256" s="29" t="s">
        <v>1982</v>
      </c>
      <c r="R256" s="30">
        <v>44562</v>
      </c>
      <c r="S256" s="30">
        <v>44562</v>
      </c>
      <c r="T256" s="30">
        <v>44866</v>
      </c>
      <c r="U256" s="30">
        <v>45443</v>
      </c>
      <c r="V256" s="29" t="s">
        <v>1983</v>
      </c>
      <c r="W256" s="29" t="s">
        <v>1984</v>
      </c>
      <c r="X256" s="30">
        <v>44257</v>
      </c>
      <c r="Y256" s="29" t="s">
        <v>1985</v>
      </c>
    </row>
    <row r="257" spans="1:25" x14ac:dyDescent="0.25">
      <c r="A257" s="28" t="s">
        <v>2156</v>
      </c>
      <c r="B257" s="29" t="s">
        <v>2157</v>
      </c>
      <c r="C257" s="29" t="s">
        <v>593</v>
      </c>
      <c r="D257" s="29" t="s">
        <v>2193</v>
      </c>
      <c r="E257" s="29" t="s">
        <v>594</v>
      </c>
      <c r="F257" s="29" t="s">
        <v>595</v>
      </c>
      <c r="G257" s="29" t="s">
        <v>1975</v>
      </c>
      <c r="H257" s="30">
        <v>43617</v>
      </c>
      <c r="I257" s="30">
        <v>44681</v>
      </c>
      <c r="J257" s="30" t="s">
        <v>1921</v>
      </c>
      <c r="K257" s="29" t="s">
        <v>2159</v>
      </c>
      <c r="L257" s="29" t="s">
        <v>2160</v>
      </c>
      <c r="M257" s="29" t="s">
        <v>1978</v>
      </c>
      <c r="N257" s="29" t="s">
        <v>1992</v>
      </c>
      <c r="O257" s="29" t="s">
        <v>1993</v>
      </c>
      <c r="P257" s="29" t="s">
        <v>1981</v>
      </c>
      <c r="Q257" s="29" t="s">
        <v>1982</v>
      </c>
      <c r="R257" s="30">
        <v>45474</v>
      </c>
      <c r="S257" s="30">
        <v>45567</v>
      </c>
      <c r="T257" s="30">
        <v>45535</v>
      </c>
      <c r="U257" s="30">
        <v>45637</v>
      </c>
      <c r="V257" s="29" t="s">
        <v>1983</v>
      </c>
      <c r="W257" s="29" t="s">
        <v>1984</v>
      </c>
      <c r="X257" s="30">
        <v>44257</v>
      </c>
      <c r="Y257" s="29" t="s">
        <v>1985</v>
      </c>
    </row>
    <row r="258" spans="1:25" x14ac:dyDescent="0.25">
      <c r="A258" s="28" t="s">
        <v>2156</v>
      </c>
      <c r="B258" s="29" t="s">
        <v>2157</v>
      </c>
      <c r="C258" s="29" t="s">
        <v>593</v>
      </c>
      <c r="D258" s="29" t="s">
        <v>2193</v>
      </c>
      <c r="E258" s="29" t="s">
        <v>594</v>
      </c>
      <c r="F258" s="29" t="s">
        <v>595</v>
      </c>
      <c r="G258" s="29" t="s">
        <v>1975</v>
      </c>
      <c r="H258" s="30">
        <v>43617</v>
      </c>
      <c r="I258" s="30">
        <v>44681</v>
      </c>
      <c r="J258" s="30" t="s">
        <v>1921</v>
      </c>
      <c r="K258" s="29" t="s">
        <v>2159</v>
      </c>
      <c r="L258" s="29" t="s">
        <v>2160</v>
      </c>
      <c r="M258" s="29" t="s">
        <v>1978</v>
      </c>
      <c r="N258" s="29" t="s">
        <v>1994</v>
      </c>
      <c r="O258" s="29" t="s">
        <v>1995</v>
      </c>
      <c r="P258" s="29" t="s">
        <v>1981</v>
      </c>
      <c r="Q258" s="29" t="s">
        <v>1982</v>
      </c>
      <c r="R258" s="30">
        <v>45627</v>
      </c>
      <c r="S258" s="30"/>
      <c r="T258" s="30">
        <v>45680</v>
      </c>
      <c r="U258" s="30"/>
      <c r="V258" s="29" t="s">
        <v>1983</v>
      </c>
      <c r="W258" s="29" t="s">
        <v>1984</v>
      </c>
      <c r="X258" s="30">
        <v>44257</v>
      </c>
      <c r="Y258" s="29" t="s">
        <v>1985</v>
      </c>
    </row>
    <row r="259" spans="1:25" x14ac:dyDescent="0.25">
      <c r="A259" s="28" t="s">
        <v>2156</v>
      </c>
      <c r="B259" s="29" t="s">
        <v>2157</v>
      </c>
      <c r="C259" s="29" t="s">
        <v>593</v>
      </c>
      <c r="D259" s="29" t="s">
        <v>2193</v>
      </c>
      <c r="E259" s="29" t="s">
        <v>594</v>
      </c>
      <c r="F259" s="29" t="s">
        <v>595</v>
      </c>
      <c r="G259" s="29" t="s">
        <v>1975</v>
      </c>
      <c r="H259" s="30">
        <v>43617</v>
      </c>
      <c r="I259" s="30">
        <v>44681</v>
      </c>
      <c r="J259" s="30" t="s">
        <v>1921</v>
      </c>
      <c r="K259" s="29" t="s">
        <v>2159</v>
      </c>
      <c r="L259" s="29" t="s">
        <v>2160</v>
      </c>
      <c r="M259" s="29" t="s">
        <v>1978</v>
      </c>
      <c r="N259" s="29" t="s">
        <v>1996</v>
      </c>
      <c r="O259" s="29" t="s">
        <v>1997</v>
      </c>
      <c r="P259" s="29" t="s">
        <v>1981</v>
      </c>
      <c r="Q259" s="29" t="s">
        <v>1982</v>
      </c>
      <c r="R259" s="30">
        <v>46046</v>
      </c>
      <c r="S259" s="30"/>
      <c r="T259" s="30">
        <v>46077</v>
      </c>
      <c r="U259" s="30"/>
      <c r="V259" s="29" t="s">
        <v>1983</v>
      </c>
      <c r="W259" s="29" t="s">
        <v>1984</v>
      </c>
      <c r="X259" s="30">
        <v>44257</v>
      </c>
      <c r="Y259" s="29" t="s">
        <v>1985</v>
      </c>
    </row>
    <row r="260" spans="1:25" x14ac:dyDescent="0.25">
      <c r="A260" s="28" t="s">
        <v>2156</v>
      </c>
      <c r="B260" s="29" t="s">
        <v>2157</v>
      </c>
      <c r="C260" s="29" t="s">
        <v>587</v>
      </c>
      <c r="D260" s="29" t="s">
        <v>2191</v>
      </c>
      <c r="E260" s="29" t="s">
        <v>588</v>
      </c>
      <c r="F260" s="29" t="s">
        <v>589</v>
      </c>
      <c r="G260" s="29" t="s">
        <v>1975</v>
      </c>
      <c r="H260" s="30">
        <v>42948</v>
      </c>
      <c r="I260" s="30">
        <v>44742</v>
      </c>
      <c r="J260" s="30" t="s">
        <v>1921</v>
      </c>
      <c r="K260" s="29" t="s">
        <v>2159</v>
      </c>
      <c r="L260" s="29" t="s">
        <v>2160</v>
      </c>
      <c r="M260" s="29" t="s">
        <v>1978</v>
      </c>
      <c r="N260" s="29" t="s">
        <v>1979</v>
      </c>
      <c r="O260" s="29" t="s">
        <v>1980</v>
      </c>
      <c r="P260" s="29" t="s">
        <v>1981</v>
      </c>
      <c r="Q260" s="29" t="s">
        <v>1982</v>
      </c>
      <c r="R260" s="30">
        <v>42736</v>
      </c>
      <c r="S260" s="30">
        <v>42736</v>
      </c>
      <c r="T260" s="30">
        <v>42766</v>
      </c>
      <c r="U260" s="30">
        <v>42766</v>
      </c>
      <c r="V260" s="29" t="s">
        <v>1983</v>
      </c>
      <c r="W260" s="29" t="s">
        <v>1984</v>
      </c>
      <c r="X260" s="30">
        <v>44257</v>
      </c>
      <c r="Y260" s="29" t="s">
        <v>1985</v>
      </c>
    </row>
    <row r="261" spans="1:25" x14ac:dyDescent="0.25">
      <c r="A261" s="28" t="s">
        <v>2156</v>
      </c>
      <c r="B261" s="29" t="s">
        <v>2157</v>
      </c>
      <c r="C261" s="29" t="s">
        <v>587</v>
      </c>
      <c r="D261" s="29" t="s">
        <v>2191</v>
      </c>
      <c r="E261" s="29" t="s">
        <v>588</v>
      </c>
      <c r="F261" s="29" t="s">
        <v>589</v>
      </c>
      <c r="G261" s="29" t="s">
        <v>1975</v>
      </c>
      <c r="H261" s="30">
        <v>42948</v>
      </c>
      <c r="I261" s="30">
        <v>44742</v>
      </c>
      <c r="J261" s="30" t="s">
        <v>1921</v>
      </c>
      <c r="K261" s="29" t="s">
        <v>2159</v>
      </c>
      <c r="L261" s="29" t="s">
        <v>2160</v>
      </c>
      <c r="M261" s="29" t="s">
        <v>1978</v>
      </c>
      <c r="N261" s="29" t="s">
        <v>1986</v>
      </c>
      <c r="O261" s="29" t="s">
        <v>1987</v>
      </c>
      <c r="P261" s="29" t="s">
        <v>1981</v>
      </c>
      <c r="Q261" s="29" t="s">
        <v>1982</v>
      </c>
      <c r="R261" s="30">
        <v>42767</v>
      </c>
      <c r="S261" s="30">
        <v>42767</v>
      </c>
      <c r="T261" s="30">
        <v>43033</v>
      </c>
      <c r="U261" s="30">
        <v>43033</v>
      </c>
      <c r="V261" s="29" t="s">
        <v>1983</v>
      </c>
      <c r="W261" s="29" t="s">
        <v>1984</v>
      </c>
      <c r="X261" s="30">
        <v>44257</v>
      </c>
      <c r="Y261" s="29" t="s">
        <v>1985</v>
      </c>
    </row>
    <row r="262" spans="1:25" x14ac:dyDescent="0.25">
      <c r="A262" s="28" t="s">
        <v>2156</v>
      </c>
      <c r="B262" s="29" t="s">
        <v>2157</v>
      </c>
      <c r="C262" s="29" t="s">
        <v>587</v>
      </c>
      <c r="D262" s="29" t="s">
        <v>2191</v>
      </c>
      <c r="E262" s="29" t="s">
        <v>588</v>
      </c>
      <c r="F262" s="29" t="s">
        <v>589</v>
      </c>
      <c r="G262" s="29" t="s">
        <v>1975</v>
      </c>
      <c r="H262" s="30">
        <v>42948</v>
      </c>
      <c r="I262" s="30">
        <v>44742</v>
      </c>
      <c r="J262" s="30" t="s">
        <v>1921</v>
      </c>
      <c r="K262" s="29" t="s">
        <v>2159</v>
      </c>
      <c r="L262" s="29" t="s">
        <v>2160</v>
      </c>
      <c r="M262" s="29" t="s">
        <v>1978</v>
      </c>
      <c r="N262" s="29" t="s">
        <v>1988</v>
      </c>
      <c r="O262" s="29" t="s">
        <v>1989</v>
      </c>
      <c r="P262" s="29" t="s">
        <v>1981</v>
      </c>
      <c r="Q262" s="29" t="s">
        <v>1982</v>
      </c>
      <c r="R262" s="30">
        <v>43034</v>
      </c>
      <c r="S262" s="30">
        <v>43034</v>
      </c>
      <c r="T262" s="30">
        <v>44166</v>
      </c>
      <c r="U262" s="30">
        <v>44166</v>
      </c>
      <c r="V262" s="29" t="s">
        <v>1983</v>
      </c>
      <c r="W262" s="29" t="s">
        <v>1984</v>
      </c>
      <c r="X262" s="30">
        <v>44257</v>
      </c>
      <c r="Y262" s="29" t="s">
        <v>1985</v>
      </c>
    </row>
    <row r="263" spans="1:25" x14ac:dyDescent="0.25">
      <c r="A263" s="28" t="s">
        <v>2156</v>
      </c>
      <c r="B263" s="29" t="s">
        <v>2157</v>
      </c>
      <c r="C263" s="29" t="s">
        <v>587</v>
      </c>
      <c r="D263" s="29" t="s">
        <v>2191</v>
      </c>
      <c r="E263" s="29" t="s">
        <v>588</v>
      </c>
      <c r="F263" s="29" t="s">
        <v>589</v>
      </c>
      <c r="G263" s="29" t="s">
        <v>1975</v>
      </c>
      <c r="H263" s="30">
        <v>42948</v>
      </c>
      <c r="I263" s="30">
        <v>44742</v>
      </c>
      <c r="J263" s="30" t="s">
        <v>1921</v>
      </c>
      <c r="K263" s="29" t="s">
        <v>2159</v>
      </c>
      <c r="L263" s="29" t="s">
        <v>2160</v>
      </c>
      <c r="M263" s="29" t="s">
        <v>1978</v>
      </c>
      <c r="N263" s="29" t="s">
        <v>1990</v>
      </c>
      <c r="O263" s="29" t="s">
        <v>1991</v>
      </c>
      <c r="P263" s="29" t="s">
        <v>1981</v>
      </c>
      <c r="Q263" s="29" t="s">
        <v>1982</v>
      </c>
      <c r="R263" s="30">
        <v>44509</v>
      </c>
      <c r="S263" s="30">
        <v>44510</v>
      </c>
      <c r="T263" s="30">
        <v>44926</v>
      </c>
      <c r="U263" s="30">
        <v>44600</v>
      </c>
      <c r="V263" s="29" t="s">
        <v>1983</v>
      </c>
      <c r="W263" s="29" t="s">
        <v>1984</v>
      </c>
      <c r="X263" s="30">
        <v>44257</v>
      </c>
      <c r="Y263" s="29" t="s">
        <v>1985</v>
      </c>
    </row>
    <row r="264" spans="1:25" x14ac:dyDescent="0.25">
      <c r="A264" s="28" t="s">
        <v>2156</v>
      </c>
      <c r="B264" s="29" t="s">
        <v>2157</v>
      </c>
      <c r="C264" s="29" t="s">
        <v>587</v>
      </c>
      <c r="D264" s="29" t="s">
        <v>2191</v>
      </c>
      <c r="E264" s="29" t="s">
        <v>588</v>
      </c>
      <c r="F264" s="29" t="s">
        <v>589</v>
      </c>
      <c r="G264" s="29" t="s">
        <v>1975</v>
      </c>
      <c r="H264" s="30">
        <v>42948</v>
      </c>
      <c r="I264" s="30">
        <v>44742</v>
      </c>
      <c r="J264" s="30" t="s">
        <v>1921</v>
      </c>
      <c r="K264" s="29" t="s">
        <v>2159</v>
      </c>
      <c r="L264" s="29" t="s">
        <v>2160</v>
      </c>
      <c r="M264" s="29" t="s">
        <v>1978</v>
      </c>
      <c r="N264" s="29" t="s">
        <v>1992</v>
      </c>
      <c r="O264" s="29" t="s">
        <v>1993</v>
      </c>
      <c r="P264" s="29" t="s">
        <v>1981</v>
      </c>
      <c r="Q264" s="29" t="s">
        <v>1982</v>
      </c>
      <c r="R264" s="30">
        <v>45536</v>
      </c>
      <c r="S264" s="30"/>
      <c r="T264" s="30">
        <v>45595</v>
      </c>
      <c r="U264" s="30"/>
      <c r="V264" s="29" t="s">
        <v>1983</v>
      </c>
      <c r="W264" s="29" t="s">
        <v>1984</v>
      </c>
      <c r="X264" s="30">
        <v>44257</v>
      </c>
      <c r="Y264" s="29" t="s">
        <v>1985</v>
      </c>
    </row>
    <row r="265" spans="1:25" x14ac:dyDescent="0.25">
      <c r="A265" s="28" t="s">
        <v>2156</v>
      </c>
      <c r="B265" s="29" t="s">
        <v>2157</v>
      </c>
      <c r="C265" s="29" t="s">
        <v>587</v>
      </c>
      <c r="D265" s="29" t="s">
        <v>2191</v>
      </c>
      <c r="E265" s="29" t="s">
        <v>588</v>
      </c>
      <c r="F265" s="29" t="s">
        <v>589</v>
      </c>
      <c r="G265" s="29" t="s">
        <v>1975</v>
      </c>
      <c r="H265" s="30">
        <v>42948</v>
      </c>
      <c r="I265" s="30">
        <v>44742</v>
      </c>
      <c r="J265" s="30" t="s">
        <v>1921</v>
      </c>
      <c r="K265" s="29" t="s">
        <v>2159</v>
      </c>
      <c r="L265" s="29" t="s">
        <v>2160</v>
      </c>
      <c r="M265" s="29" t="s">
        <v>1978</v>
      </c>
      <c r="N265" s="29" t="s">
        <v>1994</v>
      </c>
      <c r="O265" s="29" t="s">
        <v>1995</v>
      </c>
      <c r="P265" s="29" t="s">
        <v>1981</v>
      </c>
      <c r="Q265" s="29" t="s">
        <v>1982</v>
      </c>
      <c r="R265" s="30">
        <v>45656</v>
      </c>
      <c r="S265" s="30"/>
      <c r="T265" s="30">
        <v>46142</v>
      </c>
      <c r="U265" s="30"/>
      <c r="V265" s="29" t="s">
        <v>1983</v>
      </c>
      <c r="W265" s="29" t="s">
        <v>1984</v>
      </c>
      <c r="X265" s="30">
        <v>44257</v>
      </c>
      <c r="Y265" s="29" t="s">
        <v>1985</v>
      </c>
    </row>
    <row r="266" spans="1:25" x14ac:dyDescent="0.25">
      <c r="A266" s="28" t="s">
        <v>2156</v>
      </c>
      <c r="B266" s="29" t="s">
        <v>2157</v>
      </c>
      <c r="C266" s="29" t="s">
        <v>587</v>
      </c>
      <c r="D266" s="29" t="s">
        <v>2191</v>
      </c>
      <c r="E266" s="29" t="s">
        <v>588</v>
      </c>
      <c r="F266" s="29" t="s">
        <v>589</v>
      </c>
      <c r="G266" s="29" t="s">
        <v>1975</v>
      </c>
      <c r="H266" s="30">
        <v>42948</v>
      </c>
      <c r="I266" s="30">
        <v>44742</v>
      </c>
      <c r="J266" s="30" t="s">
        <v>1921</v>
      </c>
      <c r="K266" s="29" t="s">
        <v>2159</v>
      </c>
      <c r="L266" s="29" t="s">
        <v>2160</v>
      </c>
      <c r="M266" s="29" t="s">
        <v>1978</v>
      </c>
      <c r="N266" s="29" t="s">
        <v>1996</v>
      </c>
      <c r="O266" s="29" t="s">
        <v>1997</v>
      </c>
      <c r="P266" s="29" t="s">
        <v>1981</v>
      </c>
      <c r="Q266" s="29" t="s">
        <v>1982</v>
      </c>
      <c r="R266" s="30">
        <v>46143</v>
      </c>
      <c r="S266" s="30"/>
      <c r="T266" s="30">
        <v>46172</v>
      </c>
      <c r="U266" s="30"/>
      <c r="V266" s="29" t="s">
        <v>1983</v>
      </c>
      <c r="W266" s="29" t="s">
        <v>1984</v>
      </c>
      <c r="X266" s="30">
        <v>44257</v>
      </c>
      <c r="Y266" s="29" t="s">
        <v>1985</v>
      </c>
    </row>
    <row r="267" spans="1:25" x14ac:dyDescent="0.25">
      <c r="A267" s="28" t="s">
        <v>2156</v>
      </c>
      <c r="B267" s="29" t="s">
        <v>2157</v>
      </c>
      <c r="C267" s="29" t="s">
        <v>539</v>
      </c>
      <c r="D267" s="29" t="s">
        <v>2171</v>
      </c>
      <c r="E267" s="29" t="s">
        <v>540</v>
      </c>
      <c r="F267" s="29" t="s">
        <v>541</v>
      </c>
      <c r="G267" s="29" t="s">
        <v>1975</v>
      </c>
      <c r="H267" s="30">
        <v>42370</v>
      </c>
      <c r="I267" s="30">
        <v>44511</v>
      </c>
      <c r="J267" s="30" t="s">
        <v>1921</v>
      </c>
      <c r="K267" s="29" t="s">
        <v>2159</v>
      </c>
      <c r="L267" s="29" t="s">
        <v>2160</v>
      </c>
      <c r="M267" s="29" t="s">
        <v>1978</v>
      </c>
      <c r="N267" s="29" t="s">
        <v>1979</v>
      </c>
      <c r="O267" s="29" t="s">
        <v>1980</v>
      </c>
      <c r="P267" s="29" t="s">
        <v>1981</v>
      </c>
      <c r="Q267" s="29" t="s">
        <v>1982</v>
      </c>
      <c r="R267" s="30">
        <v>42370</v>
      </c>
      <c r="S267" s="30">
        <v>42370</v>
      </c>
      <c r="T267" s="30">
        <v>42400</v>
      </c>
      <c r="U267" s="30">
        <v>42400</v>
      </c>
      <c r="V267" s="29" t="s">
        <v>1983</v>
      </c>
      <c r="W267" s="29" t="s">
        <v>1984</v>
      </c>
      <c r="X267" s="30">
        <v>44257</v>
      </c>
      <c r="Y267" s="29" t="s">
        <v>2075</v>
      </c>
    </row>
    <row r="268" spans="1:25" x14ac:dyDescent="0.25">
      <c r="A268" s="28" t="s">
        <v>2156</v>
      </c>
      <c r="B268" s="29" t="s">
        <v>2157</v>
      </c>
      <c r="C268" s="29" t="s">
        <v>539</v>
      </c>
      <c r="D268" s="29" t="s">
        <v>2171</v>
      </c>
      <c r="E268" s="29" t="s">
        <v>540</v>
      </c>
      <c r="F268" s="29" t="s">
        <v>541</v>
      </c>
      <c r="G268" s="29" t="s">
        <v>1975</v>
      </c>
      <c r="H268" s="30">
        <v>42370</v>
      </c>
      <c r="I268" s="30">
        <v>44511</v>
      </c>
      <c r="J268" s="30" t="s">
        <v>1921</v>
      </c>
      <c r="K268" s="29" t="s">
        <v>2159</v>
      </c>
      <c r="L268" s="29" t="s">
        <v>2160</v>
      </c>
      <c r="M268" s="29" t="s">
        <v>1978</v>
      </c>
      <c r="N268" s="29" t="s">
        <v>1986</v>
      </c>
      <c r="O268" s="29" t="s">
        <v>1987</v>
      </c>
      <c r="P268" s="29" t="s">
        <v>1981</v>
      </c>
      <c r="Q268" s="29" t="s">
        <v>1982</v>
      </c>
      <c r="R268" s="30">
        <v>42401</v>
      </c>
      <c r="S268" s="30">
        <v>42401</v>
      </c>
      <c r="T268" s="30">
        <v>42428</v>
      </c>
      <c r="U268" s="30">
        <v>42428</v>
      </c>
      <c r="V268" s="29" t="s">
        <v>1983</v>
      </c>
      <c r="W268" s="29" t="s">
        <v>1984</v>
      </c>
      <c r="X268" s="30">
        <v>44257</v>
      </c>
      <c r="Y268" s="29" t="s">
        <v>2075</v>
      </c>
    </row>
    <row r="269" spans="1:25" x14ac:dyDescent="0.25">
      <c r="A269" s="28" t="s">
        <v>2156</v>
      </c>
      <c r="B269" s="29" t="s">
        <v>2157</v>
      </c>
      <c r="C269" s="29" t="s">
        <v>539</v>
      </c>
      <c r="D269" s="29" t="s">
        <v>2171</v>
      </c>
      <c r="E269" s="29" t="s">
        <v>540</v>
      </c>
      <c r="F269" s="29" t="s">
        <v>541</v>
      </c>
      <c r="G269" s="29" t="s">
        <v>1975</v>
      </c>
      <c r="H269" s="30">
        <v>42370</v>
      </c>
      <c r="I269" s="30">
        <v>44511</v>
      </c>
      <c r="J269" s="30" t="s">
        <v>1921</v>
      </c>
      <c r="K269" s="29" t="s">
        <v>2159</v>
      </c>
      <c r="L269" s="29" t="s">
        <v>2160</v>
      </c>
      <c r="M269" s="29" t="s">
        <v>1978</v>
      </c>
      <c r="N269" s="29" t="s">
        <v>1988</v>
      </c>
      <c r="O269" s="29" t="s">
        <v>1989</v>
      </c>
      <c r="P269" s="29" t="s">
        <v>1981</v>
      </c>
      <c r="Q269" s="29" t="s">
        <v>1982</v>
      </c>
      <c r="R269" s="30">
        <v>42430</v>
      </c>
      <c r="S269" s="30">
        <v>42430</v>
      </c>
      <c r="T269" s="30">
        <v>42490</v>
      </c>
      <c r="U269" s="30">
        <v>42490</v>
      </c>
      <c r="V269" s="29" t="s">
        <v>1983</v>
      </c>
      <c r="W269" s="29" t="s">
        <v>1984</v>
      </c>
      <c r="X269" s="30">
        <v>44257</v>
      </c>
      <c r="Y269" s="29" t="s">
        <v>2075</v>
      </c>
    </row>
    <row r="270" spans="1:25" x14ac:dyDescent="0.25">
      <c r="A270" s="28" t="s">
        <v>2156</v>
      </c>
      <c r="B270" s="29" t="s">
        <v>2157</v>
      </c>
      <c r="C270" s="29" t="s">
        <v>539</v>
      </c>
      <c r="D270" s="29" t="s">
        <v>2171</v>
      </c>
      <c r="E270" s="29" t="s">
        <v>540</v>
      </c>
      <c r="F270" s="29" t="s">
        <v>541</v>
      </c>
      <c r="G270" s="29" t="s">
        <v>1975</v>
      </c>
      <c r="H270" s="30">
        <v>42370</v>
      </c>
      <c r="I270" s="30">
        <v>44511</v>
      </c>
      <c r="J270" s="30" t="s">
        <v>1921</v>
      </c>
      <c r="K270" s="29" t="s">
        <v>2159</v>
      </c>
      <c r="L270" s="29" t="s">
        <v>2160</v>
      </c>
      <c r="M270" s="29" t="s">
        <v>1978</v>
      </c>
      <c r="N270" s="29" t="s">
        <v>1990</v>
      </c>
      <c r="O270" s="29" t="s">
        <v>1991</v>
      </c>
      <c r="P270" s="29" t="s">
        <v>1981</v>
      </c>
      <c r="Q270" s="29" t="s">
        <v>1982</v>
      </c>
      <c r="R270" s="30">
        <v>42718</v>
      </c>
      <c r="S270" s="30">
        <v>42718</v>
      </c>
      <c r="T270" s="30">
        <v>44145</v>
      </c>
      <c r="U270" s="30">
        <v>44145</v>
      </c>
      <c r="V270" s="29" t="s">
        <v>1983</v>
      </c>
      <c r="W270" s="29" t="s">
        <v>1984</v>
      </c>
      <c r="X270" s="30">
        <v>44257</v>
      </c>
      <c r="Y270" s="29" t="s">
        <v>2075</v>
      </c>
    </row>
    <row r="271" spans="1:25" x14ac:dyDescent="0.25">
      <c r="A271" s="28" t="s">
        <v>2156</v>
      </c>
      <c r="B271" s="29" t="s">
        <v>2157</v>
      </c>
      <c r="C271" s="29" t="s">
        <v>539</v>
      </c>
      <c r="D271" s="29" t="s">
        <v>2171</v>
      </c>
      <c r="E271" s="29" t="s">
        <v>540</v>
      </c>
      <c r="F271" s="29" t="s">
        <v>541</v>
      </c>
      <c r="G271" s="29" t="s">
        <v>1975</v>
      </c>
      <c r="H271" s="30">
        <v>42370</v>
      </c>
      <c r="I271" s="30">
        <v>44511</v>
      </c>
      <c r="J271" s="30" t="s">
        <v>1921</v>
      </c>
      <c r="K271" s="29" t="s">
        <v>2159</v>
      </c>
      <c r="L271" s="29" t="s">
        <v>2160</v>
      </c>
      <c r="M271" s="29" t="s">
        <v>1978</v>
      </c>
      <c r="N271" s="29" t="s">
        <v>1992</v>
      </c>
      <c r="O271" s="29" t="s">
        <v>1993</v>
      </c>
      <c r="P271" s="29" t="s">
        <v>1981</v>
      </c>
      <c r="Q271" s="29" t="s">
        <v>1982</v>
      </c>
      <c r="R271" s="30">
        <v>44293</v>
      </c>
      <c r="S271" s="30">
        <v>44293</v>
      </c>
      <c r="T271" s="30">
        <v>44506</v>
      </c>
      <c r="U271" s="30">
        <v>44506</v>
      </c>
      <c r="V271" s="29" t="s">
        <v>1983</v>
      </c>
      <c r="W271" s="29" t="s">
        <v>1984</v>
      </c>
      <c r="X271" s="30">
        <v>44257</v>
      </c>
      <c r="Y271" s="29" t="s">
        <v>2075</v>
      </c>
    </row>
    <row r="272" spans="1:25" x14ac:dyDescent="0.25">
      <c r="A272" s="28" t="s">
        <v>2156</v>
      </c>
      <c r="B272" s="29" t="s">
        <v>2157</v>
      </c>
      <c r="C272" s="29" t="s">
        <v>539</v>
      </c>
      <c r="D272" s="29" t="s">
        <v>2171</v>
      </c>
      <c r="E272" s="29" t="s">
        <v>540</v>
      </c>
      <c r="F272" s="29" t="s">
        <v>541</v>
      </c>
      <c r="G272" s="29" t="s">
        <v>1975</v>
      </c>
      <c r="H272" s="30">
        <v>42370</v>
      </c>
      <c r="I272" s="30">
        <v>44511</v>
      </c>
      <c r="J272" s="30" t="s">
        <v>1921</v>
      </c>
      <c r="K272" s="29" t="s">
        <v>2159</v>
      </c>
      <c r="L272" s="29" t="s">
        <v>2160</v>
      </c>
      <c r="M272" s="29" t="s">
        <v>1978</v>
      </c>
      <c r="N272" s="29" t="s">
        <v>1994</v>
      </c>
      <c r="O272" s="29" t="s">
        <v>1995</v>
      </c>
      <c r="P272" s="29" t="s">
        <v>1981</v>
      </c>
      <c r="Q272" s="29" t="s">
        <v>1982</v>
      </c>
      <c r="R272" s="30">
        <v>44525</v>
      </c>
      <c r="S272" s="30">
        <v>44525</v>
      </c>
      <c r="T272" s="30">
        <v>44926</v>
      </c>
      <c r="U272" s="30">
        <v>45068</v>
      </c>
      <c r="V272" s="29" t="s">
        <v>1983</v>
      </c>
      <c r="W272" s="29" t="s">
        <v>1984</v>
      </c>
      <c r="X272" s="30">
        <v>44257</v>
      </c>
      <c r="Y272" s="29" t="s">
        <v>2075</v>
      </c>
    </row>
    <row r="273" spans="1:25" x14ac:dyDescent="0.25">
      <c r="A273" s="28" t="s">
        <v>2156</v>
      </c>
      <c r="B273" s="29" t="s">
        <v>2157</v>
      </c>
      <c r="C273" s="29" t="s">
        <v>539</v>
      </c>
      <c r="D273" s="29" t="s">
        <v>2171</v>
      </c>
      <c r="E273" s="29" t="s">
        <v>540</v>
      </c>
      <c r="F273" s="29" t="s">
        <v>541</v>
      </c>
      <c r="G273" s="29" t="s">
        <v>1975</v>
      </c>
      <c r="H273" s="30">
        <v>42370</v>
      </c>
      <c r="I273" s="30">
        <v>44511</v>
      </c>
      <c r="J273" s="30" t="s">
        <v>1921</v>
      </c>
      <c r="K273" s="29" t="s">
        <v>2159</v>
      </c>
      <c r="L273" s="29" t="s">
        <v>2160</v>
      </c>
      <c r="M273" s="29" t="s">
        <v>1978</v>
      </c>
      <c r="N273" s="29" t="s">
        <v>1996</v>
      </c>
      <c r="O273" s="29" t="s">
        <v>1997</v>
      </c>
      <c r="P273" s="29" t="s">
        <v>1981</v>
      </c>
      <c r="Q273" s="29" t="s">
        <v>1982</v>
      </c>
      <c r="R273" s="30">
        <v>44927</v>
      </c>
      <c r="S273" s="30">
        <v>45069</v>
      </c>
      <c r="T273" s="30">
        <v>44957</v>
      </c>
      <c r="U273" s="30">
        <v>45100</v>
      </c>
      <c r="V273" s="29" t="s">
        <v>1983</v>
      </c>
      <c r="W273" s="29" t="s">
        <v>1984</v>
      </c>
      <c r="X273" s="30">
        <v>44257</v>
      </c>
      <c r="Y273" s="29" t="s">
        <v>2075</v>
      </c>
    </row>
    <row r="274" spans="1:25" x14ac:dyDescent="0.25">
      <c r="A274" s="28" t="s">
        <v>2156</v>
      </c>
      <c r="B274" s="29" t="s">
        <v>2157</v>
      </c>
      <c r="C274" s="29" t="s">
        <v>510</v>
      </c>
      <c r="D274" s="29" t="s">
        <v>2161</v>
      </c>
      <c r="E274" s="29" t="s">
        <v>511</v>
      </c>
      <c r="F274" s="29" t="s">
        <v>512</v>
      </c>
      <c r="G274" s="29" t="s">
        <v>1975</v>
      </c>
      <c r="H274" s="30">
        <v>42401</v>
      </c>
      <c r="I274" s="30">
        <v>44788</v>
      </c>
      <c r="J274" s="30" t="s">
        <v>1921</v>
      </c>
      <c r="K274" s="29" t="s">
        <v>2159</v>
      </c>
      <c r="L274" s="29" t="s">
        <v>2160</v>
      </c>
      <c r="M274" s="29" t="s">
        <v>1978</v>
      </c>
      <c r="N274" s="29" t="s">
        <v>1979</v>
      </c>
      <c r="O274" s="29" t="s">
        <v>1980</v>
      </c>
      <c r="P274" s="29" t="s">
        <v>1981</v>
      </c>
      <c r="Q274" s="29" t="s">
        <v>1982</v>
      </c>
      <c r="R274" s="30">
        <v>42401</v>
      </c>
      <c r="S274" s="30">
        <v>42401</v>
      </c>
      <c r="T274" s="30">
        <v>42428</v>
      </c>
      <c r="U274" s="30">
        <v>42428</v>
      </c>
      <c r="V274" s="29" t="s">
        <v>1983</v>
      </c>
      <c r="W274" s="29" t="s">
        <v>1984</v>
      </c>
      <c r="X274" s="30">
        <v>44257</v>
      </c>
      <c r="Y274" s="29" t="s">
        <v>2002</v>
      </c>
    </row>
    <row r="275" spans="1:25" x14ac:dyDescent="0.25">
      <c r="A275" s="28" t="s">
        <v>2156</v>
      </c>
      <c r="B275" s="29" t="s">
        <v>2157</v>
      </c>
      <c r="C275" s="29" t="s">
        <v>510</v>
      </c>
      <c r="D275" s="29" t="s">
        <v>2161</v>
      </c>
      <c r="E275" s="29" t="s">
        <v>511</v>
      </c>
      <c r="F275" s="29" t="s">
        <v>512</v>
      </c>
      <c r="G275" s="29" t="s">
        <v>1975</v>
      </c>
      <c r="H275" s="30">
        <v>42401</v>
      </c>
      <c r="I275" s="30">
        <v>44788</v>
      </c>
      <c r="J275" s="30" t="s">
        <v>1921</v>
      </c>
      <c r="K275" s="29" t="s">
        <v>2159</v>
      </c>
      <c r="L275" s="29" t="s">
        <v>2160</v>
      </c>
      <c r="M275" s="29" t="s">
        <v>1978</v>
      </c>
      <c r="N275" s="29" t="s">
        <v>1986</v>
      </c>
      <c r="O275" s="29" t="s">
        <v>1987</v>
      </c>
      <c r="P275" s="29" t="s">
        <v>1981</v>
      </c>
      <c r="Q275" s="29" t="s">
        <v>1982</v>
      </c>
      <c r="R275" s="30">
        <v>42429</v>
      </c>
      <c r="S275" s="30">
        <v>42429</v>
      </c>
      <c r="T275" s="30">
        <v>42430</v>
      </c>
      <c r="U275" s="30">
        <v>42430</v>
      </c>
      <c r="V275" s="29" t="s">
        <v>1983</v>
      </c>
      <c r="W275" s="29" t="s">
        <v>1984</v>
      </c>
      <c r="X275" s="30">
        <v>44257</v>
      </c>
      <c r="Y275" s="29" t="s">
        <v>2002</v>
      </c>
    </row>
    <row r="276" spans="1:25" x14ac:dyDescent="0.25">
      <c r="A276" s="28" t="s">
        <v>2156</v>
      </c>
      <c r="B276" s="29" t="s">
        <v>2157</v>
      </c>
      <c r="C276" s="29" t="s">
        <v>510</v>
      </c>
      <c r="D276" s="29" t="s">
        <v>2161</v>
      </c>
      <c r="E276" s="29" t="s">
        <v>511</v>
      </c>
      <c r="F276" s="29" t="s">
        <v>512</v>
      </c>
      <c r="G276" s="29" t="s">
        <v>1975</v>
      </c>
      <c r="H276" s="30">
        <v>42401</v>
      </c>
      <c r="I276" s="30">
        <v>44788</v>
      </c>
      <c r="J276" s="30" t="s">
        <v>1921</v>
      </c>
      <c r="K276" s="29" t="s">
        <v>2159</v>
      </c>
      <c r="L276" s="29" t="s">
        <v>2160</v>
      </c>
      <c r="M276" s="29" t="s">
        <v>1978</v>
      </c>
      <c r="N276" s="29" t="s">
        <v>1988</v>
      </c>
      <c r="O276" s="29" t="s">
        <v>1989</v>
      </c>
      <c r="P276" s="29" t="s">
        <v>1981</v>
      </c>
      <c r="Q276" s="29" t="s">
        <v>1982</v>
      </c>
      <c r="R276" s="30">
        <v>42500</v>
      </c>
      <c r="S276" s="30">
        <v>42500</v>
      </c>
      <c r="T276" s="30">
        <v>42934</v>
      </c>
      <c r="U276" s="30">
        <v>42934</v>
      </c>
      <c r="V276" s="29" t="s">
        <v>1983</v>
      </c>
      <c r="W276" s="29" t="s">
        <v>1984</v>
      </c>
      <c r="X276" s="30">
        <v>44257</v>
      </c>
      <c r="Y276" s="29" t="s">
        <v>2002</v>
      </c>
    </row>
    <row r="277" spans="1:25" x14ac:dyDescent="0.25">
      <c r="A277" s="28" t="s">
        <v>2156</v>
      </c>
      <c r="B277" s="29" t="s">
        <v>2157</v>
      </c>
      <c r="C277" s="29" t="s">
        <v>510</v>
      </c>
      <c r="D277" s="29" t="s">
        <v>2161</v>
      </c>
      <c r="E277" s="29" t="s">
        <v>511</v>
      </c>
      <c r="F277" s="29" t="s">
        <v>512</v>
      </c>
      <c r="G277" s="29" t="s">
        <v>1975</v>
      </c>
      <c r="H277" s="30">
        <v>42401</v>
      </c>
      <c r="I277" s="30">
        <v>44788</v>
      </c>
      <c r="J277" s="30" t="s">
        <v>1921</v>
      </c>
      <c r="K277" s="29" t="s">
        <v>2159</v>
      </c>
      <c r="L277" s="29" t="s">
        <v>2160</v>
      </c>
      <c r="M277" s="29" t="s">
        <v>1978</v>
      </c>
      <c r="N277" s="29" t="s">
        <v>1990</v>
      </c>
      <c r="O277" s="29" t="s">
        <v>1991</v>
      </c>
      <c r="P277" s="29" t="s">
        <v>1981</v>
      </c>
      <c r="Q277" s="29" t="s">
        <v>1982</v>
      </c>
      <c r="R277" s="30">
        <v>43769</v>
      </c>
      <c r="S277" s="30">
        <v>43769</v>
      </c>
      <c r="T277" s="30">
        <v>43873</v>
      </c>
      <c r="U277" s="30">
        <v>44187</v>
      </c>
      <c r="V277" s="29" t="s">
        <v>1983</v>
      </c>
      <c r="W277" s="29" t="s">
        <v>1984</v>
      </c>
      <c r="X277" s="30">
        <v>44257</v>
      </c>
      <c r="Y277" s="29" t="s">
        <v>2002</v>
      </c>
    </row>
    <row r="278" spans="1:25" x14ac:dyDescent="0.25">
      <c r="A278" s="28" t="s">
        <v>2156</v>
      </c>
      <c r="B278" s="29" t="s">
        <v>2157</v>
      </c>
      <c r="C278" s="29" t="s">
        <v>510</v>
      </c>
      <c r="D278" s="29" t="s">
        <v>2161</v>
      </c>
      <c r="E278" s="29" t="s">
        <v>511</v>
      </c>
      <c r="F278" s="29" t="s">
        <v>512</v>
      </c>
      <c r="G278" s="29" t="s">
        <v>1975</v>
      </c>
      <c r="H278" s="30">
        <v>42401</v>
      </c>
      <c r="I278" s="30">
        <v>44788</v>
      </c>
      <c r="J278" s="30" t="s">
        <v>1921</v>
      </c>
      <c r="K278" s="29" t="s">
        <v>2159</v>
      </c>
      <c r="L278" s="29" t="s">
        <v>2160</v>
      </c>
      <c r="M278" s="29" t="s">
        <v>1978</v>
      </c>
      <c r="N278" s="29" t="s">
        <v>1992</v>
      </c>
      <c r="O278" s="29" t="s">
        <v>1993</v>
      </c>
      <c r="P278" s="29" t="s">
        <v>1981</v>
      </c>
      <c r="Q278" s="29" t="s">
        <v>1982</v>
      </c>
      <c r="R278" s="30">
        <v>44216</v>
      </c>
      <c r="S278" s="30">
        <v>44216</v>
      </c>
      <c r="T278" s="30">
        <v>44301</v>
      </c>
      <c r="U278" s="30">
        <v>44386</v>
      </c>
      <c r="V278" s="29" t="s">
        <v>1983</v>
      </c>
      <c r="W278" s="29" t="s">
        <v>1984</v>
      </c>
      <c r="X278" s="30">
        <v>44257</v>
      </c>
      <c r="Y278" s="29" t="s">
        <v>2002</v>
      </c>
    </row>
    <row r="279" spans="1:25" x14ac:dyDescent="0.25">
      <c r="A279" s="28" t="s">
        <v>2156</v>
      </c>
      <c r="B279" s="29" t="s">
        <v>2157</v>
      </c>
      <c r="C279" s="29" t="s">
        <v>510</v>
      </c>
      <c r="D279" s="29" t="s">
        <v>2161</v>
      </c>
      <c r="E279" s="29" t="s">
        <v>511</v>
      </c>
      <c r="F279" s="29" t="s">
        <v>512</v>
      </c>
      <c r="G279" s="29" t="s">
        <v>1975</v>
      </c>
      <c r="H279" s="30">
        <v>42401</v>
      </c>
      <c r="I279" s="30">
        <v>44788</v>
      </c>
      <c r="J279" s="30" t="s">
        <v>1921</v>
      </c>
      <c r="K279" s="29" t="s">
        <v>2159</v>
      </c>
      <c r="L279" s="29" t="s">
        <v>2160</v>
      </c>
      <c r="M279" s="29" t="s">
        <v>1978</v>
      </c>
      <c r="N279" s="29" t="s">
        <v>1994</v>
      </c>
      <c r="O279" s="29" t="s">
        <v>1995</v>
      </c>
      <c r="P279" s="29" t="s">
        <v>1981</v>
      </c>
      <c r="Q279" s="29" t="s">
        <v>1982</v>
      </c>
      <c r="R279" s="30">
        <v>44387</v>
      </c>
      <c r="S279" s="30">
        <v>44387</v>
      </c>
      <c r="T279" s="30">
        <v>44752</v>
      </c>
      <c r="U279" s="30"/>
      <c r="V279" s="29" t="s">
        <v>1983</v>
      </c>
      <c r="W279" s="29" t="s">
        <v>1984</v>
      </c>
      <c r="X279" s="30">
        <v>44257</v>
      </c>
      <c r="Y279" s="29" t="s">
        <v>2002</v>
      </c>
    </row>
    <row r="280" spans="1:25" x14ac:dyDescent="0.25">
      <c r="A280" s="28" t="s">
        <v>2156</v>
      </c>
      <c r="B280" s="29" t="s">
        <v>2157</v>
      </c>
      <c r="C280" s="29" t="s">
        <v>510</v>
      </c>
      <c r="D280" s="29" t="s">
        <v>2161</v>
      </c>
      <c r="E280" s="29" t="s">
        <v>511</v>
      </c>
      <c r="F280" s="29" t="s">
        <v>512</v>
      </c>
      <c r="G280" s="29" t="s">
        <v>1975</v>
      </c>
      <c r="H280" s="30">
        <v>42401</v>
      </c>
      <c r="I280" s="30">
        <v>44788</v>
      </c>
      <c r="J280" s="30" t="s">
        <v>1921</v>
      </c>
      <c r="K280" s="29" t="s">
        <v>2159</v>
      </c>
      <c r="L280" s="29" t="s">
        <v>2160</v>
      </c>
      <c r="M280" s="29" t="s">
        <v>1978</v>
      </c>
      <c r="N280" s="29" t="s">
        <v>1996</v>
      </c>
      <c r="O280" s="29" t="s">
        <v>1997</v>
      </c>
      <c r="P280" s="29" t="s">
        <v>1981</v>
      </c>
      <c r="Q280" s="29" t="s">
        <v>1982</v>
      </c>
      <c r="R280" s="30">
        <v>45627</v>
      </c>
      <c r="S280" s="30"/>
      <c r="T280" s="30">
        <v>45657</v>
      </c>
      <c r="U280" s="30"/>
      <c r="V280" s="29" t="s">
        <v>1983</v>
      </c>
      <c r="W280" s="29" t="s">
        <v>1984</v>
      </c>
      <c r="X280" s="30">
        <v>44257</v>
      </c>
      <c r="Y280" s="29" t="s">
        <v>2002</v>
      </c>
    </row>
    <row r="281" spans="1:25" x14ac:dyDescent="0.25">
      <c r="A281" s="28" t="s">
        <v>2156</v>
      </c>
      <c r="B281" s="29" t="s">
        <v>2157</v>
      </c>
      <c r="C281" s="29" t="s">
        <v>644</v>
      </c>
      <c r="D281" s="29" t="s">
        <v>2210</v>
      </c>
      <c r="E281" s="29" t="s">
        <v>645</v>
      </c>
      <c r="F281" s="29" t="s">
        <v>646</v>
      </c>
      <c r="G281" s="29" t="s">
        <v>1975</v>
      </c>
      <c r="H281" s="30">
        <v>43983</v>
      </c>
      <c r="I281" s="30">
        <v>45122</v>
      </c>
      <c r="J281" s="30" t="s">
        <v>1921</v>
      </c>
      <c r="K281" s="29" t="s">
        <v>2159</v>
      </c>
      <c r="L281" s="29" t="s">
        <v>2160</v>
      </c>
      <c r="M281" s="29" t="s">
        <v>1978</v>
      </c>
      <c r="N281" s="29" t="s">
        <v>1979</v>
      </c>
      <c r="O281" s="29" t="s">
        <v>1980</v>
      </c>
      <c r="P281" s="29" t="s">
        <v>1981</v>
      </c>
      <c r="Q281" s="29" t="s">
        <v>1982</v>
      </c>
      <c r="R281" s="30">
        <v>43983</v>
      </c>
      <c r="S281" s="30">
        <v>43983</v>
      </c>
      <c r="T281" s="30">
        <v>44012</v>
      </c>
      <c r="U281" s="30">
        <v>44012</v>
      </c>
      <c r="V281" s="29" t="s">
        <v>1983</v>
      </c>
      <c r="W281" s="29" t="s">
        <v>1984</v>
      </c>
      <c r="X281" s="30">
        <v>44257</v>
      </c>
      <c r="Y281" s="29" t="s">
        <v>1985</v>
      </c>
    </row>
    <row r="282" spans="1:25" x14ac:dyDescent="0.25">
      <c r="A282" s="28" t="s">
        <v>2156</v>
      </c>
      <c r="B282" s="29" t="s">
        <v>2157</v>
      </c>
      <c r="C282" s="29" t="s">
        <v>644</v>
      </c>
      <c r="D282" s="29" t="s">
        <v>2210</v>
      </c>
      <c r="E282" s="29" t="s">
        <v>645</v>
      </c>
      <c r="F282" s="29" t="s">
        <v>646</v>
      </c>
      <c r="G282" s="29" t="s">
        <v>1975</v>
      </c>
      <c r="H282" s="30">
        <v>43983</v>
      </c>
      <c r="I282" s="30">
        <v>45122</v>
      </c>
      <c r="J282" s="30" t="s">
        <v>1921</v>
      </c>
      <c r="K282" s="29" t="s">
        <v>2159</v>
      </c>
      <c r="L282" s="29" t="s">
        <v>2160</v>
      </c>
      <c r="M282" s="29" t="s">
        <v>1978</v>
      </c>
      <c r="N282" s="29" t="s">
        <v>1986</v>
      </c>
      <c r="O282" s="29" t="s">
        <v>1987</v>
      </c>
      <c r="P282" s="29" t="s">
        <v>1981</v>
      </c>
      <c r="Q282" s="29" t="s">
        <v>1982</v>
      </c>
      <c r="R282" s="30">
        <v>44013</v>
      </c>
      <c r="S282" s="30">
        <v>44013</v>
      </c>
      <c r="T282" s="30">
        <v>44135</v>
      </c>
      <c r="U282" s="30">
        <v>44135</v>
      </c>
      <c r="V282" s="29" t="s">
        <v>1983</v>
      </c>
      <c r="W282" s="29" t="s">
        <v>1984</v>
      </c>
      <c r="X282" s="30">
        <v>44257</v>
      </c>
      <c r="Y282" s="29" t="s">
        <v>1985</v>
      </c>
    </row>
    <row r="283" spans="1:25" x14ac:dyDescent="0.25">
      <c r="A283" s="28" t="s">
        <v>2156</v>
      </c>
      <c r="B283" s="29" t="s">
        <v>2157</v>
      </c>
      <c r="C283" s="29" t="s">
        <v>644</v>
      </c>
      <c r="D283" s="29" t="s">
        <v>2210</v>
      </c>
      <c r="E283" s="29" t="s">
        <v>645</v>
      </c>
      <c r="F283" s="29" t="s">
        <v>646</v>
      </c>
      <c r="G283" s="29" t="s">
        <v>1975</v>
      </c>
      <c r="H283" s="30">
        <v>43983</v>
      </c>
      <c r="I283" s="30">
        <v>45122</v>
      </c>
      <c r="J283" s="30" t="s">
        <v>1921</v>
      </c>
      <c r="K283" s="29" t="s">
        <v>2159</v>
      </c>
      <c r="L283" s="29" t="s">
        <v>2160</v>
      </c>
      <c r="M283" s="29" t="s">
        <v>1978</v>
      </c>
      <c r="N283" s="29" t="s">
        <v>1988</v>
      </c>
      <c r="O283" s="29" t="s">
        <v>1989</v>
      </c>
      <c r="P283" s="29" t="s">
        <v>1981</v>
      </c>
      <c r="Q283" s="29" t="s">
        <v>1982</v>
      </c>
      <c r="R283" s="30">
        <v>44136</v>
      </c>
      <c r="S283" s="30">
        <v>44136</v>
      </c>
      <c r="T283" s="30">
        <v>44195</v>
      </c>
      <c r="U283" s="30">
        <v>44195</v>
      </c>
      <c r="V283" s="29" t="s">
        <v>1983</v>
      </c>
      <c r="W283" s="29" t="s">
        <v>1984</v>
      </c>
      <c r="X283" s="30">
        <v>44257</v>
      </c>
      <c r="Y283" s="29" t="s">
        <v>1985</v>
      </c>
    </row>
    <row r="284" spans="1:25" x14ac:dyDescent="0.25">
      <c r="A284" s="28" t="s">
        <v>2156</v>
      </c>
      <c r="B284" s="29" t="s">
        <v>2157</v>
      </c>
      <c r="C284" s="29" t="s">
        <v>644</v>
      </c>
      <c r="D284" s="29" t="s">
        <v>2210</v>
      </c>
      <c r="E284" s="29" t="s">
        <v>645</v>
      </c>
      <c r="F284" s="29" t="s">
        <v>646</v>
      </c>
      <c r="G284" s="29" t="s">
        <v>1975</v>
      </c>
      <c r="H284" s="30">
        <v>43983</v>
      </c>
      <c r="I284" s="30">
        <v>45122</v>
      </c>
      <c r="J284" s="30" t="s">
        <v>1921</v>
      </c>
      <c r="K284" s="29" t="s">
        <v>2159</v>
      </c>
      <c r="L284" s="29" t="s">
        <v>2160</v>
      </c>
      <c r="M284" s="29" t="s">
        <v>1978</v>
      </c>
      <c r="N284" s="29" t="s">
        <v>1990</v>
      </c>
      <c r="O284" s="29" t="s">
        <v>1991</v>
      </c>
      <c r="P284" s="29" t="s">
        <v>1981</v>
      </c>
      <c r="Q284" s="29" t="s">
        <v>1982</v>
      </c>
      <c r="R284" s="30">
        <v>44865</v>
      </c>
      <c r="S284" s="30">
        <v>44865</v>
      </c>
      <c r="T284" s="30">
        <v>44957</v>
      </c>
      <c r="U284" s="30">
        <v>45198</v>
      </c>
      <c r="V284" s="29" t="s">
        <v>1983</v>
      </c>
      <c r="W284" s="29" t="s">
        <v>1984</v>
      </c>
      <c r="X284" s="30">
        <v>44257</v>
      </c>
      <c r="Y284" s="29" t="s">
        <v>1985</v>
      </c>
    </row>
    <row r="285" spans="1:25" x14ac:dyDescent="0.25">
      <c r="A285" s="28" t="s">
        <v>2156</v>
      </c>
      <c r="B285" s="29" t="s">
        <v>2157</v>
      </c>
      <c r="C285" s="29" t="s">
        <v>644</v>
      </c>
      <c r="D285" s="29" t="s">
        <v>2210</v>
      </c>
      <c r="E285" s="29" t="s">
        <v>645</v>
      </c>
      <c r="F285" s="29" t="s">
        <v>646</v>
      </c>
      <c r="G285" s="29" t="s">
        <v>1975</v>
      </c>
      <c r="H285" s="30">
        <v>43983</v>
      </c>
      <c r="I285" s="30">
        <v>45122</v>
      </c>
      <c r="J285" s="30" t="s">
        <v>1921</v>
      </c>
      <c r="K285" s="29" t="s">
        <v>2159</v>
      </c>
      <c r="L285" s="29" t="s">
        <v>2160</v>
      </c>
      <c r="M285" s="29" t="s">
        <v>1978</v>
      </c>
      <c r="N285" s="29" t="s">
        <v>1992</v>
      </c>
      <c r="O285" s="29" t="s">
        <v>1993</v>
      </c>
      <c r="P285" s="29" t="s">
        <v>1981</v>
      </c>
      <c r="Q285" s="29" t="s">
        <v>1982</v>
      </c>
      <c r="R285" s="30">
        <v>45523</v>
      </c>
      <c r="S285" s="30"/>
      <c r="T285" s="30">
        <v>45600</v>
      </c>
      <c r="U285" s="30"/>
      <c r="V285" s="29" t="s">
        <v>1983</v>
      </c>
      <c r="W285" s="29" t="s">
        <v>1984</v>
      </c>
      <c r="X285" s="30">
        <v>44257</v>
      </c>
      <c r="Y285" s="29" t="s">
        <v>1985</v>
      </c>
    </row>
    <row r="286" spans="1:25" x14ac:dyDescent="0.25">
      <c r="A286" s="28" t="s">
        <v>2156</v>
      </c>
      <c r="B286" s="29" t="s">
        <v>2157</v>
      </c>
      <c r="C286" s="29" t="s">
        <v>644</v>
      </c>
      <c r="D286" s="29" t="s">
        <v>2210</v>
      </c>
      <c r="E286" s="29" t="s">
        <v>645</v>
      </c>
      <c r="F286" s="29" t="s">
        <v>646</v>
      </c>
      <c r="G286" s="29" t="s">
        <v>1975</v>
      </c>
      <c r="H286" s="30">
        <v>43983</v>
      </c>
      <c r="I286" s="30">
        <v>45122</v>
      </c>
      <c r="J286" s="30" t="s">
        <v>1921</v>
      </c>
      <c r="K286" s="29" t="s">
        <v>2159</v>
      </c>
      <c r="L286" s="29" t="s">
        <v>2160</v>
      </c>
      <c r="M286" s="29" t="s">
        <v>1978</v>
      </c>
      <c r="N286" s="29" t="s">
        <v>1994</v>
      </c>
      <c r="O286" s="29" t="s">
        <v>1995</v>
      </c>
      <c r="P286" s="29" t="s">
        <v>1981</v>
      </c>
      <c r="Q286" s="29" t="s">
        <v>1982</v>
      </c>
      <c r="R286" s="30">
        <v>45726</v>
      </c>
      <c r="S286" s="30"/>
      <c r="T286" s="30">
        <v>46486</v>
      </c>
      <c r="U286" s="30"/>
      <c r="V286" s="29" t="s">
        <v>1983</v>
      </c>
      <c r="W286" s="29" t="s">
        <v>1984</v>
      </c>
      <c r="X286" s="30">
        <v>44257</v>
      </c>
      <c r="Y286" s="29" t="s">
        <v>1985</v>
      </c>
    </row>
    <row r="287" spans="1:25" x14ac:dyDescent="0.25">
      <c r="A287" s="28" t="s">
        <v>2156</v>
      </c>
      <c r="B287" s="29" t="s">
        <v>2157</v>
      </c>
      <c r="C287" s="29" t="s">
        <v>644</v>
      </c>
      <c r="D287" s="29" t="s">
        <v>2210</v>
      </c>
      <c r="E287" s="29" t="s">
        <v>645</v>
      </c>
      <c r="F287" s="29" t="s">
        <v>646</v>
      </c>
      <c r="G287" s="29" t="s">
        <v>1975</v>
      </c>
      <c r="H287" s="30">
        <v>43983</v>
      </c>
      <c r="I287" s="30">
        <v>45122</v>
      </c>
      <c r="J287" s="30" t="s">
        <v>1921</v>
      </c>
      <c r="K287" s="29" t="s">
        <v>2159</v>
      </c>
      <c r="L287" s="29" t="s">
        <v>2160</v>
      </c>
      <c r="M287" s="29" t="s">
        <v>1978</v>
      </c>
      <c r="N287" s="29" t="s">
        <v>1996</v>
      </c>
      <c r="O287" s="29" t="s">
        <v>1997</v>
      </c>
      <c r="P287" s="29" t="s">
        <v>1981</v>
      </c>
      <c r="Q287" s="29" t="s">
        <v>1982</v>
      </c>
      <c r="R287" s="30">
        <v>46487</v>
      </c>
      <c r="S287" s="30"/>
      <c r="T287" s="30">
        <v>46517</v>
      </c>
      <c r="U287" s="30"/>
      <c r="V287" s="29" t="s">
        <v>1983</v>
      </c>
      <c r="W287" s="29" t="s">
        <v>1984</v>
      </c>
      <c r="X287" s="30">
        <v>44257</v>
      </c>
      <c r="Y287" s="29" t="s">
        <v>1985</v>
      </c>
    </row>
    <row r="288" spans="1:25" x14ac:dyDescent="0.25">
      <c r="A288" s="28" t="s">
        <v>2156</v>
      </c>
      <c r="B288" s="29" t="s">
        <v>2157</v>
      </c>
      <c r="C288" s="29" t="s">
        <v>527</v>
      </c>
      <c r="D288" s="29" t="s">
        <v>2167</v>
      </c>
      <c r="E288" s="29" t="s">
        <v>528</v>
      </c>
      <c r="F288" s="29" t="s">
        <v>529</v>
      </c>
      <c r="G288" s="29" t="s">
        <v>1975</v>
      </c>
      <c r="H288" s="30">
        <v>42979</v>
      </c>
      <c r="I288" s="30">
        <v>44804</v>
      </c>
      <c r="J288" s="30" t="s">
        <v>1921</v>
      </c>
      <c r="K288" s="29" t="s">
        <v>2159</v>
      </c>
      <c r="L288" s="29" t="s">
        <v>2160</v>
      </c>
      <c r="M288" s="29" t="s">
        <v>1978</v>
      </c>
      <c r="N288" s="29" t="s">
        <v>1979</v>
      </c>
      <c r="O288" s="29" t="s">
        <v>1980</v>
      </c>
      <c r="P288" s="29" t="s">
        <v>1981</v>
      </c>
      <c r="Q288" s="29" t="s">
        <v>1982</v>
      </c>
      <c r="R288" s="30">
        <v>42979</v>
      </c>
      <c r="S288" s="30">
        <v>42979</v>
      </c>
      <c r="T288" s="30">
        <v>43008</v>
      </c>
      <c r="U288" s="30">
        <v>43008</v>
      </c>
      <c r="V288" s="29" t="s">
        <v>1983</v>
      </c>
      <c r="W288" s="29" t="s">
        <v>1984</v>
      </c>
      <c r="X288" s="30">
        <v>44257</v>
      </c>
      <c r="Y288" s="29" t="s">
        <v>2002</v>
      </c>
    </row>
    <row r="289" spans="1:25" x14ac:dyDescent="0.25">
      <c r="A289" s="28" t="s">
        <v>2156</v>
      </c>
      <c r="B289" s="29" t="s">
        <v>2157</v>
      </c>
      <c r="C289" s="29" t="s">
        <v>527</v>
      </c>
      <c r="D289" s="29" t="s">
        <v>2167</v>
      </c>
      <c r="E289" s="29" t="s">
        <v>528</v>
      </c>
      <c r="F289" s="29" t="s">
        <v>529</v>
      </c>
      <c r="G289" s="29" t="s">
        <v>1975</v>
      </c>
      <c r="H289" s="30">
        <v>42979</v>
      </c>
      <c r="I289" s="30">
        <v>44804</v>
      </c>
      <c r="J289" s="30" t="s">
        <v>1921</v>
      </c>
      <c r="K289" s="29" t="s">
        <v>2159</v>
      </c>
      <c r="L289" s="29" t="s">
        <v>2160</v>
      </c>
      <c r="M289" s="29" t="s">
        <v>1978</v>
      </c>
      <c r="N289" s="29" t="s">
        <v>1986</v>
      </c>
      <c r="O289" s="29" t="s">
        <v>1987</v>
      </c>
      <c r="P289" s="29" t="s">
        <v>1981</v>
      </c>
      <c r="Q289" s="29" t="s">
        <v>1982</v>
      </c>
      <c r="R289" s="30">
        <v>43017</v>
      </c>
      <c r="S289" s="30">
        <v>43017</v>
      </c>
      <c r="T289" s="30">
        <v>43020</v>
      </c>
      <c r="U289" s="30">
        <v>43020</v>
      </c>
      <c r="V289" s="29" t="s">
        <v>1983</v>
      </c>
      <c r="W289" s="29" t="s">
        <v>1984</v>
      </c>
      <c r="X289" s="30">
        <v>44257</v>
      </c>
      <c r="Y289" s="29" t="s">
        <v>2002</v>
      </c>
    </row>
    <row r="290" spans="1:25" x14ac:dyDescent="0.25">
      <c r="A290" s="28" t="s">
        <v>2156</v>
      </c>
      <c r="B290" s="29" t="s">
        <v>2157</v>
      </c>
      <c r="C290" s="29" t="s">
        <v>527</v>
      </c>
      <c r="D290" s="29" t="s">
        <v>2167</v>
      </c>
      <c r="E290" s="29" t="s">
        <v>528</v>
      </c>
      <c r="F290" s="29" t="s">
        <v>529</v>
      </c>
      <c r="G290" s="29" t="s">
        <v>1975</v>
      </c>
      <c r="H290" s="30">
        <v>42979</v>
      </c>
      <c r="I290" s="30">
        <v>44804</v>
      </c>
      <c r="J290" s="30" t="s">
        <v>1921</v>
      </c>
      <c r="K290" s="29" t="s">
        <v>2159</v>
      </c>
      <c r="L290" s="29" t="s">
        <v>2160</v>
      </c>
      <c r="M290" s="29" t="s">
        <v>1978</v>
      </c>
      <c r="N290" s="29" t="s">
        <v>1988</v>
      </c>
      <c r="O290" s="29" t="s">
        <v>1989</v>
      </c>
      <c r="P290" s="29" t="s">
        <v>1981</v>
      </c>
      <c r="Q290" s="29" t="s">
        <v>1982</v>
      </c>
      <c r="R290" s="30">
        <v>43021</v>
      </c>
      <c r="S290" s="30">
        <v>43021</v>
      </c>
      <c r="T290" s="30">
        <v>43022</v>
      </c>
      <c r="U290" s="30">
        <v>43022</v>
      </c>
      <c r="V290" s="29" t="s">
        <v>1983</v>
      </c>
      <c r="W290" s="29" t="s">
        <v>1984</v>
      </c>
      <c r="X290" s="30">
        <v>44257</v>
      </c>
      <c r="Y290" s="29" t="s">
        <v>2002</v>
      </c>
    </row>
    <row r="291" spans="1:25" x14ac:dyDescent="0.25">
      <c r="A291" s="28" t="s">
        <v>2156</v>
      </c>
      <c r="B291" s="29" t="s">
        <v>2157</v>
      </c>
      <c r="C291" s="29" t="s">
        <v>527</v>
      </c>
      <c r="D291" s="29" t="s">
        <v>2167</v>
      </c>
      <c r="E291" s="29" t="s">
        <v>528</v>
      </c>
      <c r="F291" s="29" t="s">
        <v>529</v>
      </c>
      <c r="G291" s="29" t="s">
        <v>1975</v>
      </c>
      <c r="H291" s="30">
        <v>42979</v>
      </c>
      <c r="I291" s="30">
        <v>44804</v>
      </c>
      <c r="J291" s="30" t="s">
        <v>1921</v>
      </c>
      <c r="K291" s="29" t="s">
        <v>2159</v>
      </c>
      <c r="L291" s="29" t="s">
        <v>2160</v>
      </c>
      <c r="M291" s="29" t="s">
        <v>1978</v>
      </c>
      <c r="N291" s="29" t="s">
        <v>1990</v>
      </c>
      <c r="O291" s="29" t="s">
        <v>1991</v>
      </c>
      <c r="P291" s="29" t="s">
        <v>1981</v>
      </c>
      <c r="Q291" s="29" t="s">
        <v>1982</v>
      </c>
      <c r="R291" s="30">
        <v>43031</v>
      </c>
      <c r="S291" s="30">
        <v>43031</v>
      </c>
      <c r="T291" s="30">
        <v>44456</v>
      </c>
      <c r="U291" s="30">
        <v>44456</v>
      </c>
      <c r="V291" s="29" t="s">
        <v>1983</v>
      </c>
      <c r="W291" s="29" t="s">
        <v>1984</v>
      </c>
      <c r="X291" s="30">
        <v>44257</v>
      </c>
      <c r="Y291" s="29" t="s">
        <v>2002</v>
      </c>
    </row>
    <row r="292" spans="1:25" x14ac:dyDescent="0.25">
      <c r="A292" s="28" t="s">
        <v>2156</v>
      </c>
      <c r="B292" s="29" t="s">
        <v>2157</v>
      </c>
      <c r="C292" s="29" t="s">
        <v>527</v>
      </c>
      <c r="D292" s="29" t="s">
        <v>2167</v>
      </c>
      <c r="E292" s="29" t="s">
        <v>528</v>
      </c>
      <c r="F292" s="29" t="s">
        <v>529</v>
      </c>
      <c r="G292" s="29" t="s">
        <v>1975</v>
      </c>
      <c r="H292" s="30">
        <v>42979</v>
      </c>
      <c r="I292" s="30">
        <v>44804</v>
      </c>
      <c r="J292" s="30" t="s">
        <v>1921</v>
      </c>
      <c r="K292" s="29" t="s">
        <v>2159</v>
      </c>
      <c r="L292" s="29" t="s">
        <v>2160</v>
      </c>
      <c r="M292" s="29" t="s">
        <v>1978</v>
      </c>
      <c r="N292" s="29" t="s">
        <v>1992</v>
      </c>
      <c r="O292" s="29" t="s">
        <v>1993</v>
      </c>
      <c r="P292" s="29" t="s">
        <v>1981</v>
      </c>
      <c r="Q292" s="29" t="s">
        <v>1982</v>
      </c>
      <c r="R292" s="30">
        <v>44546</v>
      </c>
      <c r="S292" s="30">
        <v>44546</v>
      </c>
      <c r="T292" s="30">
        <v>44619</v>
      </c>
      <c r="U292" s="30">
        <v>44619</v>
      </c>
      <c r="V292" s="29" t="s">
        <v>1983</v>
      </c>
      <c r="W292" s="29" t="s">
        <v>1984</v>
      </c>
      <c r="X292" s="30">
        <v>44257</v>
      </c>
      <c r="Y292" s="29" t="s">
        <v>2002</v>
      </c>
    </row>
    <row r="293" spans="1:25" x14ac:dyDescent="0.25">
      <c r="A293" s="28" t="s">
        <v>2156</v>
      </c>
      <c r="B293" s="29" t="s">
        <v>2157</v>
      </c>
      <c r="C293" s="29" t="s">
        <v>527</v>
      </c>
      <c r="D293" s="29" t="s">
        <v>2167</v>
      </c>
      <c r="E293" s="29" t="s">
        <v>528</v>
      </c>
      <c r="F293" s="29" t="s">
        <v>529</v>
      </c>
      <c r="G293" s="29" t="s">
        <v>1975</v>
      </c>
      <c r="H293" s="30">
        <v>42979</v>
      </c>
      <c r="I293" s="30">
        <v>44804</v>
      </c>
      <c r="J293" s="30" t="s">
        <v>1921</v>
      </c>
      <c r="K293" s="29" t="s">
        <v>2159</v>
      </c>
      <c r="L293" s="29" t="s">
        <v>2160</v>
      </c>
      <c r="M293" s="29" t="s">
        <v>1978</v>
      </c>
      <c r="N293" s="29" t="s">
        <v>1994</v>
      </c>
      <c r="O293" s="29" t="s">
        <v>1995</v>
      </c>
      <c r="P293" s="29" t="s">
        <v>1981</v>
      </c>
      <c r="Q293" s="29" t="s">
        <v>1982</v>
      </c>
      <c r="R293" s="30">
        <v>44736</v>
      </c>
      <c r="S293" s="30">
        <v>44736</v>
      </c>
      <c r="T293" s="30">
        <v>45595</v>
      </c>
      <c r="U293" s="30"/>
      <c r="V293" s="29" t="s">
        <v>1983</v>
      </c>
      <c r="W293" s="29" t="s">
        <v>1984</v>
      </c>
      <c r="X293" s="30">
        <v>44257</v>
      </c>
      <c r="Y293" s="29" t="s">
        <v>2002</v>
      </c>
    </row>
    <row r="294" spans="1:25" x14ac:dyDescent="0.25">
      <c r="A294" s="28" t="s">
        <v>2156</v>
      </c>
      <c r="B294" s="29" t="s">
        <v>2157</v>
      </c>
      <c r="C294" s="29" t="s">
        <v>527</v>
      </c>
      <c r="D294" s="29" t="s">
        <v>2167</v>
      </c>
      <c r="E294" s="29" t="s">
        <v>528</v>
      </c>
      <c r="F294" s="29" t="s">
        <v>529</v>
      </c>
      <c r="G294" s="29" t="s">
        <v>1975</v>
      </c>
      <c r="H294" s="30">
        <v>42979</v>
      </c>
      <c r="I294" s="30">
        <v>44804</v>
      </c>
      <c r="J294" s="30" t="s">
        <v>1921</v>
      </c>
      <c r="K294" s="29" t="s">
        <v>2159</v>
      </c>
      <c r="L294" s="29" t="s">
        <v>2160</v>
      </c>
      <c r="M294" s="29" t="s">
        <v>1978</v>
      </c>
      <c r="N294" s="29" t="s">
        <v>1996</v>
      </c>
      <c r="O294" s="29" t="s">
        <v>1997</v>
      </c>
      <c r="P294" s="29" t="s">
        <v>1981</v>
      </c>
      <c r="Q294" s="29" t="s">
        <v>1982</v>
      </c>
      <c r="R294" s="30">
        <v>45597</v>
      </c>
      <c r="S294" s="30"/>
      <c r="T294" s="30">
        <v>45626</v>
      </c>
      <c r="U294" s="30"/>
      <c r="V294" s="29" t="s">
        <v>1983</v>
      </c>
      <c r="W294" s="29" t="s">
        <v>1984</v>
      </c>
      <c r="X294" s="30">
        <v>44257</v>
      </c>
      <c r="Y294" s="29" t="s">
        <v>2002</v>
      </c>
    </row>
    <row r="295" spans="1:25" x14ac:dyDescent="0.25">
      <c r="A295" s="28" t="s">
        <v>2156</v>
      </c>
      <c r="B295" s="29" t="s">
        <v>2157</v>
      </c>
      <c r="C295" s="29" t="s">
        <v>596</v>
      </c>
      <c r="D295" s="29" t="s">
        <v>2194</v>
      </c>
      <c r="E295" s="29" t="s">
        <v>597</v>
      </c>
      <c r="F295" s="29" t="s">
        <v>598</v>
      </c>
      <c r="G295" s="29" t="s">
        <v>1975</v>
      </c>
      <c r="H295" s="30">
        <v>43617</v>
      </c>
      <c r="I295" s="30">
        <v>44684</v>
      </c>
      <c r="J295" s="30" t="s">
        <v>1921</v>
      </c>
      <c r="K295" s="29" t="s">
        <v>2159</v>
      </c>
      <c r="L295" s="29" t="s">
        <v>2160</v>
      </c>
      <c r="M295" s="29" t="s">
        <v>1978</v>
      </c>
      <c r="N295" s="29" t="s">
        <v>1979</v>
      </c>
      <c r="O295" s="29" t="s">
        <v>1980</v>
      </c>
      <c r="P295" s="29" t="s">
        <v>1981</v>
      </c>
      <c r="Q295" s="29" t="s">
        <v>1982</v>
      </c>
      <c r="R295" s="30">
        <v>43617</v>
      </c>
      <c r="S295" s="30">
        <v>43617</v>
      </c>
      <c r="T295" s="30">
        <v>43677</v>
      </c>
      <c r="U295" s="30">
        <v>43677</v>
      </c>
      <c r="V295" s="29" t="s">
        <v>1983</v>
      </c>
      <c r="W295" s="29" t="s">
        <v>1984</v>
      </c>
      <c r="X295" s="30">
        <v>44257</v>
      </c>
      <c r="Y295" s="29" t="s">
        <v>1985</v>
      </c>
    </row>
    <row r="296" spans="1:25" x14ac:dyDescent="0.25">
      <c r="A296" s="28" t="s">
        <v>2156</v>
      </c>
      <c r="B296" s="29" t="s">
        <v>2157</v>
      </c>
      <c r="C296" s="29" t="s">
        <v>596</v>
      </c>
      <c r="D296" s="29" t="s">
        <v>2194</v>
      </c>
      <c r="E296" s="29" t="s">
        <v>597</v>
      </c>
      <c r="F296" s="29" t="s">
        <v>598</v>
      </c>
      <c r="G296" s="29" t="s">
        <v>1975</v>
      </c>
      <c r="H296" s="30">
        <v>43617</v>
      </c>
      <c r="I296" s="30">
        <v>44684</v>
      </c>
      <c r="J296" s="30" t="s">
        <v>1921</v>
      </c>
      <c r="K296" s="29" t="s">
        <v>2159</v>
      </c>
      <c r="L296" s="29" t="s">
        <v>2160</v>
      </c>
      <c r="M296" s="29" t="s">
        <v>1978</v>
      </c>
      <c r="N296" s="29" t="s">
        <v>1986</v>
      </c>
      <c r="O296" s="29" t="s">
        <v>1987</v>
      </c>
      <c r="P296" s="29" t="s">
        <v>1981</v>
      </c>
      <c r="Q296" s="29" t="s">
        <v>1982</v>
      </c>
      <c r="R296" s="30">
        <v>44197</v>
      </c>
      <c r="S296" s="30">
        <v>44197</v>
      </c>
      <c r="T296" s="30">
        <v>44281</v>
      </c>
      <c r="U296" s="30">
        <v>44281</v>
      </c>
      <c r="V296" s="29" t="s">
        <v>1983</v>
      </c>
      <c r="W296" s="29" t="s">
        <v>1984</v>
      </c>
      <c r="X296" s="30">
        <v>44257</v>
      </c>
      <c r="Y296" s="29" t="s">
        <v>1985</v>
      </c>
    </row>
    <row r="297" spans="1:25" x14ac:dyDescent="0.25">
      <c r="A297" s="28" t="s">
        <v>2156</v>
      </c>
      <c r="B297" s="29" t="s">
        <v>2157</v>
      </c>
      <c r="C297" s="29" t="s">
        <v>596</v>
      </c>
      <c r="D297" s="29" t="s">
        <v>2194</v>
      </c>
      <c r="E297" s="29" t="s">
        <v>597</v>
      </c>
      <c r="F297" s="29" t="s">
        <v>598</v>
      </c>
      <c r="G297" s="29" t="s">
        <v>1975</v>
      </c>
      <c r="H297" s="30">
        <v>43617</v>
      </c>
      <c r="I297" s="30">
        <v>44684</v>
      </c>
      <c r="J297" s="30" t="s">
        <v>1921</v>
      </c>
      <c r="K297" s="29" t="s">
        <v>2159</v>
      </c>
      <c r="L297" s="29" t="s">
        <v>2160</v>
      </c>
      <c r="M297" s="29" t="s">
        <v>1978</v>
      </c>
      <c r="N297" s="29" t="s">
        <v>1988</v>
      </c>
      <c r="O297" s="29" t="s">
        <v>1989</v>
      </c>
      <c r="P297" s="29" t="s">
        <v>1981</v>
      </c>
      <c r="Q297" s="29" t="s">
        <v>1982</v>
      </c>
      <c r="R297" s="30">
        <v>44611</v>
      </c>
      <c r="S297" s="30">
        <v>44611</v>
      </c>
      <c r="T297" s="30">
        <v>44638</v>
      </c>
      <c r="U297" s="30">
        <v>44638</v>
      </c>
      <c r="V297" s="29" t="s">
        <v>1983</v>
      </c>
      <c r="W297" s="29" t="s">
        <v>1984</v>
      </c>
      <c r="X297" s="30">
        <v>44257</v>
      </c>
      <c r="Y297" s="29" t="s">
        <v>1985</v>
      </c>
    </row>
    <row r="298" spans="1:25" x14ac:dyDescent="0.25">
      <c r="A298" s="28" t="s">
        <v>2156</v>
      </c>
      <c r="B298" s="29" t="s">
        <v>2157</v>
      </c>
      <c r="C298" s="29" t="s">
        <v>596</v>
      </c>
      <c r="D298" s="29" t="s">
        <v>2194</v>
      </c>
      <c r="E298" s="29" t="s">
        <v>597</v>
      </c>
      <c r="F298" s="29" t="s">
        <v>598</v>
      </c>
      <c r="G298" s="29" t="s">
        <v>1975</v>
      </c>
      <c r="H298" s="30">
        <v>43617</v>
      </c>
      <c r="I298" s="30">
        <v>44684</v>
      </c>
      <c r="J298" s="30" t="s">
        <v>1921</v>
      </c>
      <c r="K298" s="29" t="s">
        <v>2159</v>
      </c>
      <c r="L298" s="29" t="s">
        <v>2160</v>
      </c>
      <c r="M298" s="29" t="s">
        <v>1978</v>
      </c>
      <c r="N298" s="29" t="s">
        <v>1990</v>
      </c>
      <c r="O298" s="29" t="s">
        <v>1991</v>
      </c>
      <c r="P298" s="29" t="s">
        <v>1981</v>
      </c>
      <c r="Q298" s="29" t="s">
        <v>1982</v>
      </c>
      <c r="R298" s="30">
        <v>44958</v>
      </c>
      <c r="S298" s="30">
        <v>45259</v>
      </c>
      <c r="T298" s="30">
        <v>44988</v>
      </c>
      <c r="U298" s="30">
        <v>45271</v>
      </c>
      <c r="V298" s="29" t="s">
        <v>1983</v>
      </c>
      <c r="W298" s="29" t="s">
        <v>1984</v>
      </c>
      <c r="X298" s="30">
        <v>44257</v>
      </c>
      <c r="Y298" s="29" t="s">
        <v>1985</v>
      </c>
    </row>
    <row r="299" spans="1:25" x14ac:dyDescent="0.25">
      <c r="A299" s="28" t="s">
        <v>2156</v>
      </c>
      <c r="B299" s="29" t="s">
        <v>2157</v>
      </c>
      <c r="C299" s="29" t="s">
        <v>596</v>
      </c>
      <c r="D299" s="29" t="s">
        <v>2194</v>
      </c>
      <c r="E299" s="29" t="s">
        <v>597</v>
      </c>
      <c r="F299" s="29" t="s">
        <v>598</v>
      </c>
      <c r="G299" s="29" t="s">
        <v>1975</v>
      </c>
      <c r="H299" s="30">
        <v>43617</v>
      </c>
      <c r="I299" s="30">
        <v>44684</v>
      </c>
      <c r="J299" s="30" t="s">
        <v>1921</v>
      </c>
      <c r="K299" s="29" t="s">
        <v>2159</v>
      </c>
      <c r="L299" s="29" t="s">
        <v>2160</v>
      </c>
      <c r="M299" s="29" t="s">
        <v>1978</v>
      </c>
      <c r="N299" s="29" t="s">
        <v>1992</v>
      </c>
      <c r="O299" s="29" t="s">
        <v>1993</v>
      </c>
      <c r="P299" s="29" t="s">
        <v>1981</v>
      </c>
      <c r="Q299" s="29" t="s">
        <v>1982</v>
      </c>
      <c r="R299" s="30">
        <v>45017</v>
      </c>
      <c r="S299" s="30">
        <v>45455</v>
      </c>
      <c r="T299" s="30">
        <v>45107</v>
      </c>
      <c r="U299" s="30">
        <v>45665</v>
      </c>
      <c r="V299" s="29" t="s">
        <v>1983</v>
      </c>
      <c r="W299" s="29" t="s">
        <v>1984</v>
      </c>
      <c r="X299" s="30">
        <v>44257</v>
      </c>
      <c r="Y299" s="29" t="s">
        <v>1985</v>
      </c>
    </row>
    <row r="300" spans="1:25" x14ac:dyDescent="0.25">
      <c r="A300" s="28" t="s">
        <v>2156</v>
      </c>
      <c r="B300" s="29" t="s">
        <v>2157</v>
      </c>
      <c r="C300" s="29" t="s">
        <v>596</v>
      </c>
      <c r="D300" s="29" t="s">
        <v>2194</v>
      </c>
      <c r="E300" s="29" t="s">
        <v>597</v>
      </c>
      <c r="F300" s="29" t="s">
        <v>598</v>
      </c>
      <c r="G300" s="29" t="s">
        <v>1975</v>
      </c>
      <c r="H300" s="30">
        <v>43617</v>
      </c>
      <c r="I300" s="30">
        <v>44684</v>
      </c>
      <c r="J300" s="30" t="s">
        <v>1921</v>
      </c>
      <c r="K300" s="29" t="s">
        <v>2159</v>
      </c>
      <c r="L300" s="29" t="s">
        <v>2160</v>
      </c>
      <c r="M300" s="29" t="s">
        <v>1978</v>
      </c>
      <c r="N300" s="29" t="s">
        <v>1994</v>
      </c>
      <c r="O300" s="29" t="s">
        <v>1995</v>
      </c>
      <c r="P300" s="29" t="s">
        <v>1981</v>
      </c>
      <c r="Q300" s="29" t="s">
        <v>1982</v>
      </c>
      <c r="R300" s="30">
        <v>45627</v>
      </c>
      <c r="S300" s="30"/>
      <c r="T300" s="30">
        <v>45747</v>
      </c>
      <c r="U300" s="30"/>
      <c r="V300" s="29" t="s">
        <v>1983</v>
      </c>
      <c r="W300" s="29" t="s">
        <v>1984</v>
      </c>
      <c r="X300" s="30">
        <v>44257</v>
      </c>
      <c r="Y300" s="29" t="s">
        <v>1985</v>
      </c>
    </row>
    <row r="301" spans="1:25" x14ac:dyDescent="0.25">
      <c r="A301" s="28" t="s">
        <v>2156</v>
      </c>
      <c r="B301" s="29" t="s">
        <v>2157</v>
      </c>
      <c r="C301" s="29" t="s">
        <v>596</v>
      </c>
      <c r="D301" s="29" t="s">
        <v>2194</v>
      </c>
      <c r="E301" s="29" t="s">
        <v>597</v>
      </c>
      <c r="F301" s="29" t="s">
        <v>598</v>
      </c>
      <c r="G301" s="29" t="s">
        <v>1975</v>
      </c>
      <c r="H301" s="30">
        <v>43617</v>
      </c>
      <c r="I301" s="30">
        <v>44684</v>
      </c>
      <c r="J301" s="30" t="s">
        <v>1921</v>
      </c>
      <c r="K301" s="29" t="s">
        <v>2159</v>
      </c>
      <c r="L301" s="29" t="s">
        <v>2160</v>
      </c>
      <c r="M301" s="29" t="s">
        <v>1978</v>
      </c>
      <c r="N301" s="29" t="s">
        <v>1996</v>
      </c>
      <c r="O301" s="29" t="s">
        <v>1997</v>
      </c>
      <c r="P301" s="29" t="s">
        <v>1981</v>
      </c>
      <c r="Q301" s="29" t="s">
        <v>1982</v>
      </c>
      <c r="R301" s="30">
        <v>45748</v>
      </c>
      <c r="S301" s="30"/>
      <c r="T301" s="30">
        <v>45777</v>
      </c>
      <c r="U301" s="30"/>
      <c r="V301" s="29" t="s">
        <v>1983</v>
      </c>
      <c r="W301" s="29" t="s">
        <v>1984</v>
      </c>
      <c r="X301" s="30">
        <v>44257</v>
      </c>
      <c r="Y301" s="29" t="s">
        <v>1985</v>
      </c>
    </row>
    <row r="302" spans="1:25" x14ac:dyDescent="0.25">
      <c r="A302" s="28" t="s">
        <v>2156</v>
      </c>
      <c r="B302" s="29" t="s">
        <v>2157</v>
      </c>
      <c r="C302" s="29" t="s">
        <v>563</v>
      </c>
      <c r="D302" s="29" t="s">
        <v>2183</v>
      </c>
      <c r="E302" s="29" t="s">
        <v>564</v>
      </c>
      <c r="F302" s="29" t="s">
        <v>565</v>
      </c>
      <c r="G302" s="29" t="s">
        <v>1975</v>
      </c>
      <c r="H302" s="30">
        <v>43617</v>
      </c>
      <c r="I302" s="30">
        <v>44712</v>
      </c>
      <c r="J302" s="30" t="s">
        <v>1921</v>
      </c>
      <c r="K302" s="29" t="s">
        <v>2159</v>
      </c>
      <c r="L302" s="29" t="s">
        <v>2160</v>
      </c>
      <c r="M302" s="29" t="s">
        <v>1978</v>
      </c>
      <c r="N302" s="29" t="s">
        <v>1979</v>
      </c>
      <c r="O302" s="29" t="s">
        <v>1980</v>
      </c>
      <c r="P302" s="29" t="s">
        <v>1981</v>
      </c>
      <c r="Q302" s="29" t="s">
        <v>1982</v>
      </c>
      <c r="R302" s="30">
        <v>43617</v>
      </c>
      <c r="S302" s="30">
        <v>43622</v>
      </c>
      <c r="T302" s="30">
        <v>43646</v>
      </c>
      <c r="U302" s="30">
        <v>43646</v>
      </c>
      <c r="V302" s="29" t="s">
        <v>1983</v>
      </c>
      <c r="W302" s="29" t="s">
        <v>1984</v>
      </c>
      <c r="X302" s="30">
        <v>44257</v>
      </c>
      <c r="Y302" s="29" t="s">
        <v>2002</v>
      </c>
    </row>
    <row r="303" spans="1:25" x14ac:dyDescent="0.25">
      <c r="A303" s="28" t="s">
        <v>2156</v>
      </c>
      <c r="B303" s="29" t="s">
        <v>2157</v>
      </c>
      <c r="C303" s="29" t="s">
        <v>563</v>
      </c>
      <c r="D303" s="29" t="s">
        <v>2183</v>
      </c>
      <c r="E303" s="29" t="s">
        <v>564</v>
      </c>
      <c r="F303" s="29" t="s">
        <v>565</v>
      </c>
      <c r="G303" s="29" t="s">
        <v>1975</v>
      </c>
      <c r="H303" s="30">
        <v>43617</v>
      </c>
      <c r="I303" s="30">
        <v>44712</v>
      </c>
      <c r="J303" s="30" t="s">
        <v>1921</v>
      </c>
      <c r="K303" s="29" t="s">
        <v>2159</v>
      </c>
      <c r="L303" s="29" t="s">
        <v>2160</v>
      </c>
      <c r="M303" s="29" t="s">
        <v>1978</v>
      </c>
      <c r="N303" s="29" t="s">
        <v>1986</v>
      </c>
      <c r="O303" s="29" t="s">
        <v>1987</v>
      </c>
      <c r="P303" s="29" t="s">
        <v>1981</v>
      </c>
      <c r="Q303" s="29" t="s">
        <v>1982</v>
      </c>
      <c r="R303" s="30">
        <v>43689</v>
      </c>
      <c r="S303" s="30">
        <v>43689</v>
      </c>
      <c r="T303" s="30">
        <v>43752</v>
      </c>
      <c r="U303" s="30">
        <v>44009</v>
      </c>
      <c r="V303" s="29" t="s">
        <v>1983</v>
      </c>
      <c r="W303" s="29" t="s">
        <v>1984</v>
      </c>
      <c r="X303" s="30">
        <v>44257</v>
      </c>
      <c r="Y303" s="29" t="s">
        <v>2002</v>
      </c>
    </row>
    <row r="304" spans="1:25" x14ac:dyDescent="0.25">
      <c r="A304" s="28" t="s">
        <v>2156</v>
      </c>
      <c r="B304" s="29" t="s">
        <v>2157</v>
      </c>
      <c r="C304" s="29" t="s">
        <v>563</v>
      </c>
      <c r="D304" s="29" t="s">
        <v>2183</v>
      </c>
      <c r="E304" s="29" t="s">
        <v>564</v>
      </c>
      <c r="F304" s="29" t="s">
        <v>565</v>
      </c>
      <c r="G304" s="29" t="s">
        <v>1975</v>
      </c>
      <c r="H304" s="30">
        <v>43617</v>
      </c>
      <c r="I304" s="30">
        <v>44712</v>
      </c>
      <c r="J304" s="30" t="s">
        <v>1921</v>
      </c>
      <c r="K304" s="29" t="s">
        <v>2159</v>
      </c>
      <c r="L304" s="29" t="s">
        <v>2160</v>
      </c>
      <c r="M304" s="29" t="s">
        <v>1978</v>
      </c>
      <c r="N304" s="29" t="s">
        <v>1988</v>
      </c>
      <c r="O304" s="29" t="s">
        <v>1989</v>
      </c>
      <c r="P304" s="29" t="s">
        <v>1981</v>
      </c>
      <c r="Q304" s="29" t="s">
        <v>1982</v>
      </c>
      <c r="R304" s="30">
        <v>43753</v>
      </c>
      <c r="S304" s="30">
        <v>44010</v>
      </c>
      <c r="T304" s="30">
        <v>43826</v>
      </c>
      <c r="U304" s="30">
        <v>44094</v>
      </c>
      <c r="V304" s="29" t="s">
        <v>1983</v>
      </c>
      <c r="W304" s="29" t="s">
        <v>1984</v>
      </c>
      <c r="X304" s="30">
        <v>44257</v>
      </c>
      <c r="Y304" s="29" t="s">
        <v>2002</v>
      </c>
    </row>
    <row r="305" spans="1:25" x14ac:dyDescent="0.25">
      <c r="A305" s="28" t="s">
        <v>2156</v>
      </c>
      <c r="B305" s="29" t="s">
        <v>2157</v>
      </c>
      <c r="C305" s="29" t="s">
        <v>563</v>
      </c>
      <c r="D305" s="29" t="s">
        <v>2183</v>
      </c>
      <c r="E305" s="29" t="s">
        <v>564</v>
      </c>
      <c r="F305" s="29" t="s">
        <v>565</v>
      </c>
      <c r="G305" s="29" t="s">
        <v>1975</v>
      </c>
      <c r="H305" s="30">
        <v>43617</v>
      </c>
      <c r="I305" s="30">
        <v>44712</v>
      </c>
      <c r="J305" s="30" t="s">
        <v>1921</v>
      </c>
      <c r="K305" s="29" t="s">
        <v>2159</v>
      </c>
      <c r="L305" s="29" t="s">
        <v>2160</v>
      </c>
      <c r="M305" s="29" t="s">
        <v>1978</v>
      </c>
      <c r="N305" s="29" t="s">
        <v>1990</v>
      </c>
      <c r="O305" s="29" t="s">
        <v>1991</v>
      </c>
      <c r="P305" s="29" t="s">
        <v>1981</v>
      </c>
      <c r="Q305" s="29" t="s">
        <v>1982</v>
      </c>
      <c r="R305" s="30">
        <v>43827</v>
      </c>
      <c r="S305" s="30">
        <v>44095</v>
      </c>
      <c r="T305" s="30">
        <v>43885</v>
      </c>
      <c r="U305" s="30">
        <v>44186</v>
      </c>
      <c r="V305" s="29" t="s">
        <v>1983</v>
      </c>
      <c r="W305" s="29" t="s">
        <v>1984</v>
      </c>
      <c r="X305" s="30">
        <v>44257</v>
      </c>
      <c r="Y305" s="29" t="s">
        <v>2002</v>
      </c>
    </row>
    <row r="306" spans="1:25" x14ac:dyDescent="0.25">
      <c r="A306" s="28" t="s">
        <v>2156</v>
      </c>
      <c r="B306" s="29" t="s">
        <v>2157</v>
      </c>
      <c r="C306" s="29" t="s">
        <v>563</v>
      </c>
      <c r="D306" s="29" t="s">
        <v>2183</v>
      </c>
      <c r="E306" s="29" t="s">
        <v>564</v>
      </c>
      <c r="F306" s="29" t="s">
        <v>565</v>
      </c>
      <c r="G306" s="29" t="s">
        <v>1975</v>
      </c>
      <c r="H306" s="30">
        <v>43617</v>
      </c>
      <c r="I306" s="30">
        <v>44712</v>
      </c>
      <c r="J306" s="30" t="s">
        <v>1921</v>
      </c>
      <c r="K306" s="29" t="s">
        <v>2159</v>
      </c>
      <c r="L306" s="29" t="s">
        <v>2160</v>
      </c>
      <c r="M306" s="29" t="s">
        <v>1978</v>
      </c>
      <c r="N306" s="29" t="s">
        <v>1992</v>
      </c>
      <c r="O306" s="29" t="s">
        <v>1993</v>
      </c>
      <c r="P306" s="29" t="s">
        <v>1981</v>
      </c>
      <c r="Q306" s="29" t="s">
        <v>1982</v>
      </c>
      <c r="R306" s="30">
        <v>44243</v>
      </c>
      <c r="S306" s="30">
        <v>44256</v>
      </c>
      <c r="T306" s="30">
        <v>44250</v>
      </c>
      <c r="U306" s="30">
        <v>44442</v>
      </c>
      <c r="V306" s="29" t="s">
        <v>1983</v>
      </c>
      <c r="W306" s="29" t="s">
        <v>1984</v>
      </c>
      <c r="X306" s="30">
        <v>44257</v>
      </c>
      <c r="Y306" s="29" t="s">
        <v>2002</v>
      </c>
    </row>
    <row r="307" spans="1:25" x14ac:dyDescent="0.25">
      <c r="A307" s="28" t="s">
        <v>2156</v>
      </c>
      <c r="B307" s="29" t="s">
        <v>2157</v>
      </c>
      <c r="C307" s="29" t="s">
        <v>563</v>
      </c>
      <c r="D307" s="29" t="s">
        <v>2183</v>
      </c>
      <c r="E307" s="29" t="s">
        <v>564</v>
      </c>
      <c r="F307" s="29" t="s">
        <v>565</v>
      </c>
      <c r="G307" s="29" t="s">
        <v>1975</v>
      </c>
      <c r="H307" s="30">
        <v>43617</v>
      </c>
      <c r="I307" s="30">
        <v>44712</v>
      </c>
      <c r="J307" s="30" t="s">
        <v>1921</v>
      </c>
      <c r="K307" s="29" t="s">
        <v>2159</v>
      </c>
      <c r="L307" s="29" t="s">
        <v>2160</v>
      </c>
      <c r="M307" s="29" t="s">
        <v>1978</v>
      </c>
      <c r="N307" s="29" t="s">
        <v>1994</v>
      </c>
      <c r="O307" s="29" t="s">
        <v>1995</v>
      </c>
      <c r="P307" s="29" t="s">
        <v>1981</v>
      </c>
      <c r="Q307" s="29" t="s">
        <v>1982</v>
      </c>
      <c r="R307" s="30">
        <v>44277</v>
      </c>
      <c r="S307" s="30">
        <v>44474</v>
      </c>
      <c r="T307" s="30">
        <v>45626</v>
      </c>
      <c r="U307" s="30"/>
      <c r="V307" s="29" t="s">
        <v>1983</v>
      </c>
      <c r="W307" s="29" t="s">
        <v>1984</v>
      </c>
      <c r="X307" s="30">
        <v>44257</v>
      </c>
      <c r="Y307" s="29" t="s">
        <v>2002</v>
      </c>
    </row>
    <row r="308" spans="1:25" x14ac:dyDescent="0.25">
      <c r="A308" s="28" t="s">
        <v>2156</v>
      </c>
      <c r="B308" s="29" t="s">
        <v>2157</v>
      </c>
      <c r="C308" s="29" t="s">
        <v>563</v>
      </c>
      <c r="D308" s="29" t="s">
        <v>2183</v>
      </c>
      <c r="E308" s="29" t="s">
        <v>564</v>
      </c>
      <c r="F308" s="29" t="s">
        <v>565</v>
      </c>
      <c r="G308" s="29" t="s">
        <v>1975</v>
      </c>
      <c r="H308" s="30">
        <v>43617</v>
      </c>
      <c r="I308" s="30">
        <v>44712</v>
      </c>
      <c r="J308" s="30" t="s">
        <v>1921</v>
      </c>
      <c r="K308" s="29" t="s">
        <v>2159</v>
      </c>
      <c r="L308" s="29" t="s">
        <v>2160</v>
      </c>
      <c r="M308" s="29" t="s">
        <v>1978</v>
      </c>
      <c r="N308" s="29" t="s">
        <v>1996</v>
      </c>
      <c r="O308" s="29" t="s">
        <v>1997</v>
      </c>
      <c r="P308" s="29" t="s">
        <v>1981</v>
      </c>
      <c r="Q308" s="29" t="s">
        <v>1982</v>
      </c>
      <c r="R308" s="30">
        <v>45627</v>
      </c>
      <c r="S308" s="30"/>
      <c r="T308" s="30">
        <v>45657</v>
      </c>
      <c r="U308" s="30"/>
      <c r="V308" s="29" t="s">
        <v>1983</v>
      </c>
      <c r="W308" s="29" t="s">
        <v>1984</v>
      </c>
      <c r="X308" s="30">
        <v>44257</v>
      </c>
      <c r="Y308" s="29" t="s">
        <v>2002</v>
      </c>
    </row>
    <row r="309" spans="1:25" x14ac:dyDescent="0.25">
      <c r="A309" s="28" t="s">
        <v>2156</v>
      </c>
      <c r="B309" s="29" t="s">
        <v>2157</v>
      </c>
      <c r="C309" s="29" t="s">
        <v>584</v>
      </c>
      <c r="D309" s="29" t="s">
        <v>2190</v>
      </c>
      <c r="E309" s="29" t="s">
        <v>585</v>
      </c>
      <c r="F309" s="29" t="s">
        <v>586</v>
      </c>
      <c r="G309" s="29" t="s">
        <v>1975</v>
      </c>
      <c r="H309" s="30">
        <v>43647</v>
      </c>
      <c r="I309" s="30">
        <v>44561</v>
      </c>
      <c r="J309" s="30" t="s">
        <v>1921</v>
      </c>
      <c r="K309" s="29" t="s">
        <v>2159</v>
      </c>
      <c r="L309" s="29" t="s">
        <v>2160</v>
      </c>
      <c r="M309" s="29" t="s">
        <v>1978</v>
      </c>
      <c r="N309" s="29" t="s">
        <v>1979</v>
      </c>
      <c r="O309" s="29" t="s">
        <v>1980</v>
      </c>
      <c r="P309" s="29" t="s">
        <v>1981</v>
      </c>
      <c r="Q309" s="29" t="s">
        <v>1982</v>
      </c>
      <c r="R309" s="30">
        <v>43647</v>
      </c>
      <c r="S309" s="30">
        <v>43647</v>
      </c>
      <c r="T309" s="30">
        <v>43677</v>
      </c>
      <c r="U309" s="30">
        <v>43677</v>
      </c>
      <c r="V309" s="29" t="s">
        <v>1983</v>
      </c>
      <c r="W309" s="29" t="s">
        <v>1984</v>
      </c>
      <c r="X309" s="30">
        <v>44257</v>
      </c>
      <c r="Y309" s="29" t="s">
        <v>2002</v>
      </c>
    </row>
    <row r="310" spans="1:25" x14ac:dyDescent="0.25">
      <c r="A310" s="28" t="s">
        <v>2156</v>
      </c>
      <c r="B310" s="29" t="s">
        <v>2157</v>
      </c>
      <c r="C310" s="29" t="s">
        <v>584</v>
      </c>
      <c r="D310" s="29" t="s">
        <v>2190</v>
      </c>
      <c r="E310" s="29" t="s">
        <v>585</v>
      </c>
      <c r="F310" s="29" t="s">
        <v>586</v>
      </c>
      <c r="G310" s="29" t="s">
        <v>1975</v>
      </c>
      <c r="H310" s="30">
        <v>43647</v>
      </c>
      <c r="I310" s="30">
        <v>44561</v>
      </c>
      <c r="J310" s="30" t="s">
        <v>1921</v>
      </c>
      <c r="K310" s="29" t="s">
        <v>2159</v>
      </c>
      <c r="L310" s="29" t="s">
        <v>2160</v>
      </c>
      <c r="M310" s="29" t="s">
        <v>1978</v>
      </c>
      <c r="N310" s="29" t="s">
        <v>1986</v>
      </c>
      <c r="O310" s="29" t="s">
        <v>1987</v>
      </c>
      <c r="P310" s="29" t="s">
        <v>1981</v>
      </c>
      <c r="Q310" s="29" t="s">
        <v>1982</v>
      </c>
      <c r="R310" s="30">
        <v>43678</v>
      </c>
      <c r="S310" s="30">
        <v>43678</v>
      </c>
      <c r="T310" s="30">
        <v>43830</v>
      </c>
      <c r="U310" s="30">
        <v>43830</v>
      </c>
      <c r="V310" s="29" t="s">
        <v>1983</v>
      </c>
      <c r="W310" s="29" t="s">
        <v>1984</v>
      </c>
      <c r="X310" s="30">
        <v>44257</v>
      </c>
      <c r="Y310" s="29" t="s">
        <v>2002</v>
      </c>
    </row>
    <row r="311" spans="1:25" x14ac:dyDescent="0.25">
      <c r="A311" s="28" t="s">
        <v>2156</v>
      </c>
      <c r="B311" s="29" t="s">
        <v>2157</v>
      </c>
      <c r="C311" s="29" t="s">
        <v>584</v>
      </c>
      <c r="D311" s="29" t="s">
        <v>2190</v>
      </c>
      <c r="E311" s="29" t="s">
        <v>585</v>
      </c>
      <c r="F311" s="29" t="s">
        <v>586</v>
      </c>
      <c r="G311" s="29" t="s">
        <v>1975</v>
      </c>
      <c r="H311" s="30">
        <v>43647</v>
      </c>
      <c r="I311" s="30">
        <v>44561</v>
      </c>
      <c r="J311" s="30" t="s">
        <v>1921</v>
      </c>
      <c r="K311" s="29" t="s">
        <v>2159</v>
      </c>
      <c r="L311" s="29" t="s">
        <v>2160</v>
      </c>
      <c r="M311" s="29" t="s">
        <v>1978</v>
      </c>
      <c r="N311" s="29" t="s">
        <v>1988</v>
      </c>
      <c r="O311" s="29" t="s">
        <v>1989</v>
      </c>
      <c r="P311" s="29" t="s">
        <v>1981</v>
      </c>
      <c r="Q311" s="29" t="s">
        <v>1982</v>
      </c>
      <c r="R311" s="30">
        <v>44027</v>
      </c>
      <c r="S311" s="30">
        <v>44027</v>
      </c>
      <c r="T311" s="30">
        <v>44303</v>
      </c>
      <c r="U311" s="30">
        <v>44303</v>
      </c>
      <c r="V311" s="29" t="s">
        <v>1983</v>
      </c>
      <c r="W311" s="29" t="s">
        <v>1984</v>
      </c>
      <c r="X311" s="30">
        <v>44257</v>
      </c>
      <c r="Y311" s="29" t="s">
        <v>2002</v>
      </c>
    </row>
    <row r="312" spans="1:25" x14ac:dyDescent="0.25">
      <c r="A312" s="28" t="s">
        <v>2156</v>
      </c>
      <c r="B312" s="29" t="s">
        <v>2157</v>
      </c>
      <c r="C312" s="29" t="s">
        <v>584</v>
      </c>
      <c r="D312" s="29" t="s">
        <v>2190</v>
      </c>
      <c r="E312" s="29" t="s">
        <v>585</v>
      </c>
      <c r="F312" s="29" t="s">
        <v>586</v>
      </c>
      <c r="G312" s="29" t="s">
        <v>1975</v>
      </c>
      <c r="H312" s="30">
        <v>43647</v>
      </c>
      <c r="I312" s="30">
        <v>44561</v>
      </c>
      <c r="J312" s="30" t="s">
        <v>1921</v>
      </c>
      <c r="K312" s="29" t="s">
        <v>2159</v>
      </c>
      <c r="L312" s="29" t="s">
        <v>2160</v>
      </c>
      <c r="M312" s="29" t="s">
        <v>1978</v>
      </c>
      <c r="N312" s="29" t="s">
        <v>1990</v>
      </c>
      <c r="O312" s="29" t="s">
        <v>1991</v>
      </c>
      <c r="P312" s="29" t="s">
        <v>1981</v>
      </c>
      <c r="Q312" s="29" t="s">
        <v>1982</v>
      </c>
      <c r="R312" s="30">
        <v>44662</v>
      </c>
      <c r="S312" s="30">
        <v>44662</v>
      </c>
      <c r="T312" s="30">
        <v>44834</v>
      </c>
      <c r="U312" s="30">
        <v>44834</v>
      </c>
      <c r="V312" s="29" t="s">
        <v>1983</v>
      </c>
      <c r="W312" s="29" t="s">
        <v>1984</v>
      </c>
      <c r="X312" s="30">
        <v>44257</v>
      </c>
      <c r="Y312" s="29" t="s">
        <v>2002</v>
      </c>
    </row>
    <row r="313" spans="1:25" x14ac:dyDescent="0.25">
      <c r="A313" s="28" t="s">
        <v>2156</v>
      </c>
      <c r="B313" s="29" t="s">
        <v>2157</v>
      </c>
      <c r="C313" s="29" t="s">
        <v>584</v>
      </c>
      <c r="D313" s="29" t="s">
        <v>2190</v>
      </c>
      <c r="E313" s="29" t="s">
        <v>585</v>
      </c>
      <c r="F313" s="29" t="s">
        <v>586</v>
      </c>
      <c r="G313" s="29" t="s">
        <v>1975</v>
      </c>
      <c r="H313" s="30">
        <v>43647</v>
      </c>
      <c r="I313" s="30">
        <v>44561</v>
      </c>
      <c r="J313" s="30" t="s">
        <v>1921</v>
      </c>
      <c r="K313" s="29" t="s">
        <v>2159</v>
      </c>
      <c r="L313" s="29" t="s">
        <v>2160</v>
      </c>
      <c r="M313" s="29" t="s">
        <v>1978</v>
      </c>
      <c r="N313" s="29" t="s">
        <v>1992</v>
      </c>
      <c r="O313" s="29" t="s">
        <v>1993</v>
      </c>
      <c r="P313" s="29" t="s">
        <v>1981</v>
      </c>
      <c r="Q313" s="29" t="s">
        <v>1982</v>
      </c>
      <c r="R313" s="30">
        <v>44835</v>
      </c>
      <c r="S313" s="30">
        <v>44835</v>
      </c>
      <c r="T313" s="30">
        <v>44865</v>
      </c>
      <c r="U313" s="30">
        <v>44865</v>
      </c>
      <c r="V313" s="29" t="s">
        <v>1983</v>
      </c>
      <c r="W313" s="29" t="s">
        <v>1984</v>
      </c>
      <c r="X313" s="30">
        <v>44257</v>
      </c>
      <c r="Y313" s="29" t="s">
        <v>2002</v>
      </c>
    </row>
    <row r="314" spans="1:25" x14ac:dyDescent="0.25">
      <c r="A314" s="28" t="s">
        <v>2156</v>
      </c>
      <c r="B314" s="29" t="s">
        <v>2157</v>
      </c>
      <c r="C314" s="29" t="s">
        <v>584</v>
      </c>
      <c r="D314" s="29" t="s">
        <v>2190</v>
      </c>
      <c r="E314" s="29" t="s">
        <v>585</v>
      </c>
      <c r="F314" s="29" t="s">
        <v>586</v>
      </c>
      <c r="G314" s="29" t="s">
        <v>1975</v>
      </c>
      <c r="H314" s="30">
        <v>43647</v>
      </c>
      <c r="I314" s="30">
        <v>44561</v>
      </c>
      <c r="J314" s="30" t="s">
        <v>1921</v>
      </c>
      <c r="K314" s="29" t="s">
        <v>2159</v>
      </c>
      <c r="L314" s="29" t="s">
        <v>2160</v>
      </c>
      <c r="M314" s="29" t="s">
        <v>1978</v>
      </c>
      <c r="N314" s="29" t="s">
        <v>1994</v>
      </c>
      <c r="O314" s="29" t="s">
        <v>1995</v>
      </c>
      <c r="P314" s="29" t="s">
        <v>1981</v>
      </c>
      <c r="Q314" s="29" t="s">
        <v>1982</v>
      </c>
      <c r="R314" s="30">
        <v>44866</v>
      </c>
      <c r="S314" s="30">
        <v>45082</v>
      </c>
      <c r="T314" s="30">
        <v>45626</v>
      </c>
      <c r="U314" s="30"/>
      <c r="V314" s="29" t="s">
        <v>1983</v>
      </c>
      <c r="W314" s="29" t="s">
        <v>1984</v>
      </c>
      <c r="X314" s="30">
        <v>44257</v>
      </c>
      <c r="Y314" s="29" t="s">
        <v>2002</v>
      </c>
    </row>
    <row r="315" spans="1:25" x14ac:dyDescent="0.25">
      <c r="A315" s="28" t="s">
        <v>2156</v>
      </c>
      <c r="B315" s="29" t="s">
        <v>2157</v>
      </c>
      <c r="C315" s="29" t="s">
        <v>584</v>
      </c>
      <c r="D315" s="29" t="s">
        <v>2190</v>
      </c>
      <c r="E315" s="29" t="s">
        <v>585</v>
      </c>
      <c r="F315" s="29" t="s">
        <v>586</v>
      </c>
      <c r="G315" s="29" t="s">
        <v>1975</v>
      </c>
      <c r="H315" s="30">
        <v>43647</v>
      </c>
      <c r="I315" s="30">
        <v>44561</v>
      </c>
      <c r="J315" s="30" t="s">
        <v>1921</v>
      </c>
      <c r="K315" s="29" t="s">
        <v>2159</v>
      </c>
      <c r="L315" s="29" t="s">
        <v>2160</v>
      </c>
      <c r="M315" s="29" t="s">
        <v>1978</v>
      </c>
      <c r="N315" s="29" t="s">
        <v>1996</v>
      </c>
      <c r="O315" s="29" t="s">
        <v>1997</v>
      </c>
      <c r="P315" s="29" t="s">
        <v>1981</v>
      </c>
      <c r="Q315" s="29" t="s">
        <v>1982</v>
      </c>
      <c r="R315" s="30">
        <v>45627</v>
      </c>
      <c r="S315" s="30"/>
      <c r="T315" s="30">
        <v>45657</v>
      </c>
      <c r="U315" s="30"/>
      <c r="V315" s="29" t="s">
        <v>1983</v>
      </c>
      <c r="W315" s="29" t="s">
        <v>1984</v>
      </c>
      <c r="X315" s="30">
        <v>44257</v>
      </c>
      <c r="Y315" s="29" t="s">
        <v>2002</v>
      </c>
    </row>
    <row r="316" spans="1:25" x14ac:dyDescent="0.25">
      <c r="A316" s="28" t="s">
        <v>2156</v>
      </c>
      <c r="B316" s="29" t="s">
        <v>2157</v>
      </c>
      <c r="C316" s="29" t="s">
        <v>560</v>
      </c>
      <c r="D316" s="29" t="s">
        <v>2182</v>
      </c>
      <c r="E316" s="29" t="s">
        <v>561</v>
      </c>
      <c r="F316" s="29" t="s">
        <v>562</v>
      </c>
      <c r="G316" s="29" t="s">
        <v>1975</v>
      </c>
      <c r="H316" s="30">
        <v>43617</v>
      </c>
      <c r="I316" s="30">
        <v>44712</v>
      </c>
      <c r="J316" s="30" t="s">
        <v>1921</v>
      </c>
      <c r="K316" s="29" t="s">
        <v>2159</v>
      </c>
      <c r="L316" s="29" t="s">
        <v>2160</v>
      </c>
      <c r="M316" s="29" t="s">
        <v>1978</v>
      </c>
      <c r="N316" s="29" t="s">
        <v>1979</v>
      </c>
      <c r="O316" s="29" t="s">
        <v>1980</v>
      </c>
      <c r="P316" s="29" t="s">
        <v>1981</v>
      </c>
      <c r="Q316" s="29" t="s">
        <v>1982</v>
      </c>
      <c r="R316" s="30">
        <v>43617</v>
      </c>
      <c r="S316" s="30">
        <v>43617</v>
      </c>
      <c r="T316" s="30">
        <v>43646</v>
      </c>
      <c r="U316" s="30">
        <v>43646</v>
      </c>
      <c r="V316" s="29" t="s">
        <v>1983</v>
      </c>
      <c r="W316" s="29" t="s">
        <v>1984</v>
      </c>
      <c r="X316" s="30">
        <v>44257</v>
      </c>
      <c r="Y316" s="29" t="s">
        <v>2002</v>
      </c>
    </row>
    <row r="317" spans="1:25" x14ac:dyDescent="0.25">
      <c r="A317" s="28" t="s">
        <v>2156</v>
      </c>
      <c r="B317" s="29" t="s">
        <v>2157</v>
      </c>
      <c r="C317" s="29" t="s">
        <v>560</v>
      </c>
      <c r="D317" s="29" t="s">
        <v>2182</v>
      </c>
      <c r="E317" s="29" t="s">
        <v>561</v>
      </c>
      <c r="F317" s="29" t="s">
        <v>562</v>
      </c>
      <c r="G317" s="29" t="s">
        <v>1975</v>
      </c>
      <c r="H317" s="30">
        <v>43617</v>
      </c>
      <c r="I317" s="30">
        <v>44712</v>
      </c>
      <c r="J317" s="30" t="s">
        <v>1921</v>
      </c>
      <c r="K317" s="29" t="s">
        <v>2159</v>
      </c>
      <c r="L317" s="29" t="s">
        <v>2160</v>
      </c>
      <c r="M317" s="29" t="s">
        <v>1978</v>
      </c>
      <c r="N317" s="29" t="s">
        <v>1986</v>
      </c>
      <c r="O317" s="29" t="s">
        <v>1987</v>
      </c>
      <c r="P317" s="29" t="s">
        <v>1981</v>
      </c>
      <c r="Q317" s="29" t="s">
        <v>1982</v>
      </c>
      <c r="R317" s="30">
        <v>43689</v>
      </c>
      <c r="S317" s="30">
        <v>43689</v>
      </c>
      <c r="T317" s="30">
        <v>43752</v>
      </c>
      <c r="U317" s="30">
        <v>44009</v>
      </c>
      <c r="V317" s="29" t="s">
        <v>1983</v>
      </c>
      <c r="W317" s="29" t="s">
        <v>1984</v>
      </c>
      <c r="X317" s="30">
        <v>44257</v>
      </c>
      <c r="Y317" s="29" t="s">
        <v>2002</v>
      </c>
    </row>
    <row r="318" spans="1:25" x14ac:dyDescent="0.25">
      <c r="A318" s="28" t="s">
        <v>2156</v>
      </c>
      <c r="B318" s="29" t="s">
        <v>2157</v>
      </c>
      <c r="C318" s="29" t="s">
        <v>560</v>
      </c>
      <c r="D318" s="29" t="s">
        <v>2182</v>
      </c>
      <c r="E318" s="29" t="s">
        <v>561</v>
      </c>
      <c r="F318" s="29" t="s">
        <v>562</v>
      </c>
      <c r="G318" s="29" t="s">
        <v>1975</v>
      </c>
      <c r="H318" s="30">
        <v>43617</v>
      </c>
      <c r="I318" s="30">
        <v>44712</v>
      </c>
      <c r="J318" s="30" t="s">
        <v>1921</v>
      </c>
      <c r="K318" s="29" t="s">
        <v>2159</v>
      </c>
      <c r="L318" s="29" t="s">
        <v>2160</v>
      </c>
      <c r="M318" s="29" t="s">
        <v>1978</v>
      </c>
      <c r="N318" s="29" t="s">
        <v>1988</v>
      </c>
      <c r="O318" s="29" t="s">
        <v>1989</v>
      </c>
      <c r="P318" s="29" t="s">
        <v>1981</v>
      </c>
      <c r="Q318" s="29" t="s">
        <v>1982</v>
      </c>
      <c r="R318" s="30">
        <v>43753</v>
      </c>
      <c r="S318" s="30">
        <v>44010</v>
      </c>
      <c r="T318" s="30">
        <v>43827</v>
      </c>
      <c r="U318" s="30">
        <v>44095</v>
      </c>
      <c r="V318" s="29" t="s">
        <v>1983</v>
      </c>
      <c r="W318" s="29" t="s">
        <v>1984</v>
      </c>
      <c r="X318" s="30">
        <v>44257</v>
      </c>
      <c r="Y318" s="29" t="s">
        <v>2002</v>
      </c>
    </row>
    <row r="319" spans="1:25" x14ac:dyDescent="0.25">
      <c r="A319" s="28" t="s">
        <v>2156</v>
      </c>
      <c r="B319" s="29" t="s">
        <v>2157</v>
      </c>
      <c r="C319" s="29" t="s">
        <v>560</v>
      </c>
      <c r="D319" s="29" t="s">
        <v>2182</v>
      </c>
      <c r="E319" s="29" t="s">
        <v>561</v>
      </c>
      <c r="F319" s="29" t="s">
        <v>562</v>
      </c>
      <c r="G319" s="29" t="s">
        <v>1975</v>
      </c>
      <c r="H319" s="30">
        <v>43617</v>
      </c>
      <c r="I319" s="30">
        <v>44712</v>
      </c>
      <c r="J319" s="30" t="s">
        <v>1921</v>
      </c>
      <c r="K319" s="29" t="s">
        <v>2159</v>
      </c>
      <c r="L319" s="29" t="s">
        <v>2160</v>
      </c>
      <c r="M319" s="29" t="s">
        <v>1978</v>
      </c>
      <c r="N319" s="29" t="s">
        <v>1990</v>
      </c>
      <c r="O319" s="29" t="s">
        <v>1991</v>
      </c>
      <c r="P319" s="29" t="s">
        <v>1981</v>
      </c>
      <c r="Q319" s="29" t="s">
        <v>1982</v>
      </c>
      <c r="R319" s="30">
        <v>43828</v>
      </c>
      <c r="S319" s="30">
        <v>44096</v>
      </c>
      <c r="T319" s="30">
        <v>43885</v>
      </c>
      <c r="U319" s="30">
        <v>44186</v>
      </c>
      <c r="V319" s="29" t="s">
        <v>1983</v>
      </c>
      <c r="W319" s="29" t="s">
        <v>1984</v>
      </c>
      <c r="X319" s="30">
        <v>44257</v>
      </c>
      <c r="Y319" s="29" t="s">
        <v>2002</v>
      </c>
    </row>
    <row r="320" spans="1:25" x14ac:dyDescent="0.25">
      <c r="A320" s="28" t="s">
        <v>2156</v>
      </c>
      <c r="B320" s="29" t="s">
        <v>2157</v>
      </c>
      <c r="C320" s="29" t="s">
        <v>560</v>
      </c>
      <c r="D320" s="29" t="s">
        <v>2182</v>
      </c>
      <c r="E320" s="29" t="s">
        <v>561</v>
      </c>
      <c r="F320" s="29" t="s">
        <v>562</v>
      </c>
      <c r="G320" s="29" t="s">
        <v>1975</v>
      </c>
      <c r="H320" s="30">
        <v>43617</v>
      </c>
      <c r="I320" s="30">
        <v>44712</v>
      </c>
      <c r="J320" s="30" t="s">
        <v>1921</v>
      </c>
      <c r="K320" s="29" t="s">
        <v>2159</v>
      </c>
      <c r="L320" s="29" t="s">
        <v>2160</v>
      </c>
      <c r="M320" s="29" t="s">
        <v>1978</v>
      </c>
      <c r="N320" s="29" t="s">
        <v>1992</v>
      </c>
      <c r="O320" s="29" t="s">
        <v>1993</v>
      </c>
      <c r="P320" s="29" t="s">
        <v>1981</v>
      </c>
      <c r="Q320" s="29" t="s">
        <v>1982</v>
      </c>
      <c r="R320" s="30">
        <v>44271</v>
      </c>
      <c r="S320" s="30">
        <v>44263</v>
      </c>
      <c r="T320" s="30">
        <v>44393</v>
      </c>
      <c r="U320" s="30">
        <v>44638</v>
      </c>
      <c r="V320" s="29" t="s">
        <v>1983</v>
      </c>
      <c r="W320" s="29" t="s">
        <v>1984</v>
      </c>
      <c r="X320" s="30">
        <v>44257</v>
      </c>
      <c r="Y320" s="29" t="s">
        <v>2002</v>
      </c>
    </row>
    <row r="321" spans="1:25" x14ac:dyDescent="0.25">
      <c r="A321" s="28" t="s">
        <v>2156</v>
      </c>
      <c r="B321" s="29" t="s">
        <v>2157</v>
      </c>
      <c r="C321" s="29" t="s">
        <v>560</v>
      </c>
      <c r="D321" s="29" t="s">
        <v>2182</v>
      </c>
      <c r="E321" s="29" t="s">
        <v>561</v>
      </c>
      <c r="F321" s="29" t="s">
        <v>562</v>
      </c>
      <c r="G321" s="29" t="s">
        <v>1975</v>
      </c>
      <c r="H321" s="30">
        <v>43617</v>
      </c>
      <c r="I321" s="30">
        <v>44712</v>
      </c>
      <c r="J321" s="30" t="s">
        <v>1921</v>
      </c>
      <c r="K321" s="29" t="s">
        <v>2159</v>
      </c>
      <c r="L321" s="29" t="s">
        <v>2160</v>
      </c>
      <c r="M321" s="29" t="s">
        <v>1978</v>
      </c>
      <c r="N321" s="29" t="s">
        <v>1994</v>
      </c>
      <c r="O321" s="29" t="s">
        <v>1995</v>
      </c>
      <c r="P321" s="29" t="s">
        <v>1981</v>
      </c>
      <c r="Q321" s="29" t="s">
        <v>1982</v>
      </c>
      <c r="R321" s="30">
        <v>44670</v>
      </c>
      <c r="S321" s="30">
        <v>44748</v>
      </c>
      <c r="T321" s="30">
        <v>45107</v>
      </c>
      <c r="U321" s="30"/>
      <c r="V321" s="29" t="s">
        <v>1983</v>
      </c>
      <c r="W321" s="29" t="s">
        <v>1984</v>
      </c>
      <c r="X321" s="30">
        <v>44257</v>
      </c>
      <c r="Y321" s="29" t="s">
        <v>2002</v>
      </c>
    </row>
    <row r="322" spans="1:25" x14ac:dyDescent="0.25">
      <c r="A322" s="28" t="s">
        <v>2156</v>
      </c>
      <c r="B322" s="29" t="s">
        <v>2157</v>
      </c>
      <c r="C322" s="29" t="s">
        <v>560</v>
      </c>
      <c r="D322" s="29" t="s">
        <v>2182</v>
      </c>
      <c r="E322" s="29" t="s">
        <v>561</v>
      </c>
      <c r="F322" s="29" t="s">
        <v>562</v>
      </c>
      <c r="G322" s="29" t="s">
        <v>1975</v>
      </c>
      <c r="H322" s="30">
        <v>43617</v>
      </c>
      <c r="I322" s="30">
        <v>44712</v>
      </c>
      <c r="J322" s="30" t="s">
        <v>1921</v>
      </c>
      <c r="K322" s="29" t="s">
        <v>2159</v>
      </c>
      <c r="L322" s="29" t="s">
        <v>2160</v>
      </c>
      <c r="M322" s="29" t="s">
        <v>1978</v>
      </c>
      <c r="N322" s="29" t="s">
        <v>1996</v>
      </c>
      <c r="O322" s="29" t="s">
        <v>1997</v>
      </c>
      <c r="P322" s="29" t="s">
        <v>1981</v>
      </c>
      <c r="Q322" s="29" t="s">
        <v>1982</v>
      </c>
      <c r="R322" s="30">
        <v>45474</v>
      </c>
      <c r="S322" s="30"/>
      <c r="T322" s="30">
        <v>45504</v>
      </c>
      <c r="U322" s="30"/>
      <c r="V322" s="29" t="s">
        <v>1983</v>
      </c>
      <c r="W322" s="29" t="s">
        <v>1984</v>
      </c>
      <c r="X322" s="30">
        <v>44257</v>
      </c>
      <c r="Y322" s="29" t="s">
        <v>2002</v>
      </c>
    </row>
    <row r="323" spans="1:25" x14ac:dyDescent="0.25">
      <c r="A323" s="28" t="s">
        <v>2156</v>
      </c>
      <c r="B323" s="29" t="s">
        <v>2157</v>
      </c>
      <c r="C323" s="29" t="s">
        <v>599</v>
      </c>
      <c r="D323" s="29" t="s">
        <v>2195</v>
      </c>
      <c r="E323" s="29" t="s">
        <v>600</v>
      </c>
      <c r="F323" s="29" t="s">
        <v>601</v>
      </c>
      <c r="G323" s="29" t="s">
        <v>1975</v>
      </c>
      <c r="H323" s="30">
        <v>43831</v>
      </c>
      <c r="I323" s="30">
        <v>45291</v>
      </c>
      <c r="J323" s="30" t="s">
        <v>1921</v>
      </c>
      <c r="K323" s="29" t="s">
        <v>2159</v>
      </c>
      <c r="L323" s="29" t="s">
        <v>2160</v>
      </c>
      <c r="M323" s="29" t="s">
        <v>1978</v>
      </c>
      <c r="N323" s="29" t="s">
        <v>1979</v>
      </c>
      <c r="O323" s="29" t="s">
        <v>1980</v>
      </c>
      <c r="P323" s="29" t="s">
        <v>1981</v>
      </c>
      <c r="Q323" s="29" t="s">
        <v>1982</v>
      </c>
      <c r="R323" s="30">
        <v>43831</v>
      </c>
      <c r="S323" s="30">
        <v>43831</v>
      </c>
      <c r="T323" s="30">
        <v>43861</v>
      </c>
      <c r="U323" s="30">
        <v>43861</v>
      </c>
      <c r="V323" s="29" t="s">
        <v>1983</v>
      </c>
      <c r="W323" s="29" t="s">
        <v>1984</v>
      </c>
      <c r="X323" s="30">
        <v>44257</v>
      </c>
      <c r="Y323" s="29" t="s">
        <v>2002</v>
      </c>
    </row>
    <row r="324" spans="1:25" x14ac:dyDescent="0.25">
      <c r="A324" s="28" t="s">
        <v>2156</v>
      </c>
      <c r="B324" s="29" t="s">
        <v>2157</v>
      </c>
      <c r="C324" s="29" t="s">
        <v>599</v>
      </c>
      <c r="D324" s="29" t="s">
        <v>2195</v>
      </c>
      <c r="E324" s="29" t="s">
        <v>600</v>
      </c>
      <c r="F324" s="29" t="s">
        <v>601</v>
      </c>
      <c r="G324" s="29" t="s">
        <v>1975</v>
      </c>
      <c r="H324" s="30">
        <v>43831</v>
      </c>
      <c r="I324" s="30">
        <v>45291</v>
      </c>
      <c r="J324" s="30" t="s">
        <v>1921</v>
      </c>
      <c r="K324" s="29" t="s">
        <v>2159</v>
      </c>
      <c r="L324" s="29" t="s">
        <v>2160</v>
      </c>
      <c r="M324" s="29" t="s">
        <v>1978</v>
      </c>
      <c r="N324" s="29" t="s">
        <v>1986</v>
      </c>
      <c r="O324" s="29" t="s">
        <v>1987</v>
      </c>
      <c r="P324" s="29" t="s">
        <v>1981</v>
      </c>
      <c r="Q324" s="29" t="s">
        <v>1982</v>
      </c>
      <c r="R324" s="30">
        <v>43862</v>
      </c>
      <c r="S324" s="30">
        <v>43862</v>
      </c>
      <c r="T324" s="30">
        <v>43889</v>
      </c>
      <c r="U324" s="30">
        <v>43889</v>
      </c>
      <c r="V324" s="29" t="s">
        <v>1983</v>
      </c>
      <c r="W324" s="29" t="s">
        <v>1984</v>
      </c>
      <c r="X324" s="30">
        <v>44257</v>
      </c>
      <c r="Y324" s="29" t="s">
        <v>2002</v>
      </c>
    </row>
    <row r="325" spans="1:25" x14ac:dyDescent="0.25">
      <c r="A325" s="28" t="s">
        <v>2156</v>
      </c>
      <c r="B325" s="29" t="s">
        <v>2157</v>
      </c>
      <c r="C325" s="29" t="s">
        <v>599</v>
      </c>
      <c r="D325" s="29" t="s">
        <v>2195</v>
      </c>
      <c r="E325" s="29" t="s">
        <v>600</v>
      </c>
      <c r="F325" s="29" t="s">
        <v>601</v>
      </c>
      <c r="G325" s="29" t="s">
        <v>1975</v>
      </c>
      <c r="H325" s="30">
        <v>43831</v>
      </c>
      <c r="I325" s="30">
        <v>45291</v>
      </c>
      <c r="J325" s="30" t="s">
        <v>1921</v>
      </c>
      <c r="K325" s="29" t="s">
        <v>2159</v>
      </c>
      <c r="L325" s="29" t="s">
        <v>2160</v>
      </c>
      <c r="M325" s="29" t="s">
        <v>1978</v>
      </c>
      <c r="N325" s="29" t="s">
        <v>1988</v>
      </c>
      <c r="O325" s="29" t="s">
        <v>1989</v>
      </c>
      <c r="P325" s="29" t="s">
        <v>1981</v>
      </c>
      <c r="Q325" s="29" t="s">
        <v>1982</v>
      </c>
      <c r="R325" s="30">
        <v>43891</v>
      </c>
      <c r="S325" s="30">
        <v>43891</v>
      </c>
      <c r="T325" s="30">
        <v>44042</v>
      </c>
      <c r="U325" s="30">
        <v>44042</v>
      </c>
      <c r="V325" s="29" t="s">
        <v>1983</v>
      </c>
      <c r="W325" s="29" t="s">
        <v>1984</v>
      </c>
      <c r="X325" s="30">
        <v>44257</v>
      </c>
      <c r="Y325" s="29" t="s">
        <v>2002</v>
      </c>
    </row>
    <row r="326" spans="1:25" x14ac:dyDescent="0.25">
      <c r="A326" s="28" t="s">
        <v>2156</v>
      </c>
      <c r="B326" s="29" t="s">
        <v>2157</v>
      </c>
      <c r="C326" s="29" t="s">
        <v>599</v>
      </c>
      <c r="D326" s="29" t="s">
        <v>2195</v>
      </c>
      <c r="E326" s="29" t="s">
        <v>600</v>
      </c>
      <c r="F326" s="29" t="s">
        <v>601</v>
      </c>
      <c r="G326" s="29" t="s">
        <v>1975</v>
      </c>
      <c r="H326" s="30">
        <v>43831</v>
      </c>
      <c r="I326" s="30">
        <v>45291</v>
      </c>
      <c r="J326" s="30" t="s">
        <v>1921</v>
      </c>
      <c r="K326" s="29" t="s">
        <v>2159</v>
      </c>
      <c r="L326" s="29" t="s">
        <v>2160</v>
      </c>
      <c r="M326" s="29" t="s">
        <v>1978</v>
      </c>
      <c r="N326" s="29" t="s">
        <v>1990</v>
      </c>
      <c r="O326" s="29" t="s">
        <v>1991</v>
      </c>
      <c r="P326" s="29" t="s">
        <v>1981</v>
      </c>
      <c r="Q326" s="29" t="s">
        <v>1982</v>
      </c>
      <c r="R326" s="30">
        <v>44089</v>
      </c>
      <c r="S326" s="30">
        <v>44089</v>
      </c>
      <c r="T326" s="30">
        <v>44286</v>
      </c>
      <c r="U326" s="30">
        <v>44286</v>
      </c>
      <c r="V326" s="29" t="s">
        <v>1983</v>
      </c>
      <c r="W326" s="29" t="s">
        <v>1984</v>
      </c>
      <c r="X326" s="30">
        <v>44257</v>
      </c>
      <c r="Y326" s="29" t="s">
        <v>2002</v>
      </c>
    </row>
    <row r="327" spans="1:25" x14ac:dyDescent="0.25">
      <c r="A327" s="28" t="s">
        <v>2156</v>
      </c>
      <c r="B327" s="29" t="s">
        <v>2157</v>
      </c>
      <c r="C327" s="29" t="s">
        <v>599</v>
      </c>
      <c r="D327" s="29" t="s">
        <v>2195</v>
      </c>
      <c r="E327" s="29" t="s">
        <v>600</v>
      </c>
      <c r="F327" s="29" t="s">
        <v>601</v>
      </c>
      <c r="G327" s="29" t="s">
        <v>1975</v>
      </c>
      <c r="H327" s="30">
        <v>43831</v>
      </c>
      <c r="I327" s="30">
        <v>45291</v>
      </c>
      <c r="J327" s="30" t="s">
        <v>1921</v>
      </c>
      <c r="K327" s="29" t="s">
        <v>2159</v>
      </c>
      <c r="L327" s="29" t="s">
        <v>2160</v>
      </c>
      <c r="M327" s="29" t="s">
        <v>1978</v>
      </c>
      <c r="N327" s="29" t="s">
        <v>1992</v>
      </c>
      <c r="O327" s="29" t="s">
        <v>1993</v>
      </c>
      <c r="P327" s="29" t="s">
        <v>1981</v>
      </c>
      <c r="Q327" s="29" t="s">
        <v>1982</v>
      </c>
      <c r="R327" s="30">
        <v>45260</v>
      </c>
      <c r="S327" s="30">
        <v>45260</v>
      </c>
      <c r="T327" s="30">
        <v>45382</v>
      </c>
      <c r="U327" s="30">
        <v>45371</v>
      </c>
      <c r="V327" s="29" t="s">
        <v>1983</v>
      </c>
      <c r="W327" s="29" t="s">
        <v>1984</v>
      </c>
      <c r="X327" s="30">
        <v>44257</v>
      </c>
      <c r="Y327" s="29" t="s">
        <v>2002</v>
      </c>
    </row>
    <row r="328" spans="1:25" x14ac:dyDescent="0.25">
      <c r="A328" s="28" t="s">
        <v>2156</v>
      </c>
      <c r="B328" s="29" t="s">
        <v>2157</v>
      </c>
      <c r="C328" s="29" t="s">
        <v>599</v>
      </c>
      <c r="D328" s="29" t="s">
        <v>2195</v>
      </c>
      <c r="E328" s="29" t="s">
        <v>600</v>
      </c>
      <c r="F328" s="29" t="s">
        <v>601</v>
      </c>
      <c r="G328" s="29" t="s">
        <v>1975</v>
      </c>
      <c r="H328" s="30">
        <v>43831</v>
      </c>
      <c r="I328" s="30">
        <v>45291</v>
      </c>
      <c r="J328" s="30" t="s">
        <v>1921</v>
      </c>
      <c r="K328" s="29" t="s">
        <v>2159</v>
      </c>
      <c r="L328" s="29" t="s">
        <v>2160</v>
      </c>
      <c r="M328" s="29" t="s">
        <v>1978</v>
      </c>
      <c r="N328" s="29" t="s">
        <v>1994</v>
      </c>
      <c r="O328" s="29" t="s">
        <v>1995</v>
      </c>
      <c r="P328" s="29" t="s">
        <v>1981</v>
      </c>
      <c r="Q328" s="29" t="s">
        <v>1982</v>
      </c>
      <c r="R328" s="30">
        <v>45505</v>
      </c>
      <c r="S328" s="30">
        <v>45565</v>
      </c>
      <c r="T328" s="30">
        <v>46356</v>
      </c>
      <c r="U328" s="30"/>
      <c r="V328" s="29" t="s">
        <v>1983</v>
      </c>
      <c r="W328" s="29" t="s">
        <v>1984</v>
      </c>
      <c r="X328" s="30">
        <v>44257</v>
      </c>
      <c r="Y328" s="29" t="s">
        <v>2002</v>
      </c>
    </row>
    <row r="329" spans="1:25" x14ac:dyDescent="0.25">
      <c r="A329" s="28" t="s">
        <v>2156</v>
      </c>
      <c r="B329" s="29" t="s">
        <v>2157</v>
      </c>
      <c r="C329" s="29" t="s">
        <v>599</v>
      </c>
      <c r="D329" s="29" t="s">
        <v>2195</v>
      </c>
      <c r="E329" s="29" t="s">
        <v>600</v>
      </c>
      <c r="F329" s="29" t="s">
        <v>601</v>
      </c>
      <c r="G329" s="29" t="s">
        <v>1975</v>
      </c>
      <c r="H329" s="30">
        <v>43831</v>
      </c>
      <c r="I329" s="30">
        <v>45291</v>
      </c>
      <c r="J329" s="30" t="s">
        <v>1921</v>
      </c>
      <c r="K329" s="29" t="s">
        <v>2159</v>
      </c>
      <c r="L329" s="29" t="s">
        <v>2160</v>
      </c>
      <c r="M329" s="29" t="s">
        <v>1978</v>
      </c>
      <c r="N329" s="29" t="s">
        <v>1996</v>
      </c>
      <c r="O329" s="29" t="s">
        <v>1997</v>
      </c>
      <c r="P329" s="29" t="s">
        <v>1981</v>
      </c>
      <c r="Q329" s="29" t="s">
        <v>1982</v>
      </c>
      <c r="R329" s="30">
        <v>46357</v>
      </c>
      <c r="S329" s="30"/>
      <c r="T329" s="30">
        <v>46387</v>
      </c>
      <c r="U329" s="30"/>
      <c r="V329" s="29" t="s">
        <v>1983</v>
      </c>
      <c r="W329" s="29" t="s">
        <v>1984</v>
      </c>
      <c r="X329" s="30">
        <v>44257</v>
      </c>
      <c r="Y329" s="29" t="s">
        <v>2002</v>
      </c>
    </row>
    <row r="330" spans="1:25" x14ac:dyDescent="0.25">
      <c r="A330" s="28" t="s">
        <v>2156</v>
      </c>
      <c r="B330" s="29" t="s">
        <v>2157</v>
      </c>
      <c r="C330" s="29" t="s">
        <v>638</v>
      </c>
      <c r="D330" s="29" t="s">
        <v>2208</v>
      </c>
      <c r="E330" s="29" t="s">
        <v>639</v>
      </c>
      <c r="F330" s="29" t="s">
        <v>640</v>
      </c>
      <c r="G330" s="29" t="s">
        <v>1975</v>
      </c>
      <c r="H330" s="30">
        <v>43831</v>
      </c>
      <c r="I330" s="30">
        <v>44651</v>
      </c>
      <c r="J330" s="30" t="s">
        <v>1921</v>
      </c>
      <c r="K330" s="29" t="s">
        <v>2159</v>
      </c>
      <c r="L330" s="29" t="s">
        <v>2160</v>
      </c>
      <c r="M330" s="29" t="s">
        <v>1978</v>
      </c>
      <c r="N330" s="29" t="s">
        <v>1979</v>
      </c>
      <c r="O330" s="29" t="s">
        <v>1980</v>
      </c>
      <c r="P330" s="29" t="s">
        <v>1981</v>
      </c>
      <c r="Q330" s="29" t="s">
        <v>1982</v>
      </c>
      <c r="R330" s="30">
        <v>43770</v>
      </c>
      <c r="S330" s="30">
        <v>43770</v>
      </c>
      <c r="T330" s="30">
        <v>43799</v>
      </c>
      <c r="U330" s="30">
        <v>43799</v>
      </c>
      <c r="V330" s="29" t="s">
        <v>1983</v>
      </c>
      <c r="W330" s="29" t="s">
        <v>1984</v>
      </c>
      <c r="X330" s="30">
        <v>44257</v>
      </c>
      <c r="Y330" s="29" t="s">
        <v>2002</v>
      </c>
    </row>
    <row r="331" spans="1:25" x14ac:dyDescent="0.25">
      <c r="A331" s="28" t="s">
        <v>2156</v>
      </c>
      <c r="B331" s="29" t="s">
        <v>2157</v>
      </c>
      <c r="C331" s="29" t="s">
        <v>638</v>
      </c>
      <c r="D331" s="29" t="s">
        <v>2208</v>
      </c>
      <c r="E331" s="29" t="s">
        <v>639</v>
      </c>
      <c r="F331" s="29" t="s">
        <v>640</v>
      </c>
      <c r="G331" s="29" t="s">
        <v>1975</v>
      </c>
      <c r="H331" s="30">
        <v>43831</v>
      </c>
      <c r="I331" s="30">
        <v>44651</v>
      </c>
      <c r="J331" s="30" t="s">
        <v>1921</v>
      </c>
      <c r="K331" s="29" t="s">
        <v>2159</v>
      </c>
      <c r="L331" s="29" t="s">
        <v>2160</v>
      </c>
      <c r="M331" s="29" t="s">
        <v>1978</v>
      </c>
      <c r="N331" s="29" t="s">
        <v>1986</v>
      </c>
      <c r="O331" s="29" t="s">
        <v>1987</v>
      </c>
      <c r="P331" s="29" t="s">
        <v>1981</v>
      </c>
      <c r="Q331" s="29" t="s">
        <v>1982</v>
      </c>
      <c r="R331" s="30">
        <v>43800</v>
      </c>
      <c r="S331" s="30">
        <v>43800</v>
      </c>
      <c r="T331" s="30">
        <v>43830</v>
      </c>
      <c r="U331" s="30">
        <v>43830</v>
      </c>
      <c r="V331" s="29" t="s">
        <v>1983</v>
      </c>
      <c r="W331" s="29" t="s">
        <v>1984</v>
      </c>
      <c r="X331" s="30">
        <v>44257</v>
      </c>
      <c r="Y331" s="29" t="s">
        <v>2002</v>
      </c>
    </row>
    <row r="332" spans="1:25" x14ac:dyDescent="0.25">
      <c r="A332" s="28" t="s">
        <v>2156</v>
      </c>
      <c r="B332" s="29" t="s">
        <v>2157</v>
      </c>
      <c r="C332" s="29" t="s">
        <v>638</v>
      </c>
      <c r="D332" s="29" t="s">
        <v>2208</v>
      </c>
      <c r="E332" s="29" t="s">
        <v>639</v>
      </c>
      <c r="F332" s="29" t="s">
        <v>640</v>
      </c>
      <c r="G332" s="29" t="s">
        <v>1975</v>
      </c>
      <c r="H332" s="30">
        <v>43831</v>
      </c>
      <c r="I332" s="30">
        <v>44651</v>
      </c>
      <c r="J332" s="30" t="s">
        <v>1921</v>
      </c>
      <c r="K332" s="29" t="s">
        <v>2159</v>
      </c>
      <c r="L332" s="29" t="s">
        <v>2160</v>
      </c>
      <c r="M332" s="29" t="s">
        <v>1978</v>
      </c>
      <c r="N332" s="29" t="s">
        <v>1988</v>
      </c>
      <c r="O332" s="29" t="s">
        <v>1989</v>
      </c>
      <c r="P332" s="29" t="s">
        <v>1981</v>
      </c>
      <c r="Q332" s="29" t="s">
        <v>1982</v>
      </c>
      <c r="R332" s="30">
        <v>43831</v>
      </c>
      <c r="S332" s="30">
        <v>43831</v>
      </c>
      <c r="T332" s="30">
        <v>43873</v>
      </c>
      <c r="U332" s="30">
        <v>43873</v>
      </c>
      <c r="V332" s="29" t="s">
        <v>1983</v>
      </c>
      <c r="W332" s="29" t="s">
        <v>1984</v>
      </c>
      <c r="X332" s="30">
        <v>44257</v>
      </c>
      <c r="Y332" s="29" t="s">
        <v>2002</v>
      </c>
    </row>
    <row r="333" spans="1:25" x14ac:dyDescent="0.25">
      <c r="A333" s="28" t="s">
        <v>2156</v>
      </c>
      <c r="B333" s="29" t="s">
        <v>2157</v>
      </c>
      <c r="C333" s="29" t="s">
        <v>638</v>
      </c>
      <c r="D333" s="29" t="s">
        <v>2208</v>
      </c>
      <c r="E333" s="29" t="s">
        <v>639</v>
      </c>
      <c r="F333" s="29" t="s">
        <v>640</v>
      </c>
      <c r="G333" s="29" t="s">
        <v>1975</v>
      </c>
      <c r="H333" s="30">
        <v>43831</v>
      </c>
      <c r="I333" s="30">
        <v>44651</v>
      </c>
      <c r="J333" s="30" t="s">
        <v>1921</v>
      </c>
      <c r="K333" s="29" t="s">
        <v>2159</v>
      </c>
      <c r="L333" s="29" t="s">
        <v>2160</v>
      </c>
      <c r="M333" s="29" t="s">
        <v>1978</v>
      </c>
      <c r="N333" s="29" t="s">
        <v>1990</v>
      </c>
      <c r="O333" s="29" t="s">
        <v>1991</v>
      </c>
      <c r="P333" s="29" t="s">
        <v>1981</v>
      </c>
      <c r="Q333" s="29" t="s">
        <v>1982</v>
      </c>
      <c r="R333" s="30">
        <v>43874</v>
      </c>
      <c r="S333" s="30">
        <v>43874</v>
      </c>
      <c r="T333" s="30">
        <v>44323</v>
      </c>
      <c r="U333" s="30">
        <v>44323</v>
      </c>
      <c r="V333" s="29" t="s">
        <v>1983</v>
      </c>
      <c r="W333" s="29" t="s">
        <v>1984</v>
      </c>
      <c r="X333" s="30">
        <v>44257</v>
      </c>
      <c r="Y333" s="29" t="s">
        <v>2002</v>
      </c>
    </row>
    <row r="334" spans="1:25" x14ac:dyDescent="0.25">
      <c r="A334" s="28" t="s">
        <v>2156</v>
      </c>
      <c r="B334" s="29" t="s">
        <v>2157</v>
      </c>
      <c r="C334" s="29" t="s">
        <v>638</v>
      </c>
      <c r="D334" s="29" t="s">
        <v>2208</v>
      </c>
      <c r="E334" s="29" t="s">
        <v>639</v>
      </c>
      <c r="F334" s="29" t="s">
        <v>640</v>
      </c>
      <c r="G334" s="29" t="s">
        <v>1975</v>
      </c>
      <c r="H334" s="30">
        <v>43831</v>
      </c>
      <c r="I334" s="30">
        <v>44651</v>
      </c>
      <c r="J334" s="30" t="s">
        <v>1921</v>
      </c>
      <c r="K334" s="29" t="s">
        <v>2159</v>
      </c>
      <c r="L334" s="29" t="s">
        <v>2160</v>
      </c>
      <c r="M334" s="29" t="s">
        <v>1978</v>
      </c>
      <c r="N334" s="29" t="s">
        <v>1992</v>
      </c>
      <c r="O334" s="29" t="s">
        <v>1993</v>
      </c>
      <c r="P334" s="29" t="s">
        <v>1981</v>
      </c>
      <c r="Q334" s="29" t="s">
        <v>1982</v>
      </c>
      <c r="R334" s="30">
        <v>44477</v>
      </c>
      <c r="S334" s="30">
        <v>44477</v>
      </c>
      <c r="T334" s="30">
        <v>44525</v>
      </c>
      <c r="U334" s="30">
        <v>44525</v>
      </c>
      <c r="V334" s="29" t="s">
        <v>1983</v>
      </c>
      <c r="W334" s="29" t="s">
        <v>1984</v>
      </c>
      <c r="X334" s="30">
        <v>44257</v>
      </c>
      <c r="Y334" s="29" t="s">
        <v>2002</v>
      </c>
    </row>
    <row r="335" spans="1:25" x14ac:dyDescent="0.25">
      <c r="A335" s="28" t="s">
        <v>2156</v>
      </c>
      <c r="B335" s="29" t="s">
        <v>2157</v>
      </c>
      <c r="C335" s="29" t="s">
        <v>638</v>
      </c>
      <c r="D335" s="29" t="s">
        <v>2208</v>
      </c>
      <c r="E335" s="29" t="s">
        <v>639</v>
      </c>
      <c r="F335" s="29" t="s">
        <v>640</v>
      </c>
      <c r="G335" s="29" t="s">
        <v>1975</v>
      </c>
      <c r="H335" s="30">
        <v>43831</v>
      </c>
      <c r="I335" s="30">
        <v>44651</v>
      </c>
      <c r="J335" s="30" t="s">
        <v>1921</v>
      </c>
      <c r="K335" s="29" t="s">
        <v>2159</v>
      </c>
      <c r="L335" s="29" t="s">
        <v>2160</v>
      </c>
      <c r="M335" s="29" t="s">
        <v>1978</v>
      </c>
      <c r="N335" s="29" t="s">
        <v>1994</v>
      </c>
      <c r="O335" s="29" t="s">
        <v>1995</v>
      </c>
      <c r="P335" s="29" t="s">
        <v>1981</v>
      </c>
      <c r="Q335" s="29" t="s">
        <v>1982</v>
      </c>
      <c r="R335" s="30">
        <v>44854</v>
      </c>
      <c r="S335" s="30">
        <v>44963</v>
      </c>
      <c r="T335" s="30">
        <v>45838</v>
      </c>
      <c r="U335" s="30"/>
      <c r="V335" s="29" t="s">
        <v>1983</v>
      </c>
      <c r="W335" s="29" t="s">
        <v>1984</v>
      </c>
      <c r="X335" s="30">
        <v>44257</v>
      </c>
      <c r="Y335" s="29" t="s">
        <v>2002</v>
      </c>
    </row>
    <row r="336" spans="1:25" x14ac:dyDescent="0.25">
      <c r="A336" s="28" t="s">
        <v>2156</v>
      </c>
      <c r="B336" s="29" t="s">
        <v>2157</v>
      </c>
      <c r="C336" s="29" t="s">
        <v>638</v>
      </c>
      <c r="D336" s="29" t="s">
        <v>2208</v>
      </c>
      <c r="E336" s="29" t="s">
        <v>639</v>
      </c>
      <c r="F336" s="29" t="s">
        <v>640</v>
      </c>
      <c r="G336" s="29" t="s">
        <v>1975</v>
      </c>
      <c r="H336" s="30">
        <v>43831</v>
      </c>
      <c r="I336" s="30">
        <v>44651</v>
      </c>
      <c r="J336" s="30" t="s">
        <v>1921</v>
      </c>
      <c r="K336" s="29" t="s">
        <v>2159</v>
      </c>
      <c r="L336" s="29" t="s">
        <v>2160</v>
      </c>
      <c r="M336" s="29" t="s">
        <v>1978</v>
      </c>
      <c r="N336" s="29" t="s">
        <v>1996</v>
      </c>
      <c r="O336" s="29" t="s">
        <v>1997</v>
      </c>
      <c r="P336" s="29" t="s">
        <v>1981</v>
      </c>
      <c r="Q336" s="29" t="s">
        <v>1982</v>
      </c>
      <c r="R336" s="30">
        <v>45839</v>
      </c>
      <c r="S336" s="30"/>
      <c r="T336" s="30">
        <v>45868</v>
      </c>
      <c r="U336" s="30"/>
      <c r="V336" s="29" t="s">
        <v>1983</v>
      </c>
      <c r="W336" s="29" t="s">
        <v>1984</v>
      </c>
      <c r="X336" s="30">
        <v>44257</v>
      </c>
      <c r="Y336" s="29" t="s">
        <v>2002</v>
      </c>
    </row>
    <row r="337" spans="1:25" x14ac:dyDescent="0.25">
      <c r="A337" s="28" t="s">
        <v>2156</v>
      </c>
      <c r="B337" s="29" t="s">
        <v>2157</v>
      </c>
      <c r="C337" s="29" t="s">
        <v>614</v>
      </c>
      <c r="D337" s="29" t="s">
        <v>2200</v>
      </c>
      <c r="E337" s="29" t="s">
        <v>615</v>
      </c>
      <c r="F337" s="29" t="s">
        <v>616</v>
      </c>
      <c r="G337" s="29" t="s">
        <v>1975</v>
      </c>
      <c r="H337" s="30">
        <v>43617</v>
      </c>
      <c r="I337" s="30">
        <v>44536</v>
      </c>
      <c r="J337" s="30" t="s">
        <v>1921</v>
      </c>
      <c r="K337" s="29" t="s">
        <v>2159</v>
      </c>
      <c r="L337" s="29" t="s">
        <v>2160</v>
      </c>
      <c r="M337" s="29" t="s">
        <v>1978</v>
      </c>
      <c r="N337" s="29" t="s">
        <v>1979</v>
      </c>
      <c r="O337" s="29" t="s">
        <v>1980</v>
      </c>
      <c r="P337" s="29" t="s">
        <v>1981</v>
      </c>
      <c r="Q337" s="29" t="s">
        <v>1982</v>
      </c>
      <c r="R337" s="30">
        <v>43617</v>
      </c>
      <c r="S337" s="30">
        <v>43617</v>
      </c>
      <c r="T337" s="30">
        <v>43646</v>
      </c>
      <c r="U337" s="30">
        <v>43646</v>
      </c>
      <c r="V337" s="29" t="s">
        <v>1983</v>
      </c>
      <c r="W337" s="29" t="s">
        <v>1984</v>
      </c>
      <c r="X337" s="30">
        <v>44257</v>
      </c>
      <c r="Y337" s="29" t="s">
        <v>2002</v>
      </c>
    </row>
    <row r="338" spans="1:25" x14ac:dyDescent="0.25">
      <c r="A338" s="28" t="s">
        <v>2156</v>
      </c>
      <c r="B338" s="29" t="s">
        <v>2157</v>
      </c>
      <c r="C338" s="29" t="s">
        <v>614</v>
      </c>
      <c r="D338" s="29" t="s">
        <v>2200</v>
      </c>
      <c r="E338" s="29" t="s">
        <v>615</v>
      </c>
      <c r="F338" s="29" t="s">
        <v>616</v>
      </c>
      <c r="G338" s="29" t="s">
        <v>1975</v>
      </c>
      <c r="H338" s="30">
        <v>43617</v>
      </c>
      <c r="I338" s="30">
        <v>44536</v>
      </c>
      <c r="J338" s="30" t="s">
        <v>1921</v>
      </c>
      <c r="K338" s="29" t="s">
        <v>2159</v>
      </c>
      <c r="L338" s="29" t="s">
        <v>2160</v>
      </c>
      <c r="M338" s="29" t="s">
        <v>1978</v>
      </c>
      <c r="N338" s="29" t="s">
        <v>1986</v>
      </c>
      <c r="O338" s="29" t="s">
        <v>1987</v>
      </c>
      <c r="P338" s="29" t="s">
        <v>1981</v>
      </c>
      <c r="Q338" s="29" t="s">
        <v>1982</v>
      </c>
      <c r="R338" s="30">
        <v>43647</v>
      </c>
      <c r="S338" s="30">
        <v>43647</v>
      </c>
      <c r="T338" s="30">
        <v>43677</v>
      </c>
      <c r="U338" s="30">
        <v>43677</v>
      </c>
      <c r="V338" s="29" t="s">
        <v>1983</v>
      </c>
      <c r="W338" s="29" t="s">
        <v>1984</v>
      </c>
      <c r="X338" s="30">
        <v>44257</v>
      </c>
      <c r="Y338" s="29" t="s">
        <v>2002</v>
      </c>
    </row>
    <row r="339" spans="1:25" x14ac:dyDescent="0.25">
      <c r="A339" s="28" t="s">
        <v>2156</v>
      </c>
      <c r="B339" s="29" t="s">
        <v>2157</v>
      </c>
      <c r="C339" s="29" t="s">
        <v>614</v>
      </c>
      <c r="D339" s="29" t="s">
        <v>2200</v>
      </c>
      <c r="E339" s="29" t="s">
        <v>615</v>
      </c>
      <c r="F339" s="29" t="s">
        <v>616</v>
      </c>
      <c r="G339" s="29" t="s">
        <v>1975</v>
      </c>
      <c r="H339" s="30">
        <v>43617</v>
      </c>
      <c r="I339" s="30">
        <v>44536</v>
      </c>
      <c r="J339" s="30" t="s">
        <v>1921</v>
      </c>
      <c r="K339" s="29" t="s">
        <v>2159</v>
      </c>
      <c r="L339" s="29" t="s">
        <v>2160</v>
      </c>
      <c r="M339" s="29" t="s">
        <v>1978</v>
      </c>
      <c r="N339" s="29" t="s">
        <v>1988</v>
      </c>
      <c r="O339" s="29" t="s">
        <v>1989</v>
      </c>
      <c r="P339" s="29" t="s">
        <v>1981</v>
      </c>
      <c r="Q339" s="29" t="s">
        <v>1982</v>
      </c>
      <c r="R339" s="30">
        <v>43678</v>
      </c>
      <c r="S339" s="30">
        <v>43678</v>
      </c>
      <c r="T339" s="30">
        <v>43708</v>
      </c>
      <c r="U339" s="30">
        <v>43708</v>
      </c>
      <c r="V339" s="29" t="s">
        <v>1983</v>
      </c>
      <c r="W339" s="29" t="s">
        <v>1984</v>
      </c>
      <c r="X339" s="30">
        <v>44257</v>
      </c>
      <c r="Y339" s="29" t="s">
        <v>2002</v>
      </c>
    </row>
    <row r="340" spans="1:25" x14ac:dyDescent="0.25">
      <c r="A340" s="28" t="s">
        <v>2156</v>
      </c>
      <c r="B340" s="29" t="s">
        <v>2157</v>
      </c>
      <c r="C340" s="29" t="s">
        <v>614</v>
      </c>
      <c r="D340" s="29" t="s">
        <v>2200</v>
      </c>
      <c r="E340" s="29" t="s">
        <v>615</v>
      </c>
      <c r="F340" s="29" t="s">
        <v>616</v>
      </c>
      <c r="G340" s="29" t="s">
        <v>1975</v>
      </c>
      <c r="H340" s="30">
        <v>43617</v>
      </c>
      <c r="I340" s="30">
        <v>44536</v>
      </c>
      <c r="J340" s="30" t="s">
        <v>1921</v>
      </c>
      <c r="K340" s="29" t="s">
        <v>2159</v>
      </c>
      <c r="L340" s="29" t="s">
        <v>2160</v>
      </c>
      <c r="M340" s="29" t="s">
        <v>1978</v>
      </c>
      <c r="N340" s="29" t="s">
        <v>1990</v>
      </c>
      <c r="O340" s="29" t="s">
        <v>1991</v>
      </c>
      <c r="P340" s="29" t="s">
        <v>1981</v>
      </c>
      <c r="Q340" s="29" t="s">
        <v>1982</v>
      </c>
      <c r="R340" s="30">
        <v>44046</v>
      </c>
      <c r="S340" s="30">
        <v>44046</v>
      </c>
      <c r="T340" s="30">
        <v>44049</v>
      </c>
      <c r="U340" s="30">
        <v>44049</v>
      </c>
      <c r="V340" s="29" t="s">
        <v>1983</v>
      </c>
      <c r="W340" s="29" t="s">
        <v>1984</v>
      </c>
      <c r="X340" s="30">
        <v>44257</v>
      </c>
      <c r="Y340" s="29" t="s">
        <v>2002</v>
      </c>
    </row>
    <row r="341" spans="1:25" x14ac:dyDescent="0.25">
      <c r="A341" s="28" t="s">
        <v>2156</v>
      </c>
      <c r="B341" s="29" t="s">
        <v>2157</v>
      </c>
      <c r="C341" s="29" t="s">
        <v>614</v>
      </c>
      <c r="D341" s="29" t="s">
        <v>2200</v>
      </c>
      <c r="E341" s="29" t="s">
        <v>615</v>
      </c>
      <c r="F341" s="29" t="s">
        <v>616</v>
      </c>
      <c r="G341" s="29" t="s">
        <v>1975</v>
      </c>
      <c r="H341" s="30">
        <v>43617</v>
      </c>
      <c r="I341" s="30">
        <v>44536</v>
      </c>
      <c r="J341" s="30" t="s">
        <v>1921</v>
      </c>
      <c r="K341" s="29" t="s">
        <v>2159</v>
      </c>
      <c r="L341" s="29" t="s">
        <v>2160</v>
      </c>
      <c r="M341" s="29" t="s">
        <v>1978</v>
      </c>
      <c r="N341" s="29" t="s">
        <v>1992</v>
      </c>
      <c r="O341" s="29" t="s">
        <v>1993</v>
      </c>
      <c r="P341" s="29" t="s">
        <v>1981</v>
      </c>
      <c r="Q341" s="29" t="s">
        <v>1982</v>
      </c>
      <c r="R341" s="30">
        <v>44232</v>
      </c>
      <c r="S341" s="30">
        <v>44235</v>
      </c>
      <c r="T341" s="30">
        <v>44321</v>
      </c>
      <c r="U341" s="30">
        <v>44410</v>
      </c>
      <c r="V341" s="29" t="s">
        <v>1983</v>
      </c>
      <c r="W341" s="29" t="s">
        <v>1984</v>
      </c>
      <c r="X341" s="30">
        <v>44257</v>
      </c>
      <c r="Y341" s="29" t="s">
        <v>2002</v>
      </c>
    </row>
    <row r="342" spans="1:25" x14ac:dyDescent="0.25">
      <c r="A342" s="28" t="s">
        <v>2156</v>
      </c>
      <c r="B342" s="29" t="s">
        <v>2157</v>
      </c>
      <c r="C342" s="29" t="s">
        <v>614</v>
      </c>
      <c r="D342" s="29" t="s">
        <v>2200</v>
      </c>
      <c r="E342" s="29" t="s">
        <v>615</v>
      </c>
      <c r="F342" s="29" t="s">
        <v>616</v>
      </c>
      <c r="G342" s="29" t="s">
        <v>1975</v>
      </c>
      <c r="H342" s="30">
        <v>43617</v>
      </c>
      <c r="I342" s="30">
        <v>44536</v>
      </c>
      <c r="J342" s="30" t="s">
        <v>1921</v>
      </c>
      <c r="K342" s="29" t="s">
        <v>2159</v>
      </c>
      <c r="L342" s="29" t="s">
        <v>2160</v>
      </c>
      <c r="M342" s="29" t="s">
        <v>1978</v>
      </c>
      <c r="N342" s="29" t="s">
        <v>1994</v>
      </c>
      <c r="O342" s="29" t="s">
        <v>1995</v>
      </c>
      <c r="P342" s="29" t="s">
        <v>1981</v>
      </c>
      <c r="Q342" s="29" t="s">
        <v>1982</v>
      </c>
      <c r="R342" s="30">
        <v>44461</v>
      </c>
      <c r="S342" s="30">
        <v>44461</v>
      </c>
      <c r="T342" s="30">
        <v>45518</v>
      </c>
      <c r="U342" s="30"/>
      <c r="V342" s="29" t="s">
        <v>1983</v>
      </c>
      <c r="W342" s="29" t="s">
        <v>1984</v>
      </c>
      <c r="X342" s="30">
        <v>44257</v>
      </c>
      <c r="Y342" s="29" t="s">
        <v>2002</v>
      </c>
    </row>
    <row r="343" spans="1:25" x14ac:dyDescent="0.25">
      <c r="A343" s="28" t="s">
        <v>2156</v>
      </c>
      <c r="B343" s="29" t="s">
        <v>2157</v>
      </c>
      <c r="C343" s="29" t="s">
        <v>614</v>
      </c>
      <c r="D343" s="29" t="s">
        <v>2200</v>
      </c>
      <c r="E343" s="29" t="s">
        <v>615</v>
      </c>
      <c r="F343" s="29" t="s">
        <v>616</v>
      </c>
      <c r="G343" s="29" t="s">
        <v>1975</v>
      </c>
      <c r="H343" s="30">
        <v>43617</v>
      </c>
      <c r="I343" s="30">
        <v>44536</v>
      </c>
      <c r="J343" s="30" t="s">
        <v>1921</v>
      </c>
      <c r="K343" s="29" t="s">
        <v>2159</v>
      </c>
      <c r="L343" s="29" t="s">
        <v>2160</v>
      </c>
      <c r="M343" s="29" t="s">
        <v>1978</v>
      </c>
      <c r="N343" s="29" t="s">
        <v>1996</v>
      </c>
      <c r="O343" s="29" t="s">
        <v>1997</v>
      </c>
      <c r="P343" s="29" t="s">
        <v>1981</v>
      </c>
      <c r="Q343" s="29" t="s">
        <v>1982</v>
      </c>
      <c r="R343" s="30">
        <v>45519</v>
      </c>
      <c r="S343" s="30"/>
      <c r="T343" s="30">
        <v>45550</v>
      </c>
      <c r="U343" s="30"/>
      <c r="V343" s="29" t="s">
        <v>1983</v>
      </c>
      <c r="W343" s="29" t="s">
        <v>1984</v>
      </c>
      <c r="X343" s="30">
        <v>44257</v>
      </c>
      <c r="Y343" s="29" t="s">
        <v>2002</v>
      </c>
    </row>
    <row r="344" spans="1:25" x14ac:dyDescent="0.25">
      <c r="A344" s="28" t="s">
        <v>2156</v>
      </c>
      <c r="B344" s="29" t="s">
        <v>2157</v>
      </c>
      <c r="C344" s="29" t="s">
        <v>632</v>
      </c>
      <c r="D344" s="29" t="s">
        <v>2206</v>
      </c>
      <c r="E344" s="29" t="s">
        <v>633</v>
      </c>
      <c r="F344" s="29" t="s">
        <v>634</v>
      </c>
      <c r="G344" s="29" t="s">
        <v>1975</v>
      </c>
      <c r="H344" s="30">
        <v>43831</v>
      </c>
      <c r="I344" s="30">
        <v>44895</v>
      </c>
      <c r="J344" s="30" t="s">
        <v>1921</v>
      </c>
      <c r="K344" s="29" t="s">
        <v>2159</v>
      </c>
      <c r="L344" s="29" t="s">
        <v>2160</v>
      </c>
      <c r="M344" s="29" t="s">
        <v>1978</v>
      </c>
      <c r="N344" s="29" t="s">
        <v>1979</v>
      </c>
      <c r="O344" s="29" t="s">
        <v>1980</v>
      </c>
      <c r="P344" s="29" t="s">
        <v>1981</v>
      </c>
      <c r="Q344" s="29" t="s">
        <v>1982</v>
      </c>
      <c r="R344" s="30">
        <v>43831</v>
      </c>
      <c r="S344" s="30">
        <v>43831</v>
      </c>
      <c r="T344" s="30">
        <v>43921</v>
      </c>
      <c r="U344" s="30">
        <v>43921</v>
      </c>
      <c r="V344" s="29" t="s">
        <v>1983</v>
      </c>
      <c r="W344" s="29" t="s">
        <v>1984</v>
      </c>
      <c r="X344" s="30">
        <v>44257</v>
      </c>
      <c r="Y344" s="29" t="s">
        <v>1985</v>
      </c>
    </row>
    <row r="345" spans="1:25" x14ac:dyDescent="0.25">
      <c r="A345" s="28" t="s">
        <v>2156</v>
      </c>
      <c r="B345" s="29" t="s">
        <v>2157</v>
      </c>
      <c r="C345" s="29" t="s">
        <v>632</v>
      </c>
      <c r="D345" s="29" t="s">
        <v>2206</v>
      </c>
      <c r="E345" s="29" t="s">
        <v>633</v>
      </c>
      <c r="F345" s="29" t="s">
        <v>634</v>
      </c>
      <c r="G345" s="29" t="s">
        <v>1975</v>
      </c>
      <c r="H345" s="30">
        <v>43831</v>
      </c>
      <c r="I345" s="30">
        <v>44895</v>
      </c>
      <c r="J345" s="30" t="s">
        <v>1921</v>
      </c>
      <c r="K345" s="29" t="s">
        <v>2159</v>
      </c>
      <c r="L345" s="29" t="s">
        <v>2160</v>
      </c>
      <c r="M345" s="29" t="s">
        <v>1978</v>
      </c>
      <c r="N345" s="29" t="s">
        <v>1986</v>
      </c>
      <c r="O345" s="29" t="s">
        <v>1987</v>
      </c>
      <c r="P345" s="29" t="s">
        <v>1981</v>
      </c>
      <c r="Q345" s="29" t="s">
        <v>1982</v>
      </c>
      <c r="R345" s="30">
        <v>44263</v>
      </c>
      <c r="S345" s="30">
        <v>44263</v>
      </c>
      <c r="T345" s="30">
        <v>44390</v>
      </c>
      <c r="U345" s="30">
        <v>44390</v>
      </c>
      <c r="V345" s="29" t="s">
        <v>1983</v>
      </c>
      <c r="W345" s="29" t="s">
        <v>1984</v>
      </c>
      <c r="X345" s="30">
        <v>44257</v>
      </c>
      <c r="Y345" s="29" t="s">
        <v>1985</v>
      </c>
    </row>
    <row r="346" spans="1:25" x14ac:dyDescent="0.25">
      <c r="A346" s="28" t="s">
        <v>2156</v>
      </c>
      <c r="B346" s="29" t="s">
        <v>2157</v>
      </c>
      <c r="C346" s="29" t="s">
        <v>632</v>
      </c>
      <c r="D346" s="29" t="s">
        <v>2206</v>
      </c>
      <c r="E346" s="29" t="s">
        <v>633</v>
      </c>
      <c r="F346" s="29" t="s">
        <v>634</v>
      </c>
      <c r="G346" s="29" t="s">
        <v>1975</v>
      </c>
      <c r="H346" s="30">
        <v>43831</v>
      </c>
      <c r="I346" s="30">
        <v>44895</v>
      </c>
      <c r="J346" s="30" t="s">
        <v>1921</v>
      </c>
      <c r="K346" s="29" t="s">
        <v>2159</v>
      </c>
      <c r="L346" s="29" t="s">
        <v>2160</v>
      </c>
      <c r="M346" s="29" t="s">
        <v>1978</v>
      </c>
      <c r="N346" s="29" t="s">
        <v>1988</v>
      </c>
      <c r="O346" s="29" t="s">
        <v>1989</v>
      </c>
      <c r="P346" s="29" t="s">
        <v>1981</v>
      </c>
      <c r="Q346" s="29" t="s">
        <v>1982</v>
      </c>
      <c r="R346" s="30">
        <v>45214</v>
      </c>
      <c r="S346" s="30">
        <v>45214</v>
      </c>
      <c r="T346" s="30">
        <v>45244</v>
      </c>
      <c r="U346" s="30"/>
      <c r="V346" s="29" t="s">
        <v>1983</v>
      </c>
      <c r="W346" s="29" t="s">
        <v>1984</v>
      </c>
      <c r="X346" s="30">
        <v>44257</v>
      </c>
      <c r="Y346" s="29" t="s">
        <v>1985</v>
      </c>
    </row>
    <row r="347" spans="1:25" x14ac:dyDescent="0.25">
      <c r="A347" s="28" t="s">
        <v>2156</v>
      </c>
      <c r="B347" s="29" t="s">
        <v>2157</v>
      </c>
      <c r="C347" s="29" t="s">
        <v>632</v>
      </c>
      <c r="D347" s="29" t="s">
        <v>2206</v>
      </c>
      <c r="E347" s="29" t="s">
        <v>633</v>
      </c>
      <c r="F347" s="29" t="s">
        <v>634</v>
      </c>
      <c r="G347" s="29" t="s">
        <v>1975</v>
      </c>
      <c r="H347" s="30">
        <v>43831</v>
      </c>
      <c r="I347" s="30">
        <v>44895</v>
      </c>
      <c r="J347" s="30" t="s">
        <v>1921</v>
      </c>
      <c r="K347" s="29" t="s">
        <v>2159</v>
      </c>
      <c r="L347" s="29" t="s">
        <v>2160</v>
      </c>
      <c r="M347" s="29" t="s">
        <v>1978</v>
      </c>
      <c r="N347" s="29" t="s">
        <v>1990</v>
      </c>
      <c r="O347" s="29" t="s">
        <v>1991</v>
      </c>
      <c r="P347" s="29" t="s">
        <v>1981</v>
      </c>
      <c r="Q347" s="29" t="s">
        <v>1982</v>
      </c>
      <c r="R347" s="30">
        <v>45245</v>
      </c>
      <c r="S347" s="30"/>
      <c r="T347" s="30">
        <v>45416</v>
      </c>
      <c r="U347" s="30"/>
      <c r="V347" s="29" t="s">
        <v>1983</v>
      </c>
      <c r="W347" s="29" t="s">
        <v>1984</v>
      </c>
      <c r="X347" s="30">
        <v>44257</v>
      </c>
      <c r="Y347" s="29" t="s">
        <v>1985</v>
      </c>
    </row>
    <row r="348" spans="1:25" x14ac:dyDescent="0.25">
      <c r="A348" s="28" t="s">
        <v>2156</v>
      </c>
      <c r="B348" s="29" t="s">
        <v>2157</v>
      </c>
      <c r="C348" s="29" t="s">
        <v>632</v>
      </c>
      <c r="D348" s="29" t="s">
        <v>2206</v>
      </c>
      <c r="E348" s="29" t="s">
        <v>633</v>
      </c>
      <c r="F348" s="29" t="s">
        <v>634</v>
      </c>
      <c r="G348" s="29" t="s">
        <v>1975</v>
      </c>
      <c r="H348" s="30">
        <v>43831</v>
      </c>
      <c r="I348" s="30">
        <v>44895</v>
      </c>
      <c r="J348" s="30" t="s">
        <v>1921</v>
      </c>
      <c r="K348" s="29" t="s">
        <v>2159</v>
      </c>
      <c r="L348" s="29" t="s">
        <v>2160</v>
      </c>
      <c r="M348" s="29" t="s">
        <v>1978</v>
      </c>
      <c r="N348" s="29" t="s">
        <v>1992</v>
      </c>
      <c r="O348" s="29" t="s">
        <v>1993</v>
      </c>
      <c r="P348" s="29" t="s">
        <v>1981</v>
      </c>
      <c r="Q348" s="29" t="s">
        <v>1982</v>
      </c>
      <c r="R348" s="30">
        <v>45427</v>
      </c>
      <c r="S348" s="30"/>
      <c r="T348" s="30">
        <v>45519</v>
      </c>
      <c r="U348" s="30"/>
      <c r="V348" s="29" t="s">
        <v>1983</v>
      </c>
      <c r="W348" s="29" t="s">
        <v>1984</v>
      </c>
      <c r="X348" s="30">
        <v>44257</v>
      </c>
      <c r="Y348" s="29" t="s">
        <v>1985</v>
      </c>
    </row>
    <row r="349" spans="1:25" x14ac:dyDescent="0.25">
      <c r="A349" s="28" t="s">
        <v>2156</v>
      </c>
      <c r="B349" s="29" t="s">
        <v>2157</v>
      </c>
      <c r="C349" s="29" t="s">
        <v>632</v>
      </c>
      <c r="D349" s="29" t="s">
        <v>2206</v>
      </c>
      <c r="E349" s="29" t="s">
        <v>633</v>
      </c>
      <c r="F349" s="29" t="s">
        <v>634</v>
      </c>
      <c r="G349" s="29" t="s">
        <v>1975</v>
      </c>
      <c r="H349" s="30">
        <v>43831</v>
      </c>
      <c r="I349" s="30">
        <v>44895</v>
      </c>
      <c r="J349" s="30" t="s">
        <v>1921</v>
      </c>
      <c r="K349" s="29" t="s">
        <v>2159</v>
      </c>
      <c r="L349" s="29" t="s">
        <v>2160</v>
      </c>
      <c r="M349" s="29" t="s">
        <v>1978</v>
      </c>
      <c r="N349" s="29" t="s">
        <v>1994</v>
      </c>
      <c r="O349" s="29" t="s">
        <v>1995</v>
      </c>
      <c r="P349" s="29" t="s">
        <v>1981</v>
      </c>
      <c r="Q349" s="29" t="s">
        <v>1982</v>
      </c>
      <c r="R349" s="30">
        <v>45536</v>
      </c>
      <c r="S349" s="30"/>
      <c r="T349" s="30">
        <v>45716</v>
      </c>
      <c r="U349" s="30"/>
      <c r="V349" s="29" t="s">
        <v>1983</v>
      </c>
      <c r="W349" s="29" t="s">
        <v>1984</v>
      </c>
      <c r="X349" s="30">
        <v>44257</v>
      </c>
      <c r="Y349" s="29" t="s">
        <v>1985</v>
      </c>
    </row>
    <row r="350" spans="1:25" x14ac:dyDescent="0.25">
      <c r="A350" s="28" t="s">
        <v>2156</v>
      </c>
      <c r="B350" s="29" t="s">
        <v>2157</v>
      </c>
      <c r="C350" s="29" t="s">
        <v>632</v>
      </c>
      <c r="D350" s="29" t="s">
        <v>2206</v>
      </c>
      <c r="E350" s="29" t="s">
        <v>633</v>
      </c>
      <c r="F350" s="29" t="s">
        <v>634</v>
      </c>
      <c r="G350" s="29" t="s">
        <v>1975</v>
      </c>
      <c r="H350" s="30">
        <v>43831</v>
      </c>
      <c r="I350" s="30">
        <v>44895</v>
      </c>
      <c r="J350" s="30" t="s">
        <v>1921</v>
      </c>
      <c r="K350" s="29" t="s">
        <v>2159</v>
      </c>
      <c r="L350" s="29" t="s">
        <v>2160</v>
      </c>
      <c r="M350" s="29" t="s">
        <v>1978</v>
      </c>
      <c r="N350" s="29" t="s">
        <v>1996</v>
      </c>
      <c r="O350" s="29" t="s">
        <v>1997</v>
      </c>
      <c r="P350" s="29" t="s">
        <v>1981</v>
      </c>
      <c r="Q350" s="29" t="s">
        <v>1982</v>
      </c>
      <c r="R350" s="30">
        <v>45717</v>
      </c>
      <c r="S350" s="30"/>
      <c r="T350" s="30">
        <v>45748</v>
      </c>
      <c r="U350" s="30"/>
      <c r="V350" s="29" t="s">
        <v>1983</v>
      </c>
      <c r="W350" s="29" t="s">
        <v>1984</v>
      </c>
      <c r="X350" s="30">
        <v>44257</v>
      </c>
      <c r="Y350" s="29" t="s">
        <v>1985</v>
      </c>
    </row>
    <row r="351" spans="1:25" x14ac:dyDescent="0.25">
      <c r="A351" s="28" t="s">
        <v>2156</v>
      </c>
      <c r="B351" s="29" t="s">
        <v>2157</v>
      </c>
      <c r="C351" s="29" t="s">
        <v>641</v>
      </c>
      <c r="D351" s="29" t="s">
        <v>2209</v>
      </c>
      <c r="E351" s="29" t="s">
        <v>642</v>
      </c>
      <c r="F351" s="29" t="s">
        <v>643</v>
      </c>
      <c r="G351" s="29" t="s">
        <v>1975</v>
      </c>
      <c r="H351" s="30">
        <v>43983</v>
      </c>
      <c r="I351" s="30">
        <v>44926</v>
      </c>
      <c r="J351" s="30" t="s">
        <v>1921</v>
      </c>
      <c r="K351" s="29" t="s">
        <v>2159</v>
      </c>
      <c r="L351" s="29" t="s">
        <v>2160</v>
      </c>
      <c r="M351" s="29" t="s">
        <v>1978</v>
      </c>
      <c r="N351" s="29" t="s">
        <v>1979</v>
      </c>
      <c r="O351" s="29" t="s">
        <v>1980</v>
      </c>
      <c r="P351" s="29" t="s">
        <v>1981</v>
      </c>
      <c r="Q351" s="29" t="s">
        <v>1982</v>
      </c>
      <c r="R351" s="30">
        <v>42248</v>
      </c>
      <c r="S351" s="30">
        <v>42248</v>
      </c>
      <c r="T351" s="30">
        <v>42262</v>
      </c>
      <c r="U351" s="30">
        <v>42262</v>
      </c>
      <c r="V351" s="29" t="s">
        <v>1983</v>
      </c>
      <c r="W351" s="29" t="s">
        <v>1984</v>
      </c>
      <c r="X351" s="30">
        <v>44257</v>
      </c>
      <c r="Y351" s="29" t="s">
        <v>1985</v>
      </c>
    </row>
    <row r="352" spans="1:25" x14ac:dyDescent="0.25">
      <c r="A352" s="28" t="s">
        <v>2156</v>
      </c>
      <c r="B352" s="29" t="s">
        <v>2157</v>
      </c>
      <c r="C352" s="29" t="s">
        <v>641</v>
      </c>
      <c r="D352" s="29" t="s">
        <v>2209</v>
      </c>
      <c r="E352" s="29" t="s">
        <v>642</v>
      </c>
      <c r="F352" s="29" t="s">
        <v>643</v>
      </c>
      <c r="G352" s="29" t="s">
        <v>1975</v>
      </c>
      <c r="H352" s="30">
        <v>43983</v>
      </c>
      <c r="I352" s="30">
        <v>44926</v>
      </c>
      <c r="J352" s="30" t="s">
        <v>1921</v>
      </c>
      <c r="K352" s="29" t="s">
        <v>2159</v>
      </c>
      <c r="L352" s="29" t="s">
        <v>2160</v>
      </c>
      <c r="M352" s="29" t="s">
        <v>1978</v>
      </c>
      <c r="N352" s="29" t="s">
        <v>1986</v>
      </c>
      <c r="O352" s="29" t="s">
        <v>1987</v>
      </c>
      <c r="P352" s="29" t="s">
        <v>1981</v>
      </c>
      <c r="Q352" s="29" t="s">
        <v>1982</v>
      </c>
      <c r="R352" s="30">
        <v>42263</v>
      </c>
      <c r="S352" s="30">
        <v>42263</v>
      </c>
      <c r="T352" s="30">
        <v>42277</v>
      </c>
      <c r="U352" s="30">
        <v>42277</v>
      </c>
      <c r="V352" s="29" t="s">
        <v>1983</v>
      </c>
      <c r="W352" s="29" t="s">
        <v>1984</v>
      </c>
      <c r="X352" s="30">
        <v>44257</v>
      </c>
      <c r="Y352" s="29" t="s">
        <v>1985</v>
      </c>
    </row>
    <row r="353" spans="1:25" x14ac:dyDescent="0.25">
      <c r="A353" s="28" t="s">
        <v>2156</v>
      </c>
      <c r="B353" s="29" t="s">
        <v>2157</v>
      </c>
      <c r="C353" s="29" t="s">
        <v>641</v>
      </c>
      <c r="D353" s="29" t="s">
        <v>2209</v>
      </c>
      <c r="E353" s="29" t="s">
        <v>642</v>
      </c>
      <c r="F353" s="29" t="s">
        <v>643</v>
      </c>
      <c r="G353" s="29" t="s">
        <v>1975</v>
      </c>
      <c r="H353" s="30">
        <v>43983</v>
      </c>
      <c r="I353" s="30">
        <v>44926</v>
      </c>
      <c r="J353" s="30" t="s">
        <v>1921</v>
      </c>
      <c r="K353" s="29" t="s">
        <v>2159</v>
      </c>
      <c r="L353" s="29" t="s">
        <v>2160</v>
      </c>
      <c r="M353" s="29" t="s">
        <v>1978</v>
      </c>
      <c r="N353" s="29" t="s">
        <v>1988</v>
      </c>
      <c r="O353" s="29" t="s">
        <v>1989</v>
      </c>
      <c r="P353" s="29" t="s">
        <v>1981</v>
      </c>
      <c r="Q353" s="29" t="s">
        <v>1982</v>
      </c>
      <c r="R353" s="30">
        <v>42278</v>
      </c>
      <c r="S353" s="30">
        <v>42278</v>
      </c>
      <c r="T353" s="30">
        <v>42305</v>
      </c>
      <c r="U353" s="30">
        <v>42305</v>
      </c>
      <c r="V353" s="29" t="s">
        <v>1983</v>
      </c>
      <c r="W353" s="29" t="s">
        <v>1984</v>
      </c>
      <c r="X353" s="30">
        <v>44257</v>
      </c>
      <c r="Y353" s="29" t="s">
        <v>1985</v>
      </c>
    </row>
    <row r="354" spans="1:25" x14ac:dyDescent="0.25">
      <c r="A354" s="28" t="s">
        <v>2156</v>
      </c>
      <c r="B354" s="29" t="s">
        <v>2157</v>
      </c>
      <c r="C354" s="29" t="s">
        <v>641</v>
      </c>
      <c r="D354" s="29" t="s">
        <v>2209</v>
      </c>
      <c r="E354" s="29" t="s">
        <v>642</v>
      </c>
      <c r="F354" s="29" t="s">
        <v>643</v>
      </c>
      <c r="G354" s="29" t="s">
        <v>1975</v>
      </c>
      <c r="H354" s="30">
        <v>43983</v>
      </c>
      <c r="I354" s="30">
        <v>44926</v>
      </c>
      <c r="J354" s="30" t="s">
        <v>1921</v>
      </c>
      <c r="K354" s="29" t="s">
        <v>2159</v>
      </c>
      <c r="L354" s="29" t="s">
        <v>2160</v>
      </c>
      <c r="M354" s="29" t="s">
        <v>1978</v>
      </c>
      <c r="N354" s="29" t="s">
        <v>1990</v>
      </c>
      <c r="O354" s="29" t="s">
        <v>1991</v>
      </c>
      <c r="P354" s="29" t="s">
        <v>1981</v>
      </c>
      <c r="Q354" s="29" t="s">
        <v>1982</v>
      </c>
      <c r="R354" s="30">
        <v>44880</v>
      </c>
      <c r="S354" s="30">
        <v>44923</v>
      </c>
      <c r="T354" s="30">
        <v>45288</v>
      </c>
      <c r="U354" s="30">
        <v>45288</v>
      </c>
      <c r="V354" s="29" t="s">
        <v>1983</v>
      </c>
      <c r="W354" s="29" t="s">
        <v>1984</v>
      </c>
      <c r="X354" s="30">
        <v>44257</v>
      </c>
      <c r="Y354" s="29" t="s">
        <v>1985</v>
      </c>
    </row>
    <row r="355" spans="1:25" x14ac:dyDescent="0.25">
      <c r="A355" s="28" t="s">
        <v>2156</v>
      </c>
      <c r="B355" s="29" t="s">
        <v>2157</v>
      </c>
      <c r="C355" s="29" t="s">
        <v>641</v>
      </c>
      <c r="D355" s="29" t="s">
        <v>2209</v>
      </c>
      <c r="E355" s="29" t="s">
        <v>642</v>
      </c>
      <c r="F355" s="29" t="s">
        <v>643</v>
      </c>
      <c r="G355" s="29" t="s">
        <v>1975</v>
      </c>
      <c r="H355" s="30">
        <v>43983</v>
      </c>
      <c r="I355" s="30">
        <v>44926</v>
      </c>
      <c r="J355" s="30" t="s">
        <v>1921</v>
      </c>
      <c r="K355" s="29" t="s">
        <v>2159</v>
      </c>
      <c r="L355" s="29" t="s">
        <v>2160</v>
      </c>
      <c r="M355" s="29" t="s">
        <v>1978</v>
      </c>
      <c r="N355" s="29" t="s">
        <v>1992</v>
      </c>
      <c r="O355" s="29" t="s">
        <v>1993</v>
      </c>
      <c r="P355" s="29" t="s">
        <v>1981</v>
      </c>
      <c r="Q355" s="29" t="s">
        <v>1982</v>
      </c>
      <c r="R355" s="30">
        <v>45383</v>
      </c>
      <c r="S355" s="30">
        <v>45433</v>
      </c>
      <c r="T355" s="30">
        <v>45504</v>
      </c>
      <c r="U355" s="30">
        <v>45537</v>
      </c>
      <c r="V355" s="29" t="s">
        <v>1983</v>
      </c>
      <c r="W355" s="29" t="s">
        <v>1984</v>
      </c>
      <c r="X355" s="30">
        <v>44257</v>
      </c>
      <c r="Y355" s="29" t="s">
        <v>1985</v>
      </c>
    </row>
    <row r="356" spans="1:25" x14ac:dyDescent="0.25">
      <c r="A356" s="28" t="s">
        <v>2156</v>
      </c>
      <c r="B356" s="29" t="s">
        <v>2157</v>
      </c>
      <c r="C356" s="29" t="s">
        <v>641</v>
      </c>
      <c r="D356" s="29" t="s">
        <v>2209</v>
      </c>
      <c r="E356" s="29" t="s">
        <v>642</v>
      </c>
      <c r="F356" s="29" t="s">
        <v>643</v>
      </c>
      <c r="G356" s="29" t="s">
        <v>1975</v>
      </c>
      <c r="H356" s="30">
        <v>43983</v>
      </c>
      <c r="I356" s="30">
        <v>44926</v>
      </c>
      <c r="J356" s="30" t="s">
        <v>1921</v>
      </c>
      <c r="K356" s="29" t="s">
        <v>2159</v>
      </c>
      <c r="L356" s="29" t="s">
        <v>2160</v>
      </c>
      <c r="M356" s="29" t="s">
        <v>1978</v>
      </c>
      <c r="N356" s="29" t="s">
        <v>1994</v>
      </c>
      <c r="O356" s="29" t="s">
        <v>1995</v>
      </c>
      <c r="P356" s="29" t="s">
        <v>1981</v>
      </c>
      <c r="Q356" s="29" t="s">
        <v>1982</v>
      </c>
      <c r="R356" s="30">
        <v>45536</v>
      </c>
      <c r="S356" s="30"/>
      <c r="T356" s="30">
        <v>45869</v>
      </c>
      <c r="U356" s="30"/>
      <c r="V356" s="29" t="s">
        <v>1983</v>
      </c>
      <c r="W356" s="29" t="s">
        <v>1984</v>
      </c>
      <c r="X356" s="30">
        <v>44257</v>
      </c>
      <c r="Y356" s="29" t="s">
        <v>1985</v>
      </c>
    </row>
    <row r="357" spans="1:25" x14ac:dyDescent="0.25">
      <c r="A357" s="28" t="s">
        <v>2156</v>
      </c>
      <c r="B357" s="29" t="s">
        <v>2157</v>
      </c>
      <c r="C357" s="29" t="s">
        <v>641</v>
      </c>
      <c r="D357" s="29" t="s">
        <v>2209</v>
      </c>
      <c r="E357" s="29" t="s">
        <v>642</v>
      </c>
      <c r="F357" s="29" t="s">
        <v>643</v>
      </c>
      <c r="G357" s="29" t="s">
        <v>1975</v>
      </c>
      <c r="H357" s="30">
        <v>43983</v>
      </c>
      <c r="I357" s="30">
        <v>44926</v>
      </c>
      <c r="J357" s="30" t="s">
        <v>1921</v>
      </c>
      <c r="K357" s="29" t="s">
        <v>2159</v>
      </c>
      <c r="L357" s="29" t="s">
        <v>2160</v>
      </c>
      <c r="M357" s="29" t="s">
        <v>1978</v>
      </c>
      <c r="N357" s="29" t="s">
        <v>1996</v>
      </c>
      <c r="O357" s="29" t="s">
        <v>1997</v>
      </c>
      <c r="P357" s="29" t="s">
        <v>1981</v>
      </c>
      <c r="Q357" s="29" t="s">
        <v>1982</v>
      </c>
      <c r="R357" s="30">
        <v>45870</v>
      </c>
      <c r="S357" s="30"/>
      <c r="T357" s="30">
        <v>45900</v>
      </c>
      <c r="U357" s="30"/>
      <c r="V357" s="29" t="s">
        <v>1983</v>
      </c>
      <c r="W357" s="29" t="s">
        <v>1984</v>
      </c>
      <c r="X357" s="30">
        <v>44257</v>
      </c>
      <c r="Y357" s="29" t="s">
        <v>1985</v>
      </c>
    </row>
    <row r="358" spans="1:25" x14ac:dyDescent="0.25">
      <c r="A358" s="28" t="s">
        <v>2156</v>
      </c>
      <c r="B358" s="29" t="s">
        <v>2157</v>
      </c>
      <c r="C358" s="29" t="s">
        <v>513</v>
      </c>
      <c r="D358" s="29" t="s">
        <v>2162</v>
      </c>
      <c r="E358" s="29" t="s">
        <v>514</v>
      </c>
      <c r="F358" s="29" t="s">
        <v>515</v>
      </c>
      <c r="G358" s="29" t="s">
        <v>1975</v>
      </c>
      <c r="H358" s="30">
        <v>43983</v>
      </c>
      <c r="I358" s="30">
        <v>44742</v>
      </c>
      <c r="J358" s="30" t="s">
        <v>1921</v>
      </c>
      <c r="K358" s="29" t="s">
        <v>2159</v>
      </c>
      <c r="L358" s="29" t="s">
        <v>2160</v>
      </c>
      <c r="M358" s="29" t="s">
        <v>1978</v>
      </c>
      <c r="N358" s="29" t="s">
        <v>1979</v>
      </c>
      <c r="O358" s="29" t="s">
        <v>1980</v>
      </c>
      <c r="P358" s="29" t="s">
        <v>1981</v>
      </c>
      <c r="Q358" s="29" t="s">
        <v>1982</v>
      </c>
      <c r="R358" s="30">
        <v>43983</v>
      </c>
      <c r="S358" s="30">
        <v>43983</v>
      </c>
      <c r="T358" s="30">
        <v>44012</v>
      </c>
      <c r="U358" s="30">
        <v>44012</v>
      </c>
      <c r="V358" s="29" t="s">
        <v>1983</v>
      </c>
      <c r="W358" s="29" t="s">
        <v>1984</v>
      </c>
      <c r="X358" s="30">
        <v>44257</v>
      </c>
      <c r="Y358" s="29" t="s">
        <v>2002</v>
      </c>
    </row>
    <row r="359" spans="1:25" x14ac:dyDescent="0.25">
      <c r="A359" s="28" t="s">
        <v>2156</v>
      </c>
      <c r="B359" s="29" t="s">
        <v>2157</v>
      </c>
      <c r="C359" s="29" t="s">
        <v>513</v>
      </c>
      <c r="D359" s="29" t="s">
        <v>2162</v>
      </c>
      <c r="E359" s="29" t="s">
        <v>514</v>
      </c>
      <c r="F359" s="29" t="s">
        <v>515</v>
      </c>
      <c r="G359" s="29" t="s">
        <v>1975</v>
      </c>
      <c r="H359" s="30">
        <v>43983</v>
      </c>
      <c r="I359" s="30">
        <v>44742</v>
      </c>
      <c r="J359" s="30" t="s">
        <v>1921</v>
      </c>
      <c r="K359" s="29" t="s">
        <v>2159</v>
      </c>
      <c r="L359" s="29" t="s">
        <v>2160</v>
      </c>
      <c r="M359" s="29" t="s">
        <v>1978</v>
      </c>
      <c r="N359" s="29" t="s">
        <v>1986</v>
      </c>
      <c r="O359" s="29" t="s">
        <v>1987</v>
      </c>
      <c r="P359" s="29" t="s">
        <v>1981</v>
      </c>
      <c r="Q359" s="29" t="s">
        <v>1982</v>
      </c>
      <c r="R359" s="30">
        <v>44013</v>
      </c>
      <c r="S359" s="30">
        <v>44013</v>
      </c>
      <c r="T359" s="30">
        <v>44043</v>
      </c>
      <c r="U359" s="30">
        <v>44043</v>
      </c>
      <c r="V359" s="29" t="s">
        <v>1983</v>
      </c>
      <c r="W359" s="29" t="s">
        <v>1984</v>
      </c>
      <c r="X359" s="30">
        <v>44257</v>
      </c>
      <c r="Y359" s="29" t="s">
        <v>2002</v>
      </c>
    </row>
    <row r="360" spans="1:25" x14ac:dyDescent="0.25">
      <c r="A360" s="28" t="s">
        <v>2156</v>
      </c>
      <c r="B360" s="29" t="s">
        <v>2157</v>
      </c>
      <c r="C360" s="29" t="s">
        <v>513</v>
      </c>
      <c r="D360" s="29" t="s">
        <v>2162</v>
      </c>
      <c r="E360" s="29" t="s">
        <v>514</v>
      </c>
      <c r="F360" s="29" t="s">
        <v>515</v>
      </c>
      <c r="G360" s="29" t="s">
        <v>1975</v>
      </c>
      <c r="H360" s="30">
        <v>43983</v>
      </c>
      <c r="I360" s="30">
        <v>44742</v>
      </c>
      <c r="J360" s="30" t="s">
        <v>1921</v>
      </c>
      <c r="K360" s="29" t="s">
        <v>2159</v>
      </c>
      <c r="L360" s="29" t="s">
        <v>2160</v>
      </c>
      <c r="M360" s="29" t="s">
        <v>1978</v>
      </c>
      <c r="N360" s="29" t="s">
        <v>1988</v>
      </c>
      <c r="O360" s="29" t="s">
        <v>1989</v>
      </c>
      <c r="P360" s="29" t="s">
        <v>1981</v>
      </c>
      <c r="Q360" s="29" t="s">
        <v>1982</v>
      </c>
      <c r="R360" s="30">
        <v>44044</v>
      </c>
      <c r="S360" s="30">
        <v>44044</v>
      </c>
      <c r="T360" s="30">
        <v>44074</v>
      </c>
      <c r="U360" s="30">
        <v>44074</v>
      </c>
      <c r="V360" s="29" t="s">
        <v>1983</v>
      </c>
      <c r="W360" s="29" t="s">
        <v>1984</v>
      </c>
      <c r="X360" s="30">
        <v>44257</v>
      </c>
      <c r="Y360" s="29" t="s">
        <v>2002</v>
      </c>
    </row>
    <row r="361" spans="1:25" x14ac:dyDescent="0.25">
      <c r="A361" s="28" t="s">
        <v>2156</v>
      </c>
      <c r="B361" s="29" t="s">
        <v>2157</v>
      </c>
      <c r="C361" s="29" t="s">
        <v>513</v>
      </c>
      <c r="D361" s="29" t="s">
        <v>2162</v>
      </c>
      <c r="E361" s="29" t="s">
        <v>514</v>
      </c>
      <c r="F361" s="29" t="s">
        <v>515</v>
      </c>
      <c r="G361" s="29" t="s">
        <v>1975</v>
      </c>
      <c r="H361" s="30">
        <v>43983</v>
      </c>
      <c r="I361" s="30">
        <v>44742</v>
      </c>
      <c r="J361" s="30" t="s">
        <v>1921</v>
      </c>
      <c r="K361" s="29" t="s">
        <v>2159</v>
      </c>
      <c r="L361" s="29" t="s">
        <v>2160</v>
      </c>
      <c r="M361" s="29" t="s">
        <v>1978</v>
      </c>
      <c r="N361" s="29" t="s">
        <v>1990</v>
      </c>
      <c r="O361" s="29" t="s">
        <v>1991</v>
      </c>
      <c r="P361" s="29" t="s">
        <v>1981</v>
      </c>
      <c r="Q361" s="29" t="s">
        <v>1982</v>
      </c>
      <c r="R361" s="30">
        <v>44075</v>
      </c>
      <c r="S361" s="30">
        <v>44075</v>
      </c>
      <c r="T361" s="30">
        <v>44196</v>
      </c>
      <c r="U361" s="30">
        <v>44196</v>
      </c>
      <c r="V361" s="29" t="s">
        <v>1983</v>
      </c>
      <c r="W361" s="29" t="s">
        <v>1984</v>
      </c>
      <c r="X361" s="30">
        <v>44257</v>
      </c>
      <c r="Y361" s="29" t="s">
        <v>2002</v>
      </c>
    </row>
    <row r="362" spans="1:25" x14ac:dyDescent="0.25">
      <c r="A362" s="28" t="s">
        <v>2156</v>
      </c>
      <c r="B362" s="29" t="s">
        <v>2157</v>
      </c>
      <c r="C362" s="29" t="s">
        <v>513</v>
      </c>
      <c r="D362" s="29" t="s">
        <v>2162</v>
      </c>
      <c r="E362" s="29" t="s">
        <v>514</v>
      </c>
      <c r="F362" s="29" t="s">
        <v>515</v>
      </c>
      <c r="G362" s="29" t="s">
        <v>1975</v>
      </c>
      <c r="H362" s="30">
        <v>43983</v>
      </c>
      <c r="I362" s="30">
        <v>44742</v>
      </c>
      <c r="J362" s="30" t="s">
        <v>1921</v>
      </c>
      <c r="K362" s="29" t="s">
        <v>2159</v>
      </c>
      <c r="L362" s="29" t="s">
        <v>2160</v>
      </c>
      <c r="M362" s="29" t="s">
        <v>1978</v>
      </c>
      <c r="N362" s="29" t="s">
        <v>1992</v>
      </c>
      <c r="O362" s="29" t="s">
        <v>1993</v>
      </c>
      <c r="P362" s="29" t="s">
        <v>1981</v>
      </c>
      <c r="Q362" s="29" t="s">
        <v>1982</v>
      </c>
      <c r="R362" s="30">
        <v>44226</v>
      </c>
      <c r="S362" s="30">
        <v>44222</v>
      </c>
      <c r="T362" s="30">
        <v>44316</v>
      </c>
      <c r="U362" s="30">
        <v>44483</v>
      </c>
      <c r="V362" s="29" t="s">
        <v>1983</v>
      </c>
      <c r="W362" s="29" t="s">
        <v>1984</v>
      </c>
      <c r="X362" s="30">
        <v>44257</v>
      </c>
      <c r="Y362" s="29" t="s">
        <v>2002</v>
      </c>
    </row>
    <row r="363" spans="1:25" x14ac:dyDescent="0.25">
      <c r="A363" s="28" t="s">
        <v>2156</v>
      </c>
      <c r="B363" s="29" t="s">
        <v>2157</v>
      </c>
      <c r="C363" s="29" t="s">
        <v>513</v>
      </c>
      <c r="D363" s="29" t="s">
        <v>2162</v>
      </c>
      <c r="E363" s="29" t="s">
        <v>514</v>
      </c>
      <c r="F363" s="29" t="s">
        <v>515</v>
      </c>
      <c r="G363" s="29" t="s">
        <v>1975</v>
      </c>
      <c r="H363" s="30">
        <v>43983</v>
      </c>
      <c r="I363" s="30">
        <v>44742</v>
      </c>
      <c r="J363" s="30" t="s">
        <v>1921</v>
      </c>
      <c r="K363" s="29" t="s">
        <v>2159</v>
      </c>
      <c r="L363" s="29" t="s">
        <v>2160</v>
      </c>
      <c r="M363" s="29" t="s">
        <v>1978</v>
      </c>
      <c r="N363" s="29" t="s">
        <v>1994</v>
      </c>
      <c r="O363" s="29" t="s">
        <v>1995</v>
      </c>
      <c r="P363" s="29" t="s">
        <v>1981</v>
      </c>
      <c r="Q363" s="29" t="s">
        <v>1982</v>
      </c>
      <c r="R363" s="30">
        <v>44348</v>
      </c>
      <c r="S363" s="30">
        <v>44518</v>
      </c>
      <c r="T363" s="30">
        <v>45626</v>
      </c>
      <c r="U363" s="30"/>
      <c r="V363" s="29" t="s">
        <v>1983</v>
      </c>
      <c r="W363" s="29" t="s">
        <v>1984</v>
      </c>
      <c r="X363" s="30">
        <v>44257</v>
      </c>
      <c r="Y363" s="29" t="s">
        <v>2002</v>
      </c>
    </row>
    <row r="364" spans="1:25" x14ac:dyDescent="0.25">
      <c r="A364" s="28" t="s">
        <v>2156</v>
      </c>
      <c r="B364" s="29" t="s">
        <v>2157</v>
      </c>
      <c r="C364" s="29" t="s">
        <v>513</v>
      </c>
      <c r="D364" s="29" t="s">
        <v>2162</v>
      </c>
      <c r="E364" s="29" t="s">
        <v>514</v>
      </c>
      <c r="F364" s="29" t="s">
        <v>515</v>
      </c>
      <c r="G364" s="29" t="s">
        <v>1975</v>
      </c>
      <c r="H364" s="30">
        <v>43983</v>
      </c>
      <c r="I364" s="30">
        <v>44742</v>
      </c>
      <c r="J364" s="30" t="s">
        <v>1921</v>
      </c>
      <c r="K364" s="29" t="s">
        <v>2159</v>
      </c>
      <c r="L364" s="29" t="s">
        <v>2160</v>
      </c>
      <c r="M364" s="29" t="s">
        <v>1978</v>
      </c>
      <c r="N364" s="29" t="s">
        <v>1996</v>
      </c>
      <c r="O364" s="29" t="s">
        <v>1997</v>
      </c>
      <c r="P364" s="29" t="s">
        <v>1981</v>
      </c>
      <c r="Q364" s="29" t="s">
        <v>1982</v>
      </c>
      <c r="R364" s="30">
        <v>45627</v>
      </c>
      <c r="S364" s="30"/>
      <c r="T364" s="30">
        <v>45657</v>
      </c>
      <c r="U364" s="30"/>
      <c r="V364" s="29" t="s">
        <v>1983</v>
      </c>
      <c r="W364" s="29" t="s">
        <v>1984</v>
      </c>
      <c r="X364" s="30">
        <v>44257</v>
      </c>
      <c r="Y364" s="29" t="s">
        <v>2002</v>
      </c>
    </row>
    <row r="365" spans="1:25" x14ac:dyDescent="0.25">
      <c r="A365" s="28" t="s">
        <v>2156</v>
      </c>
      <c r="B365" s="29" t="s">
        <v>2157</v>
      </c>
      <c r="C365" s="29" t="s">
        <v>578</v>
      </c>
      <c r="D365" s="29" t="s">
        <v>2188</v>
      </c>
      <c r="E365" s="29" t="s">
        <v>579</v>
      </c>
      <c r="F365" s="29" t="s">
        <v>580</v>
      </c>
      <c r="G365" s="29" t="s">
        <v>1975</v>
      </c>
      <c r="H365" s="30">
        <v>44013</v>
      </c>
      <c r="I365" s="30">
        <v>44681</v>
      </c>
      <c r="J365" s="30" t="s">
        <v>1921</v>
      </c>
      <c r="K365" s="29" t="s">
        <v>2159</v>
      </c>
      <c r="L365" s="29" t="s">
        <v>2160</v>
      </c>
      <c r="M365" s="29" t="s">
        <v>1978</v>
      </c>
      <c r="N365" s="29" t="s">
        <v>1979</v>
      </c>
      <c r="O365" s="29" t="s">
        <v>1980</v>
      </c>
      <c r="P365" s="29" t="s">
        <v>1981</v>
      </c>
      <c r="Q365" s="29" t="s">
        <v>1982</v>
      </c>
      <c r="R365" s="30">
        <v>44013</v>
      </c>
      <c r="S365" s="30">
        <v>44013</v>
      </c>
      <c r="T365" s="30">
        <v>44043</v>
      </c>
      <c r="U365" s="30">
        <v>44043</v>
      </c>
      <c r="V365" s="29" t="s">
        <v>1983</v>
      </c>
      <c r="W365" s="29" t="s">
        <v>1984</v>
      </c>
      <c r="X365" s="30">
        <v>44257</v>
      </c>
      <c r="Y365" s="29" t="s">
        <v>2002</v>
      </c>
    </row>
    <row r="366" spans="1:25" x14ac:dyDescent="0.25">
      <c r="A366" s="28" t="s">
        <v>2156</v>
      </c>
      <c r="B366" s="29" t="s">
        <v>2157</v>
      </c>
      <c r="C366" s="29" t="s">
        <v>578</v>
      </c>
      <c r="D366" s="29" t="s">
        <v>2188</v>
      </c>
      <c r="E366" s="29" t="s">
        <v>579</v>
      </c>
      <c r="F366" s="29" t="s">
        <v>580</v>
      </c>
      <c r="G366" s="29" t="s">
        <v>1975</v>
      </c>
      <c r="H366" s="30">
        <v>44013</v>
      </c>
      <c r="I366" s="30">
        <v>44681</v>
      </c>
      <c r="J366" s="30" t="s">
        <v>1921</v>
      </c>
      <c r="K366" s="29" t="s">
        <v>2159</v>
      </c>
      <c r="L366" s="29" t="s">
        <v>2160</v>
      </c>
      <c r="M366" s="29" t="s">
        <v>1978</v>
      </c>
      <c r="N366" s="29" t="s">
        <v>1986</v>
      </c>
      <c r="O366" s="29" t="s">
        <v>1987</v>
      </c>
      <c r="P366" s="29" t="s">
        <v>1981</v>
      </c>
      <c r="Q366" s="29" t="s">
        <v>1982</v>
      </c>
      <c r="R366" s="30">
        <v>44197</v>
      </c>
      <c r="S366" s="30">
        <v>44197</v>
      </c>
      <c r="T366" s="30">
        <v>44561</v>
      </c>
      <c r="U366" s="30">
        <v>44227</v>
      </c>
      <c r="V366" s="29" t="s">
        <v>1983</v>
      </c>
      <c r="W366" s="29" t="s">
        <v>1984</v>
      </c>
      <c r="X366" s="30">
        <v>44257</v>
      </c>
      <c r="Y366" s="29" t="s">
        <v>2002</v>
      </c>
    </row>
    <row r="367" spans="1:25" x14ac:dyDescent="0.25">
      <c r="A367" s="28" t="s">
        <v>2156</v>
      </c>
      <c r="B367" s="29" t="s">
        <v>2157</v>
      </c>
      <c r="C367" s="29" t="s">
        <v>578</v>
      </c>
      <c r="D367" s="29" t="s">
        <v>2188</v>
      </c>
      <c r="E367" s="29" t="s">
        <v>579</v>
      </c>
      <c r="F367" s="29" t="s">
        <v>580</v>
      </c>
      <c r="G367" s="29" t="s">
        <v>1975</v>
      </c>
      <c r="H367" s="30">
        <v>44013</v>
      </c>
      <c r="I367" s="30">
        <v>44681</v>
      </c>
      <c r="J367" s="30" t="s">
        <v>1921</v>
      </c>
      <c r="K367" s="29" t="s">
        <v>2159</v>
      </c>
      <c r="L367" s="29" t="s">
        <v>2160</v>
      </c>
      <c r="M367" s="29" t="s">
        <v>1978</v>
      </c>
      <c r="N367" s="29" t="s">
        <v>1988</v>
      </c>
      <c r="O367" s="29" t="s">
        <v>1989</v>
      </c>
      <c r="P367" s="29" t="s">
        <v>1981</v>
      </c>
      <c r="Q367" s="29" t="s">
        <v>1982</v>
      </c>
      <c r="R367" s="30">
        <v>45022</v>
      </c>
      <c r="S367" s="30">
        <v>45022</v>
      </c>
      <c r="T367" s="30">
        <v>45107</v>
      </c>
      <c r="U367" s="30">
        <v>45107</v>
      </c>
      <c r="V367" s="29" t="s">
        <v>1983</v>
      </c>
      <c r="W367" s="29" t="s">
        <v>1984</v>
      </c>
      <c r="X367" s="30">
        <v>44257</v>
      </c>
      <c r="Y367" s="29" t="s">
        <v>2002</v>
      </c>
    </row>
    <row r="368" spans="1:25" x14ac:dyDescent="0.25">
      <c r="A368" s="28" t="s">
        <v>2156</v>
      </c>
      <c r="B368" s="29" t="s">
        <v>2157</v>
      </c>
      <c r="C368" s="29" t="s">
        <v>578</v>
      </c>
      <c r="D368" s="29" t="s">
        <v>2188</v>
      </c>
      <c r="E368" s="29" t="s">
        <v>579</v>
      </c>
      <c r="F368" s="29" t="s">
        <v>580</v>
      </c>
      <c r="G368" s="29" t="s">
        <v>1975</v>
      </c>
      <c r="H368" s="30">
        <v>44013</v>
      </c>
      <c r="I368" s="30">
        <v>44681</v>
      </c>
      <c r="J368" s="30" t="s">
        <v>1921</v>
      </c>
      <c r="K368" s="29" t="s">
        <v>2159</v>
      </c>
      <c r="L368" s="29" t="s">
        <v>2160</v>
      </c>
      <c r="M368" s="29" t="s">
        <v>1978</v>
      </c>
      <c r="N368" s="29" t="s">
        <v>1990</v>
      </c>
      <c r="O368" s="29" t="s">
        <v>1991</v>
      </c>
      <c r="P368" s="29" t="s">
        <v>1981</v>
      </c>
      <c r="Q368" s="29" t="s">
        <v>1982</v>
      </c>
      <c r="R368" s="30">
        <v>45108</v>
      </c>
      <c r="S368" s="30">
        <v>45337</v>
      </c>
      <c r="T368" s="30">
        <v>45382</v>
      </c>
      <c r="U368" s="30">
        <v>45376</v>
      </c>
      <c r="V368" s="29" t="s">
        <v>1983</v>
      </c>
      <c r="W368" s="29" t="s">
        <v>1984</v>
      </c>
      <c r="X368" s="30">
        <v>44257</v>
      </c>
      <c r="Y368" s="29" t="s">
        <v>2002</v>
      </c>
    </row>
    <row r="369" spans="1:25" x14ac:dyDescent="0.25">
      <c r="A369" s="28" t="s">
        <v>2156</v>
      </c>
      <c r="B369" s="29" t="s">
        <v>2157</v>
      </c>
      <c r="C369" s="29" t="s">
        <v>578</v>
      </c>
      <c r="D369" s="29" t="s">
        <v>2188</v>
      </c>
      <c r="E369" s="29" t="s">
        <v>579</v>
      </c>
      <c r="F369" s="29" t="s">
        <v>580</v>
      </c>
      <c r="G369" s="29" t="s">
        <v>1975</v>
      </c>
      <c r="H369" s="30">
        <v>44013</v>
      </c>
      <c r="I369" s="30">
        <v>44681</v>
      </c>
      <c r="J369" s="30" t="s">
        <v>1921</v>
      </c>
      <c r="K369" s="29" t="s">
        <v>2159</v>
      </c>
      <c r="L369" s="29" t="s">
        <v>2160</v>
      </c>
      <c r="M369" s="29" t="s">
        <v>1978</v>
      </c>
      <c r="N369" s="29" t="s">
        <v>1992</v>
      </c>
      <c r="O369" s="29" t="s">
        <v>1993</v>
      </c>
      <c r="P369" s="29" t="s">
        <v>1981</v>
      </c>
      <c r="Q369" s="29" t="s">
        <v>1982</v>
      </c>
      <c r="R369" s="30">
        <v>45383</v>
      </c>
      <c r="S369" s="30">
        <v>45463</v>
      </c>
      <c r="T369" s="30">
        <v>45452</v>
      </c>
      <c r="U369" s="30">
        <v>45555</v>
      </c>
      <c r="V369" s="29" t="s">
        <v>1983</v>
      </c>
      <c r="W369" s="29" t="s">
        <v>1984</v>
      </c>
      <c r="X369" s="30">
        <v>44257</v>
      </c>
      <c r="Y369" s="29" t="s">
        <v>2002</v>
      </c>
    </row>
    <row r="370" spans="1:25" x14ac:dyDescent="0.25">
      <c r="A370" s="28" t="s">
        <v>2156</v>
      </c>
      <c r="B370" s="29" t="s">
        <v>2157</v>
      </c>
      <c r="C370" s="29" t="s">
        <v>578</v>
      </c>
      <c r="D370" s="29" t="s">
        <v>2188</v>
      </c>
      <c r="E370" s="29" t="s">
        <v>579</v>
      </c>
      <c r="F370" s="29" t="s">
        <v>580</v>
      </c>
      <c r="G370" s="29" t="s">
        <v>1975</v>
      </c>
      <c r="H370" s="30">
        <v>44013</v>
      </c>
      <c r="I370" s="30">
        <v>44681</v>
      </c>
      <c r="J370" s="30" t="s">
        <v>1921</v>
      </c>
      <c r="K370" s="29" t="s">
        <v>2159</v>
      </c>
      <c r="L370" s="29" t="s">
        <v>2160</v>
      </c>
      <c r="M370" s="29" t="s">
        <v>1978</v>
      </c>
      <c r="N370" s="29" t="s">
        <v>1994</v>
      </c>
      <c r="O370" s="29" t="s">
        <v>1995</v>
      </c>
      <c r="P370" s="29" t="s">
        <v>1981</v>
      </c>
      <c r="Q370" s="29" t="s">
        <v>1982</v>
      </c>
      <c r="R370" s="30">
        <v>45536</v>
      </c>
      <c r="S370" s="30">
        <v>45594</v>
      </c>
      <c r="T370" s="30">
        <v>45747</v>
      </c>
      <c r="U370" s="30"/>
      <c r="V370" s="29" t="s">
        <v>1983</v>
      </c>
      <c r="W370" s="29" t="s">
        <v>1984</v>
      </c>
      <c r="X370" s="30">
        <v>44257</v>
      </c>
      <c r="Y370" s="29" t="s">
        <v>2002</v>
      </c>
    </row>
    <row r="371" spans="1:25" x14ac:dyDescent="0.25">
      <c r="A371" s="28" t="s">
        <v>2156</v>
      </c>
      <c r="B371" s="29" t="s">
        <v>2157</v>
      </c>
      <c r="C371" s="29" t="s">
        <v>578</v>
      </c>
      <c r="D371" s="29" t="s">
        <v>2188</v>
      </c>
      <c r="E371" s="29" t="s">
        <v>579</v>
      </c>
      <c r="F371" s="29" t="s">
        <v>580</v>
      </c>
      <c r="G371" s="29" t="s">
        <v>1975</v>
      </c>
      <c r="H371" s="30">
        <v>44013</v>
      </c>
      <c r="I371" s="30">
        <v>44681</v>
      </c>
      <c r="J371" s="30" t="s">
        <v>1921</v>
      </c>
      <c r="K371" s="29" t="s">
        <v>2159</v>
      </c>
      <c r="L371" s="29" t="s">
        <v>2160</v>
      </c>
      <c r="M371" s="29" t="s">
        <v>1978</v>
      </c>
      <c r="N371" s="29" t="s">
        <v>1996</v>
      </c>
      <c r="O371" s="29" t="s">
        <v>1997</v>
      </c>
      <c r="P371" s="29" t="s">
        <v>1981</v>
      </c>
      <c r="Q371" s="29" t="s">
        <v>1982</v>
      </c>
      <c r="R371" s="30">
        <v>45748</v>
      </c>
      <c r="S371" s="30"/>
      <c r="T371" s="30">
        <v>45777</v>
      </c>
      <c r="U371" s="30"/>
      <c r="V371" s="29" t="s">
        <v>1983</v>
      </c>
      <c r="W371" s="29" t="s">
        <v>1984</v>
      </c>
      <c r="X371" s="30">
        <v>44257</v>
      </c>
      <c r="Y371" s="29" t="s">
        <v>2002</v>
      </c>
    </row>
    <row r="372" spans="1:25" x14ac:dyDescent="0.25">
      <c r="A372" s="28" t="s">
        <v>2156</v>
      </c>
      <c r="B372" s="29" t="s">
        <v>2157</v>
      </c>
      <c r="C372" s="29" t="s">
        <v>626</v>
      </c>
      <c r="D372" s="29" t="s">
        <v>2204</v>
      </c>
      <c r="E372" s="29" t="s">
        <v>627</v>
      </c>
      <c r="F372" s="29" t="s">
        <v>628</v>
      </c>
      <c r="G372" s="29" t="s">
        <v>1975</v>
      </c>
      <c r="H372" s="30">
        <v>43983</v>
      </c>
      <c r="I372" s="30">
        <v>45291</v>
      </c>
      <c r="J372" s="30" t="s">
        <v>1921</v>
      </c>
      <c r="K372" s="29" t="s">
        <v>2159</v>
      </c>
      <c r="L372" s="29" t="s">
        <v>2160</v>
      </c>
      <c r="M372" s="29" t="s">
        <v>1978</v>
      </c>
      <c r="N372" s="29" t="s">
        <v>1979</v>
      </c>
      <c r="O372" s="29" t="s">
        <v>1980</v>
      </c>
      <c r="P372" s="29" t="s">
        <v>1981</v>
      </c>
      <c r="Q372" s="29" t="s">
        <v>1982</v>
      </c>
      <c r="R372" s="30">
        <v>43983</v>
      </c>
      <c r="S372" s="30">
        <v>43983</v>
      </c>
      <c r="T372" s="30">
        <v>44012</v>
      </c>
      <c r="U372" s="30">
        <v>44012</v>
      </c>
      <c r="V372" s="29" t="s">
        <v>1983</v>
      </c>
      <c r="W372" s="29" t="s">
        <v>1984</v>
      </c>
      <c r="X372" s="30">
        <v>44257</v>
      </c>
      <c r="Y372" s="29" t="s">
        <v>1985</v>
      </c>
    </row>
    <row r="373" spans="1:25" x14ac:dyDescent="0.25">
      <c r="A373" s="28" t="s">
        <v>2156</v>
      </c>
      <c r="B373" s="29" t="s">
        <v>2157</v>
      </c>
      <c r="C373" s="29" t="s">
        <v>626</v>
      </c>
      <c r="D373" s="29" t="s">
        <v>2204</v>
      </c>
      <c r="E373" s="29" t="s">
        <v>627</v>
      </c>
      <c r="F373" s="29" t="s">
        <v>628</v>
      </c>
      <c r="G373" s="29" t="s">
        <v>1975</v>
      </c>
      <c r="H373" s="30">
        <v>43983</v>
      </c>
      <c r="I373" s="30">
        <v>45291</v>
      </c>
      <c r="J373" s="30" t="s">
        <v>1921</v>
      </c>
      <c r="K373" s="29" t="s">
        <v>2159</v>
      </c>
      <c r="L373" s="29" t="s">
        <v>2160</v>
      </c>
      <c r="M373" s="29" t="s">
        <v>1978</v>
      </c>
      <c r="N373" s="29" t="s">
        <v>1986</v>
      </c>
      <c r="O373" s="29" t="s">
        <v>1987</v>
      </c>
      <c r="P373" s="29" t="s">
        <v>1981</v>
      </c>
      <c r="Q373" s="29" t="s">
        <v>1982</v>
      </c>
      <c r="R373" s="30">
        <v>44237</v>
      </c>
      <c r="S373" s="30">
        <v>44237</v>
      </c>
      <c r="T373" s="30">
        <v>44255</v>
      </c>
      <c r="U373" s="30">
        <v>44255</v>
      </c>
      <c r="V373" s="29" t="s">
        <v>1983</v>
      </c>
      <c r="W373" s="29" t="s">
        <v>1984</v>
      </c>
      <c r="X373" s="30">
        <v>44257</v>
      </c>
      <c r="Y373" s="29" t="s">
        <v>1985</v>
      </c>
    </row>
    <row r="374" spans="1:25" x14ac:dyDescent="0.25">
      <c r="A374" s="28" t="s">
        <v>2156</v>
      </c>
      <c r="B374" s="29" t="s">
        <v>2157</v>
      </c>
      <c r="C374" s="29" t="s">
        <v>626</v>
      </c>
      <c r="D374" s="29" t="s">
        <v>2204</v>
      </c>
      <c r="E374" s="29" t="s">
        <v>627</v>
      </c>
      <c r="F374" s="29" t="s">
        <v>628</v>
      </c>
      <c r="G374" s="29" t="s">
        <v>1975</v>
      </c>
      <c r="H374" s="30">
        <v>43983</v>
      </c>
      <c r="I374" s="30">
        <v>45291</v>
      </c>
      <c r="J374" s="30" t="s">
        <v>1921</v>
      </c>
      <c r="K374" s="29" t="s">
        <v>2159</v>
      </c>
      <c r="L374" s="29" t="s">
        <v>2160</v>
      </c>
      <c r="M374" s="29" t="s">
        <v>1978</v>
      </c>
      <c r="N374" s="29" t="s">
        <v>1988</v>
      </c>
      <c r="O374" s="29" t="s">
        <v>1989</v>
      </c>
      <c r="P374" s="29" t="s">
        <v>1981</v>
      </c>
      <c r="Q374" s="29" t="s">
        <v>1982</v>
      </c>
      <c r="R374" s="30">
        <v>44265</v>
      </c>
      <c r="S374" s="30">
        <v>44265</v>
      </c>
      <c r="T374" s="30">
        <v>44387</v>
      </c>
      <c r="U374" s="30">
        <v>44387</v>
      </c>
      <c r="V374" s="29" t="s">
        <v>1983</v>
      </c>
      <c r="W374" s="29" t="s">
        <v>1984</v>
      </c>
      <c r="X374" s="30">
        <v>44257</v>
      </c>
      <c r="Y374" s="29" t="s">
        <v>1985</v>
      </c>
    </row>
    <row r="375" spans="1:25" x14ac:dyDescent="0.25">
      <c r="A375" s="28" t="s">
        <v>2156</v>
      </c>
      <c r="B375" s="29" t="s">
        <v>2157</v>
      </c>
      <c r="C375" s="29" t="s">
        <v>626</v>
      </c>
      <c r="D375" s="29" t="s">
        <v>2204</v>
      </c>
      <c r="E375" s="29" t="s">
        <v>627</v>
      </c>
      <c r="F375" s="29" t="s">
        <v>628</v>
      </c>
      <c r="G375" s="29" t="s">
        <v>1975</v>
      </c>
      <c r="H375" s="30">
        <v>43983</v>
      </c>
      <c r="I375" s="30">
        <v>45291</v>
      </c>
      <c r="J375" s="30" t="s">
        <v>1921</v>
      </c>
      <c r="K375" s="29" t="s">
        <v>2159</v>
      </c>
      <c r="L375" s="29" t="s">
        <v>2160</v>
      </c>
      <c r="M375" s="29" t="s">
        <v>1978</v>
      </c>
      <c r="N375" s="29" t="s">
        <v>1990</v>
      </c>
      <c r="O375" s="29" t="s">
        <v>1991</v>
      </c>
      <c r="P375" s="29" t="s">
        <v>1981</v>
      </c>
      <c r="Q375" s="29" t="s">
        <v>1982</v>
      </c>
      <c r="R375" s="30">
        <v>44927</v>
      </c>
      <c r="S375" s="30">
        <v>45058</v>
      </c>
      <c r="T375" s="30">
        <v>45107</v>
      </c>
      <c r="U375" s="30">
        <v>45564</v>
      </c>
      <c r="V375" s="29" t="s">
        <v>1983</v>
      </c>
      <c r="W375" s="29" t="s">
        <v>1984</v>
      </c>
      <c r="X375" s="30">
        <v>44257</v>
      </c>
      <c r="Y375" s="29" t="s">
        <v>1985</v>
      </c>
    </row>
    <row r="376" spans="1:25" x14ac:dyDescent="0.25">
      <c r="A376" s="28" t="s">
        <v>2156</v>
      </c>
      <c r="B376" s="29" t="s">
        <v>2157</v>
      </c>
      <c r="C376" s="29" t="s">
        <v>626</v>
      </c>
      <c r="D376" s="29" t="s">
        <v>2204</v>
      </c>
      <c r="E376" s="29" t="s">
        <v>627</v>
      </c>
      <c r="F376" s="29" t="s">
        <v>628</v>
      </c>
      <c r="G376" s="29" t="s">
        <v>1975</v>
      </c>
      <c r="H376" s="30">
        <v>43983</v>
      </c>
      <c r="I376" s="30">
        <v>45291</v>
      </c>
      <c r="J376" s="30" t="s">
        <v>1921</v>
      </c>
      <c r="K376" s="29" t="s">
        <v>2159</v>
      </c>
      <c r="L376" s="29" t="s">
        <v>2160</v>
      </c>
      <c r="M376" s="29" t="s">
        <v>1978</v>
      </c>
      <c r="N376" s="29" t="s">
        <v>1992</v>
      </c>
      <c r="O376" s="29" t="s">
        <v>1993</v>
      </c>
      <c r="P376" s="29" t="s">
        <v>1981</v>
      </c>
      <c r="Q376" s="29" t="s">
        <v>1982</v>
      </c>
      <c r="R376" s="30">
        <v>45170</v>
      </c>
      <c r="S376" s="30"/>
      <c r="T376" s="30">
        <v>45322</v>
      </c>
      <c r="U376" s="30"/>
      <c r="V376" s="29" t="s">
        <v>1983</v>
      </c>
      <c r="W376" s="29" t="s">
        <v>1984</v>
      </c>
      <c r="X376" s="30">
        <v>44257</v>
      </c>
      <c r="Y376" s="29" t="s">
        <v>1985</v>
      </c>
    </row>
    <row r="377" spans="1:25" x14ac:dyDescent="0.25">
      <c r="A377" s="28" t="s">
        <v>2156</v>
      </c>
      <c r="B377" s="29" t="s">
        <v>2157</v>
      </c>
      <c r="C377" s="29" t="s">
        <v>626</v>
      </c>
      <c r="D377" s="29" t="s">
        <v>2204</v>
      </c>
      <c r="E377" s="29" t="s">
        <v>627</v>
      </c>
      <c r="F377" s="29" t="s">
        <v>628</v>
      </c>
      <c r="G377" s="29" t="s">
        <v>1975</v>
      </c>
      <c r="H377" s="30">
        <v>43983</v>
      </c>
      <c r="I377" s="30">
        <v>45291</v>
      </c>
      <c r="J377" s="30" t="s">
        <v>1921</v>
      </c>
      <c r="K377" s="29" t="s">
        <v>2159</v>
      </c>
      <c r="L377" s="29" t="s">
        <v>2160</v>
      </c>
      <c r="M377" s="29" t="s">
        <v>1978</v>
      </c>
      <c r="N377" s="29" t="s">
        <v>1994</v>
      </c>
      <c r="O377" s="29" t="s">
        <v>1995</v>
      </c>
      <c r="P377" s="29" t="s">
        <v>1981</v>
      </c>
      <c r="Q377" s="29" t="s">
        <v>1982</v>
      </c>
      <c r="R377" s="30">
        <v>45323</v>
      </c>
      <c r="S377" s="30"/>
      <c r="T377" s="30">
        <v>45991</v>
      </c>
      <c r="U377" s="30"/>
      <c r="V377" s="29" t="s">
        <v>1983</v>
      </c>
      <c r="W377" s="29" t="s">
        <v>1984</v>
      </c>
      <c r="X377" s="30">
        <v>44257</v>
      </c>
      <c r="Y377" s="29" t="s">
        <v>1985</v>
      </c>
    </row>
    <row r="378" spans="1:25" x14ac:dyDescent="0.25">
      <c r="A378" s="28" t="s">
        <v>2156</v>
      </c>
      <c r="B378" s="29" t="s">
        <v>2157</v>
      </c>
      <c r="C378" s="29" t="s">
        <v>626</v>
      </c>
      <c r="D378" s="29" t="s">
        <v>2204</v>
      </c>
      <c r="E378" s="29" t="s">
        <v>627</v>
      </c>
      <c r="F378" s="29" t="s">
        <v>628</v>
      </c>
      <c r="G378" s="29" t="s">
        <v>1975</v>
      </c>
      <c r="H378" s="30">
        <v>43983</v>
      </c>
      <c r="I378" s="30">
        <v>45291</v>
      </c>
      <c r="J378" s="30" t="s">
        <v>1921</v>
      </c>
      <c r="K378" s="29" t="s">
        <v>2159</v>
      </c>
      <c r="L378" s="29" t="s">
        <v>2160</v>
      </c>
      <c r="M378" s="29" t="s">
        <v>1978</v>
      </c>
      <c r="N378" s="29" t="s">
        <v>1996</v>
      </c>
      <c r="O378" s="29" t="s">
        <v>1997</v>
      </c>
      <c r="P378" s="29" t="s">
        <v>1981</v>
      </c>
      <c r="Q378" s="29" t="s">
        <v>1982</v>
      </c>
      <c r="R378" s="30">
        <v>45992</v>
      </c>
      <c r="S378" s="30"/>
      <c r="T378" s="30">
        <v>46022</v>
      </c>
      <c r="U378" s="30"/>
      <c r="V378" s="29" t="s">
        <v>1983</v>
      </c>
      <c r="W378" s="29" t="s">
        <v>1984</v>
      </c>
      <c r="X378" s="30">
        <v>44257</v>
      </c>
      <c r="Y378" s="29" t="s">
        <v>1985</v>
      </c>
    </row>
    <row r="379" spans="1:25" x14ac:dyDescent="0.25">
      <c r="A379" s="28" t="s">
        <v>2156</v>
      </c>
      <c r="B379" s="29" t="s">
        <v>2157</v>
      </c>
      <c r="C379" s="29" t="s">
        <v>590</v>
      </c>
      <c r="D379" s="29" t="s">
        <v>2192</v>
      </c>
      <c r="E379" s="29" t="s">
        <v>591</v>
      </c>
      <c r="F379" s="29" t="s">
        <v>592</v>
      </c>
      <c r="G379" s="29" t="s">
        <v>1975</v>
      </c>
      <c r="H379" s="30">
        <v>44013</v>
      </c>
      <c r="I379" s="30">
        <v>44926</v>
      </c>
      <c r="J379" s="30" t="s">
        <v>1921</v>
      </c>
      <c r="K379" s="29" t="s">
        <v>2159</v>
      </c>
      <c r="L379" s="29" t="s">
        <v>2160</v>
      </c>
      <c r="M379" s="29" t="s">
        <v>1978</v>
      </c>
      <c r="N379" s="29" t="s">
        <v>1979</v>
      </c>
      <c r="O379" s="29" t="s">
        <v>1980</v>
      </c>
      <c r="P379" s="29" t="s">
        <v>1981</v>
      </c>
      <c r="Q379" s="29" t="s">
        <v>1982</v>
      </c>
      <c r="R379" s="30">
        <v>44013</v>
      </c>
      <c r="S379" s="30">
        <v>44013</v>
      </c>
      <c r="T379" s="30">
        <v>44043</v>
      </c>
      <c r="U379" s="30">
        <v>44043</v>
      </c>
      <c r="V379" s="29" t="s">
        <v>1983</v>
      </c>
      <c r="W379" s="29" t="s">
        <v>1984</v>
      </c>
      <c r="X379" s="30">
        <v>44257</v>
      </c>
      <c r="Y379" s="29" t="s">
        <v>2002</v>
      </c>
    </row>
    <row r="380" spans="1:25" x14ac:dyDescent="0.25">
      <c r="A380" s="28" t="s">
        <v>2156</v>
      </c>
      <c r="B380" s="29" t="s">
        <v>2157</v>
      </c>
      <c r="C380" s="29" t="s">
        <v>590</v>
      </c>
      <c r="D380" s="29" t="s">
        <v>2192</v>
      </c>
      <c r="E380" s="29" t="s">
        <v>591</v>
      </c>
      <c r="F380" s="29" t="s">
        <v>592</v>
      </c>
      <c r="G380" s="29" t="s">
        <v>1975</v>
      </c>
      <c r="H380" s="30">
        <v>44013</v>
      </c>
      <c r="I380" s="30">
        <v>44926</v>
      </c>
      <c r="J380" s="30" t="s">
        <v>1921</v>
      </c>
      <c r="K380" s="29" t="s">
        <v>2159</v>
      </c>
      <c r="L380" s="29" t="s">
        <v>2160</v>
      </c>
      <c r="M380" s="29" t="s">
        <v>1978</v>
      </c>
      <c r="N380" s="29" t="s">
        <v>1986</v>
      </c>
      <c r="O380" s="29" t="s">
        <v>1987</v>
      </c>
      <c r="P380" s="29" t="s">
        <v>1981</v>
      </c>
      <c r="Q380" s="29" t="s">
        <v>1982</v>
      </c>
      <c r="R380" s="30">
        <v>44044</v>
      </c>
      <c r="S380" s="30">
        <v>44044</v>
      </c>
      <c r="T380" s="30">
        <v>44074</v>
      </c>
      <c r="U380" s="30">
        <v>44074</v>
      </c>
      <c r="V380" s="29" t="s">
        <v>1983</v>
      </c>
      <c r="W380" s="29" t="s">
        <v>1984</v>
      </c>
      <c r="X380" s="30">
        <v>44257</v>
      </c>
      <c r="Y380" s="29" t="s">
        <v>2002</v>
      </c>
    </row>
    <row r="381" spans="1:25" x14ac:dyDescent="0.25">
      <c r="A381" s="28" t="s">
        <v>2156</v>
      </c>
      <c r="B381" s="29" t="s">
        <v>2157</v>
      </c>
      <c r="C381" s="29" t="s">
        <v>590</v>
      </c>
      <c r="D381" s="29" t="s">
        <v>2192</v>
      </c>
      <c r="E381" s="29" t="s">
        <v>591</v>
      </c>
      <c r="F381" s="29" t="s">
        <v>592</v>
      </c>
      <c r="G381" s="29" t="s">
        <v>1975</v>
      </c>
      <c r="H381" s="30">
        <v>44013</v>
      </c>
      <c r="I381" s="30">
        <v>44926</v>
      </c>
      <c r="J381" s="30" t="s">
        <v>1921</v>
      </c>
      <c r="K381" s="29" t="s">
        <v>2159</v>
      </c>
      <c r="L381" s="29" t="s">
        <v>2160</v>
      </c>
      <c r="M381" s="29" t="s">
        <v>1978</v>
      </c>
      <c r="N381" s="29" t="s">
        <v>1988</v>
      </c>
      <c r="O381" s="29" t="s">
        <v>1989</v>
      </c>
      <c r="P381" s="29" t="s">
        <v>1981</v>
      </c>
      <c r="Q381" s="29" t="s">
        <v>1982</v>
      </c>
      <c r="R381" s="30">
        <v>44075</v>
      </c>
      <c r="S381" s="30">
        <v>44075</v>
      </c>
      <c r="T381" s="30">
        <v>44482</v>
      </c>
      <c r="U381" s="30">
        <v>44482</v>
      </c>
      <c r="V381" s="29" t="s">
        <v>1983</v>
      </c>
      <c r="W381" s="29" t="s">
        <v>1984</v>
      </c>
      <c r="X381" s="30">
        <v>44257</v>
      </c>
      <c r="Y381" s="29" t="s">
        <v>2002</v>
      </c>
    </row>
    <row r="382" spans="1:25" x14ac:dyDescent="0.25">
      <c r="A382" s="28" t="s">
        <v>2156</v>
      </c>
      <c r="B382" s="29" t="s">
        <v>2157</v>
      </c>
      <c r="C382" s="29" t="s">
        <v>590</v>
      </c>
      <c r="D382" s="29" t="s">
        <v>2192</v>
      </c>
      <c r="E382" s="29" t="s">
        <v>591</v>
      </c>
      <c r="F382" s="29" t="s">
        <v>592</v>
      </c>
      <c r="G382" s="29" t="s">
        <v>1975</v>
      </c>
      <c r="H382" s="30">
        <v>44013</v>
      </c>
      <c r="I382" s="30">
        <v>44926</v>
      </c>
      <c r="J382" s="30" t="s">
        <v>1921</v>
      </c>
      <c r="K382" s="29" t="s">
        <v>2159</v>
      </c>
      <c r="L382" s="29" t="s">
        <v>2160</v>
      </c>
      <c r="M382" s="29" t="s">
        <v>1978</v>
      </c>
      <c r="N382" s="29" t="s">
        <v>1990</v>
      </c>
      <c r="O382" s="29" t="s">
        <v>1991</v>
      </c>
      <c r="P382" s="29" t="s">
        <v>1981</v>
      </c>
      <c r="Q382" s="29" t="s">
        <v>1982</v>
      </c>
      <c r="R382" s="30">
        <v>44854</v>
      </c>
      <c r="S382" s="30">
        <v>44854</v>
      </c>
      <c r="T382" s="30">
        <v>44914</v>
      </c>
      <c r="U382" s="30">
        <v>44914</v>
      </c>
      <c r="V382" s="29" t="s">
        <v>1983</v>
      </c>
      <c r="W382" s="29" t="s">
        <v>1984</v>
      </c>
      <c r="X382" s="30">
        <v>44257</v>
      </c>
      <c r="Y382" s="29" t="s">
        <v>2002</v>
      </c>
    </row>
    <row r="383" spans="1:25" x14ac:dyDescent="0.25">
      <c r="A383" s="28" t="s">
        <v>2156</v>
      </c>
      <c r="B383" s="29" t="s">
        <v>2157</v>
      </c>
      <c r="C383" s="29" t="s">
        <v>590</v>
      </c>
      <c r="D383" s="29" t="s">
        <v>2192</v>
      </c>
      <c r="E383" s="29" t="s">
        <v>591</v>
      </c>
      <c r="F383" s="29" t="s">
        <v>592</v>
      </c>
      <c r="G383" s="29" t="s">
        <v>1975</v>
      </c>
      <c r="H383" s="30">
        <v>44013</v>
      </c>
      <c r="I383" s="30">
        <v>44926</v>
      </c>
      <c r="J383" s="30" t="s">
        <v>1921</v>
      </c>
      <c r="K383" s="29" t="s">
        <v>2159</v>
      </c>
      <c r="L383" s="29" t="s">
        <v>2160</v>
      </c>
      <c r="M383" s="29" t="s">
        <v>1978</v>
      </c>
      <c r="N383" s="29" t="s">
        <v>1992</v>
      </c>
      <c r="O383" s="29" t="s">
        <v>1993</v>
      </c>
      <c r="P383" s="29" t="s">
        <v>1981</v>
      </c>
      <c r="Q383" s="29" t="s">
        <v>1982</v>
      </c>
      <c r="R383" s="30">
        <v>44915</v>
      </c>
      <c r="S383" s="30">
        <v>44915</v>
      </c>
      <c r="T383" s="30">
        <v>44957</v>
      </c>
      <c r="U383" s="30">
        <v>44944</v>
      </c>
      <c r="V383" s="29" t="s">
        <v>1983</v>
      </c>
      <c r="W383" s="29" t="s">
        <v>1984</v>
      </c>
      <c r="X383" s="30">
        <v>44257</v>
      </c>
      <c r="Y383" s="29" t="s">
        <v>2002</v>
      </c>
    </row>
    <row r="384" spans="1:25" x14ac:dyDescent="0.25">
      <c r="A384" s="28" t="s">
        <v>2156</v>
      </c>
      <c r="B384" s="29" t="s">
        <v>2157</v>
      </c>
      <c r="C384" s="29" t="s">
        <v>590</v>
      </c>
      <c r="D384" s="29" t="s">
        <v>2192</v>
      </c>
      <c r="E384" s="29" t="s">
        <v>591</v>
      </c>
      <c r="F384" s="29" t="s">
        <v>592</v>
      </c>
      <c r="G384" s="29" t="s">
        <v>1975</v>
      </c>
      <c r="H384" s="30">
        <v>44013</v>
      </c>
      <c r="I384" s="30">
        <v>44926</v>
      </c>
      <c r="J384" s="30" t="s">
        <v>1921</v>
      </c>
      <c r="K384" s="29" t="s">
        <v>2159</v>
      </c>
      <c r="L384" s="29" t="s">
        <v>2160</v>
      </c>
      <c r="M384" s="29" t="s">
        <v>1978</v>
      </c>
      <c r="N384" s="29" t="s">
        <v>1994</v>
      </c>
      <c r="O384" s="29" t="s">
        <v>1995</v>
      </c>
      <c r="P384" s="29" t="s">
        <v>1981</v>
      </c>
      <c r="Q384" s="29" t="s">
        <v>1982</v>
      </c>
      <c r="R384" s="30">
        <v>44958</v>
      </c>
      <c r="S384" s="30">
        <v>44991</v>
      </c>
      <c r="T384" s="30">
        <v>45323</v>
      </c>
      <c r="U384" s="30"/>
      <c r="V384" s="29" t="s">
        <v>1983</v>
      </c>
      <c r="W384" s="29" t="s">
        <v>1984</v>
      </c>
      <c r="X384" s="30">
        <v>44257</v>
      </c>
      <c r="Y384" s="29" t="s">
        <v>2002</v>
      </c>
    </row>
    <row r="385" spans="1:25" x14ac:dyDescent="0.25">
      <c r="A385" s="28" t="s">
        <v>2156</v>
      </c>
      <c r="B385" s="29" t="s">
        <v>2157</v>
      </c>
      <c r="C385" s="29" t="s">
        <v>590</v>
      </c>
      <c r="D385" s="29" t="s">
        <v>2192</v>
      </c>
      <c r="E385" s="29" t="s">
        <v>591</v>
      </c>
      <c r="F385" s="29" t="s">
        <v>592</v>
      </c>
      <c r="G385" s="29" t="s">
        <v>1975</v>
      </c>
      <c r="H385" s="30">
        <v>44013</v>
      </c>
      <c r="I385" s="30">
        <v>44926</v>
      </c>
      <c r="J385" s="30" t="s">
        <v>1921</v>
      </c>
      <c r="K385" s="29" t="s">
        <v>2159</v>
      </c>
      <c r="L385" s="29" t="s">
        <v>2160</v>
      </c>
      <c r="M385" s="29" t="s">
        <v>1978</v>
      </c>
      <c r="N385" s="29" t="s">
        <v>1996</v>
      </c>
      <c r="O385" s="29" t="s">
        <v>1997</v>
      </c>
      <c r="P385" s="29" t="s">
        <v>1981</v>
      </c>
      <c r="Q385" s="29" t="s">
        <v>1982</v>
      </c>
      <c r="R385" s="30">
        <v>45337</v>
      </c>
      <c r="S385" s="30"/>
      <c r="T385" s="30">
        <v>45366</v>
      </c>
      <c r="U385" s="30"/>
      <c r="V385" s="29" t="s">
        <v>1983</v>
      </c>
      <c r="W385" s="29" t="s">
        <v>1984</v>
      </c>
      <c r="X385" s="30">
        <v>44257</v>
      </c>
      <c r="Y385" s="29" t="s">
        <v>2002</v>
      </c>
    </row>
    <row r="386" spans="1:25" x14ac:dyDescent="0.25">
      <c r="A386" s="28" t="s">
        <v>2156</v>
      </c>
      <c r="B386" s="29" t="s">
        <v>2157</v>
      </c>
      <c r="C386" s="29" t="s">
        <v>611</v>
      </c>
      <c r="D386" s="29" t="s">
        <v>2199</v>
      </c>
      <c r="E386" s="29" t="s">
        <v>612</v>
      </c>
      <c r="F386" s="29" t="s">
        <v>613</v>
      </c>
      <c r="G386" s="29" t="s">
        <v>1975</v>
      </c>
      <c r="H386" s="30">
        <v>43831</v>
      </c>
      <c r="I386" s="30">
        <v>46022</v>
      </c>
      <c r="J386" s="30" t="s">
        <v>1921</v>
      </c>
      <c r="K386" s="29" t="s">
        <v>2159</v>
      </c>
      <c r="L386" s="29" t="s">
        <v>2160</v>
      </c>
      <c r="M386" s="29" t="s">
        <v>1978</v>
      </c>
      <c r="N386" s="29" t="s">
        <v>2003</v>
      </c>
      <c r="O386" s="29" t="s">
        <v>1993</v>
      </c>
      <c r="P386" s="29" t="s">
        <v>2004</v>
      </c>
      <c r="Q386" s="29" t="s">
        <v>2005</v>
      </c>
      <c r="R386" s="30">
        <v>44772</v>
      </c>
      <c r="S386" s="30">
        <v>44772</v>
      </c>
      <c r="T386" s="30">
        <v>44834</v>
      </c>
      <c r="U386" s="30">
        <v>44834</v>
      </c>
      <c r="V386" s="29" t="s">
        <v>1983</v>
      </c>
      <c r="W386" s="29" t="s">
        <v>1984</v>
      </c>
      <c r="X386" s="30">
        <v>44257</v>
      </c>
      <c r="Y386" s="29" t="s">
        <v>2002</v>
      </c>
    </row>
    <row r="387" spans="1:25" x14ac:dyDescent="0.25">
      <c r="A387" s="28" t="s">
        <v>2156</v>
      </c>
      <c r="B387" s="29" t="s">
        <v>2157</v>
      </c>
      <c r="C387" s="29" t="s">
        <v>611</v>
      </c>
      <c r="D387" s="29" t="s">
        <v>2199</v>
      </c>
      <c r="E387" s="29" t="s">
        <v>612</v>
      </c>
      <c r="F387" s="29" t="s">
        <v>613</v>
      </c>
      <c r="G387" s="29" t="s">
        <v>1975</v>
      </c>
      <c r="H387" s="30">
        <v>43831</v>
      </c>
      <c r="I387" s="30">
        <v>46022</v>
      </c>
      <c r="J387" s="30" t="s">
        <v>1921</v>
      </c>
      <c r="K387" s="29" t="s">
        <v>2159</v>
      </c>
      <c r="L387" s="29" t="s">
        <v>2160</v>
      </c>
      <c r="M387" s="29" t="s">
        <v>1978</v>
      </c>
      <c r="N387" s="29" t="s">
        <v>2006</v>
      </c>
      <c r="O387" s="29" t="s">
        <v>2007</v>
      </c>
      <c r="P387" s="29" t="s">
        <v>2004</v>
      </c>
      <c r="Q387" s="29" t="s">
        <v>2005</v>
      </c>
      <c r="R387" s="30">
        <v>45259</v>
      </c>
      <c r="S387" s="30">
        <v>45266</v>
      </c>
      <c r="T387" s="30">
        <v>46752</v>
      </c>
      <c r="U387" s="30"/>
      <c r="V387" s="29" t="s">
        <v>1983</v>
      </c>
      <c r="W387" s="29" t="s">
        <v>1984</v>
      </c>
      <c r="X387" s="30">
        <v>44257</v>
      </c>
      <c r="Y387" s="29" t="s">
        <v>2002</v>
      </c>
    </row>
    <row r="388" spans="1:25" x14ac:dyDescent="0.25">
      <c r="A388" s="28" t="s">
        <v>2156</v>
      </c>
      <c r="B388" s="29" t="s">
        <v>2157</v>
      </c>
      <c r="C388" s="29" t="s">
        <v>647</v>
      </c>
      <c r="D388" s="29" t="s">
        <v>2211</v>
      </c>
      <c r="E388" s="29" t="s">
        <v>648</v>
      </c>
      <c r="F388" s="29" t="s">
        <v>649</v>
      </c>
      <c r="G388" s="29" t="s">
        <v>1975</v>
      </c>
      <c r="H388" s="30">
        <v>43466</v>
      </c>
      <c r="I388" s="30">
        <v>44850</v>
      </c>
      <c r="J388" s="30" t="s">
        <v>1921</v>
      </c>
      <c r="K388" s="29" t="s">
        <v>2159</v>
      </c>
      <c r="L388" s="29" t="s">
        <v>2160</v>
      </c>
      <c r="M388" s="29" t="s">
        <v>1978</v>
      </c>
      <c r="N388" s="29" t="s">
        <v>1979</v>
      </c>
      <c r="O388" s="29" t="s">
        <v>1980</v>
      </c>
      <c r="P388" s="29" t="s">
        <v>1981</v>
      </c>
      <c r="Q388" s="29" t="s">
        <v>1982</v>
      </c>
      <c r="R388" s="30">
        <v>43466</v>
      </c>
      <c r="S388" s="30">
        <v>43466</v>
      </c>
      <c r="T388" s="30">
        <v>43496</v>
      </c>
      <c r="U388" s="30">
        <v>43496</v>
      </c>
      <c r="V388" s="29" t="s">
        <v>1983</v>
      </c>
      <c r="W388" s="29" t="s">
        <v>1984</v>
      </c>
      <c r="X388" s="30">
        <v>44257</v>
      </c>
      <c r="Y388" s="29" t="s">
        <v>2002</v>
      </c>
    </row>
    <row r="389" spans="1:25" x14ac:dyDescent="0.25">
      <c r="A389" s="28" t="s">
        <v>2156</v>
      </c>
      <c r="B389" s="29" t="s">
        <v>2157</v>
      </c>
      <c r="C389" s="29" t="s">
        <v>647</v>
      </c>
      <c r="D389" s="29" t="s">
        <v>2211</v>
      </c>
      <c r="E389" s="29" t="s">
        <v>648</v>
      </c>
      <c r="F389" s="29" t="s">
        <v>649</v>
      </c>
      <c r="G389" s="29" t="s">
        <v>1975</v>
      </c>
      <c r="H389" s="30">
        <v>43466</v>
      </c>
      <c r="I389" s="30">
        <v>44850</v>
      </c>
      <c r="J389" s="30" t="s">
        <v>1921</v>
      </c>
      <c r="K389" s="29" t="s">
        <v>2159</v>
      </c>
      <c r="L389" s="29" t="s">
        <v>2160</v>
      </c>
      <c r="M389" s="29" t="s">
        <v>1978</v>
      </c>
      <c r="N389" s="29" t="s">
        <v>1986</v>
      </c>
      <c r="O389" s="29" t="s">
        <v>1987</v>
      </c>
      <c r="P389" s="29" t="s">
        <v>1981</v>
      </c>
      <c r="Q389" s="29" t="s">
        <v>1982</v>
      </c>
      <c r="R389" s="30">
        <v>43497</v>
      </c>
      <c r="S389" s="30">
        <v>43497</v>
      </c>
      <c r="T389" s="30">
        <v>43564</v>
      </c>
      <c r="U389" s="30">
        <v>43564</v>
      </c>
      <c r="V389" s="29" t="s">
        <v>1983</v>
      </c>
      <c r="W389" s="29" t="s">
        <v>1984</v>
      </c>
      <c r="X389" s="30">
        <v>44257</v>
      </c>
      <c r="Y389" s="29" t="s">
        <v>2002</v>
      </c>
    </row>
    <row r="390" spans="1:25" x14ac:dyDescent="0.25">
      <c r="A390" s="28" t="s">
        <v>2156</v>
      </c>
      <c r="B390" s="29" t="s">
        <v>2157</v>
      </c>
      <c r="C390" s="29" t="s">
        <v>647</v>
      </c>
      <c r="D390" s="29" t="s">
        <v>2211</v>
      </c>
      <c r="E390" s="29" t="s">
        <v>648</v>
      </c>
      <c r="F390" s="29" t="s">
        <v>649</v>
      </c>
      <c r="G390" s="29" t="s">
        <v>1975</v>
      </c>
      <c r="H390" s="30">
        <v>43466</v>
      </c>
      <c r="I390" s="30">
        <v>44850</v>
      </c>
      <c r="J390" s="30" t="s">
        <v>1921</v>
      </c>
      <c r="K390" s="29" t="s">
        <v>2159</v>
      </c>
      <c r="L390" s="29" t="s">
        <v>2160</v>
      </c>
      <c r="M390" s="29" t="s">
        <v>1978</v>
      </c>
      <c r="N390" s="29" t="s">
        <v>1988</v>
      </c>
      <c r="O390" s="29" t="s">
        <v>1989</v>
      </c>
      <c r="P390" s="29" t="s">
        <v>1981</v>
      </c>
      <c r="Q390" s="29" t="s">
        <v>1982</v>
      </c>
      <c r="R390" s="30">
        <v>43565</v>
      </c>
      <c r="S390" s="30">
        <v>43565</v>
      </c>
      <c r="T390" s="30">
        <v>43642</v>
      </c>
      <c r="U390" s="30">
        <v>43642</v>
      </c>
      <c r="V390" s="29" t="s">
        <v>1983</v>
      </c>
      <c r="W390" s="29" t="s">
        <v>1984</v>
      </c>
      <c r="X390" s="30">
        <v>44257</v>
      </c>
      <c r="Y390" s="29" t="s">
        <v>2002</v>
      </c>
    </row>
    <row r="391" spans="1:25" x14ac:dyDescent="0.25">
      <c r="A391" s="28" t="s">
        <v>2156</v>
      </c>
      <c r="B391" s="29" t="s">
        <v>2157</v>
      </c>
      <c r="C391" s="29" t="s">
        <v>647</v>
      </c>
      <c r="D391" s="29" t="s">
        <v>2211</v>
      </c>
      <c r="E391" s="29" t="s">
        <v>648</v>
      </c>
      <c r="F391" s="29" t="s">
        <v>649</v>
      </c>
      <c r="G391" s="29" t="s">
        <v>1975</v>
      </c>
      <c r="H391" s="30">
        <v>43466</v>
      </c>
      <c r="I391" s="30">
        <v>44850</v>
      </c>
      <c r="J391" s="30" t="s">
        <v>1921</v>
      </c>
      <c r="K391" s="29" t="s">
        <v>2159</v>
      </c>
      <c r="L391" s="29" t="s">
        <v>2160</v>
      </c>
      <c r="M391" s="29" t="s">
        <v>1978</v>
      </c>
      <c r="N391" s="29" t="s">
        <v>1990</v>
      </c>
      <c r="O391" s="29" t="s">
        <v>1991</v>
      </c>
      <c r="P391" s="29" t="s">
        <v>1981</v>
      </c>
      <c r="Q391" s="29" t="s">
        <v>1982</v>
      </c>
      <c r="R391" s="30">
        <v>43643</v>
      </c>
      <c r="S391" s="30">
        <v>43643</v>
      </c>
      <c r="T391" s="30">
        <v>44391</v>
      </c>
      <c r="U391" s="30">
        <v>44391</v>
      </c>
      <c r="V391" s="29" t="s">
        <v>1983</v>
      </c>
      <c r="W391" s="29" t="s">
        <v>1984</v>
      </c>
      <c r="X391" s="30">
        <v>44257</v>
      </c>
      <c r="Y391" s="29" t="s">
        <v>2002</v>
      </c>
    </row>
    <row r="392" spans="1:25" x14ac:dyDescent="0.25">
      <c r="A392" s="28" t="s">
        <v>2156</v>
      </c>
      <c r="B392" s="29" t="s">
        <v>2157</v>
      </c>
      <c r="C392" s="29" t="s">
        <v>647</v>
      </c>
      <c r="D392" s="29" t="s">
        <v>2211</v>
      </c>
      <c r="E392" s="29" t="s">
        <v>648</v>
      </c>
      <c r="F392" s="29" t="s">
        <v>649</v>
      </c>
      <c r="G392" s="29" t="s">
        <v>1975</v>
      </c>
      <c r="H392" s="30">
        <v>43466</v>
      </c>
      <c r="I392" s="30">
        <v>44850</v>
      </c>
      <c r="J392" s="30" t="s">
        <v>1921</v>
      </c>
      <c r="K392" s="29" t="s">
        <v>2159</v>
      </c>
      <c r="L392" s="29" t="s">
        <v>2160</v>
      </c>
      <c r="M392" s="29" t="s">
        <v>1978</v>
      </c>
      <c r="N392" s="29" t="s">
        <v>1992</v>
      </c>
      <c r="O392" s="29" t="s">
        <v>1993</v>
      </c>
      <c r="P392" s="29" t="s">
        <v>1981</v>
      </c>
      <c r="Q392" s="29" t="s">
        <v>1982</v>
      </c>
      <c r="R392" s="30">
        <v>44392</v>
      </c>
      <c r="S392" s="30">
        <v>44392</v>
      </c>
      <c r="T392" s="30">
        <v>44880</v>
      </c>
      <c r="U392" s="30">
        <v>44753</v>
      </c>
      <c r="V392" s="29" t="s">
        <v>1983</v>
      </c>
      <c r="W392" s="29" t="s">
        <v>1984</v>
      </c>
      <c r="X392" s="30">
        <v>44257</v>
      </c>
      <c r="Y392" s="29" t="s">
        <v>2002</v>
      </c>
    </row>
    <row r="393" spans="1:25" x14ac:dyDescent="0.25">
      <c r="A393" s="28" t="s">
        <v>2156</v>
      </c>
      <c r="B393" s="29" t="s">
        <v>2157</v>
      </c>
      <c r="C393" s="29" t="s">
        <v>647</v>
      </c>
      <c r="D393" s="29" t="s">
        <v>2211</v>
      </c>
      <c r="E393" s="29" t="s">
        <v>648</v>
      </c>
      <c r="F393" s="29" t="s">
        <v>649</v>
      </c>
      <c r="G393" s="29" t="s">
        <v>1975</v>
      </c>
      <c r="H393" s="30">
        <v>43466</v>
      </c>
      <c r="I393" s="30">
        <v>44850</v>
      </c>
      <c r="J393" s="30" t="s">
        <v>1921</v>
      </c>
      <c r="K393" s="29" t="s">
        <v>2159</v>
      </c>
      <c r="L393" s="29" t="s">
        <v>2160</v>
      </c>
      <c r="M393" s="29" t="s">
        <v>1978</v>
      </c>
      <c r="N393" s="29" t="s">
        <v>1994</v>
      </c>
      <c r="O393" s="29" t="s">
        <v>1995</v>
      </c>
      <c r="P393" s="29" t="s">
        <v>1981</v>
      </c>
      <c r="Q393" s="29" t="s">
        <v>1982</v>
      </c>
      <c r="R393" s="30">
        <v>45505</v>
      </c>
      <c r="S393" s="30">
        <v>45505</v>
      </c>
      <c r="T393" s="30">
        <v>45991</v>
      </c>
      <c r="U393" s="30"/>
      <c r="V393" s="29" t="s">
        <v>1983</v>
      </c>
      <c r="W393" s="29" t="s">
        <v>1984</v>
      </c>
      <c r="X393" s="30">
        <v>44257</v>
      </c>
      <c r="Y393" s="29" t="s">
        <v>2002</v>
      </c>
    </row>
    <row r="394" spans="1:25" x14ac:dyDescent="0.25">
      <c r="A394" s="28" t="s">
        <v>2156</v>
      </c>
      <c r="B394" s="29" t="s">
        <v>2157</v>
      </c>
      <c r="C394" s="29" t="s">
        <v>647</v>
      </c>
      <c r="D394" s="29" t="s">
        <v>2211</v>
      </c>
      <c r="E394" s="29" t="s">
        <v>648</v>
      </c>
      <c r="F394" s="29" t="s">
        <v>649</v>
      </c>
      <c r="G394" s="29" t="s">
        <v>1975</v>
      </c>
      <c r="H394" s="30">
        <v>43466</v>
      </c>
      <c r="I394" s="30">
        <v>44850</v>
      </c>
      <c r="J394" s="30" t="s">
        <v>1921</v>
      </c>
      <c r="K394" s="29" t="s">
        <v>2159</v>
      </c>
      <c r="L394" s="29" t="s">
        <v>2160</v>
      </c>
      <c r="M394" s="29" t="s">
        <v>1978</v>
      </c>
      <c r="N394" s="29" t="s">
        <v>1996</v>
      </c>
      <c r="O394" s="29" t="s">
        <v>1997</v>
      </c>
      <c r="P394" s="29" t="s">
        <v>1981</v>
      </c>
      <c r="Q394" s="29" t="s">
        <v>1982</v>
      </c>
      <c r="R394" s="30">
        <v>45992</v>
      </c>
      <c r="S394" s="30"/>
      <c r="T394" s="30">
        <v>46022</v>
      </c>
      <c r="U394" s="30"/>
      <c r="V394" s="29" t="s">
        <v>1983</v>
      </c>
      <c r="W394" s="29" t="s">
        <v>1984</v>
      </c>
      <c r="X394" s="30">
        <v>44257</v>
      </c>
      <c r="Y394" s="29" t="s">
        <v>2002</v>
      </c>
    </row>
    <row r="395" spans="1:25" x14ac:dyDescent="0.25">
      <c r="A395" s="28" t="s">
        <v>2156</v>
      </c>
      <c r="B395" s="29" t="s">
        <v>2157</v>
      </c>
      <c r="C395" s="29" t="s">
        <v>507</v>
      </c>
      <c r="D395" s="29" t="s">
        <v>2158</v>
      </c>
      <c r="E395" s="29" t="s">
        <v>508</v>
      </c>
      <c r="F395" s="29" t="s">
        <v>509</v>
      </c>
      <c r="G395" s="29" t="s">
        <v>1975</v>
      </c>
      <c r="H395" s="30">
        <v>43160</v>
      </c>
      <c r="I395" s="30">
        <v>44926</v>
      </c>
      <c r="J395" s="30" t="s">
        <v>1921</v>
      </c>
      <c r="K395" s="29" t="s">
        <v>2159</v>
      </c>
      <c r="L395" s="29" t="s">
        <v>2160</v>
      </c>
      <c r="M395" s="29" t="s">
        <v>1978</v>
      </c>
      <c r="N395" s="29" t="s">
        <v>1979</v>
      </c>
      <c r="O395" s="29" t="s">
        <v>1980</v>
      </c>
      <c r="P395" s="29" t="s">
        <v>1981</v>
      </c>
      <c r="Q395" s="29" t="s">
        <v>1982</v>
      </c>
      <c r="R395" s="30">
        <v>43160</v>
      </c>
      <c r="S395" s="30">
        <v>43160</v>
      </c>
      <c r="T395" s="30">
        <v>43190</v>
      </c>
      <c r="U395" s="30">
        <v>43190</v>
      </c>
      <c r="V395" s="29" t="s">
        <v>1983</v>
      </c>
      <c r="W395" s="29" t="s">
        <v>1984</v>
      </c>
      <c r="X395" s="30">
        <v>44257</v>
      </c>
      <c r="Y395" s="29" t="s">
        <v>1985</v>
      </c>
    </row>
    <row r="396" spans="1:25" x14ac:dyDescent="0.25">
      <c r="A396" s="28" t="s">
        <v>2156</v>
      </c>
      <c r="B396" s="29" t="s">
        <v>2157</v>
      </c>
      <c r="C396" s="29" t="s">
        <v>507</v>
      </c>
      <c r="D396" s="29" t="s">
        <v>2158</v>
      </c>
      <c r="E396" s="29" t="s">
        <v>508</v>
      </c>
      <c r="F396" s="29" t="s">
        <v>509</v>
      </c>
      <c r="G396" s="29" t="s">
        <v>1975</v>
      </c>
      <c r="H396" s="30">
        <v>43160</v>
      </c>
      <c r="I396" s="30">
        <v>44926</v>
      </c>
      <c r="J396" s="30" t="s">
        <v>1921</v>
      </c>
      <c r="K396" s="29" t="s">
        <v>2159</v>
      </c>
      <c r="L396" s="29" t="s">
        <v>2160</v>
      </c>
      <c r="M396" s="29" t="s">
        <v>1978</v>
      </c>
      <c r="N396" s="29" t="s">
        <v>1986</v>
      </c>
      <c r="O396" s="29" t="s">
        <v>1987</v>
      </c>
      <c r="P396" s="29" t="s">
        <v>1981</v>
      </c>
      <c r="Q396" s="29" t="s">
        <v>1982</v>
      </c>
      <c r="R396" s="30">
        <v>43191</v>
      </c>
      <c r="S396" s="30">
        <v>43191</v>
      </c>
      <c r="T396" s="30">
        <v>43251</v>
      </c>
      <c r="U396" s="30">
        <v>43251</v>
      </c>
      <c r="V396" s="29" t="s">
        <v>1983</v>
      </c>
      <c r="W396" s="29" t="s">
        <v>1984</v>
      </c>
      <c r="X396" s="30">
        <v>44257</v>
      </c>
      <c r="Y396" s="29" t="s">
        <v>1985</v>
      </c>
    </row>
    <row r="397" spans="1:25" x14ac:dyDescent="0.25">
      <c r="A397" s="28" t="s">
        <v>2156</v>
      </c>
      <c r="B397" s="29" t="s">
        <v>2157</v>
      </c>
      <c r="C397" s="29" t="s">
        <v>507</v>
      </c>
      <c r="D397" s="29" t="s">
        <v>2158</v>
      </c>
      <c r="E397" s="29" t="s">
        <v>508</v>
      </c>
      <c r="F397" s="29" t="s">
        <v>509</v>
      </c>
      <c r="G397" s="29" t="s">
        <v>1975</v>
      </c>
      <c r="H397" s="30">
        <v>43160</v>
      </c>
      <c r="I397" s="30">
        <v>44926</v>
      </c>
      <c r="J397" s="30" t="s">
        <v>1921</v>
      </c>
      <c r="K397" s="29" t="s">
        <v>2159</v>
      </c>
      <c r="L397" s="29" t="s">
        <v>2160</v>
      </c>
      <c r="M397" s="29" t="s">
        <v>1978</v>
      </c>
      <c r="N397" s="29" t="s">
        <v>1988</v>
      </c>
      <c r="O397" s="29" t="s">
        <v>1989</v>
      </c>
      <c r="P397" s="29" t="s">
        <v>1981</v>
      </c>
      <c r="Q397" s="29" t="s">
        <v>1982</v>
      </c>
      <c r="R397" s="30">
        <v>43252</v>
      </c>
      <c r="S397" s="30">
        <v>43252</v>
      </c>
      <c r="T397" s="30">
        <v>43272</v>
      </c>
      <c r="U397" s="30">
        <v>43272</v>
      </c>
      <c r="V397" s="29" t="s">
        <v>1983</v>
      </c>
      <c r="W397" s="29" t="s">
        <v>1984</v>
      </c>
      <c r="X397" s="30">
        <v>44257</v>
      </c>
      <c r="Y397" s="29" t="s">
        <v>1985</v>
      </c>
    </row>
    <row r="398" spans="1:25" x14ac:dyDescent="0.25">
      <c r="A398" s="28" t="s">
        <v>2156</v>
      </c>
      <c r="B398" s="29" t="s">
        <v>2157</v>
      </c>
      <c r="C398" s="29" t="s">
        <v>507</v>
      </c>
      <c r="D398" s="29" t="s">
        <v>2158</v>
      </c>
      <c r="E398" s="29" t="s">
        <v>508</v>
      </c>
      <c r="F398" s="29" t="s">
        <v>509</v>
      </c>
      <c r="G398" s="29" t="s">
        <v>1975</v>
      </c>
      <c r="H398" s="30">
        <v>43160</v>
      </c>
      <c r="I398" s="30">
        <v>44926</v>
      </c>
      <c r="J398" s="30" t="s">
        <v>1921</v>
      </c>
      <c r="K398" s="29" t="s">
        <v>2159</v>
      </c>
      <c r="L398" s="29" t="s">
        <v>2160</v>
      </c>
      <c r="M398" s="29" t="s">
        <v>1978</v>
      </c>
      <c r="N398" s="29" t="s">
        <v>1990</v>
      </c>
      <c r="O398" s="29" t="s">
        <v>1991</v>
      </c>
      <c r="P398" s="29" t="s">
        <v>1981</v>
      </c>
      <c r="Q398" s="29" t="s">
        <v>1982</v>
      </c>
      <c r="R398" s="30">
        <v>44197</v>
      </c>
      <c r="S398" s="30"/>
      <c r="T398" s="30">
        <v>44377</v>
      </c>
      <c r="U398" s="30"/>
      <c r="V398" s="29" t="s">
        <v>1983</v>
      </c>
      <c r="W398" s="29" t="s">
        <v>1984</v>
      </c>
      <c r="X398" s="30">
        <v>44257</v>
      </c>
      <c r="Y398" s="29" t="s">
        <v>1985</v>
      </c>
    </row>
    <row r="399" spans="1:25" x14ac:dyDescent="0.25">
      <c r="A399" s="28" t="s">
        <v>2156</v>
      </c>
      <c r="B399" s="29" t="s">
        <v>2157</v>
      </c>
      <c r="C399" s="29" t="s">
        <v>507</v>
      </c>
      <c r="D399" s="29" t="s">
        <v>2158</v>
      </c>
      <c r="E399" s="29" t="s">
        <v>508</v>
      </c>
      <c r="F399" s="29" t="s">
        <v>509</v>
      </c>
      <c r="G399" s="29" t="s">
        <v>1975</v>
      </c>
      <c r="H399" s="30">
        <v>43160</v>
      </c>
      <c r="I399" s="30">
        <v>44926</v>
      </c>
      <c r="J399" s="30" t="s">
        <v>1921</v>
      </c>
      <c r="K399" s="29" t="s">
        <v>2159</v>
      </c>
      <c r="L399" s="29" t="s">
        <v>2160</v>
      </c>
      <c r="M399" s="29" t="s">
        <v>1978</v>
      </c>
      <c r="N399" s="29" t="s">
        <v>1992</v>
      </c>
      <c r="O399" s="29" t="s">
        <v>1993</v>
      </c>
      <c r="P399" s="29" t="s">
        <v>1981</v>
      </c>
      <c r="Q399" s="29" t="s">
        <v>1982</v>
      </c>
      <c r="R399" s="30">
        <v>44378</v>
      </c>
      <c r="S399" s="30"/>
      <c r="T399" s="30">
        <v>44561</v>
      </c>
      <c r="U399" s="30"/>
      <c r="V399" s="29" t="s">
        <v>1983</v>
      </c>
      <c r="W399" s="29" t="s">
        <v>1984</v>
      </c>
      <c r="X399" s="30">
        <v>44257</v>
      </c>
      <c r="Y399" s="29" t="s">
        <v>1985</v>
      </c>
    </row>
    <row r="400" spans="1:25" x14ac:dyDescent="0.25">
      <c r="A400" s="28" t="s">
        <v>2156</v>
      </c>
      <c r="B400" s="29" t="s">
        <v>2157</v>
      </c>
      <c r="C400" s="29" t="s">
        <v>507</v>
      </c>
      <c r="D400" s="29" t="s">
        <v>2158</v>
      </c>
      <c r="E400" s="29" t="s">
        <v>508</v>
      </c>
      <c r="F400" s="29" t="s">
        <v>509</v>
      </c>
      <c r="G400" s="29" t="s">
        <v>1975</v>
      </c>
      <c r="H400" s="30">
        <v>43160</v>
      </c>
      <c r="I400" s="30">
        <v>44926</v>
      </c>
      <c r="J400" s="30" t="s">
        <v>1921</v>
      </c>
      <c r="K400" s="29" t="s">
        <v>2159</v>
      </c>
      <c r="L400" s="29" t="s">
        <v>2160</v>
      </c>
      <c r="M400" s="29" t="s">
        <v>1978</v>
      </c>
      <c r="N400" s="29" t="s">
        <v>1994</v>
      </c>
      <c r="O400" s="29" t="s">
        <v>1995</v>
      </c>
      <c r="P400" s="29" t="s">
        <v>1981</v>
      </c>
      <c r="Q400" s="29" t="s">
        <v>1982</v>
      </c>
      <c r="R400" s="30">
        <v>44562</v>
      </c>
      <c r="S400" s="30"/>
      <c r="T400" s="30">
        <v>44895</v>
      </c>
      <c r="U400" s="30"/>
      <c r="V400" s="29" t="s">
        <v>1983</v>
      </c>
      <c r="W400" s="29" t="s">
        <v>1984</v>
      </c>
      <c r="X400" s="30">
        <v>44257</v>
      </c>
      <c r="Y400" s="29" t="s">
        <v>1985</v>
      </c>
    </row>
    <row r="401" spans="1:25" x14ac:dyDescent="0.25">
      <c r="A401" s="28" t="s">
        <v>2156</v>
      </c>
      <c r="B401" s="29" t="s">
        <v>2157</v>
      </c>
      <c r="C401" s="29" t="s">
        <v>507</v>
      </c>
      <c r="D401" s="29" t="s">
        <v>2158</v>
      </c>
      <c r="E401" s="29" t="s">
        <v>508</v>
      </c>
      <c r="F401" s="29" t="s">
        <v>509</v>
      </c>
      <c r="G401" s="29" t="s">
        <v>1975</v>
      </c>
      <c r="H401" s="30">
        <v>43160</v>
      </c>
      <c r="I401" s="30">
        <v>44926</v>
      </c>
      <c r="J401" s="30" t="s">
        <v>1921</v>
      </c>
      <c r="K401" s="29" t="s">
        <v>2159</v>
      </c>
      <c r="L401" s="29" t="s">
        <v>2160</v>
      </c>
      <c r="M401" s="29" t="s">
        <v>1978</v>
      </c>
      <c r="N401" s="29" t="s">
        <v>1996</v>
      </c>
      <c r="O401" s="29" t="s">
        <v>1997</v>
      </c>
      <c r="P401" s="29" t="s">
        <v>1981</v>
      </c>
      <c r="Q401" s="29" t="s">
        <v>1982</v>
      </c>
      <c r="R401" s="30">
        <v>44896</v>
      </c>
      <c r="S401" s="30"/>
      <c r="T401" s="30">
        <v>44926</v>
      </c>
      <c r="U401" s="30"/>
      <c r="V401" s="29" t="s">
        <v>1983</v>
      </c>
      <c r="W401" s="29" t="s">
        <v>1984</v>
      </c>
      <c r="X401" s="30">
        <v>44257</v>
      </c>
      <c r="Y401" s="29" t="s">
        <v>1985</v>
      </c>
    </row>
    <row r="402" spans="1:25" x14ac:dyDescent="0.25">
      <c r="A402" s="28" t="s">
        <v>2156</v>
      </c>
      <c r="B402" s="29" t="s">
        <v>2157</v>
      </c>
      <c r="C402" s="29" t="s">
        <v>581</v>
      </c>
      <c r="D402" s="29" t="s">
        <v>2189</v>
      </c>
      <c r="E402" s="29" t="s">
        <v>582</v>
      </c>
      <c r="F402" s="29" t="s">
        <v>583</v>
      </c>
      <c r="G402" s="29" t="s">
        <v>1975</v>
      </c>
      <c r="H402" s="30">
        <v>44013</v>
      </c>
      <c r="I402" s="30">
        <v>44926</v>
      </c>
      <c r="J402" s="30" t="s">
        <v>1921</v>
      </c>
      <c r="K402" s="29" t="s">
        <v>2159</v>
      </c>
      <c r="L402" s="29" t="s">
        <v>2160</v>
      </c>
      <c r="M402" s="29" t="s">
        <v>1978</v>
      </c>
      <c r="N402" s="29" t="s">
        <v>1979</v>
      </c>
      <c r="O402" s="29" t="s">
        <v>1980</v>
      </c>
      <c r="P402" s="29" t="s">
        <v>1981</v>
      </c>
      <c r="Q402" s="29" t="s">
        <v>1982</v>
      </c>
      <c r="R402" s="30">
        <v>44013</v>
      </c>
      <c r="S402" s="30">
        <v>44013</v>
      </c>
      <c r="T402" s="30">
        <v>44074</v>
      </c>
      <c r="U402" s="30">
        <v>44074</v>
      </c>
      <c r="V402" s="29" t="s">
        <v>1983</v>
      </c>
      <c r="W402" s="29" t="s">
        <v>1984</v>
      </c>
      <c r="X402" s="30">
        <v>44257</v>
      </c>
      <c r="Y402" s="29" t="s">
        <v>1985</v>
      </c>
    </row>
    <row r="403" spans="1:25" x14ac:dyDescent="0.25">
      <c r="A403" s="28" t="s">
        <v>2156</v>
      </c>
      <c r="B403" s="29" t="s">
        <v>2157</v>
      </c>
      <c r="C403" s="29" t="s">
        <v>581</v>
      </c>
      <c r="D403" s="29" t="s">
        <v>2189</v>
      </c>
      <c r="E403" s="29" t="s">
        <v>582</v>
      </c>
      <c r="F403" s="29" t="s">
        <v>583</v>
      </c>
      <c r="G403" s="29" t="s">
        <v>1975</v>
      </c>
      <c r="H403" s="30">
        <v>44013</v>
      </c>
      <c r="I403" s="30">
        <v>44926</v>
      </c>
      <c r="J403" s="30" t="s">
        <v>1921</v>
      </c>
      <c r="K403" s="29" t="s">
        <v>2159</v>
      </c>
      <c r="L403" s="29" t="s">
        <v>2160</v>
      </c>
      <c r="M403" s="29" t="s">
        <v>1978</v>
      </c>
      <c r="N403" s="29" t="s">
        <v>1986</v>
      </c>
      <c r="O403" s="29" t="s">
        <v>1987</v>
      </c>
      <c r="P403" s="29" t="s">
        <v>1981</v>
      </c>
      <c r="Q403" s="29" t="s">
        <v>1982</v>
      </c>
      <c r="R403" s="30">
        <v>44075</v>
      </c>
      <c r="S403" s="30">
        <v>44075</v>
      </c>
      <c r="T403" s="30">
        <v>44196</v>
      </c>
      <c r="U403" s="30">
        <v>44196</v>
      </c>
      <c r="V403" s="29" t="s">
        <v>1983</v>
      </c>
      <c r="W403" s="29" t="s">
        <v>1984</v>
      </c>
      <c r="X403" s="30">
        <v>44257</v>
      </c>
      <c r="Y403" s="29" t="s">
        <v>1985</v>
      </c>
    </row>
    <row r="404" spans="1:25" x14ac:dyDescent="0.25">
      <c r="A404" s="28" t="s">
        <v>2156</v>
      </c>
      <c r="B404" s="29" t="s">
        <v>2157</v>
      </c>
      <c r="C404" s="29" t="s">
        <v>581</v>
      </c>
      <c r="D404" s="29" t="s">
        <v>2189</v>
      </c>
      <c r="E404" s="29" t="s">
        <v>582</v>
      </c>
      <c r="F404" s="29" t="s">
        <v>583</v>
      </c>
      <c r="G404" s="29" t="s">
        <v>1975</v>
      </c>
      <c r="H404" s="30">
        <v>44013</v>
      </c>
      <c r="I404" s="30">
        <v>44926</v>
      </c>
      <c r="J404" s="30" t="s">
        <v>1921</v>
      </c>
      <c r="K404" s="29" t="s">
        <v>2159</v>
      </c>
      <c r="L404" s="29" t="s">
        <v>2160</v>
      </c>
      <c r="M404" s="29" t="s">
        <v>1978</v>
      </c>
      <c r="N404" s="29" t="s">
        <v>1988</v>
      </c>
      <c r="O404" s="29" t="s">
        <v>1989</v>
      </c>
      <c r="P404" s="29" t="s">
        <v>1981</v>
      </c>
      <c r="Q404" s="29" t="s">
        <v>1982</v>
      </c>
      <c r="R404" s="30">
        <v>44896</v>
      </c>
      <c r="S404" s="30">
        <v>44498</v>
      </c>
      <c r="T404" s="30">
        <v>44986</v>
      </c>
      <c r="U404" s="30">
        <v>44678</v>
      </c>
      <c r="V404" s="29" t="s">
        <v>1983</v>
      </c>
      <c r="W404" s="29" t="s">
        <v>1984</v>
      </c>
      <c r="X404" s="30">
        <v>44257</v>
      </c>
      <c r="Y404" s="29" t="s">
        <v>1985</v>
      </c>
    </row>
    <row r="405" spans="1:25" x14ac:dyDescent="0.25">
      <c r="A405" s="28" t="s">
        <v>2156</v>
      </c>
      <c r="B405" s="29" t="s">
        <v>2157</v>
      </c>
      <c r="C405" s="29" t="s">
        <v>581</v>
      </c>
      <c r="D405" s="29" t="s">
        <v>2189</v>
      </c>
      <c r="E405" s="29" t="s">
        <v>582</v>
      </c>
      <c r="F405" s="29" t="s">
        <v>583</v>
      </c>
      <c r="G405" s="29" t="s">
        <v>1975</v>
      </c>
      <c r="H405" s="30">
        <v>44013</v>
      </c>
      <c r="I405" s="30">
        <v>44926</v>
      </c>
      <c r="J405" s="30" t="s">
        <v>1921</v>
      </c>
      <c r="K405" s="29" t="s">
        <v>2159</v>
      </c>
      <c r="L405" s="29" t="s">
        <v>2160</v>
      </c>
      <c r="M405" s="29" t="s">
        <v>1978</v>
      </c>
      <c r="N405" s="29" t="s">
        <v>1990</v>
      </c>
      <c r="O405" s="29" t="s">
        <v>1991</v>
      </c>
      <c r="P405" s="29" t="s">
        <v>1981</v>
      </c>
      <c r="Q405" s="29" t="s">
        <v>1982</v>
      </c>
      <c r="R405" s="30">
        <v>44987</v>
      </c>
      <c r="S405" s="30"/>
      <c r="T405" s="30">
        <v>45077</v>
      </c>
      <c r="U405" s="30"/>
      <c r="V405" s="29" t="s">
        <v>1983</v>
      </c>
      <c r="W405" s="29" t="s">
        <v>1984</v>
      </c>
      <c r="X405" s="30">
        <v>44257</v>
      </c>
      <c r="Y405" s="29" t="s">
        <v>1985</v>
      </c>
    </row>
    <row r="406" spans="1:25" x14ac:dyDescent="0.25">
      <c r="A406" s="28" t="s">
        <v>2156</v>
      </c>
      <c r="B406" s="29" t="s">
        <v>2157</v>
      </c>
      <c r="C406" s="29" t="s">
        <v>581</v>
      </c>
      <c r="D406" s="29" t="s">
        <v>2189</v>
      </c>
      <c r="E406" s="29" t="s">
        <v>582</v>
      </c>
      <c r="F406" s="29" t="s">
        <v>583</v>
      </c>
      <c r="G406" s="29" t="s">
        <v>1975</v>
      </c>
      <c r="H406" s="30">
        <v>44013</v>
      </c>
      <c r="I406" s="30">
        <v>44926</v>
      </c>
      <c r="J406" s="30" t="s">
        <v>1921</v>
      </c>
      <c r="K406" s="29" t="s">
        <v>2159</v>
      </c>
      <c r="L406" s="29" t="s">
        <v>2160</v>
      </c>
      <c r="M406" s="29" t="s">
        <v>1978</v>
      </c>
      <c r="N406" s="29" t="s">
        <v>1992</v>
      </c>
      <c r="O406" s="29" t="s">
        <v>1993</v>
      </c>
      <c r="P406" s="29" t="s">
        <v>1981</v>
      </c>
      <c r="Q406" s="29" t="s">
        <v>1982</v>
      </c>
      <c r="R406" s="30">
        <v>45078</v>
      </c>
      <c r="S406" s="30"/>
      <c r="T406" s="30">
        <v>45230</v>
      </c>
      <c r="U406" s="30"/>
      <c r="V406" s="29" t="s">
        <v>1983</v>
      </c>
      <c r="W406" s="29" t="s">
        <v>1984</v>
      </c>
      <c r="X406" s="30">
        <v>44257</v>
      </c>
      <c r="Y406" s="29" t="s">
        <v>1985</v>
      </c>
    </row>
    <row r="407" spans="1:25" x14ac:dyDescent="0.25">
      <c r="A407" s="28" t="s">
        <v>2156</v>
      </c>
      <c r="B407" s="29" t="s">
        <v>2157</v>
      </c>
      <c r="C407" s="29" t="s">
        <v>581</v>
      </c>
      <c r="D407" s="29" t="s">
        <v>2189</v>
      </c>
      <c r="E407" s="29" t="s">
        <v>582</v>
      </c>
      <c r="F407" s="29" t="s">
        <v>583</v>
      </c>
      <c r="G407" s="29" t="s">
        <v>1975</v>
      </c>
      <c r="H407" s="30">
        <v>44013</v>
      </c>
      <c r="I407" s="30">
        <v>44926</v>
      </c>
      <c r="J407" s="30" t="s">
        <v>1921</v>
      </c>
      <c r="K407" s="29" t="s">
        <v>2159</v>
      </c>
      <c r="L407" s="29" t="s">
        <v>2160</v>
      </c>
      <c r="M407" s="29" t="s">
        <v>1978</v>
      </c>
      <c r="N407" s="29" t="s">
        <v>1994</v>
      </c>
      <c r="O407" s="29" t="s">
        <v>1995</v>
      </c>
      <c r="P407" s="29" t="s">
        <v>1981</v>
      </c>
      <c r="Q407" s="29" t="s">
        <v>1982</v>
      </c>
      <c r="R407" s="30">
        <v>45231</v>
      </c>
      <c r="S407" s="30"/>
      <c r="T407" s="30">
        <v>45596</v>
      </c>
      <c r="U407" s="30"/>
      <c r="V407" s="29" t="s">
        <v>1983</v>
      </c>
      <c r="W407" s="29" t="s">
        <v>1984</v>
      </c>
      <c r="X407" s="30">
        <v>44257</v>
      </c>
      <c r="Y407" s="29" t="s">
        <v>1985</v>
      </c>
    </row>
    <row r="408" spans="1:25" x14ac:dyDescent="0.25">
      <c r="A408" s="28" t="s">
        <v>2156</v>
      </c>
      <c r="B408" s="29" t="s">
        <v>2157</v>
      </c>
      <c r="C408" s="29" t="s">
        <v>581</v>
      </c>
      <c r="D408" s="29" t="s">
        <v>2189</v>
      </c>
      <c r="E408" s="29" t="s">
        <v>582</v>
      </c>
      <c r="F408" s="29" t="s">
        <v>583</v>
      </c>
      <c r="G408" s="29" t="s">
        <v>1975</v>
      </c>
      <c r="H408" s="30">
        <v>44013</v>
      </c>
      <c r="I408" s="30">
        <v>44926</v>
      </c>
      <c r="J408" s="30" t="s">
        <v>1921</v>
      </c>
      <c r="K408" s="29" t="s">
        <v>2159</v>
      </c>
      <c r="L408" s="29" t="s">
        <v>2160</v>
      </c>
      <c r="M408" s="29" t="s">
        <v>1978</v>
      </c>
      <c r="N408" s="29" t="s">
        <v>1996</v>
      </c>
      <c r="O408" s="29" t="s">
        <v>1997</v>
      </c>
      <c r="P408" s="29" t="s">
        <v>1981</v>
      </c>
      <c r="Q408" s="29" t="s">
        <v>1982</v>
      </c>
      <c r="R408" s="30">
        <v>45597</v>
      </c>
      <c r="S408" s="30"/>
      <c r="T408" s="30">
        <v>45626</v>
      </c>
      <c r="U408" s="30"/>
      <c r="V408" s="29" t="s">
        <v>1983</v>
      </c>
      <c r="W408" s="29" t="s">
        <v>1984</v>
      </c>
      <c r="X408" s="30">
        <v>44257</v>
      </c>
      <c r="Y408" s="29" t="s">
        <v>1985</v>
      </c>
    </row>
    <row r="409" spans="1:25" x14ac:dyDescent="0.25">
      <c r="A409" s="28" t="s">
        <v>2156</v>
      </c>
      <c r="B409" s="29" t="s">
        <v>2157</v>
      </c>
      <c r="C409" s="29" t="s">
        <v>635</v>
      </c>
      <c r="D409" s="29" t="s">
        <v>2207</v>
      </c>
      <c r="E409" s="29" t="s">
        <v>636</v>
      </c>
      <c r="F409" s="29" t="s">
        <v>637</v>
      </c>
      <c r="G409" s="29" t="s">
        <v>1975</v>
      </c>
      <c r="H409" s="30">
        <v>43647</v>
      </c>
      <c r="I409" s="30">
        <v>44742</v>
      </c>
      <c r="J409" s="30" t="s">
        <v>1921</v>
      </c>
      <c r="K409" s="29" t="s">
        <v>2159</v>
      </c>
      <c r="L409" s="29" t="s">
        <v>2160</v>
      </c>
      <c r="M409" s="29" t="s">
        <v>1978</v>
      </c>
      <c r="N409" s="29" t="s">
        <v>1979</v>
      </c>
      <c r="O409" s="29" t="s">
        <v>1980</v>
      </c>
      <c r="P409" s="29" t="s">
        <v>1981</v>
      </c>
      <c r="Q409" s="29" t="s">
        <v>1982</v>
      </c>
      <c r="R409" s="30">
        <v>43647</v>
      </c>
      <c r="S409" s="30">
        <v>44927</v>
      </c>
      <c r="T409" s="30">
        <v>43677</v>
      </c>
      <c r="U409" s="30">
        <v>44985</v>
      </c>
      <c r="V409" s="29" t="s">
        <v>1983</v>
      </c>
      <c r="W409" s="29" t="s">
        <v>1984</v>
      </c>
      <c r="X409" s="30">
        <v>44257</v>
      </c>
      <c r="Y409" s="29" t="s">
        <v>1985</v>
      </c>
    </row>
    <row r="410" spans="1:25" x14ac:dyDescent="0.25">
      <c r="A410" s="28" t="s">
        <v>2156</v>
      </c>
      <c r="B410" s="29" t="s">
        <v>2157</v>
      </c>
      <c r="C410" s="29" t="s">
        <v>635</v>
      </c>
      <c r="D410" s="29" t="s">
        <v>2207</v>
      </c>
      <c r="E410" s="29" t="s">
        <v>636</v>
      </c>
      <c r="F410" s="29" t="s">
        <v>637</v>
      </c>
      <c r="G410" s="29" t="s">
        <v>1975</v>
      </c>
      <c r="H410" s="30">
        <v>43647</v>
      </c>
      <c r="I410" s="30">
        <v>44742</v>
      </c>
      <c r="J410" s="30" t="s">
        <v>1921</v>
      </c>
      <c r="K410" s="29" t="s">
        <v>2159</v>
      </c>
      <c r="L410" s="29" t="s">
        <v>2160</v>
      </c>
      <c r="M410" s="29" t="s">
        <v>1978</v>
      </c>
      <c r="N410" s="29" t="s">
        <v>1986</v>
      </c>
      <c r="O410" s="29" t="s">
        <v>1987</v>
      </c>
      <c r="P410" s="29" t="s">
        <v>1981</v>
      </c>
      <c r="Q410" s="29" t="s">
        <v>1982</v>
      </c>
      <c r="R410" s="30">
        <v>44044</v>
      </c>
      <c r="S410" s="30">
        <v>44986</v>
      </c>
      <c r="T410" s="30">
        <v>44074</v>
      </c>
      <c r="U410" s="30">
        <v>45169</v>
      </c>
      <c r="V410" s="29" t="s">
        <v>1983</v>
      </c>
      <c r="W410" s="29" t="s">
        <v>1984</v>
      </c>
      <c r="X410" s="30">
        <v>44257</v>
      </c>
      <c r="Y410" s="29" t="s">
        <v>1985</v>
      </c>
    </row>
    <row r="411" spans="1:25" x14ac:dyDescent="0.25">
      <c r="A411" s="28" t="s">
        <v>2156</v>
      </c>
      <c r="B411" s="29" t="s">
        <v>2157</v>
      </c>
      <c r="C411" s="29" t="s">
        <v>635</v>
      </c>
      <c r="D411" s="29" t="s">
        <v>2207</v>
      </c>
      <c r="E411" s="29" t="s">
        <v>636</v>
      </c>
      <c r="F411" s="29" t="s">
        <v>637</v>
      </c>
      <c r="G411" s="29" t="s">
        <v>1975</v>
      </c>
      <c r="H411" s="30">
        <v>43647</v>
      </c>
      <c r="I411" s="30">
        <v>44742</v>
      </c>
      <c r="J411" s="30" t="s">
        <v>1921</v>
      </c>
      <c r="K411" s="29" t="s">
        <v>2159</v>
      </c>
      <c r="L411" s="29" t="s">
        <v>2160</v>
      </c>
      <c r="M411" s="29" t="s">
        <v>1978</v>
      </c>
      <c r="N411" s="29" t="s">
        <v>1988</v>
      </c>
      <c r="O411" s="29" t="s">
        <v>1989</v>
      </c>
      <c r="P411" s="29" t="s">
        <v>1981</v>
      </c>
      <c r="Q411" s="29" t="s">
        <v>1982</v>
      </c>
      <c r="R411" s="30">
        <v>44075</v>
      </c>
      <c r="S411" s="30">
        <v>45170</v>
      </c>
      <c r="T411" s="30">
        <v>44104</v>
      </c>
      <c r="U411" s="30">
        <v>45392</v>
      </c>
      <c r="V411" s="29" t="s">
        <v>1983</v>
      </c>
      <c r="W411" s="29" t="s">
        <v>1984</v>
      </c>
      <c r="X411" s="30">
        <v>44257</v>
      </c>
      <c r="Y411" s="29" t="s">
        <v>1985</v>
      </c>
    </row>
    <row r="412" spans="1:25" x14ac:dyDescent="0.25">
      <c r="A412" s="28" t="s">
        <v>2156</v>
      </c>
      <c r="B412" s="29" t="s">
        <v>2157</v>
      </c>
      <c r="C412" s="29" t="s">
        <v>635</v>
      </c>
      <c r="D412" s="29" t="s">
        <v>2207</v>
      </c>
      <c r="E412" s="29" t="s">
        <v>636</v>
      </c>
      <c r="F412" s="29" t="s">
        <v>637</v>
      </c>
      <c r="G412" s="29" t="s">
        <v>1975</v>
      </c>
      <c r="H412" s="30">
        <v>43647</v>
      </c>
      <c r="I412" s="30">
        <v>44742</v>
      </c>
      <c r="J412" s="30" t="s">
        <v>1921</v>
      </c>
      <c r="K412" s="29" t="s">
        <v>2159</v>
      </c>
      <c r="L412" s="29" t="s">
        <v>2160</v>
      </c>
      <c r="M412" s="29" t="s">
        <v>1978</v>
      </c>
      <c r="N412" s="29" t="s">
        <v>1990</v>
      </c>
      <c r="O412" s="29" t="s">
        <v>1991</v>
      </c>
      <c r="P412" s="29" t="s">
        <v>1981</v>
      </c>
      <c r="Q412" s="29" t="s">
        <v>1982</v>
      </c>
      <c r="R412" s="30">
        <v>44228</v>
      </c>
      <c r="S412" s="30">
        <v>45393</v>
      </c>
      <c r="T412" s="30">
        <v>44242</v>
      </c>
      <c r="U412" s="30">
        <v>45484</v>
      </c>
      <c r="V412" s="29" t="s">
        <v>1983</v>
      </c>
      <c r="W412" s="29" t="s">
        <v>1984</v>
      </c>
      <c r="X412" s="30">
        <v>44257</v>
      </c>
      <c r="Y412" s="29" t="s">
        <v>1985</v>
      </c>
    </row>
    <row r="413" spans="1:25" x14ac:dyDescent="0.25">
      <c r="A413" s="28" t="s">
        <v>2156</v>
      </c>
      <c r="B413" s="29" t="s">
        <v>2157</v>
      </c>
      <c r="C413" s="29" t="s">
        <v>635</v>
      </c>
      <c r="D413" s="29" t="s">
        <v>2207</v>
      </c>
      <c r="E413" s="29" t="s">
        <v>636</v>
      </c>
      <c r="F413" s="29" t="s">
        <v>637</v>
      </c>
      <c r="G413" s="29" t="s">
        <v>1975</v>
      </c>
      <c r="H413" s="30">
        <v>43647</v>
      </c>
      <c r="I413" s="30">
        <v>44742</v>
      </c>
      <c r="J413" s="30" t="s">
        <v>1921</v>
      </c>
      <c r="K413" s="29" t="s">
        <v>2159</v>
      </c>
      <c r="L413" s="29" t="s">
        <v>2160</v>
      </c>
      <c r="M413" s="29" t="s">
        <v>1978</v>
      </c>
      <c r="N413" s="29" t="s">
        <v>1992</v>
      </c>
      <c r="O413" s="29" t="s">
        <v>1993</v>
      </c>
      <c r="P413" s="29" t="s">
        <v>1981</v>
      </c>
      <c r="Q413" s="29" t="s">
        <v>1982</v>
      </c>
      <c r="R413" s="30">
        <v>44986</v>
      </c>
      <c r="S413" s="30"/>
      <c r="T413" s="30">
        <v>45231</v>
      </c>
      <c r="U413" s="30"/>
      <c r="V413" s="29" t="s">
        <v>1983</v>
      </c>
      <c r="W413" s="29" t="s">
        <v>1984</v>
      </c>
      <c r="X413" s="30">
        <v>44257</v>
      </c>
      <c r="Y413" s="29" t="s">
        <v>1985</v>
      </c>
    </row>
    <row r="414" spans="1:25" x14ac:dyDescent="0.25">
      <c r="A414" s="28" t="s">
        <v>2156</v>
      </c>
      <c r="B414" s="29" t="s">
        <v>2157</v>
      </c>
      <c r="C414" s="29" t="s">
        <v>635</v>
      </c>
      <c r="D414" s="29" t="s">
        <v>2207</v>
      </c>
      <c r="E414" s="29" t="s">
        <v>636</v>
      </c>
      <c r="F414" s="29" t="s">
        <v>637</v>
      </c>
      <c r="G414" s="29" t="s">
        <v>1975</v>
      </c>
      <c r="H414" s="30">
        <v>43647</v>
      </c>
      <c r="I414" s="30">
        <v>44742</v>
      </c>
      <c r="J414" s="30" t="s">
        <v>1921</v>
      </c>
      <c r="K414" s="29" t="s">
        <v>2159</v>
      </c>
      <c r="L414" s="29" t="s">
        <v>2160</v>
      </c>
      <c r="M414" s="29" t="s">
        <v>1978</v>
      </c>
      <c r="N414" s="29" t="s">
        <v>1994</v>
      </c>
      <c r="O414" s="29" t="s">
        <v>1995</v>
      </c>
      <c r="P414" s="29" t="s">
        <v>1981</v>
      </c>
      <c r="Q414" s="29" t="s">
        <v>1982</v>
      </c>
      <c r="R414" s="30">
        <v>45261</v>
      </c>
      <c r="S414" s="30"/>
      <c r="T414" s="30">
        <v>45626</v>
      </c>
      <c r="U414" s="30"/>
      <c r="V414" s="29" t="s">
        <v>1983</v>
      </c>
      <c r="W414" s="29" t="s">
        <v>1984</v>
      </c>
      <c r="X414" s="30">
        <v>44257</v>
      </c>
      <c r="Y414" s="29" t="s">
        <v>1985</v>
      </c>
    </row>
    <row r="415" spans="1:25" x14ac:dyDescent="0.25">
      <c r="A415" s="28" t="s">
        <v>2156</v>
      </c>
      <c r="B415" s="29" t="s">
        <v>2157</v>
      </c>
      <c r="C415" s="29" t="s">
        <v>635</v>
      </c>
      <c r="D415" s="29" t="s">
        <v>2207</v>
      </c>
      <c r="E415" s="29" t="s">
        <v>636</v>
      </c>
      <c r="F415" s="29" t="s">
        <v>637</v>
      </c>
      <c r="G415" s="29" t="s">
        <v>1975</v>
      </c>
      <c r="H415" s="30">
        <v>43647</v>
      </c>
      <c r="I415" s="30">
        <v>44742</v>
      </c>
      <c r="J415" s="30" t="s">
        <v>1921</v>
      </c>
      <c r="K415" s="29" t="s">
        <v>2159</v>
      </c>
      <c r="L415" s="29" t="s">
        <v>2160</v>
      </c>
      <c r="M415" s="29" t="s">
        <v>1978</v>
      </c>
      <c r="N415" s="29" t="s">
        <v>1996</v>
      </c>
      <c r="O415" s="29" t="s">
        <v>1997</v>
      </c>
      <c r="P415" s="29" t="s">
        <v>1981</v>
      </c>
      <c r="Q415" s="29" t="s">
        <v>1982</v>
      </c>
      <c r="R415" s="30">
        <v>45627</v>
      </c>
      <c r="S415" s="30"/>
      <c r="T415" s="30">
        <v>45657</v>
      </c>
      <c r="U415" s="30"/>
      <c r="V415" s="29" t="s">
        <v>1983</v>
      </c>
      <c r="W415" s="29" t="s">
        <v>1984</v>
      </c>
      <c r="X415" s="30">
        <v>44257</v>
      </c>
      <c r="Y415" s="29" t="s">
        <v>1985</v>
      </c>
    </row>
    <row r="416" spans="1:25" x14ac:dyDescent="0.25">
      <c r="A416" s="28" t="s">
        <v>2156</v>
      </c>
      <c r="B416" s="29" t="s">
        <v>2157</v>
      </c>
      <c r="C416" s="29" t="s">
        <v>536</v>
      </c>
      <c r="D416" s="29" t="s">
        <v>2170</v>
      </c>
      <c r="E416" s="29" t="s">
        <v>537</v>
      </c>
      <c r="F416" s="29" t="s">
        <v>538</v>
      </c>
      <c r="G416" s="29" t="s">
        <v>1975</v>
      </c>
      <c r="H416" s="30">
        <v>43831</v>
      </c>
      <c r="I416" s="30">
        <v>46022</v>
      </c>
      <c r="J416" s="30" t="s">
        <v>1921</v>
      </c>
      <c r="K416" s="29" t="s">
        <v>2159</v>
      </c>
      <c r="L416" s="29" t="s">
        <v>2160</v>
      </c>
      <c r="M416" s="29" t="s">
        <v>1978</v>
      </c>
      <c r="N416" s="29" t="s">
        <v>1979</v>
      </c>
      <c r="O416" s="29" t="s">
        <v>1980</v>
      </c>
      <c r="P416" s="29" t="s">
        <v>1981</v>
      </c>
      <c r="Q416" s="29" t="s">
        <v>1982</v>
      </c>
      <c r="R416" s="30">
        <v>43831</v>
      </c>
      <c r="S416" s="30">
        <v>43831</v>
      </c>
      <c r="T416" s="30">
        <v>44043</v>
      </c>
      <c r="U416" s="30">
        <v>44043</v>
      </c>
      <c r="V416" s="29" t="s">
        <v>1983</v>
      </c>
      <c r="W416" s="29" t="s">
        <v>1984</v>
      </c>
      <c r="X416" s="30">
        <v>44257</v>
      </c>
      <c r="Y416" s="29" t="s">
        <v>1985</v>
      </c>
    </row>
    <row r="417" spans="1:25" x14ac:dyDescent="0.25">
      <c r="A417" s="28" t="s">
        <v>2156</v>
      </c>
      <c r="B417" s="29" t="s">
        <v>2157</v>
      </c>
      <c r="C417" s="29" t="s">
        <v>536</v>
      </c>
      <c r="D417" s="29" t="s">
        <v>2170</v>
      </c>
      <c r="E417" s="29" t="s">
        <v>537</v>
      </c>
      <c r="F417" s="29" t="s">
        <v>538</v>
      </c>
      <c r="G417" s="29" t="s">
        <v>1975</v>
      </c>
      <c r="H417" s="30">
        <v>43831</v>
      </c>
      <c r="I417" s="30">
        <v>46022</v>
      </c>
      <c r="J417" s="30" t="s">
        <v>1921</v>
      </c>
      <c r="K417" s="29" t="s">
        <v>2159</v>
      </c>
      <c r="L417" s="29" t="s">
        <v>2160</v>
      </c>
      <c r="M417" s="29" t="s">
        <v>1978</v>
      </c>
      <c r="N417" s="29" t="s">
        <v>1986</v>
      </c>
      <c r="O417" s="29" t="s">
        <v>1987</v>
      </c>
      <c r="P417" s="29" t="s">
        <v>1981</v>
      </c>
      <c r="Q417" s="29" t="s">
        <v>1982</v>
      </c>
      <c r="R417" s="30">
        <v>44104</v>
      </c>
      <c r="S417" s="30">
        <v>44104</v>
      </c>
      <c r="T417" s="30">
        <v>45230</v>
      </c>
      <c r="U417" s="30">
        <v>45230</v>
      </c>
      <c r="V417" s="29" t="s">
        <v>1983</v>
      </c>
      <c r="W417" s="29" t="s">
        <v>1984</v>
      </c>
      <c r="X417" s="30">
        <v>44257</v>
      </c>
      <c r="Y417" s="29" t="s">
        <v>1985</v>
      </c>
    </row>
    <row r="418" spans="1:25" x14ac:dyDescent="0.25">
      <c r="A418" s="28" t="s">
        <v>2156</v>
      </c>
      <c r="B418" s="29" t="s">
        <v>2157</v>
      </c>
      <c r="C418" s="29" t="s">
        <v>536</v>
      </c>
      <c r="D418" s="29" t="s">
        <v>2170</v>
      </c>
      <c r="E418" s="29" t="s">
        <v>537</v>
      </c>
      <c r="F418" s="29" t="s">
        <v>538</v>
      </c>
      <c r="G418" s="29" t="s">
        <v>1975</v>
      </c>
      <c r="H418" s="30">
        <v>43831</v>
      </c>
      <c r="I418" s="30">
        <v>46022</v>
      </c>
      <c r="J418" s="30" t="s">
        <v>1921</v>
      </c>
      <c r="K418" s="29" t="s">
        <v>2159</v>
      </c>
      <c r="L418" s="29" t="s">
        <v>2160</v>
      </c>
      <c r="M418" s="29" t="s">
        <v>1978</v>
      </c>
      <c r="N418" s="29" t="s">
        <v>1988</v>
      </c>
      <c r="O418" s="29" t="s">
        <v>1989</v>
      </c>
      <c r="P418" s="29" t="s">
        <v>1981</v>
      </c>
      <c r="Q418" s="29" t="s">
        <v>1982</v>
      </c>
      <c r="R418" s="30">
        <v>45536</v>
      </c>
      <c r="S418" s="30">
        <v>45502</v>
      </c>
      <c r="T418" s="30">
        <v>45657</v>
      </c>
      <c r="U418" s="30"/>
      <c r="V418" s="29" t="s">
        <v>1983</v>
      </c>
      <c r="W418" s="29" t="s">
        <v>1984</v>
      </c>
      <c r="X418" s="30">
        <v>44257</v>
      </c>
      <c r="Y418" s="29" t="s">
        <v>1985</v>
      </c>
    </row>
    <row r="419" spans="1:25" x14ac:dyDescent="0.25">
      <c r="A419" s="28" t="s">
        <v>2156</v>
      </c>
      <c r="B419" s="29" t="s">
        <v>2157</v>
      </c>
      <c r="C419" s="29" t="s">
        <v>536</v>
      </c>
      <c r="D419" s="29" t="s">
        <v>2170</v>
      </c>
      <c r="E419" s="29" t="s">
        <v>537</v>
      </c>
      <c r="F419" s="29" t="s">
        <v>538</v>
      </c>
      <c r="G419" s="29" t="s">
        <v>1975</v>
      </c>
      <c r="H419" s="30">
        <v>43831</v>
      </c>
      <c r="I419" s="30">
        <v>46022</v>
      </c>
      <c r="J419" s="30" t="s">
        <v>1921</v>
      </c>
      <c r="K419" s="29" t="s">
        <v>2159</v>
      </c>
      <c r="L419" s="29" t="s">
        <v>2160</v>
      </c>
      <c r="M419" s="29" t="s">
        <v>1978</v>
      </c>
      <c r="N419" s="29" t="s">
        <v>1990</v>
      </c>
      <c r="O419" s="29" t="s">
        <v>1991</v>
      </c>
      <c r="P419" s="29" t="s">
        <v>1981</v>
      </c>
      <c r="Q419" s="29" t="s">
        <v>1982</v>
      </c>
      <c r="R419" s="30">
        <v>45658</v>
      </c>
      <c r="S419" s="30"/>
      <c r="T419" s="30">
        <v>45794</v>
      </c>
      <c r="U419" s="30"/>
      <c r="V419" s="29" t="s">
        <v>1983</v>
      </c>
      <c r="W419" s="29" t="s">
        <v>1984</v>
      </c>
      <c r="X419" s="30">
        <v>44257</v>
      </c>
      <c r="Y419" s="29" t="s">
        <v>1985</v>
      </c>
    </row>
    <row r="420" spans="1:25" x14ac:dyDescent="0.25">
      <c r="A420" s="28" t="s">
        <v>2156</v>
      </c>
      <c r="B420" s="29" t="s">
        <v>2157</v>
      </c>
      <c r="C420" s="29" t="s">
        <v>536</v>
      </c>
      <c r="D420" s="29" t="s">
        <v>2170</v>
      </c>
      <c r="E420" s="29" t="s">
        <v>537</v>
      </c>
      <c r="F420" s="29" t="s">
        <v>538</v>
      </c>
      <c r="G420" s="29" t="s">
        <v>1975</v>
      </c>
      <c r="H420" s="30">
        <v>43831</v>
      </c>
      <c r="I420" s="30">
        <v>46022</v>
      </c>
      <c r="J420" s="30" t="s">
        <v>1921</v>
      </c>
      <c r="K420" s="29" t="s">
        <v>2159</v>
      </c>
      <c r="L420" s="29" t="s">
        <v>2160</v>
      </c>
      <c r="M420" s="29" t="s">
        <v>1978</v>
      </c>
      <c r="N420" s="29" t="s">
        <v>1992</v>
      </c>
      <c r="O420" s="29" t="s">
        <v>1993</v>
      </c>
      <c r="P420" s="29" t="s">
        <v>1981</v>
      </c>
      <c r="Q420" s="29" t="s">
        <v>1982</v>
      </c>
      <c r="R420" s="30">
        <v>45795</v>
      </c>
      <c r="S420" s="30"/>
      <c r="T420" s="30">
        <v>45869</v>
      </c>
      <c r="U420" s="30"/>
      <c r="V420" s="29" t="s">
        <v>1983</v>
      </c>
      <c r="W420" s="29" t="s">
        <v>1984</v>
      </c>
      <c r="X420" s="30">
        <v>44257</v>
      </c>
      <c r="Y420" s="29" t="s">
        <v>1985</v>
      </c>
    </row>
    <row r="421" spans="1:25" x14ac:dyDescent="0.25">
      <c r="A421" s="28" t="s">
        <v>2156</v>
      </c>
      <c r="B421" s="29" t="s">
        <v>2157</v>
      </c>
      <c r="C421" s="29" t="s">
        <v>536</v>
      </c>
      <c r="D421" s="29" t="s">
        <v>2170</v>
      </c>
      <c r="E421" s="29" t="s">
        <v>537</v>
      </c>
      <c r="F421" s="29" t="s">
        <v>538</v>
      </c>
      <c r="G421" s="29" t="s">
        <v>1975</v>
      </c>
      <c r="H421" s="30">
        <v>43831</v>
      </c>
      <c r="I421" s="30">
        <v>46022</v>
      </c>
      <c r="J421" s="30" t="s">
        <v>1921</v>
      </c>
      <c r="K421" s="29" t="s">
        <v>2159</v>
      </c>
      <c r="L421" s="29" t="s">
        <v>2160</v>
      </c>
      <c r="M421" s="29" t="s">
        <v>1978</v>
      </c>
      <c r="N421" s="29" t="s">
        <v>1994</v>
      </c>
      <c r="O421" s="29" t="s">
        <v>1995</v>
      </c>
      <c r="P421" s="29" t="s">
        <v>1981</v>
      </c>
      <c r="Q421" s="29" t="s">
        <v>1982</v>
      </c>
      <c r="R421" s="30">
        <v>45870</v>
      </c>
      <c r="S421" s="30"/>
      <c r="T421" s="30">
        <v>46356</v>
      </c>
      <c r="U421" s="30"/>
      <c r="V421" s="29" t="s">
        <v>1983</v>
      </c>
      <c r="W421" s="29" t="s">
        <v>1984</v>
      </c>
      <c r="X421" s="30">
        <v>44257</v>
      </c>
      <c r="Y421" s="29" t="s">
        <v>1985</v>
      </c>
    </row>
    <row r="422" spans="1:25" x14ac:dyDescent="0.25">
      <c r="A422" s="28" t="s">
        <v>2156</v>
      </c>
      <c r="B422" s="29" t="s">
        <v>2157</v>
      </c>
      <c r="C422" s="29" t="s">
        <v>536</v>
      </c>
      <c r="D422" s="29" t="s">
        <v>2170</v>
      </c>
      <c r="E422" s="29" t="s">
        <v>537</v>
      </c>
      <c r="F422" s="29" t="s">
        <v>538</v>
      </c>
      <c r="G422" s="29" t="s">
        <v>1975</v>
      </c>
      <c r="H422" s="30">
        <v>43831</v>
      </c>
      <c r="I422" s="30">
        <v>46022</v>
      </c>
      <c r="J422" s="30" t="s">
        <v>1921</v>
      </c>
      <c r="K422" s="29" t="s">
        <v>2159</v>
      </c>
      <c r="L422" s="29" t="s">
        <v>2160</v>
      </c>
      <c r="M422" s="29" t="s">
        <v>1978</v>
      </c>
      <c r="N422" s="29" t="s">
        <v>1996</v>
      </c>
      <c r="O422" s="29" t="s">
        <v>1997</v>
      </c>
      <c r="P422" s="29" t="s">
        <v>1981</v>
      </c>
      <c r="Q422" s="29" t="s">
        <v>1982</v>
      </c>
      <c r="R422" s="30">
        <v>46357</v>
      </c>
      <c r="S422" s="30"/>
      <c r="T422" s="30">
        <v>46387</v>
      </c>
      <c r="U422" s="30"/>
      <c r="V422" s="29" t="s">
        <v>1983</v>
      </c>
      <c r="W422" s="29" t="s">
        <v>1984</v>
      </c>
      <c r="X422" s="30">
        <v>44257</v>
      </c>
      <c r="Y422" s="29" t="s">
        <v>1985</v>
      </c>
    </row>
    <row r="423" spans="1:25" x14ac:dyDescent="0.25">
      <c r="A423" s="28" t="s">
        <v>2156</v>
      </c>
      <c r="B423" s="29" t="s">
        <v>2157</v>
      </c>
      <c r="C423" s="29" t="s">
        <v>620</v>
      </c>
      <c r="D423" s="29" t="s">
        <v>2202</v>
      </c>
      <c r="E423" s="29" t="s">
        <v>621</v>
      </c>
      <c r="F423" s="29" t="s">
        <v>622</v>
      </c>
      <c r="G423" s="29" t="s">
        <v>1975</v>
      </c>
      <c r="H423" s="30">
        <v>44409</v>
      </c>
      <c r="I423" s="30">
        <v>44561</v>
      </c>
      <c r="J423" s="30" t="s">
        <v>1921</v>
      </c>
      <c r="K423" s="29" t="s">
        <v>2159</v>
      </c>
      <c r="L423" s="29" t="s">
        <v>2160</v>
      </c>
      <c r="M423" s="29" t="s">
        <v>1978</v>
      </c>
      <c r="N423" s="29" t="s">
        <v>2003</v>
      </c>
      <c r="O423" s="29" t="s">
        <v>1993</v>
      </c>
      <c r="P423" s="29" t="s">
        <v>2004</v>
      </c>
      <c r="Q423" s="29" t="s">
        <v>2005</v>
      </c>
      <c r="R423" s="30">
        <v>44742</v>
      </c>
      <c r="S423" s="30">
        <v>44742</v>
      </c>
      <c r="T423" s="30">
        <v>44926</v>
      </c>
      <c r="U423" s="30">
        <v>44916</v>
      </c>
      <c r="V423" s="29" t="s">
        <v>1983</v>
      </c>
      <c r="W423" s="29" t="s">
        <v>1984</v>
      </c>
      <c r="X423" s="30">
        <v>44257</v>
      </c>
      <c r="Y423" s="29" t="s">
        <v>2002</v>
      </c>
    </row>
    <row r="424" spans="1:25" x14ac:dyDescent="0.25">
      <c r="A424" s="28" t="s">
        <v>2156</v>
      </c>
      <c r="B424" s="29" t="s">
        <v>2157</v>
      </c>
      <c r="C424" s="29" t="s">
        <v>620</v>
      </c>
      <c r="D424" s="29" t="s">
        <v>2202</v>
      </c>
      <c r="E424" s="29" t="s">
        <v>621</v>
      </c>
      <c r="F424" s="29" t="s">
        <v>622</v>
      </c>
      <c r="G424" s="29" t="s">
        <v>1975</v>
      </c>
      <c r="H424" s="30">
        <v>44409</v>
      </c>
      <c r="I424" s="30">
        <v>44561</v>
      </c>
      <c r="J424" s="30" t="s">
        <v>1921</v>
      </c>
      <c r="K424" s="29" t="s">
        <v>2159</v>
      </c>
      <c r="L424" s="29" t="s">
        <v>2160</v>
      </c>
      <c r="M424" s="29" t="s">
        <v>1978</v>
      </c>
      <c r="N424" s="29" t="s">
        <v>2006</v>
      </c>
      <c r="O424" s="29" t="s">
        <v>2007</v>
      </c>
      <c r="P424" s="29" t="s">
        <v>2004</v>
      </c>
      <c r="Q424" s="29" t="s">
        <v>2005</v>
      </c>
      <c r="R424" s="30">
        <v>44927</v>
      </c>
      <c r="S424" s="30">
        <v>44927</v>
      </c>
      <c r="T424" s="30">
        <v>45291</v>
      </c>
      <c r="U424" s="30"/>
      <c r="V424" s="29" t="s">
        <v>1983</v>
      </c>
      <c r="W424" s="29" t="s">
        <v>1984</v>
      </c>
      <c r="X424" s="30">
        <v>44257</v>
      </c>
      <c r="Y424" s="29" t="s">
        <v>2002</v>
      </c>
    </row>
    <row r="425" spans="1:25" x14ac:dyDescent="0.25">
      <c r="A425" s="28" t="s">
        <v>2156</v>
      </c>
      <c r="B425" s="29" t="s">
        <v>2157</v>
      </c>
      <c r="C425" s="29" t="s">
        <v>605</v>
      </c>
      <c r="D425" s="29" t="s">
        <v>2197</v>
      </c>
      <c r="E425" s="29" t="s">
        <v>606</v>
      </c>
      <c r="F425" s="29" t="s">
        <v>607</v>
      </c>
      <c r="G425" s="29" t="s">
        <v>1975</v>
      </c>
      <c r="H425" s="30">
        <v>43466</v>
      </c>
      <c r="I425" s="30">
        <v>45291</v>
      </c>
      <c r="J425" s="30" t="s">
        <v>1921</v>
      </c>
      <c r="K425" s="29" t="s">
        <v>2159</v>
      </c>
      <c r="L425" s="29" t="s">
        <v>2160</v>
      </c>
      <c r="M425" s="29" t="s">
        <v>1978</v>
      </c>
      <c r="N425" s="29" t="s">
        <v>1979</v>
      </c>
      <c r="O425" s="29" t="s">
        <v>1980</v>
      </c>
      <c r="P425" s="29" t="s">
        <v>1981</v>
      </c>
      <c r="Q425" s="29" t="s">
        <v>1982</v>
      </c>
      <c r="R425" s="30">
        <v>43466</v>
      </c>
      <c r="S425" s="30">
        <v>43466</v>
      </c>
      <c r="T425" s="30">
        <v>43586</v>
      </c>
      <c r="U425" s="30">
        <v>43586</v>
      </c>
      <c r="V425" s="29" t="s">
        <v>1983</v>
      </c>
      <c r="W425" s="29" t="s">
        <v>1984</v>
      </c>
      <c r="X425" s="30">
        <v>44257</v>
      </c>
      <c r="Y425" s="29" t="s">
        <v>2002</v>
      </c>
    </row>
    <row r="426" spans="1:25" x14ac:dyDescent="0.25">
      <c r="A426" s="28" t="s">
        <v>2156</v>
      </c>
      <c r="B426" s="29" t="s">
        <v>2157</v>
      </c>
      <c r="C426" s="29" t="s">
        <v>605</v>
      </c>
      <c r="D426" s="29" t="s">
        <v>2197</v>
      </c>
      <c r="E426" s="29" t="s">
        <v>606</v>
      </c>
      <c r="F426" s="29" t="s">
        <v>607</v>
      </c>
      <c r="G426" s="29" t="s">
        <v>1975</v>
      </c>
      <c r="H426" s="30">
        <v>43466</v>
      </c>
      <c r="I426" s="30">
        <v>45291</v>
      </c>
      <c r="J426" s="30" t="s">
        <v>1921</v>
      </c>
      <c r="K426" s="29" t="s">
        <v>2159</v>
      </c>
      <c r="L426" s="29" t="s">
        <v>2160</v>
      </c>
      <c r="M426" s="29" t="s">
        <v>1978</v>
      </c>
      <c r="N426" s="29" t="s">
        <v>1986</v>
      </c>
      <c r="O426" s="29" t="s">
        <v>1987</v>
      </c>
      <c r="P426" s="29" t="s">
        <v>1981</v>
      </c>
      <c r="Q426" s="29" t="s">
        <v>1982</v>
      </c>
      <c r="R426" s="30">
        <v>43587</v>
      </c>
      <c r="S426" s="30">
        <v>43587</v>
      </c>
      <c r="T426" s="30">
        <v>44329</v>
      </c>
      <c r="U426" s="30">
        <v>44329</v>
      </c>
      <c r="V426" s="29" t="s">
        <v>1983</v>
      </c>
      <c r="W426" s="29" t="s">
        <v>1984</v>
      </c>
      <c r="X426" s="30">
        <v>44257</v>
      </c>
      <c r="Y426" s="29" t="s">
        <v>2002</v>
      </c>
    </row>
    <row r="427" spans="1:25" x14ac:dyDescent="0.25">
      <c r="A427" s="28" t="s">
        <v>2156</v>
      </c>
      <c r="B427" s="29" t="s">
        <v>2157</v>
      </c>
      <c r="C427" s="29" t="s">
        <v>605</v>
      </c>
      <c r="D427" s="29" t="s">
        <v>2197</v>
      </c>
      <c r="E427" s="29" t="s">
        <v>606</v>
      </c>
      <c r="F427" s="29" t="s">
        <v>607</v>
      </c>
      <c r="G427" s="29" t="s">
        <v>1975</v>
      </c>
      <c r="H427" s="30">
        <v>43466</v>
      </c>
      <c r="I427" s="30">
        <v>45291</v>
      </c>
      <c r="J427" s="30" t="s">
        <v>1921</v>
      </c>
      <c r="K427" s="29" t="s">
        <v>2159</v>
      </c>
      <c r="L427" s="29" t="s">
        <v>2160</v>
      </c>
      <c r="M427" s="29" t="s">
        <v>1978</v>
      </c>
      <c r="N427" s="29" t="s">
        <v>1988</v>
      </c>
      <c r="O427" s="29" t="s">
        <v>1989</v>
      </c>
      <c r="P427" s="29" t="s">
        <v>1981</v>
      </c>
      <c r="Q427" s="29" t="s">
        <v>1982</v>
      </c>
      <c r="R427" s="30">
        <v>44440</v>
      </c>
      <c r="S427" s="30">
        <v>44440</v>
      </c>
      <c r="T427" s="30">
        <v>44652</v>
      </c>
      <c r="U427" s="30">
        <v>44652</v>
      </c>
      <c r="V427" s="29" t="s">
        <v>1983</v>
      </c>
      <c r="W427" s="29" t="s">
        <v>1984</v>
      </c>
      <c r="X427" s="30">
        <v>44257</v>
      </c>
      <c r="Y427" s="29" t="s">
        <v>2002</v>
      </c>
    </row>
    <row r="428" spans="1:25" x14ac:dyDescent="0.25">
      <c r="A428" s="28" t="s">
        <v>2156</v>
      </c>
      <c r="B428" s="29" t="s">
        <v>2157</v>
      </c>
      <c r="C428" s="29" t="s">
        <v>605</v>
      </c>
      <c r="D428" s="29" t="s">
        <v>2197</v>
      </c>
      <c r="E428" s="29" t="s">
        <v>606</v>
      </c>
      <c r="F428" s="29" t="s">
        <v>607</v>
      </c>
      <c r="G428" s="29" t="s">
        <v>1975</v>
      </c>
      <c r="H428" s="30">
        <v>43466</v>
      </c>
      <c r="I428" s="30">
        <v>45291</v>
      </c>
      <c r="J428" s="30" t="s">
        <v>1921</v>
      </c>
      <c r="K428" s="29" t="s">
        <v>2159</v>
      </c>
      <c r="L428" s="29" t="s">
        <v>2160</v>
      </c>
      <c r="M428" s="29" t="s">
        <v>1978</v>
      </c>
      <c r="N428" s="29" t="s">
        <v>1990</v>
      </c>
      <c r="O428" s="29" t="s">
        <v>1991</v>
      </c>
      <c r="P428" s="29" t="s">
        <v>1981</v>
      </c>
      <c r="Q428" s="29" t="s">
        <v>1982</v>
      </c>
      <c r="R428" s="30">
        <v>44691</v>
      </c>
      <c r="S428" s="30">
        <v>44691</v>
      </c>
      <c r="T428" s="30">
        <v>44853</v>
      </c>
      <c r="U428" s="30">
        <v>45075</v>
      </c>
      <c r="V428" s="29" t="s">
        <v>1983</v>
      </c>
      <c r="W428" s="29" t="s">
        <v>1984</v>
      </c>
      <c r="X428" s="30">
        <v>44257</v>
      </c>
      <c r="Y428" s="29" t="s">
        <v>2002</v>
      </c>
    </row>
    <row r="429" spans="1:25" x14ac:dyDescent="0.25">
      <c r="A429" s="28" t="s">
        <v>2156</v>
      </c>
      <c r="B429" s="29" t="s">
        <v>2157</v>
      </c>
      <c r="C429" s="29" t="s">
        <v>605</v>
      </c>
      <c r="D429" s="29" t="s">
        <v>2197</v>
      </c>
      <c r="E429" s="29" t="s">
        <v>606</v>
      </c>
      <c r="F429" s="29" t="s">
        <v>607</v>
      </c>
      <c r="G429" s="29" t="s">
        <v>1975</v>
      </c>
      <c r="H429" s="30">
        <v>43466</v>
      </c>
      <c r="I429" s="30">
        <v>45291</v>
      </c>
      <c r="J429" s="30" t="s">
        <v>1921</v>
      </c>
      <c r="K429" s="29" t="s">
        <v>2159</v>
      </c>
      <c r="L429" s="29" t="s">
        <v>2160</v>
      </c>
      <c r="M429" s="29" t="s">
        <v>1978</v>
      </c>
      <c r="N429" s="29" t="s">
        <v>1992</v>
      </c>
      <c r="O429" s="29" t="s">
        <v>1993</v>
      </c>
      <c r="P429" s="29" t="s">
        <v>1981</v>
      </c>
      <c r="Q429" s="29" t="s">
        <v>1982</v>
      </c>
      <c r="R429" s="30">
        <v>44958</v>
      </c>
      <c r="S429" s="30">
        <v>45252</v>
      </c>
      <c r="T429" s="30">
        <v>45291</v>
      </c>
      <c r="U429" s="30">
        <v>45463</v>
      </c>
      <c r="V429" s="29" t="s">
        <v>1983</v>
      </c>
      <c r="W429" s="29" t="s">
        <v>1984</v>
      </c>
      <c r="X429" s="30">
        <v>44257</v>
      </c>
      <c r="Y429" s="29" t="s">
        <v>2002</v>
      </c>
    </row>
    <row r="430" spans="1:25" x14ac:dyDescent="0.25">
      <c r="A430" s="28" t="s">
        <v>2156</v>
      </c>
      <c r="B430" s="29" t="s">
        <v>2157</v>
      </c>
      <c r="C430" s="29" t="s">
        <v>605</v>
      </c>
      <c r="D430" s="29" t="s">
        <v>2197</v>
      </c>
      <c r="E430" s="29" t="s">
        <v>606</v>
      </c>
      <c r="F430" s="29" t="s">
        <v>607</v>
      </c>
      <c r="G430" s="29" t="s">
        <v>1975</v>
      </c>
      <c r="H430" s="30">
        <v>43466</v>
      </c>
      <c r="I430" s="30">
        <v>45291</v>
      </c>
      <c r="J430" s="30" t="s">
        <v>1921</v>
      </c>
      <c r="K430" s="29" t="s">
        <v>2159</v>
      </c>
      <c r="L430" s="29" t="s">
        <v>2160</v>
      </c>
      <c r="M430" s="29" t="s">
        <v>1978</v>
      </c>
      <c r="N430" s="29" t="s">
        <v>1994</v>
      </c>
      <c r="O430" s="29" t="s">
        <v>1995</v>
      </c>
      <c r="P430" s="29" t="s">
        <v>1981</v>
      </c>
      <c r="Q430" s="29" t="s">
        <v>1982</v>
      </c>
      <c r="R430" s="30">
        <v>45352</v>
      </c>
      <c r="S430" s="30">
        <v>45464</v>
      </c>
      <c r="T430" s="30">
        <v>45716</v>
      </c>
      <c r="U430" s="30"/>
      <c r="V430" s="29" t="s">
        <v>1983</v>
      </c>
      <c r="W430" s="29" t="s">
        <v>1984</v>
      </c>
      <c r="X430" s="30">
        <v>44257</v>
      </c>
      <c r="Y430" s="29" t="s">
        <v>2002</v>
      </c>
    </row>
    <row r="431" spans="1:25" x14ac:dyDescent="0.25">
      <c r="A431" s="28" t="s">
        <v>2156</v>
      </c>
      <c r="B431" s="29" t="s">
        <v>2157</v>
      </c>
      <c r="C431" s="29" t="s">
        <v>605</v>
      </c>
      <c r="D431" s="29" t="s">
        <v>2197</v>
      </c>
      <c r="E431" s="29" t="s">
        <v>606</v>
      </c>
      <c r="F431" s="29" t="s">
        <v>607</v>
      </c>
      <c r="G431" s="29" t="s">
        <v>1975</v>
      </c>
      <c r="H431" s="30">
        <v>43466</v>
      </c>
      <c r="I431" s="30">
        <v>45291</v>
      </c>
      <c r="J431" s="30" t="s">
        <v>1921</v>
      </c>
      <c r="K431" s="29" t="s">
        <v>2159</v>
      </c>
      <c r="L431" s="29" t="s">
        <v>2160</v>
      </c>
      <c r="M431" s="29" t="s">
        <v>1978</v>
      </c>
      <c r="N431" s="29" t="s">
        <v>1996</v>
      </c>
      <c r="O431" s="29" t="s">
        <v>1997</v>
      </c>
      <c r="P431" s="29" t="s">
        <v>1981</v>
      </c>
      <c r="Q431" s="29" t="s">
        <v>1982</v>
      </c>
      <c r="R431" s="30">
        <v>45717</v>
      </c>
      <c r="S431" s="30"/>
      <c r="T431" s="30">
        <v>45746</v>
      </c>
      <c r="U431" s="30"/>
      <c r="V431" s="29" t="s">
        <v>1983</v>
      </c>
      <c r="W431" s="29" t="s">
        <v>1984</v>
      </c>
      <c r="X431" s="30">
        <v>44257</v>
      </c>
      <c r="Y431" s="29" t="s">
        <v>2002</v>
      </c>
    </row>
    <row r="432" spans="1:25" x14ac:dyDescent="0.25">
      <c r="A432" s="28" t="s">
        <v>2156</v>
      </c>
      <c r="B432" s="29" t="s">
        <v>2157</v>
      </c>
      <c r="C432" s="29" t="s">
        <v>557</v>
      </c>
      <c r="D432" s="29" t="s">
        <v>2181</v>
      </c>
      <c r="E432" s="29" t="s">
        <v>558</v>
      </c>
      <c r="F432" s="29" t="s">
        <v>559</v>
      </c>
      <c r="G432" s="29" t="s">
        <v>1975</v>
      </c>
      <c r="H432" s="30">
        <v>43647</v>
      </c>
      <c r="I432" s="30">
        <v>44377</v>
      </c>
      <c r="J432" s="30" t="s">
        <v>1921</v>
      </c>
      <c r="K432" s="29" t="s">
        <v>2159</v>
      </c>
      <c r="L432" s="29" t="s">
        <v>2160</v>
      </c>
      <c r="M432" s="29" t="s">
        <v>1978</v>
      </c>
      <c r="N432" s="29" t="s">
        <v>1979</v>
      </c>
      <c r="O432" s="29" t="s">
        <v>1980</v>
      </c>
      <c r="P432" s="29" t="s">
        <v>1981</v>
      </c>
      <c r="Q432" s="29" t="s">
        <v>1982</v>
      </c>
      <c r="R432" s="30">
        <v>44197</v>
      </c>
      <c r="S432" s="30">
        <v>44197</v>
      </c>
      <c r="T432" s="30">
        <v>44227</v>
      </c>
      <c r="U432" s="30">
        <v>44227</v>
      </c>
      <c r="V432" s="29" t="s">
        <v>1983</v>
      </c>
      <c r="W432" s="29" t="s">
        <v>1984</v>
      </c>
      <c r="X432" s="30">
        <v>44257</v>
      </c>
      <c r="Y432" s="29" t="s">
        <v>2002</v>
      </c>
    </row>
    <row r="433" spans="1:25" x14ac:dyDescent="0.25">
      <c r="A433" s="28" t="s">
        <v>2156</v>
      </c>
      <c r="B433" s="29" t="s">
        <v>2157</v>
      </c>
      <c r="C433" s="29" t="s">
        <v>557</v>
      </c>
      <c r="D433" s="29" t="s">
        <v>2181</v>
      </c>
      <c r="E433" s="29" t="s">
        <v>558</v>
      </c>
      <c r="F433" s="29" t="s">
        <v>559</v>
      </c>
      <c r="G433" s="29" t="s">
        <v>1975</v>
      </c>
      <c r="H433" s="30">
        <v>43647</v>
      </c>
      <c r="I433" s="30">
        <v>44377</v>
      </c>
      <c r="J433" s="30" t="s">
        <v>1921</v>
      </c>
      <c r="K433" s="29" t="s">
        <v>2159</v>
      </c>
      <c r="L433" s="29" t="s">
        <v>2160</v>
      </c>
      <c r="M433" s="29" t="s">
        <v>1978</v>
      </c>
      <c r="N433" s="29" t="s">
        <v>1986</v>
      </c>
      <c r="O433" s="29" t="s">
        <v>1987</v>
      </c>
      <c r="P433" s="29" t="s">
        <v>1981</v>
      </c>
      <c r="Q433" s="29" t="s">
        <v>1982</v>
      </c>
      <c r="R433" s="30">
        <v>44228</v>
      </c>
      <c r="S433" s="30">
        <v>44228</v>
      </c>
      <c r="T433" s="30">
        <v>44286</v>
      </c>
      <c r="U433" s="30">
        <v>44286</v>
      </c>
      <c r="V433" s="29" t="s">
        <v>1983</v>
      </c>
      <c r="W433" s="29" t="s">
        <v>1984</v>
      </c>
      <c r="X433" s="30">
        <v>44257</v>
      </c>
      <c r="Y433" s="29" t="s">
        <v>2002</v>
      </c>
    </row>
    <row r="434" spans="1:25" x14ac:dyDescent="0.25">
      <c r="A434" s="28" t="s">
        <v>2156</v>
      </c>
      <c r="B434" s="29" t="s">
        <v>2157</v>
      </c>
      <c r="C434" s="29" t="s">
        <v>557</v>
      </c>
      <c r="D434" s="29" t="s">
        <v>2181</v>
      </c>
      <c r="E434" s="29" t="s">
        <v>558</v>
      </c>
      <c r="F434" s="29" t="s">
        <v>559</v>
      </c>
      <c r="G434" s="29" t="s">
        <v>1975</v>
      </c>
      <c r="H434" s="30">
        <v>43647</v>
      </c>
      <c r="I434" s="30">
        <v>44377</v>
      </c>
      <c r="J434" s="30" t="s">
        <v>1921</v>
      </c>
      <c r="K434" s="29" t="s">
        <v>2159</v>
      </c>
      <c r="L434" s="29" t="s">
        <v>2160</v>
      </c>
      <c r="M434" s="29" t="s">
        <v>1978</v>
      </c>
      <c r="N434" s="29" t="s">
        <v>1988</v>
      </c>
      <c r="O434" s="29" t="s">
        <v>1989</v>
      </c>
      <c r="P434" s="29" t="s">
        <v>1981</v>
      </c>
      <c r="Q434" s="29" t="s">
        <v>1982</v>
      </c>
      <c r="R434" s="30">
        <v>44287</v>
      </c>
      <c r="S434" s="30">
        <v>44287</v>
      </c>
      <c r="T434" s="30">
        <v>44439</v>
      </c>
      <c r="U434" s="30">
        <v>44439</v>
      </c>
      <c r="V434" s="29" t="s">
        <v>1983</v>
      </c>
      <c r="W434" s="29" t="s">
        <v>1984</v>
      </c>
      <c r="X434" s="30">
        <v>44257</v>
      </c>
      <c r="Y434" s="29" t="s">
        <v>2002</v>
      </c>
    </row>
    <row r="435" spans="1:25" x14ac:dyDescent="0.25">
      <c r="A435" s="28" t="s">
        <v>2156</v>
      </c>
      <c r="B435" s="29" t="s">
        <v>2157</v>
      </c>
      <c r="C435" s="29" t="s">
        <v>557</v>
      </c>
      <c r="D435" s="29" t="s">
        <v>2181</v>
      </c>
      <c r="E435" s="29" t="s">
        <v>558</v>
      </c>
      <c r="F435" s="29" t="s">
        <v>559</v>
      </c>
      <c r="G435" s="29" t="s">
        <v>1975</v>
      </c>
      <c r="H435" s="30">
        <v>43647</v>
      </c>
      <c r="I435" s="30">
        <v>44377</v>
      </c>
      <c r="J435" s="30" t="s">
        <v>1921</v>
      </c>
      <c r="K435" s="29" t="s">
        <v>2159</v>
      </c>
      <c r="L435" s="29" t="s">
        <v>2160</v>
      </c>
      <c r="M435" s="29" t="s">
        <v>1978</v>
      </c>
      <c r="N435" s="29" t="s">
        <v>1990</v>
      </c>
      <c r="O435" s="29" t="s">
        <v>1991</v>
      </c>
      <c r="P435" s="29" t="s">
        <v>1981</v>
      </c>
      <c r="Q435" s="29" t="s">
        <v>1982</v>
      </c>
      <c r="R435" s="30">
        <v>44440</v>
      </c>
      <c r="S435" s="30">
        <v>44501</v>
      </c>
      <c r="T435" s="30">
        <v>44484</v>
      </c>
      <c r="U435" s="30">
        <v>44622</v>
      </c>
      <c r="V435" s="29" t="s">
        <v>1983</v>
      </c>
      <c r="W435" s="29" t="s">
        <v>1984</v>
      </c>
      <c r="X435" s="30">
        <v>44257</v>
      </c>
      <c r="Y435" s="29" t="s">
        <v>2002</v>
      </c>
    </row>
    <row r="436" spans="1:25" x14ac:dyDescent="0.25">
      <c r="A436" s="28" t="s">
        <v>2156</v>
      </c>
      <c r="B436" s="29" t="s">
        <v>2157</v>
      </c>
      <c r="C436" s="29" t="s">
        <v>557</v>
      </c>
      <c r="D436" s="29" t="s">
        <v>2181</v>
      </c>
      <c r="E436" s="29" t="s">
        <v>558</v>
      </c>
      <c r="F436" s="29" t="s">
        <v>559</v>
      </c>
      <c r="G436" s="29" t="s">
        <v>1975</v>
      </c>
      <c r="H436" s="30">
        <v>43647</v>
      </c>
      <c r="I436" s="30">
        <v>44377</v>
      </c>
      <c r="J436" s="30" t="s">
        <v>1921</v>
      </c>
      <c r="K436" s="29" t="s">
        <v>2159</v>
      </c>
      <c r="L436" s="29" t="s">
        <v>2160</v>
      </c>
      <c r="M436" s="29" t="s">
        <v>1978</v>
      </c>
      <c r="N436" s="29" t="s">
        <v>1992</v>
      </c>
      <c r="O436" s="29" t="s">
        <v>1993</v>
      </c>
      <c r="P436" s="29" t="s">
        <v>1981</v>
      </c>
      <c r="Q436" s="29" t="s">
        <v>1982</v>
      </c>
      <c r="R436" s="30">
        <v>44576</v>
      </c>
      <c r="S436" s="30">
        <v>44624</v>
      </c>
      <c r="T436" s="30">
        <v>44635</v>
      </c>
      <c r="U436" s="30">
        <v>44763</v>
      </c>
      <c r="V436" s="29" t="s">
        <v>1983</v>
      </c>
      <c r="W436" s="29" t="s">
        <v>1984</v>
      </c>
      <c r="X436" s="30">
        <v>44257</v>
      </c>
      <c r="Y436" s="29" t="s">
        <v>2002</v>
      </c>
    </row>
    <row r="437" spans="1:25" x14ac:dyDescent="0.25">
      <c r="A437" s="28" t="s">
        <v>2156</v>
      </c>
      <c r="B437" s="29" t="s">
        <v>2157</v>
      </c>
      <c r="C437" s="29" t="s">
        <v>557</v>
      </c>
      <c r="D437" s="29" t="s">
        <v>2181</v>
      </c>
      <c r="E437" s="29" t="s">
        <v>558</v>
      </c>
      <c r="F437" s="29" t="s">
        <v>559</v>
      </c>
      <c r="G437" s="29" t="s">
        <v>1975</v>
      </c>
      <c r="H437" s="30">
        <v>43647</v>
      </c>
      <c r="I437" s="30">
        <v>44377</v>
      </c>
      <c r="J437" s="30" t="s">
        <v>1921</v>
      </c>
      <c r="K437" s="29" t="s">
        <v>2159</v>
      </c>
      <c r="L437" s="29" t="s">
        <v>2160</v>
      </c>
      <c r="M437" s="29" t="s">
        <v>1978</v>
      </c>
      <c r="N437" s="29" t="s">
        <v>1994</v>
      </c>
      <c r="O437" s="29" t="s">
        <v>1995</v>
      </c>
      <c r="P437" s="29" t="s">
        <v>1981</v>
      </c>
      <c r="Q437" s="29" t="s">
        <v>1982</v>
      </c>
      <c r="R437" s="30">
        <v>44805</v>
      </c>
      <c r="S437" s="30">
        <v>44844</v>
      </c>
      <c r="T437" s="30">
        <v>45169</v>
      </c>
      <c r="U437" s="30"/>
      <c r="V437" s="29" t="s">
        <v>1983</v>
      </c>
      <c r="W437" s="29" t="s">
        <v>1984</v>
      </c>
      <c r="X437" s="30">
        <v>44257</v>
      </c>
      <c r="Y437" s="29" t="s">
        <v>2002</v>
      </c>
    </row>
    <row r="438" spans="1:25" x14ac:dyDescent="0.25">
      <c r="A438" s="28" t="s">
        <v>2156</v>
      </c>
      <c r="B438" s="29" t="s">
        <v>2157</v>
      </c>
      <c r="C438" s="29" t="s">
        <v>557</v>
      </c>
      <c r="D438" s="29" t="s">
        <v>2181</v>
      </c>
      <c r="E438" s="29" t="s">
        <v>558</v>
      </c>
      <c r="F438" s="29" t="s">
        <v>559</v>
      </c>
      <c r="G438" s="29" t="s">
        <v>1975</v>
      </c>
      <c r="H438" s="30">
        <v>43647</v>
      </c>
      <c r="I438" s="30">
        <v>44377</v>
      </c>
      <c r="J438" s="30" t="s">
        <v>1921</v>
      </c>
      <c r="K438" s="29" t="s">
        <v>2159</v>
      </c>
      <c r="L438" s="29" t="s">
        <v>2160</v>
      </c>
      <c r="M438" s="29" t="s">
        <v>1978</v>
      </c>
      <c r="N438" s="29" t="s">
        <v>1996</v>
      </c>
      <c r="O438" s="29" t="s">
        <v>1997</v>
      </c>
      <c r="P438" s="29" t="s">
        <v>1981</v>
      </c>
      <c r="Q438" s="29" t="s">
        <v>1982</v>
      </c>
      <c r="R438" s="30">
        <v>45170</v>
      </c>
      <c r="S438" s="30"/>
      <c r="T438" s="30">
        <v>45264</v>
      </c>
      <c r="U438" s="30"/>
      <c r="V438" s="29" t="s">
        <v>1983</v>
      </c>
      <c r="W438" s="29" t="s">
        <v>1984</v>
      </c>
      <c r="X438" s="30">
        <v>44257</v>
      </c>
      <c r="Y438" s="29" t="s">
        <v>2002</v>
      </c>
    </row>
    <row r="439" spans="1:25" x14ac:dyDescent="0.25">
      <c r="A439" s="28" t="s">
        <v>2156</v>
      </c>
      <c r="B439" s="29" t="s">
        <v>2157</v>
      </c>
      <c r="C439" s="29" t="s">
        <v>533</v>
      </c>
      <c r="D439" s="29" t="s">
        <v>2169</v>
      </c>
      <c r="E439" s="29" t="s">
        <v>534</v>
      </c>
      <c r="F439" s="29" t="s">
        <v>535</v>
      </c>
      <c r="G439" s="29" t="s">
        <v>1975</v>
      </c>
      <c r="H439" s="30">
        <v>44927</v>
      </c>
      <c r="I439" s="30">
        <v>46265</v>
      </c>
      <c r="J439" s="30" t="s">
        <v>1921</v>
      </c>
      <c r="K439" s="29" t="s">
        <v>2159</v>
      </c>
      <c r="L439" s="29" t="s">
        <v>2160</v>
      </c>
      <c r="M439" s="29" t="s">
        <v>1978</v>
      </c>
      <c r="N439" s="29" t="s">
        <v>1979</v>
      </c>
      <c r="O439" s="29" t="s">
        <v>1980</v>
      </c>
      <c r="P439" s="29" t="s">
        <v>1981</v>
      </c>
      <c r="Q439" s="29" t="s">
        <v>1982</v>
      </c>
      <c r="R439" s="30">
        <v>44927</v>
      </c>
      <c r="S439" s="30">
        <v>44927</v>
      </c>
      <c r="T439" s="30">
        <v>44985</v>
      </c>
      <c r="U439" s="30">
        <v>44985</v>
      </c>
      <c r="V439" s="29" t="s">
        <v>1983</v>
      </c>
      <c r="W439" s="29" t="s">
        <v>1984</v>
      </c>
      <c r="X439" s="30">
        <v>45481</v>
      </c>
      <c r="Y439" s="29" t="s">
        <v>1985</v>
      </c>
    </row>
    <row r="440" spans="1:25" x14ac:dyDescent="0.25">
      <c r="A440" s="28" t="s">
        <v>2156</v>
      </c>
      <c r="B440" s="29" t="s">
        <v>2157</v>
      </c>
      <c r="C440" s="29" t="s">
        <v>533</v>
      </c>
      <c r="D440" s="29" t="s">
        <v>2169</v>
      </c>
      <c r="E440" s="29" t="s">
        <v>534</v>
      </c>
      <c r="F440" s="29" t="s">
        <v>535</v>
      </c>
      <c r="G440" s="29" t="s">
        <v>1975</v>
      </c>
      <c r="H440" s="30">
        <v>44927</v>
      </c>
      <c r="I440" s="30">
        <v>46265</v>
      </c>
      <c r="J440" s="30" t="s">
        <v>1921</v>
      </c>
      <c r="K440" s="29" t="s">
        <v>2159</v>
      </c>
      <c r="L440" s="29" t="s">
        <v>2160</v>
      </c>
      <c r="M440" s="29" t="s">
        <v>1978</v>
      </c>
      <c r="N440" s="29" t="s">
        <v>1986</v>
      </c>
      <c r="O440" s="29" t="s">
        <v>1987</v>
      </c>
      <c r="P440" s="29" t="s">
        <v>1981</v>
      </c>
      <c r="Q440" s="29" t="s">
        <v>1982</v>
      </c>
      <c r="R440" s="30">
        <v>44994</v>
      </c>
      <c r="S440" s="30">
        <v>44994</v>
      </c>
      <c r="T440" s="30">
        <v>45016</v>
      </c>
      <c r="U440" s="30">
        <v>45016</v>
      </c>
      <c r="V440" s="29" t="s">
        <v>1983</v>
      </c>
      <c r="W440" s="29" t="s">
        <v>1984</v>
      </c>
      <c r="X440" s="30">
        <v>45481</v>
      </c>
      <c r="Y440" s="29" t="s">
        <v>1985</v>
      </c>
    </row>
    <row r="441" spans="1:25" x14ac:dyDescent="0.25">
      <c r="A441" s="28" t="s">
        <v>2156</v>
      </c>
      <c r="B441" s="29" t="s">
        <v>2157</v>
      </c>
      <c r="C441" s="29" t="s">
        <v>533</v>
      </c>
      <c r="D441" s="29" t="s">
        <v>2169</v>
      </c>
      <c r="E441" s="29" t="s">
        <v>534</v>
      </c>
      <c r="F441" s="29" t="s">
        <v>535</v>
      </c>
      <c r="G441" s="29" t="s">
        <v>1975</v>
      </c>
      <c r="H441" s="30">
        <v>44927</v>
      </c>
      <c r="I441" s="30">
        <v>46265</v>
      </c>
      <c r="J441" s="30" t="s">
        <v>1921</v>
      </c>
      <c r="K441" s="29" t="s">
        <v>2159</v>
      </c>
      <c r="L441" s="29" t="s">
        <v>2160</v>
      </c>
      <c r="M441" s="29" t="s">
        <v>1978</v>
      </c>
      <c r="N441" s="29" t="s">
        <v>1988</v>
      </c>
      <c r="O441" s="29" t="s">
        <v>1989</v>
      </c>
      <c r="P441" s="29" t="s">
        <v>1981</v>
      </c>
      <c r="Q441" s="29" t="s">
        <v>1982</v>
      </c>
      <c r="R441" s="30">
        <v>45017</v>
      </c>
      <c r="S441" s="30">
        <v>45017</v>
      </c>
      <c r="T441" s="30">
        <v>45077</v>
      </c>
      <c r="U441" s="30">
        <v>45077</v>
      </c>
      <c r="V441" s="29" t="s">
        <v>1983</v>
      </c>
      <c r="W441" s="29" t="s">
        <v>1984</v>
      </c>
      <c r="X441" s="30">
        <v>45481</v>
      </c>
      <c r="Y441" s="29" t="s">
        <v>1985</v>
      </c>
    </row>
    <row r="442" spans="1:25" x14ac:dyDescent="0.25">
      <c r="A442" s="28" t="s">
        <v>2156</v>
      </c>
      <c r="B442" s="29" t="s">
        <v>2157</v>
      </c>
      <c r="C442" s="29" t="s">
        <v>533</v>
      </c>
      <c r="D442" s="29" t="s">
        <v>2169</v>
      </c>
      <c r="E442" s="29" t="s">
        <v>534</v>
      </c>
      <c r="F442" s="29" t="s">
        <v>535</v>
      </c>
      <c r="G442" s="29" t="s">
        <v>1975</v>
      </c>
      <c r="H442" s="30">
        <v>44927</v>
      </c>
      <c r="I442" s="30">
        <v>46265</v>
      </c>
      <c r="J442" s="30" t="s">
        <v>1921</v>
      </c>
      <c r="K442" s="29" t="s">
        <v>2159</v>
      </c>
      <c r="L442" s="29" t="s">
        <v>2160</v>
      </c>
      <c r="M442" s="29" t="s">
        <v>1978</v>
      </c>
      <c r="N442" s="29" t="s">
        <v>1990</v>
      </c>
      <c r="O442" s="29" t="s">
        <v>1991</v>
      </c>
      <c r="P442" s="29" t="s">
        <v>1981</v>
      </c>
      <c r="Q442" s="29" t="s">
        <v>1982</v>
      </c>
      <c r="R442" s="30">
        <v>45078</v>
      </c>
      <c r="S442" s="30">
        <v>45078</v>
      </c>
      <c r="T442" s="30">
        <v>45200</v>
      </c>
      <c r="U442" s="30">
        <v>45200</v>
      </c>
      <c r="V442" s="29" t="s">
        <v>1983</v>
      </c>
      <c r="W442" s="29" t="s">
        <v>1984</v>
      </c>
      <c r="X442" s="30">
        <v>45481</v>
      </c>
      <c r="Y442" s="29" t="s">
        <v>1985</v>
      </c>
    </row>
    <row r="443" spans="1:25" x14ac:dyDescent="0.25">
      <c r="A443" s="28" t="s">
        <v>2156</v>
      </c>
      <c r="B443" s="29" t="s">
        <v>2157</v>
      </c>
      <c r="C443" s="29" t="s">
        <v>533</v>
      </c>
      <c r="D443" s="29" t="s">
        <v>2169</v>
      </c>
      <c r="E443" s="29" t="s">
        <v>534</v>
      </c>
      <c r="F443" s="29" t="s">
        <v>535</v>
      </c>
      <c r="G443" s="29" t="s">
        <v>1975</v>
      </c>
      <c r="H443" s="30">
        <v>44927</v>
      </c>
      <c r="I443" s="30">
        <v>46265</v>
      </c>
      <c r="J443" s="30" t="s">
        <v>1921</v>
      </c>
      <c r="K443" s="29" t="s">
        <v>2159</v>
      </c>
      <c r="L443" s="29" t="s">
        <v>2160</v>
      </c>
      <c r="M443" s="29" t="s">
        <v>1978</v>
      </c>
      <c r="N443" s="29" t="s">
        <v>1992</v>
      </c>
      <c r="O443" s="29" t="s">
        <v>1993</v>
      </c>
      <c r="P443" s="29" t="s">
        <v>1981</v>
      </c>
      <c r="Q443" s="29" t="s">
        <v>1982</v>
      </c>
      <c r="R443" s="30">
        <v>45209</v>
      </c>
      <c r="S443" s="30">
        <v>45209</v>
      </c>
      <c r="T443" s="30">
        <v>45257</v>
      </c>
      <c r="U443" s="30">
        <v>45380</v>
      </c>
      <c r="V443" s="29" t="s">
        <v>1983</v>
      </c>
      <c r="W443" s="29" t="s">
        <v>1984</v>
      </c>
      <c r="X443" s="30">
        <v>45481</v>
      </c>
      <c r="Y443" s="29" t="s">
        <v>1985</v>
      </c>
    </row>
    <row r="444" spans="1:25" x14ac:dyDescent="0.25">
      <c r="A444" s="28" t="s">
        <v>2156</v>
      </c>
      <c r="B444" s="29" t="s">
        <v>2157</v>
      </c>
      <c r="C444" s="29" t="s">
        <v>533</v>
      </c>
      <c r="D444" s="29" t="s">
        <v>2169</v>
      </c>
      <c r="E444" s="29" t="s">
        <v>534</v>
      </c>
      <c r="F444" s="29" t="s">
        <v>535</v>
      </c>
      <c r="G444" s="29" t="s">
        <v>1975</v>
      </c>
      <c r="H444" s="30">
        <v>44927</v>
      </c>
      <c r="I444" s="30">
        <v>46265</v>
      </c>
      <c r="J444" s="30" t="s">
        <v>1921</v>
      </c>
      <c r="K444" s="29" t="s">
        <v>2159</v>
      </c>
      <c r="L444" s="29" t="s">
        <v>2160</v>
      </c>
      <c r="M444" s="29" t="s">
        <v>1978</v>
      </c>
      <c r="N444" s="29" t="s">
        <v>1994</v>
      </c>
      <c r="O444" s="29" t="s">
        <v>1995</v>
      </c>
      <c r="P444" s="29" t="s">
        <v>1981</v>
      </c>
      <c r="Q444" s="29" t="s">
        <v>1982</v>
      </c>
      <c r="R444" s="30">
        <v>45536</v>
      </c>
      <c r="S444" s="30"/>
      <c r="T444" s="30">
        <v>46233</v>
      </c>
      <c r="U444" s="30"/>
      <c r="V444" s="29" t="s">
        <v>1983</v>
      </c>
      <c r="W444" s="29" t="s">
        <v>1984</v>
      </c>
      <c r="X444" s="30">
        <v>45481</v>
      </c>
      <c r="Y444" s="29" t="s">
        <v>1985</v>
      </c>
    </row>
    <row r="445" spans="1:25" x14ac:dyDescent="0.25">
      <c r="A445" s="28" t="s">
        <v>2156</v>
      </c>
      <c r="B445" s="29" t="s">
        <v>2157</v>
      </c>
      <c r="C445" s="29" t="s">
        <v>533</v>
      </c>
      <c r="D445" s="29" t="s">
        <v>2169</v>
      </c>
      <c r="E445" s="29" t="s">
        <v>534</v>
      </c>
      <c r="F445" s="29" t="s">
        <v>535</v>
      </c>
      <c r="G445" s="29" t="s">
        <v>1975</v>
      </c>
      <c r="H445" s="30">
        <v>44927</v>
      </c>
      <c r="I445" s="30">
        <v>46265</v>
      </c>
      <c r="J445" s="30" t="s">
        <v>1921</v>
      </c>
      <c r="K445" s="29" t="s">
        <v>2159</v>
      </c>
      <c r="L445" s="29" t="s">
        <v>2160</v>
      </c>
      <c r="M445" s="29" t="s">
        <v>1978</v>
      </c>
      <c r="N445" s="29" t="s">
        <v>1996</v>
      </c>
      <c r="O445" s="29" t="s">
        <v>1997</v>
      </c>
      <c r="P445" s="29" t="s">
        <v>1981</v>
      </c>
      <c r="Q445" s="29" t="s">
        <v>1982</v>
      </c>
      <c r="R445" s="30">
        <v>46235</v>
      </c>
      <c r="S445" s="30"/>
      <c r="T445" s="30">
        <v>46265</v>
      </c>
      <c r="U445" s="30"/>
      <c r="V445" s="29" t="s">
        <v>1983</v>
      </c>
      <c r="W445" s="29" t="s">
        <v>1984</v>
      </c>
      <c r="X445" s="30">
        <v>45481</v>
      </c>
      <c r="Y445" s="29" t="s">
        <v>1985</v>
      </c>
    </row>
    <row r="446" spans="1:25" x14ac:dyDescent="0.25">
      <c r="A446" s="28" t="s">
        <v>2156</v>
      </c>
      <c r="B446" s="29" t="s">
        <v>2157</v>
      </c>
      <c r="C446" s="29" t="s">
        <v>530</v>
      </c>
      <c r="D446" s="29" t="s">
        <v>2168</v>
      </c>
      <c r="E446" s="29" t="s">
        <v>531</v>
      </c>
      <c r="F446" s="29" t="s">
        <v>532</v>
      </c>
      <c r="G446" s="29" t="s">
        <v>1975</v>
      </c>
      <c r="H446" s="30">
        <v>45292</v>
      </c>
      <c r="I446" s="30">
        <v>46752</v>
      </c>
      <c r="J446" s="30" t="s">
        <v>1921</v>
      </c>
      <c r="K446" s="29" t="s">
        <v>2159</v>
      </c>
      <c r="L446" s="29" t="s">
        <v>2160</v>
      </c>
      <c r="M446" s="29" t="s">
        <v>1978</v>
      </c>
      <c r="N446" s="29" t="s">
        <v>1979</v>
      </c>
      <c r="O446" s="29" t="s">
        <v>1980</v>
      </c>
      <c r="P446" s="29" t="s">
        <v>1981</v>
      </c>
      <c r="Q446" s="29" t="s">
        <v>1982</v>
      </c>
      <c r="R446" s="30">
        <v>45292</v>
      </c>
      <c r="S446" s="30">
        <v>45292</v>
      </c>
      <c r="T446" s="30">
        <v>45381</v>
      </c>
      <c r="U446" s="30">
        <v>45381</v>
      </c>
      <c r="V446" s="29" t="s">
        <v>1983</v>
      </c>
      <c r="W446" s="29" t="s">
        <v>1984</v>
      </c>
      <c r="X446" s="30">
        <v>45481</v>
      </c>
      <c r="Y446" s="29" t="s">
        <v>1985</v>
      </c>
    </row>
    <row r="447" spans="1:25" x14ac:dyDescent="0.25">
      <c r="A447" s="28" t="s">
        <v>2156</v>
      </c>
      <c r="B447" s="29" t="s">
        <v>2157</v>
      </c>
      <c r="C447" s="29" t="s">
        <v>530</v>
      </c>
      <c r="D447" s="29" t="s">
        <v>2168</v>
      </c>
      <c r="E447" s="29" t="s">
        <v>531</v>
      </c>
      <c r="F447" s="29" t="s">
        <v>532</v>
      </c>
      <c r="G447" s="29" t="s">
        <v>1975</v>
      </c>
      <c r="H447" s="30">
        <v>45292</v>
      </c>
      <c r="I447" s="30">
        <v>46752</v>
      </c>
      <c r="J447" s="30" t="s">
        <v>1921</v>
      </c>
      <c r="K447" s="29" t="s">
        <v>2159</v>
      </c>
      <c r="L447" s="29" t="s">
        <v>2160</v>
      </c>
      <c r="M447" s="29" t="s">
        <v>1978</v>
      </c>
      <c r="N447" s="29" t="s">
        <v>1986</v>
      </c>
      <c r="O447" s="29" t="s">
        <v>1987</v>
      </c>
      <c r="P447" s="29" t="s">
        <v>1981</v>
      </c>
      <c r="Q447" s="29" t="s">
        <v>1982</v>
      </c>
      <c r="R447" s="30">
        <v>45382</v>
      </c>
      <c r="S447" s="30">
        <v>45382</v>
      </c>
      <c r="T447" s="30">
        <v>45487</v>
      </c>
      <c r="U447" s="30">
        <v>45396</v>
      </c>
      <c r="V447" s="29" t="s">
        <v>1983</v>
      </c>
      <c r="W447" s="29" t="s">
        <v>1984</v>
      </c>
      <c r="X447" s="30">
        <v>45481</v>
      </c>
      <c r="Y447" s="29" t="s">
        <v>1985</v>
      </c>
    </row>
    <row r="448" spans="1:25" x14ac:dyDescent="0.25">
      <c r="A448" s="28" t="s">
        <v>2156</v>
      </c>
      <c r="B448" s="29" t="s">
        <v>2157</v>
      </c>
      <c r="C448" s="29" t="s">
        <v>530</v>
      </c>
      <c r="D448" s="29" t="s">
        <v>2168</v>
      </c>
      <c r="E448" s="29" t="s">
        <v>531</v>
      </c>
      <c r="F448" s="29" t="s">
        <v>532</v>
      </c>
      <c r="G448" s="29" t="s">
        <v>1975</v>
      </c>
      <c r="H448" s="30">
        <v>45292</v>
      </c>
      <c r="I448" s="30">
        <v>46752</v>
      </c>
      <c r="J448" s="30" t="s">
        <v>1921</v>
      </c>
      <c r="K448" s="29" t="s">
        <v>2159</v>
      </c>
      <c r="L448" s="29" t="s">
        <v>2160</v>
      </c>
      <c r="M448" s="29" t="s">
        <v>1978</v>
      </c>
      <c r="N448" s="29" t="s">
        <v>1988</v>
      </c>
      <c r="O448" s="29" t="s">
        <v>1989</v>
      </c>
      <c r="P448" s="29" t="s">
        <v>1981</v>
      </c>
      <c r="Q448" s="29" t="s">
        <v>1982</v>
      </c>
      <c r="R448" s="30">
        <v>45488</v>
      </c>
      <c r="S448" s="30">
        <v>45397</v>
      </c>
      <c r="T448" s="30">
        <v>45535</v>
      </c>
      <c r="U448" s="30">
        <v>45417</v>
      </c>
      <c r="V448" s="29" t="s">
        <v>1983</v>
      </c>
      <c r="W448" s="29" t="s">
        <v>1984</v>
      </c>
      <c r="X448" s="30">
        <v>45481</v>
      </c>
      <c r="Y448" s="29" t="s">
        <v>1985</v>
      </c>
    </row>
    <row r="449" spans="1:25" x14ac:dyDescent="0.25">
      <c r="A449" s="28" t="s">
        <v>2156</v>
      </c>
      <c r="B449" s="29" t="s">
        <v>2157</v>
      </c>
      <c r="C449" s="29" t="s">
        <v>530</v>
      </c>
      <c r="D449" s="29" t="s">
        <v>2168</v>
      </c>
      <c r="E449" s="29" t="s">
        <v>531</v>
      </c>
      <c r="F449" s="29" t="s">
        <v>532</v>
      </c>
      <c r="G449" s="29" t="s">
        <v>1975</v>
      </c>
      <c r="H449" s="30">
        <v>45292</v>
      </c>
      <c r="I449" s="30">
        <v>46752</v>
      </c>
      <c r="J449" s="30" t="s">
        <v>1921</v>
      </c>
      <c r="K449" s="29" t="s">
        <v>2159</v>
      </c>
      <c r="L449" s="29" t="s">
        <v>2160</v>
      </c>
      <c r="M449" s="29" t="s">
        <v>1978</v>
      </c>
      <c r="N449" s="29" t="s">
        <v>1990</v>
      </c>
      <c r="O449" s="29" t="s">
        <v>1991</v>
      </c>
      <c r="P449" s="29" t="s">
        <v>1981</v>
      </c>
      <c r="Q449" s="29" t="s">
        <v>1982</v>
      </c>
      <c r="R449" s="30">
        <v>45536</v>
      </c>
      <c r="S449" s="30">
        <v>45418</v>
      </c>
      <c r="T449" s="30">
        <v>45657</v>
      </c>
      <c r="U449" s="30">
        <v>45581</v>
      </c>
      <c r="V449" s="29" t="s">
        <v>1983</v>
      </c>
      <c r="W449" s="29" t="s">
        <v>1984</v>
      </c>
      <c r="X449" s="30">
        <v>45481</v>
      </c>
      <c r="Y449" s="29" t="s">
        <v>1985</v>
      </c>
    </row>
    <row r="450" spans="1:25" x14ac:dyDescent="0.25">
      <c r="A450" s="28" t="s">
        <v>2156</v>
      </c>
      <c r="B450" s="29" t="s">
        <v>2157</v>
      </c>
      <c r="C450" s="29" t="s">
        <v>530</v>
      </c>
      <c r="D450" s="29" t="s">
        <v>2168</v>
      </c>
      <c r="E450" s="29" t="s">
        <v>531</v>
      </c>
      <c r="F450" s="29" t="s">
        <v>532</v>
      </c>
      <c r="G450" s="29" t="s">
        <v>1975</v>
      </c>
      <c r="H450" s="30">
        <v>45292</v>
      </c>
      <c r="I450" s="30">
        <v>46752</v>
      </c>
      <c r="J450" s="30" t="s">
        <v>1921</v>
      </c>
      <c r="K450" s="29" t="s">
        <v>2159</v>
      </c>
      <c r="L450" s="29" t="s">
        <v>2160</v>
      </c>
      <c r="M450" s="29" t="s">
        <v>1978</v>
      </c>
      <c r="N450" s="29" t="s">
        <v>1992</v>
      </c>
      <c r="O450" s="29" t="s">
        <v>1993</v>
      </c>
      <c r="P450" s="29" t="s">
        <v>1981</v>
      </c>
      <c r="Q450" s="29" t="s">
        <v>1982</v>
      </c>
      <c r="R450" s="30">
        <v>45658</v>
      </c>
      <c r="S450" s="30"/>
      <c r="T450" s="30">
        <v>45747</v>
      </c>
      <c r="U450" s="30"/>
      <c r="V450" s="29" t="s">
        <v>1983</v>
      </c>
      <c r="W450" s="29" t="s">
        <v>1984</v>
      </c>
      <c r="X450" s="30">
        <v>45481</v>
      </c>
      <c r="Y450" s="29" t="s">
        <v>1985</v>
      </c>
    </row>
    <row r="451" spans="1:25" x14ac:dyDescent="0.25">
      <c r="A451" s="28" t="s">
        <v>2156</v>
      </c>
      <c r="B451" s="29" t="s">
        <v>2157</v>
      </c>
      <c r="C451" s="29" t="s">
        <v>530</v>
      </c>
      <c r="D451" s="29" t="s">
        <v>2168</v>
      </c>
      <c r="E451" s="29" t="s">
        <v>531</v>
      </c>
      <c r="F451" s="29" t="s">
        <v>532</v>
      </c>
      <c r="G451" s="29" t="s">
        <v>1975</v>
      </c>
      <c r="H451" s="30">
        <v>45292</v>
      </c>
      <c r="I451" s="30">
        <v>46752</v>
      </c>
      <c r="J451" s="30" t="s">
        <v>1921</v>
      </c>
      <c r="K451" s="29" t="s">
        <v>2159</v>
      </c>
      <c r="L451" s="29" t="s">
        <v>2160</v>
      </c>
      <c r="M451" s="29" t="s">
        <v>1978</v>
      </c>
      <c r="N451" s="29" t="s">
        <v>1994</v>
      </c>
      <c r="O451" s="29" t="s">
        <v>1995</v>
      </c>
      <c r="P451" s="29" t="s">
        <v>1981</v>
      </c>
      <c r="Q451" s="29" t="s">
        <v>1982</v>
      </c>
      <c r="R451" s="30">
        <v>45748</v>
      </c>
      <c r="S451" s="30"/>
      <c r="T451" s="30">
        <v>46721</v>
      </c>
      <c r="U451" s="30"/>
      <c r="V451" s="29" t="s">
        <v>1983</v>
      </c>
      <c r="W451" s="29" t="s">
        <v>1984</v>
      </c>
      <c r="X451" s="30">
        <v>45481</v>
      </c>
      <c r="Y451" s="29" t="s">
        <v>1985</v>
      </c>
    </row>
    <row r="452" spans="1:25" x14ac:dyDescent="0.25">
      <c r="A452" s="28" t="s">
        <v>2156</v>
      </c>
      <c r="B452" s="29" t="s">
        <v>2157</v>
      </c>
      <c r="C452" s="29" t="s">
        <v>530</v>
      </c>
      <c r="D452" s="29" t="s">
        <v>2168</v>
      </c>
      <c r="E452" s="29" t="s">
        <v>531</v>
      </c>
      <c r="F452" s="29" t="s">
        <v>532</v>
      </c>
      <c r="G452" s="29" t="s">
        <v>1975</v>
      </c>
      <c r="H452" s="30">
        <v>45292</v>
      </c>
      <c r="I452" s="30">
        <v>46752</v>
      </c>
      <c r="J452" s="30" t="s">
        <v>1921</v>
      </c>
      <c r="K452" s="29" t="s">
        <v>2159</v>
      </c>
      <c r="L452" s="29" t="s">
        <v>2160</v>
      </c>
      <c r="M452" s="29" t="s">
        <v>1978</v>
      </c>
      <c r="N452" s="29" t="s">
        <v>1996</v>
      </c>
      <c r="O452" s="29" t="s">
        <v>1997</v>
      </c>
      <c r="P452" s="29" t="s">
        <v>1981</v>
      </c>
      <c r="Q452" s="29" t="s">
        <v>1982</v>
      </c>
      <c r="R452" s="30">
        <v>46722</v>
      </c>
      <c r="S452" s="30"/>
      <c r="T452" s="30">
        <v>46752</v>
      </c>
      <c r="U452" s="30"/>
      <c r="V452" s="29" t="s">
        <v>1983</v>
      </c>
      <c r="W452" s="29" t="s">
        <v>1984</v>
      </c>
      <c r="X452" s="30">
        <v>45481</v>
      </c>
      <c r="Y452" s="29" t="s">
        <v>1985</v>
      </c>
    </row>
    <row r="453" spans="1:25" x14ac:dyDescent="0.25">
      <c r="A453" s="28" t="s">
        <v>2156</v>
      </c>
      <c r="B453" s="29" t="s">
        <v>2157</v>
      </c>
      <c r="C453" s="29" t="s">
        <v>569</v>
      </c>
      <c r="D453" s="29" t="s">
        <v>2185</v>
      </c>
      <c r="E453" s="29" t="s">
        <v>570</v>
      </c>
      <c r="F453" s="29" t="s">
        <v>571</v>
      </c>
      <c r="G453" s="29" t="s">
        <v>1975</v>
      </c>
      <c r="H453" s="30">
        <v>43617</v>
      </c>
      <c r="I453" s="30">
        <v>46022</v>
      </c>
      <c r="J453" s="30" t="s">
        <v>1921</v>
      </c>
      <c r="K453" s="29" t="s">
        <v>2159</v>
      </c>
      <c r="L453" s="29" t="s">
        <v>2160</v>
      </c>
      <c r="M453" s="29" t="s">
        <v>1978</v>
      </c>
      <c r="N453" s="29" t="s">
        <v>1979</v>
      </c>
      <c r="O453" s="29" t="s">
        <v>1980</v>
      </c>
      <c r="P453" s="29" t="s">
        <v>1981</v>
      </c>
      <c r="Q453" s="29" t="s">
        <v>1982</v>
      </c>
      <c r="R453" s="30">
        <v>44562</v>
      </c>
      <c r="S453" s="30">
        <v>44562</v>
      </c>
      <c r="T453" s="30">
        <v>44651</v>
      </c>
      <c r="U453" s="30">
        <v>44651</v>
      </c>
      <c r="V453" s="29" t="s">
        <v>1983</v>
      </c>
      <c r="W453" s="29" t="s">
        <v>1984</v>
      </c>
      <c r="X453" s="30">
        <v>44257</v>
      </c>
      <c r="Y453" s="29" t="s">
        <v>1985</v>
      </c>
    </row>
    <row r="454" spans="1:25" x14ac:dyDescent="0.25">
      <c r="A454" s="28" t="s">
        <v>2156</v>
      </c>
      <c r="B454" s="29" t="s">
        <v>2157</v>
      </c>
      <c r="C454" s="29" t="s">
        <v>569</v>
      </c>
      <c r="D454" s="29" t="s">
        <v>2185</v>
      </c>
      <c r="E454" s="29" t="s">
        <v>570</v>
      </c>
      <c r="F454" s="29" t="s">
        <v>571</v>
      </c>
      <c r="G454" s="29" t="s">
        <v>1975</v>
      </c>
      <c r="H454" s="30">
        <v>43617</v>
      </c>
      <c r="I454" s="30">
        <v>46022</v>
      </c>
      <c r="J454" s="30" t="s">
        <v>1921</v>
      </c>
      <c r="K454" s="29" t="s">
        <v>2159</v>
      </c>
      <c r="L454" s="29" t="s">
        <v>2160</v>
      </c>
      <c r="M454" s="29" t="s">
        <v>1978</v>
      </c>
      <c r="N454" s="29" t="s">
        <v>1986</v>
      </c>
      <c r="O454" s="29" t="s">
        <v>1987</v>
      </c>
      <c r="P454" s="29" t="s">
        <v>1981</v>
      </c>
      <c r="Q454" s="29" t="s">
        <v>1982</v>
      </c>
      <c r="R454" s="30">
        <v>44652</v>
      </c>
      <c r="S454" s="30">
        <v>44652</v>
      </c>
      <c r="T454" s="30">
        <v>44895</v>
      </c>
      <c r="U454" s="30">
        <v>44895</v>
      </c>
      <c r="V454" s="29" t="s">
        <v>1983</v>
      </c>
      <c r="W454" s="29" t="s">
        <v>1984</v>
      </c>
      <c r="X454" s="30">
        <v>44257</v>
      </c>
      <c r="Y454" s="29" t="s">
        <v>1985</v>
      </c>
    </row>
    <row r="455" spans="1:25" x14ac:dyDescent="0.25">
      <c r="A455" s="28" t="s">
        <v>2156</v>
      </c>
      <c r="B455" s="29" t="s">
        <v>2157</v>
      </c>
      <c r="C455" s="29" t="s">
        <v>569</v>
      </c>
      <c r="D455" s="29" t="s">
        <v>2185</v>
      </c>
      <c r="E455" s="29" t="s">
        <v>570</v>
      </c>
      <c r="F455" s="29" t="s">
        <v>571</v>
      </c>
      <c r="G455" s="29" t="s">
        <v>1975</v>
      </c>
      <c r="H455" s="30">
        <v>43617</v>
      </c>
      <c r="I455" s="30">
        <v>46022</v>
      </c>
      <c r="J455" s="30" t="s">
        <v>1921</v>
      </c>
      <c r="K455" s="29" t="s">
        <v>2159</v>
      </c>
      <c r="L455" s="29" t="s">
        <v>2160</v>
      </c>
      <c r="M455" s="29" t="s">
        <v>1978</v>
      </c>
      <c r="N455" s="29" t="s">
        <v>1988</v>
      </c>
      <c r="O455" s="29" t="s">
        <v>1989</v>
      </c>
      <c r="P455" s="29" t="s">
        <v>1981</v>
      </c>
      <c r="Q455" s="29" t="s">
        <v>1982</v>
      </c>
      <c r="R455" s="30">
        <v>44896</v>
      </c>
      <c r="S455" s="30">
        <v>45204</v>
      </c>
      <c r="T455" s="30">
        <v>45260</v>
      </c>
      <c r="U455" s="30"/>
      <c r="V455" s="29" t="s">
        <v>1983</v>
      </c>
      <c r="W455" s="29" t="s">
        <v>1984</v>
      </c>
      <c r="X455" s="30">
        <v>44257</v>
      </c>
      <c r="Y455" s="29" t="s">
        <v>1985</v>
      </c>
    </row>
    <row r="456" spans="1:25" x14ac:dyDescent="0.25">
      <c r="A456" s="28" t="s">
        <v>2156</v>
      </c>
      <c r="B456" s="29" t="s">
        <v>2157</v>
      </c>
      <c r="C456" s="29" t="s">
        <v>569</v>
      </c>
      <c r="D456" s="29" t="s">
        <v>2185</v>
      </c>
      <c r="E456" s="29" t="s">
        <v>570</v>
      </c>
      <c r="F456" s="29" t="s">
        <v>571</v>
      </c>
      <c r="G456" s="29" t="s">
        <v>1975</v>
      </c>
      <c r="H456" s="30">
        <v>43617</v>
      </c>
      <c r="I456" s="30">
        <v>46022</v>
      </c>
      <c r="J456" s="30" t="s">
        <v>1921</v>
      </c>
      <c r="K456" s="29" t="s">
        <v>2159</v>
      </c>
      <c r="L456" s="29" t="s">
        <v>2160</v>
      </c>
      <c r="M456" s="29" t="s">
        <v>1978</v>
      </c>
      <c r="N456" s="29" t="s">
        <v>1990</v>
      </c>
      <c r="O456" s="29" t="s">
        <v>1991</v>
      </c>
      <c r="P456" s="29" t="s">
        <v>1981</v>
      </c>
      <c r="Q456" s="29" t="s">
        <v>1982</v>
      </c>
      <c r="R456" s="30">
        <v>45261</v>
      </c>
      <c r="S456" s="30"/>
      <c r="T456" s="30">
        <v>45503</v>
      </c>
      <c r="U456" s="30"/>
      <c r="V456" s="29" t="s">
        <v>1983</v>
      </c>
      <c r="W456" s="29" t="s">
        <v>1984</v>
      </c>
      <c r="X456" s="30">
        <v>44257</v>
      </c>
      <c r="Y456" s="29" t="s">
        <v>1985</v>
      </c>
    </row>
    <row r="457" spans="1:25" x14ac:dyDescent="0.25">
      <c r="A457" s="28" t="s">
        <v>2156</v>
      </c>
      <c r="B457" s="29" t="s">
        <v>2157</v>
      </c>
      <c r="C457" s="29" t="s">
        <v>569</v>
      </c>
      <c r="D457" s="29" t="s">
        <v>2185</v>
      </c>
      <c r="E457" s="29" t="s">
        <v>570</v>
      </c>
      <c r="F457" s="29" t="s">
        <v>571</v>
      </c>
      <c r="G457" s="29" t="s">
        <v>1975</v>
      </c>
      <c r="H457" s="30">
        <v>43617</v>
      </c>
      <c r="I457" s="30">
        <v>46022</v>
      </c>
      <c r="J457" s="30" t="s">
        <v>1921</v>
      </c>
      <c r="K457" s="29" t="s">
        <v>2159</v>
      </c>
      <c r="L457" s="29" t="s">
        <v>2160</v>
      </c>
      <c r="M457" s="29" t="s">
        <v>1978</v>
      </c>
      <c r="N457" s="29" t="s">
        <v>1992</v>
      </c>
      <c r="O457" s="29" t="s">
        <v>1993</v>
      </c>
      <c r="P457" s="29" t="s">
        <v>1981</v>
      </c>
      <c r="Q457" s="29" t="s">
        <v>1982</v>
      </c>
      <c r="R457" s="30">
        <v>45717</v>
      </c>
      <c r="S457" s="30"/>
      <c r="T457" s="30">
        <v>45900</v>
      </c>
      <c r="U457" s="30"/>
      <c r="V457" s="29" t="s">
        <v>1983</v>
      </c>
      <c r="W457" s="29" t="s">
        <v>1984</v>
      </c>
      <c r="X457" s="30">
        <v>44257</v>
      </c>
      <c r="Y457" s="29" t="s">
        <v>1985</v>
      </c>
    </row>
    <row r="458" spans="1:25" x14ac:dyDescent="0.25">
      <c r="A458" s="28" t="s">
        <v>2156</v>
      </c>
      <c r="B458" s="29" t="s">
        <v>2157</v>
      </c>
      <c r="C458" s="29" t="s">
        <v>569</v>
      </c>
      <c r="D458" s="29" t="s">
        <v>2185</v>
      </c>
      <c r="E458" s="29" t="s">
        <v>570</v>
      </c>
      <c r="F458" s="29" t="s">
        <v>571</v>
      </c>
      <c r="G458" s="29" t="s">
        <v>1975</v>
      </c>
      <c r="H458" s="30">
        <v>43617</v>
      </c>
      <c r="I458" s="30">
        <v>46022</v>
      </c>
      <c r="J458" s="30" t="s">
        <v>1921</v>
      </c>
      <c r="K458" s="29" t="s">
        <v>2159</v>
      </c>
      <c r="L458" s="29" t="s">
        <v>2160</v>
      </c>
      <c r="M458" s="29" t="s">
        <v>1978</v>
      </c>
      <c r="N458" s="29" t="s">
        <v>1994</v>
      </c>
      <c r="O458" s="29" t="s">
        <v>1995</v>
      </c>
      <c r="P458" s="29" t="s">
        <v>1981</v>
      </c>
      <c r="Q458" s="29" t="s">
        <v>1982</v>
      </c>
      <c r="R458" s="30">
        <v>45901</v>
      </c>
      <c r="S458" s="30"/>
      <c r="T458" s="30">
        <v>46356</v>
      </c>
      <c r="U458" s="30"/>
      <c r="V458" s="29" t="s">
        <v>1983</v>
      </c>
      <c r="W458" s="29" t="s">
        <v>1984</v>
      </c>
      <c r="X458" s="30">
        <v>44257</v>
      </c>
      <c r="Y458" s="29" t="s">
        <v>1985</v>
      </c>
    </row>
    <row r="459" spans="1:25" x14ac:dyDescent="0.25">
      <c r="A459" s="28" t="s">
        <v>2156</v>
      </c>
      <c r="B459" s="29" t="s">
        <v>2157</v>
      </c>
      <c r="C459" s="29" t="s">
        <v>569</v>
      </c>
      <c r="D459" s="29" t="s">
        <v>2185</v>
      </c>
      <c r="E459" s="29" t="s">
        <v>570</v>
      </c>
      <c r="F459" s="29" t="s">
        <v>571</v>
      </c>
      <c r="G459" s="29" t="s">
        <v>1975</v>
      </c>
      <c r="H459" s="30">
        <v>43617</v>
      </c>
      <c r="I459" s="30">
        <v>46022</v>
      </c>
      <c r="J459" s="30" t="s">
        <v>1921</v>
      </c>
      <c r="K459" s="29" t="s">
        <v>2159</v>
      </c>
      <c r="L459" s="29" t="s">
        <v>2160</v>
      </c>
      <c r="M459" s="29" t="s">
        <v>1978</v>
      </c>
      <c r="N459" s="29" t="s">
        <v>1996</v>
      </c>
      <c r="O459" s="29" t="s">
        <v>1997</v>
      </c>
      <c r="P459" s="29" t="s">
        <v>1981</v>
      </c>
      <c r="Q459" s="29" t="s">
        <v>1982</v>
      </c>
      <c r="R459" s="30">
        <v>46357</v>
      </c>
      <c r="S459" s="30"/>
      <c r="T459" s="30">
        <v>46387</v>
      </c>
      <c r="U459" s="30"/>
      <c r="V459" s="29" t="s">
        <v>1983</v>
      </c>
      <c r="W459" s="29" t="s">
        <v>1984</v>
      </c>
      <c r="X459" s="30">
        <v>44257</v>
      </c>
      <c r="Y459" s="29" t="s">
        <v>1985</v>
      </c>
    </row>
    <row r="460" spans="1:25" x14ac:dyDescent="0.25">
      <c r="A460" s="28" t="s">
        <v>2156</v>
      </c>
      <c r="B460" s="29" t="s">
        <v>2157</v>
      </c>
      <c r="C460" s="29" t="s">
        <v>516</v>
      </c>
      <c r="D460" s="29" t="s">
        <v>2163</v>
      </c>
      <c r="E460" s="29" t="s">
        <v>517</v>
      </c>
      <c r="F460" s="29" t="s">
        <v>518</v>
      </c>
      <c r="G460" s="29" t="s">
        <v>1975</v>
      </c>
      <c r="H460" s="30">
        <v>42736</v>
      </c>
      <c r="I460" s="30">
        <v>45142</v>
      </c>
      <c r="J460" s="30" t="s">
        <v>1921</v>
      </c>
      <c r="K460" s="29" t="s">
        <v>2159</v>
      </c>
      <c r="L460" s="29" t="s">
        <v>2160</v>
      </c>
      <c r="M460" s="29" t="s">
        <v>1978</v>
      </c>
      <c r="N460" s="29" t="s">
        <v>1979</v>
      </c>
      <c r="O460" s="29" t="s">
        <v>1980</v>
      </c>
      <c r="P460" s="29" t="s">
        <v>1981</v>
      </c>
      <c r="Q460" s="29" t="s">
        <v>1982</v>
      </c>
      <c r="R460" s="30">
        <v>43101</v>
      </c>
      <c r="S460" s="30">
        <v>43101</v>
      </c>
      <c r="T460" s="30">
        <v>43401</v>
      </c>
      <c r="U460" s="30">
        <v>43401</v>
      </c>
      <c r="V460" s="29" t="s">
        <v>1983</v>
      </c>
      <c r="W460" s="29" t="s">
        <v>1984</v>
      </c>
      <c r="X460" s="30">
        <v>44257</v>
      </c>
      <c r="Y460" s="29" t="s">
        <v>2002</v>
      </c>
    </row>
    <row r="461" spans="1:25" x14ac:dyDescent="0.25">
      <c r="A461" s="28" t="s">
        <v>2156</v>
      </c>
      <c r="B461" s="29" t="s">
        <v>2157</v>
      </c>
      <c r="C461" s="29" t="s">
        <v>516</v>
      </c>
      <c r="D461" s="29" t="s">
        <v>2163</v>
      </c>
      <c r="E461" s="29" t="s">
        <v>517</v>
      </c>
      <c r="F461" s="29" t="s">
        <v>518</v>
      </c>
      <c r="G461" s="29" t="s">
        <v>1975</v>
      </c>
      <c r="H461" s="30">
        <v>42736</v>
      </c>
      <c r="I461" s="30">
        <v>45142</v>
      </c>
      <c r="J461" s="30" t="s">
        <v>1921</v>
      </c>
      <c r="K461" s="29" t="s">
        <v>2159</v>
      </c>
      <c r="L461" s="29" t="s">
        <v>2160</v>
      </c>
      <c r="M461" s="29" t="s">
        <v>1978</v>
      </c>
      <c r="N461" s="29" t="s">
        <v>1986</v>
      </c>
      <c r="O461" s="29" t="s">
        <v>1987</v>
      </c>
      <c r="P461" s="29" t="s">
        <v>1981</v>
      </c>
      <c r="Q461" s="29" t="s">
        <v>1982</v>
      </c>
      <c r="R461" s="30">
        <v>43402</v>
      </c>
      <c r="S461" s="30">
        <v>43402</v>
      </c>
      <c r="T461" s="30">
        <v>43463</v>
      </c>
      <c r="U461" s="30">
        <v>43463</v>
      </c>
      <c r="V461" s="29" t="s">
        <v>1983</v>
      </c>
      <c r="W461" s="29" t="s">
        <v>1984</v>
      </c>
      <c r="X461" s="30">
        <v>44257</v>
      </c>
      <c r="Y461" s="29" t="s">
        <v>2002</v>
      </c>
    </row>
    <row r="462" spans="1:25" x14ac:dyDescent="0.25">
      <c r="A462" s="28" t="s">
        <v>2156</v>
      </c>
      <c r="B462" s="29" t="s">
        <v>2157</v>
      </c>
      <c r="C462" s="29" t="s">
        <v>516</v>
      </c>
      <c r="D462" s="29" t="s">
        <v>2163</v>
      </c>
      <c r="E462" s="29" t="s">
        <v>517</v>
      </c>
      <c r="F462" s="29" t="s">
        <v>518</v>
      </c>
      <c r="G462" s="29" t="s">
        <v>1975</v>
      </c>
      <c r="H462" s="30">
        <v>42736</v>
      </c>
      <c r="I462" s="30">
        <v>45142</v>
      </c>
      <c r="J462" s="30" t="s">
        <v>1921</v>
      </c>
      <c r="K462" s="29" t="s">
        <v>2159</v>
      </c>
      <c r="L462" s="29" t="s">
        <v>2160</v>
      </c>
      <c r="M462" s="29" t="s">
        <v>1978</v>
      </c>
      <c r="N462" s="29" t="s">
        <v>1988</v>
      </c>
      <c r="O462" s="29" t="s">
        <v>1989</v>
      </c>
      <c r="P462" s="29" t="s">
        <v>1981</v>
      </c>
      <c r="Q462" s="29" t="s">
        <v>1982</v>
      </c>
      <c r="R462" s="30">
        <v>43466</v>
      </c>
      <c r="S462" s="30">
        <v>43466</v>
      </c>
      <c r="T462" s="30">
        <v>43646</v>
      </c>
      <c r="U462" s="30">
        <v>43646</v>
      </c>
      <c r="V462" s="29" t="s">
        <v>1983</v>
      </c>
      <c r="W462" s="29" t="s">
        <v>1984</v>
      </c>
      <c r="X462" s="30">
        <v>44257</v>
      </c>
      <c r="Y462" s="29" t="s">
        <v>2002</v>
      </c>
    </row>
    <row r="463" spans="1:25" x14ac:dyDescent="0.25">
      <c r="A463" s="28" t="s">
        <v>2156</v>
      </c>
      <c r="B463" s="29" t="s">
        <v>2157</v>
      </c>
      <c r="C463" s="29" t="s">
        <v>516</v>
      </c>
      <c r="D463" s="29" t="s">
        <v>2163</v>
      </c>
      <c r="E463" s="29" t="s">
        <v>517</v>
      </c>
      <c r="F463" s="29" t="s">
        <v>518</v>
      </c>
      <c r="G463" s="29" t="s">
        <v>1975</v>
      </c>
      <c r="H463" s="30">
        <v>42736</v>
      </c>
      <c r="I463" s="30">
        <v>45142</v>
      </c>
      <c r="J463" s="30" t="s">
        <v>1921</v>
      </c>
      <c r="K463" s="29" t="s">
        <v>2159</v>
      </c>
      <c r="L463" s="29" t="s">
        <v>2160</v>
      </c>
      <c r="M463" s="29" t="s">
        <v>1978</v>
      </c>
      <c r="N463" s="29" t="s">
        <v>1990</v>
      </c>
      <c r="O463" s="29" t="s">
        <v>1991</v>
      </c>
      <c r="P463" s="29" t="s">
        <v>1981</v>
      </c>
      <c r="Q463" s="29" t="s">
        <v>1982</v>
      </c>
      <c r="R463" s="30">
        <v>43647</v>
      </c>
      <c r="S463" s="30">
        <v>43647</v>
      </c>
      <c r="T463" s="30">
        <v>44329</v>
      </c>
      <c r="U463" s="30">
        <v>44329</v>
      </c>
      <c r="V463" s="29" t="s">
        <v>1983</v>
      </c>
      <c r="W463" s="29" t="s">
        <v>1984</v>
      </c>
      <c r="X463" s="30">
        <v>44257</v>
      </c>
      <c r="Y463" s="29" t="s">
        <v>2002</v>
      </c>
    </row>
    <row r="464" spans="1:25" x14ac:dyDescent="0.25">
      <c r="A464" s="28" t="s">
        <v>2156</v>
      </c>
      <c r="B464" s="29" t="s">
        <v>2157</v>
      </c>
      <c r="C464" s="29" t="s">
        <v>516</v>
      </c>
      <c r="D464" s="29" t="s">
        <v>2163</v>
      </c>
      <c r="E464" s="29" t="s">
        <v>517</v>
      </c>
      <c r="F464" s="29" t="s">
        <v>518</v>
      </c>
      <c r="G464" s="29" t="s">
        <v>1975</v>
      </c>
      <c r="H464" s="30">
        <v>42736</v>
      </c>
      <c r="I464" s="30">
        <v>45142</v>
      </c>
      <c r="J464" s="30" t="s">
        <v>1921</v>
      </c>
      <c r="K464" s="29" t="s">
        <v>2159</v>
      </c>
      <c r="L464" s="29" t="s">
        <v>2160</v>
      </c>
      <c r="M464" s="29" t="s">
        <v>1978</v>
      </c>
      <c r="N464" s="29" t="s">
        <v>1992</v>
      </c>
      <c r="O464" s="29" t="s">
        <v>1993</v>
      </c>
      <c r="P464" s="29" t="s">
        <v>1981</v>
      </c>
      <c r="Q464" s="29" t="s">
        <v>1982</v>
      </c>
      <c r="R464" s="30">
        <v>44406</v>
      </c>
      <c r="S464" s="30">
        <v>44406</v>
      </c>
      <c r="T464" s="30">
        <v>44764</v>
      </c>
      <c r="U464" s="30">
        <v>44764</v>
      </c>
      <c r="V464" s="29" t="s">
        <v>1983</v>
      </c>
      <c r="W464" s="29" t="s">
        <v>1984</v>
      </c>
      <c r="X464" s="30">
        <v>44257</v>
      </c>
      <c r="Y464" s="29" t="s">
        <v>2002</v>
      </c>
    </row>
    <row r="465" spans="1:25" x14ac:dyDescent="0.25">
      <c r="A465" s="28" t="s">
        <v>2156</v>
      </c>
      <c r="B465" s="29" t="s">
        <v>2157</v>
      </c>
      <c r="C465" s="29" t="s">
        <v>516</v>
      </c>
      <c r="D465" s="29" t="s">
        <v>2163</v>
      </c>
      <c r="E465" s="29" t="s">
        <v>517</v>
      </c>
      <c r="F465" s="29" t="s">
        <v>518</v>
      </c>
      <c r="G465" s="29" t="s">
        <v>1975</v>
      </c>
      <c r="H465" s="30">
        <v>42736</v>
      </c>
      <c r="I465" s="30">
        <v>45142</v>
      </c>
      <c r="J465" s="30" t="s">
        <v>1921</v>
      </c>
      <c r="K465" s="29" t="s">
        <v>2159</v>
      </c>
      <c r="L465" s="29" t="s">
        <v>2160</v>
      </c>
      <c r="M465" s="29" t="s">
        <v>1978</v>
      </c>
      <c r="N465" s="29" t="s">
        <v>1994</v>
      </c>
      <c r="O465" s="29" t="s">
        <v>1995</v>
      </c>
      <c r="P465" s="29" t="s">
        <v>1981</v>
      </c>
      <c r="Q465" s="29" t="s">
        <v>1982</v>
      </c>
      <c r="R465" s="30">
        <v>44856</v>
      </c>
      <c r="S465" s="30">
        <v>44856</v>
      </c>
      <c r="T465" s="30">
        <v>45556</v>
      </c>
      <c r="U465" s="30"/>
      <c r="V465" s="29" t="s">
        <v>1983</v>
      </c>
      <c r="W465" s="29" t="s">
        <v>1984</v>
      </c>
      <c r="X465" s="30">
        <v>44257</v>
      </c>
      <c r="Y465" s="29" t="s">
        <v>2002</v>
      </c>
    </row>
    <row r="466" spans="1:25" x14ac:dyDescent="0.25">
      <c r="A466" s="28" t="s">
        <v>2156</v>
      </c>
      <c r="B466" s="29" t="s">
        <v>2157</v>
      </c>
      <c r="C466" s="29" t="s">
        <v>516</v>
      </c>
      <c r="D466" s="29" t="s">
        <v>2163</v>
      </c>
      <c r="E466" s="29" t="s">
        <v>517</v>
      </c>
      <c r="F466" s="29" t="s">
        <v>518</v>
      </c>
      <c r="G466" s="29" t="s">
        <v>1975</v>
      </c>
      <c r="H466" s="30">
        <v>42736</v>
      </c>
      <c r="I466" s="30">
        <v>45142</v>
      </c>
      <c r="J466" s="30" t="s">
        <v>1921</v>
      </c>
      <c r="K466" s="29" t="s">
        <v>2159</v>
      </c>
      <c r="L466" s="29" t="s">
        <v>2160</v>
      </c>
      <c r="M466" s="29" t="s">
        <v>1978</v>
      </c>
      <c r="N466" s="29" t="s">
        <v>1996</v>
      </c>
      <c r="O466" s="29" t="s">
        <v>1997</v>
      </c>
      <c r="P466" s="29" t="s">
        <v>1981</v>
      </c>
      <c r="Q466" s="29" t="s">
        <v>1982</v>
      </c>
      <c r="R466" s="30">
        <v>45557</v>
      </c>
      <c r="S466" s="30"/>
      <c r="T466" s="30">
        <v>45587</v>
      </c>
      <c r="U466" s="30"/>
      <c r="V466" s="29" t="s">
        <v>1983</v>
      </c>
      <c r="W466" s="29" t="s">
        <v>1984</v>
      </c>
      <c r="X466" s="30">
        <v>44257</v>
      </c>
      <c r="Y466" s="29" t="s">
        <v>2002</v>
      </c>
    </row>
    <row r="467" spans="1:25" x14ac:dyDescent="0.25">
      <c r="A467" s="28" t="s">
        <v>2156</v>
      </c>
      <c r="B467" s="29" t="s">
        <v>2157</v>
      </c>
      <c r="C467" s="29" t="s">
        <v>524</v>
      </c>
      <c r="D467" s="29" t="s">
        <v>2166</v>
      </c>
      <c r="E467" s="29" t="s">
        <v>525</v>
      </c>
      <c r="F467" s="29" t="s">
        <v>526</v>
      </c>
      <c r="G467" s="29" t="s">
        <v>1975</v>
      </c>
      <c r="H467" s="30">
        <v>43831</v>
      </c>
      <c r="I467" s="30">
        <v>44621</v>
      </c>
      <c r="J467" s="30" t="s">
        <v>1921</v>
      </c>
      <c r="K467" s="29" t="s">
        <v>2159</v>
      </c>
      <c r="L467" s="29" t="s">
        <v>2160</v>
      </c>
      <c r="M467" s="29" t="s">
        <v>1978</v>
      </c>
      <c r="N467" s="29" t="s">
        <v>2003</v>
      </c>
      <c r="O467" s="29" t="s">
        <v>1993</v>
      </c>
      <c r="P467" s="29" t="s">
        <v>2004</v>
      </c>
      <c r="Q467" s="29" t="s">
        <v>2005</v>
      </c>
      <c r="R467" s="30">
        <v>44483</v>
      </c>
      <c r="S467" s="30">
        <v>44483</v>
      </c>
      <c r="T467" s="30">
        <v>44865</v>
      </c>
      <c r="U467" s="30">
        <v>44865</v>
      </c>
      <c r="V467" s="29" t="s">
        <v>1983</v>
      </c>
      <c r="W467" s="29" t="s">
        <v>1984</v>
      </c>
      <c r="X467" s="30">
        <v>44257</v>
      </c>
      <c r="Y467" s="29" t="s">
        <v>2002</v>
      </c>
    </row>
    <row r="468" spans="1:25" x14ac:dyDescent="0.25">
      <c r="A468" s="28" t="s">
        <v>2156</v>
      </c>
      <c r="B468" s="29" t="s">
        <v>2157</v>
      </c>
      <c r="C468" s="29" t="s">
        <v>524</v>
      </c>
      <c r="D468" s="29" t="s">
        <v>2166</v>
      </c>
      <c r="E468" s="29" t="s">
        <v>525</v>
      </c>
      <c r="F468" s="29" t="s">
        <v>526</v>
      </c>
      <c r="G468" s="29" t="s">
        <v>1975</v>
      </c>
      <c r="H468" s="30">
        <v>43831</v>
      </c>
      <c r="I468" s="30">
        <v>44621</v>
      </c>
      <c r="J468" s="30" t="s">
        <v>1921</v>
      </c>
      <c r="K468" s="29" t="s">
        <v>2159</v>
      </c>
      <c r="L468" s="29" t="s">
        <v>2160</v>
      </c>
      <c r="M468" s="29" t="s">
        <v>1978</v>
      </c>
      <c r="N468" s="29" t="s">
        <v>2006</v>
      </c>
      <c r="O468" s="29" t="s">
        <v>2007</v>
      </c>
      <c r="P468" s="29" t="s">
        <v>2004</v>
      </c>
      <c r="Q468" s="29" t="s">
        <v>2005</v>
      </c>
      <c r="R468" s="30">
        <v>44869</v>
      </c>
      <c r="S468" s="30">
        <v>44869</v>
      </c>
      <c r="T468" s="30">
        <v>45444</v>
      </c>
      <c r="U468" s="30"/>
      <c r="V468" s="29" t="s">
        <v>1983</v>
      </c>
      <c r="W468" s="29" t="s">
        <v>1984</v>
      </c>
      <c r="X468" s="30">
        <v>44257</v>
      </c>
      <c r="Y468" s="29" t="s">
        <v>2002</v>
      </c>
    </row>
    <row r="469" spans="1:25" x14ac:dyDescent="0.25">
      <c r="A469" s="28" t="s">
        <v>2156</v>
      </c>
      <c r="B469" s="29" t="s">
        <v>2157</v>
      </c>
      <c r="C469" s="29" t="s">
        <v>623</v>
      </c>
      <c r="D469" s="29" t="s">
        <v>2203</v>
      </c>
      <c r="E469" s="29" t="s">
        <v>624</v>
      </c>
      <c r="F469" s="29" t="s">
        <v>625</v>
      </c>
      <c r="G469" s="29" t="s">
        <v>1975</v>
      </c>
      <c r="H469" s="30">
        <v>43983</v>
      </c>
      <c r="I469" s="30">
        <v>44868</v>
      </c>
      <c r="J469" s="30" t="s">
        <v>1921</v>
      </c>
      <c r="K469" s="29" t="s">
        <v>2159</v>
      </c>
      <c r="L469" s="29" t="s">
        <v>2160</v>
      </c>
      <c r="M469" s="29" t="s">
        <v>1978</v>
      </c>
      <c r="N469" s="29" t="s">
        <v>2003</v>
      </c>
      <c r="O469" s="29" t="s">
        <v>1993</v>
      </c>
      <c r="P469" s="29" t="s">
        <v>2004</v>
      </c>
      <c r="Q469" s="29" t="s">
        <v>2005</v>
      </c>
      <c r="R469" s="30">
        <v>45280</v>
      </c>
      <c r="S469" s="30">
        <v>45615</v>
      </c>
      <c r="T469" s="30">
        <v>45536</v>
      </c>
      <c r="U469" s="30"/>
      <c r="V469" s="29" t="s">
        <v>1983</v>
      </c>
      <c r="W469" s="29" t="s">
        <v>1984</v>
      </c>
      <c r="X469" s="30">
        <v>44257</v>
      </c>
      <c r="Y469" s="29" t="s">
        <v>1985</v>
      </c>
    </row>
    <row r="470" spans="1:25" x14ac:dyDescent="0.25">
      <c r="A470" s="28" t="s">
        <v>2156</v>
      </c>
      <c r="B470" s="29" t="s">
        <v>2157</v>
      </c>
      <c r="C470" s="29" t="s">
        <v>623</v>
      </c>
      <c r="D470" s="29" t="s">
        <v>2203</v>
      </c>
      <c r="E470" s="29" t="s">
        <v>624</v>
      </c>
      <c r="F470" s="29" t="s">
        <v>625</v>
      </c>
      <c r="G470" s="29" t="s">
        <v>1975</v>
      </c>
      <c r="H470" s="30">
        <v>43983</v>
      </c>
      <c r="I470" s="30">
        <v>44868</v>
      </c>
      <c r="J470" s="30" t="s">
        <v>1921</v>
      </c>
      <c r="K470" s="29" t="s">
        <v>2159</v>
      </c>
      <c r="L470" s="29" t="s">
        <v>2160</v>
      </c>
      <c r="M470" s="29" t="s">
        <v>1978</v>
      </c>
      <c r="N470" s="29" t="s">
        <v>2006</v>
      </c>
      <c r="O470" s="29" t="s">
        <v>2007</v>
      </c>
      <c r="P470" s="29" t="s">
        <v>2004</v>
      </c>
      <c r="Q470" s="29" t="s">
        <v>2005</v>
      </c>
      <c r="R470" s="30">
        <v>45626</v>
      </c>
      <c r="S470" s="30"/>
      <c r="T470" s="30">
        <v>45747</v>
      </c>
      <c r="U470" s="30"/>
      <c r="V470" s="29" t="s">
        <v>1983</v>
      </c>
      <c r="W470" s="29" t="s">
        <v>1984</v>
      </c>
      <c r="X470" s="30">
        <v>44257</v>
      </c>
      <c r="Y470" s="29" t="s">
        <v>1985</v>
      </c>
    </row>
    <row r="471" spans="1:25" x14ac:dyDescent="0.25">
      <c r="A471" s="28" t="s">
        <v>2156</v>
      </c>
      <c r="B471" s="29" t="s">
        <v>2157</v>
      </c>
      <c r="C471" s="29" t="s">
        <v>575</v>
      </c>
      <c r="D471" s="29" t="s">
        <v>2187</v>
      </c>
      <c r="E471" s="29" t="s">
        <v>576</v>
      </c>
      <c r="F471" s="29" t="s">
        <v>577</v>
      </c>
      <c r="G471" s="29" t="s">
        <v>1975</v>
      </c>
      <c r="H471" s="30">
        <v>43466</v>
      </c>
      <c r="I471" s="30">
        <v>45291</v>
      </c>
      <c r="J471" s="30" t="s">
        <v>1921</v>
      </c>
      <c r="K471" s="29" t="s">
        <v>2159</v>
      </c>
      <c r="L471" s="29" t="s">
        <v>2160</v>
      </c>
      <c r="M471" s="29" t="s">
        <v>1978</v>
      </c>
      <c r="N471" s="29" t="s">
        <v>1979</v>
      </c>
      <c r="O471" s="29" t="s">
        <v>1980</v>
      </c>
      <c r="P471" s="29" t="s">
        <v>1981</v>
      </c>
      <c r="Q471" s="29" t="s">
        <v>1982</v>
      </c>
      <c r="R471" s="30">
        <v>43466</v>
      </c>
      <c r="S471" s="30">
        <v>43466</v>
      </c>
      <c r="T471" s="30">
        <v>43830</v>
      </c>
      <c r="U471" s="30">
        <v>43830</v>
      </c>
      <c r="V471" s="29" t="s">
        <v>1983</v>
      </c>
      <c r="W471" s="29" t="s">
        <v>1984</v>
      </c>
      <c r="X471" s="30">
        <v>44881</v>
      </c>
      <c r="Y471" s="29" t="s">
        <v>1985</v>
      </c>
    </row>
    <row r="472" spans="1:25" x14ac:dyDescent="0.25">
      <c r="A472" s="28" t="s">
        <v>2156</v>
      </c>
      <c r="B472" s="29" t="s">
        <v>2157</v>
      </c>
      <c r="C472" s="29" t="s">
        <v>575</v>
      </c>
      <c r="D472" s="29" t="s">
        <v>2187</v>
      </c>
      <c r="E472" s="29" t="s">
        <v>576</v>
      </c>
      <c r="F472" s="29" t="s">
        <v>577</v>
      </c>
      <c r="G472" s="29" t="s">
        <v>1975</v>
      </c>
      <c r="H472" s="30">
        <v>43466</v>
      </c>
      <c r="I472" s="30">
        <v>45291</v>
      </c>
      <c r="J472" s="30" t="s">
        <v>1921</v>
      </c>
      <c r="K472" s="29" t="s">
        <v>2159</v>
      </c>
      <c r="L472" s="29" t="s">
        <v>2160</v>
      </c>
      <c r="M472" s="29" t="s">
        <v>1978</v>
      </c>
      <c r="N472" s="29" t="s">
        <v>1986</v>
      </c>
      <c r="O472" s="29" t="s">
        <v>1987</v>
      </c>
      <c r="P472" s="29" t="s">
        <v>1981</v>
      </c>
      <c r="Q472" s="29" t="s">
        <v>1982</v>
      </c>
      <c r="R472" s="30">
        <v>43831</v>
      </c>
      <c r="S472" s="30">
        <v>43831</v>
      </c>
      <c r="T472" s="30">
        <v>44196</v>
      </c>
      <c r="U472" s="30">
        <v>44196</v>
      </c>
      <c r="V472" s="29" t="s">
        <v>1983</v>
      </c>
      <c r="W472" s="29" t="s">
        <v>1984</v>
      </c>
      <c r="X472" s="30">
        <v>44881</v>
      </c>
      <c r="Y472" s="29" t="s">
        <v>1985</v>
      </c>
    </row>
    <row r="473" spans="1:25" x14ac:dyDescent="0.25">
      <c r="A473" s="28" t="s">
        <v>2156</v>
      </c>
      <c r="B473" s="29" t="s">
        <v>2157</v>
      </c>
      <c r="C473" s="29" t="s">
        <v>575</v>
      </c>
      <c r="D473" s="29" t="s">
        <v>2187</v>
      </c>
      <c r="E473" s="29" t="s">
        <v>576</v>
      </c>
      <c r="F473" s="29" t="s">
        <v>577</v>
      </c>
      <c r="G473" s="29" t="s">
        <v>1975</v>
      </c>
      <c r="H473" s="30">
        <v>43466</v>
      </c>
      <c r="I473" s="30">
        <v>45291</v>
      </c>
      <c r="J473" s="30" t="s">
        <v>1921</v>
      </c>
      <c r="K473" s="29" t="s">
        <v>2159</v>
      </c>
      <c r="L473" s="29" t="s">
        <v>2160</v>
      </c>
      <c r="M473" s="29" t="s">
        <v>1978</v>
      </c>
      <c r="N473" s="29" t="s">
        <v>1988</v>
      </c>
      <c r="O473" s="29" t="s">
        <v>1989</v>
      </c>
      <c r="P473" s="29" t="s">
        <v>1981</v>
      </c>
      <c r="Q473" s="29" t="s">
        <v>1982</v>
      </c>
      <c r="R473" s="30">
        <v>44197</v>
      </c>
      <c r="S473" s="30">
        <v>44197</v>
      </c>
      <c r="T473" s="30">
        <v>44561</v>
      </c>
      <c r="U473" s="30">
        <v>44561</v>
      </c>
      <c r="V473" s="29" t="s">
        <v>1983</v>
      </c>
      <c r="W473" s="29" t="s">
        <v>1984</v>
      </c>
      <c r="X473" s="30">
        <v>44881</v>
      </c>
      <c r="Y473" s="29" t="s">
        <v>1985</v>
      </c>
    </row>
    <row r="474" spans="1:25" x14ac:dyDescent="0.25">
      <c r="A474" s="28" t="s">
        <v>2156</v>
      </c>
      <c r="B474" s="29" t="s">
        <v>2157</v>
      </c>
      <c r="C474" s="29" t="s">
        <v>575</v>
      </c>
      <c r="D474" s="29" t="s">
        <v>2187</v>
      </c>
      <c r="E474" s="29" t="s">
        <v>576</v>
      </c>
      <c r="F474" s="29" t="s">
        <v>577</v>
      </c>
      <c r="G474" s="29" t="s">
        <v>1975</v>
      </c>
      <c r="H474" s="30">
        <v>43466</v>
      </c>
      <c r="I474" s="30">
        <v>45291</v>
      </c>
      <c r="J474" s="30" t="s">
        <v>1921</v>
      </c>
      <c r="K474" s="29" t="s">
        <v>2159</v>
      </c>
      <c r="L474" s="29" t="s">
        <v>2160</v>
      </c>
      <c r="M474" s="29" t="s">
        <v>1978</v>
      </c>
      <c r="N474" s="29" t="s">
        <v>1990</v>
      </c>
      <c r="O474" s="29" t="s">
        <v>1991</v>
      </c>
      <c r="P474" s="29" t="s">
        <v>1981</v>
      </c>
      <c r="Q474" s="29" t="s">
        <v>1982</v>
      </c>
      <c r="R474" s="30">
        <v>44562</v>
      </c>
      <c r="S474" s="30">
        <v>44562</v>
      </c>
      <c r="T474" s="30">
        <v>44895</v>
      </c>
      <c r="U474" s="30">
        <v>45245</v>
      </c>
      <c r="V474" s="29" t="s">
        <v>1983</v>
      </c>
      <c r="W474" s="29" t="s">
        <v>1984</v>
      </c>
      <c r="X474" s="30">
        <v>44881</v>
      </c>
      <c r="Y474" s="29" t="s">
        <v>1985</v>
      </c>
    </row>
    <row r="475" spans="1:25" x14ac:dyDescent="0.25">
      <c r="A475" s="28" t="s">
        <v>2156</v>
      </c>
      <c r="B475" s="29" t="s">
        <v>2157</v>
      </c>
      <c r="C475" s="29" t="s">
        <v>575</v>
      </c>
      <c r="D475" s="29" t="s">
        <v>2187</v>
      </c>
      <c r="E475" s="29" t="s">
        <v>576</v>
      </c>
      <c r="F475" s="29" t="s">
        <v>577</v>
      </c>
      <c r="G475" s="29" t="s">
        <v>1975</v>
      </c>
      <c r="H475" s="30">
        <v>43466</v>
      </c>
      <c r="I475" s="30">
        <v>45291</v>
      </c>
      <c r="J475" s="30" t="s">
        <v>1921</v>
      </c>
      <c r="K475" s="29" t="s">
        <v>2159</v>
      </c>
      <c r="L475" s="29" t="s">
        <v>2160</v>
      </c>
      <c r="M475" s="29" t="s">
        <v>1978</v>
      </c>
      <c r="N475" s="29" t="s">
        <v>1992</v>
      </c>
      <c r="O475" s="29" t="s">
        <v>1993</v>
      </c>
      <c r="P475" s="29" t="s">
        <v>1981</v>
      </c>
      <c r="Q475" s="29" t="s">
        <v>1982</v>
      </c>
      <c r="R475" s="30">
        <v>44927</v>
      </c>
      <c r="S475" s="30">
        <v>45253</v>
      </c>
      <c r="T475" s="30">
        <v>45046</v>
      </c>
      <c r="U475" s="30">
        <v>45427</v>
      </c>
      <c r="V475" s="29" t="s">
        <v>1983</v>
      </c>
      <c r="W475" s="29" t="s">
        <v>1984</v>
      </c>
      <c r="X475" s="30">
        <v>44881</v>
      </c>
      <c r="Y475" s="29" t="s">
        <v>1985</v>
      </c>
    </row>
    <row r="476" spans="1:25" x14ac:dyDescent="0.25">
      <c r="A476" s="28" t="s">
        <v>2156</v>
      </c>
      <c r="B476" s="29" t="s">
        <v>2157</v>
      </c>
      <c r="C476" s="29" t="s">
        <v>575</v>
      </c>
      <c r="D476" s="29" t="s">
        <v>2187</v>
      </c>
      <c r="E476" s="29" t="s">
        <v>576</v>
      </c>
      <c r="F476" s="29" t="s">
        <v>577</v>
      </c>
      <c r="G476" s="29" t="s">
        <v>1975</v>
      </c>
      <c r="H476" s="30">
        <v>43466</v>
      </c>
      <c r="I476" s="30">
        <v>45291</v>
      </c>
      <c r="J476" s="30" t="s">
        <v>1921</v>
      </c>
      <c r="K476" s="29" t="s">
        <v>2159</v>
      </c>
      <c r="L476" s="29" t="s">
        <v>2160</v>
      </c>
      <c r="M476" s="29" t="s">
        <v>1978</v>
      </c>
      <c r="N476" s="29" t="s">
        <v>1994</v>
      </c>
      <c r="O476" s="29" t="s">
        <v>1995</v>
      </c>
      <c r="P476" s="29" t="s">
        <v>1981</v>
      </c>
      <c r="Q476" s="29" t="s">
        <v>1982</v>
      </c>
      <c r="R476" s="30">
        <v>45536</v>
      </c>
      <c r="S476" s="30"/>
      <c r="T476" s="30">
        <v>45807</v>
      </c>
      <c r="U476" s="30"/>
      <c r="V476" s="29" t="s">
        <v>1983</v>
      </c>
      <c r="W476" s="29" t="s">
        <v>1984</v>
      </c>
      <c r="X476" s="30">
        <v>44881</v>
      </c>
      <c r="Y476" s="29" t="s">
        <v>1985</v>
      </c>
    </row>
    <row r="477" spans="1:25" x14ac:dyDescent="0.25">
      <c r="A477" s="28" t="s">
        <v>2156</v>
      </c>
      <c r="B477" s="29" t="s">
        <v>2157</v>
      </c>
      <c r="C477" s="29" t="s">
        <v>575</v>
      </c>
      <c r="D477" s="29" t="s">
        <v>2187</v>
      </c>
      <c r="E477" s="29" t="s">
        <v>576</v>
      </c>
      <c r="F477" s="29" t="s">
        <v>577</v>
      </c>
      <c r="G477" s="29" t="s">
        <v>1975</v>
      </c>
      <c r="H477" s="30">
        <v>43466</v>
      </c>
      <c r="I477" s="30">
        <v>45291</v>
      </c>
      <c r="J477" s="30" t="s">
        <v>1921</v>
      </c>
      <c r="K477" s="29" t="s">
        <v>2159</v>
      </c>
      <c r="L477" s="29" t="s">
        <v>2160</v>
      </c>
      <c r="M477" s="29" t="s">
        <v>1978</v>
      </c>
      <c r="N477" s="29" t="s">
        <v>1996</v>
      </c>
      <c r="O477" s="29" t="s">
        <v>1997</v>
      </c>
      <c r="P477" s="29" t="s">
        <v>1981</v>
      </c>
      <c r="Q477" s="29" t="s">
        <v>1982</v>
      </c>
      <c r="R477" s="30">
        <v>45809</v>
      </c>
      <c r="S477" s="30"/>
      <c r="T477" s="30">
        <v>45838</v>
      </c>
      <c r="U477" s="30"/>
      <c r="V477" s="29" t="s">
        <v>1983</v>
      </c>
      <c r="W477" s="29" t="s">
        <v>1984</v>
      </c>
      <c r="X477" s="30">
        <v>44881</v>
      </c>
      <c r="Y477" s="29" t="s">
        <v>1985</v>
      </c>
    </row>
    <row r="478" spans="1:25" x14ac:dyDescent="0.25">
      <c r="A478" s="28" t="s">
        <v>2156</v>
      </c>
      <c r="B478" s="29" t="s">
        <v>2157</v>
      </c>
      <c r="C478" s="29" t="s">
        <v>608</v>
      </c>
      <c r="D478" s="29" t="s">
        <v>2198</v>
      </c>
      <c r="E478" s="29" t="s">
        <v>609</v>
      </c>
      <c r="F478" s="29" t="s">
        <v>610</v>
      </c>
      <c r="G478" s="29" t="s">
        <v>1975</v>
      </c>
      <c r="H478" s="30">
        <v>44013</v>
      </c>
      <c r="I478" s="30">
        <v>44438</v>
      </c>
      <c r="J478" s="30" t="s">
        <v>1921</v>
      </c>
      <c r="K478" s="29" t="s">
        <v>2159</v>
      </c>
      <c r="L478" s="29" t="s">
        <v>2160</v>
      </c>
      <c r="M478" s="29" t="s">
        <v>1978</v>
      </c>
      <c r="N478" s="29" t="s">
        <v>2003</v>
      </c>
      <c r="O478" s="29" t="s">
        <v>1993</v>
      </c>
      <c r="P478" s="29" t="s">
        <v>2004</v>
      </c>
      <c r="Q478" s="29" t="s">
        <v>2005</v>
      </c>
      <c r="R478" s="30">
        <v>45008</v>
      </c>
      <c r="S478" s="30">
        <v>45008</v>
      </c>
      <c r="T478" s="30">
        <v>45191</v>
      </c>
      <c r="U478" s="30">
        <v>45191</v>
      </c>
      <c r="V478" s="29" t="s">
        <v>1983</v>
      </c>
      <c r="W478" s="29" t="s">
        <v>1984</v>
      </c>
      <c r="X478" s="30">
        <v>44257</v>
      </c>
      <c r="Y478" s="29" t="s">
        <v>2002</v>
      </c>
    </row>
    <row r="479" spans="1:25" x14ac:dyDescent="0.25">
      <c r="A479" s="28" t="s">
        <v>2156</v>
      </c>
      <c r="B479" s="29" t="s">
        <v>2157</v>
      </c>
      <c r="C479" s="29" t="s">
        <v>608</v>
      </c>
      <c r="D479" s="29" t="s">
        <v>2198</v>
      </c>
      <c r="E479" s="29" t="s">
        <v>609</v>
      </c>
      <c r="F479" s="29" t="s">
        <v>610</v>
      </c>
      <c r="G479" s="29" t="s">
        <v>1975</v>
      </c>
      <c r="H479" s="30">
        <v>44013</v>
      </c>
      <c r="I479" s="30">
        <v>44438</v>
      </c>
      <c r="J479" s="30" t="s">
        <v>1921</v>
      </c>
      <c r="K479" s="29" t="s">
        <v>2159</v>
      </c>
      <c r="L479" s="29" t="s">
        <v>2160</v>
      </c>
      <c r="M479" s="29" t="s">
        <v>1978</v>
      </c>
      <c r="N479" s="29" t="s">
        <v>2006</v>
      </c>
      <c r="O479" s="29" t="s">
        <v>2007</v>
      </c>
      <c r="P479" s="29" t="s">
        <v>2004</v>
      </c>
      <c r="Q479" s="29" t="s">
        <v>2005</v>
      </c>
      <c r="R479" s="30">
        <v>45198</v>
      </c>
      <c r="S479" s="30">
        <v>45198</v>
      </c>
      <c r="T479" s="30">
        <v>45657</v>
      </c>
      <c r="U479" s="30"/>
      <c r="V479" s="29" t="s">
        <v>1983</v>
      </c>
      <c r="W479" s="29" t="s">
        <v>1984</v>
      </c>
      <c r="X479" s="30">
        <v>44257</v>
      </c>
      <c r="Y479" s="29" t="s">
        <v>2002</v>
      </c>
    </row>
    <row r="480" spans="1:25" x14ac:dyDescent="0.25">
      <c r="A480" s="28" t="s">
        <v>2156</v>
      </c>
      <c r="B480" s="29" t="s">
        <v>2157</v>
      </c>
      <c r="C480" s="29" t="s">
        <v>572</v>
      </c>
      <c r="D480" s="29" t="s">
        <v>2186</v>
      </c>
      <c r="E480" s="29" t="s">
        <v>573</v>
      </c>
      <c r="F480" s="29" t="s">
        <v>574</v>
      </c>
      <c r="G480" s="29" t="s">
        <v>1975</v>
      </c>
      <c r="H480" s="30">
        <v>44013</v>
      </c>
      <c r="I480" s="30">
        <v>44545</v>
      </c>
      <c r="J480" s="30" t="s">
        <v>1921</v>
      </c>
      <c r="K480" s="29" t="s">
        <v>2159</v>
      </c>
      <c r="L480" s="29" t="s">
        <v>2160</v>
      </c>
      <c r="M480" s="29" t="s">
        <v>1978</v>
      </c>
      <c r="N480" s="29" t="s">
        <v>2003</v>
      </c>
      <c r="O480" s="29" t="s">
        <v>1993</v>
      </c>
      <c r="P480" s="29" t="s">
        <v>2004</v>
      </c>
      <c r="Q480" s="29" t="s">
        <v>2005</v>
      </c>
      <c r="R480" s="30">
        <v>44705</v>
      </c>
      <c r="S480" s="30">
        <v>44705</v>
      </c>
      <c r="T480" s="30">
        <v>44895</v>
      </c>
      <c r="U480" s="30">
        <v>45023</v>
      </c>
      <c r="V480" s="29" t="s">
        <v>1983</v>
      </c>
      <c r="W480" s="29" t="s">
        <v>1984</v>
      </c>
      <c r="X480" s="30">
        <v>44257</v>
      </c>
      <c r="Y480" s="29" t="s">
        <v>2075</v>
      </c>
    </row>
    <row r="481" spans="1:25" x14ac:dyDescent="0.25">
      <c r="A481" s="28" t="s">
        <v>2156</v>
      </c>
      <c r="B481" s="29" t="s">
        <v>2157</v>
      </c>
      <c r="C481" s="29" t="s">
        <v>572</v>
      </c>
      <c r="D481" s="29" t="s">
        <v>2186</v>
      </c>
      <c r="E481" s="29" t="s">
        <v>573</v>
      </c>
      <c r="F481" s="29" t="s">
        <v>574</v>
      </c>
      <c r="G481" s="29" t="s">
        <v>1975</v>
      </c>
      <c r="H481" s="30">
        <v>44013</v>
      </c>
      <c r="I481" s="30">
        <v>44545</v>
      </c>
      <c r="J481" s="30" t="s">
        <v>1921</v>
      </c>
      <c r="K481" s="29" t="s">
        <v>2159</v>
      </c>
      <c r="L481" s="29" t="s">
        <v>2160</v>
      </c>
      <c r="M481" s="29" t="s">
        <v>1978</v>
      </c>
      <c r="N481" s="29" t="s">
        <v>2006</v>
      </c>
      <c r="O481" s="29" t="s">
        <v>2007</v>
      </c>
      <c r="P481" s="29" t="s">
        <v>2004</v>
      </c>
      <c r="Q481" s="29" t="s">
        <v>2005</v>
      </c>
      <c r="R481" s="30">
        <v>44896</v>
      </c>
      <c r="S481" s="30">
        <v>45057</v>
      </c>
      <c r="T481" s="30">
        <v>45047</v>
      </c>
      <c r="U481" s="30">
        <v>45261</v>
      </c>
      <c r="V481" s="29" t="s">
        <v>1983</v>
      </c>
      <c r="W481" s="29" t="s">
        <v>1984</v>
      </c>
      <c r="X481" s="30">
        <v>44257</v>
      </c>
      <c r="Y481" s="29" t="s">
        <v>2075</v>
      </c>
    </row>
    <row r="482" spans="1:25" x14ac:dyDescent="0.25">
      <c r="A482" s="28" t="s">
        <v>2156</v>
      </c>
      <c r="B482" s="29" t="s">
        <v>2157</v>
      </c>
      <c r="C482" s="29" t="s">
        <v>566</v>
      </c>
      <c r="D482" s="29" t="s">
        <v>2184</v>
      </c>
      <c r="E482" s="29" t="s">
        <v>567</v>
      </c>
      <c r="F482" s="29" t="s">
        <v>568</v>
      </c>
      <c r="G482" s="29" t="s">
        <v>1975</v>
      </c>
      <c r="H482" s="30">
        <v>44166</v>
      </c>
      <c r="I482" s="30">
        <v>44377</v>
      </c>
      <c r="J482" s="30" t="s">
        <v>1921</v>
      </c>
      <c r="K482" s="29" t="s">
        <v>2159</v>
      </c>
      <c r="L482" s="29" t="s">
        <v>2160</v>
      </c>
      <c r="M482" s="29" t="s">
        <v>1978</v>
      </c>
      <c r="N482" s="29" t="s">
        <v>2003</v>
      </c>
      <c r="O482" s="29" t="s">
        <v>1993</v>
      </c>
      <c r="P482" s="29" t="s">
        <v>2004</v>
      </c>
      <c r="Q482" s="29" t="s">
        <v>2005</v>
      </c>
      <c r="R482" s="30">
        <v>44761</v>
      </c>
      <c r="S482" s="30">
        <v>44761</v>
      </c>
      <c r="T482" s="30">
        <v>44866</v>
      </c>
      <c r="U482" s="30">
        <v>44866</v>
      </c>
      <c r="V482" s="29" t="s">
        <v>1983</v>
      </c>
      <c r="W482" s="29" t="s">
        <v>1984</v>
      </c>
      <c r="X482" s="30">
        <v>44257</v>
      </c>
      <c r="Y482" s="29" t="s">
        <v>2075</v>
      </c>
    </row>
    <row r="483" spans="1:25" x14ac:dyDescent="0.25">
      <c r="A483" s="28" t="s">
        <v>2156</v>
      </c>
      <c r="B483" s="29" t="s">
        <v>2157</v>
      </c>
      <c r="C483" s="29" t="s">
        <v>566</v>
      </c>
      <c r="D483" s="29" t="s">
        <v>2184</v>
      </c>
      <c r="E483" s="29" t="s">
        <v>567</v>
      </c>
      <c r="F483" s="29" t="s">
        <v>568</v>
      </c>
      <c r="G483" s="29" t="s">
        <v>1975</v>
      </c>
      <c r="H483" s="30">
        <v>44166</v>
      </c>
      <c r="I483" s="30">
        <v>44377</v>
      </c>
      <c r="J483" s="30" t="s">
        <v>1921</v>
      </c>
      <c r="K483" s="29" t="s">
        <v>2159</v>
      </c>
      <c r="L483" s="29" t="s">
        <v>2160</v>
      </c>
      <c r="M483" s="29" t="s">
        <v>1978</v>
      </c>
      <c r="N483" s="29" t="s">
        <v>2006</v>
      </c>
      <c r="O483" s="29" t="s">
        <v>2007</v>
      </c>
      <c r="P483" s="29" t="s">
        <v>2004</v>
      </c>
      <c r="Q483" s="29" t="s">
        <v>2005</v>
      </c>
      <c r="R483" s="30">
        <v>44890</v>
      </c>
      <c r="S483" s="30">
        <v>44890</v>
      </c>
      <c r="T483" s="30">
        <v>45197</v>
      </c>
      <c r="U483" s="30">
        <v>45197</v>
      </c>
      <c r="V483" s="29" t="s">
        <v>1983</v>
      </c>
      <c r="W483" s="29" t="s">
        <v>1984</v>
      </c>
      <c r="X483" s="30">
        <v>44257</v>
      </c>
      <c r="Y483" s="29" t="s">
        <v>2075</v>
      </c>
    </row>
    <row r="484" spans="1:25" x14ac:dyDescent="0.25">
      <c r="A484" s="28" t="s">
        <v>2156</v>
      </c>
      <c r="B484" s="29" t="s">
        <v>2157</v>
      </c>
      <c r="C484" s="29" t="s">
        <v>617</v>
      </c>
      <c r="D484" s="29" t="s">
        <v>2201</v>
      </c>
      <c r="E484" s="29" t="s">
        <v>618</v>
      </c>
      <c r="F484" s="29" t="s">
        <v>619</v>
      </c>
      <c r="G484" s="29" t="s">
        <v>1975</v>
      </c>
      <c r="H484" s="30">
        <v>44013</v>
      </c>
      <c r="I484" s="30">
        <v>44561</v>
      </c>
      <c r="J484" s="30" t="s">
        <v>1921</v>
      </c>
      <c r="K484" s="29" t="s">
        <v>2159</v>
      </c>
      <c r="L484" s="29" t="s">
        <v>2160</v>
      </c>
      <c r="M484" s="29" t="s">
        <v>1978</v>
      </c>
      <c r="N484" s="29" t="s">
        <v>2003</v>
      </c>
      <c r="O484" s="29" t="s">
        <v>1993</v>
      </c>
      <c r="P484" s="29" t="s">
        <v>2004</v>
      </c>
      <c r="Q484" s="29" t="s">
        <v>2005</v>
      </c>
      <c r="R484" s="30">
        <v>44013</v>
      </c>
      <c r="S484" s="30"/>
      <c r="T484" s="30">
        <v>44377</v>
      </c>
      <c r="U484" s="30"/>
      <c r="V484" s="29" t="s">
        <v>1983</v>
      </c>
      <c r="W484" s="29" t="s">
        <v>1984</v>
      </c>
      <c r="X484" s="30">
        <v>44257</v>
      </c>
      <c r="Y484" s="29" t="s">
        <v>33</v>
      </c>
    </row>
    <row r="485" spans="1:25" x14ac:dyDescent="0.25">
      <c r="A485" s="28" t="s">
        <v>2156</v>
      </c>
      <c r="B485" s="29" t="s">
        <v>2157</v>
      </c>
      <c r="C485" s="29" t="s">
        <v>617</v>
      </c>
      <c r="D485" s="29" t="s">
        <v>2201</v>
      </c>
      <c r="E485" s="29" t="s">
        <v>618</v>
      </c>
      <c r="F485" s="29" t="s">
        <v>619</v>
      </c>
      <c r="G485" s="29" t="s">
        <v>1975</v>
      </c>
      <c r="H485" s="30">
        <v>44013</v>
      </c>
      <c r="I485" s="30">
        <v>44561</v>
      </c>
      <c r="J485" s="30" t="s">
        <v>1921</v>
      </c>
      <c r="K485" s="29" t="s">
        <v>2159</v>
      </c>
      <c r="L485" s="29" t="s">
        <v>2160</v>
      </c>
      <c r="M485" s="29" t="s">
        <v>1978</v>
      </c>
      <c r="N485" s="29" t="s">
        <v>2006</v>
      </c>
      <c r="O485" s="29" t="s">
        <v>2007</v>
      </c>
      <c r="P485" s="29" t="s">
        <v>2004</v>
      </c>
      <c r="Q485" s="29" t="s">
        <v>2005</v>
      </c>
      <c r="R485" s="30">
        <v>44378</v>
      </c>
      <c r="S485" s="30"/>
      <c r="T485" s="30">
        <v>44561</v>
      </c>
      <c r="U485" s="30"/>
      <c r="V485" s="29" t="s">
        <v>1983</v>
      </c>
      <c r="W485" s="29" t="s">
        <v>1984</v>
      </c>
      <c r="X485" s="30">
        <v>44257</v>
      </c>
      <c r="Y485" s="29" t="s">
        <v>33</v>
      </c>
    </row>
    <row r="486" spans="1:25" x14ac:dyDescent="0.25">
      <c r="A486" s="28" t="s">
        <v>2156</v>
      </c>
      <c r="B486" s="29" t="s">
        <v>2157</v>
      </c>
      <c r="C486" s="29" t="s">
        <v>602</v>
      </c>
      <c r="D486" s="29" t="s">
        <v>2196</v>
      </c>
      <c r="E486" s="29" t="s">
        <v>603</v>
      </c>
      <c r="F486" s="29" t="s">
        <v>604</v>
      </c>
      <c r="G486" s="29" t="s">
        <v>1975</v>
      </c>
      <c r="H486" s="30">
        <v>43983</v>
      </c>
      <c r="I486" s="30">
        <v>44865</v>
      </c>
      <c r="J486" s="30" t="s">
        <v>1921</v>
      </c>
      <c r="K486" s="29" t="s">
        <v>2159</v>
      </c>
      <c r="L486" s="29" t="s">
        <v>2160</v>
      </c>
      <c r="M486" s="29" t="s">
        <v>1978</v>
      </c>
      <c r="N486" s="29" t="s">
        <v>2003</v>
      </c>
      <c r="O486" s="29" t="s">
        <v>1993</v>
      </c>
      <c r="P486" s="29" t="s">
        <v>2004</v>
      </c>
      <c r="Q486" s="29" t="s">
        <v>2005</v>
      </c>
      <c r="R486" s="30">
        <v>45280</v>
      </c>
      <c r="S486" s="30">
        <v>45280</v>
      </c>
      <c r="T486" s="30">
        <v>45412</v>
      </c>
      <c r="U486" s="30">
        <v>45412</v>
      </c>
      <c r="V486" s="29" t="s">
        <v>1983</v>
      </c>
      <c r="W486" s="29" t="s">
        <v>1984</v>
      </c>
      <c r="X486" s="30">
        <v>44257</v>
      </c>
      <c r="Y486" s="29" t="s">
        <v>2002</v>
      </c>
    </row>
    <row r="487" spans="1:25" x14ac:dyDescent="0.25">
      <c r="A487" s="28" t="s">
        <v>2156</v>
      </c>
      <c r="B487" s="29" t="s">
        <v>2157</v>
      </c>
      <c r="C487" s="29" t="s">
        <v>602</v>
      </c>
      <c r="D487" s="29" t="s">
        <v>2196</v>
      </c>
      <c r="E487" s="29" t="s">
        <v>603</v>
      </c>
      <c r="F487" s="29" t="s">
        <v>604</v>
      </c>
      <c r="G487" s="29" t="s">
        <v>1975</v>
      </c>
      <c r="H487" s="30">
        <v>43983</v>
      </c>
      <c r="I487" s="30">
        <v>44865</v>
      </c>
      <c r="J487" s="30" t="s">
        <v>1921</v>
      </c>
      <c r="K487" s="29" t="s">
        <v>2159</v>
      </c>
      <c r="L487" s="29" t="s">
        <v>2160</v>
      </c>
      <c r="M487" s="29" t="s">
        <v>1978</v>
      </c>
      <c r="N487" s="29" t="s">
        <v>2006</v>
      </c>
      <c r="O487" s="29" t="s">
        <v>2007</v>
      </c>
      <c r="P487" s="29" t="s">
        <v>2004</v>
      </c>
      <c r="Q487" s="29" t="s">
        <v>2005</v>
      </c>
      <c r="R487" s="30">
        <v>45505</v>
      </c>
      <c r="S487" s="30">
        <v>45419</v>
      </c>
      <c r="T487" s="30">
        <v>45716</v>
      </c>
      <c r="U487" s="30"/>
      <c r="V487" s="29" t="s">
        <v>1983</v>
      </c>
      <c r="W487" s="29" t="s">
        <v>1984</v>
      </c>
      <c r="X487" s="30">
        <v>44257</v>
      </c>
      <c r="Y487" s="29" t="s">
        <v>2002</v>
      </c>
    </row>
    <row r="488" spans="1:25" x14ac:dyDescent="0.25">
      <c r="A488" s="28" t="s">
        <v>2156</v>
      </c>
      <c r="B488" s="29" t="s">
        <v>2157</v>
      </c>
      <c r="C488" s="29" t="s">
        <v>519</v>
      </c>
      <c r="D488" s="29" t="s">
        <v>2164</v>
      </c>
      <c r="E488" s="29" t="s">
        <v>520</v>
      </c>
      <c r="F488" s="29" t="s">
        <v>286</v>
      </c>
      <c r="G488" s="29" t="s">
        <v>1975</v>
      </c>
      <c r="H488" s="30">
        <v>43647</v>
      </c>
      <c r="I488" s="30">
        <v>45107</v>
      </c>
      <c r="J488" s="30" t="s">
        <v>1921</v>
      </c>
      <c r="K488" s="29" t="s">
        <v>2159</v>
      </c>
      <c r="L488" s="29" t="s">
        <v>2160</v>
      </c>
      <c r="M488" s="29" t="s">
        <v>1978</v>
      </c>
      <c r="N488" s="29" t="s">
        <v>2003</v>
      </c>
      <c r="O488" s="29" t="s">
        <v>1993</v>
      </c>
      <c r="P488" s="29" t="s">
        <v>2004</v>
      </c>
      <c r="Q488" s="29" t="s">
        <v>2005</v>
      </c>
      <c r="R488" s="30">
        <v>43647</v>
      </c>
      <c r="S488" s="30">
        <v>43647</v>
      </c>
      <c r="T488" s="30">
        <v>43951</v>
      </c>
      <c r="U488" s="30">
        <v>43979</v>
      </c>
      <c r="V488" s="29" t="s">
        <v>1983</v>
      </c>
      <c r="W488" s="29" t="s">
        <v>1984</v>
      </c>
      <c r="X488" s="30">
        <v>44257</v>
      </c>
      <c r="Y488" s="29" t="s">
        <v>2002</v>
      </c>
    </row>
    <row r="489" spans="1:25" x14ac:dyDescent="0.25">
      <c r="A489" s="28" t="s">
        <v>2156</v>
      </c>
      <c r="B489" s="29" t="s">
        <v>2157</v>
      </c>
      <c r="C489" s="29" t="s">
        <v>519</v>
      </c>
      <c r="D489" s="29" t="s">
        <v>2164</v>
      </c>
      <c r="E489" s="29" t="s">
        <v>520</v>
      </c>
      <c r="F489" s="29" t="s">
        <v>286</v>
      </c>
      <c r="G489" s="29" t="s">
        <v>1975</v>
      </c>
      <c r="H489" s="30">
        <v>43647</v>
      </c>
      <c r="I489" s="30">
        <v>45107</v>
      </c>
      <c r="J489" s="30" t="s">
        <v>1921</v>
      </c>
      <c r="K489" s="29" t="s">
        <v>2159</v>
      </c>
      <c r="L489" s="29" t="s">
        <v>2160</v>
      </c>
      <c r="M489" s="29" t="s">
        <v>1978</v>
      </c>
      <c r="N489" s="29" t="s">
        <v>2006</v>
      </c>
      <c r="O489" s="29" t="s">
        <v>2007</v>
      </c>
      <c r="P489" s="29" t="s">
        <v>2004</v>
      </c>
      <c r="Q489" s="29" t="s">
        <v>2005</v>
      </c>
      <c r="R489" s="30">
        <v>43952</v>
      </c>
      <c r="S489" s="30">
        <v>43980</v>
      </c>
      <c r="T489" s="30">
        <v>45107</v>
      </c>
      <c r="U489" s="30"/>
      <c r="V489" s="29" t="s">
        <v>1983</v>
      </c>
      <c r="W489" s="29" t="s">
        <v>1984</v>
      </c>
      <c r="X489" s="30">
        <v>44257</v>
      </c>
      <c r="Y489" s="29" t="s">
        <v>2002</v>
      </c>
    </row>
    <row r="490" spans="1:25" x14ac:dyDescent="0.25">
      <c r="A490" s="28" t="s">
        <v>3369</v>
      </c>
      <c r="B490" s="29" t="s">
        <v>3370</v>
      </c>
      <c r="C490" s="29" t="s">
        <v>2700</v>
      </c>
      <c r="D490" s="29" t="s">
        <v>3371</v>
      </c>
      <c r="E490" s="29" t="s">
        <v>503</v>
      </c>
      <c r="F490" s="29" t="s">
        <v>2704</v>
      </c>
      <c r="G490" s="29" t="s">
        <v>1975</v>
      </c>
      <c r="H490" s="30">
        <v>43314</v>
      </c>
      <c r="I490" s="30">
        <v>45291</v>
      </c>
      <c r="J490" s="30" t="s">
        <v>1921</v>
      </c>
      <c r="K490" s="29" t="s">
        <v>2392</v>
      </c>
      <c r="L490" s="29" t="s">
        <v>2393</v>
      </c>
      <c r="M490" s="29" t="s">
        <v>2095</v>
      </c>
      <c r="N490" s="29" t="s">
        <v>1979</v>
      </c>
      <c r="O490" s="29" t="s">
        <v>1980</v>
      </c>
      <c r="P490" s="29" t="s">
        <v>1981</v>
      </c>
      <c r="Q490" s="29" t="s">
        <v>1982</v>
      </c>
      <c r="R490" s="30">
        <v>41640</v>
      </c>
      <c r="S490" s="30">
        <v>43976</v>
      </c>
      <c r="T490" s="30">
        <v>44196</v>
      </c>
      <c r="U490" s="30">
        <v>43977</v>
      </c>
      <c r="V490" s="29" t="s">
        <v>1983</v>
      </c>
      <c r="W490" s="29" t="s">
        <v>1984</v>
      </c>
      <c r="X490" s="30">
        <v>43432</v>
      </c>
      <c r="Y490" s="29" t="s">
        <v>2075</v>
      </c>
    </row>
    <row r="491" spans="1:25" x14ac:dyDescent="0.25">
      <c r="A491" s="28" t="s">
        <v>3369</v>
      </c>
      <c r="B491" s="29" t="s">
        <v>3370</v>
      </c>
      <c r="C491" s="29" t="s">
        <v>2700</v>
      </c>
      <c r="D491" s="29" t="s">
        <v>3371</v>
      </c>
      <c r="E491" s="29" t="s">
        <v>503</v>
      </c>
      <c r="F491" s="29" t="s">
        <v>2704</v>
      </c>
      <c r="G491" s="29" t="s">
        <v>1975</v>
      </c>
      <c r="H491" s="30">
        <v>43314</v>
      </c>
      <c r="I491" s="30">
        <v>45291</v>
      </c>
      <c r="J491" s="30" t="s">
        <v>1921</v>
      </c>
      <c r="K491" s="29" t="s">
        <v>2392</v>
      </c>
      <c r="L491" s="29" t="s">
        <v>2393</v>
      </c>
      <c r="M491" s="29" t="s">
        <v>2095</v>
      </c>
      <c r="N491" s="29" t="s">
        <v>1986</v>
      </c>
      <c r="O491" s="29" t="s">
        <v>1987</v>
      </c>
      <c r="P491" s="29" t="s">
        <v>1981</v>
      </c>
      <c r="Q491" s="29" t="s">
        <v>1982</v>
      </c>
      <c r="R491" s="30">
        <v>41640</v>
      </c>
      <c r="S491" s="30">
        <v>43978</v>
      </c>
      <c r="T491" s="30">
        <v>44196</v>
      </c>
      <c r="U491" s="30">
        <v>43979</v>
      </c>
      <c r="V491" s="29" t="s">
        <v>1983</v>
      </c>
      <c r="W491" s="29" t="s">
        <v>1984</v>
      </c>
      <c r="X491" s="30">
        <v>43432</v>
      </c>
      <c r="Y491" s="29" t="s">
        <v>2075</v>
      </c>
    </row>
    <row r="492" spans="1:25" x14ac:dyDescent="0.25">
      <c r="A492" s="28" t="s">
        <v>3369</v>
      </c>
      <c r="B492" s="29" t="s">
        <v>3370</v>
      </c>
      <c r="C492" s="29" t="s">
        <v>2700</v>
      </c>
      <c r="D492" s="29" t="s">
        <v>3371</v>
      </c>
      <c r="E492" s="29" t="s">
        <v>503</v>
      </c>
      <c r="F492" s="29" t="s">
        <v>2704</v>
      </c>
      <c r="G492" s="29" t="s">
        <v>1975</v>
      </c>
      <c r="H492" s="30">
        <v>43314</v>
      </c>
      <c r="I492" s="30">
        <v>45291</v>
      </c>
      <c r="J492" s="30" t="s">
        <v>1921</v>
      </c>
      <c r="K492" s="29" t="s">
        <v>2392</v>
      </c>
      <c r="L492" s="29" t="s">
        <v>2393</v>
      </c>
      <c r="M492" s="29" t="s">
        <v>2095</v>
      </c>
      <c r="N492" s="29" t="s">
        <v>1988</v>
      </c>
      <c r="O492" s="29" t="s">
        <v>1989</v>
      </c>
      <c r="P492" s="29" t="s">
        <v>1981</v>
      </c>
      <c r="Q492" s="29" t="s">
        <v>1982</v>
      </c>
      <c r="R492" s="30">
        <v>41640</v>
      </c>
      <c r="S492" s="30">
        <v>43980</v>
      </c>
      <c r="T492" s="30">
        <v>44196</v>
      </c>
      <c r="U492" s="30">
        <v>44341</v>
      </c>
      <c r="V492" s="29" t="s">
        <v>1983</v>
      </c>
      <c r="W492" s="29" t="s">
        <v>1984</v>
      </c>
      <c r="X492" s="30">
        <v>43432</v>
      </c>
      <c r="Y492" s="29" t="s">
        <v>2075</v>
      </c>
    </row>
    <row r="493" spans="1:25" x14ac:dyDescent="0.25">
      <c r="A493" s="28" t="s">
        <v>3369</v>
      </c>
      <c r="B493" s="29" t="s">
        <v>3370</v>
      </c>
      <c r="C493" s="29" t="s">
        <v>2700</v>
      </c>
      <c r="D493" s="29" t="s">
        <v>3371</v>
      </c>
      <c r="E493" s="29" t="s">
        <v>503</v>
      </c>
      <c r="F493" s="29" t="s">
        <v>2704</v>
      </c>
      <c r="G493" s="29" t="s">
        <v>1975</v>
      </c>
      <c r="H493" s="30">
        <v>43314</v>
      </c>
      <c r="I493" s="30">
        <v>45291</v>
      </c>
      <c r="J493" s="30" t="s">
        <v>1921</v>
      </c>
      <c r="K493" s="29" t="s">
        <v>2392</v>
      </c>
      <c r="L493" s="29" t="s">
        <v>2393</v>
      </c>
      <c r="M493" s="29" t="s">
        <v>2095</v>
      </c>
      <c r="N493" s="29" t="s">
        <v>1990</v>
      </c>
      <c r="O493" s="29" t="s">
        <v>1991</v>
      </c>
      <c r="P493" s="29" t="s">
        <v>1981</v>
      </c>
      <c r="Q493" s="29" t="s">
        <v>1982</v>
      </c>
      <c r="R493" s="30">
        <v>44438</v>
      </c>
      <c r="S493" s="30">
        <v>44342</v>
      </c>
      <c r="T493" s="30">
        <v>44530</v>
      </c>
      <c r="U493" s="30">
        <v>44838</v>
      </c>
      <c r="V493" s="29" t="s">
        <v>1983</v>
      </c>
      <c r="W493" s="29" t="s">
        <v>1984</v>
      </c>
      <c r="X493" s="30">
        <v>43432</v>
      </c>
      <c r="Y493" s="29" t="s">
        <v>2075</v>
      </c>
    </row>
    <row r="494" spans="1:25" x14ac:dyDescent="0.25">
      <c r="A494" s="28" t="s">
        <v>3369</v>
      </c>
      <c r="B494" s="29" t="s">
        <v>3370</v>
      </c>
      <c r="C494" s="29" t="s">
        <v>2700</v>
      </c>
      <c r="D494" s="29" t="s">
        <v>3371</v>
      </c>
      <c r="E494" s="29" t="s">
        <v>503</v>
      </c>
      <c r="F494" s="29" t="s">
        <v>2704</v>
      </c>
      <c r="G494" s="29" t="s">
        <v>1975</v>
      </c>
      <c r="H494" s="30">
        <v>43314</v>
      </c>
      <c r="I494" s="30">
        <v>45291</v>
      </c>
      <c r="J494" s="30" t="s">
        <v>1921</v>
      </c>
      <c r="K494" s="29" t="s">
        <v>2392</v>
      </c>
      <c r="L494" s="29" t="s">
        <v>2393</v>
      </c>
      <c r="M494" s="29" t="s">
        <v>2095</v>
      </c>
      <c r="N494" s="29" t="s">
        <v>1992</v>
      </c>
      <c r="O494" s="29" t="s">
        <v>1993</v>
      </c>
      <c r="P494" s="29" t="s">
        <v>1981</v>
      </c>
      <c r="Q494" s="29" t="s">
        <v>1982</v>
      </c>
      <c r="R494" s="30">
        <v>44681</v>
      </c>
      <c r="S494" s="30">
        <v>44839</v>
      </c>
      <c r="T494" s="30">
        <v>44681</v>
      </c>
      <c r="U494" s="30">
        <v>44939</v>
      </c>
      <c r="V494" s="29" t="s">
        <v>1983</v>
      </c>
      <c r="W494" s="29" t="s">
        <v>1984</v>
      </c>
      <c r="X494" s="30">
        <v>43432</v>
      </c>
      <c r="Y494" s="29" t="s">
        <v>2075</v>
      </c>
    </row>
    <row r="495" spans="1:25" x14ac:dyDescent="0.25">
      <c r="A495" s="28" t="s">
        <v>3369</v>
      </c>
      <c r="B495" s="29" t="s">
        <v>3370</v>
      </c>
      <c r="C495" s="29" t="s">
        <v>2700</v>
      </c>
      <c r="D495" s="29" t="s">
        <v>3371</v>
      </c>
      <c r="E495" s="29" t="s">
        <v>503</v>
      </c>
      <c r="F495" s="29" t="s">
        <v>2704</v>
      </c>
      <c r="G495" s="29" t="s">
        <v>1975</v>
      </c>
      <c r="H495" s="30">
        <v>43314</v>
      </c>
      <c r="I495" s="30">
        <v>45291</v>
      </c>
      <c r="J495" s="30" t="s">
        <v>1921</v>
      </c>
      <c r="K495" s="29" t="s">
        <v>2392</v>
      </c>
      <c r="L495" s="29" t="s">
        <v>2393</v>
      </c>
      <c r="M495" s="29" t="s">
        <v>2095</v>
      </c>
      <c r="N495" s="29" t="s">
        <v>1994</v>
      </c>
      <c r="O495" s="29" t="s">
        <v>1995</v>
      </c>
      <c r="P495" s="29" t="s">
        <v>1981</v>
      </c>
      <c r="Q495" s="29" t="s">
        <v>1982</v>
      </c>
      <c r="R495" s="30">
        <v>44711</v>
      </c>
      <c r="S495" s="30">
        <v>44978</v>
      </c>
      <c r="T495" s="30">
        <v>45199</v>
      </c>
      <c r="U495" s="30">
        <v>45219</v>
      </c>
      <c r="V495" s="29" t="s">
        <v>1983</v>
      </c>
      <c r="W495" s="29" t="s">
        <v>1984</v>
      </c>
      <c r="X495" s="30">
        <v>43432</v>
      </c>
      <c r="Y495" s="29" t="s">
        <v>2075</v>
      </c>
    </row>
    <row r="496" spans="1:25" x14ac:dyDescent="0.25">
      <c r="A496" s="28" t="s">
        <v>3369</v>
      </c>
      <c r="B496" s="29" t="s">
        <v>3370</v>
      </c>
      <c r="C496" s="29" t="s">
        <v>2700</v>
      </c>
      <c r="D496" s="29" t="s">
        <v>3371</v>
      </c>
      <c r="E496" s="29" t="s">
        <v>503</v>
      </c>
      <c r="F496" s="29" t="s">
        <v>2704</v>
      </c>
      <c r="G496" s="29" t="s">
        <v>1975</v>
      </c>
      <c r="H496" s="30">
        <v>43314</v>
      </c>
      <c r="I496" s="30">
        <v>45291</v>
      </c>
      <c r="J496" s="30" t="s">
        <v>1921</v>
      </c>
      <c r="K496" s="29" t="s">
        <v>2392</v>
      </c>
      <c r="L496" s="29" t="s">
        <v>2393</v>
      </c>
      <c r="M496" s="29" t="s">
        <v>2095</v>
      </c>
      <c r="N496" s="29" t="s">
        <v>1996</v>
      </c>
      <c r="O496" s="29" t="s">
        <v>1997</v>
      </c>
      <c r="P496" s="29" t="s">
        <v>1981</v>
      </c>
      <c r="Q496" s="29" t="s">
        <v>1982</v>
      </c>
      <c r="R496" s="30">
        <v>44925</v>
      </c>
      <c r="S496" s="30">
        <v>45220</v>
      </c>
      <c r="T496" s="30">
        <v>45230</v>
      </c>
      <c r="U496" s="30">
        <v>45259</v>
      </c>
      <c r="V496" s="29" t="s">
        <v>1983</v>
      </c>
      <c r="W496" s="29" t="s">
        <v>1984</v>
      </c>
      <c r="X496" s="30">
        <v>43432</v>
      </c>
      <c r="Y496" s="29" t="s">
        <v>2075</v>
      </c>
    </row>
    <row r="497" spans="1:25" x14ac:dyDescent="0.25">
      <c r="A497" s="28" t="s">
        <v>2577</v>
      </c>
      <c r="B497" s="29" t="s">
        <v>2578</v>
      </c>
      <c r="C497" s="29" t="s">
        <v>1858</v>
      </c>
      <c r="D497" s="29" t="s">
        <v>2586</v>
      </c>
      <c r="E497" s="29" t="s">
        <v>1859</v>
      </c>
      <c r="F497" s="29" t="s">
        <v>1860</v>
      </c>
      <c r="G497" s="29" t="s">
        <v>1975</v>
      </c>
      <c r="H497" s="30">
        <v>45096</v>
      </c>
      <c r="I497" s="30">
        <v>46022</v>
      </c>
      <c r="J497" s="30" t="s">
        <v>1921</v>
      </c>
      <c r="K497" s="29" t="s">
        <v>2580</v>
      </c>
      <c r="L497" s="29" t="s">
        <v>2581</v>
      </c>
      <c r="M497" s="29" t="s">
        <v>1978</v>
      </c>
      <c r="N497" s="29" t="s">
        <v>1979</v>
      </c>
      <c r="O497" s="29" t="s">
        <v>1980</v>
      </c>
      <c r="P497" s="29" t="s">
        <v>1981</v>
      </c>
      <c r="Q497" s="29" t="s">
        <v>1982</v>
      </c>
      <c r="R497" s="30">
        <v>44866</v>
      </c>
      <c r="S497" s="30">
        <v>44866</v>
      </c>
      <c r="T497" s="30">
        <v>45596</v>
      </c>
      <c r="U497" s="30"/>
      <c r="V497" s="29" t="s">
        <v>1983</v>
      </c>
      <c r="W497" s="29" t="s">
        <v>1984</v>
      </c>
      <c r="X497" s="30">
        <v>45096</v>
      </c>
      <c r="Y497" s="29" t="s">
        <v>1985</v>
      </c>
    </row>
    <row r="498" spans="1:25" x14ac:dyDescent="0.25">
      <c r="A498" s="28" t="s">
        <v>2577</v>
      </c>
      <c r="B498" s="29" t="s">
        <v>2578</v>
      </c>
      <c r="C498" s="29" t="s">
        <v>1858</v>
      </c>
      <c r="D498" s="29" t="s">
        <v>2586</v>
      </c>
      <c r="E498" s="29" t="s">
        <v>1859</v>
      </c>
      <c r="F498" s="29" t="s">
        <v>1860</v>
      </c>
      <c r="G498" s="29" t="s">
        <v>1975</v>
      </c>
      <c r="H498" s="30">
        <v>45096</v>
      </c>
      <c r="I498" s="30">
        <v>46022</v>
      </c>
      <c r="J498" s="30" t="s">
        <v>1921</v>
      </c>
      <c r="K498" s="29" t="s">
        <v>2580</v>
      </c>
      <c r="L498" s="29" t="s">
        <v>2581</v>
      </c>
      <c r="M498" s="29" t="s">
        <v>1978</v>
      </c>
      <c r="N498" s="29" t="s">
        <v>1986</v>
      </c>
      <c r="O498" s="29" t="s">
        <v>1987</v>
      </c>
      <c r="P498" s="29" t="s">
        <v>1981</v>
      </c>
      <c r="Q498" s="29" t="s">
        <v>1982</v>
      </c>
      <c r="R498" s="30">
        <v>45597</v>
      </c>
      <c r="S498" s="30"/>
      <c r="T498" s="30">
        <v>45747</v>
      </c>
      <c r="U498" s="30"/>
      <c r="V498" s="29" t="s">
        <v>1983</v>
      </c>
      <c r="W498" s="29" t="s">
        <v>1984</v>
      </c>
      <c r="X498" s="30">
        <v>45096</v>
      </c>
      <c r="Y498" s="29" t="s">
        <v>1985</v>
      </c>
    </row>
    <row r="499" spans="1:25" x14ac:dyDescent="0.25">
      <c r="A499" s="28" t="s">
        <v>2577</v>
      </c>
      <c r="B499" s="29" t="s">
        <v>2578</v>
      </c>
      <c r="C499" s="29" t="s">
        <v>1858</v>
      </c>
      <c r="D499" s="29" t="s">
        <v>2586</v>
      </c>
      <c r="E499" s="29" t="s">
        <v>1859</v>
      </c>
      <c r="F499" s="29" t="s">
        <v>1860</v>
      </c>
      <c r="G499" s="29" t="s">
        <v>1975</v>
      </c>
      <c r="H499" s="30">
        <v>45096</v>
      </c>
      <c r="I499" s="30">
        <v>46022</v>
      </c>
      <c r="J499" s="30" t="s">
        <v>1921</v>
      </c>
      <c r="K499" s="29" t="s">
        <v>2580</v>
      </c>
      <c r="L499" s="29" t="s">
        <v>2581</v>
      </c>
      <c r="M499" s="29" t="s">
        <v>1978</v>
      </c>
      <c r="N499" s="29" t="s">
        <v>1988</v>
      </c>
      <c r="O499" s="29" t="s">
        <v>1989</v>
      </c>
      <c r="P499" s="29" t="s">
        <v>1981</v>
      </c>
      <c r="Q499" s="29" t="s">
        <v>1982</v>
      </c>
      <c r="R499" s="30">
        <v>45597</v>
      </c>
      <c r="S499" s="30"/>
      <c r="T499" s="30">
        <v>45747</v>
      </c>
      <c r="U499" s="30"/>
      <c r="V499" s="29" t="s">
        <v>1983</v>
      </c>
      <c r="W499" s="29" t="s">
        <v>1984</v>
      </c>
      <c r="X499" s="30">
        <v>45096</v>
      </c>
      <c r="Y499" s="29" t="s">
        <v>1985</v>
      </c>
    </row>
    <row r="500" spans="1:25" x14ac:dyDescent="0.25">
      <c r="A500" s="28" t="s">
        <v>2577</v>
      </c>
      <c r="B500" s="29" t="s">
        <v>2578</v>
      </c>
      <c r="C500" s="29" t="s">
        <v>1858</v>
      </c>
      <c r="D500" s="29" t="s">
        <v>2586</v>
      </c>
      <c r="E500" s="29" t="s">
        <v>1859</v>
      </c>
      <c r="F500" s="29" t="s">
        <v>1860</v>
      </c>
      <c r="G500" s="29" t="s">
        <v>1975</v>
      </c>
      <c r="H500" s="30">
        <v>45096</v>
      </c>
      <c r="I500" s="30">
        <v>46022</v>
      </c>
      <c r="J500" s="30" t="s">
        <v>1921</v>
      </c>
      <c r="K500" s="29" t="s">
        <v>2580</v>
      </c>
      <c r="L500" s="29" t="s">
        <v>2581</v>
      </c>
      <c r="M500" s="29" t="s">
        <v>1978</v>
      </c>
      <c r="N500" s="29" t="s">
        <v>1990</v>
      </c>
      <c r="O500" s="29" t="s">
        <v>1991</v>
      </c>
      <c r="P500" s="29" t="s">
        <v>1981</v>
      </c>
      <c r="Q500" s="29" t="s">
        <v>1982</v>
      </c>
      <c r="R500" s="30">
        <v>45748</v>
      </c>
      <c r="S500" s="30"/>
      <c r="T500" s="30">
        <v>45930</v>
      </c>
      <c r="U500" s="30"/>
      <c r="V500" s="29" t="s">
        <v>1983</v>
      </c>
      <c r="W500" s="29" t="s">
        <v>1984</v>
      </c>
      <c r="X500" s="30">
        <v>45096</v>
      </c>
      <c r="Y500" s="29" t="s">
        <v>1985</v>
      </c>
    </row>
    <row r="501" spans="1:25" x14ac:dyDescent="0.25">
      <c r="A501" s="28" t="s">
        <v>2577</v>
      </c>
      <c r="B501" s="29" t="s">
        <v>2578</v>
      </c>
      <c r="C501" s="29" t="s">
        <v>1858</v>
      </c>
      <c r="D501" s="29" t="s">
        <v>2586</v>
      </c>
      <c r="E501" s="29" t="s">
        <v>1859</v>
      </c>
      <c r="F501" s="29" t="s">
        <v>1860</v>
      </c>
      <c r="G501" s="29" t="s">
        <v>1975</v>
      </c>
      <c r="H501" s="30">
        <v>45096</v>
      </c>
      <c r="I501" s="30">
        <v>46022</v>
      </c>
      <c r="J501" s="30" t="s">
        <v>1921</v>
      </c>
      <c r="K501" s="29" t="s">
        <v>2580</v>
      </c>
      <c r="L501" s="29" t="s">
        <v>2581</v>
      </c>
      <c r="M501" s="29" t="s">
        <v>1978</v>
      </c>
      <c r="N501" s="29" t="s">
        <v>1992</v>
      </c>
      <c r="O501" s="29" t="s">
        <v>1993</v>
      </c>
      <c r="P501" s="29" t="s">
        <v>1981</v>
      </c>
      <c r="Q501" s="29" t="s">
        <v>1982</v>
      </c>
      <c r="R501" s="30">
        <v>45931</v>
      </c>
      <c r="S501" s="30"/>
      <c r="T501" s="30">
        <v>46053</v>
      </c>
      <c r="U501" s="30"/>
      <c r="V501" s="29" t="s">
        <v>1983</v>
      </c>
      <c r="W501" s="29" t="s">
        <v>1984</v>
      </c>
      <c r="X501" s="30">
        <v>45096</v>
      </c>
      <c r="Y501" s="29" t="s">
        <v>1985</v>
      </c>
    </row>
    <row r="502" spans="1:25" x14ac:dyDescent="0.25">
      <c r="A502" s="28" t="s">
        <v>2577</v>
      </c>
      <c r="B502" s="29" t="s">
        <v>2578</v>
      </c>
      <c r="C502" s="29" t="s">
        <v>1858</v>
      </c>
      <c r="D502" s="29" t="s">
        <v>2586</v>
      </c>
      <c r="E502" s="29" t="s">
        <v>1859</v>
      </c>
      <c r="F502" s="29" t="s">
        <v>1860</v>
      </c>
      <c r="G502" s="29" t="s">
        <v>1975</v>
      </c>
      <c r="H502" s="30">
        <v>45096</v>
      </c>
      <c r="I502" s="30">
        <v>46022</v>
      </c>
      <c r="J502" s="30" t="s">
        <v>1921</v>
      </c>
      <c r="K502" s="29" t="s">
        <v>2580</v>
      </c>
      <c r="L502" s="29" t="s">
        <v>2581</v>
      </c>
      <c r="M502" s="29" t="s">
        <v>1978</v>
      </c>
      <c r="N502" s="29" t="s">
        <v>1994</v>
      </c>
      <c r="O502" s="29" t="s">
        <v>1995</v>
      </c>
      <c r="P502" s="29" t="s">
        <v>1981</v>
      </c>
      <c r="Q502" s="29" t="s">
        <v>1982</v>
      </c>
      <c r="R502" s="30">
        <v>46054</v>
      </c>
      <c r="S502" s="30"/>
      <c r="T502" s="30">
        <v>46538</v>
      </c>
      <c r="U502" s="30"/>
      <c r="V502" s="29" t="s">
        <v>1983</v>
      </c>
      <c r="W502" s="29" t="s">
        <v>1984</v>
      </c>
      <c r="X502" s="30">
        <v>45096</v>
      </c>
      <c r="Y502" s="29" t="s">
        <v>1985</v>
      </c>
    </row>
    <row r="503" spans="1:25" x14ac:dyDescent="0.25">
      <c r="A503" s="28" t="s">
        <v>2577</v>
      </c>
      <c r="B503" s="29" t="s">
        <v>2578</v>
      </c>
      <c r="C503" s="29" t="s">
        <v>1858</v>
      </c>
      <c r="D503" s="29" t="s">
        <v>2586</v>
      </c>
      <c r="E503" s="29" t="s">
        <v>1859</v>
      </c>
      <c r="F503" s="29" t="s">
        <v>1860</v>
      </c>
      <c r="G503" s="29" t="s">
        <v>1975</v>
      </c>
      <c r="H503" s="30">
        <v>45096</v>
      </c>
      <c r="I503" s="30">
        <v>46022</v>
      </c>
      <c r="J503" s="30" t="s">
        <v>1921</v>
      </c>
      <c r="K503" s="29" t="s">
        <v>2580</v>
      </c>
      <c r="L503" s="29" t="s">
        <v>2581</v>
      </c>
      <c r="M503" s="29" t="s">
        <v>1978</v>
      </c>
      <c r="N503" s="29" t="s">
        <v>1996</v>
      </c>
      <c r="O503" s="29" t="s">
        <v>1997</v>
      </c>
      <c r="P503" s="29" t="s">
        <v>1981</v>
      </c>
      <c r="Q503" s="29" t="s">
        <v>1982</v>
      </c>
      <c r="R503" s="30">
        <v>46478</v>
      </c>
      <c r="S503" s="30"/>
      <c r="T503" s="30">
        <v>46660</v>
      </c>
      <c r="U503" s="30"/>
      <c r="V503" s="29" t="s">
        <v>1983</v>
      </c>
      <c r="W503" s="29" t="s">
        <v>1984</v>
      </c>
      <c r="X503" s="30">
        <v>45096</v>
      </c>
      <c r="Y503" s="29" t="s">
        <v>1985</v>
      </c>
    </row>
    <row r="504" spans="1:25" x14ac:dyDescent="0.25">
      <c r="A504" s="28" t="s">
        <v>2577</v>
      </c>
      <c r="B504" s="29" t="s">
        <v>2578</v>
      </c>
      <c r="C504" s="29" t="s">
        <v>1873</v>
      </c>
      <c r="D504" s="29" t="s">
        <v>2591</v>
      </c>
      <c r="E504" s="29" t="s">
        <v>1874</v>
      </c>
      <c r="F504" s="29" t="s">
        <v>1875</v>
      </c>
      <c r="G504" s="29" t="s">
        <v>1975</v>
      </c>
      <c r="H504" s="30">
        <v>45096</v>
      </c>
      <c r="I504" s="30">
        <v>45291</v>
      </c>
      <c r="J504" s="30" t="s">
        <v>1921</v>
      </c>
      <c r="K504" s="29" t="s">
        <v>2580</v>
      </c>
      <c r="L504" s="29" t="s">
        <v>2581</v>
      </c>
      <c r="M504" s="29" t="s">
        <v>1978</v>
      </c>
      <c r="N504" s="29" t="s">
        <v>1979</v>
      </c>
      <c r="O504" s="29" t="s">
        <v>1980</v>
      </c>
      <c r="P504" s="29" t="s">
        <v>1981</v>
      </c>
      <c r="Q504" s="29" t="s">
        <v>1982</v>
      </c>
      <c r="R504" s="30">
        <v>43742</v>
      </c>
      <c r="S504" s="30">
        <v>43742</v>
      </c>
      <c r="T504" s="30">
        <v>43873</v>
      </c>
      <c r="U504" s="30">
        <v>43873</v>
      </c>
      <c r="V504" s="29" t="s">
        <v>1983</v>
      </c>
      <c r="W504" s="29" t="s">
        <v>1984</v>
      </c>
      <c r="X504" s="30">
        <v>45096</v>
      </c>
      <c r="Y504" s="29" t="s">
        <v>1985</v>
      </c>
    </row>
    <row r="505" spans="1:25" x14ac:dyDescent="0.25">
      <c r="A505" s="28" t="s">
        <v>2577</v>
      </c>
      <c r="B505" s="29" t="s">
        <v>2578</v>
      </c>
      <c r="C505" s="29" t="s">
        <v>1873</v>
      </c>
      <c r="D505" s="29" t="s">
        <v>2591</v>
      </c>
      <c r="E505" s="29" t="s">
        <v>1874</v>
      </c>
      <c r="F505" s="29" t="s">
        <v>1875</v>
      </c>
      <c r="G505" s="29" t="s">
        <v>1975</v>
      </c>
      <c r="H505" s="30">
        <v>45096</v>
      </c>
      <c r="I505" s="30">
        <v>45291</v>
      </c>
      <c r="J505" s="30" t="s">
        <v>1921</v>
      </c>
      <c r="K505" s="29" t="s">
        <v>2580</v>
      </c>
      <c r="L505" s="29" t="s">
        <v>2581</v>
      </c>
      <c r="M505" s="29" t="s">
        <v>1978</v>
      </c>
      <c r="N505" s="29" t="s">
        <v>1986</v>
      </c>
      <c r="O505" s="29" t="s">
        <v>1987</v>
      </c>
      <c r="P505" s="29" t="s">
        <v>1981</v>
      </c>
      <c r="Q505" s="29" t="s">
        <v>1982</v>
      </c>
      <c r="R505" s="30">
        <v>43742</v>
      </c>
      <c r="S505" s="30">
        <v>43742</v>
      </c>
      <c r="T505" s="30">
        <v>43873</v>
      </c>
      <c r="U505" s="30">
        <v>43873</v>
      </c>
      <c r="V505" s="29" t="s">
        <v>1983</v>
      </c>
      <c r="W505" s="29" t="s">
        <v>1984</v>
      </c>
      <c r="X505" s="30">
        <v>45096</v>
      </c>
      <c r="Y505" s="29" t="s">
        <v>1985</v>
      </c>
    </row>
    <row r="506" spans="1:25" x14ac:dyDescent="0.25">
      <c r="A506" s="28" t="s">
        <v>2577</v>
      </c>
      <c r="B506" s="29" t="s">
        <v>2578</v>
      </c>
      <c r="C506" s="29" t="s">
        <v>1873</v>
      </c>
      <c r="D506" s="29" t="s">
        <v>2591</v>
      </c>
      <c r="E506" s="29" t="s">
        <v>1874</v>
      </c>
      <c r="F506" s="29" t="s">
        <v>1875</v>
      </c>
      <c r="G506" s="29" t="s">
        <v>1975</v>
      </c>
      <c r="H506" s="30">
        <v>45096</v>
      </c>
      <c r="I506" s="30">
        <v>45291</v>
      </c>
      <c r="J506" s="30" t="s">
        <v>1921</v>
      </c>
      <c r="K506" s="29" t="s">
        <v>2580</v>
      </c>
      <c r="L506" s="29" t="s">
        <v>2581</v>
      </c>
      <c r="M506" s="29" t="s">
        <v>1978</v>
      </c>
      <c r="N506" s="29" t="s">
        <v>1988</v>
      </c>
      <c r="O506" s="29" t="s">
        <v>1989</v>
      </c>
      <c r="P506" s="29" t="s">
        <v>1981</v>
      </c>
      <c r="Q506" s="29" t="s">
        <v>1982</v>
      </c>
      <c r="R506" s="30">
        <v>43742</v>
      </c>
      <c r="S506" s="30">
        <v>43742</v>
      </c>
      <c r="T506" s="30">
        <v>43873</v>
      </c>
      <c r="U506" s="30">
        <v>43873</v>
      </c>
      <c r="V506" s="29" t="s">
        <v>1983</v>
      </c>
      <c r="W506" s="29" t="s">
        <v>1984</v>
      </c>
      <c r="X506" s="30">
        <v>45096</v>
      </c>
      <c r="Y506" s="29" t="s">
        <v>1985</v>
      </c>
    </row>
    <row r="507" spans="1:25" x14ac:dyDescent="0.25">
      <c r="A507" s="28" t="s">
        <v>2577</v>
      </c>
      <c r="B507" s="29" t="s">
        <v>2578</v>
      </c>
      <c r="C507" s="29" t="s">
        <v>1873</v>
      </c>
      <c r="D507" s="29" t="s">
        <v>2591</v>
      </c>
      <c r="E507" s="29" t="s">
        <v>1874</v>
      </c>
      <c r="F507" s="29" t="s">
        <v>1875</v>
      </c>
      <c r="G507" s="29" t="s">
        <v>1975</v>
      </c>
      <c r="H507" s="30">
        <v>45096</v>
      </c>
      <c r="I507" s="30">
        <v>45291</v>
      </c>
      <c r="J507" s="30" t="s">
        <v>1921</v>
      </c>
      <c r="K507" s="29" t="s">
        <v>2580</v>
      </c>
      <c r="L507" s="29" t="s">
        <v>2581</v>
      </c>
      <c r="M507" s="29" t="s">
        <v>1978</v>
      </c>
      <c r="N507" s="29" t="s">
        <v>1990</v>
      </c>
      <c r="O507" s="29" t="s">
        <v>1991</v>
      </c>
      <c r="P507" s="29" t="s">
        <v>1981</v>
      </c>
      <c r="Q507" s="29" t="s">
        <v>1982</v>
      </c>
      <c r="R507" s="30">
        <v>44928</v>
      </c>
      <c r="S507" s="30">
        <v>45089</v>
      </c>
      <c r="T507" s="30">
        <v>45504</v>
      </c>
      <c r="U507" s="30"/>
      <c r="V507" s="29" t="s">
        <v>1983</v>
      </c>
      <c r="W507" s="29" t="s">
        <v>1984</v>
      </c>
      <c r="X507" s="30">
        <v>45096</v>
      </c>
      <c r="Y507" s="29" t="s">
        <v>1985</v>
      </c>
    </row>
    <row r="508" spans="1:25" x14ac:dyDescent="0.25">
      <c r="A508" s="28" t="s">
        <v>2577</v>
      </c>
      <c r="B508" s="29" t="s">
        <v>2578</v>
      </c>
      <c r="C508" s="29" t="s">
        <v>1873</v>
      </c>
      <c r="D508" s="29" t="s">
        <v>2591</v>
      </c>
      <c r="E508" s="29" t="s">
        <v>1874</v>
      </c>
      <c r="F508" s="29" t="s">
        <v>1875</v>
      </c>
      <c r="G508" s="29" t="s">
        <v>1975</v>
      </c>
      <c r="H508" s="30">
        <v>45096</v>
      </c>
      <c r="I508" s="30">
        <v>45291</v>
      </c>
      <c r="J508" s="30" t="s">
        <v>1921</v>
      </c>
      <c r="K508" s="29" t="s">
        <v>2580</v>
      </c>
      <c r="L508" s="29" t="s">
        <v>2581</v>
      </c>
      <c r="M508" s="29" t="s">
        <v>1978</v>
      </c>
      <c r="N508" s="29" t="s">
        <v>1992</v>
      </c>
      <c r="O508" s="29" t="s">
        <v>1993</v>
      </c>
      <c r="P508" s="29" t="s">
        <v>1981</v>
      </c>
      <c r="Q508" s="29" t="s">
        <v>1982</v>
      </c>
      <c r="R508" s="30">
        <v>45565</v>
      </c>
      <c r="S508" s="30"/>
      <c r="T508" s="30">
        <v>45596</v>
      </c>
      <c r="U508" s="30"/>
      <c r="V508" s="29" t="s">
        <v>1983</v>
      </c>
      <c r="W508" s="29" t="s">
        <v>1984</v>
      </c>
      <c r="X508" s="30">
        <v>45096</v>
      </c>
      <c r="Y508" s="29" t="s">
        <v>1985</v>
      </c>
    </row>
    <row r="509" spans="1:25" x14ac:dyDescent="0.25">
      <c r="A509" s="28" t="s">
        <v>2577</v>
      </c>
      <c r="B509" s="29" t="s">
        <v>2578</v>
      </c>
      <c r="C509" s="29" t="s">
        <v>1873</v>
      </c>
      <c r="D509" s="29" t="s">
        <v>2591</v>
      </c>
      <c r="E509" s="29" t="s">
        <v>1874</v>
      </c>
      <c r="F509" s="29" t="s">
        <v>1875</v>
      </c>
      <c r="G509" s="29" t="s">
        <v>1975</v>
      </c>
      <c r="H509" s="30">
        <v>45096</v>
      </c>
      <c r="I509" s="30">
        <v>45291</v>
      </c>
      <c r="J509" s="30" t="s">
        <v>1921</v>
      </c>
      <c r="K509" s="29" t="s">
        <v>2580</v>
      </c>
      <c r="L509" s="29" t="s">
        <v>2581</v>
      </c>
      <c r="M509" s="29" t="s">
        <v>1978</v>
      </c>
      <c r="N509" s="29" t="s">
        <v>1994</v>
      </c>
      <c r="O509" s="29" t="s">
        <v>1995</v>
      </c>
      <c r="P509" s="29" t="s">
        <v>1981</v>
      </c>
      <c r="Q509" s="29" t="s">
        <v>1982</v>
      </c>
      <c r="R509" s="30">
        <v>45641</v>
      </c>
      <c r="S509" s="30"/>
      <c r="T509" s="30">
        <v>45838</v>
      </c>
      <c r="U509" s="30"/>
      <c r="V509" s="29" t="s">
        <v>1983</v>
      </c>
      <c r="W509" s="29" t="s">
        <v>1984</v>
      </c>
      <c r="X509" s="30">
        <v>45096</v>
      </c>
      <c r="Y509" s="29" t="s">
        <v>1985</v>
      </c>
    </row>
    <row r="510" spans="1:25" x14ac:dyDescent="0.25">
      <c r="A510" s="28" t="s">
        <v>2577</v>
      </c>
      <c r="B510" s="29" t="s">
        <v>2578</v>
      </c>
      <c r="C510" s="29" t="s">
        <v>1873</v>
      </c>
      <c r="D510" s="29" t="s">
        <v>2591</v>
      </c>
      <c r="E510" s="29" t="s">
        <v>1874</v>
      </c>
      <c r="F510" s="29" t="s">
        <v>1875</v>
      </c>
      <c r="G510" s="29" t="s">
        <v>1975</v>
      </c>
      <c r="H510" s="30">
        <v>45096</v>
      </c>
      <c r="I510" s="30">
        <v>45291</v>
      </c>
      <c r="J510" s="30" t="s">
        <v>1921</v>
      </c>
      <c r="K510" s="29" t="s">
        <v>2580</v>
      </c>
      <c r="L510" s="29" t="s">
        <v>2581</v>
      </c>
      <c r="M510" s="29" t="s">
        <v>1978</v>
      </c>
      <c r="N510" s="29" t="s">
        <v>1996</v>
      </c>
      <c r="O510" s="29" t="s">
        <v>1997</v>
      </c>
      <c r="P510" s="29" t="s">
        <v>1981</v>
      </c>
      <c r="Q510" s="29" t="s">
        <v>1982</v>
      </c>
      <c r="R510" s="30">
        <v>45839</v>
      </c>
      <c r="S510" s="30"/>
      <c r="T510" s="30">
        <v>45900</v>
      </c>
      <c r="U510" s="30"/>
      <c r="V510" s="29" t="s">
        <v>1983</v>
      </c>
      <c r="W510" s="29" t="s">
        <v>1984</v>
      </c>
      <c r="X510" s="30">
        <v>45096</v>
      </c>
      <c r="Y510" s="29" t="s">
        <v>1985</v>
      </c>
    </row>
    <row r="511" spans="1:25" x14ac:dyDescent="0.25">
      <c r="A511" s="28" t="s">
        <v>2577</v>
      </c>
      <c r="B511" s="29" t="s">
        <v>2578</v>
      </c>
      <c r="C511" s="29" t="s">
        <v>1861</v>
      </c>
      <c r="D511" s="29" t="s">
        <v>2587</v>
      </c>
      <c r="E511" s="29" t="s">
        <v>1862</v>
      </c>
      <c r="F511" s="29" t="s">
        <v>1863</v>
      </c>
      <c r="G511" s="29" t="s">
        <v>1975</v>
      </c>
      <c r="H511" s="30">
        <v>45096</v>
      </c>
      <c r="I511" s="30">
        <v>45412</v>
      </c>
      <c r="J511" s="30" t="s">
        <v>1921</v>
      </c>
      <c r="K511" s="29" t="s">
        <v>2580</v>
      </c>
      <c r="L511" s="29" t="s">
        <v>2581</v>
      </c>
      <c r="M511" s="29" t="s">
        <v>1978</v>
      </c>
      <c r="N511" s="29" t="s">
        <v>1979</v>
      </c>
      <c r="O511" s="29" t="s">
        <v>1980</v>
      </c>
      <c r="P511" s="29" t="s">
        <v>1981</v>
      </c>
      <c r="Q511" s="29" t="s">
        <v>1982</v>
      </c>
      <c r="R511" s="30">
        <v>44866</v>
      </c>
      <c r="S511" s="30">
        <v>44866</v>
      </c>
      <c r="T511" s="30">
        <v>45085</v>
      </c>
      <c r="U511" s="30">
        <v>45085</v>
      </c>
      <c r="V511" s="29" t="s">
        <v>1983</v>
      </c>
      <c r="W511" s="29" t="s">
        <v>1984</v>
      </c>
      <c r="X511" s="30">
        <v>45103</v>
      </c>
      <c r="Y511" s="29" t="s">
        <v>1985</v>
      </c>
    </row>
    <row r="512" spans="1:25" x14ac:dyDescent="0.25">
      <c r="A512" s="28" t="s">
        <v>2577</v>
      </c>
      <c r="B512" s="29" t="s">
        <v>2578</v>
      </c>
      <c r="C512" s="29" t="s">
        <v>1861</v>
      </c>
      <c r="D512" s="29" t="s">
        <v>2587</v>
      </c>
      <c r="E512" s="29" t="s">
        <v>1862</v>
      </c>
      <c r="F512" s="29" t="s">
        <v>1863</v>
      </c>
      <c r="G512" s="29" t="s">
        <v>1975</v>
      </c>
      <c r="H512" s="30">
        <v>45096</v>
      </c>
      <c r="I512" s="30">
        <v>45412</v>
      </c>
      <c r="J512" s="30" t="s">
        <v>1921</v>
      </c>
      <c r="K512" s="29" t="s">
        <v>2580</v>
      </c>
      <c r="L512" s="29" t="s">
        <v>2581</v>
      </c>
      <c r="M512" s="29" t="s">
        <v>1978</v>
      </c>
      <c r="N512" s="29" t="s">
        <v>1986</v>
      </c>
      <c r="O512" s="29" t="s">
        <v>1987</v>
      </c>
      <c r="P512" s="29" t="s">
        <v>1981</v>
      </c>
      <c r="Q512" s="29" t="s">
        <v>1982</v>
      </c>
      <c r="R512" s="30">
        <v>44866</v>
      </c>
      <c r="S512" s="30">
        <v>44866</v>
      </c>
      <c r="T512" s="30">
        <v>45085</v>
      </c>
      <c r="U512" s="30">
        <v>45085</v>
      </c>
      <c r="V512" s="29" t="s">
        <v>1983</v>
      </c>
      <c r="W512" s="29" t="s">
        <v>1984</v>
      </c>
      <c r="X512" s="30">
        <v>45103</v>
      </c>
      <c r="Y512" s="29" t="s">
        <v>1985</v>
      </c>
    </row>
    <row r="513" spans="1:25" x14ac:dyDescent="0.25">
      <c r="A513" s="28" t="s">
        <v>2577</v>
      </c>
      <c r="B513" s="29" t="s">
        <v>2578</v>
      </c>
      <c r="C513" s="29" t="s">
        <v>1861</v>
      </c>
      <c r="D513" s="29" t="s">
        <v>2587</v>
      </c>
      <c r="E513" s="29" t="s">
        <v>1862</v>
      </c>
      <c r="F513" s="29" t="s">
        <v>1863</v>
      </c>
      <c r="G513" s="29" t="s">
        <v>1975</v>
      </c>
      <c r="H513" s="30">
        <v>45096</v>
      </c>
      <c r="I513" s="30">
        <v>45412</v>
      </c>
      <c r="J513" s="30" t="s">
        <v>1921</v>
      </c>
      <c r="K513" s="29" t="s">
        <v>2580</v>
      </c>
      <c r="L513" s="29" t="s">
        <v>2581</v>
      </c>
      <c r="M513" s="29" t="s">
        <v>1978</v>
      </c>
      <c r="N513" s="29" t="s">
        <v>1988</v>
      </c>
      <c r="O513" s="29" t="s">
        <v>1989</v>
      </c>
      <c r="P513" s="29" t="s">
        <v>1981</v>
      </c>
      <c r="Q513" s="29" t="s">
        <v>1982</v>
      </c>
      <c r="R513" s="30">
        <v>45062</v>
      </c>
      <c r="S513" s="30">
        <v>45062</v>
      </c>
      <c r="T513" s="30">
        <v>45344</v>
      </c>
      <c r="U513" s="30">
        <v>45344</v>
      </c>
      <c r="V513" s="29" t="s">
        <v>1983</v>
      </c>
      <c r="W513" s="29" t="s">
        <v>1984</v>
      </c>
      <c r="X513" s="30">
        <v>45103</v>
      </c>
      <c r="Y513" s="29" t="s">
        <v>1985</v>
      </c>
    </row>
    <row r="514" spans="1:25" x14ac:dyDescent="0.25">
      <c r="A514" s="28" t="s">
        <v>2577</v>
      </c>
      <c r="B514" s="29" t="s">
        <v>2578</v>
      </c>
      <c r="C514" s="29" t="s">
        <v>1861</v>
      </c>
      <c r="D514" s="29" t="s">
        <v>2587</v>
      </c>
      <c r="E514" s="29" t="s">
        <v>1862</v>
      </c>
      <c r="F514" s="29" t="s">
        <v>1863</v>
      </c>
      <c r="G514" s="29" t="s">
        <v>1975</v>
      </c>
      <c r="H514" s="30">
        <v>45096</v>
      </c>
      <c r="I514" s="30">
        <v>45412</v>
      </c>
      <c r="J514" s="30" t="s">
        <v>1921</v>
      </c>
      <c r="K514" s="29" t="s">
        <v>2580</v>
      </c>
      <c r="L514" s="29" t="s">
        <v>2581</v>
      </c>
      <c r="M514" s="29" t="s">
        <v>1978</v>
      </c>
      <c r="N514" s="29" t="s">
        <v>1990</v>
      </c>
      <c r="O514" s="29" t="s">
        <v>1991</v>
      </c>
      <c r="P514" s="29" t="s">
        <v>1981</v>
      </c>
      <c r="Q514" s="29" t="s">
        <v>1982</v>
      </c>
      <c r="R514" s="30">
        <v>45062</v>
      </c>
      <c r="S514" s="30">
        <v>45062</v>
      </c>
      <c r="T514" s="30">
        <v>45344</v>
      </c>
      <c r="U514" s="30">
        <v>45344</v>
      </c>
      <c r="V514" s="29" t="s">
        <v>1983</v>
      </c>
      <c r="W514" s="29" t="s">
        <v>1984</v>
      </c>
      <c r="X514" s="30">
        <v>45103</v>
      </c>
      <c r="Y514" s="29" t="s">
        <v>1985</v>
      </c>
    </row>
    <row r="515" spans="1:25" x14ac:dyDescent="0.25">
      <c r="A515" s="28" t="s">
        <v>2577</v>
      </c>
      <c r="B515" s="29" t="s">
        <v>2578</v>
      </c>
      <c r="C515" s="29" t="s">
        <v>1861</v>
      </c>
      <c r="D515" s="29" t="s">
        <v>2587</v>
      </c>
      <c r="E515" s="29" t="s">
        <v>1862</v>
      </c>
      <c r="F515" s="29" t="s">
        <v>1863</v>
      </c>
      <c r="G515" s="29" t="s">
        <v>1975</v>
      </c>
      <c r="H515" s="30">
        <v>45096</v>
      </c>
      <c r="I515" s="30">
        <v>45412</v>
      </c>
      <c r="J515" s="30" t="s">
        <v>1921</v>
      </c>
      <c r="K515" s="29" t="s">
        <v>2580</v>
      </c>
      <c r="L515" s="29" t="s">
        <v>2581</v>
      </c>
      <c r="M515" s="29" t="s">
        <v>1978</v>
      </c>
      <c r="N515" s="29" t="s">
        <v>1992</v>
      </c>
      <c r="O515" s="29" t="s">
        <v>1993</v>
      </c>
      <c r="P515" s="29" t="s">
        <v>1981</v>
      </c>
      <c r="Q515" s="29" t="s">
        <v>1982</v>
      </c>
      <c r="R515" s="30">
        <v>45352</v>
      </c>
      <c r="S515" s="30">
        <v>45352</v>
      </c>
      <c r="T515" s="30">
        <v>45473</v>
      </c>
      <c r="U515" s="30"/>
      <c r="V515" s="29" t="s">
        <v>1983</v>
      </c>
      <c r="W515" s="29" t="s">
        <v>1984</v>
      </c>
      <c r="X515" s="30">
        <v>45103</v>
      </c>
      <c r="Y515" s="29" t="s">
        <v>1985</v>
      </c>
    </row>
    <row r="516" spans="1:25" x14ac:dyDescent="0.25">
      <c r="A516" s="28" t="s">
        <v>2577</v>
      </c>
      <c r="B516" s="29" t="s">
        <v>2578</v>
      </c>
      <c r="C516" s="29" t="s">
        <v>1861</v>
      </c>
      <c r="D516" s="29" t="s">
        <v>2587</v>
      </c>
      <c r="E516" s="29" t="s">
        <v>1862</v>
      </c>
      <c r="F516" s="29" t="s">
        <v>1863</v>
      </c>
      <c r="G516" s="29" t="s">
        <v>1975</v>
      </c>
      <c r="H516" s="30">
        <v>45096</v>
      </c>
      <c r="I516" s="30">
        <v>45412</v>
      </c>
      <c r="J516" s="30" t="s">
        <v>1921</v>
      </c>
      <c r="K516" s="29" t="s">
        <v>2580</v>
      </c>
      <c r="L516" s="29" t="s">
        <v>2581</v>
      </c>
      <c r="M516" s="29" t="s">
        <v>1978</v>
      </c>
      <c r="N516" s="29" t="s">
        <v>1994</v>
      </c>
      <c r="O516" s="29" t="s">
        <v>1995</v>
      </c>
      <c r="P516" s="29" t="s">
        <v>1981</v>
      </c>
      <c r="Q516" s="29" t="s">
        <v>1982</v>
      </c>
      <c r="R516" s="30">
        <v>45488</v>
      </c>
      <c r="S516" s="30"/>
      <c r="T516" s="30">
        <v>45716</v>
      </c>
      <c r="U516" s="30"/>
      <c r="V516" s="29" t="s">
        <v>1983</v>
      </c>
      <c r="W516" s="29" t="s">
        <v>1984</v>
      </c>
      <c r="X516" s="30">
        <v>45103</v>
      </c>
      <c r="Y516" s="29" t="s">
        <v>1985</v>
      </c>
    </row>
    <row r="517" spans="1:25" x14ac:dyDescent="0.25">
      <c r="A517" s="28" t="s">
        <v>2577</v>
      </c>
      <c r="B517" s="29" t="s">
        <v>2578</v>
      </c>
      <c r="C517" s="29" t="s">
        <v>1861</v>
      </c>
      <c r="D517" s="29" t="s">
        <v>2587</v>
      </c>
      <c r="E517" s="29" t="s">
        <v>1862</v>
      </c>
      <c r="F517" s="29" t="s">
        <v>1863</v>
      </c>
      <c r="G517" s="29" t="s">
        <v>1975</v>
      </c>
      <c r="H517" s="30">
        <v>45096</v>
      </c>
      <c r="I517" s="30">
        <v>45412</v>
      </c>
      <c r="J517" s="30" t="s">
        <v>1921</v>
      </c>
      <c r="K517" s="29" t="s">
        <v>2580</v>
      </c>
      <c r="L517" s="29" t="s">
        <v>2581</v>
      </c>
      <c r="M517" s="29" t="s">
        <v>1978</v>
      </c>
      <c r="N517" s="29" t="s">
        <v>1996</v>
      </c>
      <c r="O517" s="29" t="s">
        <v>1997</v>
      </c>
      <c r="P517" s="29" t="s">
        <v>1981</v>
      </c>
      <c r="Q517" s="29" t="s">
        <v>1982</v>
      </c>
      <c r="R517" s="30">
        <v>45689</v>
      </c>
      <c r="S517" s="30"/>
      <c r="T517" s="30">
        <v>45808</v>
      </c>
      <c r="U517" s="30"/>
      <c r="V517" s="29" t="s">
        <v>1983</v>
      </c>
      <c r="W517" s="29" t="s">
        <v>1984</v>
      </c>
      <c r="X517" s="30">
        <v>45103</v>
      </c>
      <c r="Y517" s="29" t="s">
        <v>1985</v>
      </c>
    </row>
    <row r="518" spans="1:25" x14ac:dyDescent="0.25">
      <c r="A518" s="28" t="s">
        <v>2577</v>
      </c>
      <c r="B518" s="29" t="s">
        <v>2578</v>
      </c>
      <c r="C518" s="29" t="s">
        <v>1864</v>
      </c>
      <c r="D518" s="29" t="s">
        <v>2588</v>
      </c>
      <c r="E518" s="29" t="s">
        <v>1865</v>
      </c>
      <c r="F518" s="29" t="s">
        <v>1866</v>
      </c>
      <c r="G518" s="29" t="s">
        <v>1975</v>
      </c>
      <c r="H518" s="30">
        <v>45096</v>
      </c>
      <c r="I518" s="30">
        <v>45716</v>
      </c>
      <c r="J518" s="30" t="s">
        <v>1921</v>
      </c>
      <c r="K518" s="29" t="s">
        <v>2580</v>
      </c>
      <c r="L518" s="29" t="s">
        <v>2581</v>
      </c>
      <c r="M518" s="29" t="s">
        <v>1978</v>
      </c>
      <c r="N518" s="29" t="s">
        <v>1979</v>
      </c>
      <c r="O518" s="29" t="s">
        <v>1980</v>
      </c>
      <c r="P518" s="29" t="s">
        <v>1981</v>
      </c>
      <c r="Q518" s="29" t="s">
        <v>1982</v>
      </c>
      <c r="R518" s="30">
        <v>43742</v>
      </c>
      <c r="S518" s="30">
        <v>43742</v>
      </c>
      <c r="T518" s="30">
        <v>43873</v>
      </c>
      <c r="U518" s="30">
        <v>43873</v>
      </c>
      <c r="V518" s="29" t="s">
        <v>1983</v>
      </c>
      <c r="W518" s="29" t="s">
        <v>1984</v>
      </c>
      <c r="X518" s="30">
        <v>45103</v>
      </c>
      <c r="Y518" s="29" t="s">
        <v>1985</v>
      </c>
    </row>
    <row r="519" spans="1:25" x14ac:dyDescent="0.25">
      <c r="A519" s="28" t="s">
        <v>2577</v>
      </c>
      <c r="B519" s="29" t="s">
        <v>2578</v>
      </c>
      <c r="C519" s="29" t="s">
        <v>1864</v>
      </c>
      <c r="D519" s="29" t="s">
        <v>2588</v>
      </c>
      <c r="E519" s="29" t="s">
        <v>1865</v>
      </c>
      <c r="F519" s="29" t="s">
        <v>1866</v>
      </c>
      <c r="G519" s="29" t="s">
        <v>1975</v>
      </c>
      <c r="H519" s="30">
        <v>45096</v>
      </c>
      <c r="I519" s="30">
        <v>45716</v>
      </c>
      <c r="J519" s="30" t="s">
        <v>1921</v>
      </c>
      <c r="K519" s="29" t="s">
        <v>2580</v>
      </c>
      <c r="L519" s="29" t="s">
        <v>2581</v>
      </c>
      <c r="M519" s="29" t="s">
        <v>1978</v>
      </c>
      <c r="N519" s="29" t="s">
        <v>1986</v>
      </c>
      <c r="O519" s="29" t="s">
        <v>1987</v>
      </c>
      <c r="P519" s="29" t="s">
        <v>1981</v>
      </c>
      <c r="Q519" s="29" t="s">
        <v>1982</v>
      </c>
      <c r="R519" s="30">
        <v>43742</v>
      </c>
      <c r="S519" s="30">
        <v>43742</v>
      </c>
      <c r="T519" s="30">
        <v>43873</v>
      </c>
      <c r="U519" s="30">
        <v>43873</v>
      </c>
      <c r="V519" s="29" t="s">
        <v>1983</v>
      </c>
      <c r="W519" s="29" t="s">
        <v>1984</v>
      </c>
      <c r="X519" s="30">
        <v>45103</v>
      </c>
      <c r="Y519" s="29" t="s">
        <v>1985</v>
      </c>
    </row>
    <row r="520" spans="1:25" x14ac:dyDescent="0.25">
      <c r="A520" s="28" t="s">
        <v>2577</v>
      </c>
      <c r="B520" s="29" t="s">
        <v>2578</v>
      </c>
      <c r="C520" s="29" t="s">
        <v>1864</v>
      </c>
      <c r="D520" s="29" t="s">
        <v>2588</v>
      </c>
      <c r="E520" s="29" t="s">
        <v>1865</v>
      </c>
      <c r="F520" s="29" t="s">
        <v>1866</v>
      </c>
      <c r="G520" s="29" t="s">
        <v>1975</v>
      </c>
      <c r="H520" s="30">
        <v>45096</v>
      </c>
      <c r="I520" s="30">
        <v>45716</v>
      </c>
      <c r="J520" s="30" t="s">
        <v>1921</v>
      </c>
      <c r="K520" s="29" t="s">
        <v>2580</v>
      </c>
      <c r="L520" s="29" t="s">
        <v>2581</v>
      </c>
      <c r="M520" s="29" t="s">
        <v>1978</v>
      </c>
      <c r="N520" s="29" t="s">
        <v>1988</v>
      </c>
      <c r="O520" s="29" t="s">
        <v>1989</v>
      </c>
      <c r="P520" s="29" t="s">
        <v>1981</v>
      </c>
      <c r="Q520" s="29" t="s">
        <v>1982</v>
      </c>
      <c r="R520" s="30">
        <v>43742</v>
      </c>
      <c r="S520" s="30">
        <v>43742</v>
      </c>
      <c r="T520" s="30">
        <v>43873</v>
      </c>
      <c r="U520" s="30">
        <v>43873</v>
      </c>
      <c r="V520" s="29" t="s">
        <v>1983</v>
      </c>
      <c r="W520" s="29" t="s">
        <v>1984</v>
      </c>
      <c r="X520" s="30">
        <v>45103</v>
      </c>
      <c r="Y520" s="29" t="s">
        <v>1985</v>
      </c>
    </row>
    <row r="521" spans="1:25" x14ac:dyDescent="0.25">
      <c r="A521" s="28" t="s">
        <v>2577</v>
      </c>
      <c r="B521" s="29" t="s">
        <v>2578</v>
      </c>
      <c r="C521" s="29" t="s">
        <v>1864</v>
      </c>
      <c r="D521" s="29" t="s">
        <v>2588</v>
      </c>
      <c r="E521" s="29" t="s">
        <v>1865</v>
      </c>
      <c r="F521" s="29" t="s">
        <v>1866</v>
      </c>
      <c r="G521" s="29" t="s">
        <v>1975</v>
      </c>
      <c r="H521" s="30">
        <v>45096</v>
      </c>
      <c r="I521" s="30">
        <v>45716</v>
      </c>
      <c r="J521" s="30" t="s">
        <v>1921</v>
      </c>
      <c r="K521" s="29" t="s">
        <v>2580</v>
      </c>
      <c r="L521" s="29" t="s">
        <v>2581</v>
      </c>
      <c r="M521" s="29" t="s">
        <v>1978</v>
      </c>
      <c r="N521" s="29" t="s">
        <v>1990</v>
      </c>
      <c r="O521" s="29" t="s">
        <v>1991</v>
      </c>
      <c r="P521" s="29" t="s">
        <v>1981</v>
      </c>
      <c r="Q521" s="29" t="s">
        <v>1982</v>
      </c>
      <c r="R521" s="30">
        <v>45062</v>
      </c>
      <c r="S521" s="30">
        <v>45062</v>
      </c>
      <c r="T521" s="30">
        <v>45390</v>
      </c>
      <c r="U521" s="30">
        <v>45390</v>
      </c>
      <c r="V521" s="29" t="s">
        <v>1983</v>
      </c>
      <c r="W521" s="29" t="s">
        <v>1984</v>
      </c>
      <c r="X521" s="30">
        <v>45103</v>
      </c>
      <c r="Y521" s="29" t="s">
        <v>1985</v>
      </c>
    </row>
    <row r="522" spans="1:25" x14ac:dyDescent="0.25">
      <c r="A522" s="28" t="s">
        <v>2577</v>
      </c>
      <c r="B522" s="29" t="s">
        <v>2578</v>
      </c>
      <c r="C522" s="29" t="s">
        <v>1864</v>
      </c>
      <c r="D522" s="29" t="s">
        <v>2588</v>
      </c>
      <c r="E522" s="29" t="s">
        <v>1865</v>
      </c>
      <c r="F522" s="29" t="s">
        <v>1866</v>
      </c>
      <c r="G522" s="29" t="s">
        <v>1975</v>
      </c>
      <c r="H522" s="30">
        <v>45096</v>
      </c>
      <c r="I522" s="30">
        <v>45716</v>
      </c>
      <c r="J522" s="30" t="s">
        <v>1921</v>
      </c>
      <c r="K522" s="29" t="s">
        <v>2580</v>
      </c>
      <c r="L522" s="29" t="s">
        <v>2581</v>
      </c>
      <c r="M522" s="29" t="s">
        <v>1978</v>
      </c>
      <c r="N522" s="29" t="s">
        <v>1992</v>
      </c>
      <c r="O522" s="29" t="s">
        <v>1993</v>
      </c>
      <c r="P522" s="29" t="s">
        <v>1981</v>
      </c>
      <c r="Q522" s="29" t="s">
        <v>1982</v>
      </c>
      <c r="R522" s="30">
        <v>45392</v>
      </c>
      <c r="S522" s="30"/>
      <c r="T522" s="30">
        <v>45504</v>
      </c>
      <c r="U522" s="30"/>
      <c r="V522" s="29" t="s">
        <v>1983</v>
      </c>
      <c r="W522" s="29" t="s">
        <v>1984</v>
      </c>
      <c r="X522" s="30">
        <v>45103</v>
      </c>
      <c r="Y522" s="29" t="s">
        <v>1985</v>
      </c>
    </row>
    <row r="523" spans="1:25" x14ac:dyDescent="0.25">
      <c r="A523" s="28" t="s">
        <v>2577</v>
      </c>
      <c r="B523" s="29" t="s">
        <v>2578</v>
      </c>
      <c r="C523" s="29" t="s">
        <v>1864</v>
      </c>
      <c r="D523" s="29" t="s">
        <v>2588</v>
      </c>
      <c r="E523" s="29" t="s">
        <v>1865</v>
      </c>
      <c r="F523" s="29" t="s">
        <v>1866</v>
      </c>
      <c r="G523" s="29" t="s">
        <v>1975</v>
      </c>
      <c r="H523" s="30">
        <v>45096</v>
      </c>
      <c r="I523" s="30">
        <v>45716</v>
      </c>
      <c r="J523" s="30" t="s">
        <v>1921</v>
      </c>
      <c r="K523" s="29" t="s">
        <v>2580</v>
      </c>
      <c r="L523" s="29" t="s">
        <v>2581</v>
      </c>
      <c r="M523" s="29" t="s">
        <v>1978</v>
      </c>
      <c r="N523" s="29" t="s">
        <v>1994</v>
      </c>
      <c r="O523" s="29" t="s">
        <v>1995</v>
      </c>
      <c r="P523" s="29" t="s">
        <v>1981</v>
      </c>
      <c r="Q523" s="29" t="s">
        <v>1982</v>
      </c>
      <c r="R523" s="30">
        <v>45565</v>
      </c>
      <c r="S523" s="30"/>
      <c r="T523" s="30">
        <v>45961</v>
      </c>
      <c r="U523" s="30"/>
      <c r="V523" s="29" t="s">
        <v>1983</v>
      </c>
      <c r="W523" s="29" t="s">
        <v>1984</v>
      </c>
      <c r="X523" s="30">
        <v>45103</v>
      </c>
      <c r="Y523" s="29" t="s">
        <v>1985</v>
      </c>
    </row>
    <row r="524" spans="1:25" x14ac:dyDescent="0.25">
      <c r="A524" s="28" t="s">
        <v>2577</v>
      </c>
      <c r="B524" s="29" t="s">
        <v>2578</v>
      </c>
      <c r="C524" s="29" t="s">
        <v>1864</v>
      </c>
      <c r="D524" s="29" t="s">
        <v>2588</v>
      </c>
      <c r="E524" s="29" t="s">
        <v>1865</v>
      </c>
      <c r="F524" s="29" t="s">
        <v>1866</v>
      </c>
      <c r="G524" s="29" t="s">
        <v>1975</v>
      </c>
      <c r="H524" s="30">
        <v>45096</v>
      </c>
      <c r="I524" s="30">
        <v>45716</v>
      </c>
      <c r="J524" s="30" t="s">
        <v>1921</v>
      </c>
      <c r="K524" s="29" t="s">
        <v>2580</v>
      </c>
      <c r="L524" s="29" t="s">
        <v>2581</v>
      </c>
      <c r="M524" s="29" t="s">
        <v>1978</v>
      </c>
      <c r="N524" s="29" t="s">
        <v>1996</v>
      </c>
      <c r="O524" s="29" t="s">
        <v>1997</v>
      </c>
      <c r="P524" s="29" t="s">
        <v>1981</v>
      </c>
      <c r="Q524" s="29" t="s">
        <v>1982</v>
      </c>
      <c r="R524" s="30">
        <v>45961</v>
      </c>
      <c r="S524" s="30"/>
      <c r="T524" s="30">
        <v>46022</v>
      </c>
      <c r="U524" s="30"/>
      <c r="V524" s="29" t="s">
        <v>1983</v>
      </c>
      <c r="W524" s="29" t="s">
        <v>1984</v>
      </c>
      <c r="X524" s="30">
        <v>45103</v>
      </c>
      <c r="Y524" s="29" t="s">
        <v>1985</v>
      </c>
    </row>
    <row r="525" spans="1:25" x14ac:dyDescent="0.25">
      <c r="A525" s="28" t="s">
        <v>2577</v>
      </c>
      <c r="B525" s="29" t="s">
        <v>2578</v>
      </c>
      <c r="C525" s="29" t="s">
        <v>1867</v>
      </c>
      <c r="D525" s="29" t="s">
        <v>2589</v>
      </c>
      <c r="E525" s="29" t="s">
        <v>1868</v>
      </c>
      <c r="F525" s="29" t="s">
        <v>1869</v>
      </c>
      <c r="G525" s="29" t="s">
        <v>1975</v>
      </c>
      <c r="H525" s="30">
        <v>45096</v>
      </c>
      <c r="I525" s="30">
        <v>46022</v>
      </c>
      <c r="J525" s="30" t="s">
        <v>1921</v>
      </c>
      <c r="K525" s="29" t="s">
        <v>2580</v>
      </c>
      <c r="L525" s="29" t="s">
        <v>2581</v>
      </c>
      <c r="M525" s="29" t="s">
        <v>1978</v>
      </c>
      <c r="N525" s="29" t="s">
        <v>1979</v>
      </c>
      <c r="O525" s="29" t="s">
        <v>1980</v>
      </c>
      <c r="P525" s="29" t="s">
        <v>1981</v>
      </c>
      <c r="Q525" s="29" t="s">
        <v>1982</v>
      </c>
      <c r="R525" s="30">
        <v>44805</v>
      </c>
      <c r="S525" s="30">
        <v>44805</v>
      </c>
      <c r="T525" s="30">
        <v>44895</v>
      </c>
      <c r="U525" s="30">
        <v>44895</v>
      </c>
      <c r="V525" s="29" t="s">
        <v>1983</v>
      </c>
      <c r="W525" s="29" t="s">
        <v>1984</v>
      </c>
      <c r="X525" s="30">
        <v>45097</v>
      </c>
      <c r="Y525" s="29" t="s">
        <v>1985</v>
      </c>
    </row>
    <row r="526" spans="1:25" x14ac:dyDescent="0.25">
      <c r="A526" s="28" t="s">
        <v>2577</v>
      </c>
      <c r="B526" s="29" t="s">
        <v>2578</v>
      </c>
      <c r="C526" s="29" t="s">
        <v>1867</v>
      </c>
      <c r="D526" s="29" t="s">
        <v>2589</v>
      </c>
      <c r="E526" s="29" t="s">
        <v>1868</v>
      </c>
      <c r="F526" s="29" t="s">
        <v>1869</v>
      </c>
      <c r="G526" s="29" t="s">
        <v>1975</v>
      </c>
      <c r="H526" s="30">
        <v>45096</v>
      </c>
      <c r="I526" s="30">
        <v>46022</v>
      </c>
      <c r="J526" s="30" t="s">
        <v>1921</v>
      </c>
      <c r="K526" s="29" t="s">
        <v>2580</v>
      </c>
      <c r="L526" s="29" t="s">
        <v>2581</v>
      </c>
      <c r="M526" s="29" t="s">
        <v>1978</v>
      </c>
      <c r="N526" s="29" t="s">
        <v>1986</v>
      </c>
      <c r="O526" s="29" t="s">
        <v>1987</v>
      </c>
      <c r="P526" s="29" t="s">
        <v>1981</v>
      </c>
      <c r="Q526" s="29" t="s">
        <v>1982</v>
      </c>
      <c r="R526" s="30">
        <v>44895</v>
      </c>
      <c r="S526" s="30">
        <v>45051</v>
      </c>
      <c r="T526" s="30">
        <v>45199</v>
      </c>
      <c r="U526" s="30"/>
      <c r="V526" s="29" t="s">
        <v>1983</v>
      </c>
      <c r="W526" s="29" t="s">
        <v>1984</v>
      </c>
      <c r="X526" s="30">
        <v>45097</v>
      </c>
      <c r="Y526" s="29" t="s">
        <v>1985</v>
      </c>
    </row>
    <row r="527" spans="1:25" x14ac:dyDescent="0.25">
      <c r="A527" s="28" t="s">
        <v>2577</v>
      </c>
      <c r="B527" s="29" t="s">
        <v>2578</v>
      </c>
      <c r="C527" s="29" t="s">
        <v>1867</v>
      </c>
      <c r="D527" s="29" t="s">
        <v>2589</v>
      </c>
      <c r="E527" s="29" t="s">
        <v>1868</v>
      </c>
      <c r="F527" s="29" t="s">
        <v>1869</v>
      </c>
      <c r="G527" s="29" t="s">
        <v>1975</v>
      </c>
      <c r="H527" s="30">
        <v>45096</v>
      </c>
      <c r="I527" s="30">
        <v>46022</v>
      </c>
      <c r="J527" s="30" t="s">
        <v>1921</v>
      </c>
      <c r="K527" s="29" t="s">
        <v>2580</v>
      </c>
      <c r="L527" s="29" t="s">
        <v>2581</v>
      </c>
      <c r="M527" s="29" t="s">
        <v>1978</v>
      </c>
      <c r="N527" s="29" t="s">
        <v>1988</v>
      </c>
      <c r="O527" s="29" t="s">
        <v>1989</v>
      </c>
      <c r="P527" s="29" t="s">
        <v>1981</v>
      </c>
      <c r="Q527" s="29" t="s">
        <v>1982</v>
      </c>
      <c r="R527" s="30">
        <v>45199</v>
      </c>
      <c r="S527" s="30"/>
      <c r="T527" s="30">
        <v>45291</v>
      </c>
      <c r="U527" s="30"/>
      <c r="V527" s="29" t="s">
        <v>1983</v>
      </c>
      <c r="W527" s="29" t="s">
        <v>1984</v>
      </c>
      <c r="X527" s="30">
        <v>45097</v>
      </c>
      <c r="Y527" s="29" t="s">
        <v>1985</v>
      </c>
    </row>
    <row r="528" spans="1:25" x14ac:dyDescent="0.25">
      <c r="A528" s="28" t="s">
        <v>2577</v>
      </c>
      <c r="B528" s="29" t="s">
        <v>2578</v>
      </c>
      <c r="C528" s="29" t="s">
        <v>1867</v>
      </c>
      <c r="D528" s="29" t="s">
        <v>2589</v>
      </c>
      <c r="E528" s="29" t="s">
        <v>1868</v>
      </c>
      <c r="F528" s="29" t="s">
        <v>1869</v>
      </c>
      <c r="G528" s="29" t="s">
        <v>1975</v>
      </c>
      <c r="H528" s="30">
        <v>45096</v>
      </c>
      <c r="I528" s="30">
        <v>46022</v>
      </c>
      <c r="J528" s="30" t="s">
        <v>1921</v>
      </c>
      <c r="K528" s="29" t="s">
        <v>2580</v>
      </c>
      <c r="L528" s="29" t="s">
        <v>2581</v>
      </c>
      <c r="M528" s="29" t="s">
        <v>1978</v>
      </c>
      <c r="N528" s="29" t="s">
        <v>1990</v>
      </c>
      <c r="O528" s="29" t="s">
        <v>1991</v>
      </c>
      <c r="P528" s="29" t="s">
        <v>1981</v>
      </c>
      <c r="Q528" s="29" t="s">
        <v>1982</v>
      </c>
      <c r="R528" s="30">
        <v>45293</v>
      </c>
      <c r="S528" s="30"/>
      <c r="T528" s="30">
        <v>45412</v>
      </c>
      <c r="U528" s="30"/>
      <c r="V528" s="29" t="s">
        <v>1983</v>
      </c>
      <c r="W528" s="29" t="s">
        <v>1984</v>
      </c>
      <c r="X528" s="30">
        <v>45097</v>
      </c>
      <c r="Y528" s="29" t="s">
        <v>1985</v>
      </c>
    </row>
    <row r="529" spans="1:25" x14ac:dyDescent="0.25">
      <c r="A529" s="28" t="s">
        <v>2577</v>
      </c>
      <c r="B529" s="29" t="s">
        <v>2578</v>
      </c>
      <c r="C529" s="29" t="s">
        <v>1867</v>
      </c>
      <c r="D529" s="29" t="s">
        <v>2589</v>
      </c>
      <c r="E529" s="29" t="s">
        <v>1868</v>
      </c>
      <c r="F529" s="29" t="s">
        <v>1869</v>
      </c>
      <c r="G529" s="29" t="s">
        <v>1975</v>
      </c>
      <c r="H529" s="30">
        <v>45096</v>
      </c>
      <c r="I529" s="30">
        <v>46022</v>
      </c>
      <c r="J529" s="30" t="s">
        <v>1921</v>
      </c>
      <c r="K529" s="29" t="s">
        <v>2580</v>
      </c>
      <c r="L529" s="29" t="s">
        <v>2581</v>
      </c>
      <c r="M529" s="29" t="s">
        <v>1978</v>
      </c>
      <c r="N529" s="29" t="s">
        <v>1992</v>
      </c>
      <c r="O529" s="29" t="s">
        <v>1993</v>
      </c>
      <c r="P529" s="29" t="s">
        <v>1981</v>
      </c>
      <c r="Q529" s="29" t="s">
        <v>1982</v>
      </c>
      <c r="R529" s="30">
        <v>45412</v>
      </c>
      <c r="S529" s="30"/>
      <c r="T529" s="30">
        <v>45535</v>
      </c>
      <c r="U529" s="30"/>
      <c r="V529" s="29" t="s">
        <v>1983</v>
      </c>
      <c r="W529" s="29" t="s">
        <v>1984</v>
      </c>
      <c r="X529" s="30">
        <v>45097</v>
      </c>
      <c r="Y529" s="29" t="s">
        <v>1985</v>
      </c>
    </row>
    <row r="530" spans="1:25" x14ac:dyDescent="0.25">
      <c r="A530" s="28" t="s">
        <v>2577</v>
      </c>
      <c r="B530" s="29" t="s">
        <v>2578</v>
      </c>
      <c r="C530" s="29" t="s">
        <v>1867</v>
      </c>
      <c r="D530" s="29" t="s">
        <v>2589</v>
      </c>
      <c r="E530" s="29" t="s">
        <v>1868</v>
      </c>
      <c r="F530" s="29" t="s">
        <v>1869</v>
      </c>
      <c r="G530" s="29" t="s">
        <v>1975</v>
      </c>
      <c r="H530" s="30">
        <v>45096</v>
      </c>
      <c r="I530" s="30">
        <v>46022</v>
      </c>
      <c r="J530" s="30" t="s">
        <v>1921</v>
      </c>
      <c r="K530" s="29" t="s">
        <v>2580</v>
      </c>
      <c r="L530" s="29" t="s">
        <v>2581</v>
      </c>
      <c r="M530" s="29" t="s">
        <v>1978</v>
      </c>
      <c r="N530" s="29" t="s">
        <v>1994</v>
      </c>
      <c r="O530" s="29" t="s">
        <v>1995</v>
      </c>
      <c r="P530" s="29" t="s">
        <v>1981</v>
      </c>
      <c r="Q530" s="29" t="s">
        <v>1982</v>
      </c>
      <c r="R530" s="30">
        <v>45535</v>
      </c>
      <c r="S530" s="30"/>
      <c r="T530" s="30">
        <v>46022</v>
      </c>
      <c r="U530" s="30"/>
      <c r="V530" s="29" t="s">
        <v>1983</v>
      </c>
      <c r="W530" s="29" t="s">
        <v>1984</v>
      </c>
      <c r="X530" s="30">
        <v>45097</v>
      </c>
      <c r="Y530" s="29" t="s">
        <v>1985</v>
      </c>
    </row>
    <row r="531" spans="1:25" x14ac:dyDescent="0.25">
      <c r="A531" s="28" t="s">
        <v>2577</v>
      </c>
      <c r="B531" s="29" t="s">
        <v>2578</v>
      </c>
      <c r="C531" s="29" t="s">
        <v>1867</v>
      </c>
      <c r="D531" s="29" t="s">
        <v>2589</v>
      </c>
      <c r="E531" s="29" t="s">
        <v>1868</v>
      </c>
      <c r="F531" s="29" t="s">
        <v>1869</v>
      </c>
      <c r="G531" s="29" t="s">
        <v>1975</v>
      </c>
      <c r="H531" s="30">
        <v>45096</v>
      </c>
      <c r="I531" s="30">
        <v>46022</v>
      </c>
      <c r="J531" s="30" t="s">
        <v>1921</v>
      </c>
      <c r="K531" s="29" t="s">
        <v>2580</v>
      </c>
      <c r="L531" s="29" t="s">
        <v>2581</v>
      </c>
      <c r="M531" s="29" t="s">
        <v>1978</v>
      </c>
      <c r="N531" s="29" t="s">
        <v>1996</v>
      </c>
      <c r="O531" s="29" t="s">
        <v>1997</v>
      </c>
      <c r="P531" s="29" t="s">
        <v>1981</v>
      </c>
      <c r="Q531" s="29" t="s">
        <v>1982</v>
      </c>
      <c r="R531" s="30">
        <v>45930</v>
      </c>
      <c r="S531" s="30"/>
      <c r="T531" s="30">
        <v>46022</v>
      </c>
      <c r="U531" s="30"/>
      <c r="V531" s="29" t="s">
        <v>1983</v>
      </c>
      <c r="W531" s="29" t="s">
        <v>1984</v>
      </c>
      <c r="X531" s="30">
        <v>45097</v>
      </c>
      <c r="Y531" s="29" t="s">
        <v>1985</v>
      </c>
    </row>
    <row r="532" spans="1:25" x14ac:dyDescent="0.25">
      <c r="A532" s="28" t="s">
        <v>2577</v>
      </c>
      <c r="B532" s="29" t="s">
        <v>2578</v>
      </c>
      <c r="C532" s="29" t="s">
        <v>1876</v>
      </c>
      <c r="D532" s="29" t="s">
        <v>2592</v>
      </c>
      <c r="E532" s="29" t="s">
        <v>1877</v>
      </c>
      <c r="F532" s="29" t="s">
        <v>1878</v>
      </c>
      <c r="G532" s="29" t="s">
        <v>1975</v>
      </c>
      <c r="H532" s="30">
        <v>45096</v>
      </c>
      <c r="I532" s="30">
        <v>46142</v>
      </c>
      <c r="J532" s="30" t="s">
        <v>1921</v>
      </c>
      <c r="K532" s="29" t="s">
        <v>2580</v>
      </c>
      <c r="L532" s="29" t="s">
        <v>2581</v>
      </c>
      <c r="M532" s="29" t="s">
        <v>1978</v>
      </c>
      <c r="N532" s="29" t="s">
        <v>1979</v>
      </c>
      <c r="O532" s="29" t="s">
        <v>1980</v>
      </c>
      <c r="P532" s="29" t="s">
        <v>1981</v>
      </c>
      <c r="Q532" s="29" t="s">
        <v>1982</v>
      </c>
      <c r="R532" s="30">
        <v>44713</v>
      </c>
      <c r="S532" s="30">
        <v>44713</v>
      </c>
      <c r="T532" s="30">
        <v>44804</v>
      </c>
      <c r="U532" s="30">
        <v>44804</v>
      </c>
      <c r="V532" s="29" t="s">
        <v>1983</v>
      </c>
      <c r="W532" s="29" t="s">
        <v>1984</v>
      </c>
      <c r="X532" s="30">
        <v>45097</v>
      </c>
      <c r="Y532" s="29" t="s">
        <v>1985</v>
      </c>
    </row>
    <row r="533" spans="1:25" x14ac:dyDescent="0.25">
      <c r="A533" s="28" t="s">
        <v>2577</v>
      </c>
      <c r="B533" s="29" t="s">
        <v>2578</v>
      </c>
      <c r="C533" s="29" t="s">
        <v>1876</v>
      </c>
      <c r="D533" s="29" t="s">
        <v>2592</v>
      </c>
      <c r="E533" s="29" t="s">
        <v>1877</v>
      </c>
      <c r="F533" s="29" t="s">
        <v>1878</v>
      </c>
      <c r="G533" s="29" t="s">
        <v>1975</v>
      </c>
      <c r="H533" s="30">
        <v>45096</v>
      </c>
      <c r="I533" s="30">
        <v>46142</v>
      </c>
      <c r="J533" s="30" t="s">
        <v>1921</v>
      </c>
      <c r="K533" s="29" t="s">
        <v>2580</v>
      </c>
      <c r="L533" s="29" t="s">
        <v>2581</v>
      </c>
      <c r="M533" s="29" t="s">
        <v>1978</v>
      </c>
      <c r="N533" s="29" t="s">
        <v>1986</v>
      </c>
      <c r="O533" s="29" t="s">
        <v>1987</v>
      </c>
      <c r="P533" s="29" t="s">
        <v>1981</v>
      </c>
      <c r="Q533" s="29" t="s">
        <v>1982</v>
      </c>
      <c r="R533" s="30">
        <v>45293</v>
      </c>
      <c r="S533" s="30">
        <v>44999</v>
      </c>
      <c r="T533" s="30">
        <v>45535</v>
      </c>
      <c r="U533" s="30"/>
      <c r="V533" s="29" t="s">
        <v>1983</v>
      </c>
      <c r="W533" s="29" t="s">
        <v>1984</v>
      </c>
      <c r="X533" s="30">
        <v>45097</v>
      </c>
      <c r="Y533" s="29" t="s">
        <v>1985</v>
      </c>
    </row>
    <row r="534" spans="1:25" x14ac:dyDescent="0.25">
      <c r="A534" s="28" t="s">
        <v>2577</v>
      </c>
      <c r="B534" s="29" t="s">
        <v>2578</v>
      </c>
      <c r="C534" s="29" t="s">
        <v>1876</v>
      </c>
      <c r="D534" s="29" t="s">
        <v>2592</v>
      </c>
      <c r="E534" s="29" t="s">
        <v>1877</v>
      </c>
      <c r="F534" s="29" t="s">
        <v>1878</v>
      </c>
      <c r="G534" s="29" t="s">
        <v>1975</v>
      </c>
      <c r="H534" s="30">
        <v>45096</v>
      </c>
      <c r="I534" s="30">
        <v>46142</v>
      </c>
      <c r="J534" s="30" t="s">
        <v>1921</v>
      </c>
      <c r="K534" s="29" t="s">
        <v>2580</v>
      </c>
      <c r="L534" s="29" t="s">
        <v>2581</v>
      </c>
      <c r="M534" s="29" t="s">
        <v>1978</v>
      </c>
      <c r="N534" s="29" t="s">
        <v>1988</v>
      </c>
      <c r="O534" s="29" t="s">
        <v>1989</v>
      </c>
      <c r="P534" s="29" t="s">
        <v>1981</v>
      </c>
      <c r="Q534" s="29" t="s">
        <v>1982</v>
      </c>
      <c r="R534" s="30">
        <v>45293</v>
      </c>
      <c r="S534" s="30"/>
      <c r="T534" s="30">
        <v>45535</v>
      </c>
      <c r="U534" s="30"/>
      <c r="V534" s="29" t="s">
        <v>1983</v>
      </c>
      <c r="W534" s="29" t="s">
        <v>1984</v>
      </c>
      <c r="X534" s="30">
        <v>45097</v>
      </c>
      <c r="Y534" s="29" t="s">
        <v>1985</v>
      </c>
    </row>
    <row r="535" spans="1:25" x14ac:dyDescent="0.25">
      <c r="A535" s="28" t="s">
        <v>2577</v>
      </c>
      <c r="B535" s="29" t="s">
        <v>2578</v>
      </c>
      <c r="C535" s="29" t="s">
        <v>1876</v>
      </c>
      <c r="D535" s="29" t="s">
        <v>2592</v>
      </c>
      <c r="E535" s="29" t="s">
        <v>1877</v>
      </c>
      <c r="F535" s="29" t="s">
        <v>1878</v>
      </c>
      <c r="G535" s="29" t="s">
        <v>1975</v>
      </c>
      <c r="H535" s="30">
        <v>45096</v>
      </c>
      <c r="I535" s="30">
        <v>46142</v>
      </c>
      <c r="J535" s="30" t="s">
        <v>1921</v>
      </c>
      <c r="K535" s="29" t="s">
        <v>2580</v>
      </c>
      <c r="L535" s="29" t="s">
        <v>2581</v>
      </c>
      <c r="M535" s="29" t="s">
        <v>1978</v>
      </c>
      <c r="N535" s="29" t="s">
        <v>1990</v>
      </c>
      <c r="O535" s="29" t="s">
        <v>1991</v>
      </c>
      <c r="P535" s="29" t="s">
        <v>1981</v>
      </c>
      <c r="Q535" s="29" t="s">
        <v>1982</v>
      </c>
      <c r="R535" s="30">
        <v>45535</v>
      </c>
      <c r="S535" s="30"/>
      <c r="T535" s="30">
        <v>45777</v>
      </c>
      <c r="U535" s="30"/>
      <c r="V535" s="29" t="s">
        <v>1983</v>
      </c>
      <c r="W535" s="29" t="s">
        <v>1984</v>
      </c>
      <c r="X535" s="30">
        <v>45097</v>
      </c>
      <c r="Y535" s="29" t="s">
        <v>1985</v>
      </c>
    </row>
    <row r="536" spans="1:25" x14ac:dyDescent="0.25">
      <c r="A536" s="28" t="s">
        <v>2577</v>
      </c>
      <c r="B536" s="29" t="s">
        <v>2578</v>
      </c>
      <c r="C536" s="29" t="s">
        <v>1876</v>
      </c>
      <c r="D536" s="29" t="s">
        <v>2592</v>
      </c>
      <c r="E536" s="29" t="s">
        <v>1877</v>
      </c>
      <c r="F536" s="29" t="s">
        <v>1878</v>
      </c>
      <c r="G536" s="29" t="s">
        <v>1975</v>
      </c>
      <c r="H536" s="30">
        <v>45096</v>
      </c>
      <c r="I536" s="30">
        <v>46142</v>
      </c>
      <c r="J536" s="30" t="s">
        <v>1921</v>
      </c>
      <c r="K536" s="29" t="s">
        <v>2580</v>
      </c>
      <c r="L536" s="29" t="s">
        <v>2581</v>
      </c>
      <c r="M536" s="29" t="s">
        <v>1978</v>
      </c>
      <c r="N536" s="29" t="s">
        <v>1992</v>
      </c>
      <c r="O536" s="29" t="s">
        <v>1993</v>
      </c>
      <c r="P536" s="29" t="s">
        <v>1981</v>
      </c>
      <c r="Q536" s="29" t="s">
        <v>1982</v>
      </c>
      <c r="R536" s="30">
        <v>45777</v>
      </c>
      <c r="S536" s="30"/>
      <c r="T536" s="30">
        <v>45838</v>
      </c>
      <c r="U536" s="30"/>
      <c r="V536" s="29" t="s">
        <v>1983</v>
      </c>
      <c r="W536" s="29" t="s">
        <v>1984</v>
      </c>
      <c r="X536" s="30">
        <v>45097</v>
      </c>
      <c r="Y536" s="29" t="s">
        <v>1985</v>
      </c>
    </row>
    <row r="537" spans="1:25" x14ac:dyDescent="0.25">
      <c r="A537" s="28" t="s">
        <v>2577</v>
      </c>
      <c r="B537" s="29" t="s">
        <v>2578</v>
      </c>
      <c r="C537" s="29" t="s">
        <v>1876</v>
      </c>
      <c r="D537" s="29" t="s">
        <v>2592</v>
      </c>
      <c r="E537" s="29" t="s">
        <v>1877</v>
      </c>
      <c r="F537" s="29" t="s">
        <v>1878</v>
      </c>
      <c r="G537" s="29" t="s">
        <v>1975</v>
      </c>
      <c r="H537" s="30">
        <v>45096</v>
      </c>
      <c r="I537" s="30">
        <v>46142</v>
      </c>
      <c r="J537" s="30" t="s">
        <v>1921</v>
      </c>
      <c r="K537" s="29" t="s">
        <v>2580</v>
      </c>
      <c r="L537" s="29" t="s">
        <v>2581</v>
      </c>
      <c r="M537" s="29" t="s">
        <v>1978</v>
      </c>
      <c r="N537" s="29" t="s">
        <v>1994</v>
      </c>
      <c r="O537" s="29" t="s">
        <v>1995</v>
      </c>
      <c r="P537" s="29" t="s">
        <v>1981</v>
      </c>
      <c r="Q537" s="29" t="s">
        <v>1982</v>
      </c>
      <c r="R537" s="30">
        <v>45838</v>
      </c>
      <c r="S537" s="30"/>
      <c r="T537" s="30">
        <v>46022</v>
      </c>
      <c r="U537" s="30"/>
      <c r="V537" s="29" t="s">
        <v>1983</v>
      </c>
      <c r="W537" s="29" t="s">
        <v>1984</v>
      </c>
      <c r="X537" s="30">
        <v>45097</v>
      </c>
      <c r="Y537" s="29" t="s">
        <v>1985</v>
      </c>
    </row>
    <row r="538" spans="1:25" x14ac:dyDescent="0.25">
      <c r="A538" s="28" t="s">
        <v>2577</v>
      </c>
      <c r="B538" s="29" t="s">
        <v>2578</v>
      </c>
      <c r="C538" s="29" t="s">
        <v>1876</v>
      </c>
      <c r="D538" s="29" t="s">
        <v>2592</v>
      </c>
      <c r="E538" s="29" t="s">
        <v>1877</v>
      </c>
      <c r="F538" s="29" t="s">
        <v>1878</v>
      </c>
      <c r="G538" s="29" t="s">
        <v>1975</v>
      </c>
      <c r="H538" s="30">
        <v>45096</v>
      </c>
      <c r="I538" s="30">
        <v>46142</v>
      </c>
      <c r="J538" s="30" t="s">
        <v>1921</v>
      </c>
      <c r="K538" s="29" t="s">
        <v>2580</v>
      </c>
      <c r="L538" s="29" t="s">
        <v>2581</v>
      </c>
      <c r="M538" s="29" t="s">
        <v>1978</v>
      </c>
      <c r="N538" s="29" t="s">
        <v>1996</v>
      </c>
      <c r="O538" s="29" t="s">
        <v>1997</v>
      </c>
      <c r="P538" s="29" t="s">
        <v>1981</v>
      </c>
      <c r="Q538" s="29" t="s">
        <v>1982</v>
      </c>
      <c r="R538" s="30">
        <v>45901</v>
      </c>
      <c r="S538" s="30"/>
      <c r="T538" s="30">
        <v>46142</v>
      </c>
      <c r="U538" s="30"/>
      <c r="V538" s="29" t="s">
        <v>1983</v>
      </c>
      <c r="W538" s="29" t="s">
        <v>1984</v>
      </c>
      <c r="X538" s="30">
        <v>45097</v>
      </c>
      <c r="Y538" s="29" t="s">
        <v>1985</v>
      </c>
    </row>
    <row r="539" spans="1:25" x14ac:dyDescent="0.25">
      <c r="A539" s="28" t="s">
        <v>2577</v>
      </c>
      <c r="B539" s="29" t="s">
        <v>2578</v>
      </c>
      <c r="C539" s="29" t="s">
        <v>1870</v>
      </c>
      <c r="D539" s="29" t="s">
        <v>2590</v>
      </c>
      <c r="E539" s="29" t="s">
        <v>1871</v>
      </c>
      <c r="F539" s="29" t="s">
        <v>1872</v>
      </c>
      <c r="G539" s="29" t="s">
        <v>1975</v>
      </c>
      <c r="H539" s="30">
        <v>45096</v>
      </c>
      <c r="I539" s="30">
        <v>46022</v>
      </c>
      <c r="J539" s="30" t="s">
        <v>1921</v>
      </c>
      <c r="K539" s="29" t="s">
        <v>2580</v>
      </c>
      <c r="L539" s="29" t="s">
        <v>2581</v>
      </c>
      <c r="M539" s="29" t="s">
        <v>1978</v>
      </c>
      <c r="N539" s="29" t="s">
        <v>1979</v>
      </c>
      <c r="O539" s="29" t="s">
        <v>1980</v>
      </c>
      <c r="P539" s="29" t="s">
        <v>1981</v>
      </c>
      <c r="Q539" s="29" t="s">
        <v>1982</v>
      </c>
      <c r="R539" s="30">
        <v>44713</v>
      </c>
      <c r="S539" s="30">
        <v>44713</v>
      </c>
      <c r="T539" s="30">
        <v>44804</v>
      </c>
      <c r="U539" s="30">
        <v>44804</v>
      </c>
      <c r="V539" s="29" t="s">
        <v>1983</v>
      </c>
      <c r="W539" s="29" t="s">
        <v>1984</v>
      </c>
      <c r="X539" s="30">
        <v>45097</v>
      </c>
      <c r="Y539" s="29" t="s">
        <v>1985</v>
      </c>
    </row>
    <row r="540" spans="1:25" x14ac:dyDescent="0.25">
      <c r="A540" s="28" t="s">
        <v>2577</v>
      </c>
      <c r="B540" s="29" t="s">
        <v>2578</v>
      </c>
      <c r="C540" s="29" t="s">
        <v>1870</v>
      </c>
      <c r="D540" s="29" t="s">
        <v>2590</v>
      </c>
      <c r="E540" s="29" t="s">
        <v>1871</v>
      </c>
      <c r="F540" s="29" t="s">
        <v>1872</v>
      </c>
      <c r="G540" s="29" t="s">
        <v>1975</v>
      </c>
      <c r="H540" s="30">
        <v>45096</v>
      </c>
      <c r="I540" s="30">
        <v>46022</v>
      </c>
      <c r="J540" s="30" t="s">
        <v>1921</v>
      </c>
      <c r="K540" s="29" t="s">
        <v>2580</v>
      </c>
      <c r="L540" s="29" t="s">
        <v>2581</v>
      </c>
      <c r="M540" s="29" t="s">
        <v>1978</v>
      </c>
      <c r="N540" s="29" t="s">
        <v>1986</v>
      </c>
      <c r="O540" s="29" t="s">
        <v>1987</v>
      </c>
      <c r="P540" s="29" t="s">
        <v>1981</v>
      </c>
      <c r="Q540" s="29" t="s">
        <v>1982</v>
      </c>
      <c r="R540" s="30">
        <v>45170</v>
      </c>
      <c r="S540" s="30">
        <v>45059</v>
      </c>
      <c r="T540" s="30">
        <v>45350</v>
      </c>
      <c r="U540" s="30"/>
      <c r="V540" s="29" t="s">
        <v>1983</v>
      </c>
      <c r="W540" s="29" t="s">
        <v>1984</v>
      </c>
      <c r="X540" s="30">
        <v>45097</v>
      </c>
      <c r="Y540" s="29" t="s">
        <v>1985</v>
      </c>
    </row>
    <row r="541" spans="1:25" x14ac:dyDescent="0.25">
      <c r="A541" s="28" t="s">
        <v>2577</v>
      </c>
      <c r="B541" s="29" t="s">
        <v>2578</v>
      </c>
      <c r="C541" s="29" t="s">
        <v>1870</v>
      </c>
      <c r="D541" s="29" t="s">
        <v>2590</v>
      </c>
      <c r="E541" s="29" t="s">
        <v>1871</v>
      </c>
      <c r="F541" s="29" t="s">
        <v>1872</v>
      </c>
      <c r="G541" s="29" t="s">
        <v>1975</v>
      </c>
      <c r="H541" s="30">
        <v>45096</v>
      </c>
      <c r="I541" s="30">
        <v>46022</v>
      </c>
      <c r="J541" s="30" t="s">
        <v>1921</v>
      </c>
      <c r="K541" s="29" t="s">
        <v>2580</v>
      </c>
      <c r="L541" s="29" t="s">
        <v>2581</v>
      </c>
      <c r="M541" s="29" t="s">
        <v>1978</v>
      </c>
      <c r="N541" s="29" t="s">
        <v>1988</v>
      </c>
      <c r="O541" s="29" t="s">
        <v>1989</v>
      </c>
      <c r="P541" s="29" t="s">
        <v>1981</v>
      </c>
      <c r="Q541" s="29" t="s">
        <v>1982</v>
      </c>
      <c r="R541" s="30">
        <v>45170</v>
      </c>
      <c r="S541" s="30"/>
      <c r="T541" s="30">
        <v>45412</v>
      </c>
      <c r="U541" s="30"/>
      <c r="V541" s="29" t="s">
        <v>1983</v>
      </c>
      <c r="W541" s="29" t="s">
        <v>1984</v>
      </c>
      <c r="X541" s="30">
        <v>45097</v>
      </c>
      <c r="Y541" s="29" t="s">
        <v>1985</v>
      </c>
    </row>
    <row r="542" spans="1:25" x14ac:dyDescent="0.25">
      <c r="A542" s="28" t="s">
        <v>2577</v>
      </c>
      <c r="B542" s="29" t="s">
        <v>2578</v>
      </c>
      <c r="C542" s="29" t="s">
        <v>1870</v>
      </c>
      <c r="D542" s="29" t="s">
        <v>2590</v>
      </c>
      <c r="E542" s="29" t="s">
        <v>1871</v>
      </c>
      <c r="F542" s="29" t="s">
        <v>1872</v>
      </c>
      <c r="G542" s="29" t="s">
        <v>1975</v>
      </c>
      <c r="H542" s="30">
        <v>45096</v>
      </c>
      <c r="I542" s="30">
        <v>46022</v>
      </c>
      <c r="J542" s="30" t="s">
        <v>1921</v>
      </c>
      <c r="K542" s="29" t="s">
        <v>2580</v>
      </c>
      <c r="L542" s="29" t="s">
        <v>2581</v>
      </c>
      <c r="M542" s="29" t="s">
        <v>1978</v>
      </c>
      <c r="N542" s="29" t="s">
        <v>1990</v>
      </c>
      <c r="O542" s="29" t="s">
        <v>1991</v>
      </c>
      <c r="P542" s="29" t="s">
        <v>1981</v>
      </c>
      <c r="Q542" s="29" t="s">
        <v>1982</v>
      </c>
      <c r="R542" s="30">
        <v>45170</v>
      </c>
      <c r="S542" s="30"/>
      <c r="T542" s="30">
        <v>45473</v>
      </c>
      <c r="U542" s="30"/>
      <c r="V542" s="29" t="s">
        <v>1983</v>
      </c>
      <c r="W542" s="29" t="s">
        <v>1984</v>
      </c>
      <c r="X542" s="30">
        <v>45097</v>
      </c>
      <c r="Y542" s="29" t="s">
        <v>1985</v>
      </c>
    </row>
    <row r="543" spans="1:25" x14ac:dyDescent="0.25">
      <c r="A543" s="28" t="s">
        <v>2577</v>
      </c>
      <c r="B543" s="29" t="s">
        <v>2578</v>
      </c>
      <c r="C543" s="29" t="s">
        <v>1870</v>
      </c>
      <c r="D543" s="29" t="s">
        <v>2590</v>
      </c>
      <c r="E543" s="29" t="s">
        <v>1871</v>
      </c>
      <c r="F543" s="29" t="s">
        <v>1872</v>
      </c>
      <c r="G543" s="29" t="s">
        <v>1975</v>
      </c>
      <c r="H543" s="30">
        <v>45096</v>
      </c>
      <c r="I543" s="30">
        <v>46022</v>
      </c>
      <c r="J543" s="30" t="s">
        <v>1921</v>
      </c>
      <c r="K543" s="29" t="s">
        <v>2580</v>
      </c>
      <c r="L543" s="29" t="s">
        <v>2581</v>
      </c>
      <c r="M543" s="29" t="s">
        <v>1978</v>
      </c>
      <c r="N543" s="29" t="s">
        <v>1992</v>
      </c>
      <c r="O543" s="29" t="s">
        <v>1993</v>
      </c>
      <c r="P543" s="29" t="s">
        <v>1981</v>
      </c>
      <c r="Q543" s="29" t="s">
        <v>1982</v>
      </c>
      <c r="R543" s="30">
        <v>45473</v>
      </c>
      <c r="S543" s="30"/>
      <c r="T543" s="30">
        <v>45626</v>
      </c>
      <c r="U543" s="30"/>
      <c r="V543" s="29" t="s">
        <v>1983</v>
      </c>
      <c r="W543" s="29" t="s">
        <v>1984</v>
      </c>
      <c r="X543" s="30">
        <v>45097</v>
      </c>
      <c r="Y543" s="29" t="s">
        <v>1985</v>
      </c>
    </row>
    <row r="544" spans="1:25" x14ac:dyDescent="0.25">
      <c r="A544" s="28" t="s">
        <v>2577</v>
      </c>
      <c r="B544" s="29" t="s">
        <v>2578</v>
      </c>
      <c r="C544" s="29" t="s">
        <v>1870</v>
      </c>
      <c r="D544" s="29" t="s">
        <v>2590</v>
      </c>
      <c r="E544" s="29" t="s">
        <v>1871</v>
      </c>
      <c r="F544" s="29" t="s">
        <v>1872</v>
      </c>
      <c r="G544" s="29" t="s">
        <v>1975</v>
      </c>
      <c r="H544" s="30">
        <v>45096</v>
      </c>
      <c r="I544" s="30">
        <v>46022</v>
      </c>
      <c r="J544" s="30" t="s">
        <v>1921</v>
      </c>
      <c r="K544" s="29" t="s">
        <v>2580</v>
      </c>
      <c r="L544" s="29" t="s">
        <v>2581</v>
      </c>
      <c r="M544" s="29" t="s">
        <v>1978</v>
      </c>
      <c r="N544" s="29" t="s">
        <v>1994</v>
      </c>
      <c r="O544" s="29" t="s">
        <v>1995</v>
      </c>
      <c r="P544" s="29" t="s">
        <v>1981</v>
      </c>
      <c r="Q544" s="29" t="s">
        <v>1982</v>
      </c>
      <c r="R544" s="30">
        <v>45627</v>
      </c>
      <c r="S544" s="30"/>
      <c r="T544" s="30">
        <v>46022</v>
      </c>
      <c r="U544" s="30"/>
      <c r="V544" s="29" t="s">
        <v>1983</v>
      </c>
      <c r="W544" s="29" t="s">
        <v>1984</v>
      </c>
      <c r="X544" s="30">
        <v>45097</v>
      </c>
      <c r="Y544" s="29" t="s">
        <v>1985</v>
      </c>
    </row>
    <row r="545" spans="1:25" x14ac:dyDescent="0.25">
      <c r="A545" s="28" t="s">
        <v>2577</v>
      </c>
      <c r="B545" s="29" t="s">
        <v>2578</v>
      </c>
      <c r="C545" s="29" t="s">
        <v>1870</v>
      </c>
      <c r="D545" s="29" t="s">
        <v>2590</v>
      </c>
      <c r="E545" s="29" t="s">
        <v>1871</v>
      </c>
      <c r="F545" s="29" t="s">
        <v>1872</v>
      </c>
      <c r="G545" s="29" t="s">
        <v>1975</v>
      </c>
      <c r="H545" s="30">
        <v>45096</v>
      </c>
      <c r="I545" s="30">
        <v>46022</v>
      </c>
      <c r="J545" s="30" t="s">
        <v>1921</v>
      </c>
      <c r="K545" s="29" t="s">
        <v>2580</v>
      </c>
      <c r="L545" s="29" t="s">
        <v>2581</v>
      </c>
      <c r="M545" s="29" t="s">
        <v>1978</v>
      </c>
      <c r="N545" s="29" t="s">
        <v>1996</v>
      </c>
      <c r="O545" s="29" t="s">
        <v>1997</v>
      </c>
      <c r="P545" s="29" t="s">
        <v>1981</v>
      </c>
      <c r="Q545" s="29" t="s">
        <v>1982</v>
      </c>
      <c r="R545" s="30">
        <v>45900</v>
      </c>
      <c r="S545" s="30"/>
      <c r="T545" s="30">
        <v>46022</v>
      </c>
      <c r="U545" s="30"/>
      <c r="V545" s="29" t="s">
        <v>1983</v>
      </c>
      <c r="W545" s="29" t="s">
        <v>1984</v>
      </c>
      <c r="X545" s="30">
        <v>45097</v>
      </c>
      <c r="Y545" s="29" t="s">
        <v>1985</v>
      </c>
    </row>
    <row r="546" spans="1:25" x14ac:dyDescent="0.25">
      <c r="A546" s="28" t="s">
        <v>2577</v>
      </c>
      <c r="B546" s="29" t="s">
        <v>2578</v>
      </c>
      <c r="C546" s="29" t="s">
        <v>1879</v>
      </c>
      <c r="D546" s="29" t="s">
        <v>2593</v>
      </c>
      <c r="E546" s="29" t="s">
        <v>1880</v>
      </c>
      <c r="F546" s="29" t="s">
        <v>1881</v>
      </c>
      <c r="G546" s="29" t="s">
        <v>1975</v>
      </c>
      <c r="H546" s="30">
        <v>45096</v>
      </c>
      <c r="I546" s="30">
        <v>45900</v>
      </c>
      <c r="J546" s="30" t="s">
        <v>1921</v>
      </c>
      <c r="K546" s="29" t="s">
        <v>2580</v>
      </c>
      <c r="L546" s="29" t="s">
        <v>2581</v>
      </c>
      <c r="M546" s="29" t="s">
        <v>1978</v>
      </c>
      <c r="N546" s="29" t="s">
        <v>1979</v>
      </c>
      <c r="O546" s="29" t="s">
        <v>1980</v>
      </c>
      <c r="P546" s="29" t="s">
        <v>1981</v>
      </c>
      <c r="Q546" s="29" t="s">
        <v>1982</v>
      </c>
      <c r="R546" s="30">
        <v>44866</v>
      </c>
      <c r="S546" s="30">
        <v>44866</v>
      </c>
      <c r="T546" s="30">
        <v>45076</v>
      </c>
      <c r="U546" s="30">
        <v>45076</v>
      </c>
      <c r="V546" s="29" t="s">
        <v>1983</v>
      </c>
      <c r="W546" s="29" t="s">
        <v>1984</v>
      </c>
      <c r="X546" s="30">
        <v>45103</v>
      </c>
      <c r="Y546" s="29" t="s">
        <v>1985</v>
      </c>
    </row>
    <row r="547" spans="1:25" x14ac:dyDescent="0.25">
      <c r="A547" s="28" t="s">
        <v>2577</v>
      </c>
      <c r="B547" s="29" t="s">
        <v>2578</v>
      </c>
      <c r="C547" s="29" t="s">
        <v>1879</v>
      </c>
      <c r="D547" s="29" t="s">
        <v>2593</v>
      </c>
      <c r="E547" s="29" t="s">
        <v>1880</v>
      </c>
      <c r="F547" s="29" t="s">
        <v>1881</v>
      </c>
      <c r="G547" s="29" t="s">
        <v>1975</v>
      </c>
      <c r="H547" s="30">
        <v>45096</v>
      </c>
      <c r="I547" s="30">
        <v>45900</v>
      </c>
      <c r="J547" s="30" t="s">
        <v>1921</v>
      </c>
      <c r="K547" s="29" t="s">
        <v>2580</v>
      </c>
      <c r="L547" s="29" t="s">
        <v>2581</v>
      </c>
      <c r="M547" s="29" t="s">
        <v>1978</v>
      </c>
      <c r="N547" s="29" t="s">
        <v>1986</v>
      </c>
      <c r="O547" s="29" t="s">
        <v>1987</v>
      </c>
      <c r="P547" s="29" t="s">
        <v>1981</v>
      </c>
      <c r="Q547" s="29" t="s">
        <v>1982</v>
      </c>
      <c r="R547" s="30">
        <v>45055</v>
      </c>
      <c r="S547" s="30">
        <v>45055</v>
      </c>
      <c r="T547" s="30">
        <v>45260</v>
      </c>
      <c r="U547" s="30">
        <v>45260</v>
      </c>
      <c r="V547" s="29" t="s">
        <v>1983</v>
      </c>
      <c r="W547" s="29" t="s">
        <v>1984</v>
      </c>
      <c r="X547" s="30">
        <v>45103</v>
      </c>
      <c r="Y547" s="29" t="s">
        <v>1985</v>
      </c>
    </row>
    <row r="548" spans="1:25" x14ac:dyDescent="0.25">
      <c r="A548" s="28" t="s">
        <v>2577</v>
      </c>
      <c r="B548" s="29" t="s">
        <v>2578</v>
      </c>
      <c r="C548" s="29" t="s">
        <v>1879</v>
      </c>
      <c r="D548" s="29" t="s">
        <v>2593</v>
      </c>
      <c r="E548" s="29" t="s">
        <v>1880</v>
      </c>
      <c r="F548" s="29" t="s">
        <v>1881</v>
      </c>
      <c r="G548" s="29" t="s">
        <v>1975</v>
      </c>
      <c r="H548" s="30">
        <v>45096</v>
      </c>
      <c r="I548" s="30">
        <v>45900</v>
      </c>
      <c r="J548" s="30" t="s">
        <v>1921</v>
      </c>
      <c r="K548" s="29" t="s">
        <v>2580</v>
      </c>
      <c r="L548" s="29" t="s">
        <v>2581</v>
      </c>
      <c r="M548" s="29" t="s">
        <v>1978</v>
      </c>
      <c r="N548" s="29" t="s">
        <v>1988</v>
      </c>
      <c r="O548" s="29" t="s">
        <v>1989</v>
      </c>
      <c r="P548" s="29" t="s">
        <v>1981</v>
      </c>
      <c r="Q548" s="29" t="s">
        <v>1982</v>
      </c>
      <c r="R548" s="30">
        <v>45055</v>
      </c>
      <c r="S548" s="30">
        <v>45055</v>
      </c>
      <c r="T548" s="30">
        <v>45260</v>
      </c>
      <c r="U548" s="30">
        <v>45260</v>
      </c>
      <c r="V548" s="29" t="s">
        <v>1983</v>
      </c>
      <c r="W548" s="29" t="s">
        <v>1984</v>
      </c>
      <c r="X548" s="30">
        <v>45103</v>
      </c>
      <c r="Y548" s="29" t="s">
        <v>1985</v>
      </c>
    </row>
    <row r="549" spans="1:25" x14ac:dyDescent="0.25">
      <c r="A549" s="28" t="s">
        <v>2577</v>
      </c>
      <c r="B549" s="29" t="s">
        <v>2578</v>
      </c>
      <c r="C549" s="29" t="s">
        <v>1879</v>
      </c>
      <c r="D549" s="29" t="s">
        <v>2593</v>
      </c>
      <c r="E549" s="29" t="s">
        <v>1880</v>
      </c>
      <c r="F549" s="29" t="s">
        <v>1881</v>
      </c>
      <c r="G549" s="29" t="s">
        <v>1975</v>
      </c>
      <c r="H549" s="30">
        <v>45096</v>
      </c>
      <c r="I549" s="30">
        <v>45900</v>
      </c>
      <c r="J549" s="30" t="s">
        <v>1921</v>
      </c>
      <c r="K549" s="29" t="s">
        <v>2580</v>
      </c>
      <c r="L549" s="29" t="s">
        <v>2581</v>
      </c>
      <c r="M549" s="29" t="s">
        <v>1978</v>
      </c>
      <c r="N549" s="29" t="s">
        <v>1990</v>
      </c>
      <c r="O549" s="29" t="s">
        <v>1991</v>
      </c>
      <c r="P549" s="29" t="s">
        <v>1981</v>
      </c>
      <c r="Q549" s="29" t="s">
        <v>1982</v>
      </c>
      <c r="R549" s="30">
        <v>45258</v>
      </c>
      <c r="S549" s="30">
        <v>45258</v>
      </c>
      <c r="T549" s="30">
        <v>45414</v>
      </c>
      <c r="U549" s="30">
        <v>45414</v>
      </c>
      <c r="V549" s="29" t="s">
        <v>1983</v>
      </c>
      <c r="W549" s="29" t="s">
        <v>1984</v>
      </c>
      <c r="X549" s="30">
        <v>45103</v>
      </c>
      <c r="Y549" s="29" t="s">
        <v>1985</v>
      </c>
    </row>
    <row r="550" spans="1:25" x14ac:dyDescent="0.25">
      <c r="A550" s="28" t="s">
        <v>2577</v>
      </c>
      <c r="B550" s="29" t="s">
        <v>2578</v>
      </c>
      <c r="C550" s="29" t="s">
        <v>1879</v>
      </c>
      <c r="D550" s="29" t="s">
        <v>2593</v>
      </c>
      <c r="E550" s="29" t="s">
        <v>1880</v>
      </c>
      <c r="F550" s="29" t="s">
        <v>1881</v>
      </c>
      <c r="G550" s="29" t="s">
        <v>1975</v>
      </c>
      <c r="H550" s="30">
        <v>45096</v>
      </c>
      <c r="I550" s="30">
        <v>45900</v>
      </c>
      <c r="J550" s="30" t="s">
        <v>1921</v>
      </c>
      <c r="K550" s="29" t="s">
        <v>2580</v>
      </c>
      <c r="L550" s="29" t="s">
        <v>2581</v>
      </c>
      <c r="M550" s="29" t="s">
        <v>1978</v>
      </c>
      <c r="N550" s="29" t="s">
        <v>1992</v>
      </c>
      <c r="O550" s="29" t="s">
        <v>1993</v>
      </c>
      <c r="P550" s="29" t="s">
        <v>1981</v>
      </c>
      <c r="Q550" s="29" t="s">
        <v>1982</v>
      </c>
      <c r="R550" s="30">
        <v>45426</v>
      </c>
      <c r="S550" s="30">
        <v>45426</v>
      </c>
      <c r="T550" s="30">
        <v>45504</v>
      </c>
      <c r="U550" s="30"/>
      <c r="V550" s="29" t="s">
        <v>1983</v>
      </c>
      <c r="W550" s="29" t="s">
        <v>1984</v>
      </c>
      <c r="X550" s="30">
        <v>45103</v>
      </c>
      <c r="Y550" s="29" t="s">
        <v>1985</v>
      </c>
    </row>
    <row r="551" spans="1:25" x14ac:dyDescent="0.25">
      <c r="A551" s="28" t="s">
        <v>2577</v>
      </c>
      <c r="B551" s="29" t="s">
        <v>2578</v>
      </c>
      <c r="C551" s="29" t="s">
        <v>1879</v>
      </c>
      <c r="D551" s="29" t="s">
        <v>2593</v>
      </c>
      <c r="E551" s="29" t="s">
        <v>1880</v>
      </c>
      <c r="F551" s="29" t="s">
        <v>1881</v>
      </c>
      <c r="G551" s="29" t="s">
        <v>1975</v>
      </c>
      <c r="H551" s="30">
        <v>45096</v>
      </c>
      <c r="I551" s="30">
        <v>45900</v>
      </c>
      <c r="J551" s="30" t="s">
        <v>1921</v>
      </c>
      <c r="K551" s="29" t="s">
        <v>2580</v>
      </c>
      <c r="L551" s="29" t="s">
        <v>2581</v>
      </c>
      <c r="M551" s="29" t="s">
        <v>1978</v>
      </c>
      <c r="N551" s="29" t="s">
        <v>1994</v>
      </c>
      <c r="O551" s="29" t="s">
        <v>1995</v>
      </c>
      <c r="P551" s="29" t="s">
        <v>1981</v>
      </c>
      <c r="Q551" s="29" t="s">
        <v>1982</v>
      </c>
      <c r="R551" s="30">
        <v>45550</v>
      </c>
      <c r="S551" s="30"/>
      <c r="T551" s="30">
        <v>46112</v>
      </c>
      <c r="U551" s="30"/>
      <c r="V551" s="29" t="s">
        <v>1983</v>
      </c>
      <c r="W551" s="29" t="s">
        <v>1984</v>
      </c>
      <c r="X551" s="30">
        <v>45103</v>
      </c>
      <c r="Y551" s="29" t="s">
        <v>1985</v>
      </c>
    </row>
    <row r="552" spans="1:25" x14ac:dyDescent="0.25">
      <c r="A552" s="28" t="s">
        <v>2577</v>
      </c>
      <c r="B552" s="29" t="s">
        <v>2578</v>
      </c>
      <c r="C552" s="29" t="s">
        <v>1879</v>
      </c>
      <c r="D552" s="29" t="s">
        <v>2593</v>
      </c>
      <c r="E552" s="29" t="s">
        <v>1880</v>
      </c>
      <c r="F552" s="29" t="s">
        <v>1881</v>
      </c>
      <c r="G552" s="29" t="s">
        <v>1975</v>
      </c>
      <c r="H552" s="30">
        <v>45096</v>
      </c>
      <c r="I552" s="30">
        <v>45900</v>
      </c>
      <c r="J552" s="30" t="s">
        <v>1921</v>
      </c>
      <c r="K552" s="29" t="s">
        <v>2580</v>
      </c>
      <c r="L552" s="29" t="s">
        <v>2581</v>
      </c>
      <c r="M552" s="29" t="s">
        <v>1978</v>
      </c>
      <c r="N552" s="29" t="s">
        <v>1996</v>
      </c>
      <c r="O552" s="29" t="s">
        <v>1997</v>
      </c>
      <c r="P552" s="29" t="s">
        <v>1981</v>
      </c>
      <c r="Q552" s="29" t="s">
        <v>1982</v>
      </c>
      <c r="R552" s="30">
        <v>46114</v>
      </c>
      <c r="S552" s="30"/>
      <c r="T552" s="30">
        <v>46265</v>
      </c>
      <c r="U552" s="30"/>
      <c r="V552" s="29" t="s">
        <v>1983</v>
      </c>
      <c r="W552" s="29" t="s">
        <v>1984</v>
      </c>
      <c r="X552" s="30">
        <v>45103</v>
      </c>
      <c r="Y552" s="29" t="s">
        <v>1985</v>
      </c>
    </row>
    <row r="553" spans="1:25" x14ac:dyDescent="0.25">
      <c r="A553" s="28" t="s">
        <v>2577</v>
      </c>
      <c r="B553" s="29" t="s">
        <v>2578</v>
      </c>
      <c r="C553" s="29" t="s">
        <v>1888</v>
      </c>
      <c r="D553" s="29" t="s">
        <v>2596</v>
      </c>
      <c r="E553" s="29" t="s">
        <v>1889</v>
      </c>
      <c r="F553" s="29" t="s">
        <v>1890</v>
      </c>
      <c r="G553" s="29" t="s">
        <v>1975</v>
      </c>
      <c r="H553" s="30">
        <v>45096</v>
      </c>
      <c r="I553" s="30">
        <v>46022</v>
      </c>
      <c r="J553" s="30" t="s">
        <v>1921</v>
      </c>
      <c r="K553" s="29" t="s">
        <v>2580</v>
      </c>
      <c r="L553" s="29" t="s">
        <v>2581</v>
      </c>
      <c r="M553" s="29" t="s">
        <v>1978</v>
      </c>
      <c r="N553" s="29" t="s">
        <v>1979</v>
      </c>
      <c r="O553" s="29" t="s">
        <v>1980</v>
      </c>
      <c r="P553" s="29" t="s">
        <v>1981</v>
      </c>
      <c r="Q553" s="29" t="s">
        <v>1982</v>
      </c>
      <c r="R553" s="30">
        <v>44805</v>
      </c>
      <c r="S553" s="30">
        <v>44805</v>
      </c>
      <c r="T553" s="30">
        <v>44926</v>
      </c>
      <c r="U553" s="30">
        <v>44926</v>
      </c>
      <c r="V553" s="29" t="s">
        <v>1983</v>
      </c>
      <c r="W553" s="29" t="s">
        <v>1984</v>
      </c>
      <c r="X553" s="30">
        <v>45098</v>
      </c>
      <c r="Y553" s="29" t="s">
        <v>1985</v>
      </c>
    </row>
    <row r="554" spans="1:25" x14ac:dyDescent="0.25">
      <c r="A554" s="28" t="s">
        <v>2577</v>
      </c>
      <c r="B554" s="29" t="s">
        <v>2578</v>
      </c>
      <c r="C554" s="29" t="s">
        <v>1888</v>
      </c>
      <c r="D554" s="29" t="s">
        <v>2596</v>
      </c>
      <c r="E554" s="29" t="s">
        <v>1889</v>
      </c>
      <c r="F554" s="29" t="s">
        <v>1890</v>
      </c>
      <c r="G554" s="29" t="s">
        <v>1975</v>
      </c>
      <c r="H554" s="30">
        <v>45096</v>
      </c>
      <c r="I554" s="30">
        <v>46022</v>
      </c>
      <c r="J554" s="30" t="s">
        <v>1921</v>
      </c>
      <c r="K554" s="29" t="s">
        <v>2580</v>
      </c>
      <c r="L554" s="29" t="s">
        <v>2581</v>
      </c>
      <c r="M554" s="29" t="s">
        <v>1978</v>
      </c>
      <c r="N554" s="29" t="s">
        <v>1986</v>
      </c>
      <c r="O554" s="29" t="s">
        <v>1987</v>
      </c>
      <c r="P554" s="29" t="s">
        <v>1981</v>
      </c>
      <c r="Q554" s="29" t="s">
        <v>1982</v>
      </c>
      <c r="R554" s="30">
        <v>44926</v>
      </c>
      <c r="S554" s="30">
        <v>44926</v>
      </c>
      <c r="T554" s="30">
        <v>45030</v>
      </c>
      <c r="U554" s="30">
        <v>45030</v>
      </c>
      <c r="V554" s="29" t="s">
        <v>1983</v>
      </c>
      <c r="W554" s="29" t="s">
        <v>1984</v>
      </c>
      <c r="X554" s="30">
        <v>45098</v>
      </c>
      <c r="Y554" s="29" t="s">
        <v>1985</v>
      </c>
    </row>
    <row r="555" spans="1:25" x14ac:dyDescent="0.25">
      <c r="A555" s="28" t="s">
        <v>2577</v>
      </c>
      <c r="B555" s="29" t="s">
        <v>2578</v>
      </c>
      <c r="C555" s="29" t="s">
        <v>1888</v>
      </c>
      <c r="D555" s="29" t="s">
        <v>2596</v>
      </c>
      <c r="E555" s="29" t="s">
        <v>1889</v>
      </c>
      <c r="F555" s="29" t="s">
        <v>1890</v>
      </c>
      <c r="G555" s="29" t="s">
        <v>1975</v>
      </c>
      <c r="H555" s="30">
        <v>45096</v>
      </c>
      <c r="I555" s="30">
        <v>46022</v>
      </c>
      <c r="J555" s="30" t="s">
        <v>1921</v>
      </c>
      <c r="K555" s="29" t="s">
        <v>2580</v>
      </c>
      <c r="L555" s="29" t="s">
        <v>2581</v>
      </c>
      <c r="M555" s="29" t="s">
        <v>1978</v>
      </c>
      <c r="N555" s="29" t="s">
        <v>1988</v>
      </c>
      <c r="O555" s="29" t="s">
        <v>1989</v>
      </c>
      <c r="P555" s="29" t="s">
        <v>1981</v>
      </c>
      <c r="Q555" s="29" t="s">
        <v>1982</v>
      </c>
      <c r="R555" s="30">
        <v>45069</v>
      </c>
      <c r="S555" s="30">
        <v>45069</v>
      </c>
      <c r="T555" s="30">
        <v>45473</v>
      </c>
      <c r="U555" s="30"/>
      <c r="V555" s="29" t="s">
        <v>1983</v>
      </c>
      <c r="W555" s="29" t="s">
        <v>1984</v>
      </c>
      <c r="X555" s="30">
        <v>45098</v>
      </c>
      <c r="Y555" s="29" t="s">
        <v>1985</v>
      </c>
    </row>
    <row r="556" spans="1:25" x14ac:dyDescent="0.25">
      <c r="A556" s="28" t="s">
        <v>2577</v>
      </c>
      <c r="B556" s="29" t="s">
        <v>2578</v>
      </c>
      <c r="C556" s="29" t="s">
        <v>1888</v>
      </c>
      <c r="D556" s="29" t="s">
        <v>2596</v>
      </c>
      <c r="E556" s="29" t="s">
        <v>1889</v>
      </c>
      <c r="F556" s="29" t="s">
        <v>1890</v>
      </c>
      <c r="G556" s="29" t="s">
        <v>1975</v>
      </c>
      <c r="H556" s="30">
        <v>45096</v>
      </c>
      <c r="I556" s="30">
        <v>46022</v>
      </c>
      <c r="J556" s="30" t="s">
        <v>1921</v>
      </c>
      <c r="K556" s="29" t="s">
        <v>2580</v>
      </c>
      <c r="L556" s="29" t="s">
        <v>2581</v>
      </c>
      <c r="M556" s="29" t="s">
        <v>1978</v>
      </c>
      <c r="N556" s="29" t="s">
        <v>1990</v>
      </c>
      <c r="O556" s="29" t="s">
        <v>1991</v>
      </c>
      <c r="P556" s="29" t="s">
        <v>1981</v>
      </c>
      <c r="Q556" s="29" t="s">
        <v>1982</v>
      </c>
      <c r="R556" s="30">
        <v>45474</v>
      </c>
      <c r="S556" s="30">
        <v>45474</v>
      </c>
      <c r="T556" s="30">
        <v>45595</v>
      </c>
      <c r="U556" s="30"/>
      <c r="V556" s="29" t="s">
        <v>1983</v>
      </c>
      <c r="W556" s="29" t="s">
        <v>1984</v>
      </c>
      <c r="X556" s="30">
        <v>45098</v>
      </c>
      <c r="Y556" s="29" t="s">
        <v>1985</v>
      </c>
    </row>
    <row r="557" spans="1:25" x14ac:dyDescent="0.25">
      <c r="A557" s="28" t="s">
        <v>2577</v>
      </c>
      <c r="B557" s="29" t="s">
        <v>2578</v>
      </c>
      <c r="C557" s="29" t="s">
        <v>1888</v>
      </c>
      <c r="D557" s="29" t="s">
        <v>2596</v>
      </c>
      <c r="E557" s="29" t="s">
        <v>1889</v>
      </c>
      <c r="F557" s="29" t="s">
        <v>1890</v>
      </c>
      <c r="G557" s="29" t="s">
        <v>1975</v>
      </c>
      <c r="H557" s="30">
        <v>45096</v>
      </c>
      <c r="I557" s="30">
        <v>46022</v>
      </c>
      <c r="J557" s="30" t="s">
        <v>1921</v>
      </c>
      <c r="K557" s="29" t="s">
        <v>2580</v>
      </c>
      <c r="L557" s="29" t="s">
        <v>2581</v>
      </c>
      <c r="M557" s="29" t="s">
        <v>1978</v>
      </c>
      <c r="N557" s="29" t="s">
        <v>1992</v>
      </c>
      <c r="O557" s="29" t="s">
        <v>1993</v>
      </c>
      <c r="P557" s="29" t="s">
        <v>1981</v>
      </c>
      <c r="Q557" s="29" t="s">
        <v>1982</v>
      </c>
      <c r="R557" s="30">
        <v>45473</v>
      </c>
      <c r="S557" s="30"/>
      <c r="T557" s="30">
        <v>45657</v>
      </c>
      <c r="U557" s="30"/>
      <c r="V557" s="29" t="s">
        <v>1983</v>
      </c>
      <c r="W557" s="29" t="s">
        <v>1984</v>
      </c>
      <c r="X557" s="30">
        <v>45098</v>
      </c>
      <c r="Y557" s="29" t="s">
        <v>1985</v>
      </c>
    </row>
    <row r="558" spans="1:25" x14ac:dyDescent="0.25">
      <c r="A558" s="28" t="s">
        <v>2577</v>
      </c>
      <c r="B558" s="29" t="s">
        <v>2578</v>
      </c>
      <c r="C558" s="29" t="s">
        <v>1888</v>
      </c>
      <c r="D558" s="29" t="s">
        <v>2596</v>
      </c>
      <c r="E558" s="29" t="s">
        <v>1889</v>
      </c>
      <c r="F558" s="29" t="s">
        <v>1890</v>
      </c>
      <c r="G558" s="29" t="s">
        <v>1975</v>
      </c>
      <c r="H558" s="30">
        <v>45096</v>
      </c>
      <c r="I558" s="30">
        <v>46022</v>
      </c>
      <c r="J558" s="30" t="s">
        <v>1921</v>
      </c>
      <c r="K558" s="29" t="s">
        <v>2580</v>
      </c>
      <c r="L558" s="29" t="s">
        <v>2581</v>
      </c>
      <c r="M558" s="29" t="s">
        <v>1978</v>
      </c>
      <c r="N558" s="29" t="s">
        <v>1994</v>
      </c>
      <c r="O558" s="29" t="s">
        <v>1995</v>
      </c>
      <c r="P558" s="29" t="s">
        <v>1981</v>
      </c>
      <c r="Q558" s="29" t="s">
        <v>1982</v>
      </c>
      <c r="R558" s="30">
        <v>45659</v>
      </c>
      <c r="S558" s="30"/>
      <c r="T558" s="30">
        <v>46387</v>
      </c>
      <c r="U558" s="30"/>
      <c r="V558" s="29" t="s">
        <v>1983</v>
      </c>
      <c r="W558" s="29" t="s">
        <v>1984</v>
      </c>
      <c r="X558" s="30">
        <v>45098</v>
      </c>
      <c r="Y558" s="29" t="s">
        <v>1985</v>
      </c>
    </row>
    <row r="559" spans="1:25" x14ac:dyDescent="0.25">
      <c r="A559" s="28" t="s">
        <v>2577</v>
      </c>
      <c r="B559" s="29" t="s">
        <v>2578</v>
      </c>
      <c r="C559" s="29" t="s">
        <v>1888</v>
      </c>
      <c r="D559" s="29" t="s">
        <v>2596</v>
      </c>
      <c r="E559" s="29" t="s">
        <v>1889</v>
      </c>
      <c r="F559" s="29" t="s">
        <v>1890</v>
      </c>
      <c r="G559" s="29" t="s">
        <v>1975</v>
      </c>
      <c r="H559" s="30">
        <v>45096</v>
      </c>
      <c r="I559" s="30">
        <v>46022</v>
      </c>
      <c r="J559" s="30" t="s">
        <v>1921</v>
      </c>
      <c r="K559" s="29" t="s">
        <v>2580</v>
      </c>
      <c r="L559" s="29" t="s">
        <v>2581</v>
      </c>
      <c r="M559" s="29" t="s">
        <v>1978</v>
      </c>
      <c r="N559" s="29" t="s">
        <v>1996</v>
      </c>
      <c r="O559" s="29" t="s">
        <v>1997</v>
      </c>
      <c r="P559" s="29" t="s">
        <v>1981</v>
      </c>
      <c r="Q559" s="29" t="s">
        <v>1982</v>
      </c>
      <c r="R559" s="30">
        <v>46174</v>
      </c>
      <c r="S559" s="30"/>
      <c r="T559" s="30">
        <v>46387</v>
      </c>
      <c r="U559" s="30"/>
      <c r="V559" s="29" t="s">
        <v>1983</v>
      </c>
      <c r="W559" s="29" t="s">
        <v>1984</v>
      </c>
      <c r="X559" s="30">
        <v>45098</v>
      </c>
      <c r="Y559" s="29" t="s">
        <v>1985</v>
      </c>
    </row>
    <row r="560" spans="1:25" x14ac:dyDescent="0.25">
      <c r="A560" s="28" t="s">
        <v>2577</v>
      </c>
      <c r="B560" s="29" t="s">
        <v>2578</v>
      </c>
      <c r="C560" s="29" t="s">
        <v>1903</v>
      </c>
      <c r="D560" s="29" t="s">
        <v>2601</v>
      </c>
      <c r="E560" s="29" t="s">
        <v>1904</v>
      </c>
      <c r="F560" s="29" t="s">
        <v>1905</v>
      </c>
      <c r="G560" s="29" t="s">
        <v>1975</v>
      </c>
      <c r="H560" s="30">
        <v>45096</v>
      </c>
      <c r="I560" s="30">
        <v>46022</v>
      </c>
      <c r="J560" s="30" t="s">
        <v>1921</v>
      </c>
      <c r="K560" s="29" t="s">
        <v>2580</v>
      </c>
      <c r="L560" s="29" t="s">
        <v>2581</v>
      </c>
      <c r="M560" s="29" t="s">
        <v>1978</v>
      </c>
      <c r="N560" s="29" t="s">
        <v>1979</v>
      </c>
      <c r="O560" s="29" t="s">
        <v>1980</v>
      </c>
      <c r="P560" s="29" t="s">
        <v>1981</v>
      </c>
      <c r="Q560" s="29" t="s">
        <v>1982</v>
      </c>
      <c r="R560" s="30">
        <v>44835</v>
      </c>
      <c r="S560" s="30">
        <v>44866</v>
      </c>
      <c r="T560" s="30">
        <v>45046</v>
      </c>
      <c r="U560" s="30">
        <v>45271</v>
      </c>
      <c r="V560" s="29" t="s">
        <v>1983</v>
      </c>
      <c r="W560" s="29" t="s">
        <v>1984</v>
      </c>
      <c r="X560" s="30">
        <v>45098</v>
      </c>
      <c r="Y560" s="29" t="s">
        <v>1985</v>
      </c>
    </row>
    <row r="561" spans="1:25" x14ac:dyDescent="0.25">
      <c r="A561" s="28" t="s">
        <v>2577</v>
      </c>
      <c r="B561" s="29" t="s">
        <v>2578</v>
      </c>
      <c r="C561" s="29" t="s">
        <v>1903</v>
      </c>
      <c r="D561" s="29" t="s">
        <v>2601</v>
      </c>
      <c r="E561" s="29" t="s">
        <v>1904</v>
      </c>
      <c r="F561" s="29" t="s">
        <v>1905</v>
      </c>
      <c r="G561" s="29" t="s">
        <v>1975</v>
      </c>
      <c r="H561" s="30">
        <v>45096</v>
      </c>
      <c r="I561" s="30">
        <v>46022</v>
      </c>
      <c r="J561" s="30" t="s">
        <v>1921</v>
      </c>
      <c r="K561" s="29" t="s">
        <v>2580</v>
      </c>
      <c r="L561" s="29" t="s">
        <v>2581</v>
      </c>
      <c r="M561" s="29" t="s">
        <v>1978</v>
      </c>
      <c r="N561" s="29" t="s">
        <v>1986</v>
      </c>
      <c r="O561" s="29" t="s">
        <v>1987</v>
      </c>
      <c r="P561" s="29" t="s">
        <v>1981</v>
      </c>
      <c r="Q561" s="29" t="s">
        <v>1982</v>
      </c>
      <c r="R561" s="30">
        <v>44835</v>
      </c>
      <c r="S561" s="30">
        <v>45271</v>
      </c>
      <c r="T561" s="30">
        <v>45535</v>
      </c>
      <c r="U561" s="30"/>
      <c r="V561" s="29" t="s">
        <v>1983</v>
      </c>
      <c r="W561" s="29" t="s">
        <v>1984</v>
      </c>
      <c r="X561" s="30">
        <v>45098</v>
      </c>
      <c r="Y561" s="29" t="s">
        <v>1985</v>
      </c>
    </row>
    <row r="562" spans="1:25" x14ac:dyDescent="0.25">
      <c r="A562" s="28" t="s">
        <v>2577</v>
      </c>
      <c r="B562" s="29" t="s">
        <v>2578</v>
      </c>
      <c r="C562" s="29" t="s">
        <v>1903</v>
      </c>
      <c r="D562" s="29" t="s">
        <v>2601</v>
      </c>
      <c r="E562" s="29" t="s">
        <v>1904</v>
      </c>
      <c r="F562" s="29" t="s">
        <v>1905</v>
      </c>
      <c r="G562" s="29" t="s">
        <v>1975</v>
      </c>
      <c r="H562" s="30">
        <v>45096</v>
      </c>
      <c r="I562" s="30">
        <v>46022</v>
      </c>
      <c r="J562" s="30" t="s">
        <v>1921</v>
      </c>
      <c r="K562" s="29" t="s">
        <v>2580</v>
      </c>
      <c r="L562" s="29" t="s">
        <v>2581</v>
      </c>
      <c r="M562" s="29" t="s">
        <v>1978</v>
      </c>
      <c r="N562" s="29" t="s">
        <v>1988</v>
      </c>
      <c r="O562" s="29" t="s">
        <v>1989</v>
      </c>
      <c r="P562" s="29" t="s">
        <v>1981</v>
      </c>
      <c r="Q562" s="29" t="s">
        <v>1982</v>
      </c>
      <c r="R562" s="30">
        <v>44835</v>
      </c>
      <c r="S562" s="30">
        <v>45271</v>
      </c>
      <c r="T562" s="30">
        <v>45535</v>
      </c>
      <c r="U562" s="30"/>
      <c r="V562" s="29" t="s">
        <v>1983</v>
      </c>
      <c r="W562" s="29" t="s">
        <v>1984</v>
      </c>
      <c r="X562" s="30">
        <v>45098</v>
      </c>
      <c r="Y562" s="29" t="s">
        <v>1985</v>
      </c>
    </row>
    <row r="563" spans="1:25" x14ac:dyDescent="0.25">
      <c r="A563" s="28" t="s">
        <v>2577</v>
      </c>
      <c r="B563" s="29" t="s">
        <v>2578</v>
      </c>
      <c r="C563" s="29" t="s">
        <v>1903</v>
      </c>
      <c r="D563" s="29" t="s">
        <v>2601</v>
      </c>
      <c r="E563" s="29" t="s">
        <v>1904</v>
      </c>
      <c r="F563" s="29" t="s">
        <v>1905</v>
      </c>
      <c r="G563" s="29" t="s">
        <v>1975</v>
      </c>
      <c r="H563" s="30">
        <v>45096</v>
      </c>
      <c r="I563" s="30">
        <v>46022</v>
      </c>
      <c r="J563" s="30" t="s">
        <v>1921</v>
      </c>
      <c r="K563" s="29" t="s">
        <v>2580</v>
      </c>
      <c r="L563" s="29" t="s">
        <v>2581</v>
      </c>
      <c r="M563" s="29" t="s">
        <v>1978</v>
      </c>
      <c r="N563" s="29" t="s">
        <v>1990</v>
      </c>
      <c r="O563" s="29" t="s">
        <v>1991</v>
      </c>
      <c r="P563" s="29" t="s">
        <v>1981</v>
      </c>
      <c r="Q563" s="29" t="s">
        <v>1982</v>
      </c>
      <c r="R563" s="30">
        <v>45536</v>
      </c>
      <c r="S563" s="30"/>
      <c r="T563" s="30">
        <v>45716</v>
      </c>
      <c r="U563" s="30"/>
      <c r="V563" s="29" t="s">
        <v>1983</v>
      </c>
      <c r="W563" s="29" t="s">
        <v>1984</v>
      </c>
      <c r="X563" s="30">
        <v>45098</v>
      </c>
      <c r="Y563" s="29" t="s">
        <v>1985</v>
      </c>
    </row>
    <row r="564" spans="1:25" x14ac:dyDescent="0.25">
      <c r="A564" s="28" t="s">
        <v>2577</v>
      </c>
      <c r="B564" s="29" t="s">
        <v>2578</v>
      </c>
      <c r="C564" s="29" t="s">
        <v>1903</v>
      </c>
      <c r="D564" s="29" t="s">
        <v>2601</v>
      </c>
      <c r="E564" s="29" t="s">
        <v>1904</v>
      </c>
      <c r="F564" s="29" t="s">
        <v>1905</v>
      </c>
      <c r="G564" s="29" t="s">
        <v>1975</v>
      </c>
      <c r="H564" s="30">
        <v>45096</v>
      </c>
      <c r="I564" s="30">
        <v>46022</v>
      </c>
      <c r="J564" s="30" t="s">
        <v>1921</v>
      </c>
      <c r="K564" s="29" t="s">
        <v>2580</v>
      </c>
      <c r="L564" s="29" t="s">
        <v>2581</v>
      </c>
      <c r="M564" s="29" t="s">
        <v>1978</v>
      </c>
      <c r="N564" s="29" t="s">
        <v>1992</v>
      </c>
      <c r="O564" s="29" t="s">
        <v>1993</v>
      </c>
      <c r="P564" s="29" t="s">
        <v>1981</v>
      </c>
      <c r="Q564" s="29" t="s">
        <v>1982</v>
      </c>
      <c r="R564" s="30">
        <v>45717</v>
      </c>
      <c r="S564" s="30"/>
      <c r="T564" s="30">
        <v>45900</v>
      </c>
      <c r="U564" s="30"/>
      <c r="V564" s="29" t="s">
        <v>1983</v>
      </c>
      <c r="W564" s="29" t="s">
        <v>1984</v>
      </c>
      <c r="X564" s="30">
        <v>45098</v>
      </c>
      <c r="Y564" s="29" t="s">
        <v>1985</v>
      </c>
    </row>
    <row r="565" spans="1:25" x14ac:dyDescent="0.25">
      <c r="A565" s="28" t="s">
        <v>2577</v>
      </c>
      <c r="B565" s="29" t="s">
        <v>2578</v>
      </c>
      <c r="C565" s="29" t="s">
        <v>1903</v>
      </c>
      <c r="D565" s="29" t="s">
        <v>2601</v>
      </c>
      <c r="E565" s="29" t="s">
        <v>1904</v>
      </c>
      <c r="F565" s="29" t="s">
        <v>1905</v>
      </c>
      <c r="G565" s="29" t="s">
        <v>1975</v>
      </c>
      <c r="H565" s="30">
        <v>45096</v>
      </c>
      <c r="I565" s="30">
        <v>46022</v>
      </c>
      <c r="J565" s="30" t="s">
        <v>1921</v>
      </c>
      <c r="K565" s="29" t="s">
        <v>2580</v>
      </c>
      <c r="L565" s="29" t="s">
        <v>2581</v>
      </c>
      <c r="M565" s="29" t="s">
        <v>1978</v>
      </c>
      <c r="N565" s="29" t="s">
        <v>1994</v>
      </c>
      <c r="O565" s="29" t="s">
        <v>1995</v>
      </c>
      <c r="P565" s="29" t="s">
        <v>1981</v>
      </c>
      <c r="Q565" s="29" t="s">
        <v>1982</v>
      </c>
      <c r="R565" s="30">
        <v>45536</v>
      </c>
      <c r="S565" s="30"/>
      <c r="T565" s="30">
        <v>46568</v>
      </c>
      <c r="U565" s="30"/>
      <c r="V565" s="29" t="s">
        <v>1983</v>
      </c>
      <c r="W565" s="29" t="s">
        <v>1984</v>
      </c>
      <c r="X565" s="30">
        <v>45098</v>
      </c>
      <c r="Y565" s="29" t="s">
        <v>1985</v>
      </c>
    </row>
    <row r="566" spans="1:25" x14ac:dyDescent="0.25">
      <c r="A566" s="28" t="s">
        <v>2577</v>
      </c>
      <c r="B566" s="29" t="s">
        <v>2578</v>
      </c>
      <c r="C566" s="29" t="s">
        <v>1903</v>
      </c>
      <c r="D566" s="29" t="s">
        <v>2601</v>
      </c>
      <c r="E566" s="29" t="s">
        <v>1904</v>
      </c>
      <c r="F566" s="29" t="s">
        <v>1905</v>
      </c>
      <c r="G566" s="29" t="s">
        <v>1975</v>
      </c>
      <c r="H566" s="30">
        <v>45096</v>
      </c>
      <c r="I566" s="30">
        <v>46022</v>
      </c>
      <c r="J566" s="30" t="s">
        <v>1921</v>
      </c>
      <c r="K566" s="29" t="s">
        <v>2580</v>
      </c>
      <c r="L566" s="29" t="s">
        <v>2581</v>
      </c>
      <c r="M566" s="29" t="s">
        <v>1978</v>
      </c>
      <c r="N566" s="29" t="s">
        <v>1996</v>
      </c>
      <c r="O566" s="29" t="s">
        <v>1997</v>
      </c>
      <c r="P566" s="29" t="s">
        <v>1981</v>
      </c>
      <c r="Q566" s="29" t="s">
        <v>1982</v>
      </c>
      <c r="R566" s="30">
        <v>46569</v>
      </c>
      <c r="S566" s="30"/>
      <c r="T566" s="30">
        <v>46691</v>
      </c>
      <c r="U566" s="30"/>
      <c r="V566" s="29" t="s">
        <v>1983</v>
      </c>
      <c r="W566" s="29" t="s">
        <v>1984</v>
      </c>
      <c r="X566" s="30">
        <v>45098</v>
      </c>
      <c r="Y566" s="29" t="s">
        <v>1985</v>
      </c>
    </row>
    <row r="567" spans="1:25" x14ac:dyDescent="0.25">
      <c r="A567" s="28" t="s">
        <v>2577</v>
      </c>
      <c r="B567" s="29" t="s">
        <v>2578</v>
      </c>
      <c r="C567" s="29" t="s">
        <v>1891</v>
      </c>
      <c r="D567" s="29" t="s">
        <v>2597</v>
      </c>
      <c r="E567" s="29" t="s">
        <v>1892</v>
      </c>
      <c r="F567" s="29" t="s">
        <v>1893</v>
      </c>
      <c r="G567" s="29" t="s">
        <v>1975</v>
      </c>
      <c r="H567" s="30">
        <v>45096</v>
      </c>
      <c r="I567" s="30">
        <v>45412</v>
      </c>
      <c r="J567" s="30" t="s">
        <v>1921</v>
      </c>
      <c r="K567" s="29" t="s">
        <v>2580</v>
      </c>
      <c r="L567" s="29" t="s">
        <v>2581</v>
      </c>
      <c r="M567" s="29" t="s">
        <v>1978</v>
      </c>
      <c r="N567" s="29" t="s">
        <v>1979</v>
      </c>
      <c r="O567" s="29" t="s">
        <v>1980</v>
      </c>
      <c r="P567" s="29" t="s">
        <v>1981</v>
      </c>
      <c r="Q567" s="29" t="s">
        <v>1982</v>
      </c>
      <c r="R567" s="30">
        <v>44805</v>
      </c>
      <c r="S567" s="30">
        <v>44805</v>
      </c>
      <c r="T567" s="30">
        <v>45061</v>
      </c>
      <c r="U567" s="30">
        <v>45061</v>
      </c>
      <c r="V567" s="29" t="s">
        <v>1983</v>
      </c>
      <c r="W567" s="29" t="s">
        <v>1984</v>
      </c>
      <c r="X567" s="30">
        <v>45100</v>
      </c>
      <c r="Y567" s="29" t="s">
        <v>1985</v>
      </c>
    </row>
    <row r="568" spans="1:25" x14ac:dyDescent="0.25">
      <c r="A568" s="28" t="s">
        <v>2577</v>
      </c>
      <c r="B568" s="29" t="s">
        <v>2578</v>
      </c>
      <c r="C568" s="29" t="s">
        <v>1891</v>
      </c>
      <c r="D568" s="29" t="s">
        <v>2597</v>
      </c>
      <c r="E568" s="29" t="s">
        <v>1892</v>
      </c>
      <c r="F568" s="29" t="s">
        <v>1893</v>
      </c>
      <c r="G568" s="29" t="s">
        <v>1975</v>
      </c>
      <c r="H568" s="30">
        <v>45096</v>
      </c>
      <c r="I568" s="30">
        <v>45412</v>
      </c>
      <c r="J568" s="30" t="s">
        <v>1921</v>
      </c>
      <c r="K568" s="29" t="s">
        <v>2580</v>
      </c>
      <c r="L568" s="29" t="s">
        <v>2581</v>
      </c>
      <c r="M568" s="29" t="s">
        <v>1978</v>
      </c>
      <c r="N568" s="29" t="s">
        <v>1986</v>
      </c>
      <c r="O568" s="29" t="s">
        <v>1987</v>
      </c>
      <c r="P568" s="29" t="s">
        <v>1981</v>
      </c>
      <c r="Q568" s="29" t="s">
        <v>1982</v>
      </c>
      <c r="R568" s="30">
        <v>45170</v>
      </c>
      <c r="S568" s="30">
        <v>45070</v>
      </c>
      <c r="T568" s="30">
        <v>45199</v>
      </c>
      <c r="U568" s="30"/>
      <c r="V568" s="29" t="s">
        <v>1983</v>
      </c>
      <c r="W568" s="29" t="s">
        <v>1984</v>
      </c>
      <c r="X568" s="30">
        <v>45100</v>
      </c>
      <c r="Y568" s="29" t="s">
        <v>1985</v>
      </c>
    </row>
    <row r="569" spans="1:25" x14ac:dyDescent="0.25">
      <c r="A569" s="28" t="s">
        <v>2577</v>
      </c>
      <c r="B569" s="29" t="s">
        <v>2578</v>
      </c>
      <c r="C569" s="29" t="s">
        <v>1891</v>
      </c>
      <c r="D569" s="29" t="s">
        <v>2597</v>
      </c>
      <c r="E569" s="29" t="s">
        <v>1892</v>
      </c>
      <c r="F569" s="29" t="s">
        <v>1893</v>
      </c>
      <c r="G569" s="29" t="s">
        <v>1975</v>
      </c>
      <c r="H569" s="30">
        <v>45096</v>
      </c>
      <c r="I569" s="30">
        <v>45412</v>
      </c>
      <c r="J569" s="30" t="s">
        <v>1921</v>
      </c>
      <c r="K569" s="29" t="s">
        <v>2580</v>
      </c>
      <c r="L569" s="29" t="s">
        <v>2581</v>
      </c>
      <c r="M569" s="29" t="s">
        <v>1978</v>
      </c>
      <c r="N569" s="29" t="s">
        <v>1988</v>
      </c>
      <c r="O569" s="29" t="s">
        <v>1989</v>
      </c>
      <c r="P569" s="29" t="s">
        <v>1981</v>
      </c>
      <c r="Q569" s="29" t="s">
        <v>1982</v>
      </c>
      <c r="R569" s="30">
        <v>45170</v>
      </c>
      <c r="S569" s="30"/>
      <c r="T569" s="30">
        <v>45199</v>
      </c>
      <c r="U569" s="30"/>
      <c r="V569" s="29" t="s">
        <v>1983</v>
      </c>
      <c r="W569" s="29" t="s">
        <v>1984</v>
      </c>
      <c r="X569" s="30">
        <v>45100</v>
      </c>
      <c r="Y569" s="29" t="s">
        <v>1985</v>
      </c>
    </row>
    <row r="570" spans="1:25" x14ac:dyDescent="0.25">
      <c r="A570" s="28" t="s">
        <v>2577</v>
      </c>
      <c r="B570" s="29" t="s">
        <v>2578</v>
      </c>
      <c r="C570" s="29" t="s">
        <v>1891</v>
      </c>
      <c r="D570" s="29" t="s">
        <v>2597</v>
      </c>
      <c r="E570" s="29" t="s">
        <v>1892</v>
      </c>
      <c r="F570" s="29" t="s">
        <v>1893</v>
      </c>
      <c r="G570" s="29" t="s">
        <v>1975</v>
      </c>
      <c r="H570" s="30">
        <v>45096</v>
      </c>
      <c r="I570" s="30">
        <v>45412</v>
      </c>
      <c r="J570" s="30" t="s">
        <v>1921</v>
      </c>
      <c r="K570" s="29" t="s">
        <v>2580</v>
      </c>
      <c r="L570" s="29" t="s">
        <v>2581</v>
      </c>
      <c r="M570" s="29" t="s">
        <v>1978</v>
      </c>
      <c r="N570" s="29" t="s">
        <v>1990</v>
      </c>
      <c r="O570" s="29" t="s">
        <v>1991</v>
      </c>
      <c r="P570" s="29" t="s">
        <v>1981</v>
      </c>
      <c r="Q570" s="29" t="s">
        <v>1982</v>
      </c>
      <c r="R570" s="30">
        <v>45170</v>
      </c>
      <c r="S570" s="30"/>
      <c r="T570" s="30">
        <v>45230</v>
      </c>
      <c r="U570" s="30"/>
      <c r="V570" s="29" t="s">
        <v>1983</v>
      </c>
      <c r="W570" s="29" t="s">
        <v>1984</v>
      </c>
      <c r="X570" s="30">
        <v>45100</v>
      </c>
      <c r="Y570" s="29" t="s">
        <v>1985</v>
      </c>
    </row>
    <row r="571" spans="1:25" x14ac:dyDescent="0.25">
      <c r="A571" s="28" t="s">
        <v>2577</v>
      </c>
      <c r="B571" s="29" t="s">
        <v>2578</v>
      </c>
      <c r="C571" s="29" t="s">
        <v>1891</v>
      </c>
      <c r="D571" s="29" t="s">
        <v>2597</v>
      </c>
      <c r="E571" s="29" t="s">
        <v>1892</v>
      </c>
      <c r="F571" s="29" t="s">
        <v>1893</v>
      </c>
      <c r="G571" s="29" t="s">
        <v>1975</v>
      </c>
      <c r="H571" s="30">
        <v>45096</v>
      </c>
      <c r="I571" s="30">
        <v>45412</v>
      </c>
      <c r="J571" s="30" t="s">
        <v>1921</v>
      </c>
      <c r="K571" s="29" t="s">
        <v>2580</v>
      </c>
      <c r="L571" s="29" t="s">
        <v>2581</v>
      </c>
      <c r="M571" s="29" t="s">
        <v>1978</v>
      </c>
      <c r="N571" s="29" t="s">
        <v>1992</v>
      </c>
      <c r="O571" s="29" t="s">
        <v>1993</v>
      </c>
      <c r="P571" s="29" t="s">
        <v>1981</v>
      </c>
      <c r="Q571" s="29" t="s">
        <v>1982</v>
      </c>
      <c r="R571" s="30">
        <v>45230</v>
      </c>
      <c r="S571" s="30"/>
      <c r="T571" s="30">
        <v>45291</v>
      </c>
      <c r="U571" s="30"/>
      <c r="V571" s="29" t="s">
        <v>1983</v>
      </c>
      <c r="W571" s="29" t="s">
        <v>1984</v>
      </c>
      <c r="X571" s="30">
        <v>45100</v>
      </c>
      <c r="Y571" s="29" t="s">
        <v>1985</v>
      </c>
    </row>
    <row r="572" spans="1:25" x14ac:dyDescent="0.25">
      <c r="A572" s="28" t="s">
        <v>2577</v>
      </c>
      <c r="B572" s="29" t="s">
        <v>2578</v>
      </c>
      <c r="C572" s="29" t="s">
        <v>1891</v>
      </c>
      <c r="D572" s="29" t="s">
        <v>2597</v>
      </c>
      <c r="E572" s="29" t="s">
        <v>1892</v>
      </c>
      <c r="F572" s="29" t="s">
        <v>1893</v>
      </c>
      <c r="G572" s="29" t="s">
        <v>1975</v>
      </c>
      <c r="H572" s="30">
        <v>45096</v>
      </c>
      <c r="I572" s="30">
        <v>45412</v>
      </c>
      <c r="J572" s="30" t="s">
        <v>1921</v>
      </c>
      <c r="K572" s="29" t="s">
        <v>2580</v>
      </c>
      <c r="L572" s="29" t="s">
        <v>2581</v>
      </c>
      <c r="M572" s="29" t="s">
        <v>1978</v>
      </c>
      <c r="N572" s="29" t="s">
        <v>1994</v>
      </c>
      <c r="O572" s="29" t="s">
        <v>1995</v>
      </c>
      <c r="P572" s="29" t="s">
        <v>1981</v>
      </c>
      <c r="Q572" s="29" t="s">
        <v>1982</v>
      </c>
      <c r="R572" s="30">
        <v>45291</v>
      </c>
      <c r="S572" s="30"/>
      <c r="T572" s="30">
        <v>45412</v>
      </c>
      <c r="U572" s="30"/>
      <c r="V572" s="29" t="s">
        <v>1983</v>
      </c>
      <c r="W572" s="29" t="s">
        <v>1984</v>
      </c>
      <c r="X572" s="30">
        <v>45100</v>
      </c>
      <c r="Y572" s="29" t="s">
        <v>1985</v>
      </c>
    </row>
    <row r="573" spans="1:25" x14ac:dyDescent="0.25">
      <c r="A573" s="28" t="s">
        <v>2577</v>
      </c>
      <c r="B573" s="29" t="s">
        <v>2578</v>
      </c>
      <c r="C573" s="29" t="s">
        <v>1891</v>
      </c>
      <c r="D573" s="29" t="s">
        <v>2597</v>
      </c>
      <c r="E573" s="29" t="s">
        <v>1892</v>
      </c>
      <c r="F573" s="29" t="s">
        <v>1893</v>
      </c>
      <c r="G573" s="29" t="s">
        <v>1975</v>
      </c>
      <c r="H573" s="30">
        <v>45096</v>
      </c>
      <c r="I573" s="30">
        <v>45412</v>
      </c>
      <c r="J573" s="30" t="s">
        <v>1921</v>
      </c>
      <c r="K573" s="29" t="s">
        <v>2580</v>
      </c>
      <c r="L573" s="29" t="s">
        <v>2581</v>
      </c>
      <c r="M573" s="29" t="s">
        <v>1978</v>
      </c>
      <c r="N573" s="29" t="s">
        <v>1996</v>
      </c>
      <c r="O573" s="29" t="s">
        <v>1997</v>
      </c>
      <c r="P573" s="29" t="s">
        <v>1981</v>
      </c>
      <c r="Q573" s="29" t="s">
        <v>1982</v>
      </c>
      <c r="R573" s="30">
        <v>45293</v>
      </c>
      <c r="S573" s="30"/>
      <c r="T573" s="30">
        <v>45412</v>
      </c>
      <c r="U573" s="30"/>
      <c r="V573" s="29" t="s">
        <v>1983</v>
      </c>
      <c r="W573" s="29" t="s">
        <v>1984</v>
      </c>
      <c r="X573" s="30">
        <v>45100</v>
      </c>
      <c r="Y573" s="29" t="s">
        <v>1985</v>
      </c>
    </row>
    <row r="574" spans="1:25" x14ac:dyDescent="0.25">
      <c r="A574" s="28" t="s">
        <v>2577</v>
      </c>
      <c r="B574" s="29" t="s">
        <v>2578</v>
      </c>
      <c r="C574" s="29" t="s">
        <v>1894</v>
      </c>
      <c r="D574" s="29" t="s">
        <v>2598</v>
      </c>
      <c r="E574" s="29" t="s">
        <v>1895</v>
      </c>
      <c r="F574" s="29" t="s">
        <v>1896</v>
      </c>
      <c r="G574" s="29" t="s">
        <v>1975</v>
      </c>
      <c r="H574" s="30">
        <v>45096</v>
      </c>
      <c r="I574" s="30">
        <v>45412</v>
      </c>
      <c r="J574" s="30" t="s">
        <v>1921</v>
      </c>
      <c r="K574" s="29" t="s">
        <v>2580</v>
      </c>
      <c r="L574" s="29" t="s">
        <v>2581</v>
      </c>
      <c r="M574" s="29" t="s">
        <v>1978</v>
      </c>
      <c r="N574" s="29" t="s">
        <v>1979</v>
      </c>
      <c r="O574" s="29" t="s">
        <v>1980</v>
      </c>
      <c r="P574" s="29" t="s">
        <v>1981</v>
      </c>
      <c r="Q574" s="29" t="s">
        <v>1982</v>
      </c>
      <c r="R574" s="30">
        <v>44805</v>
      </c>
      <c r="S574" s="30">
        <v>44805</v>
      </c>
      <c r="T574" s="30">
        <v>44926</v>
      </c>
      <c r="U574" s="30">
        <v>44926</v>
      </c>
      <c r="V574" s="29" t="s">
        <v>1983</v>
      </c>
      <c r="W574" s="29" t="s">
        <v>1984</v>
      </c>
      <c r="X574" s="30">
        <v>45100</v>
      </c>
      <c r="Y574" s="29" t="s">
        <v>1985</v>
      </c>
    </row>
    <row r="575" spans="1:25" x14ac:dyDescent="0.25">
      <c r="A575" s="28" t="s">
        <v>2577</v>
      </c>
      <c r="B575" s="29" t="s">
        <v>2578</v>
      </c>
      <c r="C575" s="29" t="s">
        <v>1894</v>
      </c>
      <c r="D575" s="29" t="s">
        <v>2598</v>
      </c>
      <c r="E575" s="29" t="s">
        <v>1895</v>
      </c>
      <c r="F575" s="29" t="s">
        <v>1896</v>
      </c>
      <c r="G575" s="29" t="s">
        <v>1975</v>
      </c>
      <c r="H575" s="30">
        <v>45096</v>
      </c>
      <c r="I575" s="30">
        <v>45412</v>
      </c>
      <c r="J575" s="30" t="s">
        <v>1921</v>
      </c>
      <c r="K575" s="29" t="s">
        <v>2580</v>
      </c>
      <c r="L575" s="29" t="s">
        <v>2581</v>
      </c>
      <c r="M575" s="29" t="s">
        <v>1978</v>
      </c>
      <c r="N575" s="29" t="s">
        <v>1986</v>
      </c>
      <c r="O575" s="29" t="s">
        <v>1987</v>
      </c>
      <c r="P575" s="29" t="s">
        <v>1981</v>
      </c>
      <c r="Q575" s="29" t="s">
        <v>1982</v>
      </c>
      <c r="R575" s="30">
        <v>45070</v>
      </c>
      <c r="S575" s="30">
        <v>45070</v>
      </c>
      <c r="T575" s="30">
        <v>45169</v>
      </c>
      <c r="U575" s="30"/>
      <c r="V575" s="29" t="s">
        <v>1983</v>
      </c>
      <c r="W575" s="29" t="s">
        <v>1984</v>
      </c>
      <c r="X575" s="30">
        <v>45100</v>
      </c>
      <c r="Y575" s="29" t="s">
        <v>1985</v>
      </c>
    </row>
    <row r="576" spans="1:25" x14ac:dyDescent="0.25">
      <c r="A576" s="28" t="s">
        <v>2577</v>
      </c>
      <c r="B576" s="29" t="s">
        <v>2578</v>
      </c>
      <c r="C576" s="29" t="s">
        <v>1894</v>
      </c>
      <c r="D576" s="29" t="s">
        <v>2598</v>
      </c>
      <c r="E576" s="29" t="s">
        <v>1895</v>
      </c>
      <c r="F576" s="29" t="s">
        <v>1896</v>
      </c>
      <c r="G576" s="29" t="s">
        <v>1975</v>
      </c>
      <c r="H576" s="30">
        <v>45096</v>
      </c>
      <c r="I576" s="30">
        <v>45412</v>
      </c>
      <c r="J576" s="30" t="s">
        <v>1921</v>
      </c>
      <c r="K576" s="29" t="s">
        <v>2580</v>
      </c>
      <c r="L576" s="29" t="s">
        <v>2581</v>
      </c>
      <c r="M576" s="29" t="s">
        <v>1978</v>
      </c>
      <c r="N576" s="29" t="s">
        <v>1988</v>
      </c>
      <c r="O576" s="29" t="s">
        <v>1989</v>
      </c>
      <c r="P576" s="29" t="s">
        <v>1981</v>
      </c>
      <c r="Q576" s="29" t="s">
        <v>1982</v>
      </c>
      <c r="R576" s="30">
        <v>45070</v>
      </c>
      <c r="S576" s="30"/>
      <c r="T576" s="30">
        <v>45169</v>
      </c>
      <c r="U576" s="30"/>
      <c r="V576" s="29" t="s">
        <v>1983</v>
      </c>
      <c r="W576" s="29" t="s">
        <v>1984</v>
      </c>
      <c r="X576" s="30">
        <v>45100</v>
      </c>
      <c r="Y576" s="29" t="s">
        <v>1985</v>
      </c>
    </row>
    <row r="577" spans="1:25" x14ac:dyDescent="0.25">
      <c r="A577" s="28" t="s">
        <v>2577</v>
      </c>
      <c r="B577" s="29" t="s">
        <v>2578</v>
      </c>
      <c r="C577" s="29" t="s">
        <v>1894</v>
      </c>
      <c r="D577" s="29" t="s">
        <v>2598</v>
      </c>
      <c r="E577" s="29" t="s">
        <v>1895</v>
      </c>
      <c r="F577" s="29" t="s">
        <v>1896</v>
      </c>
      <c r="G577" s="29" t="s">
        <v>1975</v>
      </c>
      <c r="H577" s="30">
        <v>45096</v>
      </c>
      <c r="I577" s="30">
        <v>45412</v>
      </c>
      <c r="J577" s="30" t="s">
        <v>1921</v>
      </c>
      <c r="K577" s="29" t="s">
        <v>2580</v>
      </c>
      <c r="L577" s="29" t="s">
        <v>2581</v>
      </c>
      <c r="M577" s="29" t="s">
        <v>1978</v>
      </c>
      <c r="N577" s="29" t="s">
        <v>1990</v>
      </c>
      <c r="O577" s="29" t="s">
        <v>1991</v>
      </c>
      <c r="P577" s="29" t="s">
        <v>1981</v>
      </c>
      <c r="Q577" s="29" t="s">
        <v>1982</v>
      </c>
      <c r="R577" s="30">
        <v>45070</v>
      </c>
      <c r="S577" s="30"/>
      <c r="T577" s="30">
        <v>45169</v>
      </c>
      <c r="U577" s="30"/>
      <c r="V577" s="29" t="s">
        <v>1983</v>
      </c>
      <c r="W577" s="29" t="s">
        <v>1984</v>
      </c>
      <c r="X577" s="30">
        <v>45100</v>
      </c>
      <c r="Y577" s="29" t="s">
        <v>1985</v>
      </c>
    </row>
    <row r="578" spans="1:25" x14ac:dyDescent="0.25">
      <c r="A578" s="28" t="s">
        <v>2577</v>
      </c>
      <c r="B578" s="29" t="s">
        <v>2578</v>
      </c>
      <c r="C578" s="29" t="s">
        <v>1894</v>
      </c>
      <c r="D578" s="29" t="s">
        <v>2598</v>
      </c>
      <c r="E578" s="29" t="s">
        <v>1895</v>
      </c>
      <c r="F578" s="29" t="s">
        <v>1896</v>
      </c>
      <c r="G578" s="29" t="s">
        <v>1975</v>
      </c>
      <c r="H578" s="30">
        <v>45096</v>
      </c>
      <c r="I578" s="30">
        <v>45412</v>
      </c>
      <c r="J578" s="30" t="s">
        <v>1921</v>
      </c>
      <c r="K578" s="29" t="s">
        <v>2580</v>
      </c>
      <c r="L578" s="29" t="s">
        <v>2581</v>
      </c>
      <c r="M578" s="29" t="s">
        <v>1978</v>
      </c>
      <c r="N578" s="29" t="s">
        <v>1992</v>
      </c>
      <c r="O578" s="29" t="s">
        <v>1993</v>
      </c>
      <c r="P578" s="29" t="s">
        <v>1981</v>
      </c>
      <c r="Q578" s="29" t="s">
        <v>1982</v>
      </c>
      <c r="R578" s="30">
        <v>45108</v>
      </c>
      <c r="S578" s="30"/>
      <c r="T578" s="30">
        <v>45122</v>
      </c>
      <c r="U578" s="30"/>
      <c r="V578" s="29" t="s">
        <v>1983</v>
      </c>
      <c r="W578" s="29" t="s">
        <v>1984</v>
      </c>
      <c r="X578" s="30">
        <v>45100</v>
      </c>
      <c r="Y578" s="29" t="s">
        <v>1985</v>
      </c>
    </row>
    <row r="579" spans="1:25" x14ac:dyDescent="0.25">
      <c r="A579" s="28" t="s">
        <v>2577</v>
      </c>
      <c r="B579" s="29" t="s">
        <v>2578</v>
      </c>
      <c r="C579" s="29" t="s">
        <v>1894</v>
      </c>
      <c r="D579" s="29" t="s">
        <v>2598</v>
      </c>
      <c r="E579" s="29" t="s">
        <v>1895</v>
      </c>
      <c r="F579" s="29" t="s">
        <v>1896</v>
      </c>
      <c r="G579" s="29" t="s">
        <v>1975</v>
      </c>
      <c r="H579" s="30">
        <v>45096</v>
      </c>
      <c r="I579" s="30">
        <v>45412</v>
      </c>
      <c r="J579" s="30" t="s">
        <v>1921</v>
      </c>
      <c r="K579" s="29" t="s">
        <v>2580</v>
      </c>
      <c r="L579" s="29" t="s">
        <v>2581</v>
      </c>
      <c r="M579" s="29" t="s">
        <v>1978</v>
      </c>
      <c r="N579" s="29" t="s">
        <v>1994</v>
      </c>
      <c r="O579" s="29" t="s">
        <v>1995</v>
      </c>
      <c r="P579" s="29" t="s">
        <v>1981</v>
      </c>
      <c r="Q579" s="29" t="s">
        <v>1982</v>
      </c>
      <c r="R579" s="30">
        <v>45170</v>
      </c>
      <c r="S579" s="30"/>
      <c r="T579" s="30">
        <v>45412</v>
      </c>
      <c r="U579" s="30"/>
      <c r="V579" s="29" t="s">
        <v>1983</v>
      </c>
      <c r="W579" s="29" t="s">
        <v>1984</v>
      </c>
      <c r="X579" s="30">
        <v>45100</v>
      </c>
      <c r="Y579" s="29" t="s">
        <v>1985</v>
      </c>
    </row>
    <row r="580" spans="1:25" x14ac:dyDescent="0.25">
      <c r="A580" s="28" t="s">
        <v>2577</v>
      </c>
      <c r="B580" s="29" t="s">
        <v>2578</v>
      </c>
      <c r="C580" s="29" t="s">
        <v>1894</v>
      </c>
      <c r="D580" s="29" t="s">
        <v>2598</v>
      </c>
      <c r="E580" s="29" t="s">
        <v>1895</v>
      </c>
      <c r="F580" s="29" t="s">
        <v>1896</v>
      </c>
      <c r="G580" s="29" t="s">
        <v>1975</v>
      </c>
      <c r="H580" s="30">
        <v>45096</v>
      </c>
      <c r="I580" s="30">
        <v>45412</v>
      </c>
      <c r="J580" s="30" t="s">
        <v>1921</v>
      </c>
      <c r="K580" s="29" t="s">
        <v>2580</v>
      </c>
      <c r="L580" s="29" t="s">
        <v>2581</v>
      </c>
      <c r="M580" s="29" t="s">
        <v>1978</v>
      </c>
      <c r="N580" s="29" t="s">
        <v>1996</v>
      </c>
      <c r="O580" s="29" t="s">
        <v>1997</v>
      </c>
      <c r="P580" s="29" t="s">
        <v>1981</v>
      </c>
      <c r="Q580" s="29" t="s">
        <v>1982</v>
      </c>
      <c r="R580" s="30">
        <v>45170</v>
      </c>
      <c r="S580" s="30"/>
      <c r="T580" s="30">
        <v>45412</v>
      </c>
      <c r="U580" s="30"/>
      <c r="V580" s="29" t="s">
        <v>1983</v>
      </c>
      <c r="W580" s="29" t="s">
        <v>1984</v>
      </c>
      <c r="X580" s="30">
        <v>45100</v>
      </c>
      <c r="Y580" s="29" t="s">
        <v>1985</v>
      </c>
    </row>
    <row r="581" spans="1:25" x14ac:dyDescent="0.25">
      <c r="A581" s="28" t="s">
        <v>2577</v>
      </c>
      <c r="B581" s="29" t="s">
        <v>2578</v>
      </c>
      <c r="C581" s="29" t="s">
        <v>1882</v>
      </c>
      <c r="D581" s="29" t="s">
        <v>2594</v>
      </c>
      <c r="E581" s="29" t="s">
        <v>1883</v>
      </c>
      <c r="F581" s="29" t="s">
        <v>1884</v>
      </c>
      <c r="G581" s="29" t="s">
        <v>1975</v>
      </c>
      <c r="H581" s="30">
        <v>45096</v>
      </c>
      <c r="I581" s="30">
        <v>45777</v>
      </c>
      <c r="J581" s="30" t="s">
        <v>1921</v>
      </c>
      <c r="K581" s="29" t="s">
        <v>2580</v>
      </c>
      <c r="L581" s="29" t="s">
        <v>2581</v>
      </c>
      <c r="M581" s="29" t="s">
        <v>1978</v>
      </c>
      <c r="N581" s="29" t="s">
        <v>1979</v>
      </c>
      <c r="O581" s="29" t="s">
        <v>1980</v>
      </c>
      <c r="P581" s="29" t="s">
        <v>1981</v>
      </c>
      <c r="Q581" s="29" t="s">
        <v>1982</v>
      </c>
      <c r="R581" s="30">
        <v>44866</v>
      </c>
      <c r="S581" s="30">
        <v>44866</v>
      </c>
      <c r="T581" s="30">
        <v>44985</v>
      </c>
      <c r="U581" s="30">
        <v>45382</v>
      </c>
      <c r="V581" s="29" t="s">
        <v>1983</v>
      </c>
      <c r="W581" s="29" t="s">
        <v>1984</v>
      </c>
      <c r="X581" s="30">
        <v>45100</v>
      </c>
      <c r="Y581" s="29" t="s">
        <v>1985</v>
      </c>
    </row>
    <row r="582" spans="1:25" x14ac:dyDescent="0.25">
      <c r="A582" s="28" t="s">
        <v>2577</v>
      </c>
      <c r="B582" s="29" t="s">
        <v>2578</v>
      </c>
      <c r="C582" s="29" t="s">
        <v>1882</v>
      </c>
      <c r="D582" s="29" t="s">
        <v>2594</v>
      </c>
      <c r="E582" s="29" t="s">
        <v>1883</v>
      </c>
      <c r="F582" s="29" t="s">
        <v>1884</v>
      </c>
      <c r="G582" s="29" t="s">
        <v>1975</v>
      </c>
      <c r="H582" s="30">
        <v>45096</v>
      </c>
      <c r="I582" s="30">
        <v>45777</v>
      </c>
      <c r="J582" s="30" t="s">
        <v>1921</v>
      </c>
      <c r="K582" s="29" t="s">
        <v>2580</v>
      </c>
      <c r="L582" s="29" t="s">
        <v>2581</v>
      </c>
      <c r="M582" s="29" t="s">
        <v>1978</v>
      </c>
      <c r="N582" s="29" t="s">
        <v>1986</v>
      </c>
      <c r="O582" s="29" t="s">
        <v>1987</v>
      </c>
      <c r="P582" s="29" t="s">
        <v>1981</v>
      </c>
      <c r="Q582" s="29" t="s">
        <v>1982</v>
      </c>
      <c r="R582" s="30">
        <v>44985</v>
      </c>
      <c r="S582" s="30">
        <v>45383</v>
      </c>
      <c r="T582" s="30">
        <v>45657</v>
      </c>
      <c r="U582" s="30"/>
      <c r="V582" s="29" t="s">
        <v>1983</v>
      </c>
      <c r="W582" s="29" t="s">
        <v>1984</v>
      </c>
      <c r="X582" s="30">
        <v>45100</v>
      </c>
      <c r="Y582" s="29" t="s">
        <v>1985</v>
      </c>
    </row>
    <row r="583" spans="1:25" x14ac:dyDescent="0.25">
      <c r="A583" s="28" t="s">
        <v>2577</v>
      </c>
      <c r="B583" s="29" t="s">
        <v>2578</v>
      </c>
      <c r="C583" s="29" t="s">
        <v>1882</v>
      </c>
      <c r="D583" s="29" t="s">
        <v>2594</v>
      </c>
      <c r="E583" s="29" t="s">
        <v>1883</v>
      </c>
      <c r="F583" s="29" t="s">
        <v>1884</v>
      </c>
      <c r="G583" s="29" t="s">
        <v>1975</v>
      </c>
      <c r="H583" s="30">
        <v>45096</v>
      </c>
      <c r="I583" s="30">
        <v>45777</v>
      </c>
      <c r="J583" s="30" t="s">
        <v>1921</v>
      </c>
      <c r="K583" s="29" t="s">
        <v>2580</v>
      </c>
      <c r="L583" s="29" t="s">
        <v>2581</v>
      </c>
      <c r="M583" s="29" t="s">
        <v>1978</v>
      </c>
      <c r="N583" s="29" t="s">
        <v>1988</v>
      </c>
      <c r="O583" s="29" t="s">
        <v>1989</v>
      </c>
      <c r="P583" s="29" t="s">
        <v>1981</v>
      </c>
      <c r="Q583" s="29" t="s">
        <v>1982</v>
      </c>
      <c r="R583" s="30">
        <v>45383</v>
      </c>
      <c r="S583" s="30">
        <v>45383</v>
      </c>
      <c r="T583" s="30">
        <v>45657</v>
      </c>
      <c r="U583" s="30"/>
      <c r="V583" s="29" t="s">
        <v>1983</v>
      </c>
      <c r="W583" s="29" t="s">
        <v>1984</v>
      </c>
      <c r="X583" s="30">
        <v>45100</v>
      </c>
      <c r="Y583" s="29" t="s">
        <v>1985</v>
      </c>
    </row>
    <row r="584" spans="1:25" x14ac:dyDescent="0.25">
      <c r="A584" s="28" t="s">
        <v>2577</v>
      </c>
      <c r="B584" s="29" t="s">
        <v>2578</v>
      </c>
      <c r="C584" s="29" t="s">
        <v>1882</v>
      </c>
      <c r="D584" s="29" t="s">
        <v>2594</v>
      </c>
      <c r="E584" s="29" t="s">
        <v>1883</v>
      </c>
      <c r="F584" s="29" t="s">
        <v>1884</v>
      </c>
      <c r="G584" s="29" t="s">
        <v>1975</v>
      </c>
      <c r="H584" s="30">
        <v>45096</v>
      </c>
      <c r="I584" s="30">
        <v>45777</v>
      </c>
      <c r="J584" s="30" t="s">
        <v>1921</v>
      </c>
      <c r="K584" s="29" t="s">
        <v>2580</v>
      </c>
      <c r="L584" s="29" t="s">
        <v>2581</v>
      </c>
      <c r="M584" s="29" t="s">
        <v>1978</v>
      </c>
      <c r="N584" s="29" t="s">
        <v>1990</v>
      </c>
      <c r="O584" s="29" t="s">
        <v>1991</v>
      </c>
      <c r="P584" s="29" t="s">
        <v>1981</v>
      </c>
      <c r="Q584" s="29" t="s">
        <v>1982</v>
      </c>
      <c r="R584" s="30">
        <v>45658</v>
      </c>
      <c r="S584" s="30"/>
      <c r="T584" s="30">
        <v>45838</v>
      </c>
      <c r="U584" s="30"/>
      <c r="V584" s="29" t="s">
        <v>1983</v>
      </c>
      <c r="W584" s="29" t="s">
        <v>1984</v>
      </c>
      <c r="X584" s="30">
        <v>45100</v>
      </c>
      <c r="Y584" s="29" t="s">
        <v>1985</v>
      </c>
    </row>
    <row r="585" spans="1:25" x14ac:dyDescent="0.25">
      <c r="A585" s="28" t="s">
        <v>2577</v>
      </c>
      <c r="B585" s="29" t="s">
        <v>2578</v>
      </c>
      <c r="C585" s="29" t="s">
        <v>1882</v>
      </c>
      <c r="D585" s="29" t="s">
        <v>2594</v>
      </c>
      <c r="E585" s="29" t="s">
        <v>1883</v>
      </c>
      <c r="F585" s="29" t="s">
        <v>1884</v>
      </c>
      <c r="G585" s="29" t="s">
        <v>1975</v>
      </c>
      <c r="H585" s="30">
        <v>45096</v>
      </c>
      <c r="I585" s="30">
        <v>45777</v>
      </c>
      <c r="J585" s="30" t="s">
        <v>1921</v>
      </c>
      <c r="K585" s="29" t="s">
        <v>2580</v>
      </c>
      <c r="L585" s="29" t="s">
        <v>2581</v>
      </c>
      <c r="M585" s="29" t="s">
        <v>1978</v>
      </c>
      <c r="N585" s="29" t="s">
        <v>1992</v>
      </c>
      <c r="O585" s="29" t="s">
        <v>1993</v>
      </c>
      <c r="P585" s="29" t="s">
        <v>1981</v>
      </c>
      <c r="Q585" s="29" t="s">
        <v>1982</v>
      </c>
      <c r="R585" s="30">
        <v>45839</v>
      </c>
      <c r="S585" s="30"/>
      <c r="T585" s="30">
        <v>45961</v>
      </c>
      <c r="U585" s="30"/>
      <c r="V585" s="29" t="s">
        <v>1983</v>
      </c>
      <c r="W585" s="29" t="s">
        <v>1984</v>
      </c>
      <c r="X585" s="30">
        <v>45100</v>
      </c>
      <c r="Y585" s="29" t="s">
        <v>1985</v>
      </c>
    </row>
    <row r="586" spans="1:25" x14ac:dyDescent="0.25">
      <c r="A586" s="28" t="s">
        <v>2577</v>
      </c>
      <c r="B586" s="29" t="s">
        <v>2578</v>
      </c>
      <c r="C586" s="29" t="s">
        <v>1882</v>
      </c>
      <c r="D586" s="29" t="s">
        <v>2594</v>
      </c>
      <c r="E586" s="29" t="s">
        <v>1883</v>
      </c>
      <c r="F586" s="29" t="s">
        <v>1884</v>
      </c>
      <c r="G586" s="29" t="s">
        <v>1975</v>
      </c>
      <c r="H586" s="30">
        <v>45096</v>
      </c>
      <c r="I586" s="30">
        <v>45777</v>
      </c>
      <c r="J586" s="30" t="s">
        <v>1921</v>
      </c>
      <c r="K586" s="29" t="s">
        <v>2580</v>
      </c>
      <c r="L586" s="29" t="s">
        <v>2581</v>
      </c>
      <c r="M586" s="29" t="s">
        <v>1978</v>
      </c>
      <c r="N586" s="29" t="s">
        <v>1994</v>
      </c>
      <c r="O586" s="29" t="s">
        <v>1995</v>
      </c>
      <c r="P586" s="29" t="s">
        <v>1981</v>
      </c>
      <c r="Q586" s="29" t="s">
        <v>1982</v>
      </c>
      <c r="R586" s="30">
        <v>45962</v>
      </c>
      <c r="S586" s="30"/>
      <c r="T586" s="30">
        <v>46203</v>
      </c>
      <c r="U586" s="30"/>
      <c r="V586" s="29" t="s">
        <v>1983</v>
      </c>
      <c r="W586" s="29" t="s">
        <v>1984</v>
      </c>
      <c r="X586" s="30">
        <v>45100</v>
      </c>
      <c r="Y586" s="29" t="s">
        <v>1985</v>
      </c>
    </row>
    <row r="587" spans="1:25" x14ac:dyDescent="0.25">
      <c r="A587" s="28" t="s">
        <v>2577</v>
      </c>
      <c r="B587" s="29" t="s">
        <v>2578</v>
      </c>
      <c r="C587" s="29" t="s">
        <v>1882</v>
      </c>
      <c r="D587" s="29" t="s">
        <v>2594</v>
      </c>
      <c r="E587" s="29" t="s">
        <v>1883</v>
      </c>
      <c r="F587" s="29" t="s">
        <v>1884</v>
      </c>
      <c r="G587" s="29" t="s">
        <v>1975</v>
      </c>
      <c r="H587" s="30">
        <v>45096</v>
      </c>
      <c r="I587" s="30">
        <v>45777</v>
      </c>
      <c r="J587" s="30" t="s">
        <v>1921</v>
      </c>
      <c r="K587" s="29" t="s">
        <v>2580</v>
      </c>
      <c r="L587" s="29" t="s">
        <v>2581</v>
      </c>
      <c r="M587" s="29" t="s">
        <v>1978</v>
      </c>
      <c r="N587" s="29" t="s">
        <v>1996</v>
      </c>
      <c r="O587" s="29" t="s">
        <v>1997</v>
      </c>
      <c r="P587" s="29" t="s">
        <v>1981</v>
      </c>
      <c r="Q587" s="29" t="s">
        <v>1982</v>
      </c>
      <c r="R587" s="30">
        <v>46204</v>
      </c>
      <c r="S587" s="30"/>
      <c r="T587" s="30">
        <v>46387</v>
      </c>
      <c r="U587" s="30"/>
      <c r="V587" s="29" t="s">
        <v>1983</v>
      </c>
      <c r="W587" s="29" t="s">
        <v>1984</v>
      </c>
      <c r="X587" s="30">
        <v>45100</v>
      </c>
      <c r="Y587" s="29" t="s">
        <v>1985</v>
      </c>
    </row>
    <row r="588" spans="1:25" x14ac:dyDescent="0.25">
      <c r="A588" s="28" t="s">
        <v>2577</v>
      </c>
      <c r="B588" s="29" t="s">
        <v>2578</v>
      </c>
      <c r="C588" s="29" t="s">
        <v>1897</v>
      </c>
      <c r="D588" s="29" t="s">
        <v>2599</v>
      </c>
      <c r="E588" s="29" t="s">
        <v>1898</v>
      </c>
      <c r="F588" s="29" t="s">
        <v>1899</v>
      </c>
      <c r="G588" s="29" t="s">
        <v>1975</v>
      </c>
      <c r="H588" s="30">
        <v>45096</v>
      </c>
      <c r="I588" s="30">
        <v>45900</v>
      </c>
      <c r="J588" s="30" t="s">
        <v>1921</v>
      </c>
      <c r="K588" s="29" t="s">
        <v>2580</v>
      </c>
      <c r="L588" s="29" t="s">
        <v>2581</v>
      </c>
      <c r="M588" s="29" t="s">
        <v>1978</v>
      </c>
      <c r="N588" s="29" t="s">
        <v>1979</v>
      </c>
      <c r="O588" s="29" t="s">
        <v>1980</v>
      </c>
      <c r="P588" s="29" t="s">
        <v>1981</v>
      </c>
      <c r="Q588" s="29" t="s">
        <v>1982</v>
      </c>
      <c r="R588" s="30">
        <v>45016</v>
      </c>
      <c r="S588" s="30">
        <v>45016</v>
      </c>
      <c r="T588" s="30">
        <v>45077</v>
      </c>
      <c r="U588" s="30">
        <v>45061</v>
      </c>
      <c r="V588" s="29" t="s">
        <v>1983</v>
      </c>
      <c r="W588" s="29" t="s">
        <v>1984</v>
      </c>
      <c r="X588" s="30">
        <v>45097</v>
      </c>
      <c r="Y588" s="29" t="s">
        <v>1985</v>
      </c>
    </row>
    <row r="589" spans="1:25" x14ac:dyDescent="0.25">
      <c r="A589" s="28" t="s">
        <v>2577</v>
      </c>
      <c r="B589" s="29" t="s">
        <v>2578</v>
      </c>
      <c r="C589" s="29" t="s">
        <v>1897</v>
      </c>
      <c r="D589" s="29" t="s">
        <v>2599</v>
      </c>
      <c r="E589" s="29" t="s">
        <v>1898</v>
      </c>
      <c r="F589" s="29" t="s">
        <v>1899</v>
      </c>
      <c r="G589" s="29" t="s">
        <v>1975</v>
      </c>
      <c r="H589" s="30">
        <v>45096</v>
      </c>
      <c r="I589" s="30">
        <v>45900</v>
      </c>
      <c r="J589" s="30" t="s">
        <v>1921</v>
      </c>
      <c r="K589" s="29" t="s">
        <v>2580</v>
      </c>
      <c r="L589" s="29" t="s">
        <v>2581</v>
      </c>
      <c r="M589" s="29" t="s">
        <v>1978</v>
      </c>
      <c r="N589" s="29" t="s">
        <v>1986</v>
      </c>
      <c r="O589" s="29" t="s">
        <v>1987</v>
      </c>
      <c r="P589" s="29" t="s">
        <v>1981</v>
      </c>
      <c r="Q589" s="29" t="s">
        <v>1982</v>
      </c>
      <c r="R589" s="30">
        <v>45016</v>
      </c>
      <c r="S589" s="30">
        <v>45016</v>
      </c>
      <c r="T589" s="30">
        <v>45077</v>
      </c>
      <c r="U589" s="30">
        <v>45061</v>
      </c>
      <c r="V589" s="29" t="s">
        <v>1983</v>
      </c>
      <c r="W589" s="29" t="s">
        <v>1984</v>
      </c>
      <c r="X589" s="30">
        <v>45097</v>
      </c>
      <c r="Y589" s="29" t="s">
        <v>1985</v>
      </c>
    </row>
    <row r="590" spans="1:25" x14ac:dyDescent="0.25">
      <c r="A590" s="28" t="s">
        <v>2577</v>
      </c>
      <c r="B590" s="29" t="s">
        <v>2578</v>
      </c>
      <c r="C590" s="29" t="s">
        <v>1897</v>
      </c>
      <c r="D590" s="29" t="s">
        <v>2599</v>
      </c>
      <c r="E590" s="29" t="s">
        <v>1898</v>
      </c>
      <c r="F590" s="29" t="s">
        <v>1899</v>
      </c>
      <c r="G590" s="29" t="s">
        <v>1975</v>
      </c>
      <c r="H590" s="30">
        <v>45096</v>
      </c>
      <c r="I590" s="30">
        <v>45900</v>
      </c>
      <c r="J590" s="30" t="s">
        <v>1921</v>
      </c>
      <c r="K590" s="29" t="s">
        <v>2580</v>
      </c>
      <c r="L590" s="29" t="s">
        <v>2581</v>
      </c>
      <c r="M590" s="29" t="s">
        <v>1978</v>
      </c>
      <c r="N590" s="29" t="s">
        <v>1988</v>
      </c>
      <c r="O590" s="29" t="s">
        <v>1989</v>
      </c>
      <c r="P590" s="29" t="s">
        <v>1981</v>
      </c>
      <c r="Q590" s="29" t="s">
        <v>1982</v>
      </c>
      <c r="R590" s="30">
        <v>45069</v>
      </c>
      <c r="S590" s="30">
        <v>45069</v>
      </c>
      <c r="T590" s="30">
        <v>45199</v>
      </c>
      <c r="U590" s="30"/>
      <c r="V590" s="29" t="s">
        <v>1983</v>
      </c>
      <c r="W590" s="29" t="s">
        <v>1984</v>
      </c>
      <c r="X590" s="30">
        <v>45097</v>
      </c>
      <c r="Y590" s="29" t="s">
        <v>1985</v>
      </c>
    </row>
    <row r="591" spans="1:25" x14ac:dyDescent="0.25">
      <c r="A591" s="28" t="s">
        <v>2577</v>
      </c>
      <c r="B591" s="29" t="s">
        <v>2578</v>
      </c>
      <c r="C591" s="29" t="s">
        <v>1897</v>
      </c>
      <c r="D591" s="29" t="s">
        <v>2599</v>
      </c>
      <c r="E591" s="29" t="s">
        <v>1898</v>
      </c>
      <c r="F591" s="29" t="s">
        <v>1899</v>
      </c>
      <c r="G591" s="29" t="s">
        <v>1975</v>
      </c>
      <c r="H591" s="30">
        <v>45096</v>
      </c>
      <c r="I591" s="30">
        <v>45900</v>
      </c>
      <c r="J591" s="30" t="s">
        <v>1921</v>
      </c>
      <c r="K591" s="29" t="s">
        <v>2580</v>
      </c>
      <c r="L591" s="29" t="s">
        <v>2581</v>
      </c>
      <c r="M591" s="29" t="s">
        <v>1978</v>
      </c>
      <c r="N591" s="29" t="s">
        <v>1990</v>
      </c>
      <c r="O591" s="29" t="s">
        <v>1991</v>
      </c>
      <c r="P591" s="29" t="s">
        <v>1981</v>
      </c>
      <c r="Q591" s="29" t="s">
        <v>1982</v>
      </c>
      <c r="R591" s="30">
        <v>45199</v>
      </c>
      <c r="S591" s="30"/>
      <c r="T591" s="30">
        <v>45293</v>
      </c>
      <c r="U591" s="30"/>
      <c r="V591" s="29" t="s">
        <v>1983</v>
      </c>
      <c r="W591" s="29" t="s">
        <v>1984</v>
      </c>
      <c r="X591" s="30">
        <v>45097</v>
      </c>
      <c r="Y591" s="29" t="s">
        <v>1985</v>
      </c>
    </row>
    <row r="592" spans="1:25" x14ac:dyDescent="0.25">
      <c r="A592" s="28" t="s">
        <v>2577</v>
      </c>
      <c r="B592" s="29" t="s">
        <v>2578</v>
      </c>
      <c r="C592" s="29" t="s">
        <v>1897</v>
      </c>
      <c r="D592" s="29" t="s">
        <v>2599</v>
      </c>
      <c r="E592" s="29" t="s">
        <v>1898</v>
      </c>
      <c r="F592" s="29" t="s">
        <v>1899</v>
      </c>
      <c r="G592" s="29" t="s">
        <v>1975</v>
      </c>
      <c r="H592" s="30">
        <v>45096</v>
      </c>
      <c r="I592" s="30">
        <v>45900</v>
      </c>
      <c r="J592" s="30" t="s">
        <v>1921</v>
      </c>
      <c r="K592" s="29" t="s">
        <v>2580</v>
      </c>
      <c r="L592" s="29" t="s">
        <v>2581</v>
      </c>
      <c r="M592" s="29" t="s">
        <v>1978</v>
      </c>
      <c r="N592" s="29" t="s">
        <v>1992</v>
      </c>
      <c r="O592" s="29" t="s">
        <v>1993</v>
      </c>
      <c r="P592" s="29" t="s">
        <v>1981</v>
      </c>
      <c r="Q592" s="29" t="s">
        <v>1982</v>
      </c>
      <c r="R592" s="30">
        <v>45293</v>
      </c>
      <c r="S592" s="30"/>
      <c r="T592" s="30">
        <v>45412</v>
      </c>
      <c r="U592" s="30"/>
      <c r="V592" s="29" t="s">
        <v>1983</v>
      </c>
      <c r="W592" s="29" t="s">
        <v>1984</v>
      </c>
      <c r="X592" s="30">
        <v>45097</v>
      </c>
      <c r="Y592" s="29" t="s">
        <v>1985</v>
      </c>
    </row>
    <row r="593" spans="1:25" x14ac:dyDescent="0.25">
      <c r="A593" s="28" t="s">
        <v>2577</v>
      </c>
      <c r="B593" s="29" t="s">
        <v>2578</v>
      </c>
      <c r="C593" s="29" t="s">
        <v>1897</v>
      </c>
      <c r="D593" s="29" t="s">
        <v>2599</v>
      </c>
      <c r="E593" s="29" t="s">
        <v>1898</v>
      </c>
      <c r="F593" s="29" t="s">
        <v>1899</v>
      </c>
      <c r="G593" s="29" t="s">
        <v>1975</v>
      </c>
      <c r="H593" s="30">
        <v>45096</v>
      </c>
      <c r="I593" s="30">
        <v>45900</v>
      </c>
      <c r="J593" s="30" t="s">
        <v>1921</v>
      </c>
      <c r="K593" s="29" t="s">
        <v>2580</v>
      </c>
      <c r="L593" s="29" t="s">
        <v>2581</v>
      </c>
      <c r="M593" s="29" t="s">
        <v>1978</v>
      </c>
      <c r="N593" s="29" t="s">
        <v>1994</v>
      </c>
      <c r="O593" s="29" t="s">
        <v>1995</v>
      </c>
      <c r="P593" s="29" t="s">
        <v>1981</v>
      </c>
      <c r="Q593" s="29" t="s">
        <v>1982</v>
      </c>
      <c r="R593" s="30">
        <v>45412</v>
      </c>
      <c r="S593" s="30"/>
      <c r="T593" s="30">
        <v>45777</v>
      </c>
      <c r="U593" s="30"/>
      <c r="V593" s="29" t="s">
        <v>1983</v>
      </c>
      <c r="W593" s="29" t="s">
        <v>1984</v>
      </c>
      <c r="X593" s="30">
        <v>45097</v>
      </c>
      <c r="Y593" s="29" t="s">
        <v>1985</v>
      </c>
    </row>
    <row r="594" spans="1:25" x14ac:dyDescent="0.25">
      <c r="A594" s="28" t="s">
        <v>2577</v>
      </c>
      <c r="B594" s="29" t="s">
        <v>2578</v>
      </c>
      <c r="C594" s="29" t="s">
        <v>1897</v>
      </c>
      <c r="D594" s="29" t="s">
        <v>2599</v>
      </c>
      <c r="E594" s="29" t="s">
        <v>1898</v>
      </c>
      <c r="F594" s="29" t="s">
        <v>1899</v>
      </c>
      <c r="G594" s="29" t="s">
        <v>1975</v>
      </c>
      <c r="H594" s="30">
        <v>45096</v>
      </c>
      <c r="I594" s="30">
        <v>45900</v>
      </c>
      <c r="J594" s="30" t="s">
        <v>1921</v>
      </c>
      <c r="K594" s="29" t="s">
        <v>2580</v>
      </c>
      <c r="L594" s="29" t="s">
        <v>2581</v>
      </c>
      <c r="M594" s="29" t="s">
        <v>1978</v>
      </c>
      <c r="N594" s="29" t="s">
        <v>1996</v>
      </c>
      <c r="O594" s="29" t="s">
        <v>1997</v>
      </c>
      <c r="P594" s="29" t="s">
        <v>1981</v>
      </c>
      <c r="Q594" s="29" t="s">
        <v>1982</v>
      </c>
      <c r="R594" s="30">
        <v>45659</v>
      </c>
      <c r="S594" s="30"/>
      <c r="T594" s="30">
        <v>45900</v>
      </c>
      <c r="U594" s="30"/>
      <c r="V594" s="29" t="s">
        <v>1983</v>
      </c>
      <c r="W594" s="29" t="s">
        <v>1984</v>
      </c>
      <c r="X594" s="30">
        <v>45097</v>
      </c>
      <c r="Y594" s="29" t="s">
        <v>1985</v>
      </c>
    </row>
    <row r="595" spans="1:25" x14ac:dyDescent="0.25">
      <c r="A595" s="28" t="s">
        <v>2577</v>
      </c>
      <c r="B595" s="29" t="s">
        <v>2578</v>
      </c>
      <c r="C595" s="29" t="s">
        <v>1885</v>
      </c>
      <c r="D595" s="29" t="s">
        <v>2595</v>
      </c>
      <c r="E595" s="29" t="s">
        <v>1886</v>
      </c>
      <c r="F595" s="29" t="s">
        <v>1887</v>
      </c>
      <c r="G595" s="29" t="s">
        <v>1975</v>
      </c>
      <c r="H595" s="30">
        <v>45096</v>
      </c>
      <c r="I595" s="30">
        <v>45535</v>
      </c>
      <c r="J595" s="30" t="s">
        <v>1921</v>
      </c>
      <c r="K595" s="29" t="s">
        <v>2580</v>
      </c>
      <c r="L595" s="29" t="s">
        <v>2581</v>
      </c>
      <c r="M595" s="29" t="s">
        <v>1978</v>
      </c>
      <c r="N595" s="29" t="s">
        <v>1979</v>
      </c>
      <c r="O595" s="29" t="s">
        <v>1980</v>
      </c>
      <c r="P595" s="29" t="s">
        <v>1981</v>
      </c>
      <c r="Q595" s="29" t="s">
        <v>1982</v>
      </c>
      <c r="R595" s="30">
        <v>44075</v>
      </c>
      <c r="S595" s="30">
        <v>44075</v>
      </c>
      <c r="T595" s="30">
        <v>44099</v>
      </c>
      <c r="U595" s="30">
        <v>44099</v>
      </c>
      <c r="V595" s="29" t="s">
        <v>1983</v>
      </c>
      <c r="W595" s="29" t="s">
        <v>1984</v>
      </c>
      <c r="X595" s="30">
        <v>45097</v>
      </c>
      <c r="Y595" s="29" t="s">
        <v>1985</v>
      </c>
    </row>
    <row r="596" spans="1:25" x14ac:dyDescent="0.25">
      <c r="A596" s="28" t="s">
        <v>2577</v>
      </c>
      <c r="B596" s="29" t="s">
        <v>2578</v>
      </c>
      <c r="C596" s="29" t="s">
        <v>1885</v>
      </c>
      <c r="D596" s="29" t="s">
        <v>2595</v>
      </c>
      <c r="E596" s="29" t="s">
        <v>1886</v>
      </c>
      <c r="F596" s="29" t="s">
        <v>1887</v>
      </c>
      <c r="G596" s="29" t="s">
        <v>1975</v>
      </c>
      <c r="H596" s="30">
        <v>45096</v>
      </c>
      <c r="I596" s="30">
        <v>45535</v>
      </c>
      <c r="J596" s="30" t="s">
        <v>1921</v>
      </c>
      <c r="K596" s="29" t="s">
        <v>2580</v>
      </c>
      <c r="L596" s="29" t="s">
        <v>2581</v>
      </c>
      <c r="M596" s="29" t="s">
        <v>1978</v>
      </c>
      <c r="N596" s="29" t="s">
        <v>1986</v>
      </c>
      <c r="O596" s="29" t="s">
        <v>1987</v>
      </c>
      <c r="P596" s="29" t="s">
        <v>1981</v>
      </c>
      <c r="Q596" s="29" t="s">
        <v>1982</v>
      </c>
      <c r="R596" s="30">
        <v>43857</v>
      </c>
      <c r="S596" s="30">
        <v>43857</v>
      </c>
      <c r="T596" s="30">
        <v>44099</v>
      </c>
      <c r="U596" s="30">
        <v>44099</v>
      </c>
      <c r="V596" s="29" t="s">
        <v>1983</v>
      </c>
      <c r="W596" s="29" t="s">
        <v>1984</v>
      </c>
      <c r="X596" s="30">
        <v>45097</v>
      </c>
      <c r="Y596" s="29" t="s">
        <v>1985</v>
      </c>
    </row>
    <row r="597" spans="1:25" x14ac:dyDescent="0.25">
      <c r="A597" s="28" t="s">
        <v>2577</v>
      </c>
      <c r="B597" s="29" t="s">
        <v>2578</v>
      </c>
      <c r="C597" s="29" t="s">
        <v>1885</v>
      </c>
      <c r="D597" s="29" t="s">
        <v>2595</v>
      </c>
      <c r="E597" s="29" t="s">
        <v>1886</v>
      </c>
      <c r="F597" s="29" t="s">
        <v>1887</v>
      </c>
      <c r="G597" s="29" t="s">
        <v>1975</v>
      </c>
      <c r="H597" s="30">
        <v>45096</v>
      </c>
      <c r="I597" s="30">
        <v>45535</v>
      </c>
      <c r="J597" s="30" t="s">
        <v>1921</v>
      </c>
      <c r="K597" s="29" t="s">
        <v>2580</v>
      </c>
      <c r="L597" s="29" t="s">
        <v>2581</v>
      </c>
      <c r="M597" s="29" t="s">
        <v>1978</v>
      </c>
      <c r="N597" s="29" t="s">
        <v>1988</v>
      </c>
      <c r="O597" s="29" t="s">
        <v>1989</v>
      </c>
      <c r="P597" s="29" t="s">
        <v>1981</v>
      </c>
      <c r="Q597" s="29" t="s">
        <v>1982</v>
      </c>
      <c r="R597" s="30">
        <v>43857</v>
      </c>
      <c r="S597" s="30">
        <v>43857</v>
      </c>
      <c r="T597" s="30">
        <v>44099</v>
      </c>
      <c r="U597" s="30">
        <v>44099</v>
      </c>
      <c r="V597" s="29" t="s">
        <v>1983</v>
      </c>
      <c r="W597" s="29" t="s">
        <v>1984</v>
      </c>
      <c r="X597" s="30">
        <v>45097</v>
      </c>
      <c r="Y597" s="29" t="s">
        <v>1985</v>
      </c>
    </row>
    <row r="598" spans="1:25" x14ac:dyDescent="0.25">
      <c r="A598" s="28" t="s">
        <v>2577</v>
      </c>
      <c r="B598" s="29" t="s">
        <v>2578</v>
      </c>
      <c r="C598" s="29" t="s">
        <v>1885</v>
      </c>
      <c r="D598" s="29" t="s">
        <v>2595</v>
      </c>
      <c r="E598" s="29" t="s">
        <v>1886</v>
      </c>
      <c r="F598" s="29" t="s">
        <v>1887</v>
      </c>
      <c r="G598" s="29" t="s">
        <v>1975</v>
      </c>
      <c r="H598" s="30">
        <v>45096</v>
      </c>
      <c r="I598" s="30">
        <v>45535</v>
      </c>
      <c r="J598" s="30" t="s">
        <v>1921</v>
      </c>
      <c r="K598" s="29" t="s">
        <v>2580</v>
      </c>
      <c r="L598" s="29" t="s">
        <v>2581</v>
      </c>
      <c r="M598" s="29" t="s">
        <v>1978</v>
      </c>
      <c r="N598" s="29" t="s">
        <v>1990</v>
      </c>
      <c r="O598" s="29" t="s">
        <v>1991</v>
      </c>
      <c r="P598" s="29" t="s">
        <v>1981</v>
      </c>
      <c r="Q598" s="29" t="s">
        <v>1982</v>
      </c>
      <c r="R598" s="30">
        <v>45048</v>
      </c>
      <c r="S598" s="30">
        <v>45051</v>
      </c>
      <c r="T598" s="30">
        <v>45443</v>
      </c>
      <c r="U598" s="30"/>
      <c r="V598" s="29" t="s">
        <v>1983</v>
      </c>
      <c r="W598" s="29" t="s">
        <v>1984</v>
      </c>
      <c r="X598" s="30">
        <v>45097</v>
      </c>
      <c r="Y598" s="29" t="s">
        <v>1985</v>
      </c>
    </row>
    <row r="599" spans="1:25" x14ac:dyDescent="0.25">
      <c r="A599" s="28" t="s">
        <v>2577</v>
      </c>
      <c r="B599" s="29" t="s">
        <v>2578</v>
      </c>
      <c r="C599" s="29" t="s">
        <v>1885</v>
      </c>
      <c r="D599" s="29" t="s">
        <v>2595</v>
      </c>
      <c r="E599" s="29" t="s">
        <v>1886</v>
      </c>
      <c r="F599" s="29" t="s">
        <v>1887</v>
      </c>
      <c r="G599" s="29" t="s">
        <v>1975</v>
      </c>
      <c r="H599" s="30">
        <v>45096</v>
      </c>
      <c r="I599" s="30">
        <v>45535</v>
      </c>
      <c r="J599" s="30" t="s">
        <v>1921</v>
      </c>
      <c r="K599" s="29" t="s">
        <v>2580</v>
      </c>
      <c r="L599" s="29" t="s">
        <v>2581</v>
      </c>
      <c r="M599" s="29" t="s">
        <v>1978</v>
      </c>
      <c r="N599" s="29" t="s">
        <v>1992</v>
      </c>
      <c r="O599" s="29" t="s">
        <v>1993</v>
      </c>
      <c r="P599" s="29" t="s">
        <v>1981</v>
      </c>
      <c r="Q599" s="29" t="s">
        <v>1982</v>
      </c>
      <c r="R599" s="30">
        <v>45444</v>
      </c>
      <c r="S599" s="30"/>
      <c r="T599" s="30">
        <v>45503</v>
      </c>
      <c r="U599" s="30"/>
      <c r="V599" s="29" t="s">
        <v>1983</v>
      </c>
      <c r="W599" s="29" t="s">
        <v>1984</v>
      </c>
      <c r="X599" s="30">
        <v>45097</v>
      </c>
      <c r="Y599" s="29" t="s">
        <v>1985</v>
      </c>
    </row>
    <row r="600" spans="1:25" x14ac:dyDescent="0.25">
      <c r="A600" s="28" t="s">
        <v>2577</v>
      </c>
      <c r="B600" s="29" t="s">
        <v>2578</v>
      </c>
      <c r="C600" s="29" t="s">
        <v>1885</v>
      </c>
      <c r="D600" s="29" t="s">
        <v>2595</v>
      </c>
      <c r="E600" s="29" t="s">
        <v>1886</v>
      </c>
      <c r="F600" s="29" t="s">
        <v>1887</v>
      </c>
      <c r="G600" s="29" t="s">
        <v>1975</v>
      </c>
      <c r="H600" s="30">
        <v>45096</v>
      </c>
      <c r="I600" s="30">
        <v>45535</v>
      </c>
      <c r="J600" s="30" t="s">
        <v>1921</v>
      </c>
      <c r="K600" s="29" t="s">
        <v>2580</v>
      </c>
      <c r="L600" s="29" t="s">
        <v>2581</v>
      </c>
      <c r="M600" s="29" t="s">
        <v>1978</v>
      </c>
      <c r="N600" s="29" t="s">
        <v>1994</v>
      </c>
      <c r="O600" s="29" t="s">
        <v>1995</v>
      </c>
      <c r="P600" s="29" t="s">
        <v>1981</v>
      </c>
      <c r="Q600" s="29" t="s">
        <v>1982</v>
      </c>
      <c r="R600" s="30">
        <v>45504</v>
      </c>
      <c r="S600" s="30"/>
      <c r="T600" s="30">
        <v>45838</v>
      </c>
      <c r="U600" s="30"/>
      <c r="V600" s="29" t="s">
        <v>1983</v>
      </c>
      <c r="W600" s="29" t="s">
        <v>1984</v>
      </c>
      <c r="X600" s="30">
        <v>45097</v>
      </c>
      <c r="Y600" s="29" t="s">
        <v>1985</v>
      </c>
    </row>
    <row r="601" spans="1:25" x14ac:dyDescent="0.25">
      <c r="A601" s="28" t="s">
        <v>2577</v>
      </c>
      <c r="B601" s="29" t="s">
        <v>2578</v>
      </c>
      <c r="C601" s="29" t="s">
        <v>1885</v>
      </c>
      <c r="D601" s="29" t="s">
        <v>2595</v>
      </c>
      <c r="E601" s="29" t="s">
        <v>1886</v>
      </c>
      <c r="F601" s="29" t="s">
        <v>1887</v>
      </c>
      <c r="G601" s="29" t="s">
        <v>1975</v>
      </c>
      <c r="H601" s="30">
        <v>45096</v>
      </c>
      <c r="I601" s="30">
        <v>45535</v>
      </c>
      <c r="J601" s="30" t="s">
        <v>1921</v>
      </c>
      <c r="K601" s="29" t="s">
        <v>2580</v>
      </c>
      <c r="L601" s="29" t="s">
        <v>2581</v>
      </c>
      <c r="M601" s="29" t="s">
        <v>1978</v>
      </c>
      <c r="N601" s="29" t="s">
        <v>1996</v>
      </c>
      <c r="O601" s="29" t="s">
        <v>1997</v>
      </c>
      <c r="P601" s="29" t="s">
        <v>1981</v>
      </c>
      <c r="Q601" s="29" t="s">
        <v>1982</v>
      </c>
      <c r="R601" s="30">
        <v>45839</v>
      </c>
      <c r="S601" s="30"/>
      <c r="T601" s="30">
        <v>45930</v>
      </c>
      <c r="U601" s="30"/>
      <c r="V601" s="29" t="s">
        <v>1983</v>
      </c>
      <c r="W601" s="29" t="s">
        <v>1984</v>
      </c>
      <c r="X601" s="30">
        <v>45097</v>
      </c>
      <c r="Y601" s="29" t="s">
        <v>1985</v>
      </c>
    </row>
    <row r="602" spans="1:25" x14ac:dyDescent="0.25">
      <c r="A602" s="28" t="s">
        <v>2577</v>
      </c>
      <c r="B602" s="29" t="s">
        <v>2578</v>
      </c>
      <c r="C602" s="29" t="s">
        <v>1906</v>
      </c>
      <c r="D602" s="29" t="s">
        <v>2602</v>
      </c>
      <c r="E602" s="29" t="s">
        <v>1907</v>
      </c>
      <c r="F602" s="29" t="s">
        <v>1908</v>
      </c>
      <c r="G602" s="29" t="s">
        <v>1975</v>
      </c>
      <c r="H602" s="30">
        <v>45096</v>
      </c>
      <c r="I602" s="30">
        <v>45777</v>
      </c>
      <c r="J602" s="30" t="s">
        <v>1921</v>
      </c>
      <c r="K602" s="29" t="s">
        <v>2580</v>
      </c>
      <c r="L602" s="29" t="s">
        <v>2581</v>
      </c>
      <c r="M602" s="29" t="s">
        <v>1978</v>
      </c>
      <c r="N602" s="29" t="s">
        <v>1979</v>
      </c>
      <c r="O602" s="29" t="s">
        <v>1980</v>
      </c>
      <c r="P602" s="29" t="s">
        <v>1981</v>
      </c>
      <c r="Q602" s="29" t="s">
        <v>1982</v>
      </c>
      <c r="R602" s="30">
        <v>43983</v>
      </c>
      <c r="S602" s="30">
        <v>43983</v>
      </c>
      <c r="T602" s="30">
        <v>44054</v>
      </c>
      <c r="U602" s="30">
        <v>44054</v>
      </c>
      <c r="V602" s="29" t="s">
        <v>1983</v>
      </c>
      <c r="W602" s="29" t="s">
        <v>1984</v>
      </c>
      <c r="X602" s="30">
        <v>45097</v>
      </c>
      <c r="Y602" s="29" t="s">
        <v>1985</v>
      </c>
    </row>
    <row r="603" spans="1:25" x14ac:dyDescent="0.25">
      <c r="A603" s="28" t="s">
        <v>2577</v>
      </c>
      <c r="B603" s="29" t="s">
        <v>2578</v>
      </c>
      <c r="C603" s="29" t="s">
        <v>1906</v>
      </c>
      <c r="D603" s="29" t="s">
        <v>2602</v>
      </c>
      <c r="E603" s="29" t="s">
        <v>1907</v>
      </c>
      <c r="F603" s="29" t="s">
        <v>1908</v>
      </c>
      <c r="G603" s="29" t="s">
        <v>1975</v>
      </c>
      <c r="H603" s="30">
        <v>45096</v>
      </c>
      <c r="I603" s="30">
        <v>45777</v>
      </c>
      <c r="J603" s="30" t="s">
        <v>1921</v>
      </c>
      <c r="K603" s="29" t="s">
        <v>2580</v>
      </c>
      <c r="L603" s="29" t="s">
        <v>2581</v>
      </c>
      <c r="M603" s="29" t="s">
        <v>1978</v>
      </c>
      <c r="N603" s="29" t="s">
        <v>1986</v>
      </c>
      <c r="O603" s="29" t="s">
        <v>1987</v>
      </c>
      <c r="P603" s="29" t="s">
        <v>1981</v>
      </c>
      <c r="Q603" s="29" t="s">
        <v>1982</v>
      </c>
      <c r="R603" s="30">
        <v>43983</v>
      </c>
      <c r="S603" s="30">
        <v>43983</v>
      </c>
      <c r="T603" s="30">
        <v>44054</v>
      </c>
      <c r="U603" s="30">
        <v>44054</v>
      </c>
      <c r="V603" s="29" t="s">
        <v>1983</v>
      </c>
      <c r="W603" s="29" t="s">
        <v>1984</v>
      </c>
      <c r="X603" s="30">
        <v>45097</v>
      </c>
      <c r="Y603" s="29" t="s">
        <v>1985</v>
      </c>
    </row>
    <row r="604" spans="1:25" x14ac:dyDescent="0.25">
      <c r="A604" s="28" t="s">
        <v>2577</v>
      </c>
      <c r="B604" s="29" t="s">
        <v>2578</v>
      </c>
      <c r="C604" s="29" t="s">
        <v>1906</v>
      </c>
      <c r="D604" s="29" t="s">
        <v>2602</v>
      </c>
      <c r="E604" s="29" t="s">
        <v>1907</v>
      </c>
      <c r="F604" s="29" t="s">
        <v>1908</v>
      </c>
      <c r="G604" s="29" t="s">
        <v>1975</v>
      </c>
      <c r="H604" s="30">
        <v>45096</v>
      </c>
      <c r="I604" s="30">
        <v>45777</v>
      </c>
      <c r="J604" s="30" t="s">
        <v>1921</v>
      </c>
      <c r="K604" s="29" t="s">
        <v>2580</v>
      </c>
      <c r="L604" s="29" t="s">
        <v>2581</v>
      </c>
      <c r="M604" s="29" t="s">
        <v>1978</v>
      </c>
      <c r="N604" s="29" t="s">
        <v>1988</v>
      </c>
      <c r="O604" s="29" t="s">
        <v>1989</v>
      </c>
      <c r="P604" s="29" t="s">
        <v>1981</v>
      </c>
      <c r="Q604" s="29" t="s">
        <v>1982</v>
      </c>
      <c r="R604" s="30">
        <v>43983</v>
      </c>
      <c r="S604" s="30">
        <v>43983</v>
      </c>
      <c r="T604" s="30">
        <v>44054</v>
      </c>
      <c r="U604" s="30">
        <v>44054</v>
      </c>
      <c r="V604" s="29" t="s">
        <v>1983</v>
      </c>
      <c r="W604" s="29" t="s">
        <v>1984</v>
      </c>
      <c r="X604" s="30">
        <v>45097</v>
      </c>
      <c r="Y604" s="29" t="s">
        <v>1985</v>
      </c>
    </row>
    <row r="605" spans="1:25" x14ac:dyDescent="0.25">
      <c r="A605" s="28" t="s">
        <v>2577</v>
      </c>
      <c r="B605" s="29" t="s">
        <v>2578</v>
      </c>
      <c r="C605" s="29" t="s">
        <v>1906</v>
      </c>
      <c r="D605" s="29" t="s">
        <v>2602</v>
      </c>
      <c r="E605" s="29" t="s">
        <v>1907</v>
      </c>
      <c r="F605" s="29" t="s">
        <v>1908</v>
      </c>
      <c r="G605" s="29" t="s">
        <v>1975</v>
      </c>
      <c r="H605" s="30">
        <v>45096</v>
      </c>
      <c r="I605" s="30">
        <v>45777</v>
      </c>
      <c r="J605" s="30" t="s">
        <v>1921</v>
      </c>
      <c r="K605" s="29" t="s">
        <v>2580</v>
      </c>
      <c r="L605" s="29" t="s">
        <v>2581</v>
      </c>
      <c r="M605" s="29" t="s">
        <v>1978</v>
      </c>
      <c r="N605" s="29" t="s">
        <v>1990</v>
      </c>
      <c r="O605" s="29" t="s">
        <v>1991</v>
      </c>
      <c r="P605" s="29" t="s">
        <v>1981</v>
      </c>
      <c r="Q605" s="29" t="s">
        <v>1982</v>
      </c>
      <c r="R605" s="30">
        <v>45200</v>
      </c>
      <c r="S605" s="30">
        <v>45200</v>
      </c>
      <c r="T605" s="30">
        <v>45473</v>
      </c>
      <c r="U605" s="30"/>
      <c r="V605" s="29" t="s">
        <v>1983</v>
      </c>
      <c r="W605" s="29" t="s">
        <v>1984</v>
      </c>
      <c r="X605" s="30">
        <v>45097</v>
      </c>
      <c r="Y605" s="29" t="s">
        <v>1985</v>
      </c>
    </row>
    <row r="606" spans="1:25" x14ac:dyDescent="0.25">
      <c r="A606" s="28" t="s">
        <v>2577</v>
      </c>
      <c r="B606" s="29" t="s">
        <v>2578</v>
      </c>
      <c r="C606" s="29" t="s">
        <v>1906</v>
      </c>
      <c r="D606" s="29" t="s">
        <v>2602</v>
      </c>
      <c r="E606" s="29" t="s">
        <v>1907</v>
      </c>
      <c r="F606" s="29" t="s">
        <v>1908</v>
      </c>
      <c r="G606" s="29" t="s">
        <v>1975</v>
      </c>
      <c r="H606" s="30">
        <v>45096</v>
      </c>
      <c r="I606" s="30">
        <v>45777</v>
      </c>
      <c r="J606" s="30" t="s">
        <v>1921</v>
      </c>
      <c r="K606" s="29" t="s">
        <v>2580</v>
      </c>
      <c r="L606" s="29" t="s">
        <v>2581</v>
      </c>
      <c r="M606" s="29" t="s">
        <v>1978</v>
      </c>
      <c r="N606" s="29" t="s">
        <v>1992</v>
      </c>
      <c r="O606" s="29" t="s">
        <v>1993</v>
      </c>
      <c r="P606" s="29" t="s">
        <v>1981</v>
      </c>
      <c r="Q606" s="29" t="s">
        <v>1982</v>
      </c>
      <c r="R606" s="30">
        <v>45474</v>
      </c>
      <c r="S606" s="30"/>
      <c r="T606" s="30">
        <v>45596</v>
      </c>
      <c r="U606" s="30"/>
      <c r="V606" s="29" t="s">
        <v>1983</v>
      </c>
      <c r="W606" s="29" t="s">
        <v>1984</v>
      </c>
      <c r="X606" s="30">
        <v>45097</v>
      </c>
      <c r="Y606" s="29" t="s">
        <v>1985</v>
      </c>
    </row>
    <row r="607" spans="1:25" x14ac:dyDescent="0.25">
      <c r="A607" s="28" t="s">
        <v>2577</v>
      </c>
      <c r="B607" s="29" t="s">
        <v>2578</v>
      </c>
      <c r="C607" s="29" t="s">
        <v>1906</v>
      </c>
      <c r="D607" s="29" t="s">
        <v>2602</v>
      </c>
      <c r="E607" s="29" t="s">
        <v>1907</v>
      </c>
      <c r="F607" s="29" t="s">
        <v>1908</v>
      </c>
      <c r="G607" s="29" t="s">
        <v>1975</v>
      </c>
      <c r="H607" s="30">
        <v>45096</v>
      </c>
      <c r="I607" s="30">
        <v>45777</v>
      </c>
      <c r="J607" s="30" t="s">
        <v>1921</v>
      </c>
      <c r="K607" s="29" t="s">
        <v>2580</v>
      </c>
      <c r="L607" s="29" t="s">
        <v>2581</v>
      </c>
      <c r="M607" s="29" t="s">
        <v>1978</v>
      </c>
      <c r="N607" s="29" t="s">
        <v>1994</v>
      </c>
      <c r="O607" s="29" t="s">
        <v>1995</v>
      </c>
      <c r="P607" s="29" t="s">
        <v>1981</v>
      </c>
      <c r="Q607" s="29" t="s">
        <v>1982</v>
      </c>
      <c r="R607" s="30">
        <v>45565</v>
      </c>
      <c r="S607" s="30"/>
      <c r="T607" s="30">
        <v>45777</v>
      </c>
      <c r="U607" s="30"/>
      <c r="V607" s="29" t="s">
        <v>1983</v>
      </c>
      <c r="W607" s="29" t="s">
        <v>1984</v>
      </c>
      <c r="X607" s="30">
        <v>45097</v>
      </c>
      <c r="Y607" s="29" t="s">
        <v>1985</v>
      </c>
    </row>
    <row r="608" spans="1:25" x14ac:dyDescent="0.25">
      <c r="A608" s="28" t="s">
        <v>2577</v>
      </c>
      <c r="B608" s="29" t="s">
        <v>2578</v>
      </c>
      <c r="C608" s="29" t="s">
        <v>1906</v>
      </c>
      <c r="D608" s="29" t="s">
        <v>2602</v>
      </c>
      <c r="E608" s="29" t="s">
        <v>1907</v>
      </c>
      <c r="F608" s="29" t="s">
        <v>1908</v>
      </c>
      <c r="G608" s="29" t="s">
        <v>1975</v>
      </c>
      <c r="H608" s="30">
        <v>45096</v>
      </c>
      <c r="I608" s="30">
        <v>45777</v>
      </c>
      <c r="J608" s="30" t="s">
        <v>1921</v>
      </c>
      <c r="K608" s="29" t="s">
        <v>2580</v>
      </c>
      <c r="L608" s="29" t="s">
        <v>2581</v>
      </c>
      <c r="M608" s="29" t="s">
        <v>1978</v>
      </c>
      <c r="N608" s="29" t="s">
        <v>1996</v>
      </c>
      <c r="O608" s="29" t="s">
        <v>1997</v>
      </c>
      <c r="P608" s="29" t="s">
        <v>1981</v>
      </c>
      <c r="Q608" s="29" t="s">
        <v>1982</v>
      </c>
      <c r="R608" s="30">
        <v>45779</v>
      </c>
      <c r="S608" s="30"/>
      <c r="T608" s="30">
        <v>45869</v>
      </c>
      <c r="U608" s="30"/>
      <c r="V608" s="29" t="s">
        <v>1983</v>
      </c>
      <c r="W608" s="29" t="s">
        <v>1984</v>
      </c>
      <c r="X608" s="30">
        <v>45097</v>
      </c>
      <c r="Y608" s="29" t="s">
        <v>1985</v>
      </c>
    </row>
    <row r="609" spans="1:25" x14ac:dyDescent="0.25">
      <c r="A609" s="28" t="s">
        <v>2577</v>
      </c>
      <c r="B609" s="29" t="s">
        <v>2578</v>
      </c>
      <c r="C609" s="29" t="s">
        <v>1900</v>
      </c>
      <c r="D609" s="29" t="s">
        <v>2600</v>
      </c>
      <c r="E609" s="29" t="s">
        <v>1901</v>
      </c>
      <c r="F609" s="29" t="s">
        <v>1902</v>
      </c>
      <c r="G609" s="29" t="s">
        <v>1975</v>
      </c>
      <c r="H609" s="30">
        <v>45096</v>
      </c>
      <c r="I609" s="30">
        <v>46022</v>
      </c>
      <c r="J609" s="30" t="s">
        <v>1921</v>
      </c>
      <c r="K609" s="29" t="s">
        <v>2580</v>
      </c>
      <c r="L609" s="29" t="s">
        <v>2581</v>
      </c>
      <c r="M609" s="29" t="s">
        <v>1978</v>
      </c>
      <c r="N609" s="29" t="s">
        <v>1979</v>
      </c>
      <c r="O609" s="29" t="s">
        <v>1980</v>
      </c>
      <c r="P609" s="29" t="s">
        <v>1981</v>
      </c>
      <c r="Q609" s="29" t="s">
        <v>1982</v>
      </c>
      <c r="R609" s="30">
        <v>44440</v>
      </c>
      <c r="S609" s="30">
        <v>44926</v>
      </c>
      <c r="T609" s="30">
        <v>44926</v>
      </c>
      <c r="U609" s="30">
        <v>44926</v>
      </c>
      <c r="V609" s="29" t="s">
        <v>1983</v>
      </c>
      <c r="W609" s="29" t="s">
        <v>1984</v>
      </c>
      <c r="X609" s="30">
        <v>45097</v>
      </c>
      <c r="Y609" s="29" t="s">
        <v>1985</v>
      </c>
    </row>
    <row r="610" spans="1:25" x14ac:dyDescent="0.25">
      <c r="A610" s="28" t="s">
        <v>2577</v>
      </c>
      <c r="B610" s="29" t="s">
        <v>2578</v>
      </c>
      <c r="C610" s="29" t="s">
        <v>1900</v>
      </c>
      <c r="D610" s="29" t="s">
        <v>2600</v>
      </c>
      <c r="E610" s="29" t="s">
        <v>1901</v>
      </c>
      <c r="F610" s="29" t="s">
        <v>1902</v>
      </c>
      <c r="G610" s="29" t="s">
        <v>1975</v>
      </c>
      <c r="H610" s="30">
        <v>45096</v>
      </c>
      <c r="I610" s="30">
        <v>46022</v>
      </c>
      <c r="J610" s="30" t="s">
        <v>1921</v>
      </c>
      <c r="K610" s="29" t="s">
        <v>2580</v>
      </c>
      <c r="L610" s="29" t="s">
        <v>2581</v>
      </c>
      <c r="M610" s="29" t="s">
        <v>1978</v>
      </c>
      <c r="N610" s="29" t="s">
        <v>1986</v>
      </c>
      <c r="O610" s="29" t="s">
        <v>1987</v>
      </c>
      <c r="P610" s="29" t="s">
        <v>1981</v>
      </c>
      <c r="Q610" s="29" t="s">
        <v>1982</v>
      </c>
      <c r="R610" s="30">
        <v>45170</v>
      </c>
      <c r="S610" s="30">
        <v>44999</v>
      </c>
      <c r="T610" s="30">
        <v>45291</v>
      </c>
      <c r="U610" s="30"/>
      <c r="V610" s="29" t="s">
        <v>1983</v>
      </c>
      <c r="W610" s="29" t="s">
        <v>1984</v>
      </c>
      <c r="X610" s="30">
        <v>45097</v>
      </c>
      <c r="Y610" s="29" t="s">
        <v>1985</v>
      </c>
    </row>
    <row r="611" spans="1:25" x14ac:dyDescent="0.25">
      <c r="A611" s="28" t="s">
        <v>2577</v>
      </c>
      <c r="B611" s="29" t="s">
        <v>2578</v>
      </c>
      <c r="C611" s="29" t="s">
        <v>1900</v>
      </c>
      <c r="D611" s="29" t="s">
        <v>2600</v>
      </c>
      <c r="E611" s="29" t="s">
        <v>1901</v>
      </c>
      <c r="F611" s="29" t="s">
        <v>1902</v>
      </c>
      <c r="G611" s="29" t="s">
        <v>1975</v>
      </c>
      <c r="H611" s="30">
        <v>45096</v>
      </c>
      <c r="I611" s="30">
        <v>46022</v>
      </c>
      <c r="J611" s="30" t="s">
        <v>1921</v>
      </c>
      <c r="K611" s="29" t="s">
        <v>2580</v>
      </c>
      <c r="L611" s="29" t="s">
        <v>2581</v>
      </c>
      <c r="M611" s="29" t="s">
        <v>1978</v>
      </c>
      <c r="N611" s="29" t="s">
        <v>1988</v>
      </c>
      <c r="O611" s="29" t="s">
        <v>1989</v>
      </c>
      <c r="P611" s="29" t="s">
        <v>1981</v>
      </c>
      <c r="Q611" s="29" t="s">
        <v>1982</v>
      </c>
      <c r="R611" s="30">
        <v>45291</v>
      </c>
      <c r="S611" s="30">
        <v>44999</v>
      </c>
      <c r="T611" s="30">
        <v>45413</v>
      </c>
      <c r="U611" s="30"/>
      <c r="V611" s="29" t="s">
        <v>1983</v>
      </c>
      <c r="W611" s="29" t="s">
        <v>1984</v>
      </c>
      <c r="X611" s="30">
        <v>45097</v>
      </c>
      <c r="Y611" s="29" t="s">
        <v>1985</v>
      </c>
    </row>
    <row r="612" spans="1:25" x14ac:dyDescent="0.25">
      <c r="A612" s="28" t="s">
        <v>2577</v>
      </c>
      <c r="B612" s="29" t="s">
        <v>2578</v>
      </c>
      <c r="C612" s="29" t="s">
        <v>1900</v>
      </c>
      <c r="D612" s="29" t="s">
        <v>2600</v>
      </c>
      <c r="E612" s="29" t="s">
        <v>1901</v>
      </c>
      <c r="F612" s="29" t="s">
        <v>1902</v>
      </c>
      <c r="G612" s="29" t="s">
        <v>1975</v>
      </c>
      <c r="H612" s="30">
        <v>45096</v>
      </c>
      <c r="I612" s="30">
        <v>46022</v>
      </c>
      <c r="J612" s="30" t="s">
        <v>1921</v>
      </c>
      <c r="K612" s="29" t="s">
        <v>2580</v>
      </c>
      <c r="L612" s="29" t="s">
        <v>2581</v>
      </c>
      <c r="M612" s="29" t="s">
        <v>1978</v>
      </c>
      <c r="N612" s="29" t="s">
        <v>1990</v>
      </c>
      <c r="O612" s="29" t="s">
        <v>1991</v>
      </c>
      <c r="P612" s="29" t="s">
        <v>1981</v>
      </c>
      <c r="Q612" s="29" t="s">
        <v>1982</v>
      </c>
      <c r="R612" s="30">
        <v>45291</v>
      </c>
      <c r="S612" s="30"/>
      <c r="T612" s="30">
        <v>45413</v>
      </c>
      <c r="U612" s="30"/>
      <c r="V612" s="29" t="s">
        <v>1983</v>
      </c>
      <c r="W612" s="29" t="s">
        <v>1984</v>
      </c>
      <c r="X612" s="30">
        <v>45097</v>
      </c>
      <c r="Y612" s="29" t="s">
        <v>1985</v>
      </c>
    </row>
    <row r="613" spans="1:25" x14ac:dyDescent="0.25">
      <c r="A613" s="28" t="s">
        <v>2577</v>
      </c>
      <c r="B613" s="29" t="s">
        <v>2578</v>
      </c>
      <c r="C613" s="29" t="s">
        <v>1900</v>
      </c>
      <c r="D613" s="29" t="s">
        <v>2600</v>
      </c>
      <c r="E613" s="29" t="s">
        <v>1901</v>
      </c>
      <c r="F613" s="29" t="s">
        <v>1902</v>
      </c>
      <c r="G613" s="29" t="s">
        <v>1975</v>
      </c>
      <c r="H613" s="30">
        <v>45096</v>
      </c>
      <c r="I613" s="30">
        <v>46022</v>
      </c>
      <c r="J613" s="30" t="s">
        <v>1921</v>
      </c>
      <c r="K613" s="29" t="s">
        <v>2580</v>
      </c>
      <c r="L613" s="29" t="s">
        <v>2581</v>
      </c>
      <c r="M613" s="29" t="s">
        <v>1978</v>
      </c>
      <c r="N613" s="29" t="s">
        <v>1992</v>
      </c>
      <c r="O613" s="29" t="s">
        <v>1993</v>
      </c>
      <c r="P613" s="29" t="s">
        <v>1981</v>
      </c>
      <c r="Q613" s="29" t="s">
        <v>1982</v>
      </c>
      <c r="R613" s="30">
        <v>45413</v>
      </c>
      <c r="S613" s="30"/>
      <c r="T613" s="30">
        <v>45565</v>
      </c>
      <c r="U613" s="30"/>
      <c r="V613" s="29" t="s">
        <v>1983</v>
      </c>
      <c r="W613" s="29" t="s">
        <v>1984</v>
      </c>
      <c r="X613" s="30">
        <v>45097</v>
      </c>
      <c r="Y613" s="29" t="s">
        <v>1985</v>
      </c>
    </row>
    <row r="614" spans="1:25" x14ac:dyDescent="0.25">
      <c r="A614" s="28" t="s">
        <v>2577</v>
      </c>
      <c r="B614" s="29" t="s">
        <v>2578</v>
      </c>
      <c r="C614" s="29" t="s">
        <v>1900</v>
      </c>
      <c r="D614" s="29" t="s">
        <v>2600</v>
      </c>
      <c r="E614" s="29" t="s">
        <v>1901</v>
      </c>
      <c r="F614" s="29" t="s">
        <v>1902</v>
      </c>
      <c r="G614" s="29" t="s">
        <v>1975</v>
      </c>
      <c r="H614" s="30">
        <v>45096</v>
      </c>
      <c r="I614" s="30">
        <v>46022</v>
      </c>
      <c r="J614" s="30" t="s">
        <v>1921</v>
      </c>
      <c r="K614" s="29" t="s">
        <v>2580</v>
      </c>
      <c r="L614" s="29" t="s">
        <v>2581</v>
      </c>
      <c r="M614" s="29" t="s">
        <v>1978</v>
      </c>
      <c r="N614" s="29" t="s">
        <v>1994</v>
      </c>
      <c r="O614" s="29" t="s">
        <v>1995</v>
      </c>
      <c r="P614" s="29" t="s">
        <v>1981</v>
      </c>
      <c r="Q614" s="29" t="s">
        <v>1982</v>
      </c>
      <c r="R614" s="30">
        <v>45566</v>
      </c>
      <c r="S614" s="30"/>
      <c r="T614" s="30">
        <v>46022</v>
      </c>
      <c r="U614" s="30"/>
      <c r="V614" s="29" t="s">
        <v>1983</v>
      </c>
      <c r="W614" s="29" t="s">
        <v>1984</v>
      </c>
      <c r="X614" s="30">
        <v>45097</v>
      </c>
      <c r="Y614" s="29" t="s">
        <v>1985</v>
      </c>
    </row>
    <row r="615" spans="1:25" x14ac:dyDescent="0.25">
      <c r="A615" s="28" t="s">
        <v>2577</v>
      </c>
      <c r="B615" s="29" t="s">
        <v>2578</v>
      </c>
      <c r="C615" s="29" t="s">
        <v>1900</v>
      </c>
      <c r="D615" s="29" t="s">
        <v>2600</v>
      </c>
      <c r="E615" s="29" t="s">
        <v>1901</v>
      </c>
      <c r="F615" s="29" t="s">
        <v>1902</v>
      </c>
      <c r="G615" s="29" t="s">
        <v>1975</v>
      </c>
      <c r="H615" s="30">
        <v>45096</v>
      </c>
      <c r="I615" s="30">
        <v>46022</v>
      </c>
      <c r="J615" s="30" t="s">
        <v>1921</v>
      </c>
      <c r="K615" s="29" t="s">
        <v>2580</v>
      </c>
      <c r="L615" s="29" t="s">
        <v>2581</v>
      </c>
      <c r="M615" s="29" t="s">
        <v>1978</v>
      </c>
      <c r="N615" s="29" t="s">
        <v>1996</v>
      </c>
      <c r="O615" s="29" t="s">
        <v>1997</v>
      </c>
      <c r="P615" s="29" t="s">
        <v>1981</v>
      </c>
      <c r="Q615" s="29" t="s">
        <v>1982</v>
      </c>
      <c r="R615" s="30">
        <v>45900</v>
      </c>
      <c r="S615" s="30"/>
      <c r="T615" s="30">
        <v>46022</v>
      </c>
      <c r="U615" s="30"/>
      <c r="V615" s="29" t="s">
        <v>1983</v>
      </c>
      <c r="W615" s="29" t="s">
        <v>1984</v>
      </c>
      <c r="X615" s="30">
        <v>45097</v>
      </c>
      <c r="Y615" s="29" t="s">
        <v>1985</v>
      </c>
    </row>
    <row r="616" spans="1:25" x14ac:dyDescent="0.25">
      <c r="A616" s="28" t="s">
        <v>2577</v>
      </c>
      <c r="B616" s="29" t="s">
        <v>2578</v>
      </c>
      <c r="C616" s="29" t="s">
        <v>1852</v>
      </c>
      <c r="D616" s="29" t="s">
        <v>2584</v>
      </c>
      <c r="E616" s="29" t="s">
        <v>1853</v>
      </c>
      <c r="F616" s="29" t="s">
        <v>1854</v>
      </c>
      <c r="G616" s="29" t="s">
        <v>1975</v>
      </c>
      <c r="H616" s="30">
        <v>45096</v>
      </c>
      <c r="I616" s="30">
        <v>46022</v>
      </c>
      <c r="J616" s="30" t="s">
        <v>1921</v>
      </c>
      <c r="K616" s="29" t="s">
        <v>2580</v>
      </c>
      <c r="L616" s="29" t="s">
        <v>2581</v>
      </c>
      <c r="M616" s="29" t="s">
        <v>1978</v>
      </c>
      <c r="N616" s="29" t="s">
        <v>1979</v>
      </c>
      <c r="O616" s="29" t="s">
        <v>1980</v>
      </c>
      <c r="P616" s="29" t="s">
        <v>1981</v>
      </c>
      <c r="Q616" s="29" t="s">
        <v>1982</v>
      </c>
      <c r="R616" s="30">
        <v>44866</v>
      </c>
      <c r="S616" s="30">
        <v>44866</v>
      </c>
      <c r="T616" s="30">
        <v>45596</v>
      </c>
      <c r="U616" s="30"/>
      <c r="V616" s="29" t="s">
        <v>1983</v>
      </c>
      <c r="W616" s="29" t="s">
        <v>1984</v>
      </c>
      <c r="X616" s="30">
        <v>45097</v>
      </c>
      <c r="Y616" s="29" t="s">
        <v>1985</v>
      </c>
    </row>
    <row r="617" spans="1:25" x14ac:dyDescent="0.25">
      <c r="A617" s="28" t="s">
        <v>2577</v>
      </c>
      <c r="B617" s="29" t="s">
        <v>2578</v>
      </c>
      <c r="C617" s="29" t="s">
        <v>1852</v>
      </c>
      <c r="D617" s="29" t="s">
        <v>2584</v>
      </c>
      <c r="E617" s="29" t="s">
        <v>1853</v>
      </c>
      <c r="F617" s="29" t="s">
        <v>1854</v>
      </c>
      <c r="G617" s="29" t="s">
        <v>1975</v>
      </c>
      <c r="H617" s="30">
        <v>45096</v>
      </c>
      <c r="I617" s="30">
        <v>46022</v>
      </c>
      <c r="J617" s="30" t="s">
        <v>1921</v>
      </c>
      <c r="K617" s="29" t="s">
        <v>2580</v>
      </c>
      <c r="L617" s="29" t="s">
        <v>2581</v>
      </c>
      <c r="M617" s="29" t="s">
        <v>1978</v>
      </c>
      <c r="N617" s="29" t="s">
        <v>1986</v>
      </c>
      <c r="O617" s="29" t="s">
        <v>1987</v>
      </c>
      <c r="P617" s="29" t="s">
        <v>1981</v>
      </c>
      <c r="Q617" s="29" t="s">
        <v>1982</v>
      </c>
      <c r="R617" s="30">
        <v>45597</v>
      </c>
      <c r="S617" s="30"/>
      <c r="T617" s="30">
        <v>45657</v>
      </c>
      <c r="U617" s="30"/>
      <c r="V617" s="29" t="s">
        <v>1983</v>
      </c>
      <c r="W617" s="29" t="s">
        <v>1984</v>
      </c>
      <c r="X617" s="30">
        <v>45097</v>
      </c>
      <c r="Y617" s="29" t="s">
        <v>1985</v>
      </c>
    </row>
    <row r="618" spans="1:25" x14ac:dyDescent="0.25">
      <c r="A618" s="28" t="s">
        <v>2577</v>
      </c>
      <c r="B618" s="29" t="s">
        <v>2578</v>
      </c>
      <c r="C618" s="29" t="s">
        <v>1852</v>
      </c>
      <c r="D618" s="29" t="s">
        <v>2584</v>
      </c>
      <c r="E618" s="29" t="s">
        <v>1853</v>
      </c>
      <c r="F618" s="29" t="s">
        <v>1854</v>
      </c>
      <c r="G618" s="29" t="s">
        <v>1975</v>
      </c>
      <c r="H618" s="30">
        <v>45096</v>
      </c>
      <c r="I618" s="30">
        <v>46022</v>
      </c>
      <c r="J618" s="30" t="s">
        <v>1921</v>
      </c>
      <c r="K618" s="29" t="s">
        <v>2580</v>
      </c>
      <c r="L618" s="29" t="s">
        <v>2581</v>
      </c>
      <c r="M618" s="29" t="s">
        <v>1978</v>
      </c>
      <c r="N618" s="29" t="s">
        <v>1988</v>
      </c>
      <c r="O618" s="29" t="s">
        <v>1989</v>
      </c>
      <c r="P618" s="29" t="s">
        <v>1981</v>
      </c>
      <c r="Q618" s="29" t="s">
        <v>1982</v>
      </c>
      <c r="R618" s="30">
        <v>45597</v>
      </c>
      <c r="S618" s="30"/>
      <c r="T618" s="30">
        <v>45657</v>
      </c>
      <c r="U618" s="30"/>
      <c r="V618" s="29" t="s">
        <v>1983</v>
      </c>
      <c r="W618" s="29" t="s">
        <v>1984</v>
      </c>
      <c r="X618" s="30">
        <v>45097</v>
      </c>
      <c r="Y618" s="29" t="s">
        <v>1985</v>
      </c>
    </row>
    <row r="619" spans="1:25" x14ac:dyDescent="0.25">
      <c r="A619" s="28" t="s">
        <v>2577</v>
      </c>
      <c r="B619" s="29" t="s">
        <v>2578</v>
      </c>
      <c r="C619" s="29" t="s">
        <v>1852</v>
      </c>
      <c r="D619" s="29" t="s">
        <v>2584</v>
      </c>
      <c r="E619" s="29" t="s">
        <v>1853</v>
      </c>
      <c r="F619" s="29" t="s">
        <v>1854</v>
      </c>
      <c r="G619" s="29" t="s">
        <v>1975</v>
      </c>
      <c r="H619" s="30">
        <v>45096</v>
      </c>
      <c r="I619" s="30">
        <v>46022</v>
      </c>
      <c r="J619" s="30" t="s">
        <v>1921</v>
      </c>
      <c r="K619" s="29" t="s">
        <v>2580</v>
      </c>
      <c r="L619" s="29" t="s">
        <v>2581</v>
      </c>
      <c r="M619" s="29" t="s">
        <v>1978</v>
      </c>
      <c r="N619" s="29" t="s">
        <v>1990</v>
      </c>
      <c r="O619" s="29" t="s">
        <v>1991</v>
      </c>
      <c r="P619" s="29" t="s">
        <v>1981</v>
      </c>
      <c r="Q619" s="29" t="s">
        <v>1982</v>
      </c>
      <c r="R619" s="30">
        <v>45658</v>
      </c>
      <c r="S619" s="30"/>
      <c r="T619" s="30">
        <v>45777</v>
      </c>
      <c r="U619" s="30"/>
      <c r="V619" s="29" t="s">
        <v>1983</v>
      </c>
      <c r="W619" s="29" t="s">
        <v>1984</v>
      </c>
      <c r="X619" s="30">
        <v>45097</v>
      </c>
      <c r="Y619" s="29" t="s">
        <v>1985</v>
      </c>
    </row>
    <row r="620" spans="1:25" x14ac:dyDescent="0.25">
      <c r="A620" s="28" t="s">
        <v>2577</v>
      </c>
      <c r="B620" s="29" t="s">
        <v>2578</v>
      </c>
      <c r="C620" s="29" t="s">
        <v>1852</v>
      </c>
      <c r="D620" s="29" t="s">
        <v>2584</v>
      </c>
      <c r="E620" s="29" t="s">
        <v>1853</v>
      </c>
      <c r="F620" s="29" t="s">
        <v>1854</v>
      </c>
      <c r="G620" s="29" t="s">
        <v>1975</v>
      </c>
      <c r="H620" s="30">
        <v>45096</v>
      </c>
      <c r="I620" s="30">
        <v>46022</v>
      </c>
      <c r="J620" s="30" t="s">
        <v>1921</v>
      </c>
      <c r="K620" s="29" t="s">
        <v>2580</v>
      </c>
      <c r="L620" s="29" t="s">
        <v>2581</v>
      </c>
      <c r="M620" s="29" t="s">
        <v>1978</v>
      </c>
      <c r="N620" s="29" t="s">
        <v>1992</v>
      </c>
      <c r="O620" s="29" t="s">
        <v>1993</v>
      </c>
      <c r="P620" s="29" t="s">
        <v>1981</v>
      </c>
      <c r="Q620" s="29" t="s">
        <v>1982</v>
      </c>
      <c r="R620" s="30">
        <v>45778</v>
      </c>
      <c r="S620" s="30"/>
      <c r="T620" s="30">
        <v>45900</v>
      </c>
      <c r="U620" s="30"/>
      <c r="V620" s="29" t="s">
        <v>1983</v>
      </c>
      <c r="W620" s="29" t="s">
        <v>1984</v>
      </c>
      <c r="X620" s="30">
        <v>45097</v>
      </c>
      <c r="Y620" s="29" t="s">
        <v>1985</v>
      </c>
    </row>
    <row r="621" spans="1:25" x14ac:dyDescent="0.25">
      <c r="A621" s="28" t="s">
        <v>2577</v>
      </c>
      <c r="B621" s="29" t="s">
        <v>2578</v>
      </c>
      <c r="C621" s="29" t="s">
        <v>1852</v>
      </c>
      <c r="D621" s="29" t="s">
        <v>2584</v>
      </c>
      <c r="E621" s="29" t="s">
        <v>1853</v>
      </c>
      <c r="F621" s="29" t="s">
        <v>1854</v>
      </c>
      <c r="G621" s="29" t="s">
        <v>1975</v>
      </c>
      <c r="H621" s="30">
        <v>45096</v>
      </c>
      <c r="I621" s="30">
        <v>46022</v>
      </c>
      <c r="J621" s="30" t="s">
        <v>1921</v>
      </c>
      <c r="K621" s="29" t="s">
        <v>2580</v>
      </c>
      <c r="L621" s="29" t="s">
        <v>2581</v>
      </c>
      <c r="M621" s="29" t="s">
        <v>1978</v>
      </c>
      <c r="N621" s="29" t="s">
        <v>1994</v>
      </c>
      <c r="O621" s="29" t="s">
        <v>1995</v>
      </c>
      <c r="P621" s="29" t="s">
        <v>1981</v>
      </c>
      <c r="Q621" s="29" t="s">
        <v>1982</v>
      </c>
      <c r="R621" s="30">
        <v>45901</v>
      </c>
      <c r="S621" s="30"/>
      <c r="T621" s="30">
        <v>46507</v>
      </c>
      <c r="U621" s="30"/>
      <c r="V621" s="29" t="s">
        <v>1983</v>
      </c>
      <c r="W621" s="29" t="s">
        <v>1984</v>
      </c>
      <c r="X621" s="30">
        <v>45097</v>
      </c>
      <c r="Y621" s="29" t="s">
        <v>1985</v>
      </c>
    </row>
    <row r="622" spans="1:25" x14ac:dyDescent="0.25">
      <c r="A622" s="28" t="s">
        <v>2577</v>
      </c>
      <c r="B622" s="29" t="s">
        <v>2578</v>
      </c>
      <c r="C622" s="29" t="s">
        <v>1852</v>
      </c>
      <c r="D622" s="29" t="s">
        <v>2584</v>
      </c>
      <c r="E622" s="29" t="s">
        <v>1853</v>
      </c>
      <c r="F622" s="29" t="s">
        <v>1854</v>
      </c>
      <c r="G622" s="29" t="s">
        <v>1975</v>
      </c>
      <c r="H622" s="30">
        <v>45096</v>
      </c>
      <c r="I622" s="30">
        <v>46022</v>
      </c>
      <c r="J622" s="30" t="s">
        <v>1921</v>
      </c>
      <c r="K622" s="29" t="s">
        <v>2580</v>
      </c>
      <c r="L622" s="29" t="s">
        <v>2581</v>
      </c>
      <c r="M622" s="29" t="s">
        <v>1978</v>
      </c>
      <c r="N622" s="29" t="s">
        <v>1996</v>
      </c>
      <c r="O622" s="29" t="s">
        <v>1997</v>
      </c>
      <c r="P622" s="29" t="s">
        <v>1981</v>
      </c>
      <c r="Q622" s="29" t="s">
        <v>1982</v>
      </c>
      <c r="R622" s="30">
        <v>46478</v>
      </c>
      <c r="S622" s="30"/>
      <c r="T622" s="30">
        <v>46630</v>
      </c>
      <c r="U622" s="30"/>
      <c r="V622" s="29" t="s">
        <v>1983</v>
      </c>
      <c r="W622" s="29" t="s">
        <v>1984</v>
      </c>
      <c r="X622" s="30">
        <v>45097</v>
      </c>
      <c r="Y622" s="29" t="s">
        <v>1985</v>
      </c>
    </row>
    <row r="623" spans="1:25" x14ac:dyDescent="0.25">
      <c r="A623" s="28" t="s">
        <v>2577</v>
      </c>
      <c r="B623" s="29" t="s">
        <v>2578</v>
      </c>
      <c r="C623" s="29" t="s">
        <v>1843</v>
      </c>
      <c r="D623" s="29" t="s">
        <v>2579</v>
      </c>
      <c r="E623" s="29" t="s">
        <v>1844</v>
      </c>
      <c r="F623" s="29" t="s">
        <v>1845</v>
      </c>
      <c r="G623" s="29" t="s">
        <v>1975</v>
      </c>
      <c r="H623" s="30">
        <v>45096</v>
      </c>
      <c r="I623" s="30">
        <v>45657</v>
      </c>
      <c r="J623" s="30" t="s">
        <v>1921</v>
      </c>
      <c r="K623" s="29" t="s">
        <v>2580</v>
      </c>
      <c r="L623" s="29" t="s">
        <v>2581</v>
      </c>
      <c r="M623" s="29" t="s">
        <v>1978</v>
      </c>
      <c r="N623" s="29" t="s">
        <v>1979</v>
      </c>
      <c r="O623" s="29" t="s">
        <v>1980</v>
      </c>
      <c r="P623" s="29" t="s">
        <v>1981</v>
      </c>
      <c r="Q623" s="29" t="s">
        <v>1982</v>
      </c>
      <c r="R623" s="30">
        <v>44713</v>
      </c>
      <c r="S623" s="30">
        <v>44713</v>
      </c>
      <c r="T623" s="30">
        <v>44805</v>
      </c>
      <c r="U623" s="30">
        <v>44805</v>
      </c>
      <c r="V623" s="29" t="s">
        <v>1983</v>
      </c>
      <c r="W623" s="29" t="s">
        <v>1984</v>
      </c>
      <c r="X623" s="30">
        <v>45103</v>
      </c>
      <c r="Y623" s="29" t="s">
        <v>1985</v>
      </c>
    </row>
    <row r="624" spans="1:25" x14ac:dyDescent="0.25">
      <c r="A624" s="28" t="s">
        <v>2577</v>
      </c>
      <c r="B624" s="29" t="s">
        <v>2578</v>
      </c>
      <c r="C624" s="29" t="s">
        <v>1843</v>
      </c>
      <c r="D624" s="29" t="s">
        <v>2579</v>
      </c>
      <c r="E624" s="29" t="s">
        <v>1844</v>
      </c>
      <c r="F624" s="29" t="s">
        <v>1845</v>
      </c>
      <c r="G624" s="29" t="s">
        <v>1975</v>
      </c>
      <c r="H624" s="30">
        <v>45096</v>
      </c>
      <c r="I624" s="30">
        <v>45657</v>
      </c>
      <c r="J624" s="30" t="s">
        <v>1921</v>
      </c>
      <c r="K624" s="29" t="s">
        <v>2580</v>
      </c>
      <c r="L624" s="29" t="s">
        <v>2581</v>
      </c>
      <c r="M624" s="29" t="s">
        <v>1978</v>
      </c>
      <c r="N624" s="29" t="s">
        <v>1986</v>
      </c>
      <c r="O624" s="29" t="s">
        <v>1987</v>
      </c>
      <c r="P624" s="29" t="s">
        <v>1981</v>
      </c>
      <c r="Q624" s="29" t="s">
        <v>1982</v>
      </c>
      <c r="R624" s="30">
        <v>44805</v>
      </c>
      <c r="S624" s="30">
        <v>45054</v>
      </c>
      <c r="T624" s="30">
        <v>45046</v>
      </c>
      <c r="U624" s="30"/>
      <c r="V624" s="29" t="s">
        <v>1983</v>
      </c>
      <c r="W624" s="29" t="s">
        <v>1984</v>
      </c>
      <c r="X624" s="30">
        <v>45103</v>
      </c>
      <c r="Y624" s="29" t="s">
        <v>1985</v>
      </c>
    </row>
    <row r="625" spans="1:25" x14ac:dyDescent="0.25">
      <c r="A625" s="28" t="s">
        <v>2577</v>
      </c>
      <c r="B625" s="29" t="s">
        <v>2578</v>
      </c>
      <c r="C625" s="29" t="s">
        <v>1843</v>
      </c>
      <c r="D625" s="29" t="s">
        <v>2579</v>
      </c>
      <c r="E625" s="29" t="s">
        <v>1844</v>
      </c>
      <c r="F625" s="29" t="s">
        <v>1845</v>
      </c>
      <c r="G625" s="29" t="s">
        <v>1975</v>
      </c>
      <c r="H625" s="30">
        <v>45096</v>
      </c>
      <c r="I625" s="30">
        <v>45657</v>
      </c>
      <c r="J625" s="30" t="s">
        <v>1921</v>
      </c>
      <c r="K625" s="29" t="s">
        <v>2580</v>
      </c>
      <c r="L625" s="29" t="s">
        <v>2581</v>
      </c>
      <c r="M625" s="29" t="s">
        <v>1978</v>
      </c>
      <c r="N625" s="29" t="s">
        <v>1988</v>
      </c>
      <c r="O625" s="29" t="s">
        <v>1989</v>
      </c>
      <c r="P625" s="29" t="s">
        <v>1981</v>
      </c>
      <c r="Q625" s="29" t="s">
        <v>1982</v>
      </c>
      <c r="R625" s="30">
        <v>44805</v>
      </c>
      <c r="S625" s="30"/>
      <c r="T625" s="30">
        <v>45291</v>
      </c>
      <c r="U625" s="30"/>
      <c r="V625" s="29" t="s">
        <v>1983</v>
      </c>
      <c r="W625" s="29" t="s">
        <v>1984</v>
      </c>
      <c r="X625" s="30">
        <v>45103</v>
      </c>
      <c r="Y625" s="29" t="s">
        <v>1985</v>
      </c>
    </row>
    <row r="626" spans="1:25" x14ac:dyDescent="0.25">
      <c r="A626" s="28" t="s">
        <v>2577</v>
      </c>
      <c r="B626" s="29" t="s">
        <v>2578</v>
      </c>
      <c r="C626" s="29" t="s">
        <v>1843</v>
      </c>
      <c r="D626" s="29" t="s">
        <v>2579</v>
      </c>
      <c r="E626" s="29" t="s">
        <v>1844</v>
      </c>
      <c r="F626" s="29" t="s">
        <v>1845</v>
      </c>
      <c r="G626" s="29" t="s">
        <v>1975</v>
      </c>
      <c r="H626" s="30">
        <v>45096</v>
      </c>
      <c r="I626" s="30">
        <v>45657</v>
      </c>
      <c r="J626" s="30" t="s">
        <v>1921</v>
      </c>
      <c r="K626" s="29" t="s">
        <v>2580</v>
      </c>
      <c r="L626" s="29" t="s">
        <v>2581</v>
      </c>
      <c r="M626" s="29" t="s">
        <v>1978</v>
      </c>
      <c r="N626" s="29" t="s">
        <v>1990</v>
      </c>
      <c r="O626" s="29" t="s">
        <v>1991</v>
      </c>
      <c r="P626" s="29" t="s">
        <v>1981</v>
      </c>
      <c r="Q626" s="29" t="s">
        <v>1982</v>
      </c>
      <c r="R626" s="30">
        <v>45046</v>
      </c>
      <c r="S626" s="30"/>
      <c r="T626" s="30">
        <v>45291</v>
      </c>
      <c r="U626" s="30"/>
      <c r="V626" s="29" t="s">
        <v>1983</v>
      </c>
      <c r="W626" s="29" t="s">
        <v>1984</v>
      </c>
      <c r="X626" s="30">
        <v>45103</v>
      </c>
      <c r="Y626" s="29" t="s">
        <v>1985</v>
      </c>
    </row>
    <row r="627" spans="1:25" x14ac:dyDescent="0.25">
      <c r="A627" s="28" t="s">
        <v>2577</v>
      </c>
      <c r="B627" s="29" t="s">
        <v>2578</v>
      </c>
      <c r="C627" s="29" t="s">
        <v>1843</v>
      </c>
      <c r="D627" s="29" t="s">
        <v>2579</v>
      </c>
      <c r="E627" s="29" t="s">
        <v>1844</v>
      </c>
      <c r="F627" s="29" t="s">
        <v>1845</v>
      </c>
      <c r="G627" s="29" t="s">
        <v>1975</v>
      </c>
      <c r="H627" s="30">
        <v>45096</v>
      </c>
      <c r="I627" s="30">
        <v>45657</v>
      </c>
      <c r="J627" s="30" t="s">
        <v>1921</v>
      </c>
      <c r="K627" s="29" t="s">
        <v>2580</v>
      </c>
      <c r="L627" s="29" t="s">
        <v>2581</v>
      </c>
      <c r="M627" s="29" t="s">
        <v>1978</v>
      </c>
      <c r="N627" s="29" t="s">
        <v>1992</v>
      </c>
      <c r="O627" s="29" t="s">
        <v>1993</v>
      </c>
      <c r="P627" s="29" t="s">
        <v>1981</v>
      </c>
      <c r="Q627" s="29" t="s">
        <v>1982</v>
      </c>
      <c r="R627" s="30">
        <v>45230</v>
      </c>
      <c r="S627" s="30"/>
      <c r="T627" s="30">
        <v>45291</v>
      </c>
      <c r="U627" s="30"/>
      <c r="V627" s="29" t="s">
        <v>1983</v>
      </c>
      <c r="W627" s="29" t="s">
        <v>1984</v>
      </c>
      <c r="X627" s="30">
        <v>45103</v>
      </c>
      <c r="Y627" s="29" t="s">
        <v>1985</v>
      </c>
    </row>
    <row r="628" spans="1:25" x14ac:dyDescent="0.25">
      <c r="A628" s="28" t="s">
        <v>2577</v>
      </c>
      <c r="B628" s="29" t="s">
        <v>2578</v>
      </c>
      <c r="C628" s="29" t="s">
        <v>1843</v>
      </c>
      <c r="D628" s="29" t="s">
        <v>2579</v>
      </c>
      <c r="E628" s="29" t="s">
        <v>1844</v>
      </c>
      <c r="F628" s="29" t="s">
        <v>1845</v>
      </c>
      <c r="G628" s="29" t="s">
        <v>1975</v>
      </c>
      <c r="H628" s="30">
        <v>45096</v>
      </c>
      <c r="I628" s="30">
        <v>45657</v>
      </c>
      <c r="J628" s="30" t="s">
        <v>1921</v>
      </c>
      <c r="K628" s="29" t="s">
        <v>2580</v>
      </c>
      <c r="L628" s="29" t="s">
        <v>2581</v>
      </c>
      <c r="M628" s="29" t="s">
        <v>1978</v>
      </c>
      <c r="N628" s="29" t="s">
        <v>1994</v>
      </c>
      <c r="O628" s="29" t="s">
        <v>1995</v>
      </c>
      <c r="P628" s="29" t="s">
        <v>1981</v>
      </c>
      <c r="Q628" s="29" t="s">
        <v>1982</v>
      </c>
      <c r="R628" s="30">
        <v>45293</v>
      </c>
      <c r="S628" s="30"/>
      <c r="T628" s="30">
        <v>45412</v>
      </c>
      <c r="U628" s="30"/>
      <c r="V628" s="29" t="s">
        <v>1983</v>
      </c>
      <c r="W628" s="29" t="s">
        <v>1984</v>
      </c>
      <c r="X628" s="30">
        <v>45103</v>
      </c>
      <c r="Y628" s="29" t="s">
        <v>1985</v>
      </c>
    </row>
    <row r="629" spans="1:25" x14ac:dyDescent="0.25">
      <c r="A629" s="28" t="s">
        <v>2577</v>
      </c>
      <c r="B629" s="29" t="s">
        <v>2578</v>
      </c>
      <c r="C629" s="29" t="s">
        <v>1843</v>
      </c>
      <c r="D629" s="29" t="s">
        <v>2579</v>
      </c>
      <c r="E629" s="29" t="s">
        <v>1844</v>
      </c>
      <c r="F629" s="29" t="s">
        <v>1845</v>
      </c>
      <c r="G629" s="29" t="s">
        <v>1975</v>
      </c>
      <c r="H629" s="30">
        <v>45096</v>
      </c>
      <c r="I629" s="30">
        <v>45657</v>
      </c>
      <c r="J629" s="30" t="s">
        <v>1921</v>
      </c>
      <c r="K629" s="29" t="s">
        <v>2580</v>
      </c>
      <c r="L629" s="29" t="s">
        <v>2581</v>
      </c>
      <c r="M629" s="29" t="s">
        <v>1978</v>
      </c>
      <c r="N629" s="29" t="s">
        <v>1996</v>
      </c>
      <c r="O629" s="29" t="s">
        <v>1997</v>
      </c>
      <c r="P629" s="29" t="s">
        <v>1981</v>
      </c>
      <c r="Q629" s="29" t="s">
        <v>1982</v>
      </c>
      <c r="R629" s="30">
        <v>45536</v>
      </c>
      <c r="S629" s="30"/>
      <c r="T629" s="30">
        <v>45657</v>
      </c>
      <c r="U629" s="30"/>
      <c r="V629" s="29" t="s">
        <v>1983</v>
      </c>
      <c r="W629" s="29" t="s">
        <v>1984</v>
      </c>
      <c r="X629" s="30">
        <v>45103</v>
      </c>
      <c r="Y629" s="29" t="s">
        <v>1985</v>
      </c>
    </row>
    <row r="630" spans="1:25" x14ac:dyDescent="0.25">
      <c r="A630" s="28" t="s">
        <v>2577</v>
      </c>
      <c r="B630" s="29" t="s">
        <v>2578</v>
      </c>
      <c r="C630" s="29" t="s">
        <v>1846</v>
      </c>
      <c r="D630" s="29" t="s">
        <v>2582</v>
      </c>
      <c r="E630" s="29" t="s">
        <v>1847</v>
      </c>
      <c r="F630" s="29" t="s">
        <v>1848</v>
      </c>
      <c r="G630" s="29" t="s">
        <v>1975</v>
      </c>
      <c r="H630" s="30">
        <v>45096</v>
      </c>
      <c r="I630" s="30">
        <v>46022</v>
      </c>
      <c r="J630" s="30" t="s">
        <v>1921</v>
      </c>
      <c r="K630" s="29" t="s">
        <v>2580</v>
      </c>
      <c r="L630" s="29" t="s">
        <v>2581</v>
      </c>
      <c r="M630" s="29" t="s">
        <v>1978</v>
      </c>
      <c r="N630" s="29" t="s">
        <v>1979</v>
      </c>
      <c r="O630" s="29" t="s">
        <v>1980</v>
      </c>
      <c r="P630" s="29" t="s">
        <v>1981</v>
      </c>
      <c r="Q630" s="29" t="s">
        <v>1982</v>
      </c>
      <c r="R630" s="30">
        <v>44805</v>
      </c>
      <c r="S630" s="30">
        <v>44805</v>
      </c>
      <c r="T630" s="30">
        <v>45046</v>
      </c>
      <c r="U630" s="30">
        <v>45078</v>
      </c>
      <c r="V630" s="29" t="s">
        <v>1983</v>
      </c>
      <c r="W630" s="29" t="s">
        <v>1984</v>
      </c>
      <c r="X630" s="30">
        <v>45097</v>
      </c>
      <c r="Y630" s="29" t="s">
        <v>1985</v>
      </c>
    </row>
    <row r="631" spans="1:25" x14ac:dyDescent="0.25">
      <c r="A631" s="28" t="s">
        <v>2577</v>
      </c>
      <c r="B631" s="29" t="s">
        <v>2578</v>
      </c>
      <c r="C631" s="29" t="s">
        <v>1846</v>
      </c>
      <c r="D631" s="29" t="s">
        <v>2582</v>
      </c>
      <c r="E631" s="29" t="s">
        <v>1847</v>
      </c>
      <c r="F631" s="29" t="s">
        <v>1848</v>
      </c>
      <c r="G631" s="29" t="s">
        <v>1975</v>
      </c>
      <c r="H631" s="30">
        <v>45096</v>
      </c>
      <c r="I631" s="30">
        <v>46022</v>
      </c>
      <c r="J631" s="30" t="s">
        <v>1921</v>
      </c>
      <c r="K631" s="29" t="s">
        <v>2580</v>
      </c>
      <c r="L631" s="29" t="s">
        <v>2581</v>
      </c>
      <c r="M631" s="29" t="s">
        <v>1978</v>
      </c>
      <c r="N631" s="29" t="s">
        <v>1986</v>
      </c>
      <c r="O631" s="29" t="s">
        <v>1987</v>
      </c>
      <c r="P631" s="29" t="s">
        <v>1981</v>
      </c>
      <c r="Q631" s="29" t="s">
        <v>1982</v>
      </c>
      <c r="R631" s="30">
        <v>45169</v>
      </c>
      <c r="S631" s="30">
        <v>45078</v>
      </c>
      <c r="T631" s="30">
        <v>45260</v>
      </c>
      <c r="U631" s="30"/>
      <c r="V631" s="29" t="s">
        <v>1983</v>
      </c>
      <c r="W631" s="29" t="s">
        <v>1984</v>
      </c>
      <c r="X631" s="30">
        <v>45097</v>
      </c>
      <c r="Y631" s="29" t="s">
        <v>1985</v>
      </c>
    </row>
    <row r="632" spans="1:25" x14ac:dyDescent="0.25">
      <c r="A632" s="28" t="s">
        <v>2577</v>
      </c>
      <c r="B632" s="29" t="s">
        <v>2578</v>
      </c>
      <c r="C632" s="29" t="s">
        <v>1846</v>
      </c>
      <c r="D632" s="29" t="s">
        <v>2582</v>
      </c>
      <c r="E632" s="29" t="s">
        <v>1847</v>
      </c>
      <c r="F632" s="29" t="s">
        <v>1848</v>
      </c>
      <c r="G632" s="29" t="s">
        <v>1975</v>
      </c>
      <c r="H632" s="30">
        <v>45096</v>
      </c>
      <c r="I632" s="30">
        <v>46022</v>
      </c>
      <c r="J632" s="30" t="s">
        <v>1921</v>
      </c>
      <c r="K632" s="29" t="s">
        <v>2580</v>
      </c>
      <c r="L632" s="29" t="s">
        <v>2581</v>
      </c>
      <c r="M632" s="29" t="s">
        <v>1978</v>
      </c>
      <c r="N632" s="29" t="s">
        <v>1988</v>
      </c>
      <c r="O632" s="29" t="s">
        <v>1989</v>
      </c>
      <c r="P632" s="29" t="s">
        <v>1981</v>
      </c>
      <c r="Q632" s="29" t="s">
        <v>1982</v>
      </c>
      <c r="R632" s="30">
        <v>45169</v>
      </c>
      <c r="S632" s="30"/>
      <c r="T632" s="30">
        <v>45260</v>
      </c>
      <c r="U632" s="30"/>
      <c r="V632" s="29" t="s">
        <v>1983</v>
      </c>
      <c r="W632" s="29" t="s">
        <v>1984</v>
      </c>
      <c r="X632" s="30">
        <v>45097</v>
      </c>
      <c r="Y632" s="29" t="s">
        <v>1985</v>
      </c>
    </row>
    <row r="633" spans="1:25" x14ac:dyDescent="0.25">
      <c r="A633" s="28" t="s">
        <v>2577</v>
      </c>
      <c r="B633" s="29" t="s">
        <v>2578</v>
      </c>
      <c r="C633" s="29" t="s">
        <v>1846</v>
      </c>
      <c r="D633" s="29" t="s">
        <v>2582</v>
      </c>
      <c r="E633" s="29" t="s">
        <v>1847</v>
      </c>
      <c r="F633" s="29" t="s">
        <v>1848</v>
      </c>
      <c r="G633" s="29" t="s">
        <v>1975</v>
      </c>
      <c r="H633" s="30">
        <v>45096</v>
      </c>
      <c r="I633" s="30">
        <v>46022</v>
      </c>
      <c r="J633" s="30" t="s">
        <v>1921</v>
      </c>
      <c r="K633" s="29" t="s">
        <v>2580</v>
      </c>
      <c r="L633" s="29" t="s">
        <v>2581</v>
      </c>
      <c r="M633" s="29" t="s">
        <v>1978</v>
      </c>
      <c r="N633" s="29" t="s">
        <v>1990</v>
      </c>
      <c r="O633" s="29" t="s">
        <v>1991</v>
      </c>
      <c r="P633" s="29" t="s">
        <v>1981</v>
      </c>
      <c r="Q633" s="29" t="s">
        <v>1982</v>
      </c>
      <c r="R633" s="30">
        <v>45260</v>
      </c>
      <c r="S633" s="30"/>
      <c r="T633" s="30">
        <v>45322</v>
      </c>
      <c r="U633" s="30"/>
      <c r="V633" s="29" t="s">
        <v>1983</v>
      </c>
      <c r="W633" s="29" t="s">
        <v>1984</v>
      </c>
      <c r="X633" s="30">
        <v>45097</v>
      </c>
      <c r="Y633" s="29" t="s">
        <v>1985</v>
      </c>
    </row>
    <row r="634" spans="1:25" x14ac:dyDescent="0.25">
      <c r="A634" s="28" t="s">
        <v>2577</v>
      </c>
      <c r="B634" s="29" t="s">
        <v>2578</v>
      </c>
      <c r="C634" s="29" t="s">
        <v>1846</v>
      </c>
      <c r="D634" s="29" t="s">
        <v>2582</v>
      </c>
      <c r="E634" s="29" t="s">
        <v>1847</v>
      </c>
      <c r="F634" s="29" t="s">
        <v>1848</v>
      </c>
      <c r="G634" s="29" t="s">
        <v>1975</v>
      </c>
      <c r="H634" s="30">
        <v>45096</v>
      </c>
      <c r="I634" s="30">
        <v>46022</v>
      </c>
      <c r="J634" s="30" t="s">
        <v>1921</v>
      </c>
      <c r="K634" s="29" t="s">
        <v>2580</v>
      </c>
      <c r="L634" s="29" t="s">
        <v>2581</v>
      </c>
      <c r="M634" s="29" t="s">
        <v>1978</v>
      </c>
      <c r="N634" s="29" t="s">
        <v>1992</v>
      </c>
      <c r="O634" s="29" t="s">
        <v>1993</v>
      </c>
      <c r="P634" s="29" t="s">
        <v>1981</v>
      </c>
      <c r="Q634" s="29" t="s">
        <v>1982</v>
      </c>
      <c r="R634" s="30">
        <v>45322</v>
      </c>
      <c r="S634" s="30"/>
      <c r="T634" s="30">
        <v>45443</v>
      </c>
      <c r="U634" s="30"/>
      <c r="V634" s="29" t="s">
        <v>1983</v>
      </c>
      <c r="W634" s="29" t="s">
        <v>1984</v>
      </c>
      <c r="X634" s="30">
        <v>45097</v>
      </c>
      <c r="Y634" s="29" t="s">
        <v>1985</v>
      </c>
    </row>
    <row r="635" spans="1:25" x14ac:dyDescent="0.25">
      <c r="A635" s="28" t="s">
        <v>2577</v>
      </c>
      <c r="B635" s="29" t="s">
        <v>2578</v>
      </c>
      <c r="C635" s="29" t="s">
        <v>1846</v>
      </c>
      <c r="D635" s="29" t="s">
        <v>2582</v>
      </c>
      <c r="E635" s="29" t="s">
        <v>1847</v>
      </c>
      <c r="F635" s="29" t="s">
        <v>1848</v>
      </c>
      <c r="G635" s="29" t="s">
        <v>1975</v>
      </c>
      <c r="H635" s="30">
        <v>45096</v>
      </c>
      <c r="I635" s="30">
        <v>46022</v>
      </c>
      <c r="J635" s="30" t="s">
        <v>1921</v>
      </c>
      <c r="K635" s="29" t="s">
        <v>2580</v>
      </c>
      <c r="L635" s="29" t="s">
        <v>2581</v>
      </c>
      <c r="M635" s="29" t="s">
        <v>1978</v>
      </c>
      <c r="N635" s="29" t="s">
        <v>1994</v>
      </c>
      <c r="O635" s="29" t="s">
        <v>1995</v>
      </c>
      <c r="P635" s="29" t="s">
        <v>1981</v>
      </c>
      <c r="Q635" s="29" t="s">
        <v>1982</v>
      </c>
      <c r="R635" s="30">
        <v>45443</v>
      </c>
      <c r="S635" s="30"/>
      <c r="T635" s="30">
        <v>46022</v>
      </c>
      <c r="U635" s="30"/>
      <c r="V635" s="29" t="s">
        <v>1983</v>
      </c>
      <c r="W635" s="29" t="s">
        <v>1984</v>
      </c>
      <c r="X635" s="30">
        <v>45097</v>
      </c>
      <c r="Y635" s="29" t="s">
        <v>1985</v>
      </c>
    </row>
    <row r="636" spans="1:25" x14ac:dyDescent="0.25">
      <c r="A636" s="28" t="s">
        <v>2577</v>
      </c>
      <c r="B636" s="29" t="s">
        <v>2578</v>
      </c>
      <c r="C636" s="29" t="s">
        <v>1846</v>
      </c>
      <c r="D636" s="29" t="s">
        <v>2582</v>
      </c>
      <c r="E636" s="29" t="s">
        <v>1847</v>
      </c>
      <c r="F636" s="29" t="s">
        <v>1848</v>
      </c>
      <c r="G636" s="29" t="s">
        <v>1975</v>
      </c>
      <c r="H636" s="30">
        <v>45096</v>
      </c>
      <c r="I636" s="30">
        <v>46022</v>
      </c>
      <c r="J636" s="30" t="s">
        <v>1921</v>
      </c>
      <c r="K636" s="29" t="s">
        <v>2580</v>
      </c>
      <c r="L636" s="29" t="s">
        <v>2581</v>
      </c>
      <c r="M636" s="29" t="s">
        <v>1978</v>
      </c>
      <c r="N636" s="29" t="s">
        <v>1996</v>
      </c>
      <c r="O636" s="29" t="s">
        <v>1997</v>
      </c>
      <c r="P636" s="29" t="s">
        <v>1981</v>
      </c>
      <c r="Q636" s="29" t="s">
        <v>1982</v>
      </c>
      <c r="R636" s="30">
        <v>45930</v>
      </c>
      <c r="S636" s="30"/>
      <c r="T636" s="30">
        <v>46022</v>
      </c>
      <c r="U636" s="30"/>
      <c r="V636" s="29" t="s">
        <v>1983</v>
      </c>
      <c r="W636" s="29" t="s">
        <v>1984</v>
      </c>
      <c r="X636" s="30">
        <v>45097</v>
      </c>
      <c r="Y636" s="29" t="s">
        <v>1985</v>
      </c>
    </row>
    <row r="637" spans="1:25" x14ac:dyDescent="0.25">
      <c r="A637" s="28" t="s">
        <v>2577</v>
      </c>
      <c r="B637" s="29" t="s">
        <v>2578</v>
      </c>
      <c r="C637" s="29" t="s">
        <v>1849</v>
      </c>
      <c r="D637" s="29" t="s">
        <v>2583</v>
      </c>
      <c r="E637" s="29" t="s">
        <v>1850</v>
      </c>
      <c r="F637" s="29" t="s">
        <v>1851</v>
      </c>
      <c r="G637" s="29" t="s">
        <v>1975</v>
      </c>
      <c r="H637" s="30">
        <v>45096</v>
      </c>
      <c r="I637" s="30">
        <v>46022</v>
      </c>
      <c r="J637" s="30" t="s">
        <v>1921</v>
      </c>
      <c r="K637" s="29" t="s">
        <v>2580</v>
      </c>
      <c r="L637" s="29" t="s">
        <v>2581</v>
      </c>
      <c r="M637" s="29" t="s">
        <v>1978</v>
      </c>
      <c r="N637" s="29" t="s">
        <v>1979</v>
      </c>
      <c r="O637" s="29" t="s">
        <v>1980</v>
      </c>
      <c r="P637" s="29" t="s">
        <v>1981</v>
      </c>
      <c r="Q637" s="29" t="s">
        <v>1982</v>
      </c>
      <c r="R637" s="30">
        <v>44713</v>
      </c>
      <c r="S637" s="30">
        <v>44713</v>
      </c>
      <c r="T637" s="30">
        <v>44804</v>
      </c>
      <c r="U637" s="30">
        <v>44804</v>
      </c>
      <c r="V637" s="29" t="s">
        <v>1983</v>
      </c>
      <c r="W637" s="29" t="s">
        <v>1984</v>
      </c>
      <c r="X637" s="30">
        <v>45097</v>
      </c>
      <c r="Y637" s="29" t="s">
        <v>1985</v>
      </c>
    </row>
    <row r="638" spans="1:25" x14ac:dyDescent="0.25">
      <c r="A638" s="28" t="s">
        <v>2577</v>
      </c>
      <c r="B638" s="29" t="s">
        <v>2578</v>
      </c>
      <c r="C638" s="29" t="s">
        <v>1849</v>
      </c>
      <c r="D638" s="29" t="s">
        <v>2583</v>
      </c>
      <c r="E638" s="29" t="s">
        <v>1850</v>
      </c>
      <c r="F638" s="29" t="s">
        <v>1851</v>
      </c>
      <c r="G638" s="29" t="s">
        <v>1975</v>
      </c>
      <c r="H638" s="30">
        <v>45096</v>
      </c>
      <c r="I638" s="30">
        <v>46022</v>
      </c>
      <c r="J638" s="30" t="s">
        <v>1921</v>
      </c>
      <c r="K638" s="29" t="s">
        <v>2580</v>
      </c>
      <c r="L638" s="29" t="s">
        <v>2581</v>
      </c>
      <c r="M638" s="29" t="s">
        <v>1978</v>
      </c>
      <c r="N638" s="29" t="s">
        <v>1986</v>
      </c>
      <c r="O638" s="29" t="s">
        <v>1987</v>
      </c>
      <c r="P638" s="29" t="s">
        <v>1981</v>
      </c>
      <c r="Q638" s="29" t="s">
        <v>1982</v>
      </c>
      <c r="R638" s="30">
        <v>45169</v>
      </c>
      <c r="S638" s="30">
        <v>45051</v>
      </c>
      <c r="T638" s="30">
        <v>45291</v>
      </c>
      <c r="U638" s="30"/>
      <c r="V638" s="29" t="s">
        <v>1983</v>
      </c>
      <c r="W638" s="29" t="s">
        <v>1984</v>
      </c>
      <c r="X638" s="30">
        <v>45097</v>
      </c>
      <c r="Y638" s="29" t="s">
        <v>1985</v>
      </c>
    </row>
    <row r="639" spans="1:25" x14ac:dyDescent="0.25">
      <c r="A639" s="28" t="s">
        <v>2577</v>
      </c>
      <c r="B639" s="29" t="s">
        <v>2578</v>
      </c>
      <c r="C639" s="29" t="s">
        <v>1849</v>
      </c>
      <c r="D639" s="29" t="s">
        <v>2583</v>
      </c>
      <c r="E639" s="29" t="s">
        <v>1850</v>
      </c>
      <c r="F639" s="29" t="s">
        <v>1851</v>
      </c>
      <c r="G639" s="29" t="s">
        <v>1975</v>
      </c>
      <c r="H639" s="30">
        <v>45096</v>
      </c>
      <c r="I639" s="30">
        <v>46022</v>
      </c>
      <c r="J639" s="30" t="s">
        <v>1921</v>
      </c>
      <c r="K639" s="29" t="s">
        <v>2580</v>
      </c>
      <c r="L639" s="29" t="s">
        <v>2581</v>
      </c>
      <c r="M639" s="29" t="s">
        <v>1978</v>
      </c>
      <c r="N639" s="29" t="s">
        <v>1988</v>
      </c>
      <c r="O639" s="29" t="s">
        <v>1989</v>
      </c>
      <c r="P639" s="29" t="s">
        <v>1981</v>
      </c>
      <c r="Q639" s="29" t="s">
        <v>1982</v>
      </c>
      <c r="R639" s="30">
        <v>45169</v>
      </c>
      <c r="S639" s="30"/>
      <c r="T639" s="30">
        <v>45291</v>
      </c>
      <c r="U639" s="30"/>
      <c r="V639" s="29" t="s">
        <v>1983</v>
      </c>
      <c r="W639" s="29" t="s">
        <v>1984</v>
      </c>
      <c r="X639" s="30">
        <v>45097</v>
      </c>
      <c r="Y639" s="29" t="s">
        <v>1985</v>
      </c>
    </row>
    <row r="640" spans="1:25" x14ac:dyDescent="0.25">
      <c r="A640" s="28" t="s">
        <v>2577</v>
      </c>
      <c r="B640" s="29" t="s">
        <v>2578</v>
      </c>
      <c r="C640" s="29" t="s">
        <v>1849</v>
      </c>
      <c r="D640" s="29" t="s">
        <v>2583</v>
      </c>
      <c r="E640" s="29" t="s">
        <v>1850</v>
      </c>
      <c r="F640" s="29" t="s">
        <v>1851</v>
      </c>
      <c r="G640" s="29" t="s">
        <v>1975</v>
      </c>
      <c r="H640" s="30">
        <v>45096</v>
      </c>
      <c r="I640" s="30">
        <v>46022</v>
      </c>
      <c r="J640" s="30" t="s">
        <v>1921</v>
      </c>
      <c r="K640" s="29" t="s">
        <v>2580</v>
      </c>
      <c r="L640" s="29" t="s">
        <v>2581</v>
      </c>
      <c r="M640" s="29" t="s">
        <v>1978</v>
      </c>
      <c r="N640" s="29" t="s">
        <v>1990</v>
      </c>
      <c r="O640" s="29" t="s">
        <v>1991</v>
      </c>
      <c r="P640" s="29" t="s">
        <v>1981</v>
      </c>
      <c r="Q640" s="29" t="s">
        <v>1982</v>
      </c>
      <c r="R640" s="30">
        <v>45291</v>
      </c>
      <c r="S640" s="30"/>
      <c r="T640" s="30">
        <v>45474</v>
      </c>
      <c r="U640" s="30"/>
      <c r="V640" s="29" t="s">
        <v>1983</v>
      </c>
      <c r="W640" s="29" t="s">
        <v>1984</v>
      </c>
      <c r="X640" s="30">
        <v>45097</v>
      </c>
      <c r="Y640" s="29" t="s">
        <v>1985</v>
      </c>
    </row>
    <row r="641" spans="1:25" x14ac:dyDescent="0.25">
      <c r="A641" s="28" t="s">
        <v>2577</v>
      </c>
      <c r="B641" s="29" t="s">
        <v>2578</v>
      </c>
      <c r="C641" s="29" t="s">
        <v>1849</v>
      </c>
      <c r="D641" s="29" t="s">
        <v>2583</v>
      </c>
      <c r="E641" s="29" t="s">
        <v>1850</v>
      </c>
      <c r="F641" s="29" t="s">
        <v>1851</v>
      </c>
      <c r="G641" s="29" t="s">
        <v>1975</v>
      </c>
      <c r="H641" s="30">
        <v>45096</v>
      </c>
      <c r="I641" s="30">
        <v>46022</v>
      </c>
      <c r="J641" s="30" t="s">
        <v>1921</v>
      </c>
      <c r="K641" s="29" t="s">
        <v>2580</v>
      </c>
      <c r="L641" s="29" t="s">
        <v>2581</v>
      </c>
      <c r="M641" s="29" t="s">
        <v>1978</v>
      </c>
      <c r="N641" s="29" t="s">
        <v>1992</v>
      </c>
      <c r="O641" s="29" t="s">
        <v>1993</v>
      </c>
      <c r="P641" s="29" t="s">
        <v>1981</v>
      </c>
      <c r="Q641" s="29" t="s">
        <v>1982</v>
      </c>
      <c r="R641" s="30">
        <v>45474</v>
      </c>
      <c r="S641" s="30"/>
      <c r="T641" s="30">
        <v>45596</v>
      </c>
      <c r="U641" s="30"/>
      <c r="V641" s="29" t="s">
        <v>1983</v>
      </c>
      <c r="W641" s="29" t="s">
        <v>1984</v>
      </c>
      <c r="X641" s="30">
        <v>45097</v>
      </c>
      <c r="Y641" s="29" t="s">
        <v>1985</v>
      </c>
    </row>
    <row r="642" spans="1:25" x14ac:dyDescent="0.25">
      <c r="A642" s="28" t="s">
        <v>2577</v>
      </c>
      <c r="B642" s="29" t="s">
        <v>2578</v>
      </c>
      <c r="C642" s="29" t="s">
        <v>1849</v>
      </c>
      <c r="D642" s="29" t="s">
        <v>2583</v>
      </c>
      <c r="E642" s="29" t="s">
        <v>1850</v>
      </c>
      <c r="F642" s="29" t="s">
        <v>1851</v>
      </c>
      <c r="G642" s="29" t="s">
        <v>1975</v>
      </c>
      <c r="H642" s="30">
        <v>45096</v>
      </c>
      <c r="I642" s="30">
        <v>46022</v>
      </c>
      <c r="J642" s="30" t="s">
        <v>1921</v>
      </c>
      <c r="K642" s="29" t="s">
        <v>2580</v>
      </c>
      <c r="L642" s="29" t="s">
        <v>2581</v>
      </c>
      <c r="M642" s="29" t="s">
        <v>1978</v>
      </c>
      <c r="N642" s="29" t="s">
        <v>1994</v>
      </c>
      <c r="O642" s="29" t="s">
        <v>1995</v>
      </c>
      <c r="P642" s="29" t="s">
        <v>1981</v>
      </c>
      <c r="Q642" s="29" t="s">
        <v>1982</v>
      </c>
      <c r="R642" s="30">
        <v>45597</v>
      </c>
      <c r="S642" s="30"/>
      <c r="T642" s="30">
        <v>46022</v>
      </c>
      <c r="U642" s="30"/>
      <c r="V642" s="29" t="s">
        <v>1983</v>
      </c>
      <c r="W642" s="29" t="s">
        <v>1984</v>
      </c>
      <c r="X642" s="30">
        <v>45097</v>
      </c>
      <c r="Y642" s="29" t="s">
        <v>1985</v>
      </c>
    </row>
    <row r="643" spans="1:25" x14ac:dyDescent="0.25">
      <c r="A643" s="28" t="s">
        <v>2577</v>
      </c>
      <c r="B643" s="29" t="s">
        <v>2578</v>
      </c>
      <c r="C643" s="29" t="s">
        <v>1849</v>
      </c>
      <c r="D643" s="29" t="s">
        <v>2583</v>
      </c>
      <c r="E643" s="29" t="s">
        <v>1850</v>
      </c>
      <c r="F643" s="29" t="s">
        <v>1851</v>
      </c>
      <c r="G643" s="29" t="s">
        <v>1975</v>
      </c>
      <c r="H643" s="30">
        <v>45096</v>
      </c>
      <c r="I643" s="30">
        <v>46022</v>
      </c>
      <c r="J643" s="30" t="s">
        <v>1921</v>
      </c>
      <c r="K643" s="29" t="s">
        <v>2580</v>
      </c>
      <c r="L643" s="29" t="s">
        <v>2581</v>
      </c>
      <c r="M643" s="29" t="s">
        <v>1978</v>
      </c>
      <c r="N643" s="29" t="s">
        <v>1996</v>
      </c>
      <c r="O643" s="29" t="s">
        <v>1997</v>
      </c>
      <c r="P643" s="29" t="s">
        <v>1981</v>
      </c>
      <c r="Q643" s="29" t="s">
        <v>1982</v>
      </c>
      <c r="R643" s="30">
        <v>45899</v>
      </c>
      <c r="S643" s="30"/>
      <c r="T643" s="30">
        <v>46022</v>
      </c>
      <c r="U643" s="30"/>
      <c r="V643" s="29" t="s">
        <v>1983</v>
      </c>
      <c r="W643" s="29" t="s">
        <v>1984</v>
      </c>
      <c r="X643" s="30">
        <v>45097</v>
      </c>
      <c r="Y643" s="29" t="s">
        <v>1985</v>
      </c>
    </row>
    <row r="644" spans="1:25" x14ac:dyDescent="0.25">
      <c r="A644" s="28" t="s">
        <v>2577</v>
      </c>
      <c r="B644" s="29" t="s">
        <v>2578</v>
      </c>
      <c r="C644" s="29" t="s">
        <v>1855</v>
      </c>
      <c r="D644" s="29" t="s">
        <v>2585</v>
      </c>
      <c r="E644" s="29" t="s">
        <v>1856</v>
      </c>
      <c r="F644" s="29" t="s">
        <v>1857</v>
      </c>
      <c r="G644" s="29" t="s">
        <v>1975</v>
      </c>
      <c r="H644" s="30">
        <v>45096</v>
      </c>
      <c r="I644" s="30">
        <v>45657</v>
      </c>
      <c r="J644" s="30" t="s">
        <v>1921</v>
      </c>
      <c r="K644" s="29" t="s">
        <v>2580</v>
      </c>
      <c r="L644" s="29" t="s">
        <v>2581</v>
      </c>
      <c r="M644" s="29" t="s">
        <v>1978</v>
      </c>
      <c r="N644" s="29" t="s">
        <v>1979</v>
      </c>
      <c r="O644" s="29" t="s">
        <v>1980</v>
      </c>
      <c r="P644" s="29" t="s">
        <v>1981</v>
      </c>
      <c r="Q644" s="29" t="s">
        <v>1982</v>
      </c>
      <c r="R644" s="30">
        <v>44713</v>
      </c>
      <c r="S644" s="30">
        <v>44713</v>
      </c>
      <c r="T644" s="30">
        <v>44804</v>
      </c>
      <c r="U644" s="30">
        <v>44804</v>
      </c>
      <c r="V644" s="29" t="s">
        <v>1983</v>
      </c>
      <c r="W644" s="29" t="s">
        <v>1984</v>
      </c>
      <c r="X644" s="30">
        <v>45103</v>
      </c>
      <c r="Y644" s="29" t="s">
        <v>1985</v>
      </c>
    </row>
    <row r="645" spans="1:25" x14ac:dyDescent="0.25">
      <c r="A645" s="28" t="s">
        <v>2577</v>
      </c>
      <c r="B645" s="29" t="s">
        <v>2578</v>
      </c>
      <c r="C645" s="29" t="s">
        <v>1855</v>
      </c>
      <c r="D645" s="29" t="s">
        <v>2585</v>
      </c>
      <c r="E645" s="29" t="s">
        <v>1856</v>
      </c>
      <c r="F645" s="29" t="s">
        <v>1857</v>
      </c>
      <c r="G645" s="29" t="s">
        <v>1975</v>
      </c>
      <c r="H645" s="30">
        <v>45096</v>
      </c>
      <c r="I645" s="30">
        <v>45657</v>
      </c>
      <c r="J645" s="30" t="s">
        <v>1921</v>
      </c>
      <c r="K645" s="29" t="s">
        <v>2580</v>
      </c>
      <c r="L645" s="29" t="s">
        <v>2581</v>
      </c>
      <c r="M645" s="29" t="s">
        <v>1978</v>
      </c>
      <c r="N645" s="29" t="s">
        <v>1986</v>
      </c>
      <c r="O645" s="29" t="s">
        <v>1987</v>
      </c>
      <c r="P645" s="29" t="s">
        <v>1981</v>
      </c>
      <c r="Q645" s="29" t="s">
        <v>1982</v>
      </c>
      <c r="R645" s="30">
        <v>45078</v>
      </c>
      <c r="S645" s="30">
        <v>45078</v>
      </c>
      <c r="T645" s="30">
        <v>45291</v>
      </c>
      <c r="U645" s="30"/>
      <c r="V645" s="29" t="s">
        <v>1983</v>
      </c>
      <c r="W645" s="29" t="s">
        <v>1984</v>
      </c>
      <c r="X645" s="30">
        <v>45103</v>
      </c>
      <c r="Y645" s="29" t="s">
        <v>1985</v>
      </c>
    </row>
    <row r="646" spans="1:25" x14ac:dyDescent="0.25">
      <c r="A646" s="28" t="s">
        <v>2577</v>
      </c>
      <c r="B646" s="29" t="s">
        <v>2578</v>
      </c>
      <c r="C646" s="29" t="s">
        <v>1855</v>
      </c>
      <c r="D646" s="29" t="s">
        <v>2585</v>
      </c>
      <c r="E646" s="29" t="s">
        <v>1856</v>
      </c>
      <c r="F646" s="29" t="s">
        <v>1857</v>
      </c>
      <c r="G646" s="29" t="s">
        <v>1975</v>
      </c>
      <c r="H646" s="30">
        <v>45096</v>
      </c>
      <c r="I646" s="30">
        <v>45657</v>
      </c>
      <c r="J646" s="30" t="s">
        <v>1921</v>
      </c>
      <c r="K646" s="29" t="s">
        <v>2580</v>
      </c>
      <c r="L646" s="29" t="s">
        <v>2581</v>
      </c>
      <c r="M646" s="29" t="s">
        <v>1978</v>
      </c>
      <c r="N646" s="29" t="s">
        <v>1988</v>
      </c>
      <c r="O646" s="29" t="s">
        <v>1989</v>
      </c>
      <c r="P646" s="29" t="s">
        <v>1981</v>
      </c>
      <c r="Q646" s="29" t="s">
        <v>1982</v>
      </c>
      <c r="R646" s="30">
        <v>45169</v>
      </c>
      <c r="S646" s="30"/>
      <c r="T646" s="30">
        <v>45291</v>
      </c>
      <c r="U646" s="30"/>
      <c r="V646" s="29" t="s">
        <v>1983</v>
      </c>
      <c r="W646" s="29" t="s">
        <v>1984</v>
      </c>
      <c r="X646" s="30">
        <v>45103</v>
      </c>
      <c r="Y646" s="29" t="s">
        <v>1985</v>
      </c>
    </row>
    <row r="647" spans="1:25" x14ac:dyDescent="0.25">
      <c r="A647" s="28" t="s">
        <v>2577</v>
      </c>
      <c r="B647" s="29" t="s">
        <v>2578</v>
      </c>
      <c r="C647" s="29" t="s">
        <v>1855</v>
      </c>
      <c r="D647" s="29" t="s">
        <v>2585</v>
      </c>
      <c r="E647" s="29" t="s">
        <v>1856</v>
      </c>
      <c r="F647" s="29" t="s">
        <v>1857</v>
      </c>
      <c r="G647" s="29" t="s">
        <v>1975</v>
      </c>
      <c r="H647" s="30">
        <v>45096</v>
      </c>
      <c r="I647" s="30">
        <v>45657</v>
      </c>
      <c r="J647" s="30" t="s">
        <v>1921</v>
      </c>
      <c r="K647" s="29" t="s">
        <v>2580</v>
      </c>
      <c r="L647" s="29" t="s">
        <v>2581</v>
      </c>
      <c r="M647" s="29" t="s">
        <v>1978</v>
      </c>
      <c r="N647" s="29" t="s">
        <v>1990</v>
      </c>
      <c r="O647" s="29" t="s">
        <v>1991</v>
      </c>
      <c r="P647" s="29" t="s">
        <v>1981</v>
      </c>
      <c r="Q647" s="29" t="s">
        <v>1982</v>
      </c>
      <c r="R647" s="30">
        <v>45230</v>
      </c>
      <c r="S647" s="30"/>
      <c r="T647" s="30">
        <v>45291</v>
      </c>
      <c r="U647" s="30"/>
      <c r="V647" s="29" t="s">
        <v>1983</v>
      </c>
      <c r="W647" s="29" t="s">
        <v>1984</v>
      </c>
      <c r="X647" s="30">
        <v>45103</v>
      </c>
      <c r="Y647" s="29" t="s">
        <v>1985</v>
      </c>
    </row>
    <row r="648" spans="1:25" x14ac:dyDescent="0.25">
      <c r="A648" s="28" t="s">
        <v>2577</v>
      </c>
      <c r="B648" s="29" t="s">
        <v>2578</v>
      </c>
      <c r="C648" s="29" t="s">
        <v>1855</v>
      </c>
      <c r="D648" s="29" t="s">
        <v>2585</v>
      </c>
      <c r="E648" s="29" t="s">
        <v>1856</v>
      </c>
      <c r="F648" s="29" t="s">
        <v>1857</v>
      </c>
      <c r="G648" s="29" t="s">
        <v>1975</v>
      </c>
      <c r="H648" s="30">
        <v>45096</v>
      </c>
      <c r="I648" s="30">
        <v>45657</v>
      </c>
      <c r="J648" s="30" t="s">
        <v>1921</v>
      </c>
      <c r="K648" s="29" t="s">
        <v>2580</v>
      </c>
      <c r="L648" s="29" t="s">
        <v>2581</v>
      </c>
      <c r="M648" s="29" t="s">
        <v>1978</v>
      </c>
      <c r="N648" s="29" t="s">
        <v>1992</v>
      </c>
      <c r="O648" s="29" t="s">
        <v>1993</v>
      </c>
      <c r="P648" s="29" t="s">
        <v>1981</v>
      </c>
      <c r="Q648" s="29" t="s">
        <v>1982</v>
      </c>
      <c r="R648" s="30">
        <v>45291</v>
      </c>
      <c r="S648" s="30"/>
      <c r="T648" s="30">
        <v>45350</v>
      </c>
      <c r="U648" s="30"/>
      <c r="V648" s="29" t="s">
        <v>1983</v>
      </c>
      <c r="W648" s="29" t="s">
        <v>1984</v>
      </c>
      <c r="X648" s="30">
        <v>45103</v>
      </c>
      <c r="Y648" s="29" t="s">
        <v>1985</v>
      </c>
    </row>
    <row r="649" spans="1:25" x14ac:dyDescent="0.25">
      <c r="A649" s="28" t="s">
        <v>2577</v>
      </c>
      <c r="B649" s="29" t="s">
        <v>2578</v>
      </c>
      <c r="C649" s="29" t="s">
        <v>1855</v>
      </c>
      <c r="D649" s="29" t="s">
        <v>2585</v>
      </c>
      <c r="E649" s="29" t="s">
        <v>1856</v>
      </c>
      <c r="F649" s="29" t="s">
        <v>1857</v>
      </c>
      <c r="G649" s="29" t="s">
        <v>1975</v>
      </c>
      <c r="H649" s="30">
        <v>45096</v>
      </c>
      <c r="I649" s="30">
        <v>45657</v>
      </c>
      <c r="J649" s="30" t="s">
        <v>1921</v>
      </c>
      <c r="K649" s="29" t="s">
        <v>2580</v>
      </c>
      <c r="L649" s="29" t="s">
        <v>2581</v>
      </c>
      <c r="M649" s="29" t="s">
        <v>1978</v>
      </c>
      <c r="N649" s="29" t="s">
        <v>1994</v>
      </c>
      <c r="O649" s="29" t="s">
        <v>1995</v>
      </c>
      <c r="P649" s="29" t="s">
        <v>1981</v>
      </c>
      <c r="Q649" s="29" t="s">
        <v>1982</v>
      </c>
      <c r="R649" s="30">
        <v>45350</v>
      </c>
      <c r="S649" s="30"/>
      <c r="T649" s="30">
        <v>45657</v>
      </c>
      <c r="U649" s="30"/>
      <c r="V649" s="29" t="s">
        <v>1983</v>
      </c>
      <c r="W649" s="29" t="s">
        <v>1984</v>
      </c>
      <c r="X649" s="30">
        <v>45103</v>
      </c>
      <c r="Y649" s="29" t="s">
        <v>1985</v>
      </c>
    </row>
    <row r="650" spans="1:25" x14ac:dyDescent="0.25">
      <c r="A650" s="28" t="s">
        <v>2577</v>
      </c>
      <c r="B650" s="29" t="s">
        <v>2578</v>
      </c>
      <c r="C650" s="29" t="s">
        <v>1855</v>
      </c>
      <c r="D650" s="29" t="s">
        <v>2585</v>
      </c>
      <c r="E650" s="29" t="s">
        <v>1856</v>
      </c>
      <c r="F650" s="29" t="s">
        <v>1857</v>
      </c>
      <c r="G650" s="29" t="s">
        <v>1975</v>
      </c>
      <c r="H650" s="30">
        <v>45096</v>
      </c>
      <c r="I650" s="30">
        <v>45657</v>
      </c>
      <c r="J650" s="30" t="s">
        <v>1921</v>
      </c>
      <c r="K650" s="29" t="s">
        <v>2580</v>
      </c>
      <c r="L650" s="29" t="s">
        <v>2581</v>
      </c>
      <c r="M650" s="29" t="s">
        <v>1978</v>
      </c>
      <c r="N650" s="29" t="s">
        <v>1996</v>
      </c>
      <c r="O650" s="29" t="s">
        <v>1997</v>
      </c>
      <c r="P650" s="29" t="s">
        <v>1981</v>
      </c>
      <c r="Q650" s="29" t="s">
        <v>1982</v>
      </c>
      <c r="R650" s="30">
        <v>45536</v>
      </c>
      <c r="S650" s="30"/>
      <c r="T650" s="30">
        <v>45657</v>
      </c>
      <c r="U650" s="30"/>
      <c r="V650" s="29" t="s">
        <v>1983</v>
      </c>
      <c r="W650" s="29" t="s">
        <v>1984</v>
      </c>
      <c r="X650" s="30">
        <v>45103</v>
      </c>
      <c r="Y650" s="29" t="s">
        <v>1985</v>
      </c>
    </row>
    <row r="651" spans="1:25" x14ac:dyDescent="0.25">
      <c r="A651" s="28" t="s">
        <v>2140</v>
      </c>
      <c r="B651" s="29" t="s">
        <v>2141</v>
      </c>
      <c r="C651" s="29" t="s">
        <v>489</v>
      </c>
      <c r="D651" s="29" t="s">
        <v>2151</v>
      </c>
      <c r="E651" s="29" t="s">
        <v>490</v>
      </c>
      <c r="F651" s="29" t="s">
        <v>491</v>
      </c>
      <c r="G651" s="29" t="s">
        <v>1975</v>
      </c>
      <c r="H651" s="30">
        <v>43309</v>
      </c>
      <c r="I651" s="30">
        <v>44135</v>
      </c>
      <c r="J651" s="30" t="s">
        <v>1921</v>
      </c>
      <c r="K651" s="29" t="s">
        <v>2074</v>
      </c>
      <c r="L651" s="29" t="s">
        <v>2143</v>
      </c>
      <c r="M651" s="29" t="s">
        <v>2095</v>
      </c>
      <c r="N651" s="29" t="s">
        <v>1979</v>
      </c>
      <c r="O651" s="29" t="s">
        <v>1980</v>
      </c>
      <c r="P651" s="29" t="s">
        <v>1981</v>
      </c>
      <c r="Q651" s="29" t="s">
        <v>1982</v>
      </c>
      <c r="R651" s="30">
        <v>43309</v>
      </c>
      <c r="S651" s="30">
        <v>43309</v>
      </c>
      <c r="T651" s="30">
        <v>43310</v>
      </c>
      <c r="U651" s="30">
        <v>43310</v>
      </c>
      <c r="V651" s="29" t="s">
        <v>1983</v>
      </c>
      <c r="W651" s="29" t="s">
        <v>1984</v>
      </c>
      <c r="X651" s="30">
        <v>45646</v>
      </c>
      <c r="Y651" s="29" t="s">
        <v>2075</v>
      </c>
    </row>
    <row r="652" spans="1:25" x14ac:dyDescent="0.25">
      <c r="A652" s="28" t="s">
        <v>2140</v>
      </c>
      <c r="B652" s="29" t="s">
        <v>2141</v>
      </c>
      <c r="C652" s="29" t="s">
        <v>489</v>
      </c>
      <c r="D652" s="29" t="s">
        <v>2151</v>
      </c>
      <c r="E652" s="29" t="s">
        <v>490</v>
      </c>
      <c r="F652" s="29" t="s">
        <v>491</v>
      </c>
      <c r="G652" s="29" t="s">
        <v>1975</v>
      </c>
      <c r="H652" s="30">
        <v>43309</v>
      </c>
      <c r="I652" s="30">
        <v>44135</v>
      </c>
      <c r="J652" s="30" t="s">
        <v>1921</v>
      </c>
      <c r="K652" s="29" t="s">
        <v>2074</v>
      </c>
      <c r="L652" s="29" t="s">
        <v>2143</v>
      </c>
      <c r="M652" s="29" t="s">
        <v>2095</v>
      </c>
      <c r="N652" s="29" t="s">
        <v>1986</v>
      </c>
      <c r="O652" s="29" t="s">
        <v>1987</v>
      </c>
      <c r="P652" s="29" t="s">
        <v>1981</v>
      </c>
      <c r="Q652" s="29" t="s">
        <v>1982</v>
      </c>
      <c r="R652" s="30">
        <v>43311</v>
      </c>
      <c r="S652" s="30">
        <v>43311</v>
      </c>
      <c r="T652" s="30">
        <v>43312</v>
      </c>
      <c r="U652" s="30">
        <v>43312</v>
      </c>
      <c r="V652" s="29" t="s">
        <v>1983</v>
      </c>
      <c r="W652" s="29" t="s">
        <v>1984</v>
      </c>
      <c r="X652" s="30">
        <v>45646</v>
      </c>
      <c r="Y652" s="29" t="s">
        <v>2075</v>
      </c>
    </row>
    <row r="653" spans="1:25" x14ac:dyDescent="0.25">
      <c r="A653" s="28" t="s">
        <v>2140</v>
      </c>
      <c r="B653" s="29" t="s">
        <v>2141</v>
      </c>
      <c r="C653" s="29" t="s">
        <v>489</v>
      </c>
      <c r="D653" s="29" t="s">
        <v>2151</v>
      </c>
      <c r="E653" s="29" t="s">
        <v>490</v>
      </c>
      <c r="F653" s="29" t="s">
        <v>491</v>
      </c>
      <c r="G653" s="29" t="s">
        <v>1975</v>
      </c>
      <c r="H653" s="30">
        <v>43309</v>
      </c>
      <c r="I653" s="30">
        <v>44135</v>
      </c>
      <c r="J653" s="30" t="s">
        <v>1921</v>
      </c>
      <c r="K653" s="29" t="s">
        <v>2074</v>
      </c>
      <c r="L653" s="29" t="s">
        <v>2143</v>
      </c>
      <c r="M653" s="29" t="s">
        <v>2095</v>
      </c>
      <c r="N653" s="29" t="s">
        <v>1988</v>
      </c>
      <c r="O653" s="29" t="s">
        <v>1989</v>
      </c>
      <c r="P653" s="29" t="s">
        <v>1981</v>
      </c>
      <c r="Q653" s="29" t="s">
        <v>1982</v>
      </c>
      <c r="R653" s="30">
        <v>43313</v>
      </c>
      <c r="S653" s="30">
        <v>43313</v>
      </c>
      <c r="T653" s="30">
        <v>43314</v>
      </c>
      <c r="U653" s="30">
        <v>43314</v>
      </c>
      <c r="V653" s="29" t="s">
        <v>1983</v>
      </c>
      <c r="W653" s="29" t="s">
        <v>1984</v>
      </c>
      <c r="X653" s="30">
        <v>45646</v>
      </c>
      <c r="Y653" s="29" t="s">
        <v>2075</v>
      </c>
    </row>
    <row r="654" spans="1:25" x14ac:dyDescent="0.25">
      <c r="A654" s="28" t="s">
        <v>2140</v>
      </c>
      <c r="B654" s="29" t="s">
        <v>2141</v>
      </c>
      <c r="C654" s="29" t="s">
        <v>489</v>
      </c>
      <c r="D654" s="29" t="s">
        <v>2151</v>
      </c>
      <c r="E654" s="29" t="s">
        <v>490</v>
      </c>
      <c r="F654" s="29" t="s">
        <v>491</v>
      </c>
      <c r="G654" s="29" t="s">
        <v>1975</v>
      </c>
      <c r="H654" s="30">
        <v>43309</v>
      </c>
      <c r="I654" s="30">
        <v>44135</v>
      </c>
      <c r="J654" s="30" t="s">
        <v>1921</v>
      </c>
      <c r="K654" s="29" t="s">
        <v>2074</v>
      </c>
      <c r="L654" s="29" t="s">
        <v>2143</v>
      </c>
      <c r="M654" s="29" t="s">
        <v>2095</v>
      </c>
      <c r="N654" s="29" t="s">
        <v>1990</v>
      </c>
      <c r="O654" s="29" t="s">
        <v>1991</v>
      </c>
      <c r="P654" s="29" t="s">
        <v>1981</v>
      </c>
      <c r="Q654" s="29" t="s">
        <v>1982</v>
      </c>
      <c r="R654" s="30">
        <v>43680</v>
      </c>
      <c r="S654" s="30">
        <v>43680</v>
      </c>
      <c r="T654" s="30">
        <v>43753</v>
      </c>
      <c r="U654" s="30">
        <v>44138</v>
      </c>
      <c r="V654" s="29" t="s">
        <v>1983</v>
      </c>
      <c r="W654" s="29" t="s">
        <v>1984</v>
      </c>
      <c r="X654" s="30">
        <v>45646</v>
      </c>
      <c r="Y654" s="29" t="s">
        <v>2075</v>
      </c>
    </row>
    <row r="655" spans="1:25" x14ac:dyDescent="0.25">
      <c r="A655" s="28" t="s">
        <v>2140</v>
      </c>
      <c r="B655" s="29" t="s">
        <v>2141</v>
      </c>
      <c r="C655" s="29" t="s">
        <v>489</v>
      </c>
      <c r="D655" s="29" t="s">
        <v>2151</v>
      </c>
      <c r="E655" s="29" t="s">
        <v>490</v>
      </c>
      <c r="F655" s="29" t="s">
        <v>491</v>
      </c>
      <c r="G655" s="29" t="s">
        <v>1975</v>
      </c>
      <c r="H655" s="30">
        <v>43309</v>
      </c>
      <c r="I655" s="30">
        <v>44135</v>
      </c>
      <c r="J655" s="30" t="s">
        <v>1921</v>
      </c>
      <c r="K655" s="29" t="s">
        <v>2074</v>
      </c>
      <c r="L655" s="29" t="s">
        <v>2143</v>
      </c>
      <c r="M655" s="29" t="s">
        <v>2095</v>
      </c>
      <c r="N655" s="29" t="s">
        <v>1992</v>
      </c>
      <c r="O655" s="29" t="s">
        <v>1993</v>
      </c>
      <c r="P655" s="29" t="s">
        <v>1981</v>
      </c>
      <c r="Q655" s="29" t="s">
        <v>1982</v>
      </c>
      <c r="R655" s="30">
        <v>43784</v>
      </c>
      <c r="S655" s="30">
        <v>44139</v>
      </c>
      <c r="T655" s="30">
        <v>43905</v>
      </c>
      <c r="U655" s="30">
        <v>44315</v>
      </c>
      <c r="V655" s="29" t="s">
        <v>1983</v>
      </c>
      <c r="W655" s="29" t="s">
        <v>1984</v>
      </c>
      <c r="X655" s="30">
        <v>45646</v>
      </c>
      <c r="Y655" s="29" t="s">
        <v>2075</v>
      </c>
    </row>
    <row r="656" spans="1:25" x14ac:dyDescent="0.25">
      <c r="A656" s="28" t="s">
        <v>2140</v>
      </c>
      <c r="B656" s="29" t="s">
        <v>2141</v>
      </c>
      <c r="C656" s="29" t="s">
        <v>489</v>
      </c>
      <c r="D656" s="29" t="s">
        <v>2151</v>
      </c>
      <c r="E656" s="29" t="s">
        <v>490</v>
      </c>
      <c r="F656" s="29" t="s">
        <v>491</v>
      </c>
      <c r="G656" s="29" t="s">
        <v>1975</v>
      </c>
      <c r="H656" s="30">
        <v>43309</v>
      </c>
      <c r="I656" s="30">
        <v>44135</v>
      </c>
      <c r="J656" s="30" t="s">
        <v>1921</v>
      </c>
      <c r="K656" s="29" t="s">
        <v>2074</v>
      </c>
      <c r="L656" s="29" t="s">
        <v>2143</v>
      </c>
      <c r="M656" s="29" t="s">
        <v>2095</v>
      </c>
      <c r="N656" s="29" t="s">
        <v>1994</v>
      </c>
      <c r="O656" s="29" t="s">
        <v>1995</v>
      </c>
      <c r="P656" s="29" t="s">
        <v>1981</v>
      </c>
      <c r="Q656" s="29" t="s">
        <v>1982</v>
      </c>
      <c r="R656" s="30">
        <v>43906</v>
      </c>
      <c r="S656" s="30">
        <v>44316</v>
      </c>
      <c r="T656" s="30">
        <v>44104</v>
      </c>
      <c r="U656" s="30">
        <v>45127</v>
      </c>
      <c r="V656" s="29" t="s">
        <v>1983</v>
      </c>
      <c r="W656" s="29" t="s">
        <v>1984</v>
      </c>
      <c r="X656" s="30">
        <v>45646</v>
      </c>
      <c r="Y656" s="29" t="s">
        <v>2075</v>
      </c>
    </row>
    <row r="657" spans="1:25" x14ac:dyDescent="0.25">
      <c r="A657" s="28" t="s">
        <v>2140</v>
      </c>
      <c r="B657" s="29" t="s">
        <v>2141</v>
      </c>
      <c r="C657" s="29" t="s">
        <v>489</v>
      </c>
      <c r="D657" s="29" t="s">
        <v>2151</v>
      </c>
      <c r="E657" s="29" t="s">
        <v>490</v>
      </c>
      <c r="F657" s="29" t="s">
        <v>491</v>
      </c>
      <c r="G657" s="29" t="s">
        <v>1975</v>
      </c>
      <c r="H657" s="30">
        <v>43309</v>
      </c>
      <c r="I657" s="30">
        <v>44135</v>
      </c>
      <c r="J657" s="30" t="s">
        <v>1921</v>
      </c>
      <c r="K657" s="29" t="s">
        <v>2074</v>
      </c>
      <c r="L657" s="29" t="s">
        <v>2143</v>
      </c>
      <c r="M657" s="29" t="s">
        <v>2095</v>
      </c>
      <c r="N657" s="29" t="s">
        <v>1996</v>
      </c>
      <c r="O657" s="29" t="s">
        <v>1997</v>
      </c>
      <c r="P657" s="29" t="s">
        <v>1981</v>
      </c>
      <c r="Q657" s="29" t="s">
        <v>1982</v>
      </c>
      <c r="R657" s="30">
        <v>44105</v>
      </c>
      <c r="S657" s="30">
        <v>45128</v>
      </c>
      <c r="T657" s="30">
        <v>44135</v>
      </c>
      <c r="U657" s="30">
        <v>45245</v>
      </c>
      <c r="V657" s="29" t="s">
        <v>1983</v>
      </c>
      <c r="W657" s="29" t="s">
        <v>1984</v>
      </c>
      <c r="X657" s="30">
        <v>45646</v>
      </c>
      <c r="Y657" s="29" t="s">
        <v>2075</v>
      </c>
    </row>
    <row r="658" spans="1:25" x14ac:dyDescent="0.25">
      <c r="A658" s="28" t="s">
        <v>2140</v>
      </c>
      <c r="B658" s="29" t="s">
        <v>2141</v>
      </c>
      <c r="C658" s="29" t="s">
        <v>468</v>
      </c>
      <c r="D658" s="29" t="s">
        <v>2144</v>
      </c>
      <c r="E658" s="29" t="s">
        <v>469</v>
      </c>
      <c r="F658" s="29" t="s">
        <v>470</v>
      </c>
      <c r="G658" s="29" t="s">
        <v>1975</v>
      </c>
      <c r="H658" s="30">
        <v>43309</v>
      </c>
      <c r="I658" s="30">
        <v>43799</v>
      </c>
      <c r="J658" s="30">
        <v>43790</v>
      </c>
      <c r="K658" s="29" t="s">
        <v>2074</v>
      </c>
      <c r="L658" s="29" t="s">
        <v>2143</v>
      </c>
      <c r="M658" s="29" t="s">
        <v>2095</v>
      </c>
      <c r="N658" s="29" t="s">
        <v>1979</v>
      </c>
      <c r="O658" s="29" t="s">
        <v>1980</v>
      </c>
      <c r="P658" s="29" t="s">
        <v>1981</v>
      </c>
      <c r="Q658" s="29" t="s">
        <v>1982</v>
      </c>
      <c r="R658" s="30">
        <v>43309</v>
      </c>
      <c r="S658" s="30">
        <v>43309</v>
      </c>
      <c r="T658" s="30">
        <v>43310</v>
      </c>
      <c r="U658" s="30">
        <v>43310</v>
      </c>
      <c r="V658" s="29" t="s">
        <v>2074</v>
      </c>
      <c r="W658" s="29" t="s">
        <v>2075</v>
      </c>
      <c r="X658" s="30">
        <v>43790</v>
      </c>
      <c r="Y658" s="29" t="s">
        <v>2075</v>
      </c>
    </row>
    <row r="659" spans="1:25" x14ac:dyDescent="0.25">
      <c r="A659" s="28" t="s">
        <v>2140</v>
      </c>
      <c r="B659" s="29" t="s">
        <v>2141</v>
      </c>
      <c r="C659" s="29" t="s">
        <v>468</v>
      </c>
      <c r="D659" s="29" t="s">
        <v>2144</v>
      </c>
      <c r="E659" s="29" t="s">
        <v>469</v>
      </c>
      <c r="F659" s="29" t="s">
        <v>470</v>
      </c>
      <c r="G659" s="29" t="s">
        <v>1975</v>
      </c>
      <c r="H659" s="30">
        <v>43309</v>
      </c>
      <c r="I659" s="30">
        <v>43799</v>
      </c>
      <c r="J659" s="30">
        <v>43790</v>
      </c>
      <c r="K659" s="29" t="s">
        <v>2074</v>
      </c>
      <c r="L659" s="29" t="s">
        <v>2143</v>
      </c>
      <c r="M659" s="29" t="s">
        <v>2095</v>
      </c>
      <c r="N659" s="29" t="s">
        <v>1986</v>
      </c>
      <c r="O659" s="29" t="s">
        <v>1987</v>
      </c>
      <c r="P659" s="29" t="s">
        <v>1981</v>
      </c>
      <c r="Q659" s="29" t="s">
        <v>1982</v>
      </c>
      <c r="R659" s="30">
        <v>43311</v>
      </c>
      <c r="S659" s="30">
        <v>43311</v>
      </c>
      <c r="T659" s="30">
        <v>43312</v>
      </c>
      <c r="U659" s="30">
        <v>43312</v>
      </c>
      <c r="V659" s="29" t="s">
        <v>2074</v>
      </c>
      <c r="W659" s="29" t="s">
        <v>2075</v>
      </c>
      <c r="X659" s="30">
        <v>43790</v>
      </c>
      <c r="Y659" s="29" t="s">
        <v>2075</v>
      </c>
    </row>
    <row r="660" spans="1:25" x14ac:dyDescent="0.25">
      <c r="A660" s="28" t="s">
        <v>2140</v>
      </c>
      <c r="B660" s="29" t="s">
        <v>2141</v>
      </c>
      <c r="C660" s="29" t="s">
        <v>468</v>
      </c>
      <c r="D660" s="29" t="s">
        <v>2144</v>
      </c>
      <c r="E660" s="29" t="s">
        <v>469</v>
      </c>
      <c r="F660" s="29" t="s">
        <v>470</v>
      </c>
      <c r="G660" s="29" t="s">
        <v>1975</v>
      </c>
      <c r="H660" s="30">
        <v>43309</v>
      </c>
      <c r="I660" s="30">
        <v>43799</v>
      </c>
      <c r="J660" s="30">
        <v>43790</v>
      </c>
      <c r="K660" s="29" t="s">
        <v>2074</v>
      </c>
      <c r="L660" s="29" t="s">
        <v>2143</v>
      </c>
      <c r="M660" s="29" t="s">
        <v>2095</v>
      </c>
      <c r="N660" s="29" t="s">
        <v>1988</v>
      </c>
      <c r="O660" s="29" t="s">
        <v>1989</v>
      </c>
      <c r="P660" s="29" t="s">
        <v>1981</v>
      </c>
      <c r="Q660" s="29" t="s">
        <v>1982</v>
      </c>
      <c r="R660" s="30">
        <v>43313</v>
      </c>
      <c r="S660" s="30">
        <v>43313</v>
      </c>
      <c r="T660" s="30">
        <v>43314</v>
      </c>
      <c r="U660" s="30">
        <v>43314</v>
      </c>
      <c r="V660" s="29" t="s">
        <v>2074</v>
      </c>
      <c r="W660" s="29" t="s">
        <v>2075</v>
      </c>
      <c r="X660" s="30">
        <v>43790</v>
      </c>
      <c r="Y660" s="29" t="s">
        <v>2075</v>
      </c>
    </row>
    <row r="661" spans="1:25" x14ac:dyDescent="0.25">
      <c r="A661" s="28" t="s">
        <v>2140</v>
      </c>
      <c r="B661" s="29" t="s">
        <v>2141</v>
      </c>
      <c r="C661" s="29" t="s">
        <v>468</v>
      </c>
      <c r="D661" s="29" t="s">
        <v>2144</v>
      </c>
      <c r="E661" s="29" t="s">
        <v>469</v>
      </c>
      <c r="F661" s="29" t="s">
        <v>470</v>
      </c>
      <c r="G661" s="29" t="s">
        <v>1975</v>
      </c>
      <c r="H661" s="30">
        <v>43309</v>
      </c>
      <c r="I661" s="30">
        <v>43799</v>
      </c>
      <c r="J661" s="30">
        <v>43790</v>
      </c>
      <c r="K661" s="29" t="s">
        <v>2074</v>
      </c>
      <c r="L661" s="29" t="s">
        <v>2143</v>
      </c>
      <c r="M661" s="29" t="s">
        <v>2095</v>
      </c>
      <c r="N661" s="29" t="s">
        <v>1990</v>
      </c>
      <c r="O661" s="29" t="s">
        <v>1991</v>
      </c>
      <c r="P661" s="29" t="s">
        <v>1981</v>
      </c>
      <c r="Q661" s="29" t="s">
        <v>1982</v>
      </c>
      <c r="R661" s="30">
        <v>43315</v>
      </c>
      <c r="S661" s="30">
        <v>43315</v>
      </c>
      <c r="T661" s="30">
        <v>43559</v>
      </c>
      <c r="U661" s="30">
        <v>43559</v>
      </c>
      <c r="V661" s="29" t="s">
        <v>2074</v>
      </c>
      <c r="W661" s="29" t="s">
        <v>2075</v>
      </c>
      <c r="X661" s="30">
        <v>43790</v>
      </c>
      <c r="Y661" s="29" t="s">
        <v>2075</v>
      </c>
    </row>
    <row r="662" spans="1:25" x14ac:dyDescent="0.25">
      <c r="A662" s="28" t="s">
        <v>2140</v>
      </c>
      <c r="B662" s="29" t="s">
        <v>2141</v>
      </c>
      <c r="C662" s="29" t="s">
        <v>468</v>
      </c>
      <c r="D662" s="29" t="s">
        <v>2144</v>
      </c>
      <c r="E662" s="29" t="s">
        <v>469</v>
      </c>
      <c r="F662" s="29" t="s">
        <v>470</v>
      </c>
      <c r="G662" s="29" t="s">
        <v>1975</v>
      </c>
      <c r="H662" s="30">
        <v>43309</v>
      </c>
      <c r="I662" s="30">
        <v>43799</v>
      </c>
      <c r="J662" s="30">
        <v>43790</v>
      </c>
      <c r="K662" s="29" t="s">
        <v>2074</v>
      </c>
      <c r="L662" s="29" t="s">
        <v>2143</v>
      </c>
      <c r="M662" s="29" t="s">
        <v>2095</v>
      </c>
      <c r="N662" s="29" t="s">
        <v>1992</v>
      </c>
      <c r="O662" s="29" t="s">
        <v>1993</v>
      </c>
      <c r="P662" s="29" t="s">
        <v>1981</v>
      </c>
      <c r="Q662" s="29" t="s">
        <v>1982</v>
      </c>
      <c r="R662" s="30">
        <v>43560</v>
      </c>
      <c r="S662" s="30">
        <v>43560</v>
      </c>
      <c r="T662" s="30">
        <v>43677</v>
      </c>
      <c r="U662" s="30">
        <v>43677</v>
      </c>
      <c r="V662" s="29" t="s">
        <v>2074</v>
      </c>
      <c r="W662" s="29" t="s">
        <v>2075</v>
      </c>
      <c r="X662" s="30">
        <v>43790</v>
      </c>
      <c r="Y662" s="29" t="s">
        <v>2075</v>
      </c>
    </row>
    <row r="663" spans="1:25" x14ac:dyDescent="0.25">
      <c r="A663" s="28" t="s">
        <v>2140</v>
      </c>
      <c r="B663" s="29" t="s">
        <v>2141</v>
      </c>
      <c r="C663" s="29" t="s">
        <v>468</v>
      </c>
      <c r="D663" s="29" t="s">
        <v>2144</v>
      </c>
      <c r="E663" s="29" t="s">
        <v>469</v>
      </c>
      <c r="F663" s="29" t="s">
        <v>470</v>
      </c>
      <c r="G663" s="29" t="s">
        <v>1975</v>
      </c>
      <c r="H663" s="30">
        <v>43309</v>
      </c>
      <c r="I663" s="30">
        <v>43799</v>
      </c>
      <c r="J663" s="30">
        <v>43790</v>
      </c>
      <c r="K663" s="29" t="s">
        <v>2074</v>
      </c>
      <c r="L663" s="29" t="s">
        <v>2143</v>
      </c>
      <c r="M663" s="29" t="s">
        <v>2095</v>
      </c>
      <c r="N663" s="29" t="s">
        <v>1994</v>
      </c>
      <c r="O663" s="29" t="s">
        <v>1995</v>
      </c>
      <c r="P663" s="29" t="s">
        <v>1981</v>
      </c>
      <c r="Q663" s="29" t="s">
        <v>1982</v>
      </c>
      <c r="R663" s="30">
        <v>43734</v>
      </c>
      <c r="S663" s="30">
        <v>43734</v>
      </c>
      <c r="T663" s="30">
        <v>43769</v>
      </c>
      <c r="U663" s="30">
        <v>43788</v>
      </c>
      <c r="V663" s="29" t="s">
        <v>2074</v>
      </c>
      <c r="W663" s="29" t="s">
        <v>2075</v>
      </c>
      <c r="X663" s="30">
        <v>43790</v>
      </c>
      <c r="Y663" s="29" t="s">
        <v>2075</v>
      </c>
    </row>
    <row r="664" spans="1:25" x14ac:dyDescent="0.25">
      <c r="A664" s="28" t="s">
        <v>2140</v>
      </c>
      <c r="B664" s="29" t="s">
        <v>2141</v>
      </c>
      <c r="C664" s="29" t="s">
        <v>468</v>
      </c>
      <c r="D664" s="29" t="s">
        <v>2144</v>
      </c>
      <c r="E664" s="29" t="s">
        <v>469</v>
      </c>
      <c r="F664" s="29" t="s">
        <v>470</v>
      </c>
      <c r="G664" s="29" t="s">
        <v>1975</v>
      </c>
      <c r="H664" s="30">
        <v>43309</v>
      </c>
      <c r="I664" s="30">
        <v>43799</v>
      </c>
      <c r="J664" s="30">
        <v>43790</v>
      </c>
      <c r="K664" s="29" t="s">
        <v>2074</v>
      </c>
      <c r="L664" s="29" t="s">
        <v>2143</v>
      </c>
      <c r="M664" s="29" t="s">
        <v>2095</v>
      </c>
      <c r="N664" s="29" t="s">
        <v>1996</v>
      </c>
      <c r="O664" s="29" t="s">
        <v>1997</v>
      </c>
      <c r="P664" s="29" t="s">
        <v>1981</v>
      </c>
      <c r="Q664" s="29" t="s">
        <v>1982</v>
      </c>
      <c r="R664" s="30">
        <v>43770</v>
      </c>
      <c r="S664" s="30">
        <v>43789</v>
      </c>
      <c r="T664" s="30">
        <v>43799</v>
      </c>
      <c r="U664" s="30">
        <v>43790</v>
      </c>
      <c r="V664" s="29" t="s">
        <v>2074</v>
      </c>
      <c r="W664" s="29" t="s">
        <v>2075</v>
      </c>
      <c r="X664" s="30">
        <v>43790</v>
      </c>
      <c r="Y664" s="29" t="s">
        <v>2075</v>
      </c>
    </row>
    <row r="665" spans="1:25" x14ac:dyDescent="0.25">
      <c r="A665" s="28" t="s">
        <v>2140</v>
      </c>
      <c r="B665" s="29" t="s">
        <v>2141</v>
      </c>
      <c r="C665" s="29" t="s">
        <v>471</v>
      </c>
      <c r="D665" s="29" t="s">
        <v>2145</v>
      </c>
      <c r="E665" s="29" t="s">
        <v>472</v>
      </c>
      <c r="F665" s="29" t="s">
        <v>473</v>
      </c>
      <c r="G665" s="29" t="s">
        <v>1975</v>
      </c>
      <c r="H665" s="30">
        <v>43309</v>
      </c>
      <c r="I665" s="30">
        <v>44104</v>
      </c>
      <c r="J665" s="30" t="s">
        <v>1921</v>
      </c>
      <c r="K665" s="29" t="s">
        <v>2074</v>
      </c>
      <c r="L665" s="29" t="s">
        <v>2143</v>
      </c>
      <c r="M665" s="29" t="s">
        <v>2095</v>
      </c>
      <c r="N665" s="29" t="s">
        <v>1979</v>
      </c>
      <c r="O665" s="29" t="s">
        <v>1980</v>
      </c>
      <c r="P665" s="29" t="s">
        <v>1981</v>
      </c>
      <c r="Q665" s="29" t="s">
        <v>1982</v>
      </c>
      <c r="R665" s="30">
        <v>43309</v>
      </c>
      <c r="S665" s="30">
        <v>43309</v>
      </c>
      <c r="T665" s="30">
        <v>43310</v>
      </c>
      <c r="U665" s="30">
        <v>43310</v>
      </c>
      <c r="V665" s="29" t="s">
        <v>2074</v>
      </c>
      <c r="W665" s="29" t="s">
        <v>2075</v>
      </c>
      <c r="X665" s="30">
        <v>44477</v>
      </c>
      <c r="Y665" s="29" t="s">
        <v>2075</v>
      </c>
    </row>
    <row r="666" spans="1:25" x14ac:dyDescent="0.25">
      <c r="A666" s="28" t="s">
        <v>2140</v>
      </c>
      <c r="B666" s="29" t="s">
        <v>2141</v>
      </c>
      <c r="C666" s="29" t="s">
        <v>471</v>
      </c>
      <c r="D666" s="29" t="s">
        <v>2145</v>
      </c>
      <c r="E666" s="29" t="s">
        <v>472</v>
      </c>
      <c r="F666" s="29" t="s">
        <v>473</v>
      </c>
      <c r="G666" s="29" t="s">
        <v>1975</v>
      </c>
      <c r="H666" s="30">
        <v>43309</v>
      </c>
      <c r="I666" s="30">
        <v>44104</v>
      </c>
      <c r="J666" s="30" t="s">
        <v>1921</v>
      </c>
      <c r="K666" s="29" t="s">
        <v>2074</v>
      </c>
      <c r="L666" s="29" t="s">
        <v>2143</v>
      </c>
      <c r="M666" s="29" t="s">
        <v>2095</v>
      </c>
      <c r="N666" s="29" t="s">
        <v>1986</v>
      </c>
      <c r="O666" s="29" t="s">
        <v>1987</v>
      </c>
      <c r="P666" s="29" t="s">
        <v>1981</v>
      </c>
      <c r="Q666" s="29" t="s">
        <v>1982</v>
      </c>
      <c r="R666" s="30">
        <v>43311</v>
      </c>
      <c r="S666" s="30">
        <v>43311</v>
      </c>
      <c r="T666" s="30">
        <v>43312</v>
      </c>
      <c r="U666" s="30">
        <v>43312</v>
      </c>
      <c r="V666" s="29" t="s">
        <v>2074</v>
      </c>
      <c r="W666" s="29" t="s">
        <v>2075</v>
      </c>
      <c r="X666" s="30">
        <v>44477</v>
      </c>
      <c r="Y666" s="29" t="s">
        <v>2075</v>
      </c>
    </row>
    <row r="667" spans="1:25" x14ac:dyDescent="0.25">
      <c r="A667" s="28" t="s">
        <v>2140</v>
      </c>
      <c r="B667" s="29" t="s">
        <v>2141</v>
      </c>
      <c r="C667" s="29" t="s">
        <v>471</v>
      </c>
      <c r="D667" s="29" t="s">
        <v>2145</v>
      </c>
      <c r="E667" s="29" t="s">
        <v>472</v>
      </c>
      <c r="F667" s="29" t="s">
        <v>473</v>
      </c>
      <c r="G667" s="29" t="s">
        <v>1975</v>
      </c>
      <c r="H667" s="30">
        <v>43309</v>
      </c>
      <c r="I667" s="30">
        <v>44104</v>
      </c>
      <c r="J667" s="30" t="s">
        <v>1921</v>
      </c>
      <c r="K667" s="29" t="s">
        <v>2074</v>
      </c>
      <c r="L667" s="29" t="s">
        <v>2143</v>
      </c>
      <c r="M667" s="29" t="s">
        <v>2095</v>
      </c>
      <c r="N667" s="29" t="s">
        <v>1988</v>
      </c>
      <c r="O667" s="29" t="s">
        <v>1989</v>
      </c>
      <c r="P667" s="29" t="s">
        <v>1981</v>
      </c>
      <c r="Q667" s="29" t="s">
        <v>1982</v>
      </c>
      <c r="R667" s="30">
        <v>43313</v>
      </c>
      <c r="S667" s="30">
        <v>43313</v>
      </c>
      <c r="T667" s="30">
        <v>43314</v>
      </c>
      <c r="U667" s="30">
        <v>43314</v>
      </c>
      <c r="V667" s="29" t="s">
        <v>2074</v>
      </c>
      <c r="W667" s="29" t="s">
        <v>2075</v>
      </c>
      <c r="X667" s="30">
        <v>44477</v>
      </c>
      <c r="Y667" s="29" t="s">
        <v>2075</v>
      </c>
    </row>
    <row r="668" spans="1:25" x14ac:dyDescent="0.25">
      <c r="A668" s="28" t="s">
        <v>2140</v>
      </c>
      <c r="B668" s="29" t="s">
        <v>2141</v>
      </c>
      <c r="C668" s="29" t="s">
        <v>471</v>
      </c>
      <c r="D668" s="29" t="s">
        <v>2145</v>
      </c>
      <c r="E668" s="29" t="s">
        <v>472</v>
      </c>
      <c r="F668" s="29" t="s">
        <v>473</v>
      </c>
      <c r="G668" s="29" t="s">
        <v>1975</v>
      </c>
      <c r="H668" s="30">
        <v>43309</v>
      </c>
      <c r="I668" s="30">
        <v>44104</v>
      </c>
      <c r="J668" s="30" t="s">
        <v>1921</v>
      </c>
      <c r="K668" s="29" t="s">
        <v>2074</v>
      </c>
      <c r="L668" s="29" t="s">
        <v>2143</v>
      </c>
      <c r="M668" s="29" t="s">
        <v>2095</v>
      </c>
      <c r="N668" s="29" t="s">
        <v>1990</v>
      </c>
      <c r="O668" s="29" t="s">
        <v>1991</v>
      </c>
      <c r="P668" s="29" t="s">
        <v>1981</v>
      </c>
      <c r="Q668" s="29" t="s">
        <v>1982</v>
      </c>
      <c r="R668" s="30">
        <v>43315</v>
      </c>
      <c r="S668" s="30">
        <v>43315</v>
      </c>
      <c r="T668" s="30">
        <v>43771</v>
      </c>
      <c r="U668" s="30">
        <v>43882</v>
      </c>
      <c r="V668" s="29" t="s">
        <v>2074</v>
      </c>
      <c r="W668" s="29" t="s">
        <v>2075</v>
      </c>
      <c r="X668" s="30">
        <v>44477</v>
      </c>
      <c r="Y668" s="29" t="s">
        <v>2075</v>
      </c>
    </row>
    <row r="669" spans="1:25" x14ac:dyDescent="0.25">
      <c r="A669" s="28" t="s">
        <v>2140</v>
      </c>
      <c r="B669" s="29" t="s">
        <v>2141</v>
      </c>
      <c r="C669" s="29" t="s">
        <v>471</v>
      </c>
      <c r="D669" s="29" t="s">
        <v>2145</v>
      </c>
      <c r="E669" s="29" t="s">
        <v>472</v>
      </c>
      <c r="F669" s="29" t="s">
        <v>473</v>
      </c>
      <c r="G669" s="29" t="s">
        <v>1975</v>
      </c>
      <c r="H669" s="30">
        <v>43309</v>
      </c>
      <c r="I669" s="30">
        <v>44104</v>
      </c>
      <c r="J669" s="30" t="s">
        <v>1921</v>
      </c>
      <c r="K669" s="29" t="s">
        <v>2074</v>
      </c>
      <c r="L669" s="29" t="s">
        <v>2143</v>
      </c>
      <c r="M669" s="29" t="s">
        <v>2095</v>
      </c>
      <c r="N669" s="29" t="s">
        <v>1992</v>
      </c>
      <c r="O669" s="29" t="s">
        <v>1993</v>
      </c>
      <c r="P669" s="29" t="s">
        <v>1981</v>
      </c>
      <c r="Q669" s="29" t="s">
        <v>1982</v>
      </c>
      <c r="R669" s="30">
        <v>43772</v>
      </c>
      <c r="S669" s="30">
        <v>43883</v>
      </c>
      <c r="T669" s="30">
        <v>43861</v>
      </c>
      <c r="U669" s="30">
        <v>44454</v>
      </c>
      <c r="V669" s="29" t="s">
        <v>2074</v>
      </c>
      <c r="W669" s="29" t="s">
        <v>2075</v>
      </c>
      <c r="X669" s="30">
        <v>44477</v>
      </c>
      <c r="Y669" s="29" t="s">
        <v>2075</v>
      </c>
    </row>
    <row r="670" spans="1:25" x14ac:dyDescent="0.25">
      <c r="A670" s="28" t="s">
        <v>2140</v>
      </c>
      <c r="B670" s="29" t="s">
        <v>2141</v>
      </c>
      <c r="C670" s="29" t="s">
        <v>471</v>
      </c>
      <c r="D670" s="29" t="s">
        <v>2145</v>
      </c>
      <c r="E670" s="29" t="s">
        <v>472</v>
      </c>
      <c r="F670" s="29" t="s">
        <v>473</v>
      </c>
      <c r="G670" s="29" t="s">
        <v>1975</v>
      </c>
      <c r="H670" s="30">
        <v>43309</v>
      </c>
      <c r="I670" s="30">
        <v>44104</v>
      </c>
      <c r="J670" s="30" t="s">
        <v>1921</v>
      </c>
      <c r="K670" s="29" t="s">
        <v>2074</v>
      </c>
      <c r="L670" s="29" t="s">
        <v>2143</v>
      </c>
      <c r="M670" s="29" t="s">
        <v>2095</v>
      </c>
      <c r="N670" s="29" t="s">
        <v>1994</v>
      </c>
      <c r="O670" s="29" t="s">
        <v>1995</v>
      </c>
      <c r="P670" s="29" t="s">
        <v>1981</v>
      </c>
      <c r="Q670" s="29" t="s">
        <v>1982</v>
      </c>
      <c r="R670" s="30">
        <v>43862</v>
      </c>
      <c r="S670" s="30">
        <v>44455</v>
      </c>
      <c r="T670" s="30">
        <v>44074</v>
      </c>
      <c r="U670" s="30">
        <v>44473</v>
      </c>
      <c r="V670" s="29" t="s">
        <v>2074</v>
      </c>
      <c r="W670" s="29" t="s">
        <v>2075</v>
      </c>
      <c r="X670" s="30">
        <v>44477</v>
      </c>
      <c r="Y670" s="29" t="s">
        <v>2075</v>
      </c>
    </row>
    <row r="671" spans="1:25" x14ac:dyDescent="0.25">
      <c r="A671" s="28" t="s">
        <v>2140</v>
      </c>
      <c r="B671" s="29" t="s">
        <v>2141</v>
      </c>
      <c r="C671" s="29" t="s">
        <v>471</v>
      </c>
      <c r="D671" s="29" t="s">
        <v>2145</v>
      </c>
      <c r="E671" s="29" t="s">
        <v>472</v>
      </c>
      <c r="F671" s="29" t="s">
        <v>473</v>
      </c>
      <c r="G671" s="29" t="s">
        <v>1975</v>
      </c>
      <c r="H671" s="30">
        <v>43309</v>
      </c>
      <c r="I671" s="30">
        <v>44104</v>
      </c>
      <c r="J671" s="30" t="s">
        <v>1921</v>
      </c>
      <c r="K671" s="29" t="s">
        <v>2074</v>
      </c>
      <c r="L671" s="29" t="s">
        <v>2143</v>
      </c>
      <c r="M671" s="29" t="s">
        <v>2095</v>
      </c>
      <c r="N671" s="29" t="s">
        <v>1996</v>
      </c>
      <c r="O671" s="29" t="s">
        <v>1997</v>
      </c>
      <c r="P671" s="29" t="s">
        <v>1981</v>
      </c>
      <c r="Q671" s="29" t="s">
        <v>1982</v>
      </c>
      <c r="R671" s="30">
        <v>44075</v>
      </c>
      <c r="S671" s="30">
        <v>44475</v>
      </c>
      <c r="T671" s="30">
        <v>44104</v>
      </c>
      <c r="U671" s="30">
        <v>44477</v>
      </c>
      <c r="V671" s="29" t="s">
        <v>2074</v>
      </c>
      <c r="W671" s="29" t="s">
        <v>2075</v>
      </c>
      <c r="X671" s="30">
        <v>44477</v>
      </c>
      <c r="Y671" s="29" t="s">
        <v>2075</v>
      </c>
    </row>
    <row r="672" spans="1:25" x14ac:dyDescent="0.25">
      <c r="A672" s="28" t="s">
        <v>2140</v>
      </c>
      <c r="B672" s="29" t="s">
        <v>2141</v>
      </c>
      <c r="C672" s="29" t="s">
        <v>474</v>
      </c>
      <c r="D672" s="29" t="s">
        <v>2146</v>
      </c>
      <c r="E672" s="29" t="s">
        <v>475</v>
      </c>
      <c r="F672" s="29" t="s">
        <v>476</v>
      </c>
      <c r="G672" s="29" t="s">
        <v>1975</v>
      </c>
      <c r="H672" s="30">
        <v>43309</v>
      </c>
      <c r="I672" s="30">
        <v>43889</v>
      </c>
      <c r="J672" s="30">
        <v>43896</v>
      </c>
      <c r="K672" s="29" t="s">
        <v>2074</v>
      </c>
      <c r="L672" s="29" t="s">
        <v>2143</v>
      </c>
      <c r="M672" s="29" t="s">
        <v>2095</v>
      </c>
      <c r="N672" s="29" t="s">
        <v>1979</v>
      </c>
      <c r="O672" s="29" t="s">
        <v>1980</v>
      </c>
      <c r="P672" s="29" t="s">
        <v>1981</v>
      </c>
      <c r="Q672" s="29" t="s">
        <v>1982</v>
      </c>
      <c r="R672" s="30">
        <v>43309</v>
      </c>
      <c r="S672" s="30">
        <v>43309</v>
      </c>
      <c r="T672" s="30">
        <v>43310</v>
      </c>
      <c r="U672" s="30">
        <v>43310</v>
      </c>
      <c r="V672" s="29" t="s">
        <v>2074</v>
      </c>
      <c r="W672" s="29" t="s">
        <v>2075</v>
      </c>
      <c r="X672" s="30">
        <v>43896</v>
      </c>
      <c r="Y672" s="29" t="s">
        <v>2075</v>
      </c>
    </row>
    <row r="673" spans="1:25" x14ac:dyDescent="0.25">
      <c r="A673" s="28" t="s">
        <v>2140</v>
      </c>
      <c r="B673" s="29" t="s">
        <v>2141</v>
      </c>
      <c r="C673" s="29" t="s">
        <v>474</v>
      </c>
      <c r="D673" s="29" t="s">
        <v>2146</v>
      </c>
      <c r="E673" s="29" t="s">
        <v>475</v>
      </c>
      <c r="F673" s="29" t="s">
        <v>476</v>
      </c>
      <c r="G673" s="29" t="s">
        <v>1975</v>
      </c>
      <c r="H673" s="30">
        <v>43309</v>
      </c>
      <c r="I673" s="30">
        <v>43889</v>
      </c>
      <c r="J673" s="30">
        <v>43896</v>
      </c>
      <c r="K673" s="29" t="s">
        <v>2074</v>
      </c>
      <c r="L673" s="29" t="s">
        <v>2143</v>
      </c>
      <c r="M673" s="29" t="s">
        <v>2095</v>
      </c>
      <c r="N673" s="29" t="s">
        <v>1986</v>
      </c>
      <c r="O673" s="29" t="s">
        <v>1987</v>
      </c>
      <c r="P673" s="29" t="s">
        <v>1981</v>
      </c>
      <c r="Q673" s="29" t="s">
        <v>1982</v>
      </c>
      <c r="R673" s="30">
        <v>43311</v>
      </c>
      <c r="S673" s="30">
        <v>43311</v>
      </c>
      <c r="T673" s="30">
        <v>43312</v>
      </c>
      <c r="U673" s="30">
        <v>43312</v>
      </c>
      <c r="V673" s="29" t="s">
        <v>2074</v>
      </c>
      <c r="W673" s="29" t="s">
        <v>2075</v>
      </c>
      <c r="X673" s="30">
        <v>43896</v>
      </c>
      <c r="Y673" s="29" t="s">
        <v>2075</v>
      </c>
    </row>
    <row r="674" spans="1:25" x14ac:dyDescent="0.25">
      <c r="A674" s="28" t="s">
        <v>2140</v>
      </c>
      <c r="B674" s="29" t="s">
        <v>2141</v>
      </c>
      <c r="C674" s="29" t="s">
        <v>474</v>
      </c>
      <c r="D674" s="29" t="s">
        <v>2146</v>
      </c>
      <c r="E674" s="29" t="s">
        <v>475</v>
      </c>
      <c r="F674" s="29" t="s">
        <v>476</v>
      </c>
      <c r="G674" s="29" t="s">
        <v>1975</v>
      </c>
      <c r="H674" s="30">
        <v>43309</v>
      </c>
      <c r="I674" s="30">
        <v>43889</v>
      </c>
      <c r="J674" s="30">
        <v>43896</v>
      </c>
      <c r="K674" s="29" t="s">
        <v>2074</v>
      </c>
      <c r="L674" s="29" t="s">
        <v>2143</v>
      </c>
      <c r="M674" s="29" t="s">
        <v>2095</v>
      </c>
      <c r="N674" s="29" t="s">
        <v>1988</v>
      </c>
      <c r="O674" s="29" t="s">
        <v>1989</v>
      </c>
      <c r="P674" s="29" t="s">
        <v>1981</v>
      </c>
      <c r="Q674" s="29" t="s">
        <v>1982</v>
      </c>
      <c r="R674" s="30">
        <v>43313</v>
      </c>
      <c r="S674" s="30">
        <v>43313</v>
      </c>
      <c r="T674" s="30">
        <v>43314</v>
      </c>
      <c r="U674" s="30">
        <v>43314</v>
      </c>
      <c r="V674" s="29" t="s">
        <v>2074</v>
      </c>
      <c r="W674" s="29" t="s">
        <v>2075</v>
      </c>
      <c r="X674" s="30">
        <v>43896</v>
      </c>
      <c r="Y674" s="29" t="s">
        <v>2075</v>
      </c>
    </row>
    <row r="675" spans="1:25" x14ac:dyDescent="0.25">
      <c r="A675" s="28" t="s">
        <v>2140</v>
      </c>
      <c r="B675" s="29" t="s">
        <v>2141</v>
      </c>
      <c r="C675" s="29" t="s">
        <v>474</v>
      </c>
      <c r="D675" s="29" t="s">
        <v>2146</v>
      </c>
      <c r="E675" s="29" t="s">
        <v>475</v>
      </c>
      <c r="F675" s="29" t="s">
        <v>476</v>
      </c>
      <c r="G675" s="29" t="s">
        <v>1975</v>
      </c>
      <c r="H675" s="30">
        <v>43309</v>
      </c>
      <c r="I675" s="30">
        <v>43889</v>
      </c>
      <c r="J675" s="30">
        <v>43896</v>
      </c>
      <c r="K675" s="29" t="s">
        <v>2074</v>
      </c>
      <c r="L675" s="29" t="s">
        <v>2143</v>
      </c>
      <c r="M675" s="29" t="s">
        <v>2095</v>
      </c>
      <c r="N675" s="29" t="s">
        <v>1990</v>
      </c>
      <c r="O675" s="29" t="s">
        <v>1991</v>
      </c>
      <c r="P675" s="29" t="s">
        <v>1981</v>
      </c>
      <c r="Q675" s="29" t="s">
        <v>1982</v>
      </c>
      <c r="R675" s="30">
        <v>43315</v>
      </c>
      <c r="S675" s="30">
        <v>43315</v>
      </c>
      <c r="T675" s="30">
        <v>43559</v>
      </c>
      <c r="U675" s="30">
        <v>43559</v>
      </c>
      <c r="V675" s="29" t="s">
        <v>2074</v>
      </c>
      <c r="W675" s="29" t="s">
        <v>2075</v>
      </c>
      <c r="X675" s="30">
        <v>43896</v>
      </c>
      <c r="Y675" s="29" t="s">
        <v>2075</v>
      </c>
    </row>
    <row r="676" spans="1:25" x14ac:dyDescent="0.25">
      <c r="A676" s="28" t="s">
        <v>2140</v>
      </c>
      <c r="B676" s="29" t="s">
        <v>2141</v>
      </c>
      <c r="C676" s="29" t="s">
        <v>474</v>
      </c>
      <c r="D676" s="29" t="s">
        <v>2146</v>
      </c>
      <c r="E676" s="29" t="s">
        <v>475</v>
      </c>
      <c r="F676" s="29" t="s">
        <v>476</v>
      </c>
      <c r="G676" s="29" t="s">
        <v>1975</v>
      </c>
      <c r="H676" s="30">
        <v>43309</v>
      </c>
      <c r="I676" s="30">
        <v>43889</v>
      </c>
      <c r="J676" s="30">
        <v>43896</v>
      </c>
      <c r="K676" s="29" t="s">
        <v>2074</v>
      </c>
      <c r="L676" s="29" t="s">
        <v>2143</v>
      </c>
      <c r="M676" s="29" t="s">
        <v>2095</v>
      </c>
      <c r="N676" s="29" t="s">
        <v>1992</v>
      </c>
      <c r="O676" s="29" t="s">
        <v>1993</v>
      </c>
      <c r="P676" s="29" t="s">
        <v>1981</v>
      </c>
      <c r="Q676" s="29" t="s">
        <v>1982</v>
      </c>
      <c r="R676" s="30">
        <v>43560</v>
      </c>
      <c r="S676" s="30">
        <v>43560</v>
      </c>
      <c r="T676" s="30">
        <v>43677</v>
      </c>
      <c r="U676" s="30">
        <v>43677</v>
      </c>
      <c r="V676" s="29" t="s">
        <v>2074</v>
      </c>
      <c r="W676" s="29" t="s">
        <v>2075</v>
      </c>
      <c r="X676" s="30">
        <v>43896</v>
      </c>
      <c r="Y676" s="29" t="s">
        <v>2075</v>
      </c>
    </row>
    <row r="677" spans="1:25" x14ac:dyDescent="0.25">
      <c r="A677" s="28" t="s">
        <v>2140</v>
      </c>
      <c r="B677" s="29" t="s">
        <v>2141</v>
      </c>
      <c r="C677" s="29" t="s">
        <v>474</v>
      </c>
      <c r="D677" s="29" t="s">
        <v>2146</v>
      </c>
      <c r="E677" s="29" t="s">
        <v>475</v>
      </c>
      <c r="F677" s="29" t="s">
        <v>476</v>
      </c>
      <c r="G677" s="29" t="s">
        <v>1975</v>
      </c>
      <c r="H677" s="30">
        <v>43309</v>
      </c>
      <c r="I677" s="30">
        <v>43889</v>
      </c>
      <c r="J677" s="30">
        <v>43896</v>
      </c>
      <c r="K677" s="29" t="s">
        <v>2074</v>
      </c>
      <c r="L677" s="29" t="s">
        <v>2143</v>
      </c>
      <c r="M677" s="29" t="s">
        <v>2095</v>
      </c>
      <c r="N677" s="29" t="s">
        <v>1994</v>
      </c>
      <c r="O677" s="29" t="s">
        <v>1995</v>
      </c>
      <c r="P677" s="29" t="s">
        <v>1981</v>
      </c>
      <c r="Q677" s="29" t="s">
        <v>1982</v>
      </c>
      <c r="R677" s="30">
        <v>43734</v>
      </c>
      <c r="S677" s="30">
        <v>43734</v>
      </c>
      <c r="T677" s="30">
        <v>43861</v>
      </c>
      <c r="U677" s="30">
        <v>43861</v>
      </c>
      <c r="V677" s="29" t="s">
        <v>2074</v>
      </c>
      <c r="W677" s="29" t="s">
        <v>2075</v>
      </c>
      <c r="X677" s="30">
        <v>43896</v>
      </c>
      <c r="Y677" s="29" t="s">
        <v>2075</v>
      </c>
    </row>
    <row r="678" spans="1:25" x14ac:dyDescent="0.25">
      <c r="A678" s="28" t="s">
        <v>2140</v>
      </c>
      <c r="B678" s="29" t="s">
        <v>2141</v>
      </c>
      <c r="C678" s="29" t="s">
        <v>474</v>
      </c>
      <c r="D678" s="29" t="s">
        <v>2146</v>
      </c>
      <c r="E678" s="29" t="s">
        <v>475</v>
      </c>
      <c r="F678" s="29" t="s">
        <v>476</v>
      </c>
      <c r="G678" s="29" t="s">
        <v>1975</v>
      </c>
      <c r="H678" s="30">
        <v>43309</v>
      </c>
      <c r="I678" s="30">
        <v>43889</v>
      </c>
      <c r="J678" s="30">
        <v>43896</v>
      </c>
      <c r="K678" s="29" t="s">
        <v>2074</v>
      </c>
      <c r="L678" s="29" t="s">
        <v>2143</v>
      </c>
      <c r="M678" s="29" t="s">
        <v>2095</v>
      </c>
      <c r="N678" s="29" t="s">
        <v>1996</v>
      </c>
      <c r="O678" s="29" t="s">
        <v>1997</v>
      </c>
      <c r="P678" s="29" t="s">
        <v>1981</v>
      </c>
      <c r="Q678" s="29" t="s">
        <v>1982</v>
      </c>
      <c r="R678" s="30">
        <v>43862</v>
      </c>
      <c r="S678" s="30">
        <v>43862</v>
      </c>
      <c r="T678" s="30">
        <v>43889</v>
      </c>
      <c r="U678" s="30">
        <v>43896</v>
      </c>
      <c r="V678" s="29" t="s">
        <v>2074</v>
      </c>
      <c r="W678" s="29" t="s">
        <v>2075</v>
      </c>
      <c r="X678" s="30">
        <v>43896</v>
      </c>
      <c r="Y678" s="29" t="s">
        <v>2075</v>
      </c>
    </row>
    <row r="679" spans="1:25" x14ac:dyDescent="0.25">
      <c r="A679" s="28" t="s">
        <v>2140</v>
      </c>
      <c r="B679" s="29" t="s">
        <v>2141</v>
      </c>
      <c r="C679" s="29" t="s">
        <v>477</v>
      </c>
      <c r="D679" s="29" t="s">
        <v>2147</v>
      </c>
      <c r="E679" s="29" t="s">
        <v>478</v>
      </c>
      <c r="F679" s="29" t="s">
        <v>479</v>
      </c>
      <c r="G679" s="29" t="s">
        <v>1975</v>
      </c>
      <c r="H679" s="30">
        <v>43309</v>
      </c>
      <c r="I679" s="30">
        <v>43830</v>
      </c>
      <c r="J679" s="30">
        <v>43860</v>
      </c>
      <c r="K679" s="29" t="s">
        <v>2074</v>
      </c>
      <c r="L679" s="29" t="s">
        <v>2143</v>
      </c>
      <c r="M679" s="29" t="s">
        <v>2095</v>
      </c>
      <c r="N679" s="29" t="s">
        <v>1979</v>
      </c>
      <c r="O679" s="29" t="s">
        <v>1980</v>
      </c>
      <c r="P679" s="29" t="s">
        <v>1981</v>
      </c>
      <c r="Q679" s="29" t="s">
        <v>1982</v>
      </c>
      <c r="R679" s="30">
        <v>43309</v>
      </c>
      <c r="S679" s="30">
        <v>43309</v>
      </c>
      <c r="T679" s="30">
        <v>43310</v>
      </c>
      <c r="U679" s="30">
        <v>43310</v>
      </c>
      <c r="V679" s="29" t="s">
        <v>2074</v>
      </c>
      <c r="W679" s="29" t="s">
        <v>2075</v>
      </c>
      <c r="X679" s="30">
        <v>43860</v>
      </c>
      <c r="Y679" s="29" t="s">
        <v>2075</v>
      </c>
    </row>
    <row r="680" spans="1:25" x14ac:dyDescent="0.25">
      <c r="A680" s="28" t="s">
        <v>2140</v>
      </c>
      <c r="B680" s="29" t="s">
        <v>2141</v>
      </c>
      <c r="C680" s="29" t="s">
        <v>477</v>
      </c>
      <c r="D680" s="29" t="s">
        <v>2147</v>
      </c>
      <c r="E680" s="29" t="s">
        <v>478</v>
      </c>
      <c r="F680" s="29" t="s">
        <v>479</v>
      </c>
      <c r="G680" s="29" t="s">
        <v>1975</v>
      </c>
      <c r="H680" s="30">
        <v>43309</v>
      </c>
      <c r="I680" s="30">
        <v>43830</v>
      </c>
      <c r="J680" s="30">
        <v>43860</v>
      </c>
      <c r="K680" s="29" t="s">
        <v>2074</v>
      </c>
      <c r="L680" s="29" t="s">
        <v>2143</v>
      </c>
      <c r="M680" s="29" t="s">
        <v>2095</v>
      </c>
      <c r="N680" s="29" t="s">
        <v>1986</v>
      </c>
      <c r="O680" s="29" t="s">
        <v>1987</v>
      </c>
      <c r="P680" s="29" t="s">
        <v>1981</v>
      </c>
      <c r="Q680" s="29" t="s">
        <v>1982</v>
      </c>
      <c r="R680" s="30">
        <v>43311</v>
      </c>
      <c r="S680" s="30">
        <v>43311</v>
      </c>
      <c r="T680" s="30">
        <v>43312</v>
      </c>
      <c r="U680" s="30">
        <v>43312</v>
      </c>
      <c r="V680" s="29" t="s">
        <v>2074</v>
      </c>
      <c r="W680" s="29" t="s">
        <v>2075</v>
      </c>
      <c r="X680" s="30">
        <v>43860</v>
      </c>
      <c r="Y680" s="29" t="s">
        <v>2075</v>
      </c>
    </row>
    <row r="681" spans="1:25" x14ac:dyDescent="0.25">
      <c r="A681" s="28" t="s">
        <v>2140</v>
      </c>
      <c r="B681" s="29" t="s">
        <v>2141</v>
      </c>
      <c r="C681" s="29" t="s">
        <v>477</v>
      </c>
      <c r="D681" s="29" t="s">
        <v>2147</v>
      </c>
      <c r="E681" s="29" t="s">
        <v>478</v>
      </c>
      <c r="F681" s="29" t="s">
        <v>479</v>
      </c>
      <c r="G681" s="29" t="s">
        <v>1975</v>
      </c>
      <c r="H681" s="30">
        <v>43309</v>
      </c>
      <c r="I681" s="30">
        <v>43830</v>
      </c>
      <c r="J681" s="30">
        <v>43860</v>
      </c>
      <c r="K681" s="29" t="s">
        <v>2074</v>
      </c>
      <c r="L681" s="29" t="s">
        <v>2143</v>
      </c>
      <c r="M681" s="29" t="s">
        <v>2095</v>
      </c>
      <c r="N681" s="29" t="s">
        <v>1988</v>
      </c>
      <c r="O681" s="29" t="s">
        <v>1989</v>
      </c>
      <c r="P681" s="29" t="s">
        <v>1981</v>
      </c>
      <c r="Q681" s="29" t="s">
        <v>1982</v>
      </c>
      <c r="R681" s="30">
        <v>43313</v>
      </c>
      <c r="S681" s="30">
        <v>43313</v>
      </c>
      <c r="T681" s="30">
        <v>43314</v>
      </c>
      <c r="U681" s="30">
        <v>43314</v>
      </c>
      <c r="V681" s="29" t="s">
        <v>2074</v>
      </c>
      <c r="W681" s="29" t="s">
        <v>2075</v>
      </c>
      <c r="X681" s="30">
        <v>43860</v>
      </c>
      <c r="Y681" s="29" t="s">
        <v>2075</v>
      </c>
    </row>
    <row r="682" spans="1:25" x14ac:dyDescent="0.25">
      <c r="A682" s="28" t="s">
        <v>2140</v>
      </c>
      <c r="B682" s="29" t="s">
        <v>2141</v>
      </c>
      <c r="C682" s="29" t="s">
        <v>477</v>
      </c>
      <c r="D682" s="29" t="s">
        <v>2147</v>
      </c>
      <c r="E682" s="29" t="s">
        <v>478</v>
      </c>
      <c r="F682" s="29" t="s">
        <v>479</v>
      </c>
      <c r="G682" s="29" t="s">
        <v>1975</v>
      </c>
      <c r="H682" s="30">
        <v>43309</v>
      </c>
      <c r="I682" s="30">
        <v>43830</v>
      </c>
      <c r="J682" s="30">
        <v>43860</v>
      </c>
      <c r="K682" s="29" t="s">
        <v>2074</v>
      </c>
      <c r="L682" s="29" t="s">
        <v>2143</v>
      </c>
      <c r="M682" s="29" t="s">
        <v>2095</v>
      </c>
      <c r="N682" s="29" t="s">
        <v>1990</v>
      </c>
      <c r="O682" s="29" t="s">
        <v>1991</v>
      </c>
      <c r="P682" s="29" t="s">
        <v>1981</v>
      </c>
      <c r="Q682" s="29" t="s">
        <v>1982</v>
      </c>
      <c r="R682" s="30">
        <v>43315</v>
      </c>
      <c r="S682" s="30">
        <v>43315</v>
      </c>
      <c r="T682" s="30">
        <v>43559</v>
      </c>
      <c r="U682" s="30">
        <v>43559</v>
      </c>
      <c r="V682" s="29" t="s">
        <v>2074</v>
      </c>
      <c r="W682" s="29" t="s">
        <v>2075</v>
      </c>
      <c r="X682" s="30">
        <v>43860</v>
      </c>
      <c r="Y682" s="29" t="s">
        <v>2075</v>
      </c>
    </row>
    <row r="683" spans="1:25" x14ac:dyDescent="0.25">
      <c r="A683" s="28" t="s">
        <v>2140</v>
      </c>
      <c r="B683" s="29" t="s">
        <v>2141</v>
      </c>
      <c r="C683" s="29" t="s">
        <v>477</v>
      </c>
      <c r="D683" s="29" t="s">
        <v>2147</v>
      </c>
      <c r="E683" s="29" t="s">
        <v>478</v>
      </c>
      <c r="F683" s="29" t="s">
        <v>479</v>
      </c>
      <c r="G683" s="29" t="s">
        <v>1975</v>
      </c>
      <c r="H683" s="30">
        <v>43309</v>
      </c>
      <c r="I683" s="30">
        <v>43830</v>
      </c>
      <c r="J683" s="30">
        <v>43860</v>
      </c>
      <c r="K683" s="29" t="s">
        <v>2074</v>
      </c>
      <c r="L683" s="29" t="s">
        <v>2143</v>
      </c>
      <c r="M683" s="29" t="s">
        <v>2095</v>
      </c>
      <c r="N683" s="29" t="s">
        <v>1992</v>
      </c>
      <c r="O683" s="29" t="s">
        <v>1993</v>
      </c>
      <c r="P683" s="29" t="s">
        <v>1981</v>
      </c>
      <c r="Q683" s="29" t="s">
        <v>1982</v>
      </c>
      <c r="R683" s="30">
        <v>43560</v>
      </c>
      <c r="S683" s="30">
        <v>43560</v>
      </c>
      <c r="T683" s="30">
        <v>43677</v>
      </c>
      <c r="U683" s="30">
        <v>43677</v>
      </c>
      <c r="V683" s="29" t="s">
        <v>2074</v>
      </c>
      <c r="W683" s="29" t="s">
        <v>2075</v>
      </c>
      <c r="X683" s="30">
        <v>43860</v>
      </c>
      <c r="Y683" s="29" t="s">
        <v>2075</v>
      </c>
    </row>
    <row r="684" spans="1:25" x14ac:dyDescent="0.25">
      <c r="A684" s="28" t="s">
        <v>2140</v>
      </c>
      <c r="B684" s="29" t="s">
        <v>2141</v>
      </c>
      <c r="C684" s="29" t="s">
        <v>477</v>
      </c>
      <c r="D684" s="29" t="s">
        <v>2147</v>
      </c>
      <c r="E684" s="29" t="s">
        <v>478</v>
      </c>
      <c r="F684" s="29" t="s">
        <v>479</v>
      </c>
      <c r="G684" s="29" t="s">
        <v>1975</v>
      </c>
      <c r="H684" s="30">
        <v>43309</v>
      </c>
      <c r="I684" s="30">
        <v>43830</v>
      </c>
      <c r="J684" s="30">
        <v>43860</v>
      </c>
      <c r="K684" s="29" t="s">
        <v>2074</v>
      </c>
      <c r="L684" s="29" t="s">
        <v>2143</v>
      </c>
      <c r="M684" s="29" t="s">
        <v>2095</v>
      </c>
      <c r="N684" s="29" t="s">
        <v>1994</v>
      </c>
      <c r="O684" s="29" t="s">
        <v>1995</v>
      </c>
      <c r="P684" s="29" t="s">
        <v>1981</v>
      </c>
      <c r="Q684" s="29" t="s">
        <v>1982</v>
      </c>
      <c r="R684" s="30">
        <v>43734</v>
      </c>
      <c r="S684" s="30">
        <v>43734</v>
      </c>
      <c r="T684" s="30">
        <v>43799</v>
      </c>
      <c r="U684" s="30">
        <v>43826</v>
      </c>
      <c r="V684" s="29" t="s">
        <v>2074</v>
      </c>
      <c r="W684" s="29" t="s">
        <v>2075</v>
      </c>
      <c r="X684" s="30">
        <v>43860</v>
      </c>
      <c r="Y684" s="29" t="s">
        <v>2075</v>
      </c>
    </row>
    <row r="685" spans="1:25" x14ac:dyDescent="0.25">
      <c r="A685" s="28" t="s">
        <v>2140</v>
      </c>
      <c r="B685" s="29" t="s">
        <v>2141</v>
      </c>
      <c r="C685" s="29" t="s">
        <v>477</v>
      </c>
      <c r="D685" s="29" t="s">
        <v>2147</v>
      </c>
      <c r="E685" s="29" t="s">
        <v>478</v>
      </c>
      <c r="F685" s="29" t="s">
        <v>479</v>
      </c>
      <c r="G685" s="29" t="s">
        <v>1975</v>
      </c>
      <c r="H685" s="30">
        <v>43309</v>
      </c>
      <c r="I685" s="30">
        <v>43830</v>
      </c>
      <c r="J685" s="30">
        <v>43860</v>
      </c>
      <c r="K685" s="29" t="s">
        <v>2074</v>
      </c>
      <c r="L685" s="29" t="s">
        <v>2143</v>
      </c>
      <c r="M685" s="29" t="s">
        <v>2095</v>
      </c>
      <c r="N685" s="29" t="s">
        <v>1996</v>
      </c>
      <c r="O685" s="29" t="s">
        <v>1997</v>
      </c>
      <c r="P685" s="29" t="s">
        <v>1981</v>
      </c>
      <c r="Q685" s="29" t="s">
        <v>1982</v>
      </c>
      <c r="R685" s="30">
        <v>43800</v>
      </c>
      <c r="S685" s="30">
        <v>43827</v>
      </c>
      <c r="T685" s="30">
        <v>43830</v>
      </c>
      <c r="U685" s="30">
        <v>43860</v>
      </c>
      <c r="V685" s="29" t="s">
        <v>2074</v>
      </c>
      <c r="W685" s="29" t="s">
        <v>2075</v>
      </c>
      <c r="X685" s="30">
        <v>43860</v>
      </c>
      <c r="Y685" s="29" t="s">
        <v>2075</v>
      </c>
    </row>
    <row r="686" spans="1:25" x14ac:dyDescent="0.25">
      <c r="A686" s="28" t="s">
        <v>2140</v>
      </c>
      <c r="B686" s="29" t="s">
        <v>2141</v>
      </c>
      <c r="C686" s="29" t="s">
        <v>480</v>
      </c>
      <c r="D686" s="29" t="s">
        <v>2148</v>
      </c>
      <c r="E686" s="29" t="s">
        <v>481</v>
      </c>
      <c r="F686" s="29" t="s">
        <v>482</v>
      </c>
      <c r="G686" s="29" t="s">
        <v>1975</v>
      </c>
      <c r="H686" s="30">
        <v>43309</v>
      </c>
      <c r="I686" s="30">
        <v>44074</v>
      </c>
      <c r="J686" s="30" t="s">
        <v>1921</v>
      </c>
      <c r="K686" s="29" t="s">
        <v>2074</v>
      </c>
      <c r="L686" s="29" t="s">
        <v>2143</v>
      </c>
      <c r="M686" s="29" t="s">
        <v>2095</v>
      </c>
      <c r="N686" s="29" t="s">
        <v>1979</v>
      </c>
      <c r="O686" s="29" t="s">
        <v>1980</v>
      </c>
      <c r="P686" s="29" t="s">
        <v>1981</v>
      </c>
      <c r="Q686" s="29" t="s">
        <v>1982</v>
      </c>
      <c r="R686" s="30">
        <v>43309</v>
      </c>
      <c r="S686" s="30">
        <v>43309</v>
      </c>
      <c r="T686" s="30">
        <v>43310</v>
      </c>
      <c r="U686" s="30">
        <v>43310</v>
      </c>
      <c r="V686" s="29" t="s">
        <v>1983</v>
      </c>
      <c r="W686" s="29" t="s">
        <v>1984</v>
      </c>
      <c r="X686" s="30">
        <v>45646</v>
      </c>
      <c r="Y686" s="29" t="s">
        <v>2002</v>
      </c>
    </row>
    <row r="687" spans="1:25" x14ac:dyDescent="0.25">
      <c r="A687" s="28" t="s">
        <v>2140</v>
      </c>
      <c r="B687" s="29" t="s">
        <v>2141</v>
      </c>
      <c r="C687" s="29" t="s">
        <v>480</v>
      </c>
      <c r="D687" s="29" t="s">
        <v>2148</v>
      </c>
      <c r="E687" s="29" t="s">
        <v>481</v>
      </c>
      <c r="F687" s="29" t="s">
        <v>482</v>
      </c>
      <c r="G687" s="29" t="s">
        <v>1975</v>
      </c>
      <c r="H687" s="30">
        <v>43309</v>
      </c>
      <c r="I687" s="30">
        <v>44074</v>
      </c>
      <c r="J687" s="30" t="s">
        <v>1921</v>
      </c>
      <c r="K687" s="29" t="s">
        <v>2074</v>
      </c>
      <c r="L687" s="29" t="s">
        <v>2143</v>
      </c>
      <c r="M687" s="29" t="s">
        <v>2095</v>
      </c>
      <c r="N687" s="29" t="s">
        <v>1986</v>
      </c>
      <c r="O687" s="29" t="s">
        <v>1987</v>
      </c>
      <c r="P687" s="29" t="s">
        <v>1981</v>
      </c>
      <c r="Q687" s="29" t="s">
        <v>1982</v>
      </c>
      <c r="R687" s="30">
        <v>43311</v>
      </c>
      <c r="S687" s="30">
        <v>43311</v>
      </c>
      <c r="T687" s="30">
        <v>43312</v>
      </c>
      <c r="U687" s="30">
        <v>43312</v>
      </c>
      <c r="V687" s="29" t="s">
        <v>1983</v>
      </c>
      <c r="W687" s="29" t="s">
        <v>1984</v>
      </c>
      <c r="X687" s="30">
        <v>45646</v>
      </c>
      <c r="Y687" s="29" t="s">
        <v>2002</v>
      </c>
    </row>
    <row r="688" spans="1:25" x14ac:dyDescent="0.25">
      <c r="A688" s="28" t="s">
        <v>2140</v>
      </c>
      <c r="B688" s="29" t="s">
        <v>2141</v>
      </c>
      <c r="C688" s="29" t="s">
        <v>480</v>
      </c>
      <c r="D688" s="29" t="s">
        <v>2148</v>
      </c>
      <c r="E688" s="29" t="s">
        <v>481</v>
      </c>
      <c r="F688" s="29" t="s">
        <v>482</v>
      </c>
      <c r="G688" s="29" t="s">
        <v>1975</v>
      </c>
      <c r="H688" s="30">
        <v>43309</v>
      </c>
      <c r="I688" s="30">
        <v>44074</v>
      </c>
      <c r="J688" s="30" t="s">
        <v>1921</v>
      </c>
      <c r="K688" s="29" t="s">
        <v>2074</v>
      </c>
      <c r="L688" s="29" t="s">
        <v>2143</v>
      </c>
      <c r="M688" s="29" t="s">
        <v>2095</v>
      </c>
      <c r="N688" s="29" t="s">
        <v>1988</v>
      </c>
      <c r="O688" s="29" t="s">
        <v>1989</v>
      </c>
      <c r="P688" s="29" t="s">
        <v>1981</v>
      </c>
      <c r="Q688" s="29" t="s">
        <v>1982</v>
      </c>
      <c r="R688" s="30">
        <v>43313</v>
      </c>
      <c r="S688" s="30">
        <v>43313</v>
      </c>
      <c r="T688" s="30">
        <v>43314</v>
      </c>
      <c r="U688" s="30">
        <v>43314</v>
      </c>
      <c r="V688" s="29" t="s">
        <v>1983</v>
      </c>
      <c r="W688" s="29" t="s">
        <v>1984</v>
      </c>
      <c r="X688" s="30">
        <v>45646</v>
      </c>
      <c r="Y688" s="29" t="s">
        <v>2002</v>
      </c>
    </row>
    <row r="689" spans="1:25" x14ac:dyDescent="0.25">
      <c r="A689" s="28" t="s">
        <v>2140</v>
      </c>
      <c r="B689" s="29" t="s">
        <v>2141</v>
      </c>
      <c r="C689" s="29" t="s">
        <v>480</v>
      </c>
      <c r="D689" s="29" t="s">
        <v>2148</v>
      </c>
      <c r="E689" s="29" t="s">
        <v>481</v>
      </c>
      <c r="F689" s="29" t="s">
        <v>482</v>
      </c>
      <c r="G689" s="29" t="s">
        <v>1975</v>
      </c>
      <c r="H689" s="30">
        <v>43309</v>
      </c>
      <c r="I689" s="30">
        <v>44074</v>
      </c>
      <c r="J689" s="30" t="s">
        <v>1921</v>
      </c>
      <c r="K689" s="29" t="s">
        <v>2074</v>
      </c>
      <c r="L689" s="29" t="s">
        <v>2143</v>
      </c>
      <c r="M689" s="29" t="s">
        <v>2095</v>
      </c>
      <c r="N689" s="29" t="s">
        <v>1990</v>
      </c>
      <c r="O689" s="29" t="s">
        <v>1991</v>
      </c>
      <c r="P689" s="29" t="s">
        <v>1981</v>
      </c>
      <c r="Q689" s="29" t="s">
        <v>1982</v>
      </c>
      <c r="R689" s="30">
        <v>43315</v>
      </c>
      <c r="S689" s="30">
        <v>43315</v>
      </c>
      <c r="T689" s="30">
        <v>43783</v>
      </c>
      <c r="U689" s="30">
        <v>43992</v>
      </c>
      <c r="V689" s="29" t="s">
        <v>1983</v>
      </c>
      <c r="W689" s="29" t="s">
        <v>1984</v>
      </c>
      <c r="X689" s="30">
        <v>45646</v>
      </c>
      <c r="Y689" s="29" t="s">
        <v>2002</v>
      </c>
    </row>
    <row r="690" spans="1:25" x14ac:dyDescent="0.25">
      <c r="A690" s="28" t="s">
        <v>2140</v>
      </c>
      <c r="B690" s="29" t="s">
        <v>2141</v>
      </c>
      <c r="C690" s="29" t="s">
        <v>480</v>
      </c>
      <c r="D690" s="29" t="s">
        <v>2148</v>
      </c>
      <c r="E690" s="29" t="s">
        <v>481</v>
      </c>
      <c r="F690" s="29" t="s">
        <v>482</v>
      </c>
      <c r="G690" s="29" t="s">
        <v>1975</v>
      </c>
      <c r="H690" s="30">
        <v>43309</v>
      </c>
      <c r="I690" s="30">
        <v>44074</v>
      </c>
      <c r="J690" s="30" t="s">
        <v>1921</v>
      </c>
      <c r="K690" s="29" t="s">
        <v>2074</v>
      </c>
      <c r="L690" s="29" t="s">
        <v>2143</v>
      </c>
      <c r="M690" s="29" t="s">
        <v>2095</v>
      </c>
      <c r="N690" s="29" t="s">
        <v>1992</v>
      </c>
      <c r="O690" s="29" t="s">
        <v>1993</v>
      </c>
      <c r="P690" s="29" t="s">
        <v>1981</v>
      </c>
      <c r="Q690" s="29" t="s">
        <v>1982</v>
      </c>
      <c r="R690" s="30">
        <v>43784</v>
      </c>
      <c r="S690" s="30">
        <v>44015</v>
      </c>
      <c r="T690" s="30">
        <v>43905</v>
      </c>
      <c r="U690" s="30">
        <v>44275</v>
      </c>
      <c r="V690" s="29" t="s">
        <v>1983</v>
      </c>
      <c r="W690" s="29" t="s">
        <v>1984</v>
      </c>
      <c r="X690" s="30">
        <v>45646</v>
      </c>
      <c r="Y690" s="29" t="s">
        <v>2002</v>
      </c>
    </row>
    <row r="691" spans="1:25" x14ac:dyDescent="0.25">
      <c r="A691" s="28" t="s">
        <v>2140</v>
      </c>
      <c r="B691" s="29" t="s">
        <v>2141</v>
      </c>
      <c r="C691" s="29" t="s">
        <v>480</v>
      </c>
      <c r="D691" s="29" t="s">
        <v>2148</v>
      </c>
      <c r="E691" s="29" t="s">
        <v>481</v>
      </c>
      <c r="F691" s="29" t="s">
        <v>482</v>
      </c>
      <c r="G691" s="29" t="s">
        <v>1975</v>
      </c>
      <c r="H691" s="30">
        <v>43309</v>
      </c>
      <c r="I691" s="30">
        <v>44074</v>
      </c>
      <c r="J691" s="30" t="s">
        <v>1921</v>
      </c>
      <c r="K691" s="29" t="s">
        <v>2074</v>
      </c>
      <c r="L691" s="29" t="s">
        <v>2143</v>
      </c>
      <c r="M691" s="29" t="s">
        <v>2095</v>
      </c>
      <c r="N691" s="29" t="s">
        <v>1994</v>
      </c>
      <c r="O691" s="29" t="s">
        <v>1995</v>
      </c>
      <c r="P691" s="29" t="s">
        <v>1981</v>
      </c>
      <c r="Q691" s="29" t="s">
        <v>1982</v>
      </c>
      <c r="R691" s="30">
        <v>43906</v>
      </c>
      <c r="S691" s="30">
        <v>44276</v>
      </c>
      <c r="T691" s="30">
        <v>44043</v>
      </c>
      <c r="U691" s="30"/>
      <c r="V691" s="29" t="s">
        <v>1983</v>
      </c>
      <c r="W691" s="29" t="s">
        <v>1984</v>
      </c>
      <c r="X691" s="30">
        <v>45646</v>
      </c>
      <c r="Y691" s="29" t="s">
        <v>2002</v>
      </c>
    </row>
    <row r="692" spans="1:25" x14ac:dyDescent="0.25">
      <c r="A692" s="28" t="s">
        <v>2140</v>
      </c>
      <c r="B692" s="29" t="s">
        <v>2141</v>
      </c>
      <c r="C692" s="29" t="s">
        <v>480</v>
      </c>
      <c r="D692" s="29" t="s">
        <v>2148</v>
      </c>
      <c r="E692" s="29" t="s">
        <v>481</v>
      </c>
      <c r="F692" s="29" t="s">
        <v>482</v>
      </c>
      <c r="G692" s="29" t="s">
        <v>1975</v>
      </c>
      <c r="H692" s="30">
        <v>43309</v>
      </c>
      <c r="I692" s="30">
        <v>44074</v>
      </c>
      <c r="J692" s="30" t="s">
        <v>1921</v>
      </c>
      <c r="K692" s="29" t="s">
        <v>2074</v>
      </c>
      <c r="L692" s="29" t="s">
        <v>2143</v>
      </c>
      <c r="M692" s="29" t="s">
        <v>2095</v>
      </c>
      <c r="N692" s="29" t="s">
        <v>1996</v>
      </c>
      <c r="O692" s="29" t="s">
        <v>1997</v>
      </c>
      <c r="P692" s="29" t="s">
        <v>1981</v>
      </c>
      <c r="Q692" s="29" t="s">
        <v>1982</v>
      </c>
      <c r="R692" s="30">
        <v>44044</v>
      </c>
      <c r="S692" s="30"/>
      <c r="T692" s="30">
        <v>44074</v>
      </c>
      <c r="U692" s="30"/>
      <c r="V692" s="29" t="s">
        <v>1983</v>
      </c>
      <c r="W692" s="29" t="s">
        <v>1984</v>
      </c>
      <c r="X692" s="30">
        <v>45646</v>
      </c>
      <c r="Y692" s="29" t="s">
        <v>2002</v>
      </c>
    </row>
    <row r="693" spans="1:25" x14ac:dyDescent="0.25">
      <c r="A693" s="28" t="s">
        <v>2140</v>
      </c>
      <c r="B693" s="29" t="s">
        <v>2141</v>
      </c>
      <c r="C693" s="29" t="s">
        <v>483</v>
      </c>
      <c r="D693" s="29" t="s">
        <v>2149</v>
      </c>
      <c r="E693" s="29" t="s">
        <v>484</v>
      </c>
      <c r="F693" s="29" t="s">
        <v>485</v>
      </c>
      <c r="G693" s="29" t="s">
        <v>1975</v>
      </c>
      <c r="H693" s="30">
        <v>43309</v>
      </c>
      <c r="I693" s="30">
        <v>43768</v>
      </c>
      <c r="J693" s="30">
        <v>43768</v>
      </c>
      <c r="K693" s="29" t="s">
        <v>2074</v>
      </c>
      <c r="L693" s="29" t="s">
        <v>2143</v>
      </c>
      <c r="M693" s="29" t="s">
        <v>2095</v>
      </c>
      <c r="N693" s="29" t="s">
        <v>1979</v>
      </c>
      <c r="O693" s="29" t="s">
        <v>1980</v>
      </c>
      <c r="P693" s="29" t="s">
        <v>1981</v>
      </c>
      <c r="Q693" s="29" t="s">
        <v>1982</v>
      </c>
      <c r="R693" s="30">
        <v>43309</v>
      </c>
      <c r="S693" s="30">
        <v>43309</v>
      </c>
      <c r="T693" s="30">
        <v>43310</v>
      </c>
      <c r="U693" s="30">
        <v>43310</v>
      </c>
      <c r="V693" s="29" t="s">
        <v>2074</v>
      </c>
      <c r="W693" s="29" t="s">
        <v>2075</v>
      </c>
      <c r="X693" s="30">
        <v>43768</v>
      </c>
      <c r="Y693" s="29" t="s">
        <v>2075</v>
      </c>
    </row>
    <row r="694" spans="1:25" x14ac:dyDescent="0.25">
      <c r="A694" s="28" t="s">
        <v>2140</v>
      </c>
      <c r="B694" s="29" t="s">
        <v>2141</v>
      </c>
      <c r="C694" s="29" t="s">
        <v>483</v>
      </c>
      <c r="D694" s="29" t="s">
        <v>2149</v>
      </c>
      <c r="E694" s="29" t="s">
        <v>484</v>
      </c>
      <c r="F694" s="29" t="s">
        <v>485</v>
      </c>
      <c r="G694" s="29" t="s">
        <v>1975</v>
      </c>
      <c r="H694" s="30">
        <v>43309</v>
      </c>
      <c r="I694" s="30">
        <v>43768</v>
      </c>
      <c r="J694" s="30">
        <v>43768</v>
      </c>
      <c r="K694" s="29" t="s">
        <v>2074</v>
      </c>
      <c r="L694" s="29" t="s">
        <v>2143</v>
      </c>
      <c r="M694" s="29" t="s">
        <v>2095</v>
      </c>
      <c r="N694" s="29" t="s">
        <v>1986</v>
      </c>
      <c r="O694" s="29" t="s">
        <v>1987</v>
      </c>
      <c r="P694" s="29" t="s">
        <v>1981</v>
      </c>
      <c r="Q694" s="29" t="s">
        <v>1982</v>
      </c>
      <c r="R694" s="30">
        <v>43311</v>
      </c>
      <c r="S694" s="30">
        <v>43311</v>
      </c>
      <c r="T694" s="30">
        <v>43312</v>
      </c>
      <c r="U694" s="30">
        <v>43312</v>
      </c>
      <c r="V694" s="29" t="s">
        <v>2074</v>
      </c>
      <c r="W694" s="29" t="s">
        <v>2075</v>
      </c>
      <c r="X694" s="30">
        <v>43768</v>
      </c>
      <c r="Y694" s="29" t="s">
        <v>2075</v>
      </c>
    </row>
    <row r="695" spans="1:25" x14ac:dyDescent="0.25">
      <c r="A695" s="28" t="s">
        <v>2140</v>
      </c>
      <c r="B695" s="29" t="s">
        <v>2141</v>
      </c>
      <c r="C695" s="29" t="s">
        <v>483</v>
      </c>
      <c r="D695" s="29" t="s">
        <v>2149</v>
      </c>
      <c r="E695" s="29" t="s">
        <v>484</v>
      </c>
      <c r="F695" s="29" t="s">
        <v>485</v>
      </c>
      <c r="G695" s="29" t="s">
        <v>1975</v>
      </c>
      <c r="H695" s="30">
        <v>43309</v>
      </c>
      <c r="I695" s="30">
        <v>43768</v>
      </c>
      <c r="J695" s="30">
        <v>43768</v>
      </c>
      <c r="K695" s="29" t="s">
        <v>2074</v>
      </c>
      <c r="L695" s="29" t="s">
        <v>2143</v>
      </c>
      <c r="M695" s="29" t="s">
        <v>2095</v>
      </c>
      <c r="N695" s="29" t="s">
        <v>1988</v>
      </c>
      <c r="O695" s="29" t="s">
        <v>1989</v>
      </c>
      <c r="P695" s="29" t="s">
        <v>1981</v>
      </c>
      <c r="Q695" s="29" t="s">
        <v>1982</v>
      </c>
      <c r="R695" s="30">
        <v>43313</v>
      </c>
      <c r="S695" s="30">
        <v>43313</v>
      </c>
      <c r="T695" s="30">
        <v>43314</v>
      </c>
      <c r="U695" s="30">
        <v>43314</v>
      </c>
      <c r="V695" s="29" t="s">
        <v>2074</v>
      </c>
      <c r="W695" s="29" t="s">
        <v>2075</v>
      </c>
      <c r="X695" s="30">
        <v>43768</v>
      </c>
      <c r="Y695" s="29" t="s">
        <v>2075</v>
      </c>
    </row>
    <row r="696" spans="1:25" x14ac:dyDescent="0.25">
      <c r="A696" s="28" t="s">
        <v>2140</v>
      </c>
      <c r="B696" s="29" t="s">
        <v>2141</v>
      </c>
      <c r="C696" s="29" t="s">
        <v>483</v>
      </c>
      <c r="D696" s="29" t="s">
        <v>2149</v>
      </c>
      <c r="E696" s="29" t="s">
        <v>484</v>
      </c>
      <c r="F696" s="29" t="s">
        <v>485</v>
      </c>
      <c r="G696" s="29" t="s">
        <v>1975</v>
      </c>
      <c r="H696" s="30">
        <v>43309</v>
      </c>
      <c r="I696" s="30">
        <v>43768</v>
      </c>
      <c r="J696" s="30">
        <v>43768</v>
      </c>
      <c r="K696" s="29" t="s">
        <v>2074</v>
      </c>
      <c r="L696" s="29" t="s">
        <v>2143</v>
      </c>
      <c r="M696" s="29" t="s">
        <v>2095</v>
      </c>
      <c r="N696" s="29" t="s">
        <v>1990</v>
      </c>
      <c r="O696" s="29" t="s">
        <v>1991</v>
      </c>
      <c r="P696" s="29" t="s">
        <v>1981</v>
      </c>
      <c r="Q696" s="29" t="s">
        <v>1982</v>
      </c>
      <c r="R696" s="30">
        <v>43315</v>
      </c>
      <c r="S696" s="30">
        <v>43315</v>
      </c>
      <c r="T696" s="30">
        <v>43559</v>
      </c>
      <c r="U696" s="30">
        <v>43559</v>
      </c>
      <c r="V696" s="29" t="s">
        <v>2074</v>
      </c>
      <c r="W696" s="29" t="s">
        <v>2075</v>
      </c>
      <c r="X696" s="30">
        <v>43768</v>
      </c>
      <c r="Y696" s="29" t="s">
        <v>2075</v>
      </c>
    </row>
    <row r="697" spans="1:25" x14ac:dyDescent="0.25">
      <c r="A697" s="28" t="s">
        <v>2140</v>
      </c>
      <c r="B697" s="29" t="s">
        <v>2141</v>
      </c>
      <c r="C697" s="29" t="s">
        <v>483</v>
      </c>
      <c r="D697" s="29" t="s">
        <v>2149</v>
      </c>
      <c r="E697" s="29" t="s">
        <v>484</v>
      </c>
      <c r="F697" s="29" t="s">
        <v>485</v>
      </c>
      <c r="G697" s="29" t="s">
        <v>1975</v>
      </c>
      <c r="H697" s="30">
        <v>43309</v>
      </c>
      <c r="I697" s="30">
        <v>43768</v>
      </c>
      <c r="J697" s="30">
        <v>43768</v>
      </c>
      <c r="K697" s="29" t="s">
        <v>2074</v>
      </c>
      <c r="L697" s="29" t="s">
        <v>2143</v>
      </c>
      <c r="M697" s="29" t="s">
        <v>2095</v>
      </c>
      <c r="N697" s="29" t="s">
        <v>1992</v>
      </c>
      <c r="O697" s="29" t="s">
        <v>1993</v>
      </c>
      <c r="P697" s="29" t="s">
        <v>1981</v>
      </c>
      <c r="Q697" s="29" t="s">
        <v>1982</v>
      </c>
      <c r="R697" s="30">
        <v>43560</v>
      </c>
      <c r="S697" s="30">
        <v>43560</v>
      </c>
      <c r="T697" s="30">
        <v>43677</v>
      </c>
      <c r="U697" s="30">
        <v>43677</v>
      </c>
      <c r="V697" s="29" t="s">
        <v>2074</v>
      </c>
      <c r="W697" s="29" t="s">
        <v>2075</v>
      </c>
      <c r="X697" s="30">
        <v>43768</v>
      </c>
      <c r="Y697" s="29" t="s">
        <v>2075</v>
      </c>
    </row>
    <row r="698" spans="1:25" x14ac:dyDescent="0.25">
      <c r="A698" s="28" t="s">
        <v>2140</v>
      </c>
      <c r="B698" s="29" t="s">
        <v>2141</v>
      </c>
      <c r="C698" s="29" t="s">
        <v>483</v>
      </c>
      <c r="D698" s="29" t="s">
        <v>2149</v>
      </c>
      <c r="E698" s="29" t="s">
        <v>484</v>
      </c>
      <c r="F698" s="29" t="s">
        <v>485</v>
      </c>
      <c r="G698" s="29" t="s">
        <v>1975</v>
      </c>
      <c r="H698" s="30">
        <v>43309</v>
      </c>
      <c r="I698" s="30">
        <v>43768</v>
      </c>
      <c r="J698" s="30">
        <v>43768</v>
      </c>
      <c r="K698" s="29" t="s">
        <v>2074</v>
      </c>
      <c r="L698" s="29" t="s">
        <v>2143</v>
      </c>
      <c r="M698" s="29" t="s">
        <v>2095</v>
      </c>
      <c r="N698" s="29" t="s">
        <v>1994</v>
      </c>
      <c r="O698" s="29" t="s">
        <v>1995</v>
      </c>
      <c r="P698" s="29" t="s">
        <v>1981</v>
      </c>
      <c r="Q698" s="29" t="s">
        <v>1982</v>
      </c>
      <c r="R698" s="30">
        <v>43734</v>
      </c>
      <c r="S698" s="30">
        <v>43734</v>
      </c>
      <c r="T698" s="30">
        <v>43766</v>
      </c>
      <c r="U698" s="30">
        <v>43766</v>
      </c>
      <c r="V698" s="29" t="s">
        <v>2074</v>
      </c>
      <c r="W698" s="29" t="s">
        <v>2075</v>
      </c>
      <c r="X698" s="30">
        <v>43768</v>
      </c>
      <c r="Y698" s="29" t="s">
        <v>2075</v>
      </c>
    </row>
    <row r="699" spans="1:25" x14ac:dyDescent="0.25">
      <c r="A699" s="28" t="s">
        <v>2140</v>
      </c>
      <c r="B699" s="29" t="s">
        <v>2141</v>
      </c>
      <c r="C699" s="29" t="s">
        <v>483</v>
      </c>
      <c r="D699" s="29" t="s">
        <v>2149</v>
      </c>
      <c r="E699" s="29" t="s">
        <v>484</v>
      </c>
      <c r="F699" s="29" t="s">
        <v>485</v>
      </c>
      <c r="G699" s="29" t="s">
        <v>1975</v>
      </c>
      <c r="H699" s="30">
        <v>43309</v>
      </c>
      <c r="I699" s="30">
        <v>43768</v>
      </c>
      <c r="J699" s="30">
        <v>43768</v>
      </c>
      <c r="K699" s="29" t="s">
        <v>2074</v>
      </c>
      <c r="L699" s="29" t="s">
        <v>2143</v>
      </c>
      <c r="M699" s="29" t="s">
        <v>2095</v>
      </c>
      <c r="N699" s="29" t="s">
        <v>1996</v>
      </c>
      <c r="O699" s="29" t="s">
        <v>1997</v>
      </c>
      <c r="P699" s="29" t="s">
        <v>1981</v>
      </c>
      <c r="Q699" s="29" t="s">
        <v>1982</v>
      </c>
      <c r="R699" s="30">
        <v>43767</v>
      </c>
      <c r="S699" s="30">
        <v>43767</v>
      </c>
      <c r="T699" s="30">
        <v>43768</v>
      </c>
      <c r="U699" s="30">
        <v>43768</v>
      </c>
      <c r="V699" s="29" t="s">
        <v>2074</v>
      </c>
      <c r="W699" s="29" t="s">
        <v>2075</v>
      </c>
      <c r="X699" s="30">
        <v>43768</v>
      </c>
      <c r="Y699" s="29" t="s">
        <v>2075</v>
      </c>
    </row>
    <row r="700" spans="1:25" x14ac:dyDescent="0.25">
      <c r="A700" s="28" t="s">
        <v>2140</v>
      </c>
      <c r="B700" s="29" t="s">
        <v>2141</v>
      </c>
      <c r="C700" s="29" t="s">
        <v>486</v>
      </c>
      <c r="D700" s="29" t="s">
        <v>2150</v>
      </c>
      <c r="E700" s="29" t="s">
        <v>487</v>
      </c>
      <c r="F700" s="29" t="s">
        <v>488</v>
      </c>
      <c r="G700" s="29" t="s">
        <v>1975</v>
      </c>
      <c r="H700" s="30">
        <v>43309</v>
      </c>
      <c r="I700" s="30">
        <v>43889</v>
      </c>
      <c r="J700" s="30">
        <v>43853</v>
      </c>
      <c r="K700" s="29" t="s">
        <v>2074</v>
      </c>
      <c r="L700" s="29" t="s">
        <v>2143</v>
      </c>
      <c r="M700" s="29" t="s">
        <v>2095</v>
      </c>
      <c r="N700" s="29" t="s">
        <v>1979</v>
      </c>
      <c r="O700" s="29" t="s">
        <v>1980</v>
      </c>
      <c r="P700" s="29" t="s">
        <v>1981</v>
      </c>
      <c r="Q700" s="29" t="s">
        <v>1982</v>
      </c>
      <c r="R700" s="30">
        <v>43309</v>
      </c>
      <c r="S700" s="30">
        <v>43309</v>
      </c>
      <c r="T700" s="30">
        <v>43310</v>
      </c>
      <c r="U700" s="30">
        <v>43310</v>
      </c>
      <c r="V700" s="29" t="s">
        <v>2074</v>
      </c>
      <c r="W700" s="29" t="s">
        <v>2075</v>
      </c>
      <c r="X700" s="30">
        <v>43853</v>
      </c>
      <c r="Y700" s="29" t="s">
        <v>2075</v>
      </c>
    </row>
    <row r="701" spans="1:25" x14ac:dyDescent="0.25">
      <c r="A701" s="28" t="s">
        <v>2140</v>
      </c>
      <c r="B701" s="29" t="s">
        <v>2141</v>
      </c>
      <c r="C701" s="29" t="s">
        <v>486</v>
      </c>
      <c r="D701" s="29" t="s">
        <v>2150</v>
      </c>
      <c r="E701" s="29" t="s">
        <v>487</v>
      </c>
      <c r="F701" s="29" t="s">
        <v>488</v>
      </c>
      <c r="G701" s="29" t="s">
        <v>1975</v>
      </c>
      <c r="H701" s="30">
        <v>43309</v>
      </c>
      <c r="I701" s="30">
        <v>43889</v>
      </c>
      <c r="J701" s="30">
        <v>43853</v>
      </c>
      <c r="K701" s="29" t="s">
        <v>2074</v>
      </c>
      <c r="L701" s="29" t="s">
        <v>2143</v>
      </c>
      <c r="M701" s="29" t="s">
        <v>2095</v>
      </c>
      <c r="N701" s="29" t="s">
        <v>1986</v>
      </c>
      <c r="O701" s="29" t="s">
        <v>1987</v>
      </c>
      <c r="P701" s="29" t="s">
        <v>1981</v>
      </c>
      <c r="Q701" s="29" t="s">
        <v>1982</v>
      </c>
      <c r="R701" s="30">
        <v>43311</v>
      </c>
      <c r="S701" s="30">
        <v>43311</v>
      </c>
      <c r="T701" s="30">
        <v>43312</v>
      </c>
      <c r="U701" s="30">
        <v>43312</v>
      </c>
      <c r="V701" s="29" t="s">
        <v>2074</v>
      </c>
      <c r="W701" s="29" t="s">
        <v>2075</v>
      </c>
      <c r="X701" s="30">
        <v>43853</v>
      </c>
      <c r="Y701" s="29" t="s">
        <v>2075</v>
      </c>
    </row>
    <row r="702" spans="1:25" x14ac:dyDescent="0.25">
      <c r="A702" s="28" t="s">
        <v>2140</v>
      </c>
      <c r="B702" s="29" t="s">
        <v>2141</v>
      </c>
      <c r="C702" s="29" t="s">
        <v>486</v>
      </c>
      <c r="D702" s="29" t="s">
        <v>2150</v>
      </c>
      <c r="E702" s="29" t="s">
        <v>487</v>
      </c>
      <c r="F702" s="29" t="s">
        <v>488</v>
      </c>
      <c r="G702" s="29" t="s">
        <v>1975</v>
      </c>
      <c r="H702" s="30">
        <v>43309</v>
      </c>
      <c r="I702" s="30">
        <v>43889</v>
      </c>
      <c r="J702" s="30">
        <v>43853</v>
      </c>
      <c r="K702" s="29" t="s">
        <v>2074</v>
      </c>
      <c r="L702" s="29" t="s">
        <v>2143</v>
      </c>
      <c r="M702" s="29" t="s">
        <v>2095</v>
      </c>
      <c r="N702" s="29" t="s">
        <v>1988</v>
      </c>
      <c r="O702" s="29" t="s">
        <v>1989</v>
      </c>
      <c r="P702" s="29" t="s">
        <v>1981</v>
      </c>
      <c r="Q702" s="29" t="s">
        <v>1982</v>
      </c>
      <c r="R702" s="30">
        <v>43313</v>
      </c>
      <c r="S702" s="30">
        <v>43313</v>
      </c>
      <c r="T702" s="30">
        <v>43314</v>
      </c>
      <c r="U702" s="30">
        <v>43314</v>
      </c>
      <c r="V702" s="29" t="s">
        <v>2074</v>
      </c>
      <c r="W702" s="29" t="s">
        <v>2075</v>
      </c>
      <c r="X702" s="30">
        <v>43853</v>
      </c>
      <c r="Y702" s="29" t="s">
        <v>2075</v>
      </c>
    </row>
    <row r="703" spans="1:25" x14ac:dyDescent="0.25">
      <c r="A703" s="28" t="s">
        <v>2140</v>
      </c>
      <c r="B703" s="29" t="s">
        <v>2141</v>
      </c>
      <c r="C703" s="29" t="s">
        <v>486</v>
      </c>
      <c r="D703" s="29" t="s">
        <v>2150</v>
      </c>
      <c r="E703" s="29" t="s">
        <v>487</v>
      </c>
      <c r="F703" s="29" t="s">
        <v>488</v>
      </c>
      <c r="G703" s="29" t="s">
        <v>1975</v>
      </c>
      <c r="H703" s="30">
        <v>43309</v>
      </c>
      <c r="I703" s="30">
        <v>43889</v>
      </c>
      <c r="J703" s="30">
        <v>43853</v>
      </c>
      <c r="K703" s="29" t="s">
        <v>2074</v>
      </c>
      <c r="L703" s="29" t="s">
        <v>2143</v>
      </c>
      <c r="M703" s="29" t="s">
        <v>2095</v>
      </c>
      <c r="N703" s="29" t="s">
        <v>1990</v>
      </c>
      <c r="O703" s="29" t="s">
        <v>1991</v>
      </c>
      <c r="P703" s="29" t="s">
        <v>1981</v>
      </c>
      <c r="Q703" s="29" t="s">
        <v>1982</v>
      </c>
      <c r="R703" s="30">
        <v>43315</v>
      </c>
      <c r="S703" s="30">
        <v>43315</v>
      </c>
      <c r="T703" s="30">
        <v>43559</v>
      </c>
      <c r="U703" s="30">
        <v>43559</v>
      </c>
      <c r="V703" s="29" t="s">
        <v>2074</v>
      </c>
      <c r="W703" s="29" t="s">
        <v>2075</v>
      </c>
      <c r="X703" s="30">
        <v>43853</v>
      </c>
      <c r="Y703" s="29" t="s">
        <v>2075</v>
      </c>
    </row>
    <row r="704" spans="1:25" x14ac:dyDescent="0.25">
      <c r="A704" s="28" t="s">
        <v>2140</v>
      </c>
      <c r="B704" s="29" t="s">
        <v>2141</v>
      </c>
      <c r="C704" s="29" t="s">
        <v>486</v>
      </c>
      <c r="D704" s="29" t="s">
        <v>2150</v>
      </c>
      <c r="E704" s="29" t="s">
        <v>487</v>
      </c>
      <c r="F704" s="29" t="s">
        <v>488</v>
      </c>
      <c r="G704" s="29" t="s">
        <v>1975</v>
      </c>
      <c r="H704" s="30">
        <v>43309</v>
      </c>
      <c r="I704" s="30">
        <v>43889</v>
      </c>
      <c r="J704" s="30">
        <v>43853</v>
      </c>
      <c r="K704" s="29" t="s">
        <v>2074</v>
      </c>
      <c r="L704" s="29" t="s">
        <v>2143</v>
      </c>
      <c r="M704" s="29" t="s">
        <v>2095</v>
      </c>
      <c r="N704" s="29" t="s">
        <v>1992</v>
      </c>
      <c r="O704" s="29" t="s">
        <v>1993</v>
      </c>
      <c r="P704" s="29" t="s">
        <v>1981</v>
      </c>
      <c r="Q704" s="29" t="s">
        <v>1982</v>
      </c>
      <c r="R704" s="30">
        <v>43560</v>
      </c>
      <c r="S704" s="30">
        <v>43560</v>
      </c>
      <c r="T704" s="30">
        <v>43677</v>
      </c>
      <c r="U704" s="30">
        <v>43677</v>
      </c>
      <c r="V704" s="29" t="s">
        <v>2074</v>
      </c>
      <c r="W704" s="29" t="s">
        <v>2075</v>
      </c>
      <c r="X704" s="30">
        <v>43853</v>
      </c>
      <c r="Y704" s="29" t="s">
        <v>2075</v>
      </c>
    </row>
    <row r="705" spans="1:25" x14ac:dyDescent="0.25">
      <c r="A705" s="28" t="s">
        <v>2140</v>
      </c>
      <c r="B705" s="29" t="s">
        <v>2141</v>
      </c>
      <c r="C705" s="29" t="s">
        <v>486</v>
      </c>
      <c r="D705" s="29" t="s">
        <v>2150</v>
      </c>
      <c r="E705" s="29" t="s">
        <v>487</v>
      </c>
      <c r="F705" s="29" t="s">
        <v>488</v>
      </c>
      <c r="G705" s="29" t="s">
        <v>1975</v>
      </c>
      <c r="H705" s="30">
        <v>43309</v>
      </c>
      <c r="I705" s="30">
        <v>43889</v>
      </c>
      <c r="J705" s="30">
        <v>43853</v>
      </c>
      <c r="K705" s="29" t="s">
        <v>2074</v>
      </c>
      <c r="L705" s="29" t="s">
        <v>2143</v>
      </c>
      <c r="M705" s="29" t="s">
        <v>2095</v>
      </c>
      <c r="N705" s="29" t="s">
        <v>1994</v>
      </c>
      <c r="O705" s="29" t="s">
        <v>1995</v>
      </c>
      <c r="P705" s="29" t="s">
        <v>1981</v>
      </c>
      <c r="Q705" s="29" t="s">
        <v>1982</v>
      </c>
      <c r="R705" s="30">
        <v>43734</v>
      </c>
      <c r="S705" s="30">
        <v>43734</v>
      </c>
      <c r="T705" s="30">
        <v>43861</v>
      </c>
      <c r="U705" s="30">
        <v>43852</v>
      </c>
      <c r="V705" s="29" t="s">
        <v>2074</v>
      </c>
      <c r="W705" s="29" t="s">
        <v>2075</v>
      </c>
      <c r="X705" s="30">
        <v>43853</v>
      </c>
      <c r="Y705" s="29" t="s">
        <v>2075</v>
      </c>
    </row>
    <row r="706" spans="1:25" x14ac:dyDescent="0.25">
      <c r="A706" s="28" t="s">
        <v>2140</v>
      </c>
      <c r="B706" s="29" t="s">
        <v>2141</v>
      </c>
      <c r="C706" s="29" t="s">
        <v>486</v>
      </c>
      <c r="D706" s="29" t="s">
        <v>2150</v>
      </c>
      <c r="E706" s="29" t="s">
        <v>487</v>
      </c>
      <c r="F706" s="29" t="s">
        <v>488</v>
      </c>
      <c r="G706" s="29" t="s">
        <v>1975</v>
      </c>
      <c r="H706" s="30">
        <v>43309</v>
      </c>
      <c r="I706" s="30">
        <v>43889</v>
      </c>
      <c r="J706" s="30">
        <v>43853</v>
      </c>
      <c r="K706" s="29" t="s">
        <v>2074</v>
      </c>
      <c r="L706" s="29" t="s">
        <v>2143</v>
      </c>
      <c r="M706" s="29" t="s">
        <v>2095</v>
      </c>
      <c r="N706" s="29" t="s">
        <v>1996</v>
      </c>
      <c r="O706" s="29" t="s">
        <v>1997</v>
      </c>
      <c r="P706" s="29" t="s">
        <v>1981</v>
      </c>
      <c r="Q706" s="29" t="s">
        <v>1982</v>
      </c>
      <c r="R706" s="30">
        <v>43862</v>
      </c>
      <c r="S706" s="30">
        <v>43853</v>
      </c>
      <c r="T706" s="30">
        <v>43889</v>
      </c>
      <c r="U706" s="30">
        <v>43853</v>
      </c>
      <c r="V706" s="29" t="s">
        <v>2074</v>
      </c>
      <c r="W706" s="29" t="s">
        <v>2075</v>
      </c>
      <c r="X706" s="30">
        <v>43853</v>
      </c>
      <c r="Y706" s="29" t="s">
        <v>2075</v>
      </c>
    </row>
    <row r="707" spans="1:25" x14ac:dyDescent="0.25">
      <c r="A707" s="28" t="s">
        <v>2140</v>
      </c>
      <c r="B707" s="29" t="s">
        <v>2141</v>
      </c>
      <c r="C707" s="29" t="s">
        <v>465</v>
      </c>
      <c r="D707" s="29" t="s">
        <v>2142</v>
      </c>
      <c r="E707" s="29" t="s">
        <v>466</v>
      </c>
      <c r="F707" s="29" t="s">
        <v>467</v>
      </c>
      <c r="G707" s="29" t="s">
        <v>1975</v>
      </c>
      <c r="H707" s="30">
        <v>43309</v>
      </c>
      <c r="I707" s="30">
        <v>44104</v>
      </c>
      <c r="J707" s="30" t="s">
        <v>1921</v>
      </c>
      <c r="K707" s="29" t="s">
        <v>2074</v>
      </c>
      <c r="L707" s="29" t="s">
        <v>2143</v>
      </c>
      <c r="M707" s="29" t="s">
        <v>2095</v>
      </c>
      <c r="N707" s="29" t="s">
        <v>1979</v>
      </c>
      <c r="O707" s="29" t="s">
        <v>1980</v>
      </c>
      <c r="P707" s="29" t="s">
        <v>1981</v>
      </c>
      <c r="Q707" s="29" t="s">
        <v>1982</v>
      </c>
      <c r="R707" s="30">
        <v>43309</v>
      </c>
      <c r="S707" s="30">
        <v>43309</v>
      </c>
      <c r="T707" s="30">
        <v>43310</v>
      </c>
      <c r="U707" s="30">
        <v>43310</v>
      </c>
      <c r="V707" s="29" t="s">
        <v>2074</v>
      </c>
      <c r="W707" s="29" t="s">
        <v>2075</v>
      </c>
      <c r="X707" s="30">
        <v>45008</v>
      </c>
      <c r="Y707" s="29" t="s">
        <v>2075</v>
      </c>
    </row>
    <row r="708" spans="1:25" x14ac:dyDescent="0.25">
      <c r="A708" s="28" t="s">
        <v>2140</v>
      </c>
      <c r="B708" s="29" t="s">
        <v>2141</v>
      </c>
      <c r="C708" s="29" t="s">
        <v>465</v>
      </c>
      <c r="D708" s="29" t="s">
        <v>2142</v>
      </c>
      <c r="E708" s="29" t="s">
        <v>466</v>
      </c>
      <c r="F708" s="29" t="s">
        <v>467</v>
      </c>
      <c r="G708" s="29" t="s">
        <v>1975</v>
      </c>
      <c r="H708" s="30">
        <v>43309</v>
      </c>
      <c r="I708" s="30">
        <v>44104</v>
      </c>
      <c r="J708" s="30" t="s">
        <v>1921</v>
      </c>
      <c r="K708" s="29" t="s">
        <v>2074</v>
      </c>
      <c r="L708" s="29" t="s">
        <v>2143</v>
      </c>
      <c r="M708" s="29" t="s">
        <v>2095</v>
      </c>
      <c r="N708" s="29" t="s">
        <v>1986</v>
      </c>
      <c r="O708" s="29" t="s">
        <v>1987</v>
      </c>
      <c r="P708" s="29" t="s">
        <v>1981</v>
      </c>
      <c r="Q708" s="29" t="s">
        <v>1982</v>
      </c>
      <c r="R708" s="30">
        <v>43311</v>
      </c>
      <c r="S708" s="30">
        <v>43311</v>
      </c>
      <c r="T708" s="30">
        <v>43312</v>
      </c>
      <c r="U708" s="30">
        <v>43312</v>
      </c>
      <c r="V708" s="29" t="s">
        <v>2074</v>
      </c>
      <c r="W708" s="29" t="s">
        <v>2075</v>
      </c>
      <c r="X708" s="30">
        <v>45008</v>
      </c>
      <c r="Y708" s="29" t="s">
        <v>2075</v>
      </c>
    </row>
    <row r="709" spans="1:25" x14ac:dyDescent="0.25">
      <c r="A709" s="28" t="s">
        <v>2140</v>
      </c>
      <c r="B709" s="29" t="s">
        <v>2141</v>
      </c>
      <c r="C709" s="29" t="s">
        <v>465</v>
      </c>
      <c r="D709" s="29" t="s">
        <v>2142</v>
      </c>
      <c r="E709" s="29" t="s">
        <v>466</v>
      </c>
      <c r="F709" s="29" t="s">
        <v>467</v>
      </c>
      <c r="G709" s="29" t="s">
        <v>1975</v>
      </c>
      <c r="H709" s="30">
        <v>43309</v>
      </c>
      <c r="I709" s="30">
        <v>44104</v>
      </c>
      <c r="J709" s="30" t="s">
        <v>1921</v>
      </c>
      <c r="K709" s="29" t="s">
        <v>2074</v>
      </c>
      <c r="L709" s="29" t="s">
        <v>2143</v>
      </c>
      <c r="M709" s="29" t="s">
        <v>2095</v>
      </c>
      <c r="N709" s="29" t="s">
        <v>1988</v>
      </c>
      <c r="O709" s="29" t="s">
        <v>1989</v>
      </c>
      <c r="P709" s="29" t="s">
        <v>1981</v>
      </c>
      <c r="Q709" s="29" t="s">
        <v>1982</v>
      </c>
      <c r="R709" s="30">
        <v>43313</v>
      </c>
      <c r="S709" s="30">
        <v>43313</v>
      </c>
      <c r="T709" s="30">
        <v>43314</v>
      </c>
      <c r="U709" s="30">
        <v>43314</v>
      </c>
      <c r="V709" s="29" t="s">
        <v>2074</v>
      </c>
      <c r="W709" s="29" t="s">
        <v>2075</v>
      </c>
      <c r="X709" s="30">
        <v>45008</v>
      </c>
      <c r="Y709" s="29" t="s">
        <v>2075</v>
      </c>
    </row>
    <row r="710" spans="1:25" x14ac:dyDescent="0.25">
      <c r="A710" s="28" t="s">
        <v>2140</v>
      </c>
      <c r="B710" s="29" t="s">
        <v>2141</v>
      </c>
      <c r="C710" s="29" t="s">
        <v>465</v>
      </c>
      <c r="D710" s="29" t="s">
        <v>2142</v>
      </c>
      <c r="E710" s="29" t="s">
        <v>466</v>
      </c>
      <c r="F710" s="29" t="s">
        <v>467</v>
      </c>
      <c r="G710" s="29" t="s">
        <v>1975</v>
      </c>
      <c r="H710" s="30">
        <v>43309</v>
      </c>
      <c r="I710" s="30">
        <v>44104</v>
      </c>
      <c r="J710" s="30" t="s">
        <v>1921</v>
      </c>
      <c r="K710" s="29" t="s">
        <v>2074</v>
      </c>
      <c r="L710" s="29" t="s">
        <v>2143</v>
      </c>
      <c r="M710" s="29" t="s">
        <v>2095</v>
      </c>
      <c r="N710" s="29" t="s">
        <v>1990</v>
      </c>
      <c r="O710" s="29" t="s">
        <v>1991</v>
      </c>
      <c r="P710" s="29" t="s">
        <v>1981</v>
      </c>
      <c r="Q710" s="29" t="s">
        <v>1982</v>
      </c>
      <c r="R710" s="30">
        <v>43315</v>
      </c>
      <c r="S710" s="30">
        <v>43315</v>
      </c>
      <c r="T710" s="30">
        <v>43800</v>
      </c>
      <c r="U710" s="30">
        <v>43968</v>
      </c>
      <c r="V710" s="29" t="s">
        <v>2074</v>
      </c>
      <c r="W710" s="29" t="s">
        <v>2075</v>
      </c>
      <c r="X710" s="30">
        <v>45008</v>
      </c>
      <c r="Y710" s="29" t="s">
        <v>2075</v>
      </c>
    </row>
    <row r="711" spans="1:25" x14ac:dyDescent="0.25">
      <c r="A711" s="28" t="s">
        <v>2140</v>
      </c>
      <c r="B711" s="29" t="s">
        <v>2141</v>
      </c>
      <c r="C711" s="29" t="s">
        <v>465</v>
      </c>
      <c r="D711" s="29" t="s">
        <v>2142</v>
      </c>
      <c r="E711" s="29" t="s">
        <v>466</v>
      </c>
      <c r="F711" s="29" t="s">
        <v>467</v>
      </c>
      <c r="G711" s="29" t="s">
        <v>1975</v>
      </c>
      <c r="H711" s="30">
        <v>43309</v>
      </c>
      <c r="I711" s="30">
        <v>44104</v>
      </c>
      <c r="J711" s="30" t="s">
        <v>1921</v>
      </c>
      <c r="K711" s="29" t="s">
        <v>2074</v>
      </c>
      <c r="L711" s="29" t="s">
        <v>2143</v>
      </c>
      <c r="M711" s="29" t="s">
        <v>2095</v>
      </c>
      <c r="N711" s="29" t="s">
        <v>1992</v>
      </c>
      <c r="O711" s="29" t="s">
        <v>1993</v>
      </c>
      <c r="P711" s="29" t="s">
        <v>1981</v>
      </c>
      <c r="Q711" s="29" t="s">
        <v>1982</v>
      </c>
      <c r="R711" s="30">
        <v>43801</v>
      </c>
      <c r="S711" s="30">
        <v>43969</v>
      </c>
      <c r="T711" s="30">
        <v>43889</v>
      </c>
      <c r="U711" s="30">
        <v>44133</v>
      </c>
      <c r="V711" s="29" t="s">
        <v>2074</v>
      </c>
      <c r="W711" s="29" t="s">
        <v>2075</v>
      </c>
      <c r="X711" s="30">
        <v>45008</v>
      </c>
      <c r="Y711" s="29" t="s">
        <v>2075</v>
      </c>
    </row>
    <row r="712" spans="1:25" x14ac:dyDescent="0.25">
      <c r="A712" s="28" t="s">
        <v>2140</v>
      </c>
      <c r="B712" s="29" t="s">
        <v>2141</v>
      </c>
      <c r="C712" s="29" t="s">
        <v>465</v>
      </c>
      <c r="D712" s="29" t="s">
        <v>2142</v>
      </c>
      <c r="E712" s="29" t="s">
        <v>466</v>
      </c>
      <c r="F712" s="29" t="s">
        <v>467</v>
      </c>
      <c r="G712" s="29" t="s">
        <v>1975</v>
      </c>
      <c r="H712" s="30">
        <v>43309</v>
      </c>
      <c r="I712" s="30">
        <v>44104</v>
      </c>
      <c r="J712" s="30" t="s">
        <v>1921</v>
      </c>
      <c r="K712" s="29" t="s">
        <v>2074</v>
      </c>
      <c r="L712" s="29" t="s">
        <v>2143</v>
      </c>
      <c r="M712" s="29" t="s">
        <v>2095</v>
      </c>
      <c r="N712" s="29" t="s">
        <v>1994</v>
      </c>
      <c r="O712" s="29" t="s">
        <v>1995</v>
      </c>
      <c r="P712" s="29" t="s">
        <v>1981</v>
      </c>
      <c r="Q712" s="29" t="s">
        <v>1982</v>
      </c>
      <c r="R712" s="30">
        <v>43890</v>
      </c>
      <c r="S712" s="30">
        <v>44134</v>
      </c>
      <c r="T712" s="30">
        <v>44074</v>
      </c>
      <c r="U712" s="30">
        <v>45006</v>
      </c>
      <c r="V712" s="29" t="s">
        <v>2074</v>
      </c>
      <c r="W712" s="29" t="s">
        <v>2075</v>
      </c>
      <c r="X712" s="30">
        <v>45008</v>
      </c>
      <c r="Y712" s="29" t="s">
        <v>2075</v>
      </c>
    </row>
    <row r="713" spans="1:25" x14ac:dyDescent="0.25">
      <c r="A713" s="28" t="s">
        <v>2140</v>
      </c>
      <c r="B713" s="29" t="s">
        <v>2141</v>
      </c>
      <c r="C713" s="29" t="s">
        <v>465</v>
      </c>
      <c r="D713" s="29" t="s">
        <v>2142</v>
      </c>
      <c r="E713" s="29" t="s">
        <v>466</v>
      </c>
      <c r="F713" s="29" t="s">
        <v>467</v>
      </c>
      <c r="G713" s="29" t="s">
        <v>1975</v>
      </c>
      <c r="H713" s="30">
        <v>43309</v>
      </c>
      <c r="I713" s="30">
        <v>44104</v>
      </c>
      <c r="J713" s="30" t="s">
        <v>1921</v>
      </c>
      <c r="K713" s="29" t="s">
        <v>2074</v>
      </c>
      <c r="L713" s="29" t="s">
        <v>2143</v>
      </c>
      <c r="M713" s="29" t="s">
        <v>2095</v>
      </c>
      <c r="N713" s="29" t="s">
        <v>1996</v>
      </c>
      <c r="O713" s="29" t="s">
        <v>1997</v>
      </c>
      <c r="P713" s="29" t="s">
        <v>1981</v>
      </c>
      <c r="Q713" s="29" t="s">
        <v>1982</v>
      </c>
      <c r="R713" s="30">
        <v>44075</v>
      </c>
      <c r="S713" s="30">
        <v>45007</v>
      </c>
      <c r="T713" s="30">
        <v>44104</v>
      </c>
      <c r="U713" s="30">
        <v>45008</v>
      </c>
      <c r="V713" s="29" t="s">
        <v>2074</v>
      </c>
      <c r="W713" s="29" t="s">
        <v>2075</v>
      </c>
      <c r="X713" s="30">
        <v>45008</v>
      </c>
      <c r="Y713" s="29" t="s">
        <v>2075</v>
      </c>
    </row>
    <row r="714" spans="1:25" x14ac:dyDescent="0.25">
      <c r="A714" s="28" t="s">
        <v>2140</v>
      </c>
      <c r="B714" s="29" t="s">
        <v>2141</v>
      </c>
      <c r="C714" s="29" t="s">
        <v>495</v>
      </c>
      <c r="D714" s="29" t="s">
        <v>2153</v>
      </c>
      <c r="E714" s="29" t="s">
        <v>496</v>
      </c>
      <c r="F714" s="29" t="s">
        <v>497</v>
      </c>
      <c r="G714" s="29" t="s">
        <v>1975</v>
      </c>
      <c r="H714" s="30">
        <v>43615</v>
      </c>
      <c r="I714" s="30">
        <v>43861</v>
      </c>
      <c r="J714" s="30">
        <v>44104</v>
      </c>
      <c r="K714" s="29" t="s">
        <v>2074</v>
      </c>
      <c r="L714" s="29" t="s">
        <v>2143</v>
      </c>
      <c r="M714" s="29" t="s">
        <v>2095</v>
      </c>
      <c r="N714" s="29" t="s">
        <v>2003</v>
      </c>
      <c r="O714" s="29" t="s">
        <v>1993</v>
      </c>
      <c r="P714" s="29" t="s">
        <v>2004</v>
      </c>
      <c r="Q714" s="29" t="s">
        <v>2005</v>
      </c>
      <c r="R714" s="30">
        <v>43615</v>
      </c>
      <c r="S714" s="30">
        <v>43615</v>
      </c>
      <c r="T714" s="30">
        <v>43725</v>
      </c>
      <c r="U714" s="30">
        <v>43725</v>
      </c>
      <c r="V714" s="29" t="s">
        <v>2154</v>
      </c>
      <c r="W714" s="29" t="s">
        <v>2155</v>
      </c>
      <c r="X714" s="30">
        <v>44104</v>
      </c>
      <c r="Y714" s="29" t="s">
        <v>2075</v>
      </c>
    </row>
    <row r="715" spans="1:25" x14ac:dyDescent="0.25">
      <c r="A715" s="28" t="s">
        <v>2140</v>
      </c>
      <c r="B715" s="29" t="s">
        <v>2141</v>
      </c>
      <c r="C715" s="29" t="s">
        <v>495</v>
      </c>
      <c r="D715" s="29" t="s">
        <v>2153</v>
      </c>
      <c r="E715" s="29" t="s">
        <v>496</v>
      </c>
      <c r="F715" s="29" t="s">
        <v>497</v>
      </c>
      <c r="G715" s="29" t="s">
        <v>1975</v>
      </c>
      <c r="H715" s="30">
        <v>43615</v>
      </c>
      <c r="I715" s="30">
        <v>43861</v>
      </c>
      <c r="J715" s="30">
        <v>44104</v>
      </c>
      <c r="K715" s="29" t="s">
        <v>2074</v>
      </c>
      <c r="L715" s="29" t="s">
        <v>2143</v>
      </c>
      <c r="M715" s="29" t="s">
        <v>2095</v>
      </c>
      <c r="N715" s="29" t="s">
        <v>2006</v>
      </c>
      <c r="O715" s="29" t="s">
        <v>2007</v>
      </c>
      <c r="P715" s="29" t="s">
        <v>2004</v>
      </c>
      <c r="Q715" s="29" t="s">
        <v>2005</v>
      </c>
      <c r="R715" s="30">
        <v>43726</v>
      </c>
      <c r="S715" s="30">
        <v>43726</v>
      </c>
      <c r="T715" s="30">
        <v>43861</v>
      </c>
      <c r="U715" s="30">
        <v>44104</v>
      </c>
      <c r="V715" s="29" t="s">
        <v>2154</v>
      </c>
      <c r="W715" s="29" t="s">
        <v>2155</v>
      </c>
      <c r="X715" s="30">
        <v>44104</v>
      </c>
      <c r="Y715" s="29" t="s">
        <v>2075</v>
      </c>
    </row>
    <row r="716" spans="1:25" x14ac:dyDescent="0.25">
      <c r="A716" s="28" t="s">
        <v>2140</v>
      </c>
      <c r="B716" s="29" t="s">
        <v>2141</v>
      </c>
      <c r="C716" s="29" t="s">
        <v>492</v>
      </c>
      <c r="D716" s="29" t="s">
        <v>2152</v>
      </c>
      <c r="E716" s="29" t="s">
        <v>493</v>
      </c>
      <c r="F716" s="29" t="s">
        <v>494</v>
      </c>
      <c r="G716" s="29" t="s">
        <v>1975</v>
      </c>
      <c r="H716" s="30">
        <v>43309</v>
      </c>
      <c r="I716" s="30">
        <v>43921</v>
      </c>
      <c r="J716" s="30" t="s">
        <v>1921</v>
      </c>
      <c r="K716" s="29" t="s">
        <v>2074</v>
      </c>
      <c r="L716" s="29" t="s">
        <v>2143</v>
      </c>
      <c r="M716" s="29" t="s">
        <v>2095</v>
      </c>
      <c r="N716" s="29" t="s">
        <v>1979</v>
      </c>
      <c r="O716" s="29" t="s">
        <v>1980</v>
      </c>
      <c r="P716" s="29" t="s">
        <v>1981</v>
      </c>
      <c r="Q716" s="29" t="s">
        <v>1982</v>
      </c>
      <c r="R716" s="30">
        <v>43309</v>
      </c>
      <c r="S716" s="30">
        <v>43309</v>
      </c>
      <c r="T716" s="30">
        <v>43310</v>
      </c>
      <c r="U716" s="30">
        <v>43310</v>
      </c>
      <c r="V716" s="29" t="s">
        <v>2000</v>
      </c>
      <c r="W716" s="29" t="s">
        <v>2001</v>
      </c>
      <c r="X716" s="30">
        <v>45646</v>
      </c>
      <c r="Y716" s="29" t="s">
        <v>1985</v>
      </c>
    </row>
    <row r="717" spans="1:25" x14ac:dyDescent="0.25">
      <c r="A717" s="28" t="s">
        <v>2140</v>
      </c>
      <c r="B717" s="29" t="s">
        <v>2141</v>
      </c>
      <c r="C717" s="29" t="s">
        <v>492</v>
      </c>
      <c r="D717" s="29" t="s">
        <v>2152</v>
      </c>
      <c r="E717" s="29" t="s">
        <v>493</v>
      </c>
      <c r="F717" s="29" t="s">
        <v>494</v>
      </c>
      <c r="G717" s="29" t="s">
        <v>1975</v>
      </c>
      <c r="H717" s="30">
        <v>43309</v>
      </c>
      <c r="I717" s="30">
        <v>43921</v>
      </c>
      <c r="J717" s="30" t="s">
        <v>1921</v>
      </c>
      <c r="K717" s="29" t="s">
        <v>2074</v>
      </c>
      <c r="L717" s="29" t="s">
        <v>2143</v>
      </c>
      <c r="M717" s="29" t="s">
        <v>2095</v>
      </c>
      <c r="N717" s="29" t="s">
        <v>1986</v>
      </c>
      <c r="O717" s="29" t="s">
        <v>1987</v>
      </c>
      <c r="P717" s="29" t="s">
        <v>1981</v>
      </c>
      <c r="Q717" s="29" t="s">
        <v>1982</v>
      </c>
      <c r="R717" s="30">
        <v>43311</v>
      </c>
      <c r="S717" s="30">
        <v>43311</v>
      </c>
      <c r="T717" s="30">
        <v>43312</v>
      </c>
      <c r="U717" s="30">
        <v>43312</v>
      </c>
      <c r="V717" s="29" t="s">
        <v>2000</v>
      </c>
      <c r="W717" s="29" t="s">
        <v>2001</v>
      </c>
      <c r="X717" s="30">
        <v>45646</v>
      </c>
      <c r="Y717" s="29" t="s">
        <v>1985</v>
      </c>
    </row>
    <row r="718" spans="1:25" x14ac:dyDescent="0.25">
      <c r="A718" s="28" t="s">
        <v>2140</v>
      </c>
      <c r="B718" s="29" t="s">
        <v>2141</v>
      </c>
      <c r="C718" s="29" t="s">
        <v>492</v>
      </c>
      <c r="D718" s="29" t="s">
        <v>2152</v>
      </c>
      <c r="E718" s="29" t="s">
        <v>493</v>
      </c>
      <c r="F718" s="29" t="s">
        <v>494</v>
      </c>
      <c r="G718" s="29" t="s">
        <v>1975</v>
      </c>
      <c r="H718" s="30">
        <v>43309</v>
      </c>
      <c r="I718" s="30">
        <v>43921</v>
      </c>
      <c r="J718" s="30" t="s">
        <v>1921</v>
      </c>
      <c r="K718" s="29" t="s">
        <v>2074</v>
      </c>
      <c r="L718" s="29" t="s">
        <v>2143</v>
      </c>
      <c r="M718" s="29" t="s">
        <v>2095</v>
      </c>
      <c r="N718" s="29" t="s">
        <v>1988</v>
      </c>
      <c r="O718" s="29" t="s">
        <v>1989</v>
      </c>
      <c r="P718" s="29" t="s">
        <v>1981</v>
      </c>
      <c r="Q718" s="29" t="s">
        <v>1982</v>
      </c>
      <c r="R718" s="30">
        <v>43313</v>
      </c>
      <c r="S718" s="30">
        <v>43313</v>
      </c>
      <c r="T718" s="30">
        <v>43314</v>
      </c>
      <c r="U718" s="30">
        <v>43314</v>
      </c>
      <c r="V718" s="29" t="s">
        <v>2000</v>
      </c>
      <c r="W718" s="29" t="s">
        <v>2001</v>
      </c>
      <c r="X718" s="30">
        <v>45646</v>
      </c>
      <c r="Y718" s="29" t="s">
        <v>1985</v>
      </c>
    </row>
    <row r="719" spans="1:25" x14ac:dyDescent="0.25">
      <c r="A719" s="28" t="s">
        <v>2140</v>
      </c>
      <c r="B719" s="29" t="s">
        <v>2141</v>
      </c>
      <c r="C719" s="29" t="s">
        <v>492</v>
      </c>
      <c r="D719" s="29" t="s">
        <v>2152</v>
      </c>
      <c r="E719" s="29" t="s">
        <v>493</v>
      </c>
      <c r="F719" s="29" t="s">
        <v>494</v>
      </c>
      <c r="G719" s="29" t="s">
        <v>1975</v>
      </c>
      <c r="H719" s="30">
        <v>43309</v>
      </c>
      <c r="I719" s="30">
        <v>43921</v>
      </c>
      <c r="J719" s="30" t="s">
        <v>1921</v>
      </c>
      <c r="K719" s="29" t="s">
        <v>2074</v>
      </c>
      <c r="L719" s="29" t="s">
        <v>2143</v>
      </c>
      <c r="M719" s="29" t="s">
        <v>2095</v>
      </c>
      <c r="N719" s="29" t="s">
        <v>1990</v>
      </c>
      <c r="O719" s="29" t="s">
        <v>1991</v>
      </c>
      <c r="P719" s="29" t="s">
        <v>1981</v>
      </c>
      <c r="Q719" s="29" t="s">
        <v>1982</v>
      </c>
      <c r="R719" s="30">
        <v>43315</v>
      </c>
      <c r="S719" s="30">
        <v>43315</v>
      </c>
      <c r="T719" s="30">
        <v>43769</v>
      </c>
      <c r="U719" s="30"/>
      <c r="V719" s="29" t="s">
        <v>2000</v>
      </c>
      <c r="W719" s="29" t="s">
        <v>2001</v>
      </c>
      <c r="X719" s="30">
        <v>45646</v>
      </c>
      <c r="Y719" s="29" t="s">
        <v>1985</v>
      </c>
    </row>
    <row r="720" spans="1:25" x14ac:dyDescent="0.25">
      <c r="A720" s="28" t="s">
        <v>2140</v>
      </c>
      <c r="B720" s="29" t="s">
        <v>2141</v>
      </c>
      <c r="C720" s="29" t="s">
        <v>492</v>
      </c>
      <c r="D720" s="29" t="s">
        <v>2152</v>
      </c>
      <c r="E720" s="29" t="s">
        <v>493</v>
      </c>
      <c r="F720" s="29" t="s">
        <v>494</v>
      </c>
      <c r="G720" s="29" t="s">
        <v>1975</v>
      </c>
      <c r="H720" s="30">
        <v>43309</v>
      </c>
      <c r="I720" s="30">
        <v>43921</v>
      </c>
      <c r="J720" s="30" t="s">
        <v>1921</v>
      </c>
      <c r="K720" s="29" t="s">
        <v>2074</v>
      </c>
      <c r="L720" s="29" t="s">
        <v>2143</v>
      </c>
      <c r="M720" s="29" t="s">
        <v>2095</v>
      </c>
      <c r="N720" s="29" t="s">
        <v>1992</v>
      </c>
      <c r="O720" s="29" t="s">
        <v>1993</v>
      </c>
      <c r="P720" s="29" t="s">
        <v>1981</v>
      </c>
      <c r="Q720" s="29" t="s">
        <v>1982</v>
      </c>
      <c r="R720" s="30">
        <v>43770</v>
      </c>
      <c r="S720" s="30"/>
      <c r="T720" s="30">
        <v>43861</v>
      </c>
      <c r="U720" s="30"/>
      <c r="V720" s="29" t="s">
        <v>2000</v>
      </c>
      <c r="W720" s="29" t="s">
        <v>2001</v>
      </c>
      <c r="X720" s="30">
        <v>45646</v>
      </c>
      <c r="Y720" s="29" t="s">
        <v>1985</v>
      </c>
    </row>
    <row r="721" spans="1:25" x14ac:dyDescent="0.25">
      <c r="A721" s="28" t="s">
        <v>2140</v>
      </c>
      <c r="B721" s="29" t="s">
        <v>2141</v>
      </c>
      <c r="C721" s="29" t="s">
        <v>492</v>
      </c>
      <c r="D721" s="29" t="s">
        <v>2152</v>
      </c>
      <c r="E721" s="29" t="s">
        <v>493</v>
      </c>
      <c r="F721" s="29" t="s">
        <v>494</v>
      </c>
      <c r="G721" s="29" t="s">
        <v>1975</v>
      </c>
      <c r="H721" s="30">
        <v>43309</v>
      </c>
      <c r="I721" s="30">
        <v>43921</v>
      </c>
      <c r="J721" s="30" t="s">
        <v>1921</v>
      </c>
      <c r="K721" s="29" t="s">
        <v>2074</v>
      </c>
      <c r="L721" s="29" t="s">
        <v>2143</v>
      </c>
      <c r="M721" s="29" t="s">
        <v>2095</v>
      </c>
      <c r="N721" s="29" t="s">
        <v>1994</v>
      </c>
      <c r="O721" s="29" t="s">
        <v>1995</v>
      </c>
      <c r="P721" s="29" t="s">
        <v>1981</v>
      </c>
      <c r="Q721" s="29" t="s">
        <v>1982</v>
      </c>
      <c r="R721" s="30">
        <v>43862</v>
      </c>
      <c r="S721" s="30"/>
      <c r="T721" s="30">
        <v>43889</v>
      </c>
      <c r="U721" s="30"/>
      <c r="V721" s="29" t="s">
        <v>2000</v>
      </c>
      <c r="W721" s="29" t="s">
        <v>2001</v>
      </c>
      <c r="X721" s="30">
        <v>45646</v>
      </c>
      <c r="Y721" s="29" t="s">
        <v>1985</v>
      </c>
    </row>
    <row r="722" spans="1:25" x14ac:dyDescent="0.25">
      <c r="A722" s="28" t="s">
        <v>2140</v>
      </c>
      <c r="B722" s="29" t="s">
        <v>2141</v>
      </c>
      <c r="C722" s="29" t="s">
        <v>492</v>
      </c>
      <c r="D722" s="29" t="s">
        <v>2152</v>
      </c>
      <c r="E722" s="29" t="s">
        <v>493</v>
      </c>
      <c r="F722" s="29" t="s">
        <v>494</v>
      </c>
      <c r="G722" s="29" t="s">
        <v>1975</v>
      </c>
      <c r="H722" s="30">
        <v>43309</v>
      </c>
      <c r="I722" s="30">
        <v>43921</v>
      </c>
      <c r="J722" s="30" t="s">
        <v>1921</v>
      </c>
      <c r="K722" s="29" t="s">
        <v>2074</v>
      </c>
      <c r="L722" s="29" t="s">
        <v>2143</v>
      </c>
      <c r="M722" s="29" t="s">
        <v>2095</v>
      </c>
      <c r="N722" s="29" t="s">
        <v>1996</v>
      </c>
      <c r="O722" s="29" t="s">
        <v>1997</v>
      </c>
      <c r="P722" s="29" t="s">
        <v>1981</v>
      </c>
      <c r="Q722" s="29" t="s">
        <v>1982</v>
      </c>
      <c r="R722" s="30">
        <v>43891</v>
      </c>
      <c r="S722" s="30"/>
      <c r="T722" s="30">
        <v>43921</v>
      </c>
      <c r="U722" s="30"/>
      <c r="V722" s="29" t="s">
        <v>2000</v>
      </c>
      <c r="W722" s="29" t="s">
        <v>2001</v>
      </c>
      <c r="X722" s="30">
        <v>45646</v>
      </c>
      <c r="Y722" s="29" t="s">
        <v>1985</v>
      </c>
    </row>
    <row r="723" spans="1:25" x14ac:dyDescent="0.25">
      <c r="A723" s="28" t="s">
        <v>3372</v>
      </c>
      <c r="B723" s="29" t="s">
        <v>3373</v>
      </c>
      <c r="C723" s="29" t="s">
        <v>2695</v>
      </c>
      <c r="D723" s="29" t="s">
        <v>3374</v>
      </c>
      <c r="E723" s="29" t="s">
        <v>1498</v>
      </c>
      <c r="F723" s="29" t="s">
        <v>2712</v>
      </c>
      <c r="G723" s="29" t="s">
        <v>1975</v>
      </c>
      <c r="H723" s="30">
        <v>43024</v>
      </c>
      <c r="I723" s="30">
        <v>44561</v>
      </c>
      <c r="J723" s="30" t="s">
        <v>1921</v>
      </c>
      <c r="K723" s="29" t="s">
        <v>3375</v>
      </c>
      <c r="L723" s="29" t="s">
        <v>3376</v>
      </c>
      <c r="M723" s="29" t="s">
        <v>2095</v>
      </c>
      <c r="N723" s="29" t="s">
        <v>1990</v>
      </c>
      <c r="O723" s="29" t="s">
        <v>1991</v>
      </c>
      <c r="P723" s="29" t="s">
        <v>1981</v>
      </c>
      <c r="Q723" s="29" t="s">
        <v>1982</v>
      </c>
      <c r="R723" s="30">
        <v>43040</v>
      </c>
      <c r="S723" s="30">
        <v>43045</v>
      </c>
      <c r="T723" s="30">
        <v>43311</v>
      </c>
      <c r="U723" s="30">
        <v>43378</v>
      </c>
      <c r="V723" s="29" t="s">
        <v>3377</v>
      </c>
      <c r="W723" s="29" t="s">
        <v>3378</v>
      </c>
      <c r="X723" s="30">
        <v>43942</v>
      </c>
      <c r="Y723" s="29" t="s">
        <v>1985</v>
      </c>
    </row>
    <row r="724" spans="1:25" x14ac:dyDescent="0.25">
      <c r="A724" s="28" t="s">
        <v>3372</v>
      </c>
      <c r="B724" s="29" t="s">
        <v>3373</v>
      </c>
      <c r="C724" s="29" t="s">
        <v>2695</v>
      </c>
      <c r="D724" s="29" t="s">
        <v>3374</v>
      </c>
      <c r="E724" s="29" t="s">
        <v>1498</v>
      </c>
      <c r="F724" s="29" t="s">
        <v>2712</v>
      </c>
      <c r="G724" s="29" t="s">
        <v>1975</v>
      </c>
      <c r="H724" s="30">
        <v>43024</v>
      </c>
      <c r="I724" s="30">
        <v>44561</v>
      </c>
      <c r="J724" s="30" t="s">
        <v>1921</v>
      </c>
      <c r="K724" s="29" t="s">
        <v>3375</v>
      </c>
      <c r="L724" s="29" t="s">
        <v>3376</v>
      </c>
      <c r="M724" s="29" t="s">
        <v>2095</v>
      </c>
      <c r="N724" s="29" t="s">
        <v>1992</v>
      </c>
      <c r="O724" s="29" t="s">
        <v>1993</v>
      </c>
      <c r="P724" s="29" t="s">
        <v>1981</v>
      </c>
      <c r="Q724" s="29" t="s">
        <v>1982</v>
      </c>
      <c r="R724" s="30">
        <v>43313</v>
      </c>
      <c r="S724" s="30">
        <v>43420</v>
      </c>
      <c r="T724" s="30">
        <v>43599</v>
      </c>
      <c r="U724" s="30">
        <v>43857</v>
      </c>
      <c r="V724" s="29" t="s">
        <v>3377</v>
      </c>
      <c r="W724" s="29" t="s">
        <v>3378</v>
      </c>
      <c r="X724" s="30">
        <v>43942</v>
      </c>
      <c r="Y724" s="29" t="s">
        <v>1985</v>
      </c>
    </row>
    <row r="725" spans="1:25" x14ac:dyDescent="0.25">
      <c r="A725" s="28" t="s">
        <v>3372</v>
      </c>
      <c r="B725" s="29" t="s">
        <v>3373</v>
      </c>
      <c r="C725" s="29" t="s">
        <v>2695</v>
      </c>
      <c r="D725" s="29" t="s">
        <v>3374</v>
      </c>
      <c r="E725" s="29" t="s">
        <v>1498</v>
      </c>
      <c r="F725" s="29" t="s">
        <v>2712</v>
      </c>
      <c r="G725" s="29" t="s">
        <v>1975</v>
      </c>
      <c r="H725" s="30">
        <v>43024</v>
      </c>
      <c r="I725" s="30">
        <v>44561</v>
      </c>
      <c r="J725" s="30" t="s">
        <v>1921</v>
      </c>
      <c r="K725" s="29" t="s">
        <v>3375</v>
      </c>
      <c r="L725" s="29" t="s">
        <v>3376</v>
      </c>
      <c r="M725" s="29" t="s">
        <v>2095</v>
      </c>
      <c r="N725" s="29" t="s">
        <v>1994</v>
      </c>
      <c r="O725" s="29" t="s">
        <v>1995</v>
      </c>
      <c r="P725" s="29" t="s">
        <v>1981</v>
      </c>
      <c r="Q725" s="29" t="s">
        <v>1982</v>
      </c>
      <c r="R725" s="30">
        <v>43435</v>
      </c>
      <c r="S725" s="30"/>
      <c r="T725" s="30">
        <v>43983</v>
      </c>
      <c r="U725" s="30"/>
      <c r="V725" s="29" t="s">
        <v>3377</v>
      </c>
      <c r="W725" s="29" t="s">
        <v>3378</v>
      </c>
      <c r="X725" s="30">
        <v>43942</v>
      </c>
      <c r="Y725" s="29" t="s">
        <v>1985</v>
      </c>
    </row>
    <row r="726" spans="1:25" x14ac:dyDescent="0.25">
      <c r="A726" s="28" t="s">
        <v>3372</v>
      </c>
      <c r="B726" s="29" t="s">
        <v>3373</v>
      </c>
      <c r="C726" s="29" t="s">
        <v>2695</v>
      </c>
      <c r="D726" s="29" t="s">
        <v>3374</v>
      </c>
      <c r="E726" s="29" t="s">
        <v>1498</v>
      </c>
      <c r="F726" s="29" t="s">
        <v>2712</v>
      </c>
      <c r="G726" s="29" t="s">
        <v>1975</v>
      </c>
      <c r="H726" s="30">
        <v>43024</v>
      </c>
      <c r="I726" s="30">
        <v>44561</v>
      </c>
      <c r="J726" s="30" t="s">
        <v>1921</v>
      </c>
      <c r="K726" s="29" t="s">
        <v>3375</v>
      </c>
      <c r="L726" s="29" t="s">
        <v>3376</v>
      </c>
      <c r="M726" s="29" t="s">
        <v>2095</v>
      </c>
      <c r="N726" s="29" t="s">
        <v>1996</v>
      </c>
      <c r="O726" s="29" t="s">
        <v>1997</v>
      </c>
      <c r="P726" s="29" t="s">
        <v>1981</v>
      </c>
      <c r="Q726" s="29" t="s">
        <v>1982</v>
      </c>
      <c r="R726" s="30">
        <v>43983</v>
      </c>
      <c r="S726" s="30"/>
      <c r="T726" s="30">
        <v>44043</v>
      </c>
      <c r="U726" s="30"/>
      <c r="V726" s="29" t="s">
        <v>3377</v>
      </c>
      <c r="W726" s="29" t="s">
        <v>3378</v>
      </c>
      <c r="X726" s="30">
        <v>43942</v>
      </c>
      <c r="Y726" s="29" t="s">
        <v>1985</v>
      </c>
    </row>
    <row r="727" spans="1:25" x14ac:dyDescent="0.25">
      <c r="A727" s="28" t="s">
        <v>2395</v>
      </c>
      <c r="B727" s="29" t="s">
        <v>2396</v>
      </c>
      <c r="C727" s="29" t="s">
        <v>1215</v>
      </c>
      <c r="D727" s="29" t="s">
        <v>2417</v>
      </c>
      <c r="E727" s="29" t="s">
        <v>1216</v>
      </c>
      <c r="F727" s="29" t="s">
        <v>1217</v>
      </c>
      <c r="G727" s="29" t="s">
        <v>1975</v>
      </c>
      <c r="H727" s="30">
        <v>42480</v>
      </c>
      <c r="I727" s="30">
        <v>43089</v>
      </c>
      <c r="J727" s="30">
        <v>43089</v>
      </c>
      <c r="K727" s="29" t="s">
        <v>2392</v>
      </c>
      <c r="L727" s="29" t="s">
        <v>2393</v>
      </c>
      <c r="M727" s="29" t="s">
        <v>2095</v>
      </c>
      <c r="N727" s="29" t="s">
        <v>2003</v>
      </c>
      <c r="O727" s="29" t="s">
        <v>1993</v>
      </c>
      <c r="P727" s="29" t="s">
        <v>2004</v>
      </c>
      <c r="Q727" s="29" t="s">
        <v>2005</v>
      </c>
      <c r="R727" s="30">
        <v>42552</v>
      </c>
      <c r="S727" s="30">
        <v>42552</v>
      </c>
      <c r="T727" s="30">
        <v>42552</v>
      </c>
      <c r="U727" s="30">
        <v>42552</v>
      </c>
      <c r="V727" s="29" t="s">
        <v>2074</v>
      </c>
      <c r="W727" s="29" t="s">
        <v>2075</v>
      </c>
      <c r="X727" s="30">
        <v>43382</v>
      </c>
      <c r="Y727" s="29" t="s">
        <v>2075</v>
      </c>
    </row>
    <row r="728" spans="1:25" x14ac:dyDescent="0.25">
      <c r="A728" s="28" t="s">
        <v>2395</v>
      </c>
      <c r="B728" s="29" t="s">
        <v>2396</v>
      </c>
      <c r="C728" s="29" t="s">
        <v>1215</v>
      </c>
      <c r="D728" s="29" t="s">
        <v>2417</v>
      </c>
      <c r="E728" s="29" t="s">
        <v>1216</v>
      </c>
      <c r="F728" s="29" t="s">
        <v>1217</v>
      </c>
      <c r="G728" s="29" t="s">
        <v>1975</v>
      </c>
      <c r="H728" s="30">
        <v>42480</v>
      </c>
      <c r="I728" s="30">
        <v>43089</v>
      </c>
      <c r="J728" s="30">
        <v>43089</v>
      </c>
      <c r="K728" s="29" t="s">
        <v>2392</v>
      </c>
      <c r="L728" s="29" t="s">
        <v>2393</v>
      </c>
      <c r="M728" s="29" t="s">
        <v>2095</v>
      </c>
      <c r="N728" s="29" t="s">
        <v>2006</v>
      </c>
      <c r="O728" s="29" t="s">
        <v>2007</v>
      </c>
      <c r="P728" s="29" t="s">
        <v>2004</v>
      </c>
      <c r="Q728" s="29" t="s">
        <v>2005</v>
      </c>
      <c r="R728" s="30">
        <v>42552</v>
      </c>
      <c r="S728" s="30">
        <v>42552</v>
      </c>
      <c r="T728" s="30">
        <v>43089</v>
      </c>
      <c r="U728" s="30">
        <v>43089</v>
      </c>
      <c r="V728" s="29" t="s">
        <v>2074</v>
      </c>
      <c r="W728" s="29" t="s">
        <v>2075</v>
      </c>
      <c r="X728" s="30">
        <v>43382</v>
      </c>
      <c r="Y728" s="29" t="s">
        <v>2075</v>
      </c>
    </row>
    <row r="729" spans="1:25" x14ac:dyDescent="0.25">
      <c r="A729" s="28" t="s">
        <v>2395</v>
      </c>
      <c r="B729" s="29" t="s">
        <v>2396</v>
      </c>
      <c r="C729" s="29" t="s">
        <v>1218</v>
      </c>
      <c r="D729" s="29" t="s">
        <v>2418</v>
      </c>
      <c r="E729" s="29" t="s">
        <v>1219</v>
      </c>
      <c r="F729" s="29" t="s">
        <v>1220</v>
      </c>
      <c r="G729" s="29" t="s">
        <v>1975</v>
      </c>
      <c r="H729" s="30">
        <v>42815</v>
      </c>
      <c r="I729" s="30">
        <v>45350</v>
      </c>
      <c r="J729" s="30" t="s">
        <v>1921</v>
      </c>
      <c r="K729" s="29" t="s">
        <v>2392</v>
      </c>
      <c r="L729" s="29" t="s">
        <v>2393</v>
      </c>
      <c r="M729" s="29" t="s">
        <v>2095</v>
      </c>
      <c r="N729" s="29" t="s">
        <v>2003</v>
      </c>
      <c r="O729" s="29" t="s">
        <v>1993</v>
      </c>
      <c r="P729" s="29" t="s">
        <v>2004</v>
      </c>
      <c r="Q729" s="29" t="s">
        <v>2005</v>
      </c>
      <c r="R729" s="30">
        <v>45078</v>
      </c>
      <c r="S729" s="30"/>
      <c r="T729" s="30">
        <v>45107</v>
      </c>
      <c r="U729" s="30"/>
      <c r="V729" s="29" t="s">
        <v>1983</v>
      </c>
      <c r="W729" s="29" t="s">
        <v>1984</v>
      </c>
      <c r="X729" s="30">
        <v>43375</v>
      </c>
      <c r="Y729" s="29" t="s">
        <v>33</v>
      </c>
    </row>
    <row r="730" spans="1:25" x14ac:dyDescent="0.25">
      <c r="A730" s="28" t="s">
        <v>2395</v>
      </c>
      <c r="B730" s="29" t="s">
        <v>2396</v>
      </c>
      <c r="C730" s="29" t="s">
        <v>1218</v>
      </c>
      <c r="D730" s="29" t="s">
        <v>2418</v>
      </c>
      <c r="E730" s="29" t="s">
        <v>1219</v>
      </c>
      <c r="F730" s="29" t="s">
        <v>1220</v>
      </c>
      <c r="G730" s="29" t="s">
        <v>1975</v>
      </c>
      <c r="H730" s="30">
        <v>42815</v>
      </c>
      <c r="I730" s="30">
        <v>45350</v>
      </c>
      <c r="J730" s="30" t="s">
        <v>1921</v>
      </c>
      <c r="K730" s="29" t="s">
        <v>2392</v>
      </c>
      <c r="L730" s="29" t="s">
        <v>2393</v>
      </c>
      <c r="M730" s="29" t="s">
        <v>2095</v>
      </c>
      <c r="N730" s="29" t="s">
        <v>2006</v>
      </c>
      <c r="O730" s="29" t="s">
        <v>2007</v>
      </c>
      <c r="P730" s="29" t="s">
        <v>2004</v>
      </c>
      <c r="Q730" s="29" t="s">
        <v>2005</v>
      </c>
      <c r="R730" s="30">
        <v>45170</v>
      </c>
      <c r="S730" s="30"/>
      <c r="T730" s="30">
        <v>45350</v>
      </c>
      <c r="U730" s="30"/>
      <c r="V730" s="29" t="s">
        <v>1983</v>
      </c>
      <c r="W730" s="29" t="s">
        <v>1984</v>
      </c>
      <c r="X730" s="30">
        <v>43375</v>
      </c>
      <c r="Y730" s="29" t="s">
        <v>33</v>
      </c>
    </row>
    <row r="731" spans="1:25" x14ac:dyDescent="0.25">
      <c r="A731" s="28" t="s">
        <v>2395</v>
      </c>
      <c r="B731" s="29" t="s">
        <v>2396</v>
      </c>
      <c r="C731" s="29" t="s">
        <v>1224</v>
      </c>
      <c r="D731" s="29" t="s">
        <v>2420</v>
      </c>
      <c r="E731" s="29" t="s">
        <v>1225</v>
      </c>
      <c r="F731" s="29" t="s">
        <v>1226</v>
      </c>
      <c r="G731" s="29" t="s">
        <v>1975</v>
      </c>
      <c r="H731" s="30">
        <v>42815</v>
      </c>
      <c r="I731" s="30">
        <v>44926</v>
      </c>
      <c r="J731" s="30" t="s">
        <v>1921</v>
      </c>
      <c r="K731" s="29" t="s">
        <v>2392</v>
      </c>
      <c r="L731" s="29" t="s">
        <v>2393</v>
      </c>
      <c r="M731" s="29" t="s">
        <v>2095</v>
      </c>
      <c r="N731" s="29" t="s">
        <v>2003</v>
      </c>
      <c r="O731" s="29" t="s">
        <v>1993</v>
      </c>
      <c r="P731" s="29" t="s">
        <v>2004</v>
      </c>
      <c r="Q731" s="29" t="s">
        <v>2005</v>
      </c>
      <c r="R731" s="30">
        <v>42837</v>
      </c>
      <c r="S731" s="30">
        <v>42837</v>
      </c>
      <c r="T731" s="30">
        <v>42837</v>
      </c>
      <c r="U731" s="30">
        <v>42837</v>
      </c>
      <c r="V731" s="29" t="s">
        <v>1983</v>
      </c>
      <c r="W731" s="29" t="s">
        <v>1984</v>
      </c>
      <c r="X731" s="30">
        <v>43375</v>
      </c>
      <c r="Y731" s="29" t="s">
        <v>2075</v>
      </c>
    </row>
    <row r="732" spans="1:25" x14ac:dyDescent="0.25">
      <c r="A732" s="28" t="s">
        <v>2395</v>
      </c>
      <c r="B732" s="29" t="s">
        <v>2396</v>
      </c>
      <c r="C732" s="29" t="s">
        <v>1224</v>
      </c>
      <c r="D732" s="29" t="s">
        <v>2420</v>
      </c>
      <c r="E732" s="29" t="s">
        <v>1225</v>
      </c>
      <c r="F732" s="29" t="s">
        <v>1226</v>
      </c>
      <c r="G732" s="29" t="s">
        <v>1975</v>
      </c>
      <c r="H732" s="30">
        <v>42815</v>
      </c>
      <c r="I732" s="30">
        <v>44926</v>
      </c>
      <c r="J732" s="30" t="s">
        <v>1921</v>
      </c>
      <c r="K732" s="29" t="s">
        <v>2392</v>
      </c>
      <c r="L732" s="29" t="s">
        <v>2393</v>
      </c>
      <c r="M732" s="29" t="s">
        <v>2095</v>
      </c>
      <c r="N732" s="29" t="s">
        <v>2006</v>
      </c>
      <c r="O732" s="29" t="s">
        <v>2007</v>
      </c>
      <c r="P732" s="29" t="s">
        <v>2004</v>
      </c>
      <c r="Q732" s="29" t="s">
        <v>2005</v>
      </c>
      <c r="R732" s="30">
        <v>43135</v>
      </c>
      <c r="S732" s="30">
        <v>43135</v>
      </c>
      <c r="T732" s="30">
        <v>44750</v>
      </c>
      <c r="U732" s="30">
        <v>44750</v>
      </c>
      <c r="V732" s="29" t="s">
        <v>1983</v>
      </c>
      <c r="W732" s="29" t="s">
        <v>1984</v>
      </c>
      <c r="X732" s="30">
        <v>43375</v>
      </c>
      <c r="Y732" s="29" t="s">
        <v>2075</v>
      </c>
    </row>
    <row r="733" spans="1:25" x14ac:dyDescent="0.25">
      <c r="A733" s="28" t="s">
        <v>2395</v>
      </c>
      <c r="B733" s="29" t="s">
        <v>2396</v>
      </c>
      <c r="C733" s="29" t="s">
        <v>1233</v>
      </c>
      <c r="D733" s="29" t="s">
        <v>2423</v>
      </c>
      <c r="E733" s="29" t="s">
        <v>1234</v>
      </c>
      <c r="F733" s="29" t="s">
        <v>1235</v>
      </c>
      <c r="G733" s="29" t="s">
        <v>1975</v>
      </c>
      <c r="H733" s="30">
        <v>42482</v>
      </c>
      <c r="I733" s="30">
        <v>43885</v>
      </c>
      <c r="J733" s="30">
        <v>43885</v>
      </c>
      <c r="K733" s="29" t="s">
        <v>2392</v>
      </c>
      <c r="L733" s="29" t="s">
        <v>2393</v>
      </c>
      <c r="M733" s="29" t="s">
        <v>2095</v>
      </c>
      <c r="N733" s="29" t="s">
        <v>1979</v>
      </c>
      <c r="O733" s="29" t="s">
        <v>1980</v>
      </c>
      <c r="P733" s="29" t="s">
        <v>1981</v>
      </c>
      <c r="Q733" s="29" t="s">
        <v>1982</v>
      </c>
      <c r="R733" s="30">
        <v>42482</v>
      </c>
      <c r="S733" s="30">
        <v>42719</v>
      </c>
      <c r="T733" s="30">
        <v>42835</v>
      </c>
      <c r="U733" s="30">
        <v>42835</v>
      </c>
      <c r="V733" s="29" t="s">
        <v>1983</v>
      </c>
      <c r="W733" s="29" t="s">
        <v>1984</v>
      </c>
      <c r="X733" s="30">
        <v>43375</v>
      </c>
      <c r="Y733" s="29" t="s">
        <v>2075</v>
      </c>
    </row>
    <row r="734" spans="1:25" x14ac:dyDescent="0.25">
      <c r="A734" s="28" t="s">
        <v>2395</v>
      </c>
      <c r="B734" s="29" t="s">
        <v>2396</v>
      </c>
      <c r="C734" s="29" t="s">
        <v>1233</v>
      </c>
      <c r="D734" s="29" t="s">
        <v>2423</v>
      </c>
      <c r="E734" s="29" t="s">
        <v>1234</v>
      </c>
      <c r="F734" s="29" t="s">
        <v>1235</v>
      </c>
      <c r="G734" s="29" t="s">
        <v>1975</v>
      </c>
      <c r="H734" s="30">
        <v>42482</v>
      </c>
      <c r="I734" s="30">
        <v>43885</v>
      </c>
      <c r="J734" s="30">
        <v>43885</v>
      </c>
      <c r="K734" s="29" t="s">
        <v>2392</v>
      </c>
      <c r="L734" s="29" t="s">
        <v>2393</v>
      </c>
      <c r="M734" s="29" t="s">
        <v>2095</v>
      </c>
      <c r="N734" s="29" t="s">
        <v>1986</v>
      </c>
      <c r="O734" s="29" t="s">
        <v>1987</v>
      </c>
      <c r="P734" s="29" t="s">
        <v>1981</v>
      </c>
      <c r="Q734" s="29" t="s">
        <v>1982</v>
      </c>
      <c r="R734" s="30">
        <v>42482</v>
      </c>
      <c r="S734" s="30">
        <v>42719</v>
      </c>
      <c r="T734" s="30">
        <v>42835</v>
      </c>
      <c r="U734" s="30">
        <v>42835</v>
      </c>
      <c r="V734" s="29" t="s">
        <v>1983</v>
      </c>
      <c r="W734" s="29" t="s">
        <v>1984</v>
      </c>
      <c r="X734" s="30">
        <v>43375</v>
      </c>
      <c r="Y734" s="29" t="s">
        <v>2075</v>
      </c>
    </row>
    <row r="735" spans="1:25" x14ac:dyDescent="0.25">
      <c r="A735" s="28" t="s">
        <v>2395</v>
      </c>
      <c r="B735" s="29" t="s">
        <v>2396</v>
      </c>
      <c r="C735" s="29" t="s">
        <v>1233</v>
      </c>
      <c r="D735" s="29" t="s">
        <v>2423</v>
      </c>
      <c r="E735" s="29" t="s">
        <v>1234</v>
      </c>
      <c r="F735" s="29" t="s">
        <v>1235</v>
      </c>
      <c r="G735" s="29" t="s">
        <v>1975</v>
      </c>
      <c r="H735" s="30">
        <v>42482</v>
      </c>
      <c r="I735" s="30">
        <v>43885</v>
      </c>
      <c r="J735" s="30">
        <v>43885</v>
      </c>
      <c r="K735" s="29" t="s">
        <v>2392</v>
      </c>
      <c r="L735" s="29" t="s">
        <v>2393</v>
      </c>
      <c r="M735" s="29" t="s">
        <v>2095</v>
      </c>
      <c r="N735" s="29" t="s">
        <v>1988</v>
      </c>
      <c r="O735" s="29" t="s">
        <v>1989</v>
      </c>
      <c r="P735" s="29" t="s">
        <v>1981</v>
      </c>
      <c r="Q735" s="29" t="s">
        <v>1982</v>
      </c>
      <c r="R735" s="30">
        <v>42482</v>
      </c>
      <c r="S735" s="30">
        <v>42719</v>
      </c>
      <c r="T735" s="30">
        <v>42835</v>
      </c>
      <c r="U735" s="30">
        <v>42835</v>
      </c>
      <c r="V735" s="29" t="s">
        <v>1983</v>
      </c>
      <c r="W735" s="29" t="s">
        <v>1984</v>
      </c>
      <c r="X735" s="30">
        <v>43375</v>
      </c>
      <c r="Y735" s="29" t="s">
        <v>2075</v>
      </c>
    </row>
    <row r="736" spans="1:25" x14ac:dyDescent="0.25">
      <c r="A736" s="28" t="s">
        <v>2395</v>
      </c>
      <c r="B736" s="29" t="s">
        <v>2396</v>
      </c>
      <c r="C736" s="29" t="s">
        <v>1233</v>
      </c>
      <c r="D736" s="29" t="s">
        <v>2423</v>
      </c>
      <c r="E736" s="29" t="s">
        <v>1234</v>
      </c>
      <c r="F736" s="29" t="s">
        <v>1235</v>
      </c>
      <c r="G736" s="29" t="s">
        <v>1975</v>
      </c>
      <c r="H736" s="30">
        <v>42482</v>
      </c>
      <c r="I736" s="30">
        <v>43885</v>
      </c>
      <c r="J736" s="30">
        <v>43885</v>
      </c>
      <c r="K736" s="29" t="s">
        <v>2392</v>
      </c>
      <c r="L736" s="29" t="s">
        <v>2393</v>
      </c>
      <c r="M736" s="29" t="s">
        <v>2095</v>
      </c>
      <c r="N736" s="29" t="s">
        <v>1990</v>
      </c>
      <c r="O736" s="29" t="s">
        <v>1991</v>
      </c>
      <c r="P736" s="29" t="s">
        <v>1981</v>
      </c>
      <c r="Q736" s="29" t="s">
        <v>1982</v>
      </c>
      <c r="R736" s="30">
        <v>42482</v>
      </c>
      <c r="S736" s="30">
        <v>42719</v>
      </c>
      <c r="T736" s="30">
        <v>42835</v>
      </c>
      <c r="U736" s="30">
        <v>42835</v>
      </c>
      <c r="V736" s="29" t="s">
        <v>1983</v>
      </c>
      <c r="W736" s="29" t="s">
        <v>1984</v>
      </c>
      <c r="X736" s="30">
        <v>43375</v>
      </c>
      <c r="Y736" s="29" t="s">
        <v>2075</v>
      </c>
    </row>
    <row r="737" spans="1:25" x14ac:dyDescent="0.25">
      <c r="A737" s="28" t="s">
        <v>2395</v>
      </c>
      <c r="B737" s="29" t="s">
        <v>2396</v>
      </c>
      <c r="C737" s="29" t="s">
        <v>1233</v>
      </c>
      <c r="D737" s="29" t="s">
        <v>2423</v>
      </c>
      <c r="E737" s="29" t="s">
        <v>1234</v>
      </c>
      <c r="F737" s="29" t="s">
        <v>1235</v>
      </c>
      <c r="G737" s="29" t="s">
        <v>1975</v>
      </c>
      <c r="H737" s="30">
        <v>42482</v>
      </c>
      <c r="I737" s="30">
        <v>43885</v>
      </c>
      <c r="J737" s="30">
        <v>43885</v>
      </c>
      <c r="K737" s="29" t="s">
        <v>2392</v>
      </c>
      <c r="L737" s="29" t="s">
        <v>2393</v>
      </c>
      <c r="M737" s="29" t="s">
        <v>2095</v>
      </c>
      <c r="N737" s="29" t="s">
        <v>1992</v>
      </c>
      <c r="O737" s="29" t="s">
        <v>1993</v>
      </c>
      <c r="P737" s="29" t="s">
        <v>1981</v>
      </c>
      <c r="Q737" s="29" t="s">
        <v>1982</v>
      </c>
      <c r="R737" s="30">
        <v>42836</v>
      </c>
      <c r="S737" s="30">
        <v>42836</v>
      </c>
      <c r="T737" s="30">
        <v>42836</v>
      </c>
      <c r="U737" s="30">
        <v>42836</v>
      </c>
      <c r="V737" s="29" t="s">
        <v>1983</v>
      </c>
      <c r="W737" s="29" t="s">
        <v>1984</v>
      </c>
      <c r="X737" s="30">
        <v>43375</v>
      </c>
      <c r="Y737" s="29" t="s">
        <v>2075</v>
      </c>
    </row>
    <row r="738" spans="1:25" x14ac:dyDescent="0.25">
      <c r="A738" s="28" t="s">
        <v>2395</v>
      </c>
      <c r="B738" s="29" t="s">
        <v>2396</v>
      </c>
      <c r="C738" s="29" t="s">
        <v>1233</v>
      </c>
      <c r="D738" s="29" t="s">
        <v>2423</v>
      </c>
      <c r="E738" s="29" t="s">
        <v>1234</v>
      </c>
      <c r="F738" s="29" t="s">
        <v>1235</v>
      </c>
      <c r="G738" s="29" t="s">
        <v>1975</v>
      </c>
      <c r="H738" s="30">
        <v>42482</v>
      </c>
      <c r="I738" s="30">
        <v>43885</v>
      </c>
      <c r="J738" s="30">
        <v>43885</v>
      </c>
      <c r="K738" s="29" t="s">
        <v>2392</v>
      </c>
      <c r="L738" s="29" t="s">
        <v>2393</v>
      </c>
      <c r="M738" s="29" t="s">
        <v>2095</v>
      </c>
      <c r="N738" s="29" t="s">
        <v>1994</v>
      </c>
      <c r="O738" s="29" t="s">
        <v>1995</v>
      </c>
      <c r="P738" s="29" t="s">
        <v>1981</v>
      </c>
      <c r="Q738" s="29" t="s">
        <v>1982</v>
      </c>
      <c r="R738" s="30">
        <v>42837</v>
      </c>
      <c r="S738" s="30">
        <v>42837</v>
      </c>
      <c r="T738" s="30">
        <v>43885</v>
      </c>
      <c r="U738" s="30">
        <v>43885</v>
      </c>
      <c r="V738" s="29" t="s">
        <v>1983</v>
      </c>
      <c r="W738" s="29" t="s">
        <v>1984</v>
      </c>
      <c r="X738" s="30">
        <v>43375</v>
      </c>
      <c r="Y738" s="29" t="s">
        <v>2075</v>
      </c>
    </row>
    <row r="739" spans="1:25" x14ac:dyDescent="0.25">
      <c r="A739" s="28" t="s">
        <v>2395</v>
      </c>
      <c r="B739" s="29" t="s">
        <v>2396</v>
      </c>
      <c r="C739" s="29" t="s">
        <v>1233</v>
      </c>
      <c r="D739" s="29" t="s">
        <v>2423</v>
      </c>
      <c r="E739" s="29" t="s">
        <v>1234</v>
      </c>
      <c r="F739" s="29" t="s">
        <v>1235</v>
      </c>
      <c r="G739" s="29" t="s">
        <v>1975</v>
      </c>
      <c r="H739" s="30">
        <v>42482</v>
      </c>
      <c r="I739" s="30">
        <v>43885</v>
      </c>
      <c r="J739" s="30">
        <v>43885</v>
      </c>
      <c r="K739" s="29" t="s">
        <v>2392</v>
      </c>
      <c r="L739" s="29" t="s">
        <v>2393</v>
      </c>
      <c r="M739" s="29" t="s">
        <v>2095</v>
      </c>
      <c r="N739" s="29" t="s">
        <v>1996</v>
      </c>
      <c r="O739" s="29" t="s">
        <v>1997</v>
      </c>
      <c r="P739" s="29" t="s">
        <v>1981</v>
      </c>
      <c r="Q739" s="29" t="s">
        <v>1982</v>
      </c>
      <c r="R739" s="30">
        <v>42837</v>
      </c>
      <c r="S739" s="30">
        <v>42837</v>
      </c>
      <c r="T739" s="30">
        <v>43885</v>
      </c>
      <c r="U739" s="30">
        <v>43885</v>
      </c>
      <c r="V739" s="29" t="s">
        <v>1983</v>
      </c>
      <c r="W739" s="29" t="s">
        <v>1984</v>
      </c>
      <c r="X739" s="30">
        <v>43375</v>
      </c>
      <c r="Y739" s="29" t="s">
        <v>2075</v>
      </c>
    </row>
    <row r="740" spans="1:25" x14ac:dyDescent="0.25">
      <c r="A740" s="28" t="s">
        <v>2395</v>
      </c>
      <c r="B740" s="29" t="s">
        <v>2396</v>
      </c>
      <c r="C740" s="29" t="s">
        <v>1236</v>
      </c>
      <c r="D740" s="29" t="s">
        <v>2424</v>
      </c>
      <c r="E740" s="29" t="s">
        <v>1237</v>
      </c>
      <c r="F740" s="29" t="s">
        <v>1238</v>
      </c>
      <c r="G740" s="29" t="s">
        <v>1975</v>
      </c>
      <c r="H740" s="30">
        <v>42836</v>
      </c>
      <c r="I740" s="30">
        <v>43900</v>
      </c>
      <c r="J740" s="30">
        <v>43900</v>
      </c>
      <c r="K740" s="29" t="s">
        <v>2392</v>
      </c>
      <c r="L740" s="29" t="s">
        <v>2393</v>
      </c>
      <c r="M740" s="29" t="s">
        <v>2095</v>
      </c>
      <c r="N740" s="29" t="s">
        <v>2003</v>
      </c>
      <c r="O740" s="29" t="s">
        <v>1993</v>
      </c>
      <c r="P740" s="29" t="s">
        <v>2004</v>
      </c>
      <c r="Q740" s="29" t="s">
        <v>2005</v>
      </c>
      <c r="R740" s="30">
        <v>43025</v>
      </c>
      <c r="S740" s="30">
        <v>43025</v>
      </c>
      <c r="T740" s="30">
        <v>43025</v>
      </c>
      <c r="U740" s="30">
        <v>43025</v>
      </c>
      <c r="V740" s="29" t="s">
        <v>2074</v>
      </c>
      <c r="W740" s="29" t="s">
        <v>2075</v>
      </c>
      <c r="X740" s="30">
        <v>43375</v>
      </c>
      <c r="Y740" s="29" t="s">
        <v>2075</v>
      </c>
    </row>
    <row r="741" spans="1:25" x14ac:dyDescent="0.25">
      <c r="A741" s="28" t="s">
        <v>2395</v>
      </c>
      <c r="B741" s="29" t="s">
        <v>2396</v>
      </c>
      <c r="C741" s="29" t="s">
        <v>1236</v>
      </c>
      <c r="D741" s="29" t="s">
        <v>2424</v>
      </c>
      <c r="E741" s="29" t="s">
        <v>1237</v>
      </c>
      <c r="F741" s="29" t="s">
        <v>1238</v>
      </c>
      <c r="G741" s="29" t="s">
        <v>1975</v>
      </c>
      <c r="H741" s="30">
        <v>42836</v>
      </c>
      <c r="I741" s="30">
        <v>43900</v>
      </c>
      <c r="J741" s="30">
        <v>43900</v>
      </c>
      <c r="K741" s="29" t="s">
        <v>2392</v>
      </c>
      <c r="L741" s="29" t="s">
        <v>2393</v>
      </c>
      <c r="M741" s="29" t="s">
        <v>2095</v>
      </c>
      <c r="N741" s="29" t="s">
        <v>2006</v>
      </c>
      <c r="O741" s="29" t="s">
        <v>2007</v>
      </c>
      <c r="P741" s="29" t="s">
        <v>2004</v>
      </c>
      <c r="Q741" s="29" t="s">
        <v>2005</v>
      </c>
      <c r="R741" s="30">
        <v>43026</v>
      </c>
      <c r="S741" s="30">
        <v>43026</v>
      </c>
      <c r="T741" s="30">
        <v>43900</v>
      </c>
      <c r="U741" s="30">
        <v>43900</v>
      </c>
      <c r="V741" s="29" t="s">
        <v>2074</v>
      </c>
      <c r="W741" s="29" t="s">
        <v>2075</v>
      </c>
      <c r="X741" s="30">
        <v>43375</v>
      </c>
      <c r="Y741" s="29" t="s">
        <v>2075</v>
      </c>
    </row>
    <row r="742" spans="1:25" x14ac:dyDescent="0.25">
      <c r="A742" s="28" t="s">
        <v>2395</v>
      </c>
      <c r="B742" s="29" t="s">
        <v>2396</v>
      </c>
      <c r="C742" s="29" t="s">
        <v>1277</v>
      </c>
      <c r="D742" s="29" t="s">
        <v>2438</v>
      </c>
      <c r="E742" s="29" t="s">
        <v>1278</v>
      </c>
      <c r="F742" s="29" t="s">
        <v>1279</v>
      </c>
      <c r="G742" s="29" t="s">
        <v>1975</v>
      </c>
      <c r="H742" s="30">
        <v>43068</v>
      </c>
      <c r="I742" s="30">
        <v>43319</v>
      </c>
      <c r="J742" s="30">
        <v>43319</v>
      </c>
      <c r="K742" s="29" t="s">
        <v>2392</v>
      </c>
      <c r="L742" s="29" t="s">
        <v>2393</v>
      </c>
      <c r="M742" s="29" t="s">
        <v>2095</v>
      </c>
      <c r="N742" s="29" t="s">
        <v>2003</v>
      </c>
      <c r="O742" s="29" t="s">
        <v>1993</v>
      </c>
      <c r="P742" s="29" t="s">
        <v>2004</v>
      </c>
      <c r="Q742" s="29" t="s">
        <v>2005</v>
      </c>
      <c r="R742" s="30">
        <v>43319</v>
      </c>
      <c r="S742" s="30">
        <v>43319</v>
      </c>
      <c r="T742" s="30">
        <v>43319</v>
      </c>
      <c r="U742" s="30">
        <v>43319</v>
      </c>
      <c r="V742" s="29" t="s">
        <v>2074</v>
      </c>
      <c r="W742" s="29" t="s">
        <v>2075</v>
      </c>
      <c r="X742" s="30">
        <v>43375</v>
      </c>
      <c r="Y742" s="29" t="s">
        <v>2075</v>
      </c>
    </row>
    <row r="743" spans="1:25" x14ac:dyDescent="0.25">
      <c r="A743" s="28" t="s">
        <v>2395</v>
      </c>
      <c r="B743" s="29" t="s">
        <v>2396</v>
      </c>
      <c r="C743" s="29" t="s">
        <v>1277</v>
      </c>
      <c r="D743" s="29" t="s">
        <v>2438</v>
      </c>
      <c r="E743" s="29" t="s">
        <v>1278</v>
      </c>
      <c r="F743" s="29" t="s">
        <v>1279</v>
      </c>
      <c r="G743" s="29" t="s">
        <v>1975</v>
      </c>
      <c r="H743" s="30">
        <v>43068</v>
      </c>
      <c r="I743" s="30">
        <v>43319</v>
      </c>
      <c r="J743" s="30">
        <v>43319</v>
      </c>
      <c r="K743" s="29" t="s">
        <v>2392</v>
      </c>
      <c r="L743" s="29" t="s">
        <v>2393</v>
      </c>
      <c r="M743" s="29" t="s">
        <v>2095</v>
      </c>
      <c r="N743" s="29" t="s">
        <v>2006</v>
      </c>
      <c r="O743" s="29" t="s">
        <v>2007</v>
      </c>
      <c r="P743" s="29" t="s">
        <v>2004</v>
      </c>
      <c r="Q743" s="29" t="s">
        <v>2005</v>
      </c>
      <c r="R743" s="30">
        <v>43352</v>
      </c>
      <c r="S743" s="30">
        <v>43352</v>
      </c>
      <c r="T743" s="30">
        <v>44267</v>
      </c>
      <c r="U743" s="30">
        <v>44267</v>
      </c>
      <c r="V743" s="29" t="s">
        <v>2074</v>
      </c>
      <c r="W743" s="29" t="s">
        <v>2075</v>
      </c>
      <c r="X743" s="30">
        <v>43375</v>
      </c>
      <c r="Y743" s="29" t="s">
        <v>2075</v>
      </c>
    </row>
    <row r="744" spans="1:25" x14ac:dyDescent="0.25">
      <c r="A744" s="28" t="s">
        <v>2395</v>
      </c>
      <c r="B744" s="29" t="s">
        <v>2396</v>
      </c>
      <c r="C744" s="29" t="s">
        <v>1254</v>
      </c>
      <c r="D744" s="29" t="s">
        <v>2430</v>
      </c>
      <c r="E744" s="29" t="s">
        <v>1255</v>
      </c>
      <c r="F744" s="29" t="s">
        <v>1256</v>
      </c>
      <c r="G744" s="29" t="s">
        <v>1975</v>
      </c>
      <c r="H744" s="30">
        <v>43034</v>
      </c>
      <c r="I744" s="30">
        <v>43655</v>
      </c>
      <c r="J744" s="30">
        <v>43655</v>
      </c>
      <c r="K744" s="29" t="s">
        <v>2392</v>
      </c>
      <c r="L744" s="29" t="s">
        <v>2393</v>
      </c>
      <c r="M744" s="29" t="s">
        <v>2095</v>
      </c>
      <c r="N744" s="29" t="s">
        <v>2409</v>
      </c>
      <c r="O744" s="29" t="s">
        <v>1993</v>
      </c>
      <c r="P744" s="29" t="s">
        <v>2392</v>
      </c>
      <c r="Q744" s="29" t="s">
        <v>2410</v>
      </c>
      <c r="R744" s="30">
        <v>43168</v>
      </c>
      <c r="S744" s="30">
        <v>43168</v>
      </c>
      <c r="T744" s="30">
        <v>43168</v>
      </c>
      <c r="U744" s="30">
        <v>43168</v>
      </c>
      <c r="V744" s="29" t="s">
        <v>2074</v>
      </c>
      <c r="W744" s="29" t="s">
        <v>2075</v>
      </c>
      <c r="X744" s="30">
        <v>43375</v>
      </c>
      <c r="Y744" s="29" t="s">
        <v>2075</v>
      </c>
    </row>
    <row r="745" spans="1:25" x14ac:dyDescent="0.25">
      <c r="A745" s="28" t="s">
        <v>2395</v>
      </c>
      <c r="B745" s="29" t="s">
        <v>2396</v>
      </c>
      <c r="C745" s="29" t="s">
        <v>1254</v>
      </c>
      <c r="D745" s="29" t="s">
        <v>2430</v>
      </c>
      <c r="E745" s="29" t="s">
        <v>1255</v>
      </c>
      <c r="F745" s="29" t="s">
        <v>1256</v>
      </c>
      <c r="G745" s="29" t="s">
        <v>1975</v>
      </c>
      <c r="H745" s="30">
        <v>43034</v>
      </c>
      <c r="I745" s="30">
        <v>43655</v>
      </c>
      <c r="J745" s="30">
        <v>43655</v>
      </c>
      <c r="K745" s="29" t="s">
        <v>2392</v>
      </c>
      <c r="L745" s="29" t="s">
        <v>2393</v>
      </c>
      <c r="M745" s="29" t="s">
        <v>2095</v>
      </c>
      <c r="N745" s="29" t="s">
        <v>2411</v>
      </c>
      <c r="O745" s="29" t="s">
        <v>2007</v>
      </c>
      <c r="P745" s="29" t="s">
        <v>2392</v>
      </c>
      <c r="Q745" s="29" t="s">
        <v>2410</v>
      </c>
      <c r="R745" s="30">
        <v>43169</v>
      </c>
      <c r="S745" s="30">
        <v>43169</v>
      </c>
      <c r="T745" s="30">
        <v>43655</v>
      </c>
      <c r="U745" s="30">
        <v>43655</v>
      </c>
      <c r="V745" s="29" t="s">
        <v>2074</v>
      </c>
      <c r="W745" s="29" t="s">
        <v>2075</v>
      </c>
      <c r="X745" s="30">
        <v>43375</v>
      </c>
      <c r="Y745" s="29" t="s">
        <v>2075</v>
      </c>
    </row>
    <row r="746" spans="1:25" x14ac:dyDescent="0.25">
      <c r="A746" s="28" t="s">
        <v>2395</v>
      </c>
      <c r="B746" s="29" t="s">
        <v>2396</v>
      </c>
      <c r="C746" s="29" t="s">
        <v>1289</v>
      </c>
      <c r="D746" s="29" t="s">
        <v>2440</v>
      </c>
      <c r="E746" s="29" t="s">
        <v>1290</v>
      </c>
      <c r="F746" s="29" t="s">
        <v>1291</v>
      </c>
      <c r="G746" s="29" t="s">
        <v>1975</v>
      </c>
      <c r="H746" s="30">
        <v>43726</v>
      </c>
      <c r="I746" s="30">
        <v>45350</v>
      </c>
      <c r="J746" s="30" t="s">
        <v>1921</v>
      </c>
      <c r="K746" s="29" t="s">
        <v>2392</v>
      </c>
      <c r="L746" s="29" t="s">
        <v>2393</v>
      </c>
      <c r="M746" s="29" t="s">
        <v>2095</v>
      </c>
      <c r="N746" s="29" t="s">
        <v>2003</v>
      </c>
      <c r="O746" s="29" t="s">
        <v>1993</v>
      </c>
      <c r="P746" s="29" t="s">
        <v>2004</v>
      </c>
      <c r="Q746" s="29" t="s">
        <v>2005</v>
      </c>
      <c r="R746" s="30">
        <v>43831</v>
      </c>
      <c r="S746" s="30">
        <v>43831</v>
      </c>
      <c r="T746" s="30">
        <v>45107</v>
      </c>
      <c r="U746" s="30"/>
      <c r="V746" s="29" t="s">
        <v>1983</v>
      </c>
      <c r="W746" s="29" t="s">
        <v>1984</v>
      </c>
      <c r="X746" s="30">
        <v>43375</v>
      </c>
      <c r="Y746" s="29" t="s">
        <v>2002</v>
      </c>
    </row>
    <row r="747" spans="1:25" x14ac:dyDescent="0.25">
      <c r="A747" s="28" t="s">
        <v>2395</v>
      </c>
      <c r="B747" s="29" t="s">
        <v>2396</v>
      </c>
      <c r="C747" s="29" t="s">
        <v>1289</v>
      </c>
      <c r="D747" s="29" t="s">
        <v>2440</v>
      </c>
      <c r="E747" s="29" t="s">
        <v>1290</v>
      </c>
      <c r="F747" s="29" t="s">
        <v>1291</v>
      </c>
      <c r="G747" s="29" t="s">
        <v>1975</v>
      </c>
      <c r="H747" s="30">
        <v>43726</v>
      </c>
      <c r="I747" s="30">
        <v>45350</v>
      </c>
      <c r="J747" s="30" t="s">
        <v>1921</v>
      </c>
      <c r="K747" s="29" t="s">
        <v>2392</v>
      </c>
      <c r="L747" s="29" t="s">
        <v>2393</v>
      </c>
      <c r="M747" s="29" t="s">
        <v>2095</v>
      </c>
      <c r="N747" s="29" t="s">
        <v>2006</v>
      </c>
      <c r="O747" s="29" t="s">
        <v>2007</v>
      </c>
      <c r="P747" s="29" t="s">
        <v>2004</v>
      </c>
      <c r="Q747" s="29" t="s">
        <v>2005</v>
      </c>
      <c r="R747" s="30">
        <v>44136</v>
      </c>
      <c r="S747" s="30">
        <v>44136</v>
      </c>
      <c r="T747" s="30">
        <v>45350</v>
      </c>
      <c r="U747" s="30"/>
      <c r="V747" s="29" t="s">
        <v>1983</v>
      </c>
      <c r="W747" s="29" t="s">
        <v>1984</v>
      </c>
      <c r="X747" s="30">
        <v>43375</v>
      </c>
      <c r="Y747" s="29" t="s">
        <v>2002</v>
      </c>
    </row>
    <row r="748" spans="1:25" x14ac:dyDescent="0.25">
      <c r="A748" s="28" t="s">
        <v>2395</v>
      </c>
      <c r="B748" s="29" t="s">
        <v>2396</v>
      </c>
      <c r="C748" s="29" t="s">
        <v>1181</v>
      </c>
      <c r="D748" s="29" t="s">
        <v>2406</v>
      </c>
      <c r="E748" s="29" t="s">
        <v>1182</v>
      </c>
      <c r="F748" s="29" t="s">
        <v>1183</v>
      </c>
      <c r="G748" s="29" t="s">
        <v>1975</v>
      </c>
      <c r="H748" s="30">
        <v>42815</v>
      </c>
      <c r="I748" s="30">
        <v>44926</v>
      </c>
      <c r="J748" s="30" t="s">
        <v>1921</v>
      </c>
      <c r="K748" s="29" t="s">
        <v>2392</v>
      </c>
      <c r="L748" s="29" t="s">
        <v>2393</v>
      </c>
      <c r="M748" s="29" t="s">
        <v>2095</v>
      </c>
      <c r="N748" s="29" t="s">
        <v>2003</v>
      </c>
      <c r="O748" s="29" t="s">
        <v>1993</v>
      </c>
      <c r="P748" s="29" t="s">
        <v>2004</v>
      </c>
      <c r="Q748" s="29" t="s">
        <v>2005</v>
      </c>
      <c r="R748" s="30">
        <v>43726</v>
      </c>
      <c r="S748" s="30">
        <v>43726</v>
      </c>
      <c r="T748" s="30">
        <v>43726</v>
      </c>
      <c r="U748" s="30">
        <v>43726</v>
      </c>
      <c r="V748" s="29" t="s">
        <v>2074</v>
      </c>
      <c r="W748" s="29" t="s">
        <v>2075</v>
      </c>
      <c r="X748" s="30">
        <v>43517</v>
      </c>
      <c r="Y748" s="29" t="s">
        <v>2075</v>
      </c>
    </row>
    <row r="749" spans="1:25" x14ac:dyDescent="0.25">
      <c r="A749" s="28" t="s">
        <v>2395</v>
      </c>
      <c r="B749" s="29" t="s">
        <v>2396</v>
      </c>
      <c r="C749" s="29" t="s">
        <v>1181</v>
      </c>
      <c r="D749" s="29" t="s">
        <v>2406</v>
      </c>
      <c r="E749" s="29" t="s">
        <v>1182</v>
      </c>
      <c r="F749" s="29" t="s">
        <v>1183</v>
      </c>
      <c r="G749" s="29" t="s">
        <v>1975</v>
      </c>
      <c r="H749" s="30">
        <v>42815</v>
      </c>
      <c r="I749" s="30">
        <v>44926</v>
      </c>
      <c r="J749" s="30" t="s">
        <v>1921</v>
      </c>
      <c r="K749" s="29" t="s">
        <v>2392</v>
      </c>
      <c r="L749" s="29" t="s">
        <v>2393</v>
      </c>
      <c r="M749" s="29" t="s">
        <v>2095</v>
      </c>
      <c r="N749" s="29" t="s">
        <v>2006</v>
      </c>
      <c r="O749" s="29" t="s">
        <v>2007</v>
      </c>
      <c r="P749" s="29" t="s">
        <v>2004</v>
      </c>
      <c r="Q749" s="29" t="s">
        <v>2005</v>
      </c>
      <c r="R749" s="30">
        <v>43727</v>
      </c>
      <c r="S749" s="30">
        <v>43727</v>
      </c>
      <c r="T749" s="30">
        <v>44614</v>
      </c>
      <c r="U749" s="30">
        <v>44614</v>
      </c>
      <c r="V749" s="29" t="s">
        <v>2074</v>
      </c>
      <c r="W749" s="29" t="s">
        <v>2075</v>
      </c>
      <c r="X749" s="30">
        <v>43517</v>
      </c>
      <c r="Y749" s="29" t="s">
        <v>2075</v>
      </c>
    </row>
    <row r="750" spans="1:25" x14ac:dyDescent="0.25">
      <c r="A750" s="28" t="s">
        <v>2395</v>
      </c>
      <c r="B750" s="29" t="s">
        <v>2396</v>
      </c>
      <c r="C750" s="29" t="s">
        <v>1184</v>
      </c>
      <c r="D750" s="29" t="s">
        <v>2407</v>
      </c>
      <c r="E750" s="29" t="s">
        <v>1182</v>
      </c>
      <c r="F750" s="29" t="s">
        <v>1183</v>
      </c>
      <c r="G750" s="29" t="s">
        <v>1975</v>
      </c>
      <c r="H750" s="30">
        <v>42815</v>
      </c>
      <c r="I750" s="30">
        <v>44926</v>
      </c>
      <c r="J750" s="30" t="s">
        <v>1921</v>
      </c>
      <c r="K750" s="29" t="s">
        <v>2392</v>
      </c>
      <c r="L750" s="29" t="s">
        <v>2393</v>
      </c>
      <c r="M750" s="29" t="s">
        <v>2095</v>
      </c>
      <c r="N750" s="29" t="s">
        <v>2003</v>
      </c>
      <c r="O750" s="29" t="s">
        <v>1993</v>
      </c>
      <c r="P750" s="29" t="s">
        <v>2004</v>
      </c>
      <c r="Q750" s="29" t="s">
        <v>2005</v>
      </c>
      <c r="R750" s="30">
        <v>43808</v>
      </c>
      <c r="S750" s="30">
        <v>43808</v>
      </c>
      <c r="T750" s="30">
        <v>43808</v>
      </c>
      <c r="U750" s="30">
        <v>43808</v>
      </c>
      <c r="V750" s="29" t="s">
        <v>1983</v>
      </c>
      <c r="W750" s="29" t="s">
        <v>1984</v>
      </c>
      <c r="X750" s="30">
        <v>43517</v>
      </c>
      <c r="Y750" s="29" t="s">
        <v>2075</v>
      </c>
    </row>
    <row r="751" spans="1:25" x14ac:dyDescent="0.25">
      <c r="A751" s="28" t="s">
        <v>2395</v>
      </c>
      <c r="B751" s="29" t="s">
        <v>2396</v>
      </c>
      <c r="C751" s="29" t="s">
        <v>1184</v>
      </c>
      <c r="D751" s="29" t="s">
        <v>2407</v>
      </c>
      <c r="E751" s="29" t="s">
        <v>1182</v>
      </c>
      <c r="F751" s="29" t="s">
        <v>1183</v>
      </c>
      <c r="G751" s="29" t="s">
        <v>1975</v>
      </c>
      <c r="H751" s="30">
        <v>42815</v>
      </c>
      <c r="I751" s="30">
        <v>44926</v>
      </c>
      <c r="J751" s="30" t="s">
        <v>1921</v>
      </c>
      <c r="K751" s="29" t="s">
        <v>2392</v>
      </c>
      <c r="L751" s="29" t="s">
        <v>2393</v>
      </c>
      <c r="M751" s="29" t="s">
        <v>2095</v>
      </c>
      <c r="N751" s="29" t="s">
        <v>2006</v>
      </c>
      <c r="O751" s="29" t="s">
        <v>2007</v>
      </c>
      <c r="P751" s="29" t="s">
        <v>2004</v>
      </c>
      <c r="Q751" s="29" t="s">
        <v>2005</v>
      </c>
      <c r="R751" s="30">
        <v>43809</v>
      </c>
      <c r="S751" s="30">
        <v>43809</v>
      </c>
      <c r="T751" s="30">
        <v>44911</v>
      </c>
      <c r="U751" s="30">
        <v>44911</v>
      </c>
      <c r="V751" s="29" t="s">
        <v>1983</v>
      </c>
      <c r="W751" s="29" t="s">
        <v>1984</v>
      </c>
      <c r="X751" s="30">
        <v>43517</v>
      </c>
      <c r="Y751" s="29" t="s">
        <v>2075</v>
      </c>
    </row>
    <row r="752" spans="1:25" x14ac:dyDescent="0.25">
      <c r="A752" s="28" t="s">
        <v>2395</v>
      </c>
      <c r="B752" s="29" t="s">
        <v>2396</v>
      </c>
      <c r="C752" s="29" t="s">
        <v>1230</v>
      </c>
      <c r="D752" s="29" t="s">
        <v>2422</v>
      </c>
      <c r="E752" s="29" t="s">
        <v>1231</v>
      </c>
      <c r="F752" s="29" t="s">
        <v>1232</v>
      </c>
      <c r="G752" s="29" t="s">
        <v>1975</v>
      </c>
      <c r="H752" s="30">
        <v>42716</v>
      </c>
      <c r="I752" s="30">
        <v>43046</v>
      </c>
      <c r="J752" s="30">
        <v>43046</v>
      </c>
      <c r="K752" s="29" t="s">
        <v>2392</v>
      </c>
      <c r="L752" s="29" t="s">
        <v>2393</v>
      </c>
      <c r="M752" s="29" t="s">
        <v>2095</v>
      </c>
      <c r="N752" s="29" t="s">
        <v>1979</v>
      </c>
      <c r="O752" s="29" t="s">
        <v>1980</v>
      </c>
      <c r="P752" s="29" t="s">
        <v>1981</v>
      </c>
      <c r="Q752" s="29" t="s">
        <v>1982</v>
      </c>
      <c r="R752" s="30">
        <v>42716</v>
      </c>
      <c r="S752" s="30">
        <v>42716</v>
      </c>
      <c r="T752" s="30">
        <v>42734</v>
      </c>
      <c r="U752" s="30">
        <v>42734</v>
      </c>
      <c r="V752" s="29" t="s">
        <v>1983</v>
      </c>
      <c r="W752" s="29" t="s">
        <v>1984</v>
      </c>
      <c r="X752" s="30">
        <v>43382</v>
      </c>
      <c r="Y752" s="29" t="s">
        <v>2075</v>
      </c>
    </row>
    <row r="753" spans="1:25" x14ac:dyDescent="0.25">
      <c r="A753" s="28" t="s">
        <v>2395</v>
      </c>
      <c r="B753" s="29" t="s">
        <v>2396</v>
      </c>
      <c r="C753" s="29" t="s">
        <v>1230</v>
      </c>
      <c r="D753" s="29" t="s">
        <v>2422</v>
      </c>
      <c r="E753" s="29" t="s">
        <v>1231</v>
      </c>
      <c r="F753" s="29" t="s">
        <v>1232</v>
      </c>
      <c r="G753" s="29" t="s">
        <v>1975</v>
      </c>
      <c r="H753" s="30">
        <v>42716</v>
      </c>
      <c r="I753" s="30">
        <v>43046</v>
      </c>
      <c r="J753" s="30">
        <v>43046</v>
      </c>
      <c r="K753" s="29" t="s">
        <v>2392</v>
      </c>
      <c r="L753" s="29" t="s">
        <v>2393</v>
      </c>
      <c r="M753" s="29" t="s">
        <v>2095</v>
      </c>
      <c r="N753" s="29" t="s">
        <v>1986</v>
      </c>
      <c r="O753" s="29" t="s">
        <v>1987</v>
      </c>
      <c r="P753" s="29" t="s">
        <v>1981</v>
      </c>
      <c r="Q753" s="29" t="s">
        <v>1982</v>
      </c>
      <c r="R753" s="30">
        <v>42716</v>
      </c>
      <c r="S753" s="30">
        <v>42716</v>
      </c>
      <c r="T753" s="30">
        <v>42734</v>
      </c>
      <c r="U753" s="30">
        <v>42734</v>
      </c>
      <c r="V753" s="29" t="s">
        <v>1983</v>
      </c>
      <c r="W753" s="29" t="s">
        <v>1984</v>
      </c>
      <c r="X753" s="30">
        <v>43382</v>
      </c>
      <c r="Y753" s="29" t="s">
        <v>2075</v>
      </c>
    </row>
    <row r="754" spans="1:25" x14ac:dyDescent="0.25">
      <c r="A754" s="28" t="s">
        <v>2395</v>
      </c>
      <c r="B754" s="29" t="s">
        <v>2396</v>
      </c>
      <c r="C754" s="29" t="s">
        <v>1230</v>
      </c>
      <c r="D754" s="29" t="s">
        <v>2422</v>
      </c>
      <c r="E754" s="29" t="s">
        <v>1231</v>
      </c>
      <c r="F754" s="29" t="s">
        <v>1232</v>
      </c>
      <c r="G754" s="29" t="s">
        <v>1975</v>
      </c>
      <c r="H754" s="30">
        <v>42716</v>
      </c>
      <c r="I754" s="30">
        <v>43046</v>
      </c>
      <c r="J754" s="30">
        <v>43046</v>
      </c>
      <c r="K754" s="29" t="s">
        <v>2392</v>
      </c>
      <c r="L754" s="29" t="s">
        <v>2393</v>
      </c>
      <c r="M754" s="29" t="s">
        <v>2095</v>
      </c>
      <c r="N754" s="29" t="s">
        <v>1988</v>
      </c>
      <c r="O754" s="29" t="s">
        <v>1989</v>
      </c>
      <c r="P754" s="29" t="s">
        <v>1981</v>
      </c>
      <c r="Q754" s="29" t="s">
        <v>1982</v>
      </c>
      <c r="R754" s="30">
        <v>42716</v>
      </c>
      <c r="S754" s="30">
        <v>42716</v>
      </c>
      <c r="T754" s="30">
        <v>42734</v>
      </c>
      <c r="U754" s="30">
        <v>42734</v>
      </c>
      <c r="V754" s="29" t="s">
        <v>1983</v>
      </c>
      <c r="W754" s="29" t="s">
        <v>1984</v>
      </c>
      <c r="X754" s="30">
        <v>43382</v>
      </c>
      <c r="Y754" s="29" t="s">
        <v>2075</v>
      </c>
    </row>
    <row r="755" spans="1:25" x14ac:dyDescent="0.25">
      <c r="A755" s="28" t="s">
        <v>2395</v>
      </c>
      <c r="B755" s="29" t="s">
        <v>2396</v>
      </c>
      <c r="C755" s="29" t="s">
        <v>1230</v>
      </c>
      <c r="D755" s="29" t="s">
        <v>2422</v>
      </c>
      <c r="E755" s="29" t="s">
        <v>1231</v>
      </c>
      <c r="F755" s="29" t="s">
        <v>1232</v>
      </c>
      <c r="G755" s="29" t="s">
        <v>1975</v>
      </c>
      <c r="H755" s="30">
        <v>42716</v>
      </c>
      <c r="I755" s="30">
        <v>43046</v>
      </c>
      <c r="J755" s="30">
        <v>43046</v>
      </c>
      <c r="K755" s="29" t="s">
        <v>2392</v>
      </c>
      <c r="L755" s="29" t="s">
        <v>2393</v>
      </c>
      <c r="M755" s="29" t="s">
        <v>2095</v>
      </c>
      <c r="N755" s="29" t="s">
        <v>1990</v>
      </c>
      <c r="O755" s="29" t="s">
        <v>1991</v>
      </c>
      <c r="P755" s="29" t="s">
        <v>1981</v>
      </c>
      <c r="Q755" s="29" t="s">
        <v>1982</v>
      </c>
      <c r="R755" s="30">
        <v>42716</v>
      </c>
      <c r="S755" s="30">
        <v>42716</v>
      </c>
      <c r="T755" s="30">
        <v>42734</v>
      </c>
      <c r="U755" s="30">
        <v>42734</v>
      </c>
      <c r="V755" s="29" t="s">
        <v>1983</v>
      </c>
      <c r="W755" s="29" t="s">
        <v>1984</v>
      </c>
      <c r="X755" s="30">
        <v>43382</v>
      </c>
      <c r="Y755" s="29" t="s">
        <v>2075</v>
      </c>
    </row>
    <row r="756" spans="1:25" x14ac:dyDescent="0.25">
      <c r="A756" s="28" t="s">
        <v>2395</v>
      </c>
      <c r="B756" s="29" t="s">
        <v>2396</v>
      </c>
      <c r="C756" s="29" t="s">
        <v>1230</v>
      </c>
      <c r="D756" s="29" t="s">
        <v>2422</v>
      </c>
      <c r="E756" s="29" t="s">
        <v>1231</v>
      </c>
      <c r="F756" s="29" t="s">
        <v>1232</v>
      </c>
      <c r="G756" s="29" t="s">
        <v>1975</v>
      </c>
      <c r="H756" s="30">
        <v>42716</v>
      </c>
      <c r="I756" s="30">
        <v>43046</v>
      </c>
      <c r="J756" s="30">
        <v>43046</v>
      </c>
      <c r="K756" s="29" t="s">
        <v>2392</v>
      </c>
      <c r="L756" s="29" t="s">
        <v>2393</v>
      </c>
      <c r="M756" s="29" t="s">
        <v>2095</v>
      </c>
      <c r="N756" s="29" t="s">
        <v>1992</v>
      </c>
      <c r="O756" s="29" t="s">
        <v>1993</v>
      </c>
      <c r="P756" s="29" t="s">
        <v>1981</v>
      </c>
      <c r="Q756" s="29" t="s">
        <v>1982</v>
      </c>
      <c r="R756" s="30">
        <v>42735</v>
      </c>
      <c r="S756" s="30">
        <v>42735</v>
      </c>
      <c r="T756" s="30">
        <v>42735</v>
      </c>
      <c r="U756" s="30">
        <v>42735</v>
      </c>
      <c r="V756" s="29" t="s">
        <v>1983</v>
      </c>
      <c r="W756" s="29" t="s">
        <v>1984</v>
      </c>
      <c r="X756" s="30">
        <v>43382</v>
      </c>
      <c r="Y756" s="29" t="s">
        <v>2075</v>
      </c>
    </row>
    <row r="757" spans="1:25" x14ac:dyDescent="0.25">
      <c r="A757" s="28" t="s">
        <v>2395</v>
      </c>
      <c r="B757" s="29" t="s">
        <v>2396</v>
      </c>
      <c r="C757" s="29" t="s">
        <v>1230</v>
      </c>
      <c r="D757" s="29" t="s">
        <v>2422</v>
      </c>
      <c r="E757" s="29" t="s">
        <v>1231</v>
      </c>
      <c r="F757" s="29" t="s">
        <v>1232</v>
      </c>
      <c r="G757" s="29" t="s">
        <v>1975</v>
      </c>
      <c r="H757" s="30">
        <v>42716</v>
      </c>
      <c r="I757" s="30">
        <v>43046</v>
      </c>
      <c r="J757" s="30">
        <v>43046</v>
      </c>
      <c r="K757" s="29" t="s">
        <v>2392</v>
      </c>
      <c r="L757" s="29" t="s">
        <v>2393</v>
      </c>
      <c r="M757" s="29" t="s">
        <v>2095</v>
      </c>
      <c r="N757" s="29" t="s">
        <v>1994</v>
      </c>
      <c r="O757" s="29" t="s">
        <v>1995</v>
      </c>
      <c r="P757" s="29" t="s">
        <v>1981</v>
      </c>
      <c r="Q757" s="29" t="s">
        <v>1982</v>
      </c>
      <c r="R757" s="30">
        <v>42736</v>
      </c>
      <c r="S757" s="30">
        <v>42736</v>
      </c>
      <c r="T757" s="30">
        <v>43046</v>
      </c>
      <c r="U757" s="30">
        <v>43046</v>
      </c>
      <c r="V757" s="29" t="s">
        <v>1983</v>
      </c>
      <c r="W757" s="29" t="s">
        <v>1984</v>
      </c>
      <c r="X757" s="30">
        <v>43382</v>
      </c>
      <c r="Y757" s="29" t="s">
        <v>2075</v>
      </c>
    </row>
    <row r="758" spans="1:25" x14ac:dyDescent="0.25">
      <c r="A758" s="28" t="s">
        <v>2395</v>
      </c>
      <c r="B758" s="29" t="s">
        <v>2396</v>
      </c>
      <c r="C758" s="29" t="s">
        <v>1230</v>
      </c>
      <c r="D758" s="29" t="s">
        <v>2422</v>
      </c>
      <c r="E758" s="29" t="s">
        <v>1231</v>
      </c>
      <c r="F758" s="29" t="s">
        <v>1232</v>
      </c>
      <c r="G758" s="29" t="s">
        <v>1975</v>
      </c>
      <c r="H758" s="30">
        <v>42716</v>
      </c>
      <c r="I758" s="30">
        <v>43046</v>
      </c>
      <c r="J758" s="30">
        <v>43046</v>
      </c>
      <c r="K758" s="29" t="s">
        <v>2392</v>
      </c>
      <c r="L758" s="29" t="s">
        <v>2393</v>
      </c>
      <c r="M758" s="29" t="s">
        <v>2095</v>
      </c>
      <c r="N758" s="29" t="s">
        <v>1996</v>
      </c>
      <c r="O758" s="29" t="s">
        <v>1997</v>
      </c>
      <c r="P758" s="29" t="s">
        <v>1981</v>
      </c>
      <c r="Q758" s="29" t="s">
        <v>1982</v>
      </c>
      <c r="R758" s="30">
        <v>42736</v>
      </c>
      <c r="S758" s="30">
        <v>42736</v>
      </c>
      <c r="T758" s="30">
        <v>43046</v>
      </c>
      <c r="U758" s="30">
        <v>43046</v>
      </c>
      <c r="V758" s="29" t="s">
        <v>1983</v>
      </c>
      <c r="W758" s="29" t="s">
        <v>1984</v>
      </c>
      <c r="X758" s="30">
        <v>43382</v>
      </c>
      <c r="Y758" s="29" t="s">
        <v>2075</v>
      </c>
    </row>
    <row r="759" spans="1:25" x14ac:dyDescent="0.25">
      <c r="A759" s="28" t="s">
        <v>2395</v>
      </c>
      <c r="B759" s="29" t="s">
        <v>2396</v>
      </c>
      <c r="C759" s="29" t="s">
        <v>1239</v>
      </c>
      <c r="D759" s="29" t="s">
        <v>2425</v>
      </c>
      <c r="E759" s="29" t="s">
        <v>1240</v>
      </c>
      <c r="F759" s="29" t="s">
        <v>1241</v>
      </c>
      <c r="G759" s="29" t="s">
        <v>1975</v>
      </c>
      <c r="H759" s="30">
        <v>42845</v>
      </c>
      <c r="I759" s="30">
        <v>43321</v>
      </c>
      <c r="J759" s="30">
        <v>43321</v>
      </c>
      <c r="K759" s="29" t="s">
        <v>2392</v>
      </c>
      <c r="L759" s="29" t="s">
        <v>2393</v>
      </c>
      <c r="M759" s="29" t="s">
        <v>2095</v>
      </c>
      <c r="N759" s="29" t="s">
        <v>1979</v>
      </c>
      <c r="O759" s="29" t="s">
        <v>1980</v>
      </c>
      <c r="P759" s="29" t="s">
        <v>1981</v>
      </c>
      <c r="Q759" s="29" t="s">
        <v>1982</v>
      </c>
      <c r="R759" s="30">
        <v>42845</v>
      </c>
      <c r="S759" s="30">
        <v>42845</v>
      </c>
      <c r="T759" s="30">
        <v>43034</v>
      </c>
      <c r="U759" s="30">
        <v>43034</v>
      </c>
      <c r="V759" s="29" t="s">
        <v>1983</v>
      </c>
      <c r="W759" s="29" t="s">
        <v>1984</v>
      </c>
      <c r="X759" s="30">
        <v>43382</v>
      </c>
      <c r="Y759" s="29" t="s">
        <v>2075</v>
      </c>
    </row>
    <row r="760" spans="1:25" x14ac:dyDescent="0.25">
      <c r="A760" s="28" t="s">
        <v>2395</v>
      </c>
      <c r="B760" s="29" t="s">
        <v>2396</v>
      </c>
      <c r="C760" s="29" t="s">
        <v>1239</v>
      </c>
      <c r="D760" s="29" t="s">
        <v>2425</v>
      </c>
      <c r="E760" s="29" t="s">
        <v>1240</v>
      </c>
      <c r="F760" s="29" t="s">
        <v>1241</v>
      </c>
      <c r="G760" s="29" t="s">
        <v>1975</v>
      </c>
      <c r="H760" s="30">
        <v>42845</v>
      </c>
      <c r="I760" s="30">
        <v>43321</v>
      </c>
      <c r="J760" s="30">
        <v>43321</v>
      </c>
      <c r="K760" s="29" t="s">
        <v>2392</v>
      </c>
      <c r="L760" s="29" t="s">
        <v>2393</v>
      </c>
      <c r="M760" s="29" t="s">
        <v>2095</v>
      </c>
      <c r="N760" s="29" t="s">
        <v>1986</v>
      </c>
      <c r="O760" s="29" t="s">
        <v>1987</v>
      </c>
      <c r="P760" s="29" t="s">
        <v>1981</v>
      </c>
      <c r="Q760" s="29" t="s">
        <v>1982</v>
      </c>
      <c r="R760" s="30">
        <v>42845</v>
      </c>
      <c r="S760" s="30">
        <v>42845</v>
      </c>
      <c r="T760" s="30">
        <v>43034</v>
      </c>
      <c r="U760" s="30">
        <v>43034</v>
      </c>
      <c r="V760" s="29" t="s">
        <v>1983</v>
      </c>
      <c r="W760" s="29" t="s">
        <v>1984</v>
      </c>
      <c r="X760" s="30">
        <v>43382</v>
      </c>
      <c r="Y760" s="29" t="s">
        <v>2075</v>
      </c>
    </row>
    <row r="761" spans="1:25" x14ac:dyDescent="0.25">
      <c r="A761" s="28" t="s">
        <v>2395</v>
      </c>
      <c r="B761" s="29" t="s">
        <v>2396</v>
      </c>
      <c r="C761" s="29" t="s">
        <v>1239</v>
      </c>
      <c r="D761" s="29" t="s">
        <v>2425</v>
      </c>
      <c r="E761" s="29" t="s">
        <v>1240</v>
      </c>
      <c r="F761" s="29" t="s">
        <v>1241</v>
      </c>
      <c r="G761" s="29" t="s">
        <v>1975</v>
      </c>
      <c r="H761" s="30">
        <v>42845</v>
      </c>
      <c r="I761" s="30">
        <v>43321</v>
      </c>
      <c r="J761" s="30">
        <v>43321</v>
      </c>
      <c r="K761" s="29" t="s">
        <v>2392</v>
      </c>
      <c r="L761" s="29" t="s">
        <v>2393</v>
      </c>
      <c r="M761" s="29" t="s">
        <v>2095</v>
      </c>
      <c r="N761" s="29" t="s">
        <v>1988</v>
      </c>
      <c r="O761" s="29" t="s">
        <v>1989</v>
      </c>
      <c r="P761" s="29" t="s">
        <v>1981</v>
      </c>
      <c r="Q761" s="29" t="s">
        <v>1982</v>
      </c>
      <c r="R761" s="30">
        <v>42845</v>
      </c>
      <c r="S761" s="30">
        <v>42845</v>
      </c>
      <c r="T761" s="30">
        <v>43034</v>
      </c>
      <c r="U761" s="30">
        <v>43034</v>
      </c>
      <c r="V761" s="29" t="s">
        <v>1983</v>
      </c>
      <c r="W761" s="29" t="s">
        <v>1984</v>
      </c>
      <c r="X761" s="30">
        <v>43382</v>
      </c>
      <c r="Y761" s="29" t="s">
        <v>2075</v>
      </c>
    </row>
    <row r="762" spans="1:25" x14ac:dyDescent="0.25">
      <c r="A762" s="28" t="s">
        <v>2395</v>
      </c>
      <c r="B762" s="29" t="s">
        <v>2396</v>
      </c>
      <c r="C762" s="29" t="s">
        <v>1239</v>
      </c>
      <c r="D762" s="29" t="s">
        <v>2425</v>
      </c>
      <c r="E762" s="29" t="s">
        <v>1240</v>
      </c>
      <c r="F762" s="29" t="s">
        <v>1241</v>
      </c>
      <c r="G762" s="29" t="s">
        <v>1975</v>
      </c>
      <c r="H762" s="30">
        <v>42845</v>
      </c>
      <c r="I762" s="30">
        <v>43321</v>
      </c>
      <c r="J762" s="30">
        <v>43321</v>
      </c>
      <c r="K762" s="29" t="s">
        <v>2392</v>
      </c>
      <c r="L762" s="29" t="s">
        <v>2393</v>
      </c>
      <c r="M762" s="29" t="s">
        <v>2095</v>
      </c>
      <c r="N762" s="29" t="s">
        <v>1990</v>
      </c>
      <c r="O762" s="29" t="s">
        <v>1991</v>
      </c>
      <c r="P762" s="29" t="s">
        <v>1981</v>
      </c>
      <c r="Q762" s="29" t="s">
        <v>1982</v>
      </c>
      <c r="R762" s="30">
        <v>42845</v>
      </c>
      <c r="S762" s="30">
        <v>42845</v>
      </c>
      <c r="T762" s="30">
        <v>43034</v>
      </c>
      <c r="U762" s="30">
        <v>43034</v>
      </c>
      <c r="V762" s="29" t="s">
        <v>1983</v>
      </c>
      <c r="W762" s="29" t="s">
        <v>1984</v>
      </c>
      <c r="X762" s="30">
        <v>43382</v>
      </c>
      <c r="Y762" s="29" t="s">
        <v>2075</v>
      </c>
    </row>
    <row r="763" spans="1:25" x14ac:dyDescent="0.25">
      <c r="A763" s="28" t="s">
        <v>2395</v>
      </c>
      <c r="B763" s="29" t="s">
        <v>2396</v>
      </c>
      <c r="C763" s="29" t="s">
        <v>1239</v>
      </c>
      <c r="D763" s="29" t="s">
        <v>2425</v>
      </c>
      <c r="E763" s="29" t="s">
        <v>1240</v>
      </c>
      <c r="F763" s="29" t="s">
        <v>1241</v>
      </c>
      <c r="G763" s="29" t="s">
        <v>1975</v>
      </c>
      <c r="H763" s="30">
        <v>42845</v>
      </c>
      <c r="I763" s="30">
        <v>43321</v>
      </c>
      <c r="J763" s="30">
        <v>43321</v>
      </c>
      <c r="K763" s="29" t="s">
        <v>2392</v>
      </c>
      <c r="L763" s="29" t="s">
        <v>2393</v>
      </c>
      <c r="M763" s="29" t="s">
        <v>2095</v>
      </c>
      <c r="N763" s="29" t="s">
        <v>1992</v>
      </c>
      <c r="O763" s="29" t="s">
        <v>1993</v>
      </c>
      <c r="P763" s="29" t="s">
        <v>1981</v>
      </c>
      <c r="Q763" s="29" t="s">
        <v>1982</v>
      </c>
      <c r="R763" s="30">
        <v>43035</v>
      </c>
      <c r="S763" s="30">
        <v>43035</v>
      </c>
      <c r="T763" s="30">
        <v>43035</v>
      </c>
      <c r="U763" s="30">
        <v>43035</v>
      </c>
      <c r="V763" s="29" t="s">
        <v>1983</v>
      </c>
      <c r="W763" s="29" t="s">
        <v>1984</v>
      </c>
      <c r="X763" s="30">
        <v>43382</v>
      </c>
      <c r="Y763" s="29" t="s">
        <v>2075</v>
      </c>
    </row>
    <row r="764" spans="1:25" x14ac:dyDescent="0.25">
      <c r="A764" s="28" t="s">
        <v>2395</v>
      </c>
      <c r="B764" s="29" t="s">
        <v>2396</v>
      </c>
      <c r="C764" s="29" t="s">
        <v>1239</v>
      </c>
      <c r="D764" s="29" t="s">
        <v>2425</v>
      </c>
      <c r="E764" s="29" t="s">
        <v>1240</v>
      </c>
      <c r="F764" s="29" t="s">
        <v>1241</v>
      </c>
      <c r="G764" s="29" t="s">
        <v>1975</v>
      </c>
      <c r="H764" s="30">
        <v>42845</v>
      </c>
      <c r="I764" s="30">
        <v>43321</v>
      </c>
      <c r="J764" s="30">
        <v>43321</v>
      </c>
      <c r="K764" s="29" t="s">
        <v>2392</v>
      </c>
      <c r="L764" s="29" t="s">
        <v>2393</v>
      </c>
      <c r="M764" s="29" t="s">
        <v>2095</v>
      </c>
      <c r="N764" s="29" t="s">
        <v>1994</v>
      </c>
      <c r="O764" s="29" t="s">
        <v>1995</v>
      </c>
      <c r="P764" s="29" t="s">
        <v>1981</v>
      </c>
      <c r="Q764" s="29" t="s">
        <v>1982</v>
      </c>
      <c r="R764" s="30">
        <v>43036</v>
      </c>
      <c r="S764" s="30">
        <v>43036</v>
      </c>
      <c r="T764" s="30">
        <v>43321</v>
      </c>
      <c r="U764" s="30">
        <v>43321</v>
      </c>
      <c r="V764" s="29" t="s">
        <v>1983</v>
      </c>
      <c r="W764" s="29" t="s">
        <v>1984</v>
      </c>
      <c r="X764" s="30">
        <v>43382</v>
      </c>
      <c r="Y764" s="29" t="s">
        <v>2075</v>
      </c>
    </row>
    <row r="765" spans="1:25" x14ac:dyDescent="0.25">
      <c r="A765" s="28" t="s">
        <v>2395</v>
      </c>
      <c r="B765" s="29" t="s">
        <v>2396</v>
      </c>
      <c r="C765" s="29" t="s">
        <v>1239</v>
      </c>
      <c r="D765" s="29" t="s">
        <v>2425</v>
      </c>
      <c r="E765" s="29" t="s">
        <v>1240</v>
      </c>
      <c r="F765" s="29" t="s">
        <v>1241</v>
      </c>
      <c r="G765" s="29" t="s">
        <v>1975</v>
      </c>
      <c r="H765" s="30">
        <v>42845</v>
      </c>
      <c r="I765" s="30">
        <v>43321</v>
      </c>
      <c r="J765" s="30">
        <v>43321</v>
      </c>
      <c r="K765" s="29" t="s">
        <v>2392</v>
      </c>
      <c r="L765" s="29" t="s">
        <v>2393</v>
      </c>
      <c r="M765" s="29" t="s">
        <v>2095</v>
      </c>
      <c r="N765" s="29" t="s">
        <v>1996</v>
      </c>
      <c r="O765" s="29" t="s">
        <v>1997</v>
      </c>
      <c r="P765" s="29" t="s">
        <v>1981</v>
      </c>
      <c r="Q765" s="29" t="s">
        <v>1982</v>
      </c>
      <c r="R765" s="30">
        <v>43036</v>
      </c>
      <c r="S765" s="30">
        <v>43036</v>
      </c>
      <c r="T765" s="30">
        <v>43321</v>
      </c>
      <c r="U765" s="30">
        <v>43321</v>
      </c>
      <c r="V765" s="29" t="s">
        <v>1983</v>
      </c>
      <c r="W765" s="29" t="s">
        <v>1984</v>
      </c>
      <c r="X765" s="30">
        <v>43382</v>
      </c>
      <c r="Y765" s="29" t="s">
        <v>2075</v>
      </c>
    </row>
    <row r="766" spans="1:25" x14ac:dyDescent="0.25">
      <c r="A766" s="28" t="s">
        <v>2395</v>
      </c>
      <c r="B766" s="29" t="s">
        <v>2396</v>
      </c>
      <c r="C766" s="29" t="s">
        <v>1251</v>
      </c>
      <c r="D766" s="29" t="s">
        <v>2429</v>
      </c>
      <c r="E766" s="29" t="s">
        <v>1252</v>
      </c>
      <c r="F766" s="29" t="s">
        <v>1253</v>
      </c>
      <c r="G766" s="29" t="s">
        <v>1975</v>
      </c>
      <c r="H766" s="30">
        <v>42815</v>
      </c>
      <c r="I766" s="30">
        <v>45291</v>
      </c>
      <c r="J766" s="30" t="s">
        <v>1921</v>
      </c>
      <c r="K766" s="29" t="s">
        <v>2392</v>
      </c>
      <c r="L766" s="29" t="s">
        <v>2393</v>
      </c>
      <c r="M766" s="29" t="s">
        <v>2095</v>
      </c>
      <c r="N766" s="29" t="s">
        <v>2409</v>
      </c>
      <c r="O766" s="29" t="s">
        <v>1993</v>
      </c>
      <c r="P766" s="29" t="s">
        <v>2392</v>
      </c>
      <c r="Q766" s="29" t="s">
        <v>2410</v>
      </c>
      <c r="R766" s="30">
        <v>44763</v>
      </c>
      <c r="S766" s="30">
        <v>44763</v>
      </c>
      <c r="T766" s="30">
        <v>45036</v>
      </c>
      <c r="U766" s="30">
        <v>45036</v>
      </c>
      <c r="V766" s="29" t="s">
        <v>1983</v>
      </c>
      <c r="W766" s="29" t="s">
        <v>1984</v>
      </c>
      <c r="X766" s="30">
        <v>43375</v>
      </c>
      <c r="Y766" s="29" t="s">
        <v>2075</v>
      </c>
    </row>
    <row r="767" spans="1:25" x14ac:dyDescent="0.25">
      <c r="A767" s="28" t="s">
        <v>2395</v>
      </c>
      <c r="B767" s="29" t="s">
        <v>2396</v>
      </c>
      <c r="C767" s="29" t="s">
        <v>1251</v>
      </c>
      <c r="D767" s="29" t="s">
        <v>2429</v>
      </c>
      <c r="E767" s="29" t="s">
        <v>1252</v>
      </c>
      <c r="F767" s="29" t="s">
        <v>1253</v>
      </c>
      <c r="G767" s="29" t="s">
        <v>1975</v>
      </c>
      <c r="H767" s="30">
        <v>42815</v>
      </c>
      <c r="I767" s="30">
        <v>45291</v>
      </c>
      <c r="J767" s="30" t="s">
        <v>1921</v>
      </c>
      <c r="K767" s="29" t="s">
        <v>2392</v>
      </c>
      <c r="L767" s="29" t="s">
        <v>2393</v>
      </c>
      <c r="M767" s="29" t="s">
        <v>2095</v>
      </c>
      <c r="N767" s="29" t="s">
        <v>2411</v>
      </c>
      <c r="O767" s="29" t="s">
        <v>2007</v>
      </c>
      <c r="P767" s="29" t="s">
        <v>2392</v>
      </c>
      <c r="Q767" s="29" t="s">
        <v>2410</v>
      </c>
      <c r="R767" s="30">
        <v>45037</v>
      </c>
      <c r="S767" s="30">
        <v>45037</v>
      </c>
      <c r="T767" s="30">
        <v>45096</v>
      </c>
      <c r="U767" s="30">
        <v>45096</v>
      </c>
      <c r="V767" s="29" t="s">
        <v>1983</v>
      </c>
      <c r="W767" s="29" t="s">
        <v>1984</v>
      </c>
      <c r="X767" s="30">
        <v>43375</v>
      </c>
      <c r="Y767" s="29" t="s">
        <v>2075</v>
      </c>
    </row>
    <row r="768" spans="1:25" x14ac:dyDescent="0.25">
      <c r="A768" s="28" t="s">
        <v>2395</v>
      </c>
      <c r="B768" s="29" t="s">
        <v>2396</v>
      </c>
      <c r="C768" s="29" t="s">
        <v>1272</v>
      </c>
      <c r="D768" s="29" t="s">
        <v>2436</v>
      </c>
      <c r="E768" s="29" t="s">
        <v>1273</v>
      </c>
      <c r="F768" s="29" t="s">
        <v>1274</v>
      </c>
      <c r="G768" s="29" t="s">
        <v>1975</v>
      </c>
      <c r="H768" s="30">
        <v>42788</v>
      </c>
      <c r="I768" s="30">
        <v>43480</v>
      </c>
      <c r="J768" s="30">
        <v>43480</v>
      </c>
      <c r="K768" s="29" t="s">
        <v>2392</v>
      </c>
      <c r="L768" s="29" t="s">
        <v>2393</v>
      </c>
      <c r="M768" s="29" t="s">
        <v>2095</v>
      </c>
      <c r="N768" s="29" t="s">
        <v>2409</v>
      </c>
      <c r="O768" s="29" t="s">
        <v>1993</v>
      </c>
      <c r="P768" s="29" t="s">
        <v>2392</v>
      </c>
      <c r="Q768" s="29" t="s">
        <v>2410</v>
      </c>
      <c r="R768" s="30">
        <v>43179</v>
      </c>
      <c r="S768" s="30">
        <v>43179</v>
      </c>
      <c r="T768" s="30">
        <v>43179</v>
      </c>
      <c r="U768" s="30">
        <v>43179</v>
      </c>
      <c r="V768" s="29" t="s">
        <v>2074</v>
      </c>
      <c r="W768" s="29" t="s">
        <v>2075</v>
      </c>
      <c r="X768" s="30">
        <v>43375</v>
      </c>
      <c r="Y768" s="29" t="s">
        <v>2075</v>
      </c>
    </row>
    <row r="769" spans="1:25" x14ac:dyDescent="0.25">
      <c r="A769" s="28" t="s">
        <v>2395</v>
      </c>
      <c r="B769" s="29" t="s">
        <v>2396</v>
      </c>
      <c r="C769" s="29" t="s">
        <v>1272</v>
      </c>
      <c r="D769" s="29" t="s">
        <v>2436</v>
      </c>
      <c r="E769" s="29" t="s">
        <v>1273</v>
      </c>
      <c r="F769" s="29" t="s">
        <v>1274</v>
      </c>
      <c r="G769" s="29" t="s">
        <v>1975</v>
      </c>
      <c r="H769" s="30">
        <v>42788</v>
      </c>
      <c r="I769" s="30">
        <v>43480</v>
      </c>
      <c r="J769" s="30">
        <v>43480</v>
      </c>
      <c r="K769" s="29" t="s">
        <v>2392</v>
      </c>
      <c r="L769" s="29" t="s">
        <v>2393</v>
      </c>
      <c r="M769" s="29" t="s">
        <v>2095</v>
      </c>
      <c r="N769" s="29" t="s">
        <v>2411</v>
      </c>
      <c r="O769" s="29" t="s">
        <v>2007</v>
      </c>
      <c r="P769" s="29" t="s">
        <v>2392</v>
      </c>
      <c r="Q769" s="29" t="s">
        <v>2410</v>
      </c>
      <c r="R769" s="30">
        <v>43180</v>
      </c>
      <c r="S769" s="30">
        <v>43180</v>
      </c>
      <c r="T769" s="30">
        <v>43480</v>
      </c>
      <c r="U769" s="30">
        <v>43480</v>
      </c>
      <c r="V769" s="29" t="s">
        <v>2074</v>
      </c>
      <c r="W769" s="29" t="s">
        <v>2075</v>
      </c>
      <c r="X769" s="30">
        <v>43375</v>
      </c>
      <c r="Y769" s="29" t="s">
        <v>2075</v>
      </c>
    </row>
    <row r="770" spans="1:25" x14ac:dyDescent="0.25">
      <c r="A770" s="28" t="s">
        <v>2395</v>
      </c>
      <c r="B770" s="29" t="s">
        <v>2396</v>
      </c>
      <c r="C770" s="29" t="s">
        <v>1329</v>
      </c>
      <c r="D770" s="29" t="s">
        <v>2455</v>
      </c>
      <c r="E770" s="29" t="s">
        <v>1330</v>
      </c>
      <c r="F770" s="29" t="s">
        <v>1331</v>
      </c>
      <c r="G770" s="29" t="s">
        <v>1975</v>
      </c>
      <c r="H770" s="30">
        <v>42815</v>
      </c>
      <c r="I770" s="30">
        <v>43861</v>
      </c>
      <c r="J770" s="30">
        <v>43861</v>
      </c>
      <c r="K770" s="29" t="s">
        <v>2392</v>
      </c>
      <c r="L770" s="29" t="s">
        <v>2393</v>
      </c>
      <c r="M770" s="29" t="s">
        <v>2095</v>
      </c>
      <c r="N770" s="29" t="s">
        <v>2409</v>
      </c>
      <c r="O770" s="29" t="s">
        <v>1993</v>
      </c>
      <c r="P770" s="29" t="s">
        <v>2392</v>
      </c>
      <c r="Q770" s="29" t="s">
        <v>2410</v>
      </c>
      <c r="R770" s="30">
        <v>43584</v>
      </c>
      <c r="S770" s="30">
        <v>43584</v>
      </c>
      <c r="T770" s="30">
        <v>43584</v>
      </c>
      <c r="U770" s="30">
        <v>43584</v>
      </c>
      <c r="V770" s="29" t="s">
        <v>2074</v>
      </c>
      <c r="W770" s="29" t="s">
        <v>2075</v>
      </c>
      <c r="X770" s="30">
        <v>43382</v>
      </c>
      <c r="Y770" s="29" t="s">
        <v>2075</v>
      </c>
    </row>
    <row r="771" spans="1:25" x14ac:dyDescent="0.25">
      <c r="A771" s="28" t="s">
        <v>2395</v>
      </c>
      <c r="B771" s="29" t="s">
        <v>2396</v>
      </c>
      <c r="C771" s="29" t="s">
        <v>1329</v>
      </c>
      <c r="D771" s="29" t="s">
        <v>2455</v>
      </c>
      <c r="E771" s="29" t="s">
        <v>1330</v>
      </c>
      <c r="F771" s="29" t="s">
        <v>1331</v>
      </c>
      <c r="G771" s="29" t="s">
        <v>1975</v>
      </c>
      <c r="H771" s="30">
        <v>42815</v>
      </c>
      <c r="I771" s="30">
        <v>43861</v>
      </c>
      <c r="J771" s="30">
        <v>43861</v>
      </c>
      <c r="K771" s="29" t="s">
        <v>2392</v>
      </c>
      <c r="L771" s="29" t="s">
        <v>2393</v>
      </c>
      <c r="M771" s="29" t="s">
        <v>2095</v>
      </c>
      <c r="N771" s="29" t="s">
        <v>2411</v>
      </c>
      <c r="O771" s="29" t="s">
        <v>2007</v>
      </c>
      <c r="P771" s="29" t="s">
        <v>2392</v>
      </c>
      <c r="Q771" s="29" t="s">
        <v>2410</v>
      </c>
      <c r="R771" s="30">
        <v>43585</v>
      </c>
      <c r="S771" s="30">
        <v>43585</v>
      </c>
      <c r="T771" s="30">
        <v>43861</v>
      </c>
      <c r="U771" s="30">
        <v>43861</v>
      </c>
      <c r="V771" s="29" t="s">
        <v>2074</v>
      </c>
      <c r="W771" s="29" t="s">
        <v>2075</v>
      </c>
      <c r="X771" s="30">
        <v>43382</v>
      </c>
      <c r="Y771" s="29" t="s">
        <v>2075</v>
      </c>
    </row>
    <row r="772" spans="1:25" x14ac:dyDescent="0.25">
      <c r="A772" s="28" t="s">
        <v>2395</v>
      </c>
      <c r="B772" s="29" t="s">
        <v>2396</v>
      </c>
      <c r="C772" s="29" t="s">
        <v>1335</v>
      </c>
      <c r="D772" s="29" t="s">
        <v>2457</v>
      </c>
      <c r="E772" s="29" t="s">
        <v>1336</v>
      </c>
      <c r="F772" s="29" t="s">
        <v>1337</v>
      </c>
      <c r="G772" s="29" t="s">
        <v>1975</v>
      </c>
      <c r="H772" s="30">
        <v>42815</v>
      </c>
      <c r="I772" s="30">
        <v>43931</v>
      </c>
      <c r="J772" s="30">
        <v>43931</v>
      </c>
      <c r="K772" s="29" t="s">
        <v>2392</v>
      </c>
      <c r="L772" s="29" t="s">
        <v>2393</v>
      </c>
      <c r="M772" s="29" t="s">
        <v>2095</v>
      </c>
      <c r="N772" s="29" t="s">
        <v>2409</v>
      </c>
      <c r="O772" s="29" t="s">
        <v>1993</v>
      </c>
      <c r="P772" s="29" t="s">
        <v>2392</v>
      </c>
      <c r="Q772" s="29" t="s">
        <v>2410</v>
      </c>
      <c r="R772" s="30">
        <v>43584</v>
      </c>
      <c r="S772" s="30">
        <v>43584</v>
      </c>
      <c r="T772" s="30">
        <v>43584</v>
      </c>
      <c r="U772" s="30">
        <v>43584</v>
      </c>
      <c r="V772" s="29" t="s">
        <v>2074</v>
      </c>
      <c r="W772" s="29" t="s">
        <v>2075</v>
      </c>
      <c r="X772" s="30">
        <v>43382</v>
      </c>
      <c r="Y772" s="29" t="s">
        <v>2075</v>
      </c>
    </row>
    <row r="773" spans="1:25" x14ac:dyDescent="0.25">
      <c r="A773" s="28" t="s">
        <v>2395</v>
      </c>
      <c r="B773" s="29" t="s">
        <v>2396</v>
      </c>
      <c r="C773" s="29" t="s">
        <v>1335</v>
      </c>
      <c r="D773" s="29" t="s">
        <v>2457</v>
      </c>
      <c r="E773" s="29" t="s">
        <v>1336</v>
      </c>
      <c r="F773" s="29" t="s">
        <v>1337</v>
      </c>
      <c r="G773" s="29" t="s">
        <v>1975</v>
      </c>
      <c r="H773" s="30">
        <v>42815</v>
      </c>
      <c r="I773" s="30">
        <v>43931</v>
      </c>
      <c r="J773" s="30">
        <v>43931</v>
      </c>
      <c r="K773" s="29" t="s">
        <v>2392</v>
      </c>
      <c r="L773" s="29" t="s">
        <v>2393</v>
      </c>
      <c r="M773" s="29" t="s">
        <v>2095</v>
      </c>
      <c r="N773" s="29" t="s">
        <v>2411</v>
      </c>
      <c r="O773" s="29" t="s">
        <v>2007</v>
      </c>
      <c r="P773" s="29" t="s">
        <v>2392</v>
      </c>
      <c r="Q773" s="29" t="s">
        <v>2410</v>
      </c>
      <c r="R773" s="30">
        <v>43585</v>
      </c>
      <c r="S773" s="30">
        <v>43585</v>
      </c>
      <c r="T773" s="30">
        <v>43931</v>
      </c>
      <c r="U773" s="30">
        <v>43931</v>
      </c>
      <c r="V773" s="29" t="s">
        <v>2074</v>
      </c>
      <c r="W773" s="29" t="s">
        <v>2075</v>
      </c>
      <c r="X773" s="30">
        <v>43382</v>
      </c>
      <c r="Y773" s="29" t="s">
        <v>2075</v>
      </c>
    </row>
    <row r="774" spans="1:25" x14ac:dyDescent="0.25">
      <c r="A774" s="28" t="s">
        <v>2395</v>
      </c>
      <c r="B774" s="29" t="s">
        <v>2396</v>
      </c>
      <c r="C774" s="29" t="s">
        <v>1304</v>
      </c>
      <c r="D774" s="29" t="s">
        <v>2444</v>
      </c>
      <c r="E774" s="29" t="s">
        <v>1305</v>
      </c>
      <c r="F774" s="29" t="s">
        <v>1306</v>
      </c>
      <c r="G774" s="29" t="s">
        <v>1975</v>
      </c>
      <c r="H774" s="30">
        <v>42815</v>
      </c>
      <c r="I774" s="30">
        <v>43083</v>
      </c>
      <c r="J774" s="30">
        <v>43083</v>
      </c>
      <c r="K774" s="29" t="s">
        <v>2392</v>
      </c>
      <c r="L774" s="29" t="s">
        <v>2393</v>
      </c>
      <c r="M774" s="29" t="s">
        <v>2095</v>
      </c>
      <c r="N774" s="29" t="s">
        <v>2409</v>
      </c>
      <c r="O774" s="29" t="s">
        <v>1993</v>
      </c>
      <c r="P774" s="29" t="s">
        <v>2392</v>
      </c>
      <c r="Q774" s="29" t="s">
        <v>2410</v>
      </c>
      <c r="R774" s="30">
        <v>43005</v>
      </c>
      <c r="S774" s="30">
        <v>43005</v>
      </c>
      <c r="T774" s="30">
        <v>43005</v>
      </c>
      <c r="U774" s="30">
        <v>43005</v>
      </c>
      <c r="V774" s="29" t="s">
        <v>2074</v>
      </c>
      <c r="W774" s="29" t="s">
        <v>2075</v>
      </c>
      <c r="X774" s="30">
        <v>43382</v>
      </c>
      <c r="Y774" s="29" t="s">
        <v>2075</v>
      </c>
    </row>
    <row r="775" spans="1:25" x14ac:dyDescent="0.25">
      <c r="A775" s="28" t="s">
        <v>2395</v>
      </c>
      <c r="B775" s="29" t="s">
        <v>2396</v>
      </c>
      <c r="C775" s="29" t="s">
        <v>1304</v>
      </c>
      <c r="D775" s="29" t="s">
        <v>2444</v>
      </c>
      <c r="E775" s="29" t="s">
        <v>1305</v>
      </c>
      <c r="F775" s="29" t="s">
        <v>1306</v>
      </c>
      <c r="G775" s="29" t="s">
        <v>1975</v>
      </c>
      <c r="H775" s="30">
        <v>42815</v>
      </c>
      <c r="I775" s="30">
        <v>43083</v>
      </c>
      <c r="J775" s="30">
        <v>43083</v>
      </c>
      <c r="K775" s="29" t="s">
        <v>2392</v>
      </c>
      <c r="L775" s="29" t="s">
        <v>2393</v>
      </c>
      <c r="M775" s="29" t="s">
        <v>2095</v>
      </c>
      <c r="N775" s="29" t="s">
        <v>2411</v>
      </c>
      <c r="O775" s="29" t="s">
        <v>2007</v>
      </c>
      <c r="P775" s="29" t="s">
        <v>2392</v>
      </c>
      <c r="Q775" s="29" t="s">
        <v>2410</v>
      </c>
      <c r="R775" s="30">
        <v>43006</v>
      </c>
      <c r="S775" s="30">
        <v>43006</v>
      </c>
      <c r="T775" s="30">
        <v>43083</v>
      </c>
      <c r="U775" s="30">
        <v>43083</v>
      </c>
      <c r="V775" s="29" t="s">
        <v>2074</v>
      </c>
      <c r="W775" s="29" t="s">
        <v>2075</v>
      </c>
      <c r="X775" s="30">
        <v>43382</v>
      </c>
      <c r="Y775" s="29" t="s">
        <v>2075</v>
      </c>
    </row>
    <row r="776" spans="1:25" x14ac:dyDescent="0.25">
      <c r="A776" s="28" t="s">
        <v>2395</v>
      </c>
      <c r="B776" s="29" t="s">
        <v>2396</v>
      </c>
      <c r="C776" s="29" t="s">
        <v>1188</v>
      </c>
      <c r="D776" s="29" t="s">
        <v>2412</v>
      </c>
      <c r="E776" s="29" t="s">
        <v>1189</v>
      </c>
      <c r="F776" s="29" t="s">
        <v>1190</v>
      </c>
      <c r="G776" s="29" t="s">
        <v>1975</v>
      </c>
      <c r="H776" s="30">
        <v>42522</v>
      </c>
      <c r="I776" s="30">
        <v>43019</v>
      </c>
      <c r="J776" s="30">
        <v>43019</v>
      </c>
      <c r="K776" s="29" t="s">
        <v>2392</v>
      </c>
      <c r="L776" s="29" t="s">
        <v>2393</v>
      </c>
      <c r="M776" s="29" t="s">
        <v>2095</v>
      </c>
      <c r="N776" s="29" t="s">
        <v>2409</v>
      </c>
      <c r="O776" s="29" t="s">
        <v>1993</v>
      </c>
      <c r="P776" s="29" t="s">
        <v>2392</v>
      </c>
      <c r="Q776" s="29" t="s">
        <v>2410</v>
      </c>
      <c r="R776" s="30">
        <v>42735</v>
      </c>
      <c r="S776" s="30">
        <v>42735</v>
      </c>
      <c r="T776" s="30">
        <v>42735</v>
      </c>
      <c r="U776" s="30">
        <v>42735</v>
      </c>
      <c r="V776" s="29" t="s">
        <v>2074</v>
      </c>
      <c r="W776" s="29" t="s">
        <v>2075</v>
      </c>
      <c r="X776" s="30">
        <v>43382</v>
      </c>
      <c r="Y776" s="29" t="s">
        <v>2075</v>
      </c>
    </row>
    <row r="777" spans="1:25" x14ac:dyDescent="0.25">
      <c r="A777" s="28" t="s">
        <v>2395</v>
      </c>
      <c r="B777" s="29" t="s">
        <v>2396</v>
      </c>
      <c r="C777" s="29" t="s">
        <v>1188</v>
      </c>
      <c r="D777" s="29" t="s">
        <v>2412</v>
      </c>
      <c r="E777" s="29" t="s">
        <v>1189</v>
      </c>
      <c r="F777" s="29" t="s">
        <v>1190</v>
      </c>
      <c r="G777" s="29" t="s">
        <v>1975</v>
      </c>
      <c r="H777" s="30">
        <v>42522</v>
      </c>
      <c r="I777" s="30">
        <v>43019</v>
      </c>
      <c r="J777" s="30">
        <v>43019</v>
      </c>
      <c r="K777" s="29" t="s">
        <v>2392</v>
      </c>
      <c r="L777" s="29" t="s">
        <v>2393</v>
      </c>
      <c r="M777" s="29" t="s">
        <v>2095</v>
      </c>
      <c r="N777" s="29" t="s">
        <v>2411</v>
      </c>
      <c r="O777" s="29" t="s">
        <v>2007</v>
      </c>
      <c r="P777" s="29" t="s">
        <v>2392</v>
      </c>
      <c r="Q777" s="29" t="s">
        <v>2410</v>
      </c>
      <c r="R777" s="30">
        <v>42736</v>
      </c>
      <c r="S777" s="30">
        <v>43019</v>
      </c>
      <c r="T777" s="30">
        <v>42736</v>
      </c>
      <c r="U777" s="30">
        <v>43019</v>
      </c>
      <c r="V777" s="29" t="s">
        <v>2074</v>
      </c>
      <c r="W777" s="29" t="s">
        <v>2075</v>
      </c>
      <c r="X777" s="30">
        <v>43382</v>
      </c>
      <c r="Y777" s="29" t="s">
        <v>2075</v>
      </c>
    </row>
    <row r="778" spans="1:25" x14ac:dyDescent="0.25">
      <c r="A778" s="28" t="s">
        <v>2395</v>
      </c>
      <c r="B778" s="29" t="s">
        <v>2396</v>
      </c>
      <c r="C778" s="29" t="s">
        <v>1185</v>
      </c>
      <c r="D778" s="29" t="s">
        <v>2408</v>
      </c>
      <c r="E778" s="29" t="s">
        <v>1186</v>
      </c>
      <c r="F778" s="29" t="s">
        <v>1187</v>
      </c>
      <c r="G778" s="29" t="s">
        <v>1975</v>
      </c>
      <c r="H778" s="30">
        <v>42815</v>
      </c>
      <c r="I778" s="30">
        <v>43760</v>
      </c>
      <c r="J778" s="30">
        <v>43760</v>
      </c>
      <c r="K778" s="29" t="s">
        <v>2392</v>
      </c>
      <c r="L778" s="29" t="s">
        <v>2393</v>
      </c>
      <c r="M778" s="29" t="s">
        <v>2095</v>
      </c>
      <c r="N778" s="29" t="s">
        <v>2409</v>
      </c>
      <c r="O778" s="29" t="s">
        <v>1993</v>
      </c>
      <c r="P778" s="29" t="s">
        <v>2392</v>
      </c>
      <c r="Q778" s="29" t="s">
        <v>2410</v>
      </c>
      <c r="R778" s="30">
        <v>43089</v>
      </c>
      <c r="S778" s="30">
        <v>43089</v>
      </c>
      <c r="T778" s="30">
        <v>43089</v>
      </c>
      <c r="U778" s="30">
        <v>43089</v>
      </c>
      <c r="V778" s="29" t="s">
        <v>2074</v>
      </c>
      <c r="W778" s="29" t="s">
        <v>2075</v>
      </c>
      <c r="X778" s="30">
        <v>43375</v>
      </c>
      <c r="Y778" s="29" t="s">
        <v>2075</v>
      </c>
    </row>
    <row r="779" spans="1:25" x14ac:dyDescent="0.25">
      <c r="A779" s="28" t="s">
        <v>2395</v>
      </c>
      <c r="B779" s="29" t="s">
        <v>2396</v>
      </c>
      <c r="C779" s="29" t="s">
        <v>1185</v>
      </c>
      <c r="D779" s="29" t="s">
        <v>2408</v>
      </c>
      <c r="E779" s="29" t="s">
        <v>1186</v>
      </c>
      <c r="F779" s="29" t="s">
        <v>1187</v>
      </c>
      <c r="G779" s="29" t="s">
        <v>1975</v>
      </c>
      <c r="H779" s="30">
        <v>42815</v>
      </c>
      <c r="I779" s="30">
        <v>43760</v>
      </c>
      <c r="J779" s="30">
        <v>43760</v>
      </c>
      <c r="K779" s="29" t="s">
        <v>2392</v>
      </c>
      <c r="L779" s="29" t="s">
        <v>2393</v>
      </c>
      <c r="M779" s="29" t="s">
        <v>2095</v>
      </c>
      <c r="N779" s="29" t="s">
        <v>2411</v>
      </c>
      <c r="O779" s="29" t="s">
        <v>2007</v>
      </c>
      <c r="P779" s="29" t="s">
        <v>2392</v>
      </c>
      <c r="Q779" s="29" t="s">
        <v>2410</v>
      </c>
      <c r="R779" s="30">
        <v>43090</v>
      </c>
      <c r="S779" s="30">
        <v>43090</v>
      </c>
      <c r="T779" s="30">
        <v>43760</v>
      </c>
      <c r="U779" s="30">
        <v>43760</v>
      </c>
      <c r="V779" s="29" t="s">
        <v>2074</v>
      </c>
      <c r="W779" s="29" t="s">
        <v>2075</v>
      </c>
      <c r="X779" s="30">
        <v>43375</v>
      </c>
      <c r="Y779" s="29" t="s">
        <v>2075</v>
      </c>
    </row>
    <row r="780" spans="1:25" x14ac:dyDescent="0.25">
      <c r="A780" s="28" t="s">
        <v>2395</v>
      </c>
      <c r="B780" s="29" t="s">
        <v>2396</v>
      </c>
      <c r="C780" s="29" t="s">
        <v>1263</v>
      </c>
      <c r="D780" s="29" t="s">
        <v>2433</v>
      </c>
      <c r="E780" s="29" t="s">
        <v>1264</v>
      </c>
      <c r="F780" s="29" t="s">
        <v>1265</v>
      </c>
      <c r="G780" s="29" t="s">
        <v>1975</v>
      </c>
      <c r="H780" s="30">
        <v>42815</v>
      </c>
      <c r="I780" s="30">
        <v>43432</v>
      </c>
      <c r="J780" s="30">
        <v>43432</v>
      </c>
      <c r="K780" s="29" t="s">
        <v>2392</v>
      </c>
      <c r="L780" s="29" t="s">
        <v>2393</v>
      </c>
      <c r="M780" s="29" t="s">
        <v>2095</v>
      </c>
      <c r="N780" s="29" t="s">
        <v>2409</v>
      </c>
      <c r="O780" s="29" t="s">
        <v>1993</v>
      </c>
      <c r="P780" s="29" t="s">
        <v>2392</v>
      </c>
      <c r="Q780" s="29" t="s">
        <v>2410</v>
      </c>
      <c r="R780" s="30">
        <v>43294</v>
      </c>
      <c r="S780" s="30">
        <v>43294</v>
      </c>
      <c r="T780" s="30">
        <v>43294</v>
      </c>
      <c r="U780" s="30">
        <v>43294</v>
      </c>
      <c r="V780" s="29" t="s">
        <v>2074</v>
      </c>
      <c r="W780" s="29" t="s">
        <v>2075</v>
      </c>
      <c r="X780" s="30">
        <v>43375</v>
      </c>
      <c r="Y780" s="29" t="s">
        <v>2075</v>
      </c>
    </row>
    <row r="781" spans="1:25" x14ac:dyDescent="0.25">
      <c r="A781" s="28" t="s">
        <v>2395</v>
      </c>
      <c r="B781" s="29" t="s">
        <v>2396</v>
      </c>
      <c r="C781" s="29" t="s">
        <v>1263</v>
      </c>
      <c r="D781" s="29" t="s">
        <v>2433</v>
      </c>
      <c r="E781" s="29" t="s">
        <v>1264</v>
      </c>
      <c r="F781" s="29" t="s">
        <v>1265</v>
      </c>
      <c r="G781" s="29" t="s">
        <v>1975</v>
      </c>
      <c r="H781" s="30">
        <v>42815</v>
      </c>
      <c r="I781" s="30">
        <v>43432</v>
      </c>
      <c r="J781" s="30">
        <v>43432</v>
      </c>
      <c r="K781" s="29" t="s">
        <v>2392</v>
      </c>
      <c r="L781" s="29" t="s">
        <v>2393</v>
      </c>
      <c r="M781" s="29" t="s">
        <v>2095</v>
      </c>
      <c r="N781" s="29" t="s">
        <v>2411</v>
      </c>
      <c r="O781" s="29" t="s">
        <v>2007</v>
      </c>
      <c r="P781" s="29" t="s">
        <v>2392</v>
      </c>
      <c r="Q781" s="29" t="s">
        <v>2410</v>
      </c>
      <c r="R781" s="30">
        <v>43295</v>
      </c>
      <c r="S781" s="30">
        <v>43295</v>
      </c>
      <c r="T781" s="30">
        <v>43432</v>
      </c>
      <c r="U781" s="30">
        <v>43432</v>
      </c>
      <c r="V781" s="29" t="s">
        <v>2074</v>
      </c>
      <c r="W781" s="29" t="s">
        <v>2075</v>
      </c>
      <c r="X781" s="30">
        <v>43375</v>
      </c>
      <c r="Y781" s="29" t="s">
        <v>2075</v>
      </c>
    </row>
    <row r="782" spans="1:25" x14ac:dyDescent="0.25">
      <c r="A782" s="28" t="s">
        <v>2395</v>
      </c>
      <c r="B782" s="29" t="s">
        <v>2396</v>
      </c>
      <c r="C782" s="29" t="s">
        <v>1275</v>
      </c>
      <c r="D782" s="29" t="s">
        <v>2437</v>
      </c>
      <c r="E782" s="29" t="s">
        <v>1273</v>
      </c>
      <c r="F782" s="29" t="s">
        <v>1276</v>
      </c>
      <c r="G782" s="29" t="s">
        <v>1975</v>
      </c>
      <c r="H782" s="30">
        <v>42815</v>
      </c>
      <c r="I782" s="30">
        <v>43322</v>
      </c>
      <c r="J782" s="30">
        <v>43322</v>
      </c>
      <c r="K782" s="29" t="s">
        <v>2392</v>
      </c>
      <c r="L782" s="29" t="s">
        <v>2393</v>
      </c>
      <c r="M782" s="29" t="s">
        <v>2095</v>
      </c>
      <c r="N782" s="29" t="s">
        <v>2409</v>
      </c>
      <c r="O782" s="29" t="s">
        <v>1993</v>
      </c>
      <c r="P782" s="29" t="s">
        <v>2392</v>
      </c>
      <c r="Q782" s="29" t="s">
        <v>2410</v>
      </c>
      <c r="R782" s="30">
        <v>43180</v>
      </c>
      <c r="S782" s="30">
        <v>43180</v>
      </c>
      <c r="T782" s="30">
        <v>43180</v>
      </c>
      <c r="U782" s="30">
        <v>43180</v>
      </c>
      <c r="V782" s="29" t="s">
        <v>2074</v>
      </c>
      <c r="W782" s="29" t="s">
        <v>2075</v>
      </c>
      <c r="X782" s="30">
        <v>43382</v>
      </c>
      <c r="Y782" s="29" t="s">
        <v>2075</v>
      </c>
    </row>
    <row r="783" spans="1:25" x14ac:dyDescent="0.25">
      <c r="A783" s="28" t="s">
        <v>2395</v>
      </c>
      <c r="B783" s="29" t="s">
        <v>2396</v>
      </c>
      <c r="C783" s="29" t="s">
        <v>1275</v>
      </c>
      <c r="D783" s="29" t="s">
        <v>2437</v>
      </c>
      <c r="E783" s="29" t="s">
        <v>1273</v>
      </c>
      <c r="F783" s="29" t="s">
        <v>1276</v>
      </c>
      <c r="G783" s="29" t="s">
        <v>1975</v>
      </c>
      <c r="H783" s="30">
        <v>42815</v>
      </c>
      <c r="I783" s="30">
        <v>43322</v>
      </c>
      <c r="J783" s="30">
        <v>43322</v>
      </c>
      <c r="K783" s="29" t="s">
        <v>2392</v>
      </c>
      <c r="L783" s="29" t="s">
        <v>2393</v>
      </c>
      <c r="M783" s="29" t="s">
        <v>2095</v>
      </c>
      <c r="N783" s="29" t="s">
        <v>2411</v>
      </c>
      <c r="O783" s="29" t="s">
        <v>2007</v>
      </c>
      <c r="P783" s="29" t="s">
        <v>2392</v>
      </c>
      <c r="Q783" s="29" t="s">
        <v>2410</v>
      </c>
      <c r="R783" s="30">
        <v>43181</v>
      </c>
      <c r="S783" s="30">
        <v>43181</v>
      </c>
      <c r="T783" s="30">
        <v>43322</v>
      </c>
      <c r="U783" s="30">
        <v>43322</v>
      </c>
      <c r="V783" s="29" t="s">
        <v>2074</v>
      </c>
      <c r="W783" s="29" t="s">
        <v>2075</v>
      </c>
      <c r="X783" s="30">
        <v>43382</v>
      </c>
      <c r="Y783" s="29" t="s">
        <v>2075</v>
      </c>
    </row>
    <row r="784" spans="1:25" x14ac:dyDescent="0.25">
      <c r="A784" s="28" t="s">
        <v>2395</v>
      </c>
      <c r="B784" s="29" t="s">
        <v>2396</v>
      </c>
      <c r="C784" s="29" t="s">
        <v>1301</v>
      </c>
      <c r="D784" s="29" t="s">
        <v>2443</v>
      </c>
      <c r="E784" s="29" t="s">
        <v>1302</v>
      </c>
      <c r="F784" s="29" t="s">
        <v>1303</v>
      </c>
      <c r="G784" s="29" t="s">
        <v>1975</v>
      </c>
      <c r="H784" s="30">
        <v>43096</v>
      </c>
      <c r="I784" s="30">
        <v>44310</v>
      </c>
      <c r="J784" s="30">
        <v>44310</v>
      </c>
      <c r="K784" s="29" t="s">
        <v>2392</v>
      </c>
      <c r="L784" s="29" t="s">
        <v>2393</v>
      </c>
      <c r="M784" s="29" t="s">
        <v>2095</v>
      </c>
      <c r="N784" s="29" t="s">
        <v>2409</v>
      </c>
      <c r="O784" s="29" t="s">
        <v>1993</v>
      </c>
      <c r="P784" s="29" t="s">
        <v>2392</v>
      </c>
      <c r="Q784" s="29" t="s">
        <v>2410</v>
      </c>
      <c r="R784" s="30">
        <v>43180</v>
      </c>
      <c r="S784" s="30">
        <v>43180</v>
      </c>
      <c r="T784" s="30">
        <v>43180</v>
      </c>
      <c r="U784" s="30">
        <v>43180</v>
      </c>
      <c r="V784" s="29" t="s">
        <v>2074</v>
      </c>
      <c r="W784" s="29" t="s">
        <v>2075</v>
      </c>
      <c r="X784" s="30">
        <v>43382</v>
      </c>
      <c r="Y784" s="29" t="s">
        <v>2075</v>
      </c>
    </row>
    <row r="785" spans="1:25" x14ac:dyDescent="0.25">
      <c r="A785" s="28" t="s">
        <v>2395</v>
      </c>
      <c r="B785" s="29" t="s">
        <v>2396</v>
      </c>
      <c r="C785" s="29" t="s">
        <v>1301</v>
      </c>
      <c r="D785" s="29" t="s">
        <v>2443</v>
      </c>
      <c r="E785" s="29" t="s">
        <v>1302</v>
      </c>
      <c r="F785" s="29" t="s">
        <v>1303</v>
      </c>
      <c r="G785" s="29" t="s">
        <v>1975</v>
      </c>
      <c r="H785" s="30">
        <v>43096</v>
      </c>
      <c r="I785" s="30">
        <v>44310</v>
      </c>
      <c r="J785" s="30">
        <v>44310</v>
      </c>
      <c r="K785" s="29" t="s">
        <v>2392</v>
      </c>
      <c r="L785" s="29" t="s">
        <v>2393</v>
      </c>
      <c r="M785" s="29" t="s">
        <v>2095</v>
      </c>
      <c r="N785" s="29" t="s">
        <v>2411</v>
      </c>
      <c r="O785" s="29" t="s">
        <v>2007</v>
      </c>
      <c r="P785" s="29" t="s">
        <v>2392</v>
      </c>
      <c r="Q785" s="29" t="s">
        <v>2410</v>
      </c>
      <c r="R785" s="30">
        <v>43181</v>
      </c>
      <c r="S785" s="30">
        <v>43181</v>
      </c>
      <c r="T785" s="30">
        <v>44310</v>
      </c>
      <c r="U785" s="30">
        <v>44310</v>
      </c>
      <c r="V785" s="29" t="s">
        <v>2074</v>
      </c>
      <c r="W785" s="29" t="s">
        <v>2075</v>
      </c>
      <c r="X785" s="30">
        <v>43382</v>
      </c>
      <c r="Y785" s="29" t="s">
        <v>2075</v>
      </c>
    </row>
    <row r="786" spans="1:25" x14ac:dyDescent="0.25">
      <c r="A786" s="28" t="s">
        <v>2395</v>
      </c>
      <c r="B786" s="29" t="s">
        <v>2396</v>
      </c>
      <c r="C786" s="29" t="s">
        <v>1332</v>
      </c>
      <c r="D786" s="29" t="s">
        <v>2456</v>
      </c>
      <c r="E786" s="29" t="s">
        <v>1333</v>
      </c>
      <c r="F786" s="29" t="s">
        <v>1334</v>
      </c>
      <c r="G786" s="29" t="s">
        <v>1975</v>
      </c>
      <c r="H786" s="30">
        <v>42788</v>
      </c>
      <c r="I786" s="30">
        <v>43683</v>
      </c>
      <c r="J786" s="30">
        <v>43683</v>
      </c>
      <c r="K786" s="29" t="s">
        <v>2392</v>
      </c>
      <c r="L786" s="29" t="s">
        <v>2393</v>
      </c>
      <c r="M786" s="29" t="s">
        <v>2095</v>
      </c>
      <c r="N786" s="29" t="s">
        <v>2409</v>
      </c>
      <c r="O786" s="29" t="s">
        <v>1993</v>
      </c>
      <c r="P786" s="29" t="s">
        <v>2392</v>
      </c>
      <c r="Q786" s="29" t="s">
        <v>2410</v>
      </c>
      <c r="R786" s="30">
        <v>43391</v>
      </c>
      <c r="S786" s="30">
        <v>43391</v>
      </c>
      <c r="T786" s="30">
        <v>43391</v>
      </c>
      <c r="U786" s="30">
        <v>43391</v>
      </c>
      <c r="V786" s="29" t="s">
        <v>1983</v>
      </c>
      <c r="W786" s="29" t="s">
        <v>1984</v>
      </c>
      <c r="X786" s="30">
        <v>43382</v>
      </c>
      <c r="Y786" s="29" t="s">
        <v>2075</v>
      </c>
    </row>
    <row r="787" spans="1:25" x14ac:dyDescent="0.25">
      <c r="A787" s="28" t="s">
        <v>2395</v>
      </c>
      <c r="B787" s="29" t="s">
        <v>2396</v>
      </c>
      <c r="C787" s="29" t="s">
        <v>1332</v>
      </c>
      <c r="D787" s="29" t="s">
        <v>2456</v>
      </c>
      <c r="E787" s="29" t="s">
        <v>1333</v>
      </c>
      <c r="F787" s="29" t="s">
        <v>1334</v>
      </c>
      <c r="G787" s="29" t="s">
        <v>1975</v>
      </c>
      <c r="H787" s="30">
        <v>42788</v>
      </c>
      <c r="I787" s="30">
        <v>43683</v>
      </c>
      <c r="J787" s="30">
        <v>43683</v>
      </c>
      <c r="K787" s="29" t="s">
        <v>2392</v>
      </c>
      <c r="L787" s="29" t="s">
        <v>2393</v>
      </c>
      <c r="M787" s="29" t="s">
        <v>2095</v>
      </c>
      <c r="N787" s="29" t="s">
        <v>2411</v>
      </c>
      <c r="O787" s="29" t="s">
        <v>2007</v>
      </c>
      <c r="P787" s="29" t="s">
        <v>2392</v>
      </c>
      <c r="Q787" s="29" t="s">
        <v>2410</v>
      </c>
      <c r="R787" s="30">
        <v>43392</v>
      </c>
      <c r="S787" s="30">
        <v>43392</v>
      </c>
      <c r="T787" s="30">
        <v>43683</v>
      </c>
      <c r="U787" s="30">
        <v>43683</v>
      </c>
      <c r="V787" s="29" t="s">
        <v>1983</v>
      </c>
      <c r="W787" s="29" t="s">
        <v>1984</v>
      </c>
      <c r="X787" s="30">
        <v>43382</v>
      </c>
      <c r="Y787" s="29" t="s">
        <v>2075</v>
      </c>
    </row>
    <row r="788" spans="1:25" x14ac:dyDescent="0.25">
      <c r="A788" s="28" t="s">
        <v>2395</v>
      </c>
      <c r="B788" s="29" t="s">
        <v>2396</v>
      </c>
      <c r="C788" s="29" t="s">
        <v>1257</v>
      </c>
      <c r="D788" s="29" t="s">
        <v>2431</v>
      </c>
      <c r="E788" s="29" t="s">
        <v>1258</v>
      </c>
      <c r="F788" s="29" t="s">
        <v>1259</v>
      </c>
      <c r="G788" s="29" t="s">
        <v>1975</v>
      </c>
      <c r="H788" s="30">
        <v>43012</v>
      </c>
      <c r="I788" s="30">
        <v>44257</v>
      </c>
      <c r="J788" s="30">
        <v>44257</v>
      </c>
      <c r="K788" s="29" t="s">
        <v>2392</v>
      </c>
      <c r="L788" s="29" t="s">
        <v>2393</v>
      </c>
      <c r="M788" s="29" t="s">
        <v>2095</v>
      </c>
      <c r="N788" s="29" t="s">
        <v>1979</v>
      </c>
      <c r="O788" s="29" t="s">
        <v>1980</v>
      </c>
      <c r="P788" s="29" t="s">
        <v>1981</v>
      </c>
      <c r="Q788" s="29" t="s">
        <v>1982</v>
      </c>
      <c r="R788" s="30">
        <v>43012</v>
      </c>
      <c r="S788" s="30">
        <v>43012</v>
      </c>
      <c r="T788" s="30">
        <v>43209</v>
      </c>
      <c r="U788" s="30">
        <v>43209</v>
      </c>
      <c r="V788" s="29" t="s">
        <v>1983</v>
      </c>
      <c r="W788" s="29" t="s">
        <v>1984</v>
      </c>
      <c r="X788" s="30">
        <v>43375</v>
      </c>
      <c r="Y788" s="29" t="s">
        <v>2075</v>
      </c>
    </row>
    <row r="789" spans="1:25" x14ac:dyDescent="0.25">
      <c r="A789" s="28" t="s">
        <v>2395</v>
      </c>
      <c r="B789" s="29" t="s">
        <v>2396</v>
      </c>
      <c r="C789" s="29" t="s">
        <v>1257</v>
      </c>
      <c r="D789" s="29" t="s">
        <v>2431</v>
      </c>
      <c r="E789" s="29" t="s">
        <v>1258</v>
      </c>
      <c r="F789" s="29" t="s">
        <v>1259</v>
      </c>
      <c r="G789" s="29" t="s">
        <v>1975</v>
      </c>
      <c r="H789" s="30">
        <v>43012</v>
      </c>
      <c r="I789" s="30">
        <v>44257</v>
      </c>
      <c r="J789" s="30">
        <v>44257</v>
      </c>
      <c r="K789" s="29" t="s">
        <v>2392</v>
      </c>
      <c r="L789" s="29" t="s">
        <v>2393</v>
      </c>
      <c r="M789" s="29" t="s">
        <v>2095</v>
      </c>
      <c r="N789" s="29" t="s">
        <v>1986</v>
      </c>
      <c r="O789" s="29" t="s">
        <v>1987</v>
      </c>
      <c r="P789" s="29" t="s">
        <v>1981</v>
      </c>
      <c r="Q789" s="29" t="s">
        <v>1982</v>
      </c>
      <c r="R789" s="30">
        <v>43012</v>
      </c>
      <c r="S789" s="30">
        <v>43012</v>
      </c>
      <c r="T789" s="30">
        <v>43209</v>
      </c>
      <c r="U789" s="30">
        <v>43209</v>
      </c>
      <c r="V789" s="29" t="s">
        <v>1983</v>
      </c>
      <c r="W789" s="29" t="s">
        <v>1984</v>
      </c>
      <c r="X789" s="30">
        <v>43375</v>
      </c>
      <c r="Y789" s="29" t="s">
        <v>2075</v>
      </c>
    </row>
    <row r="790" spans="1:25" x14ac:dyDescent="0.25">
      <c r="A790" s="28" t="s">
        <v>2395</v>
      </c>
      <c r="B790" s="29" t="s">
        <v>2396</v>
      </c>
      <c r="C790" s="29" t="s">
        <v>1257</v>
      </c>
      <c r="D790" s="29" t="s">
        <v>2431</v>
      </c>
      <c r="E790" s="29" t="s">
        <v>1258</v>
      </c>
      <c r="F790" s="29" t="s">
        <v>1259</v>
      </c>
      <c r="G790" s="29" t="s">
        <v>1975</v>
      </c>
      <c r="H790" s="30">
        <v>43012</v>
      </c>
      <c r="I790" s="30">
        <v>44257</v>
      </c>
      <c r="J790" s="30">
        <v>44257</v>
      </c>
      <c r="K790" s="29" t="s">
        <v>2392</v>
      </c>
      <c r="L790" s="29" t="s">
        <v>2393</v>
      </c>
      <c r="M790" s="29" t="s">
        <v>2095</v>
      </c>
      <c r="N790" s="29" t="s">
        <v>1988</v>
      </c>
      <c r="O790" s="29" t="s">
        <v>1989</v>
      </c>
      <c r="P790" s="29" t="s">
        <v>1981</v>
      </c>
      <c r="Q790" s="29" t="s">
        <v>1982</v>
      </c>
      <c r="R790" s="30">
        <v>43012</v>
      </c>
      <c r="S790" s="30">
        <v>43012</v>
      </c>
      <c r="T790" s="30">
        <v>43209</v>
      </c>
      <c r="U790" s="30">
        <v>43209</v>
      </c>
      <c r="V790" s="29" t="s">
        <v>1983</v>
      </c>
      <c r="W790" s="29" t="s">
        <v>1984</v>
      </c>
      <c r="X790" s="30">
        <v>43375</v>
      </c>
      <c r="Y790" s="29" t="s">
        <v>2075</v>
      </c>
    </row>
    <row r="791" spans="1:25" x14ac:dyDescent="0.25">
      <c r="A791" s="28" t="s">
        <v>2395</v>
      </c>
      <c r="B791" s="29" t="s">
        <v>2396</v>
      </c>
      <c r="C791" s="29" t="s">
        <v>1257</v>
      </c>
      <c r="D791" s="29" t="s">
        <v>2431</v>
      </c>
      <c r="E791" s="29" t="s">
        <v>1258</v>
      </c>
      <c r="F791" s="29" t="s">
        <v>1259</v>
      </c>
      <c r="G791" s="29" t="s">
        <v>1975</v>
      </c>
      <c r="H791" s="30">
        <v>43012</v>
      </c>
      <c r="I791" s="30">
        <v>44257</v>
      </c>
      <c r="J791" s="30">
        <v>44257</v>
      </c>
      <c r="K791" s="29" t="s">
        <v>2392</v>
      </c>
      <c r="L791" s="29" t="s">
        <v>2393</v>
      </c>
      <c r="M791" s="29" t="s">
        <v>2095</v>
      </c>
      <c r="N791" s="29" t="s">
        <v>1990</v>
      </c>
      <c r="O791" s="29" t="s">
        <v>1991</v>
      </c>
      <c r="P791" s="29" t="s">
        <v>1981</v>
      </c>
      <c r="Q791" s="29" t="s">
        <v>1982</v>
      </c>
      <c r="R791" s="30">
        <v>43012</v>
      </c>
      <c r="S791" s="30">
        <v>43012</v>
      </c>
      <c r="T791" s="30">
        <v>43209</v>
      </c>
      <c r="U791" s="30">
        <v>43209</v>
      </c>
      <c r="V791" s="29" t="s">
        <v>1983</v>
      </c>
      <c r="W791" s="29" t="s">
        <v>1984</v>
      </c>
      <c r="X791" s="30">
        <v>43375</v>
      </c>
      <c r="Y791" s="29" t="s">
        <v>2075</v>
      </c>
    </row>
    <row r="792" spans="1:25" x14ac:dyDescent="0.25">
      <c r="A792" s="28" t="s">
        <v>2395</v>
      </c>
      <c r="B792" s="29" t="s">
        <v>2396</v>
      </c>
      <c r="C792" s="29" t="s">
        <v>1257</v>
      </c>
      <c r="D792" s="29" t="s">
        <v>2431</v>
      </c>
      <c r="E792" s="29" t="s">
        <v>1258</v>
      </c>
      <c r="F792" s="29" t="s">
        <v>1259</v>
      </c>
      <c r="G792" s="29" t="s">
        <v>1975</v>
      </c>
      <c r="H792" s="30">
        <v>43012</v>
      </c>
      <c r="I792" s="30">
        <v>44257</v>
      </c>
      <c r="J792" s="30">
        <v>44257</v>
      </c>
      <c r="K792" s="29" t="s">
        <v>2392</v>
      </c>
      <c r="L792" s="29" t="s">
        <v>2393</v>
      </c>
      <c r="M792" s="29" t="s">
        <v>2095</v>
      </c>
      <c r="N792" s="29" t="s">
        <v>1992</v>
      </c>
      <c r="O792" s="29" t="s">
        <v>1993</v>
      </c>
      <c r="P792" s="29" t="s">
        <v>1981</v>
      </c>
      <c r="Q792" s="29" t="s">
        <v>1982</v>
      </c>
      <c r="R792" s="30">
        <v>43575</v>
      </c>
      <c r="S792" s="30">
        <v>43575</v>
      </c>
      <c r="T792" s="30">
        <v>43575</v>
      </c>
      <c r="U792" s="30">
        <v>43575</v>
      </c>
      <c r="V792" s="29" t="s">
        <v>1983</v>
      </c>
      <c r="W792" s="29" t="s">
        <v>1984</v>
      </c>
      <c r="X792" s="30">
        <v>43375</v>
      </c>
      <c r="Y792" s="29" t="s">
        <v>2075</v>
      </c>
    </row>
    <row r="793" spans="1:25" x14ac:dyDescent="0.25">
      <c r="A793" s="28" t="s">
        <v>2395</v>
      </c>
      <c r="B793" s="29" t="s">
        <v>2396</v>
      </c>
      <c r="C793" s="29" t="s">
        <v>1257</v>
      </c>
      <c r="D793" s="29" t="s">
        <v>2431</v>
      </c>
      <c r="E793" s="29" t="s">
        <v>1258</v>
      </c>
      <c r="F793" s="29" t="s">
        <v>1259</v>
      </c>
      <c r="G793" s="29" t="s">
        <v>1975</v>
      </c>
      <c r="H793" s="30">
        <v>43012</v>
      </c>
      <c r="I793" s="30">
        <v>44257</v>
      </c>
      <c r="J793" s="30">
        <v>44257</v>
      </c>
      <c r="K793" s="29" t="s">
        <v>2392</v>
      </c>
      <c r="L793" s="29" t="s">
        <v>2393</v>
      </c>
      <c r="M793" s="29" t="s">
        <v>2095</v>
      </c>
      <c r="N793" s="29" t="s">
        <v>1994</v>
      </c>
      <c r="O793" s="29" t="s">
        <v>1995</v>
      </c>
      <c r="P793" s="29" t="s">
        <v>1981</v>
      </c>
      <c r="Q793" s="29" t="s">
        <v>1982</v>
      </c>
      <c r="R793" s="30">
        <v>43576</v>
      </c>
      <c r="S793" s="30">
        <v>43576</v>
      </c>
      <c r="T793" s="30">
        <v>44257</v>
      </c>
      <c r="U793" s="30">
        <v>44257</v>
      </c>
      <c r="V793" s="29" t="s">
        <v>1983</v>
      </c>
      <c r="W793" s="29" t="s">
        <v>1984</v>
      </c>
      <c r="X793" s="30">
        <v>43375</v>
      </c>
      <c r="Y793" s="29" t="s">
        <v>2075</v>
      </c>
    </row>
    <row r="794" spans="1:25" x14ac:dyDescent="0.25">
      <c r="A794" s="28" t="s">
        <v>2395</v>
      </c>
      <c r="B794" s="29" t="s">
        <v>2396</v>
      </c>
      <c r="C794" s="29" t="s">
        <v>1257</v>
      </c>
      <c r="D794" s="29" t="s">
        <v>2431</v>
      </c>
      <c r="E794" s="29" t="s">
        <v>1258</v>
      </c>
      <c r="F794" s="29" t="s">
        <v>1259</v>
      </c>
      <c r="G794" s="29" t="s">
        <v>1975</v>
      </c>
      <c r="H794" s="30">
        <v>43012</v>
      </c>
      <c r="I794" s="30">
        <v>44257</v>
      </c>
      <c r="J794" s="30">
        <v>44257</v>
      </c>
      <c r="K794" s="29" t="s">
        <v>2392</v>
      </c>
      <c r="L794" s="29" t="s">
        <v>2393</v>
      </c>
      <c r="M794" s="29" t="s">
        <v>2095</v>
      </c>
      <c r="N794" s="29" t="s">
        <v>1996</v>
      </c>
      <c r="O794" s="29" t="s">
        <v>1997</v>
      </c>
      <c r="P794" s="29" t="s">
        <v>1981</v>
      </c>
      <c r="Q794" s="29" t="s">
        <v>1982</v>
      </c>
      <c r="R794" s="30">
        <v>43576</v>
      </c>
      <c r="S794" s="30">
        <v>43576</v>
      </c>
      <c r="T794" s="30">
        <v>44257</v>
      </c>
      <c r="U794" s="30">
        <v>44257</v>
      </c>
      <c r="V794" s="29" t="s">
        <v>1983</v>
      </c>
      <c r="W794" s="29" t="s">
        <v>1984</v>
      </c>
      <c r="X794" s="30">
        <v>43375</v>
      </c>
      <c r="Y794" s="29" t="s">
        <v>2075</v>
      </c>
    </row>
    <row r="795" spans="1:25" x14ac:dyDescent="0.25">
      <c r="A795" s="28" t="s">
        <v>2395</v>
      </c>
      <c r="B795" s="29" t="s">
        <v>2396</v>
      </c>
      <c r="C795" s="29" t="s">
        <v>1309</v>
      </c>
      <c r="D795" s="29" t="s">
        <v>2446</v>
      </c>
      <c r="E795" s="29" t="s">
        <v>1310</v>
      </c>
      <c r="F795" s="29" t="s">
        <v>1311</v>
      </c>
      <c r="G795" s="29" t="s">
        <v>1975</v>
      </c>
      <c r="H795" s="30">
        <v>42815</v>
      </c>
      <c r="I795" s="30">
        <v>43980</v>
      </c>
      <c r="J795" s="30">
        <v>43980</v>
      </c>
      <c r="K795" s="29" t="s">
        <v>2392</v>
      </c>
      <c r="L795" s="29" t="s">
        <v>2393</v>
      </c>
      <c r="M795" s="29" t="s">
        <v>2095</v>
      </c>
      <c r="N795" s="29" t="s">
        <v>2003</v>
      </c>
      <c r="O795" s="29" t="s">
        <v>1993</v>
      </c>
      <c r="P795" s="29" t="s">
        <v>2004</v>
      </c>
      <c r="Q795" s="29" t="s">
        <v>2005</v>
      </c>
      <c r="R795" s="30">
        <v>43950</v>
      </c>
      <c r="S795" s="30">
        <v>43950</v>
      </c>
      <c r="T795" s="30">
        <v>43950</v>
      </c>
      <c r="U795" s="30">
        <v>43950</v>
      </c>
      <c r="V795" s="29" t="s">
        <v>2074</v>
      </c>
      <c r="W795" s="29" t="s">
        <v>2075</v>
      </c>
      <c r="X795" s="30">
        <v>43382</v>
      </c>
      <c r="Y795" s="29" t="s">
        <v>2075</v>
      </c>
    </row>
    <row r="796" spans="1:25" x14ac:dyDescent="0.25">
      <c r="A796" s="28" t="s">
        <v>2395</v>
      </c>
      <c r="B796" s="29" t="s">
        <v>2396</v>
      </c>
      <c r="C796" s="29" t="s">
        <v>1309</v>
      </c>
      <c r="D796" s="29" t="s">
        <v>2446</v>
      </c>
      <c r="E796" s="29" t="s">
        <v>1310</v>
      </c>
      <c r="F796" s="29" t="s">
        <v>1311</v>
      </c>
      <c r="G796" s="29" t="s">
        <v>1975</v>
      </c>
      <c r="H796" s="30">
        <v>42815</v>
      </c>
      <c r="I796" s="30">
        <v>43980</v>
      </c>
      <c r="J796" s="30">
        <v>43980</v>
      </c>
      <c r="K796" s="29" t="s">
        <v>2392</v>
      </c>
      <c r="L796" s="29" t="s">
        <v>2393</v>
      </c>
      <c r="M796" s="29" t="s">
        <v>2095</v>
      </c>
      <c r="N796" s="29" t="s">
        <v>2006</v>
      </c>
      <c r="O796" s="29" t="s">
        <v>2007</v>
      </c>
      <c r="P796" s="29" t="s">
        <v>2004</v>
      </c>
      <c r="Q796" s="29" t="s">
        <v>2005</v>
      </c>
      <c r="R796" s="30">
        <v>43951</v>
      </c>
      <c r="S796" s="30">
        <v>43951</v>
      </c>
      <c r="T796" s="30">
        <v>43980</v>
      </c>
      <c r="U796" s="30">
        <v>43980</v>
      </c>
      <c r="V796" s="29" t="s">
        <v>2074</v>
      </c>
      <c r="W796" s="29" t="s">
        <v>2075</v>
      </c>
      <c r="X796" s="30">
        <v>43382</v>
      </c>
      <c r="Y796" s="29" t="s">
        <v>2075</v>
      </c>
    </row>
    <row r="797" spans="1:25" x14ac:dyDescent="0.25">
      <c r="A797" s="28" t="s">
        <v>2395</v>
      </c>
      <c r="B797" s="29" t="s">
        <v>2396</v>
      </c>
      <c r="C797" s="29" t="s">
        <v>1312</v>
      </c>
      <c r="D797" s="29" t="s">
        <v>2447</v>
      </c>
      <c r="E797" s="29" t="s">
        <v>1313</v>
      </c>
      <c r="F797" s="29" t="s">
        <v>1314</v>
      </c>
      <c r="G797" s="29" t="s">
        <v>1975</v>
      </c>
      <c r="H797" s="30">
        <v>42815</v>
      </c>
      <c r="I797" s="30">
        <v>43782</v>
      </c>
      <c r="J797" s="30">
        <v>43782</v>
      </c>
      <c r="K797" s="29" t="s">
        <v>2392</v>
      </c>
      <c r="L797" s="29" t="s">
        <v>2393</v>
      </c>
      <c r="M797" s="29" t="s">
        <v>2095</v>
      </c>
      <c r="N797" s="29" t="s">
        <v>2409</v>
      </c>
      <c r="O797" s="29" t="s">
        <v>1993</v>
      </c>
      <c r="P797" s="29" t="s">
        <v>2392</v>
      </c>
      <c r="Q797" s="29" t="s">
        <v>2410</v>
      </c>
      <c r="R797" s="30">
        <v>43584</v>
      </c>
      <c r="S797" s="30">
        <v>43584</v>
      </c>
      <c r="T797" s="30">
        <v>43584</v>
      </c>
      <c r="U797" s="30">
        <v>43584</v>
      </c>
      <c r="V797" s="29" t="s">
        <v>2074</v>
      </c>
      <c r="W797" s="29" t="s">
        <v>2075</v>
      </c>
      <c r="X797" s="30">
        <v>43480</v>
      </c>
      <c r="Y797" s="29" t="s">
        <v>2075</v>
      </c>
    </row>
    <row r="798" spans="1:25" x14ac:dyDescent="0.25">
      <c r="A798" s="28" t="s">
        <v>2395</v>
      </c>
      <c r="B798" s="29" t="s">
        <v>2396</v>
      </c>
      <c r="C798" s="29" t="s">
        <v>1312</v>
      </c>
      <c r="D798" s="29" t="s">
        <v>2447</v>
      </c>
      <c r="E798" s="29" t="s">
        <v>1313</v>
      </c>
      <c r="F798" s="29" t="s">
        <v>1314</v>
      </c>
      <c r="G798" s="29" t="s">
        <v>1975</v>
      </c>
      <c r="H798" s="30">
        <v>42815</v>
      </c>
      <c r="I798" s="30">
        <v>43782</v>
      </c>
      <c r="J798" s="30">
        <v>43782</v>
      </c>
      <c r="K798" s="29" t="s">
        <v>2392</v>
      </c>
      <c r="L798" s="29" t="s">
        <v>2393</v>
      </c>
      <c r="M798" s="29" t="s">
        <v>2095</v>
      </c>
      <c r="N798" s="29" t="s">
        <v>2411</v>
      </c>
      <c r="O798" s="29" t="s">
        <v>2007</v>
      </c>
      <c r="P798" s="29" t="s">
        <v>2392</v>
      </c>
      <c r="Q798" s="29" t="s">
        <v>2410</v>
      </c>
      <c r="R798" s="30">
        <v>43585</v>
      </c>
      <c r="S798" s="30">
        <v>43585</v>
      </c>
      <c r="T798" s="30">
        <v>43782</v>
      </c>
      <c r="U798" s="30">
        <v>43782</v>
      </c>
      <c r="V798" s="29" t="s">
        <v>2074</v>
      </c>
      <c r="W798" s="29" t="s">
        <v>2075</v>
      </c>
      <c r="X798" s="30">
        <v>43480</v>
      </c>
      <c r="Y798" s="29" t="s">
        <v>2075</v>
      </c>
    </row>
    <row r="799" spans="1:25" x14ac:dyDescent="0.25">
      <c r="A799" s="28" t="s">
        <v>2395</v>
      </c>
      <c r="B799" s="29" t="s">
        <v>2396</v>
      </c>
      <c r="C799" s="29" t="s">
        <v>1315</v>
      </c>
      <c r="D799" s="29" t="s">
        <v>2448</v>
      </c>
      <c r="E799" s="29" t="s">
        <v>1316</v>
      </c>
      <c r="F799" s="29" t="s">
        <v>1317</v>
      </c>
      <c r="G799" s="29" t="s">
        <v>1975</v>
      </c>
      <c r="H799" s="30">
        <v>43096</v>
      </c>
      <c r="I799" s="30">
        <v>43789</v>
      </c>
      <c r="J799" s="30">
        <v>43789</v>
      </c>
      <c r="K799" s="29" t="s">
        <v>2392</v>
      </c>
      <c r="L799" s="29" t="s">
        <v>2393</v>
      </c>
      <c r="M799" s="29" t="s">
        <v>2095</v>
      </c>
      <c r="N799" s="29" t="s">
        <v>2409</v>
      </c>
      <c r="O799" s="29" t="s">
        <v>1993</v>
      </c>
      <c r="P799" s="29" t="s">
        <v>2392</v>
      </c>
      <c r="Q799" s="29" t="s">
        <v>2410</v>
      </c>
      <c r="R799" s="30">
        <v>43546</v>
      </c>
      <c r="S799" s="30">
        <v>43546</v>
      </c>
      <c r="T799" s="30">
        <v>43546</v>
      </c>
      <c r="U799" s="30">
        <v>43546</v>
      </c>
      <c r="V799" s="29" t="s">
        <v>2074</v>
      </c>
      <c r="W799" s="29" t="s">
        <v>2075</v>
      </c>
      <c r="X799" s="30">
        <v>43480</v>
      </c>
      <c r="Y799" s="29" t="s">
        <v>2075</v>
      </c>
    </row>
    <row r="800" spans="1:25" x14ac:dyDescent="0.25">
      <c r="A800" s="28" t="s">
        <v>2395</v>
      </c>
      <c r="B800" s="29" t="s">
        <v>2396</v>
      </c>
      <c r="C800" s="29" t="s">
        <v>1315</v>
      </c>
      <c r="D800" s="29" t="s">
        <v>2448</v>
      </c>
      <c r="E800" s="29" t="s">
        <v>1316</v>
      </c>
      <c r="F800" s="29" t="s">
        <v>1317</v>
      </c>
      <c r="G800" s="29" t="s">
        <v>1975</v>
      </c>
      <c r="H800" s="30">
        <v>43096</v>
      </c>
      <c r="I800" s="30">
        <v>43789</v>
      </c>
      <c r="J800" s="30">
        <v>43789</v>
      </c>
      <c r="K800" s="29" t="s">
        <v>2392</v>
      </c>
      <c r="L800" s="29" t="s">
        <v>2393</v>
      </c>
      <c r="M800" s="29" t="s">
        <v>2095</v>
      </c>
      <c r="N800" s="29" t="s">
        <v>2411</v>
      </c>
      <c r="O800" s="29" t="s">
        <v>2007</v>
      </c>
      <c r="P800" s="29" t="s">
        <v>2392</v>
      </c>
      <c r="Q800" s="29" t="s">
        <v>2410</v>
      </c>
      <c r="R800" s="30">
        <v>43548</v>
      </c>
      <c r="S800" s="30">
        <v>43548</v>
      </c>
      <c r="T800" s="30">
        <v>43789</v>
      </c>
      <c r="U800" s="30">
        <v>43789</v>
      </c>
      <c r="V800" s="29" t="s">
        <v>2074</v>
      </c>
      <c r="W800" s="29" t="s">
        <v>2075</v>
      </c>
      <c r="X800" s="30">
        <v>43480</v>
      </c>
      <c r="Y800" s="29" t="s">
        <v>2075</v>
      </c>
    </row>
    <row r="801" spans="1:25" x14ac:dyDescent="0.25">
      <c r="A801" s="28" t="s">
        <v>2395</v>
      </c>
      <c r="B801" s="29" t="s">
        <v>2396</v>
      </c>
      <c r="C801" s="29" t="s">
        <v>1266</v>
      </c>
      <c r="D801" s="29" t="s">
        <v>2434</v>
      </c>
      <c r="E801" s="29" t="s">
        <v>1267</v>
      </c>
      <c r="F801" s="29" t="s">
        <v>1268</v>
      </c>
      <c r="G801" s="29" t="s">
        <v>1975</v>
      </c>
      <c r="H801" s="30">
        <v>42815</v>
      </c>
      <c r="I801" s="30">
        <v>43430</v>
      </c>
      <c r="J801" s="30">
        <v>43430</v>
      </c>
      <c r="K801" s="29" t="s">
        <v>2392</v>
      </c>
      <c r="L801" s="29" t="s">
        <v>2393</v>
      </c>
      <c r="M801" s="29" t="s">
        <v>2095</v>
      </c>
      <c r="N801" s="29" t="s">
        <v>2409</v>
      </c>
      <c r="O801" s="29" t="s">
        <v>1993</v>
      </c>
      <c r="P801" s="29" t="s">
        <v>2392</v>
      </c>
      <c r="Q801" s="29" t="s">
        <v>2410</v>
      </c>
      <c r="R801" s="30">
        <v>43164</v>
      </c>
      <c r="S801" s="30">
        <v>43164</v>
      </c>
      <c r="T801" s="30">
        <v>43164</v>
      </c>
      <c r="U801" s="30">
        <v>43164</v>
      </c>
      <c r="V801" s="29" t="s">
        <v>2074</v>
      </c>
      <c r="W801" s="29" t="s">
        <v>2075</v>
      </c>
      <c r="X801" s="30">
        <v>43480</v>
      </c>
      <c r="Y801" s="29" t="s">
        <v>2075</v>
      </c>
    </row>
    <row r="802" spans="1:25" x14ac:dyDescent="0.25">
      <c r="A802" s="28" t="s">
        <v>2395</v>
      </c>
      <c r="B802" s="29" t="s">
        <v>2396</v>
      </c>
      <c r="C802" s="29" t="s">
        <v>1266</v>
      </c>
      <c r="D802" s="29" t="s">
        <v>2434</v>
      </c>
      <c r="E802" s="29" t="s">
        <v>1267</v>
      </c>
      <c r="F802" s="29" t="s">
        <v>1268</v>
      </c>
      <c r="G802" s="29" t="s">
        <v>1975</v>
      </c>
      <c r="H802" s="30">
        <v>42815</v>
      </c>
      <c r="I802" s="30">
        <v>43430</v>
      </c>
      <c r="J802" s="30">
        <v>43430</v>
      </c>
      <c r="K802" s="29" t="s">
        <v>2392</v>
      </c>
      <c r="L802" s="29" t="s">
        <v>2393</v>
      </c>
      <c r="M802" s="29" t="s">
        <v>2095</v>
      </c>
      <c r="N802" s="29" t="s">
        <v>2411</v>
      </c>
      <c r="O802" s="29" t="s">
        <v>2007</v>
      </c>
      <c r="P802" s="29" t="s">
        <v>2392</v>
      </c>
      <c r="Q802" s="29" t="s">
        <v>2410</v>
      </c>
      <c r="R802" s="30">
        <v>43165</v>
      </c>
      <c r="S802" s="30">
        <v>43165</v>
      </c>
      <c r="T802" s="30">
        <v>43430</v>
      </c>
      <c r="U802" s="30">
        <v>43430</v>
      </c>
      <c r="V802" s="29" t="s">
        <v>2074</v>
      </c>
      <c r="W802" s="29" t="s">
        <v>2075</v>
      </c>
      <c r="X802" s="30">
        <v>43480</v>
      </c>
      <c r="Y802" s="29" t="s">
        <v>2075</v>
      </c>
    </row>
    <row r="803" spans="1:25" x14ac:dyDescent="0.25">
      <c r="A803" s="28" t="s">
        <v>2395</v>
      </c>
      <c r="B803" s="29" t="s">
        <v>2396</v>
      </c>
      <c r="C803" s="29" t="s">
        <v>1269</v>
      </c>
      <c r="D803" s="29" t="s">
        <v>2435</v>
      </c>
      <c r="E803" s="29" t="s">
        <v>1270</v>
      </c>
      <c r="F803" s="29" t="s">
        <v>1271</v>
      </c>
      <c r="G803" s="29" t="s">
        <v>1975</v>
      </c>
      <c r="H803" s="30">
        <v>42815</v>
      </c>
      <c r="I803" s="30">
        <v>43445</v>
      </c>
      <c r="J803" s="30">
        <v>43445</v>
      </c>
      <c r="K803" s="29" t="s">
        <v>2392</v>
      </c>
      <c r="L803" s="29" t="s">
        <v>2393</v>
      </c>
      <c r="M803" s="29" t="s">
        <v>2095</v>
      </c>
      <c r="N803" s="29" t="s">
        <v>2409</v>
      </c>
      <c r="O803" s="29" t="s">
        <v>1993</v>
      </c>
      <c r="P803" s="29" t="s">
        <v>2392</v>
      </c>
      <c r="Q803" s="29" t="s">
        <v>2410</v>
      </c>
      <c r="R803" s="30">
        <v>43180</v>
      </c>
      <c r="S803" s="30">
        <v>43180</v>
      </c>
      <c r="T803" s="30">
        <v>43180</v>
      </c>
      <c r="U803" s="30">
        <v>43180</v>
      </c>
      <c r="V803" s="29" t="s">
        <v>2074</v>
      </c>
      <c r="W803" s="29" t="s">
        <v>2075</v>
      </c>
      <c r="X803" s="30">
        <v>43480</v>
      </c>
      <c r="Y803" s="29" t="s">
        <v>2075</v>
      </c>
    </row>
    <row r="804" spans="1:25" x14ac:dyDescent="0.25">
      <c r="A804" s="28" t="s">
        <v>2395</v>
      </c>
      <c r="B804" s="29" t="s">
        <v>2396</v>
      </c>
      <c r="C804" s="29" t="s">
        <v>1269</v>
      </c>
      <c r="D804" s="29" t="s">
        <v>2435</v>
      </c>
      <c r="E804" s="29" t="s">
        <v>1270</v>
      </c>
      <c r="F804" s="29" t="s">
        <v>1271</v>
      </c>
      <c r="G804" s="29" t="s">
        <v>1975</v>
      </c>
      <c r="H804" s="30">
        <v>42815</v>
      </c>
      <c r="I804" s="30">
        <v>43445</v>
      </c>
      <c r="J804" s="30">
        <v>43445</v>
      </c>
      <c r="K804" s="29" t="s">
        <v>2392</v>
      </c>
      <c r="L804" s="29" t="s">
        <v>2393</v>
      </c>
      <c r="M804" s="29" t="s">
        <v>2095</v>
      </c>
      <c r="N804" s="29" t="s">
        <v>2411</v>
      </c>
      <c r="O804" s="29" t="s">
        <v>2007</v>
      </c>
      <c r="P804" s="29" t="s">
        <v>2392</v>
      </c>
      <c r="Q804" s="29" t="s">
        <v>2410</v>
      </c>
      <c r="R804" s="30">
        <v>43181</v>
      </c>
      <c r="S804" s="30">
        <v>43181</v>
      </c>
      <c r="T804" s="30">
        <v>43445</v>
      </c>
      <c r="U804" s="30">
        <v>43445</v>
      </c>
      <c r="V804" s="29" t="s">
        <v>2074</v>
      </c>
      <c r="W804" s="29" t="s">
        <v>2075</v>
      </c>
      <c r="X804" s="30">
        <v>43480</v>
      </c>
      <c r="Y804" s="29" t="s">
        <v>2075</v>
      </c>
    </row>
    <row r="805" spans="1:25" x14ac:dyDescent="0.25">
      <c r="A805" s="28" t="s">
        <v>2395</v>
      </c>
      <c r="B805" s="29" t="s">
        <v>2396</v>
      </c>
      <c r="C805" s="29" t="s">
        <v>1307</v>
      </c>
      <c r="D805" s="29" t="s">
        <v>2445</v>
      </c>
      <c r="E805" s="29" t="s">
        <v>1308</v>
      </c>
      <c r="F805" s="29" t="s">
        <v>1271</v>
      </c>
      <c r="G805" s="29" t="s">
        <v>1975</v>
      </c>
      <c r="H805" s="30">
        <v>43096</v>
      </c>
      <c r="I805" s="30">
        <v>43892</v>
      </c>
      <c r="J805" s="30">
        <v>43892</v>
      </c>
      <c r="K805" s="29" t="s">
        <v>2392</v>
      </c>
      <c r="L805" s="29" t="s">
        <v>2393</v>
      </c>
      <c r="M805" s="29" t="s">
        <v>2095</v>
      </c>
      <c r="N805" s="29" t="s">
        <v>2409</v>
      </c>
      <c r="O805" s="29" t="s">
        <v>1993</v>
      </c>
      <c r="P805" s="29" t="s">
        <v>2392</v>
      </c>
      <c r="Q805" s="29" t="s">
        <v>2410</v>
      </c>
      <c r="R805" s="30">
        <v>43584</v>
      </c>
      <c r="S805" s="30">
        <v>43584</v>
      </c>
      <c r="T805" s="30">
        <v>43584</v>
      </c>
      <c r="U805" s="30">
        <v>43584</v>
      </c>
      <c r="V805" s="29" t="s">
        <v>2074</v>
      </c>
      <c r="W805" s="29" t="s">
        <v>2075</v>
      </c>
      <c r="X805" s="30">
        <v>43480</v>
      </c>
      <c r="Y805" s="29" t="s">
        <v>2075</v>
      </c>
    </row>
    <row r="806" spans="1:25" x14ac:dyDescent="0.25">
      <c r="A806" s="28" t="s">
        <v>2395</v>
      </c>
      <c r="B806" s="29" t="s">
        <v>2396</v>
      </c>
      <c r="C806" s="29" t="s">
        <v>1307</v>
      </c>
      <c r="D806" s="29" t="s">
        <v>2445</v>
      </c>
      <c r="E806" s="29" t="s">
        <v>1308</v>
      </c>
      <c r="F806" s="29" t="s">
        <v>1271</v>
      </c>
      <c r="G806" s="29" t="s">
        <v>1975</v>
      </c>
      <c r="H806" s="30">
        <v>43096</v>
      </c>
      <c r="I806" s="30">
        <v>43892</v>
      </c>
      <c r="J806" s="30">
        <v>43892</v>
      </c>
      <c r="K806" s="29" t="s">
        <v>2392</v>
      </c>
      <c r="L806" s="29" t="s">
        <v>2393</v>
      </c>
      <c r="M806" s="29" t="s">
        <v>2095</v>
      </c>
      <c r="N806" s="29" t="s">
        <v>2411</v>
      </c>
      <c r="O806" s="29" t="s">
        <v>2007</v>
      </c>
      <c r="P806" s="29" t="s">
        <v>2392</v>
      </c>
      <c r="Q806" s="29" t="s">
        <v>2410</v>
      </c>
      <c r="R806" s="30">
        <v>43587</v>
      </c>
      <c r="S806" s="30">
        <v>43587</v>
      </c>
      <c r="T806" s="30">
        <v>43892</v>
      </c>
      <c r="U806" s="30">
        <v>43892</v>
      </c>
      <c r="V806" s="29" t="s">
        <v>2074</v>
      </c>
      <c r="W806" s="29" t="s">
        <v>2075</v>
      </c>
      <c r="X806" s="30">
        <v>43480</v>
      </c>
      <c r="Y806" s="29" t="s">
        <v>2075</v>
      </c>
    </row>
    <row r="807" spans="1:25" x14ac:dyDescent="0.25">
      <c r="A807" s="28" t="s">
        <v>2395</v>
      </c>
      <c r="B807" s="29" t="s">
        <v>2396</v>
      </c>
      <c r="C807" s="29" t="s">
        <v>1172</v>
      </c>
      <c r="D807" s="29" t="s">
        <v>2403</v>
      </c>
      <c r="E807" s="29" t="s">
        <v>1173</v>
      </c>
      <c r="F807" s="29" t="s">
        <v>1174</v>
      </c>
      <c r="G807" s="29" t="s">
        <v>1975</v>
      </c>
      <c r="H807" s="30">
        <v>42923</v>
      </c>
      <c r="I807" s="30">
        <v>43887</v>
      </c>
      <c r="J807" s="30">
        <v>43887</v>
      </c>
      <c r="K807" s="29" t="s">
        <v>2392</v>
      </c>
      <c r="L807" s="29" t="s">
        <v>2393</v>
      </c>
      <c r="M807" s="29" t="s">
        <v>2095</v>
      </c>
      <c r="N807" s="29" t="s">
        <v>2003</v>
      </c>
      <c r="O807" s="29" t="s">
        <v>1993</v>
      </c>
      <c r="P807" s="29" t="s">
        <v>2004</v>
      </c>
      <c r="Q807" s="29" t="s">
        <v>2005</v>
      </c>
      <c r="R807" s="30">
        <v>43649</v>
      </c>
      <c r="S807" s="30">
        <v>43649</v>
      </c>
      <c r="T807" s="30">
        <v>43649</v>
      </c>
      <c r="U807" s="30">
        <v>43649</v>
      </c>
      <c r="V807" s="29" t="s">
        <v>2074</v>
      </c>
      <c r="W807" s="29" t="s">
        <v>2075</v>
      </c>
      <c r="X807" s="30">
        <v>43382</v>
      </c>
      <c r="Y807" s="29" t="s">
        <v>2075</v>
      </c>
    </row>
    <row r="808" spans="1:25" x14ac:dyDescent="0.25">
      <c r="A808" s="28" t="s">
        <v>2395</v>
      </c>
      <c r="B808" s="29" t="s">
        <v>2396</v>
      </c>
      <c r="C808" s="29" t="s">
        <v>1172</v>
      </c>
      <c r="D808" s="29" t="s">
        <v>2403</v>
      </c>
      <c r="E808" s="29" t="s">
        <v>1173</v>
      </c>
      <c r="F808" s="29" t="s">
        <v>1174</v>
      </c>
      <c r="G808" s="29" t="s">
        <v>1975</v>
      </c>
      <c r="H808" s="30">
        <v>42923</v>
      </c>
      <c r="I808" s="30">
        <v>43887</v>
      </c>
      <c r="J808" s="30">
        <v>43887</v>
      </c>
      <c r="K808" s="29" t="s">
        <v>2392</v>
      </c>
      <c r="L808" s="29" t="s">
        <v>2393</v>
      </c>
      <c r="M808" s="29" t="s">
        <v>2095</v>
      </c>
      <c r="N808" s="29" t="s">
        <v>2006</v>
      </c>
      <c r="O808" s="29" t="s">
        <v>2007</v>
      </c>
      <c r="P808" s="29" t="s">
        <v>2004</v>
      </c>
      <c r="Q808" s="29" t="s">
        <v>2005</v>
      </c>
      <c r="R808" s="30">
        <v>43650</v>
      </c>
      <c r="S808" s="30">
        <v>43650</v>
      </c>
      <c r="T808" s="30">
        <v>43887</v>
      </c>
      <c r="U808" s="30">
        <v>43887</v>
      </c>
      <c r="V808" s="29" t="s">
        <v>2074</v>
      </c>
      <c r="W808" s="29" t="s">
        <v>2075</v>
      </c>
      <c r="X808" s="30">
        <v>43382</v>
      </c>
      <c r="Y808" s="29" t="s">
        <v>2075</v>
      </c>
    </row>
    <row r="809" spans="1:25" x14ac:dyDescent="0.25">
      <c r="A809" s="28" t="s">
        <v>2395</v>
      </c>
      <c r="B809" s="29" t="s">
        <v>2396</v>
      </c>
      <c r="C809" s="29" t="s">
        <v>1227</v>
      </c>
      <c r="D809" s="29" t="s">
        <v>2421</v>
      </c>
      <c r="E809" s="29" t="s">
        <v>1228</v>
      </c>
      <c r="F809" s="29" t="s">
        <v>1229</v>
      </c>
      <c r="G809" s="29" t="s">
        <v>1975</v>
      </c>
      <c r="H809" s="30">
        <v>42815</v>
      </c>
      <c r="I809" s="30">
        <v>44926</v>
      </c>
      <c r="J809" s="30" t="s">
        <v>1921</v>
      </c>
      <c r="K809" s="29" t="s">
        <v>2392</v>
      </c>
      <c r="L809" s="29" t="s">
        <v>2393</v>
      </c>
      <c r="M809" s="29" t="s">
        <v>2095</v>
      </c>
      <c r="N809" s="29" t="s">
        <v>2003</v>
      </c>
      <c r="O809" s="29" t="s">
        <v>1993</v>
      </c>
      <c r="P809" s="29" t="s">
        <v>2004</v>
      </c>
      <c r="Q809" s="29" t="s">
        <v>2005</v>
      </c>
      <c r="R809" s="30">
        <v>44039</v>
      </c>
      <c r="S809" s="30">
        <v>44039</v>
      </c>
      <c r="T809" s="30">
        <v>44039</v>
      </c>
      <c r="U809" s="30">
        <v>44039</v>
      </c>
      <c r="V809" s="29" t="s">
        <v>2074</v>
      </c>
      <c r="W809" s="29" t="s">
        <v>2075</v>
      </c>
      <c r="X809" s="30">
        <v>43375</v>
      </c>
      <c r="Y809" s="29" t="s">
        <v>2075</v>
      </c>
    </row>
    <row r="810" spans="1:25" x14ac:dyDescent="0.25">
      <c r="A810" s="28" t="s">
        <v>2395</v>
      </c>
      <c r="B810" s="29" t="s">
        <v>2396</v>
      </c>
      <c r="C810" s="29" t="s">
        <v>1227</v>
      </c>
      <c r="D810" s="29" t="s">
        <v>2421</v>
      </c>
      <c r="E810" s="29" t="s">
        <v>1228</v>
      </c>
      <c r="F810" s="29" t="s">
        <v>1229</v>
      </c>
      <c r="G810" s="29" t="s">
        <v>1975</v>
      </c>
      <c r="H810" s="30">
        <v>42815</v>
      </c>
      <c r="I810" s="30">
        <v>44926</v>
      </c>
      <c r="J810" s="30" t="s">
        <v>1921</v>
      </c>
      <c r="K810" s="29" t="s">
        <v>2392</v>
      </c>
      <c r="L810" s="29" t="s">
        <v>2393</v>
      </c>
      <c r="M810" s="29" t="s">
        <v>2095</v>
      </c>
      <c r="N810" s="29" t="s">
        <v>2006</v>
      </c>
      <c r="O810" s="29" t="s">
        <v>2007</v>
      </c>
      <c r="P810" s="29" t="s">
        <v>2004</v>
      </c>
      <c r="Q810" s="29" t="s">
        <v>2005</v>
      </c>
      <c r="R810" s="30">
        <v>44040</v>
      </c>
      <c r="S810" s="30">
        <v>44040</v>
      </c>
      <c r="T810" s="30">
        <v>44596</v>
      </c>
      <c r="U810" s="30">
        <v>44596</v>
      </c>
      <c r="V810" s="29" t="s">
        <v>2074</v>
      </c>
      <c r="W810" s="29" t="s">
        <v>2075</v>
      </c>
      <c r="X810" s="30">
        <v>43375</v>
      </c>
      <c r="Y810" s="29" t="s">
        <v>2075</v>
      </c>
    </row>
    <row r="811" spans="1:25" x14ac:dyDescent="0.25">
      <c r="A811" s="28" t="s">
        <v>2395</v>
      </c>
      <c r="B811" s="29" t="s">
        <v>2396</v>
      </c>
      <c r="C811" s="29" t="s">
        <v>1242</v>
      </c>
      <c r="D811" s="29" t="s">
        <v>2426</v>
      </c>
      <c r="E811" s="29" t="s">
        <v>1243</v>
      </c>
      <c r="F811" s="29" t="s">
        <v>1244</v>
      </c>
      <c r="G811" s="29" t="s">
        <v>1975</v>
      </c>
      <c r="H811" s="30">
        <v>42815</v>
      </c>
      <c r="I811" s="30">
        <v>45350</v>
      </c>
      <c r="J811" s="30" t="s">
        <v>1921</v>
      </c>
      <c r="K811" s="29" t="s">
        <v>2392</v>
      </c>
      <c r="L811" s="29" t="s">
        <v>2393</v>
      </c>
      <c r="M811" s="29" t="s">
        <v>2095</v>
      </c>
      <c r="N811" s="29" t="s">
        <v>1979</v>
      </c>
      <c r="O811" s="29" t="s">
        <v>1980</v>
      </c>
      <c r="P811" s="29" t="s">
        <v>1981</v>
      </c>
      <c r="Q811" s="29" t="s">
        <v>1982</v>
      </c>
      <c r="R811" s="30">
        <v>42815</v>
      </c>
      <c r="S811" s="30">
        <v>42815</v>
      </c>
      <c r="T811" s="30">
        <v>44561</v>
      </c>
      <c r="U811" s="30"/>
      <c r="V811" s="29" t="s">
        <v>1983</v>
      </c>
      <c r="W811" s="29" t="s">
        <v>1984</v>
      </c>
      <c r="X811" s="30">
        <v>43375</v>
      </c>
      <c r="Y811" s="29" t="s">
        <v>1985</v>
      </c>
    </row>
    <row r="812" spans="1:25" x14ac:dyDescent="0.25">
      <c r="A812" s="28" t="s">
        <v>2395</v>
      </c>
      <c r="B812" s="29" t="s">
        <v>2396</v>
      </c>
      <c r="C812" s="29" t="s">
        <v>1242</v>
      </c>
      <c r="D812" s="29" t="s">
        <v>2426</v>
      </c>
      <c r="E812" s="29" t="s">
        <v>1243</v>
      </c>
      <c r="F812" s="29" t="s">
        <v>1244</v>
      </c>
      <c r="G812" s="29" t="s">
        <v>1975</v>
      </c>
      <c r="H812" s="30">
        <v>42815</v>
      </c>
      <c r="I812" s="30">
        <v>45350</v>
      </c>
      <c r="J812" s="30" t="s">
        <v>1921</v>
      </c>
      <c r="K812" s="29" t="s">
        <v>2392</v>
      </c>
      <c r="L812" s="29" t="s">
        <v>2393</v>
      </c>
      <c r="M812" s="29" t="s">
        <v>2095</v>
      </c>
      <c r="N812" s="29" t="s">
        <v>1986</v>
      </c>
      <c r="O812" s="29" t="s">
        <v>1987</v>
      </c>
      <c r="P812" s="29" t="s">
        <v>1981</v>
      </c>
      <c r="Q812" s="29" t="s">
        <v>1982</v>
      </c>
      <c r="R812" s="30">
        <v>42815</v>
      </c>
      <c r="S812" s="30">
        <v>42815</v>
      </c>
      <c r="T812" s="30">
        <v>44561</v>
      </c>
      <c r="U812" s="30"/>
      <c r="V812" s="29" t="s">
        <v>1983</v>
      </c>
      <c r="W812" s="29" t="s">
        <v>1984</v>
      </c>
      <c r="X812" s="30">
        <v>43375</v>
      </c>
      <c r="Y812" s="29" t="s">
        <v>1985</v>
      </c>
    </row>
    <row r="813" spans="1:25" x14ac:dyDescent="0.25">
      <c r="A813" s="28" t="s">
        <v>2395</v>
      </c>
      <c r="B813" s="29" t="s">
        <v>2396</v>
      </c>
      <c r="C813" s="29" t="s">
        <v>1242</v>
      </c>
      <c r="D813" s="29" t="s">
        <v>2426</v>
      </c>
      <c r="E813" s="29" t="s">
        <v>1243</v>
      </c>
      <c r="F813" s="29" t="s">
        <v>1244</v>
      </c>
      <c r="G813" s="29" t="s">
        <v>1975</v>
      </c>
      <c r="H813" s="30">
        <v>42815</v>
      </c>
      <c r="I813" s="30">
        <v>45350</v>
      </c>
      <c r="J813" s="30" t="s">
        <v>1921</v>
      </c>
      <c r="K813" s="29" t="s">
        <v>2392</v>
      </c>
      <c r="L813" s="29" t="s">
        <v>2393</v>
      </c>
      <c r="M813" s="29" t="s">
        <v>2095</v>
      </c>
      <c r="N813" s="29" t="s">
        <v>1988</v>
      </c>
      <c r="O813" s="29" t="s">
        <v>1989</v>
      </c>
      <c r="P813" s="29" t="s">
        <v>1981</v>
      </c>
      <c r="Q813" s="29" t="s">
        <v>1982</v>
      </c>
      <c r="R813" s="30">
        <v>42815</v>
      </c>
      <c r="S813" s="30">
        <v>42815</v>
      </c>
      <c r="T813" s="30">
        <v>44561</v>
      </c>
      <c r="U813" s="30"/>
      <c r="V813" s="29" t="s">
        <v>1983</v>
      </c>
      <c r="W813" s="29" t="s">
        <v>1984</v>
      </c>
      <c r="X813" s="30">
        <v>43375</v>
      </c>
      <c r="Y813" s="29" t="s">
        <v>1985</v>
      </c>
    </row>
    <row r="814" spans="1:25" x14ac:dyDescent="0.25">
      <c r="A814" s="28" t="s">
        <v>2395</v>
      </c>
      <c r="B814" s="29" t="s">
        <v>2396</v>
      </c>
      <c r="C814" s="29" t="s">
        <v>1242</v>
      </c>
      <c r="D814" s="29" t="s">
        <v>2426</v>
      </c>
      <c r="E814" s="29" t="s">
        <v>1243</v>
      </c>
      <c r="F814" s="29" t="s">
        <v>1244</v>
      </c>
      <c r="G814" s="29" t="s">
        <v>1975</v>
      </c>
      <c r="H814" s="30">
        <v>42815</v>
      </c>
      <c r="I814" s="30">
        <v>45350</v>
      </c>
      <c r="J814" s="30" t="s">
        <v>1921</v>
      </c>
      <c r="K814" s="29" t="s">
        <v>2392</v>
      </c>
      <c r="L814" s="29" t="s">
        <v>2393</v>
      </c>
      <c r="M814" s="29" t="s">
        <v>2095</v>
      </c>
      <c r="N814" s="29" t="s">
        <v>1990</v>
      </c>
      <c r="O814" s="29" t="s">
        <v>1991</v>
      </c>
      <c r="P814" s="29" t="s">
        <v>1981</v>
      </c>
      <c r="Q814" s="29" t="s">
        <v>1982</v>
      </c>
      <c r="R814" s="30">
        <v>42815</v>
      </c>
      <c r="S814" s="30">
        <v>42815</v>
      </c>
      <c r="T814" s="30">
        <v>44561</v>
      </c>
      <c r="U814" s="30"/>
      <c r="V814" s="29" t="s">
        <v>1983</v>
      </c>
      <c r="W814" s="29" t="s">
        <v>1984</v>
      </c>
      <c r="X814" s="30">
        <v>43375</v>
      </c>
      <c r="Y814" s="29" t="s">
        <v>1985</v>
      </c>
    </row>
    <row r="815" spans="1:25" x14ac:dyDescent="0.25">
      <c r="A815" s="28" t="s">
        <v>2395</v>
      </c>
      <c r="B815" s="29" t="s">
        <v>2396</v>
      </c>
      <c r="C815" s="29" t="s">
        <v>1242</v>
      </c>
      <c r="D815" s="29" t="s">
        <v>2426</v>
      </c>
      <c r="E815" s="29" t="s">
        <v>1243</v>
      </c>
      <c r="F815" s="29" t="s">
        <v>1244</v>
      </c>
      <c r="G815" s="29" t="s">
        <v>1975</v>
      </c>
      <c r="H815" s="30">
        <v>42815</v>
      </c>
      <c r="I815" s="30">
        <v>45350</v>
      </c>
      <c r="J815" s="30" t="s">
        <v>1921</v>
      </c>
      <c r="K815" s="29" t="s">
        <v>2392</v>
      </c>
      <c r="L815" s="29" t="s">
        <v>2393</v>
      </c>
      <c r="M815" s="29" t="s">
        <v>2095</v>
      </c>
      <c r="N815" s="29" t="s">
        <v>1992</v>
      </c>
      <c r="O815" s="29" t="s">
        <v>1993</v>
      </c>
      <c r="P815" s="29" t="s">
        <v>1981</v>
      </c>
      <c r="Q815" s="29" t="s">
        <v>1982</v>
      </c>
      <c r="R815" s="30">
        <v>45078</v>
      </c>
      <c r="S815" s="30"/>
      <c r="T815" s="30">
        <v>45107</v>
      </c>
      <c r="U815" s="30"/>
      <c r="V815" s="29" t="s">
        <v>1983</v>
      </c>
      <c r="W815" s="29" t="s">
        <v>1984</v>
      </c>
      <c r="X815" s="30">
        <v>43375</v>
      </c>
      <c r="Y815" s="29" t="s">
        <v>1985</v>
      </c>
    </row>
    <row r="816" spans="1:25" x14ac:dyDescent="0.25">
      <c r="A816" s="28" t="s">
        <v>2395</v>
      </c>
      <c r="B816" s="29" t="s">
        <v>2396</v>
      </c>
      <c r="C816" s="29" t="s">
        <v>1242</v>
      </c>
      <c r="D816" s="29" t="s">
        <v>2426</v>
      </c>
      <c r="E816" s="29" t="s">
        <v>1243</v>
      </c>
      <c r="F816" s="29" t="s">
        <v>1244</v>
      </c>
      <c r="G816" s="29" t="s">
        <v>1975</v>
      </c>
      <c r="H816" s="30">
        <v>42815</v>
      </c>
      <c r="I816" s="30">
        <v>45350</v>
      </c>
      <c r="J816" s="30" t="s">
        <v>1921</v>
      </c>
      <c r="K816" s="29" t="s">
        <v>2392</v>
      </c>
      <c r="L816" s="29" t="s">
        <v>2393</v>
      </c>
      <c r="M816" s="29" t="s">
        <v>2095</v>
      </c>
      <c r="N816" s="29" t="s">
        <v>1994</v>
      </c>
      <c r="O816" s="29" t="s">
        <v>1995</v>
      </c>
      <c r="P816" s="29" t="s">
        <v>1981</v>
      </c>
      <c r="Q816" s="29" t="s">
        <v>1982</v>
      </c>
      <c r="R816" s="30">
        <v>45170</v>
      </c>
      <c r="S816" s="30"/>
      <c r="T816" s="30">
        <v>45350</v>
      </c>
      <c r="U816" s="30"/>
      <c r="V816" s="29" t="s">
        <v>1983</v>
      </c>
      <c r="W816" s="29" t="s">
        <v>1984</v>
      </c>
      <c r="X816" s="30">
        <v>43375</v>
      </c>
      <c r="Y816" s="29" t="s">
        <v>1985</v>
      </c>
    </row>
    <row r="817" spans="1:25" x14ac:dyDescent="0.25">
      <c r="A817" s="28" t="s">
        <v>2395</v>
      </c>
      <c r="B817" s="29" t="s">
        <v>2396</v>
      </c>
      <c r="C817" s="29" t="s">
        <v>1242</v>
      </c>
      <c r="D817" s="29" t="s">
        <v>2426</v>
      </c>
      <c r="E817" s="29" t="s">
        <v>1243</v>
      </c>
      <c r="F817" s="29" t="s">
        <v>1244</v>
      </c>
      <c r="G817" s="29" t="s">
        <v>1975</v>
      </c>
      <c r="H817" s="30">
        <v>42815</v>
      </c>
      <c r="I817" s="30">
        <v>45350</v>
      </c>
      <c r="J817" s="30" t="s">
        <v>1921</v>
      </c>
      <c r="K817" s="29" t="s">
        <v>2392</v>
      </c>
      <c r="L817" s="29" t="s">
        <v>2393</v>
      </c>
      <c r="M817" s="29" t="s">
        <v>2095</v>
      </c>
      <c r="N817" s="29" t="s">
        <v>1996</v>
      </c>
      <c r="O817" s="29" t="s">
        <v>1997</v>
      </c>
      <c r="P817" s="29" t="s">
        <v>1981</v>
      </c>
      <c r="Q817" s="29" t="s">
        <v>1982</v>
      </c>
      <c r="R817" s="30">
        <v>45352</v>
      </c>
      <c r="S817" s="30"/>
      <c r="T817" s="30">
        <v>45381</v>
      </c>
      <c r="U817" s="30"/>
      <c r="V817" s="29" t="s">
        <v>1983</v>
      </c>
      <c r="W817" s="29" t="s">
        <v>1984</v>
      </c>
      <c r="X817" s="30">
        <v>43375</v>
      </c>
      <c r="Y817" s="29" t="s">
        <v>1985</v>
      </c>
    </row>
    <row r="818" spans="1:25" x14ac:dyDescent="0.25">
      <c r="A818" s="28" t="s">
        <v>2395</v>
      </c>
      <c r="B818" s="29" t="s">
        <v>2396</v>
      </c>
      <c r="C818" s="29" t="s">
        <v>1245</v>
      </c>
      <c r="D818" s="29" t="s">
        <v>2427</v>
      </c>
      <c r="E818" s="29" t="s">
        <v>1246</v>
      </c>
      <c r="F818" s="29" t="s">
        <v>1247</v>
      </c>
      <c r="G818" s="29" t="s">
        <v>1975</v>
      </c>
      <c r="H818" s="30">
        <v>42815</v>
      </c>
      <c r="I818" s="30">
        <v>43809</v>
      </c>
      <c r="J818" s="30">
        <v>43809</v>
      </c>
      <c r="K818" s="29" t="s">
        <v>2392</v>
      </c>
      <c r="L818" s="29" t="s">
        <v>2393</v>
      </c>
      <c r="M818" s="29" t="s">
        <v>2095</v>
      </c>
      <c r="N818" s="29" t="s">
        <v>1979</v>
      </c>
      <c r="O818" s="29" t="s">
        <v>1980</v>
      </c>
      <c r="P818" s="29" t="s">
        <v>1981</v>
      </c>
      <c r="Q818" s="29" t="s">
        <v>1982</v>
      </c>
      <c r="R818" s="30">
        <v>42815</v>
      </c>
      <c r="S818" s="30">
        <v>42815</v>
      </c>
      <c r="T818" s="30">
        <v>43009</v>
      </c>
      <c r="U818" s="30">
        <v>43009</v>
      </c>
      <c r="V818" s="29" t="s">
        <v>1983</v>
      </c>
      <c r="W818" s="29" t="s">
        <v>1984</v>
      </c>
      <c r="X818" s="30">
        <v>43375</v>
      </c>
      <c r="Y818" s="29" t="s">
        <v>2075</v>
      </c>
    </row>
    <row r="819" spans="1:25" x14ac:dyDescent="0.25">
      <c r="A819" s="28" t="s">
        <v>2395</v>
      </c>
      <c r="B819" s="29" t="s">
        <v>2396</v>
      </c>
      <c r="C819" s="29" t="s">
        <v>1245</v>
      </c>
      <c r="D819" s="29" t="s">
        <v>2427</v>
      </c>
      <c r="E819" s="29" t="s">
        <v>1246</v>
      </c>
      <c r="F819" s="29" t="s">
        <v>1247</v>
      </c>
      <c r="G819" s="29" t="s">
        <v>1975</v>
      </c>
      <c r="H819" s="30">
        <v>42815</v>
      </c>
      <c r="I819" s="30">
        <v>43809</v>
      </c>
      <c r="J819" s="30">
        <v>43809</v>
      </c>
      <c r="K819" s="29" t="s">
        <v>2392</v>
      </c>
      <c r="L819" s="29" t="s">
        <v>2393</v>
      </c>
      <c r="M819" s="29" t="s">
        <v>2095</v>
      </c>
      <c r="N819" s="29" t="s">
        <v>1986</v>
      </c>
      <c r="O819" s="29" t="s">
        <v>1987</v>
      </c>
      <c r="P819" s="29" t="s">
        <v>1981</v>
      </c>
      <c r="Q819" s="29" t="s">
        <v>1982</v>
      </c>
      <c r="R819" s="30">
        <v>42815</v>
      </c>
      <c r="S819" s="30">
        <v>42815</v>
      </c>
      <c r="T819" s="30">
        <v>43009</v>
      </c>
      <c r="U819" s="30">
        <v>43009</v>
      </c>
      <c r="V819" s="29" t="s">
        <v>1983</v>
      </c>
      <c r="W819" s="29" t="s">
        <v>1984</v>
      </c>
      <c r="X819" s="30">
        <v>43375</v>
      </c>
      <c r="Y819" s="29" t="s">
        <v>2075</v>
      </c>
    </row>
    <row r="820" spans="1:25" x14ac:dyDescent="0.25">
      <c r="A820" s="28" t="s">
        <v>2395</v>
      </c>
      <c r="B820" s="29" t="s">
        <v>2396</v>
      </c>
      <c r="C820" s="29" t="s">
        <v>1245</v>
      </c>
      <c r="D820" s="29" t="s">
        <v>2427</v>
      </c>
      <c r="E820" s="29" t="s">
        <v>1246</v>
      </c>
      <c r="F820" s="29" t="s">
        <v>1247</v>
      </c>
      <c r="G820" s="29" t="s">
        <v>1975</v>
      </c>
      <c r="H820" s="30">
        <v>42815</v>
      </c>
      <c r="I820" s="30">
        <v>43809</v>
      </c>
      <c r="J820" s="30">
        <v>43809</v>
      </c>
      <c r="K820" s="29" t="s">
        <v>2392</v>
      </c>
      <c r="L820" s="29" t="s">
        <v>2393</v>
      </c>
      <c r="M820" s="29" t="s">
        <v>2095</v>
      </c>
      <c r="N820" s="29" t="s">
        <v>1988</v>
      </c>
      <c r="O820" s="29" t="s">
        <v>1989</v>
      </c>
      <c r="P820" s="29" t="s">
        <v>1981</v>
      </c>
      <c r="Q820" s="29" t="s">
        <v>1982</v>
      </c>
      <c r="R820" s="30">
        <v>42815</v>
      </c>
      <c r="S820" s="30">
        <v>42815</v>
      </c>
      <c r="T820" s="30">
        <v>43009</v>
      </c>
      <c r="U820" s="30">
        <v>43009</v>
      </c>
      <c r="V820" s="29" t="s">
        <v>1983</v>
      </c>
      <c r="W820" s="29" t="s">
        <v>1984</v>
      </c>
      <c r="X820" s="30">
        <v>43375</v>
      </c>
      <c r="Y820" s="29" t="s">
        <v>2075</v>
      </c>
    </row>
    <row r="821" spans="1:25" x14ac:dyDescent="0.25">
      <c r="A821" s="28" t="s">
        <v>2395</v>
      </c>
      <c r="B821" s="29" t="s">
        <v>2396</v>
      </c>
      <c r="C821" s="29" t="s">
        <v>1245</v>
      </c>
      <c r="D821" s="29" t="s">
        <v>2427</v>
      </c>
      <c r="E821" s="29" t="s">
        <v>1246</v>
      </c>
      <c r="F821" s="29" t="s">
        <v>1247</v>
      </c>
      <c r="G821" s="29" t="s">
        <v>1975</v>
      </c>
      <c r="H821" s="30">
        <v>42815</v>
      </c>
      <c r="I821" s="30">
        <v>43809</v>
      </c>
      <c r="J821" s="30">
        <v>43809</v>
      </c>
      <c r="K821" s="29" t="s">
        <v>2392</v>
      </c>
      <c r="L821" s="29" t="s">
        <v>2393</v>
      </c>
      <c r="M821" s="29" t="s">
        <v>2095</v>
      </c>
      <c r="N821" s="29" t="s">
        <v>1990</v>
      </c>
      <c r="O821" s="29" t="s">
        <v>1991</v>
      </c>
      <c r="P821" s="29" t="s">
        <v>1981</v>
      </c>
      <c r="Q821" s="29" t="s">
        <v>1982</v>
      </c>
      <c r="R821" s="30">
        <v>42815</v>
      </c>
      <c r="S821" s="30">
        <v>42815</v>
      </c>
      <c r="T821" s="30">
        <v>43009</v>
      </c>
      <c r="U821" s="30">
        <v>43009</v>
      </c>
      <c r="V821" s="29" t="s">
        <v>1983</v>
      </c>
      <c r="W821" s="29" t="s">
        <v>1984</v>
      </c>
      <c r="X821" s="30">
        <v>43375</v>
      </c>
      <c r="Y821" s="29" t="s">
        <v>2075</v>
      </c>
    </row>
    <row r="822" spans="1:25" x14ac:dyDescent="0.25">
      <c r="A822" s="28" t="s">
        <v>2395</v>
      </c>
      <c r="B822" s="29" t="s">
        <v>2396</v>
      </c>
      <c r="C822" s="29" t="s">
        <v>1245</v>
      </c>
      <c r="D822" s="29" t="s">
        <v>2427</v>
      </c>
      <c r="E822" s="29" t="s">
        <v>1246</v>
      </c>
      <c r="F822" s="29" t="s">
        <v>1247</v>
      </c>
      <c r="G822" s="29" t="s">
        <v>1975</v>
      </c>
      <c r="H822" s="30">
        <v>42815</v>
      </c>
      <c r="I822" s="30">
        <v>43809</v>
      </c>
      <c r="J822" s="30">
        <v>43809</v>
      </c>
      <c r="K822" s="29" t="s">
        <v>2392</v>
      </c>
      <c r="L822" s="29" t="s">
        <v>2393</v>
      </c>
      <c r="M822" s="29" t="s">
        <v>2095</v>
      </c>
      <c r="N822" s="29" t="s">
        <v>1992</v>
      </c>
      <c r="O822" s="29" t="s">
        <v>1993</v>
      </c>
      <c r="P822" s="29" t="s">
        <v>1981</v>
      </c>
      <c r="Q822" s="29" t="s">
        <v>1982</v>
      </c>
      <c r="R822" s="30">
        <v>43010</v>
      </c>
      <c r="S822" s="30">
        <v>43010</v>
      </c>
      <c r="T822" s="30">
        <v>43010</v>
      </c>
      <c r="U822" s="30">
        <v>43010</v>
      </c>
      <c r="V822" s="29" t="s">
        <v>1983</v>
      </c>
      <c r="W822" s="29" t="s">
        <v>1984</v>
      </c>
      <c r="X822" s="30">
        <v>43375</v>
      </c>
      <c r="Y822" s="29" t="s">
        <v>2075</v>
      </c>
    </row>
    <row r="823" spans="1:25" x14ac:dyDescent="0.25">
      <c r="A823" s="28" t="s">
        <v>2395</v>
      </c>
      <c r="B823" s="29" t="s">
        <v>2396</v>
      </c>
      <c r="C823" s="29" t="s">
        <v>1245</v>
      </c>
      <c r="D823" s="29" t="s">
        <v>2427</v>
      </c>
      <c r="E823" s="29" t="s">
        <v>1246</v>
      </c>
      <c r="F823" s="29" t="s">
        <v>1247</v>
      </c>
      <c r="G823" s="29" t="s">
        <v>1975</v>
      </c>
      <c r="H823" s="30">
        <v>42815</v>
      </c>
      <c r="I823" s="30">
        <v>43809</v>
      </c>
      <c r="J823" s="30">
        <v>43809</v>
      </c>
      <c r="K823" s="29" t="s">
        <v>2392</v>
      </c>
      <c r="L823" s="29" t="s">
        <v>2393</v>
      </c>
      <c r="M823" s="29" t="s">
        <v>2095</v>
      </c>
      <c r="N823" s="29" t="s">
        <v>1994</v>
      </c>
      <c r="O823" s="29" t="s">
        <v>1995</v>
      </c>
      <c r="P823" s="29" t="s">
        <v>1981</v>
      </c>
      <c r="Q823" s="29" t="s">
        <v>1982</v>
      </c>
      <c r="R823" s="30">
        <v>43011</v>
      </c>
      <c r="S823" s="30">
        <v>43011</v>
      </c>
      <c r="T823" s="30">
        <v>43809</v>
      </c>
      <c r="U823" s="30">
        <v>43809</v>
      </c>
      <c r="V823" s="29" t="s">
        <v>1983</v>
      </c>
      <c r="W823" s="29" t="s">
        <v>1984</v>
      </c>
      <c r="X823" s="30">
        <v>43375</v>
      </c>
      <c r="Y823" s="29" t="s">
        <v>2075</v>
      </c>
    </row>
    <row r="824" spans="1:25" x14ac:dyDescent="0.25">
      <c r="A824" s="28" t="s">
        <v>2395</v>
      </c>
      <c r="B824" s="29" t="s">
        <v>2396</v>
      </c>
      <c r="C824" s="29" t="s">
        <v>1245</v>
      </c>
      <c r="D824" s="29" t="s">
        <v>2427</v>
      </c>
      <c r="E824" s="29" t="s">
        <v>1246</v>
      </c>
      <c r="F824" s="29" t="s">
        <v>1247</v>
      </c>
      <c r="G824" s="29" t="s">
        <v>1975</v>
      </c>
      <c r="H824" s="30">
        <v>42815</v>
      </c>
      <c r="I824" s="30">
        <v>43809</v>
      </c>
      <c r="J824" s="30">
        <v>43809</v>
      </c>
      <c r="K824" s="29" t="s">
        <v>2392</v>
      </c>
      <c r="L824" s="29" t="s">
        <v>2393</v>
      </c>
      <c r="M824" s="29" t="s">
        <v>2095</v>
      </c>
      <c r="N824" s="29" t="s">
        <v>1996</v>
      </c>
      <c r="O824" s="29" t="s">
        <v>1997</v>
      </c>
      <c r="P824" s="29" t="s">
        <v>1981</v>
      </c>
      <c r="Q824" s="29" t="s">
        <v>1982</v>
      </c>
      <c r="R824" s="30">
        <v>43011</v>
      </c>
      <c r="S824" s="30">
        <v>43011</v>
      </c>
      <c r="T824" s="30">
        <v>43809</v>
      </c>
      <c r="U824" s="30">
        <v>43809</v>
      </c>
      <c r="V824" s="29" t="s">
        <v>1983</v>
      </c>
      <c r="W824" s="29" t="s">
        <v>1984</v>
      </c>
      <c r="X824" s="30">
        <v>43375</v>
      </c>
      <c r="Y824" s="29" t="s">
        <v>2075</v>
      </c>
    </row>
    <row r="825" spans="1:25" x14ac:dyDescent="0.25">
      <c r="A825" s="28" t="s">
        <v>2395</v>
      </c>
      <c r="B825" s="29" t="s">
        <v>2396</v>
      </c>
      <c r="C825" s="29" t="s">
        <v>1248</v>
      </c>
      <c r="D825" s="29" t="s">
        <v>2428</v>
      </c>
      <c r="E825" s="29" t="s">
        <v>1249</v>
      </c>
      <c r="F825" s="29" t="s">
        <v>1250</v>
      </c>
      <c r="G825" s="29" t="s">
        <v>1975</v>
      </c>
      <c r="H825" s="30">
        <v>42864</v>
      </c>
      <c r="I825" s="30">
        <v>45687</v>
      </c>
      <c r="J825" s="30" t="s">
        <v>1921</v>
      </c>
      <c r="K825" s="29" t="s">
        <v>2392</v>
      </c>
      <c r="L825" s="29" t="s">
        <v>2393</v>
      </c>
      <c r="M825" s="29" t="s">
        <v>2095</v>
      </c>
      <c r="N825" s="29" t="s">
        <v>1979</v>
      </c>
      <c r="O825" s="29" t="s">
        <v>1980</v>
      </c>
      <c r="P825" s="29" t="s">
        <v>1981</v>
      </c>
      <c r="Q825" s="29" t="s">
        <v>1982</v>
      </c>
      <c r="R825" s="30">
        <v>42864</v>
      </c>
      <c r="S825" s="30">
        <v>42864</v>
      </c>
      <c r="T825" s="30">
        <v>43422</v>
      </c>
      <c r="U825" s="30">
        <v>43422</v>
      </c>
      <c r="V825" s="29" t="s">
        <v>1983</v>
      </c>
      <c r="W825" s="29" t="s">
        <v>1984</v>
      </c>
      <c r="X825" s="30">
        <v>43375</v>
      </c>
      <c r="Y825" s="29" t="s">
        <v>1985</v>
      </c>
    </row>
    <row r="826" spans="1:25" x14ac:dyDescent="0.25">
      <c r="A826" s="28" t="s">
        <v>2395</v>
      </c>
      <c r="B826" s="29" t="s">
        <v>2396</v>
      </c>
      <c r="C826" s="29" t="s">
        <v>1248</v>
      </c>
      <c r="D826" s="29" t="s">
        <v>2428</v>
      </c>
      <c r="E826" s="29" t="s">
        <v>1249</v>
      </c>
      <c r="F826" s="29" t="s">
        <v>1250</v>
      </c>
      <c r="G826" s="29" t="s">
        <v>1975</v>
      </c>
      <c r="H826" s="30">
        <v>42864</v>
      </c>
      <c r="I826" s="30">
        <v>45687</v>
      </c>
      <c r="J826" s="30" t="s">
        <v>1921</v>
      </c>
      <c r="K826" s="29" t="s">
        <v>2392</v>
      </c>
      <c r="L826" s="29" t="s">
        <v>2393</v>
      </c>
      <c r="M826" s="29" t="s">
        <v>2095</v>
      </c>
      <c r="N826" s="29" t="s">
        <v>1986</v>
      </c>
      <c r="O826" s="29" t="s">
        <v>1987</v>
      </c>
      <c r="P826" s="29" t="s">
        <v>1981</v>
      </c>
      <c r="Q826" s="29" t="s">
        <v>1982</v>
      </c>
      <c r="R826" s="30">
        <v>42864</v>
      </c>
      <c r="S826" s="30">
        <v>42864</v>
      </c>
      <c r="T826" s="30">
        <v>43422</v>
      </c>
      <c r="U826" s="30">
        <v>43422</v>
      </c>
      <c r="V826" s="29" t="s">
        <v>1983</v>
      </c>
      <c r="W826" s="29" t="s">
        <v>1984</v>
      </c>
      <c r="X826" s="30">
        <v>43375</v>
      </c>
      <c r="Y826" s="29" t="s">
        <v>1985</v>
      </c>
    </row>
    <row r="827" spans="1:25" x14ac:dyDescent="0.25">
      <c r="A827" s="28" t="s">
        <v>2395</v>
      </c>
      <c r="B827" s="29" t="s">
        <v>2396</v>
      </c>
      <c r="C827" s="29" t="s">
        <v>1248</v>
      </c>
      <c r="D827" s="29" t="s">
        <v>2428</v>
      </c>
      <c r="E827" s="29" t="s">
        <v>1249</v>
      </c>
      <c r="F827" s="29" t="s">
        <v>1250</v>
      </c>
      <c r="G827" s="29" t="s">
        <v>1975</v>
      </c>
      <c r="H827" s="30">
        <v>42864</v>
      </c>
      <c r="I827" s="30">
        <v>45687</v>
      </c>
      <c r="J827" s="30" t="s">
        <v>1921</v>
      </c>
      <c r="K827" s="29" t="s">
        <v>2392</v>
      </c>
      <c r="L827" s="29" t="s">
        <v>2393</v>
      </c>
      <c r="M827" s="29" t="s">
        <v>2095</v>
      </c>
      <c r="N827" s="29" t="s">
        <v>1988</v>
      </c>
      <c r="O827" s="29" t="s">
        <v>1989</v>
      </c>
      <c r="P827" s="29" t="s">
        <v>1981</v>
      </c>
      <c r="Q827" s="29" t="s">
        <v>1982</v>
      </c>
      <c r="R827" s="30">
        <v>42864</v>
      </c>
      <c r="S827" s="30">
        <v>42864</v>
      </c>
      <c r="T827" s="30">
        <v>43422</v>
      </c>
      <c r="U827" s="30">
        <v>43422</v>
      </c>
      <c r="V827" s="29" t="s">
        <v>1983</v>
      </c>
      <c r="W827" s="29" t="s">
        <v>1984</v>
      </c>
      <c r="X827" s="30">
        <v>43375</v>
      </c>
      <c r="Y827" s="29" t="s">
        <v>1985</v>
      </c>
    </row>
    <row r="828" spans="1:25" x14ac:dyDescent="0.25">
      <c r="A828" s="28" t="s">
        <v>2395</v>
      </c>
      <c r="B828" s="29" t="s">
        <v>2396</v>
      </c>
      <c r="C828" s="29" t="s">
        <v>1248</v>
      </c>
      <c r="D828" s="29" t="s">
        <v>2428</v>
      </c>
      <c r="E828" s="29" t="s">
        <v>1249</v>
      </c>
      <c r="F828" s="29" t="s">
        <v>1250</v>
      </c>
      <c r="G828" s="29" t="s">
        <v>1975</v>
      </c>
      <c r="H828" s="30">
        <v>42864</v>
      </c>
      <c r="I828" s="30">
        <v>45687</v>
      </c>
      <c r="J828" s="30" t="s">
        <v>1921</v>
      </c>
      <c r="K828" s="29" t="s">
        <v>2392</v>
      </c>
      <c r="L828" s="29" t="s">
        <v>2393</v>
      </c>
      <c r="M828" s="29" t="s">
        <v>2095</v>
      </c>
      <c r="N828" s="29" t="s">
        <v>1990</v>
      </c>
      <c r="O828" s="29" t="s">
        <v>1991</v>
      </c>
      <c r="P828" s="29" t="s">
        <v>1981</v>
      </c>
      <c r="Q828" s="29" t="s">
        <v>1982</v>
      </c>
      <c r="R828" s="30">
        <v>42864</v>
      </c>
      <c r="S828" s="30">
        <v>42864</v>
      </c>
      <c r="T828" s="30">
        <v>43422</v>
      </c>
      <c r="U828" s="30">
        <v>43422</v>
      </c>
      <c r="V828" s="29" t="s">
        <v>1983</v>
      </c>
      <c r="W828" s="29" t="s">
        <v>1984</v>
      </c>
      <c r="X828" s="30">
        <v>43375</v>
      </c>
      <c r="Y828" s="29" t="s">
        <v>1985</v>
      </c>
    </row>
    <row r="829" spans="1:25" x14ac:dyDescent="0.25">
      <c r="A829" s="28" t="s">
        <v>2395</v>
      </c>
      <c r="B829" s="29" t="s">
        <v>2396</v>
      </c>
      <c r="C829" s="29" t="s">
        <v>1248</v>
      </c>
      <c r="D829" s="29" t="s">
        <v>2428</v>
      </c>
      <c r="E829" s="29" t="s">
        <v>1249</v>
      </c>
      <c r="F829" s="29" t="s">
        <v>1250</v>
      </c>
      <c r="G829" s="29" t="s">
        <v>1975</v>
      </c>
      <c r="H829" s="30">
        <v>42864</v>
      </c>
      <c r="I829" s="30">
        <v>45687</v>
      </c>
      <c r="J829" s="30" t="s">
        <v>1921</v>
      </c>
      <c r="K829" s="29" t="s">
        <v>2392</v>
      </c>
      <c r="L829" s="29" t="s">
        <v>2393</v>
      </c>
      <c r="M829" s="29" t="s">
        <v>2095</v>
      </c>
      <c r="N829" s="29" t="s">
        <v>1992</v>
      </c>
      <c r="O829" s="29" t="s">
        <v>1993</v>
      </c>
      <c r="P829" s="29" t="s">
        <v>1981</v>
      </c>
      <c r="Q829" s="29" t="s">
        <v>1982</v>
      </c>
      <c r="R829" s="30">
        <v>45488</v>
      </c>
      <c r="S829" s="30"/>
      <c r="T829" s="30">
        <v>45488</v>
      </c>
      <c r="U829" s="30"/>
      <c r="V829" s="29" t="s">
        <v>1983</v>
      </c>
      <c r="W829" s="29" t="s">
        <v>1984</v>
      </c>
      <c r="X829" s="30">
        <v>43375</v>
      </c>
      <c r="Y829" s="29" t="s">
        <v>1985</v>
      </c>
    </row>
    <row r="830" spans="1:25" x14ac:dyDescent="0.25">
      <c r="A830" s="28" t="s">
        <v>2395</v>
      </c>
      <c r="B830" s="29" t="s">
        <v>2396</v>
      </c>
      <c r="C830" s="29" t="s">
        <v>1248</v>
      </c>
      <c r="D830" s="29" t="s">
        <v>2428</v>
      </c>
      <c r="E830" s="29" t="s">
        <v>1249</v>
      </c>
      <c r="F830" s="29" t="s">
        <v>1250</v>
      </c>
      <c r="G830" s="29" t="s">
        <v>1975</v>
      </c>
      <c r="H830" s="30">
        <v>42864</v>
      </c>
      <c r="I830" s="30">
        <v>45687</v>
      </c>
      <c r="J830" s="30" t="s">
        <v>1921</v>
      </c>
      <c r="K830" s="29" t="s">
        <v>2392</v>
      </c>
      <c r="L830" s="29" t="s">
        <v>2393</v>
      </c>
      <c r="M830" s="29" t="s">
        <v>2095</v>
      </c>
      <c r="N830" s="29" t="s">
        <v>1994</v>
      </c>
      <c r="O830" s="29" t="s">
        <v>1995</v>
      </c>
      <c r="P830" s="29" t="s">
        <v>1981</v>
      </c>
      <c r="Q830" s="29" t="s">
        <v>1982</v>
      </c>
      <c r="R830" s="30">
        <v>45504</v>
      </c>
      <c r="S830" s="30"/>
      <c r="T830" s="30">
        <v>45657</v>
      </c>
      <c r="U830" s="30"/>
      <c r="V830" s="29" t="s">
        <v>1983</v>
      </c>
      <c r="W830" s="29" t="s">
        <v>1984</v>
      </c>
      <c r="X830" s="30">
        <v>43375</v>
      </c>
      <c r="Y830" s="29" t="s">
        <v>1985</v>
      </c>
    </row>
    <row r="831" spans="1:25" x14ac:dyDescent="0.25">
      <c r="A831" s="28" t="s">
        <v>2395</v>
      </c>
      <c r="B831" s="29" t="s">
        <v>2396</v>
      </c>
      <c r="C831" s="29" t="s">
        <v>1248</v>
      </c>
      <c r="D831" s="29" t="s">
        <v>2428</v>
      </c>
      <c r="E831" s="29" t="s">
        <v>1249</v>
      </c>
      <c r="F831" s="29" t="s">
        <v>1250</v>
      </c>
      <c r="G831" s="29" t="s">
        <v>1975</v>
      </c>
      <c r="H831" s="30">
        <v>42864</v>
      </c>
      <c r="I831" s="30">
        <v>45687</v>
      </c>
      <c r="J831" s="30" t="s">
        <v>1921</v>
      </c>
      <c r="K831" s="29" t="s">
        <v>2392</v>
      </c>
      <c r="L831" s="29" t="s">
        <v>2393</v>
      </c>
      <c r="M831" s="29" t="s">
        <v>2095</v>
      </c>
      <c r="N831" s="29" t="s">
        <v>1996</v>
      </c>
      <c r="O831" s="29" t="s">
        <v>1997</v>
      </c>
      <c r="P831" s="29" t="s">
        <v>1981</v>
      </c>
      <c r="Q831" s="29" t="s">
        <v>1982</v>
      </c>
      <c r="R831" s="30">
        <v>45658</v>
      </c>
      <c r="S831" s="30"/>
      <c r="T831" s="30">
        <v>45687</v>
      </c>
      <c r="U831" s="30"/>
      <c r="V831" s="29" t="s">
        <v>1983</v>
      </c>
      <c r="W831" s="29" t="s">
        <v>1984</v>
      </c>
      <c r="X831" s="30">
        <v>43375</v>
      </c>
      <c r="Y831" s="29" t="s">
        <v>1985</v>
      </c>
    </row>
    <row r="832" spans="1:25" x14ac:dyDescent="0.25">
      <c r="A832" s="28" t="s">
        <v>2395</v>
      </c>
      <c r="B832" s="29" t="s">
        <v>2396</v>
      </c>
      <c r="C832" s="29" t="s">
        <v>1221</v>
      </c>
      <c r="D832" s="29" t="s">
        <v>2419</v>
      </c>
      <c r="E832" s="29" t="s">
        <v>1222</v>
      </c>
      <c r="F832" s="29" t="s">
        <v>1223</v>
      </c>
      <c r="G832" s="29" t="s">
        <v>1975</v>
      </c>
      <c r="H832" s="30">
        <v>42515</v>
      </c>
      <c r="I832" s="30">
        <v>42710</v>
      </c>
      <c r="J832" s="30">
        <v>42710</v>
      </c>
      <c r="K832" s="29" t="s">
        <v>2392</v>
      </c>
      <c r="L832" s="29" t="s">
        <v>2393</v>
      </c>
      <c r="M832" s="29" t="s">
        <v>2095</v>
      </c>
      <c r="N832" s="29" t="s">
        <v>2003</v>
      </c>
      <c r="O832" s="29" t="s">
        <v>1993</v>
      </c>
      <c r="P832" s="29" t="s">
        <v>2004</v>
      </c>
      <c r="Q832" s="29" t="s">
        <v>2005</v>
      </c>
      <c r="R832" s="30">
        <v>42559</v>
      </c>
      <c r="S832" s="30">
        <v>42559</v>
      </c>
      <c r="T832" s="30">
        <v>42559</v>
      </c>
      <c r="U832" s="30">
        <v>42559</v>
      </c>
      <c r="V832" s="29" t="s">
        <v>2074</v>
      </c>
      <c r="W832" s="29" t="s">
        <v>2075</v>
      </c>
      <c r="X832" s="30">
        <v>43382</v>
      </c>
      <c r="Y832" s="29" t="s">
        <v>2075</v>
      </c>
    </row>
    <row r="833" spans="1:25" x14ac:dyDescent="0.25">
      <c r="A833" s="28" t="s">
        <v>2395</v>
      </c>
      <c r="B833" s="29" t="s">
        <v>2396</v>
      </c>
      <c r="C833" s="29" t="s">
        <v>1221</v>
      </c>
      <c r="D833" s="29" t="s">
        <v>2419</v>
      </c>
      <c r="E833" s="29" t="s">
        <v>1222</v>
      </c>
      <c r="F833" s="29" t="s">
        <v>1223</v>
      </c>
      <c r="G833" s="29" t="s">
        <v>1975</v>
      </c>
      <c r="H833" s="30">
        <v>42515</v>
      </c>
      <c r="I833" s="30">
        <v>42710</v>
      </c>
      <c r="J833" s="30">
        <v>42710</v>
      </c>
      <c r="K833" s="29" t="s">
        <v>2392</v>
      </c>
      <c r="L833" s="29" t="s">
        <v>2393</v>
      </c>
      <c r="M833" s="29" t="s">
        <v>2095</v>
      </c>
      <c r="N833" s="29" t="s">
        <v>2006</v>
      </c>
      <c r="O833" s="29" t="s">
        <v>2007</v>
      </c>
      <c r="P833" s="29" t="s">
        <v>2004</v>
      </c>
      <c r="Q833" s="29" t="s">
        <v>2005</v>
      </c>
      <c r="R833" s="30">
        <v>42560</v>
      </c>
      <c r="S833" s="30">
        <v>42560</v>
      </c>
      <c r="T833" s="30">
        <v>42710</v>
      </c>
      <c r="U833" s="30">
        <v>42710</v>
      </c>
      <c r="V833" s="29" t="s">
        <v>2074</v>
      </c>
      <c r="W833" s="29" t="s">
        <v>2075</v>
      </c>
      <c r="X833" s="30">
        <v>43382</v>
      </c>
      <c r="Y833" s="29" t="s">
        <v>2075</v>
      </c>
    </row>
    <row r="834" spans="1:25" x14ac:dyDescent="0.25">
      <c r="A834" s="28" t="s">
        <v>2395</v>
      </c>
      <c r="B834" s="29" t="s">
        <v>2396</v>
      </c>
      <c r="C834" s="29" t="s">
        <v>1178</v>
      </c>
      <c r="D834" s="29" t="s">
        <v>2405</v>
      </c>
      <c r="E834" s="29" t="s">
        <v>1179</v>
      </c>
      <c r="F834" s="29" t="s">
        <v>1180</v>
      </c>
      <c r="G834" s="29" t="s">
        <v>1975</v>
      </c>
      <c r="H834" s="30">
        <v>42515</v>
      </c>
      <c r="I834" s="30">
        <v>44071</v>
      </c>
      <c r="J834" s="30">
        <v>44071</v>
      </c>
      <c r="K834" s="29" t="s">
        <v>2392</v>
      </c>
      <c r="L834" s="29" t="s">
        <v>2393</v>
      </c>
      <c r="M834" s="29" t="s">
        <v>2095</v>
      </c>
      <c r="N834" s="29" t="s">
        <v>2003</v>
      </c>
      <c r="O834" s="29" t="s">
        <v>1993</v>
      </c>
      <c r="P834" s="29" t="s">
        <v>2004</v>
      </c>
      <c r="Q834" s="29" t="s">
        <v>2005</v>
      </c>
      <c r="R834" s="30">
        <v>43733</v>
      </c>
      <c r="S834" s="30">
        <v>43733</v>
      </c>
      <c r="T834" s="30">
        <v>43733</v>
      </c>
      <c r="U834" s="30">
        <v>43733</v>
      </c>
      <c r="V834" s="29" t="s">
        <v>2074</v>
      </c>
      <c r="W834" s="29" t="s">
        <v>2075</v>
      </c>
      <c r="X834" s="30">
        <v>43382</v>
      </c>
      <c r="Y834" s="29" t="s">
        <v>2075</v>
      </c>
    </row>
    <row r="835" spans="1:25" x14ac:dyDescent="0.25">
      <c r="A835" s="28" t="s">
        <v>2395</v>
      </c>
      <c r="B835" s="29" t="s">
        <v>2396</v>
      </c>
      <c r="C835" s="29" t="s">
        <v>1178</v>
      </c>
      <c r="D835" s="29" t="s">
        <v>2405</v>
      </c>
      <c r="E835" s="29" t="s">
        <v>1179</v>
      </c>
      <c r="F835" s="29" t="s">
        <v>1180</v>
      </c>
      <c r="G835" s="29" t="s">
        <v>1975</v>
      </c>
      <c r="H835" s="30">
        <v>42515</v>
      </c>
      <c r="I835" s="30">
        <v>44071</v>
      </c>
      <c r="J835" s="30">
        <v>44071</v>
      </c>
      <c r="K835" s="29" t="s">
        <v>2392</v>
      </c>
      <c r="L835" s="29" t="s">
        <v>2393</v>
      </c>
      <c r="M835" s="29" t="s">
        <v>2095</v>
      </c>
      <c r="N835" s="29" t="s">
        <v>2006</v>
      </c>
      <c r="O835" s="29" t="s">
        <v>2007</v>
      </c>
      <c r="P835" s="29" t="s">
        <v>2004</v>
      </c>
      <c r="Q835" s="29" t="s">
        <v>2005</v>
      </c>
      <c r="R835" s="30">
        <v>43734</v>
      </c>
      <c r="S835" s="30">
        <v>43734</v>
      </c>
      <c r="T835" s="30">
        <v>44071</v>
      </c>
      <c r="U835" s="30">
        <v>44071</v>
      </c>
      <c r="V835" s="29" t="s">
        <v>2074</v>
      </c>
      <c r="W835" s="29" t="s">
        <v>2075</v>
      </c>
      <c r="X835" s="30">
        <v>43382</v>
      </c>
      <c r="Y835" s="29" t="s">
        <v>2075</v>
      </c>
    </row>
    <row r="836" spans="1:25" x14ac:dyDescent="0.25">
      <c r="A836" s="28" t="s">
        <v>2395</v>
      </c>
      <c r="B836" s="29" t="s">
        <v>2396</v>
      </c>
      <c r="C836" s="29" t="s">
        <v>1146</v>
      </c>
      <c r="D836" s="29" t="s">
        <v>1148</v>
      </c>
      <c r="E836" s="29" t="s">
        <v>1147</v>
      </c>
      <c r="F836" s="29" t="s">
        <v>1148</v>
      </c>
      <c r="G836" s="29" t="s">
        <v>1975</v>
      </c>
      <c r="H836" s="30">
        <v>42499</v>
      </c>
      <c r="I836" s="30">
        <v>43008</v>
      </c>
      <c r="J836" s="30">
        <v>43008</v>
      </c>
      <c r="K836" s="29" t="s">
        <v>2392</v>
      </c>
      <c r="L836" s="29" t="s">
        <v>2393</v>
      </c>
      <c r="M836" s="29" t="s">
        <v>2095</v>
      </c>
      <c r="N836" s="29" t="s">
        <v>1979</v>
      </c>
      <c r="O836" s="29" t="s">
        <v>1980</v>
      </c>
      <c r="P836" s="29" t="s">
        <v>1981</v>
      </c>
      <c r="Q836" s="29" t="s">
        <v>1982</v>
      </c>
      <c r="R836" s="30">
        <v>42499</v>
      </c>
      <c r="S836" s="30">
        <v>42499</v>
      </c>
      <c r="T836" s="30">
        <v>42679</v>
      </c>
      <c r="U836" s="30">
        <v>42679</v>
      </c>
      <c r="V836" s="29" t="s">
        <v>1983</v>
      </c>
      <c r="W836" s="29" t="s">
        <v>1984</v>
      </c>
      <c r="X836" s="30">
        <v>43382</v>
      </c>
      <c r="Y836" s="29" t="s">
        <v>2075</v>
      </c>
    </row>
    <row r="837" spans="1:25" x14ac:dyDescent="0.25">
      <c r="A837" s="28" t="s">
        <v>2395</v>
      </c>
      <c r="B837" s="29" t="s">
        <v>2396</v>
      </c>
      <c r="C837" s="29" t="s">
        <v>1146</v>
      </c>
      <c r="D837" s="29" t="s">
        <v>1148</v>
      </c>
      <c r="E837" s="29" t="s">
        <v>1147</v>
      </c>
      <c r="F837" s="29" t="s">
        <v>1148</v>
      </c>
      <c r="G837" s="29" t="s">
        <v>1975</v>
      </c>
      <c r="H837" s="30">
        <v>42499</v>
      </c>
      <c r="I837" s="30">
        <v>43008</v>
      </c>
      <c r="J837" s="30">
        <v>43008</v>
      </c>
      <c r="K837" s="29" t="s">
        <v>2392</v>
      </c>
      <c r="L837" s="29" t="s">
        <v>2393</v>
      </c>
      <c r="M837" s="29" t="s">
        <v>2095</v>
      </c>
      <c r="N837" s="29" t="s">
        <v>1986</v>
      </c>
      <c r="O837" s="29" t="s">
        <v>1987</v>
      </c>
      <c r="P837" s="29" t="s">
        <v>1981</v>
      </c>
      <c r="Q837" s="29" t="s">
        <v>1982</v>
      </c>
      <c r="R837" s="30">
        <v>42499</v>
      </c>
      <c r="S837" s="30">
        <v>42499</v>
      </c>
      <c r="T837" s="30">
        <v>42679</v>
      </c>
      <c r="U837" s="30">
        <v>42679</v>
      </c>
      <c r="V837" s="29" t="s">
        <v>1983</v>
      </c>
      <c r="W837" s="29" t="s">
        <v>1984</v>
      </c>
      <c r="X837" s="30">
        <v>43382</v>
      </c>
      <c r="Y837" s="29" t="s">
        <v>2075</v>
      </c>
    </row>
    <row r="838" spans="1:25" x14ac:dyDescent="0.25">
      <c r="A838" s="28" t="s">
        <v>2395</v>
      </c>
      <c r="B838" s="29" t="s">
        <v>2396</v>
      </c>
      <c r="C838" s="29" t="s">
        <v>1146</v>
      </c>
      <c r="D838" s="29" t="s">
        <v>1148</v>
      </c>
      <c r="E838" s="29" t="s">
        <v>1147</v>
      </c>
      <c r="F838" s="29" t="s">
        <v>1148</v>
      </c>
      <c r="G838" s="29" t="s">
        <v>1975</v>
      </c>
      <c r="H838" s="30">
        <v>42499</v>
      </c>
      <c r="I838" s="30">
        <v>43008</v>
      </c>
      <c r="J838" s="30">
        <v>43008</v>
      </c>
      <c r="K838" s="29" t="s">
        <v>2392</v>
      </c>
      <c r="L838" s="29" t="s">
        <v>2393</v>
      </c>
      <c r="M838" s="29" t="s">
        <v>2095</v>
      </c>
      <c r="N838" s="29" t="s">
        <v>1988</v>
      </c>
      <c r="O838" s="29" t="s">
        <v>1989</v>
      </c>
      <c r="P838" s="29" t="s">
        <v>1981</v>
      </c>
      <c r="Q838" s="29" t="s">
        <v>1982</v>
      </c>
      <c r="R838" s="30">
        <v>42499</v>
      </c>
      <c r="S838" s="30">
        <v>42499</v>
      </c>
      <c r="T838" s="30">
        <v>42679</v>
      </c>
      <c r="U838" s="30">
        <v>42679</v>
      </c>
      <c r="V838" s="29" t="s">
        <v>1983</v>
      </c>
      <c r="W838" s="29" t="s">
        <v>1984</v>
      </c>
      <c r="X838" s="30">
        <v>43382</v>
      </c>
      <c r="Y838" s="29" t="s">
        <v>2075</v>
      </c>
    </row>
    <row r="839" spans="1:25" x14ac:dyDescent="0.25">
      <c r="A839" s="28" t="s">
        <v>2395</v>
      </c>
      <c r="B839" s="29" t="s">
        <v>2396</v>
      </c>
      <c r="C839" s="29" t="s">
        <v>1146</v>
      </c>
      <c r="D839" s="29" t="s">
        <v>1148</v>
      </c>
      <c r="E839" s="29" t="s">
        <v>1147</v>
      </c>
      <c r="F839" s="29" t="s">
        <v>1148</v>
      </c>
      <c r="G839" s="29" t="s">
        <v>1975</v>
      </c>
      <c r="H839" s="30">
        <v>42499</v>
      </c>
      <c r="I839" s="30">
        <v>43008</v>
      </c>
      <c r="J839" s="30">
        <v>43008</v>
      </c>
      <c r="K839" s="29" t="s">
        <v>2392</v>
      </c>
      <c r="L839" s="29" t="s">
        <v>2393</v>
      </c>
      <c r="M839" s="29" t="s">
        <v>2095</v>
      </c>
      <c r="N839" s="29" t="s">
        <v>1990</v>
      </c>
      <c r="O839" s="29" t="s">
        <v>1991</v>
      </c>
      <c r="P839" s="29" t="s">
        <v>1981</v>
      </c>
      <c r="Q839" s="29" t="s">
        <v>1982</v>
      </c>
      <c r="R839" s="30">
        <v>42499</v>
      </c>
      <c r="S839" s="30">
        <v>42499</v>
      </c>
      <c r="T839" s="30">
        <v>42679</v>
      </c>
      <c r="U839" s="30">
        <v>42679</v>
      </c>
      <c r="V839" s="29" t="s">
        <v>1983</v>
      </c>
      <c r="W839" s="29" t="s">
        <v>1984</v>
      </c>
      <c r="X839" s="30">
        <v>43382</v>
      </c>
      <c r="Y839" s="29" t="s">
        <v>2075</v>
      </c>
    </row>
    <row r="840" spans="1:25" x14ac:dyDescent="0.25">
      <c r="A840" s="28" t="s">
        <v>2395</v>
      </c>
      <c r="B840" s="29" t="s">
        <v>2396</v>
      </c>
      <c r="C840" s="29" t="s">
        <v>1146</v>
      </c>
      <c r="D840" s="29" t="s">
        <v>1148</v>
      </c>
      <c r="E840" s="29" t="s">
        <v>1147</v>
      </c>
      <c r="F840" s="29" t="s">
        <v>1148</v>
      </c>
      <c r="G840" s="29" t="s">
        <v>1975</v>
      </c>
      <c r="H840" s="30">
        <v>42499</v>
      </c>
      <c r="I840" s="30">
        <v>43008</v>
      </c>
      <c r="J840" s="30">
        <v>43008</v>
      </c>
      <c r="K840" s="29" t="s">
        <v>2392</v>
      </c>
      <c r="L840" s="29" t="s">
        <v>2393</v>
      </c>
      <c r="M840" s="29" t="s">
        <v>2095</v>
      </c>
      <c r="N840" s="29" t="s">
        <v>1992</v>
      </c>
      <c r="O840" s="29" t="s">
        <v>1993</v>
      </c>
      <c r="P840" s="29" t="s">
        <v>1981</v>
      </c>
      <c r="Q840" s="29" t="s">
        <v>1982</v>
      </c>
      <c r="R840" s="30">
        <v>42680</v>
      </c>
      <c r="S840" s="30">
        <v>42680</v>
      </c>
      <c r="T840" s="30">
        <v>42681</v>
      </c>
      <c r="U840" s="30">
        <v>42681</v>
      </c>
      <c r="V840" s="29" t="s">
        <v>1983</v>
      </c>
      <c r="W840" s="29" t="s">
        <v>1984</v>
      </c>
      <c r="X840" s="30">
        <v>43382</v>
      </c>
      <c r="Y840" s="29" t="s">
        <v>2075</v>
      </c>
    </row>
    <row r="841" spans="1:25" x14ac:dyDescent="0.25">
      <c r="A841" s="28" t="s">
        <v>2395</v>
      </c>
      <c r="B841" s="29" t="s">
        <v>2396</v>
      </c>
      <c r="C841" s="29" t="s">
        <v>1146</v>
      </c>
      <c r="D841" s="29" t="s">
        <v>1148</v>
      </c>
      <c r="E841" s="29" t="s">
        <v>1147</v>
      </c>
      <c r="F841" s="29" t="s">
        <v>1148</v>
      </c>
      <c r="G841" s="29" t="s">
        <v>1975</v>
      </c>
      <c r="H841" s="30">
        <v>42499</v>
      </c>
      <c r="I841" s="30">
        <v>43008</v>
      </c>
      <c r="J841" s="30">
        <v>43008</v>
      </c>
      <c r="K841" s="29" t="s">
        <v>2392</v>
      </c>
      <c r="L841" s="29" t="s">
        <v>2393</v>
      </c>
      <c r="M841" s="29" t="s">
        <v>2095</v>
      </c>
      <c r="N841" s="29" t="s">
        <v>1994</v>
      </c>
      <c r="O841" s="29" t="s">
        <v>1995</v>
      </c>
      <c r="P841" s="29" t="s">
        <v>1981</v>
      </c>
      <c r="Q841" s="29" t="s">
        <v>1982</v>
      </c>
      <c r="R841" s="30">
        <v>42716</v>
      </c>
      <c r="S841" s="30">
        <v>42716</v>
      </c>
      <c r="T841" s="30">
        <v>42895</v>
      </c>
      <c r="U841" s="30">
        <v>42895</v>
      </c>
      <c r="V841" s="29" t="s">
        <v>1983</v>
      </c>
      <c r="W841" s="29" t="s">
        <v>1984</v>
      </c>
      <c r="X841" s="30">
        <v>43382</v>
      </c>
      <c r="Y841" s="29" t="s">
        <v>2075</v>
      </c>
    </row>
    <row r="842" spans="1:25" x14ac:dyDescent="0.25">
      <c r="A842" s="28" t="s">
        <v>2395</v>
      </c>
      <c r="B842" s="29" t="s">
        <v>2396</v>
      </c>
      <c r="C842" s="29" t="s">
        <v>1146</v>
      </c>
      <c r="D842" s="29" t="s">
        <v>1148</v>
      </c>
      <c r="E842" s="29" t="s">
        <v>1147</v>
      </c>
      <c r="F842" s="29" t="s">
        <v>1148</v>
      </c>
      <c r="G842" s="29" t="s">
        <v>1975</v>
      </c>
      <c r="H842" s="30">
        <v>42499</v>
      </c>
      <c r="I842" s="30">
        <v>43008</v>
      </c>
      <c r="J842" s="30">
        <v>43008</v>
      </c>
      <c r="K842" s="29" t="s">
        <v>2392</v>
      </c>
      <c r="L842" s="29" t="s">
        <v>2393</v>
      </c>
      <c r="M842" s="29" t="s">
        <v>2095</v>
      </c>
      <c r="N842" s="29" t="s">
        <v>1996</v>
      </c>
      <c r="O842" s="29" t="s">
        <v>1997</v>
      </c>
      <c r="P842" s="29" t="s">
        <v>1981</v>
      </c>
      <c r="Q842" s="29" t="s">
        <v>1982</v>
      </c>
      <c r="R842" s="30">
        <v>42896</v>
      </c>
      <c r="S842" s="30">
        <v>42896</v>
      </c>
      <c r="T842" s="30">
        <v>43008</v>
      </c>
      <c r="U842" s="30">
        <v>43008</v>
      </c>
      <c r="V842" s="29" t="s">
        <v>1983</v>
      </c>
      <c r="W842" s="29" t="s">
        <v>1984</v>
      </c>
      <c r="X842" s="30">
        <v>43382</v>
      </c>
      <c r="Y842" s="29" t="s">
        <v>2075</v>
      </c>
    </row>
    <row r="843" spans="1:25" x14ac:dyDescent="0.25">
      <c r="A843" s="28" t="s">
        <v>2395</v>
      </c>
      <c r="B843" s="29" t="s">
        <v>2396</v>
      </c>
      <c r="C843" s="29" t="s">
        <v>1143</v>
      </c>
      <c r="D843" s="29" t="s">
        <v>1145</v>
      </c>
      <c r="E843" s="29" t="s">
        <v>1144</v>
      </c>
      <c r="F843" s="29" t="s">
        <v>1145</v>
      </c>
      <c r="G843" s="29" t="s">
        <v>1975</v>
      </c>
      <c r="H843" s="30">
        <v>42499</v>
      </c>
      <c r="I843" s="30">
        <v>43100</v>
      </c>
      <c r="J843" s="30">
        <v>43100</v>
      </c>
      <c r="K843" s="29" t="s">
        <v>2392</v>
      </c>
      <c r="L843" s="29" t="s">
        <v>2393</v>
      </c>
      <c r="M843" s="29" t="s">
        <v>2095</v>
      </c>
      <c r="N843" s="29" t="s">
        <v>1979</v>
      </c>
      <c r="O843" s="29" t="s">
        <v>1980</v>
      </c>
      <c r="P843" s="29" t="s">
        <v>1981</v>
      </c>
      <c r="Q843" s="29" t="s">
        <v>1982</v>
      </c>
      <c r="R843" s="30">
        <v>42499</v>
      </c>
      <c r="S843" s="30">
        <v>42499</v>
      </c>
      <c r="T843" s="30">
        <v>42563</v>
      </c>
      <c r="U843" s="30">
        <v>42563</v>
      </c>
      <c r="V843" s="29" t="s">
        <v>1983</v>
      </c>
      <c r="W843" s="29" t="s">
        <v>1984</v>
      </c>
      <c r="X843" s="30">
        <v>43382</v>
      </c>
      <c r="Y843" s="29" t="s">
        <v>2075</v>
      </c>
    </row>
    <row r="844" spans="1:25" x14ac:dyDescent="0.25">
      <c r="A844" s="28" t="s">
        <v>2395</v>
      </c>
      <c r="B844" s="29" t="s">
        <v>2396</v>
      </c>
      <c r="C844" s="29" t="s">
        <v>1143</v>
      </c>
      <c r="D844" s="29" t="s">
        <v>1145</v>
      </c>
      <c r="E844" s="29" t="s">
        <v>1144</v>
      </c>
      <c r="F844" s="29" t="s">
        <v>1145</v>
      </c>
      <c r="G844" s="29" t="s">
        <v>1975</v>
      </c>
      <c r="H844" s="30">
        <v>42499</v>
      </c>
      <c r="I844" s="30">
        <v>43100</v>
      </c>
      <c r="J844" s="30">
        <v>43100</v>
      </c>
      <c r="K844" s="29" t="s">
        <v>2392</v>
      </c>
      <c r="L844" s="29" t="s">
        <v>2393</v>
      </c>
      <c r="M844" s="29" t="s">
        <v>2095</v>
      </c>
      <c r="N844" s="29" t="s">
        <v>1986</v>
      </c>
      <c r="O844" s="29" t="s">
        <v>1987</v>
      </c>
      <c r="P844" s="29" t="s">
        <v>1981</v>
      </c>
      <c r="Q844" s="29" t="s">
        <v>1982</v>
      </c>
      <c r="R844" s="30">
        <v>42499</v>
      </c>
      <c r="S844" s="30">
        <v>42499</v>
      </c>
      <c r="T844" s="30">
        <v>42563</v>
      </c>
      <c r="U844" s="30">
        <v>42563</v>
      </c>
      <c r="V844" s="29" t="s">
        <v>1983</v>
      </c>
      <c r="W844" s="29" t="s">
        <v>1984</v>
      </c>
      <c r="X844" s="30">
        <v>43382</v>
      </c>
      <c r="Y844" s="29" t="s">
        <v>2075</v>
      </c>
    </row>
    <row r="845" spans="1:25" x14ac:dyDescent="0.25">
      <c r="A845" s="28" t="s">
        <v>2395</v>
      </c>
      <c r="B845" s="29" t="s">
        <v>2396</v>
      </c>
      <c r="C845" s="29" t="s">
        <v>1143</v>
      </c>
      <c r="D845" s="29" t="s">
        <v>1145</v>
      </c>
      <c r="E845" s="29" t="s">
        <v>1144</v>
      </c>
      <c r="F845" s="29" t="s">
        <v>1145</v>
      </c>
      <c r="G845" s="29" t="s">
        <v>1975</v>
      </c>
      <c r="H845" s="30">
        <v>42499</v>
      </c>
      <c r="I845" s="30">
        <v>43100</v>
      </c>
      <c r="J845" s="30">
        <v>43100</v>
      </c>
      <c r="K845" s="29" t="s">
        <v>2392</v>
      </c>
      <c r="L845" s="29" t="s">
        <v>2393</v>
      </c>
      <c r="M845" s="29" t="s">
        <v>2095</v>
      </c>
      <c r="N845" s="29" t="s">
        <v>1988</v>
      </c>
      <c r="O845" s="29" t="s">
        <v>1989</v>
      </c>
      <c r="P845" s="29" t="s">
        <v>1981</v>
      </c>
      <c r="Q845" s="29" t="s">
        <v>1982</v>
      </c>
      <c r="R845" s="30">
        <v>42499</v>
      </c>
      <c r="S845" s="30">
        <v>42499</v>
      </c>
      <c r="T845" s="30">
        <v>42563</v>
      </c>
      <c r="U845" s="30">
        <v>42563</v>
      </c>
      <c r="V845" s="29" t="s">
        <v>1983</v>
      </c>
      <c r="W845" s="29" t="s">
        <v>1984</v>
      </c>
      <c r="X845" s="30">
        <v>43382</v>
      </c>
      <c r="Y845" s="29" t="s">
        <v>2075</v>
      </c>
    </row>
    <row r="846" spans="1:25" x14ac:dyDescent="0.25">
      <c r="A846" s="28" t="s">
        <v>2395</v>
      </c>
      <c r="B846" s="29" t="s">
        <v>2396</v>
      </c>
      <c r="C846" s="29" t="s">
        <v>1143</v>
      </c>
      <c r="D846" s="29" t="s">
        <v>1145</v>
      </c>
      <c r="E846" s="29" t="s">
        <v>1144</v>
      </c>
      <c r="F846" s="29" t="s">
        <v>1145</v>
      </c>
      <c r="G846" s="29" t="s">
        <v>1975</v>
      </c>
      <c r="H846" s="30">
        <v>42499</v>
      </c>
      <c r="I846" s="30">
        <v>43100</v>
      </c>
      <c r="J846" s="30">
        <v>43100</v>
      </c>
      <c r="K846" s="29" t="s">
        <v>2392</v>
      </c>
      <c r="L846" s="29" t="s">
        <v>2393</v>
      </c>
      <c r="M846" s="29" t="s">
        <v>2095</v>
      </c>
      <c r="N846" s="29" t="s">
        <v>1990</v>
      </c>
      <c r="O846" s="29" t="s">
        <v>1991</v>
      </c>
      <c r="P846" s="29" t="s">
        <v>1981</v>
      </c>
      <c r="Q846" s="29" t="s">
        <v>1982</v>
      </c>
      <c r="R846" s="30">
        <v>42499</v>
      </c>
      <c r="S846" s="30">
        <v>42499</v>
      </c>
      <c r="T846" s="30">
        <v>42563</v>
      </c>
      <c r="U846" s="30">
        <v>42563</v>
      </c>
      <c r="V846" s="29" t="s">
        <v>1983</v>
      </c>
      <c r="W846" s="29" t="s">
        <v>1984</v>
      </c>
      <c r="X846" s="30">
        <v>43382</v>
      </c>
      <c r="Y846" s="29" t="s">
        <v>2075</v>
      </c>
    </row>
    <row r="847" spans="1:25" x14ac:dyDescent="0.25">
      <c r="A847" s="28" t="s">
        <v>2395</v>
      </c>
      <c r="B847" s="29" t="s">
        <v>2396</v>
      </c>
      <c r="C847" s="29" t="s">
        <v>1143</v>
      </c>
      <c r="D847" s="29" t="s">
        <v>1145</v>
      </c>
      <c r="E847" s="29" t="s">
        <v>1144</v>
      </c>
      <c r="F847" s="29" t="s">
        <v>1145</v>
      </c>
      <c r="G847" s="29" t="s">
        <v>1975</v>
      </c>
      <c r="H847" s="30">
        <v>42499</v>
      </c>
      <c r="I847" s="30">
        <v>43100</v>
      </c>
      <c r="J847" s="30">
        <v>43100</v>
      </c>
      <c r="K847" s="29" t="s">
        <v>2392</v>
      </c>
      <c r="L847" s="29" t="s">
        <v>2393</v>
      </c>
      <c r="M847" s="29" t="s">
        <v>2095</v>
      </c>
      <c r="N847" s="29" t="s">
        <v>1992</v>
      </c>
      <c r="O847" s="29" t="s">
        <v>1993</v>
      </c>
      <c r="P847" s="29" t="s">
        <v>1981</v>
      </c>
      <c r="Q847" s="29" t="s">
        <v>1982</v>
      </c>
      <c r="R847" s="30">
        <v>42680</v>
      </c>
      <c r="S847" s="30">
        <v>42680</v>
      </c>
      <c r="T847" s="30">
        <v>42681</v>
      </c>
      <c r="U847" s="30">
        <v>42681</v>
      </c>
      <c r="V847" s="29" t="s">
        <v>1983</v>
      </c>
      <c r="W847" s="29" t="s">
        <v>1984</v>
      </c>
      <c r="X847" s="30">
        <v>43382</v>
      </c>
      <c r="Y847" s="29" t="s">
        <v>2075</v>
      </c>
    </row>
    <row r="848" spans="1:25" x14ac:dyDescent="0.25">
      <c r="A848" s="28" t="s">
        <v>2395</v>
      </c>
      <c r="B848" s="29" t="s">
        <v>2396</v>
      </c>
      <c r="C848" s="29" t="s">
        <v>1143</v>
      </c>
      <c r="D848" s="29" t="s">
        <v>1145</v>
      </c>
      <c r="E848" s="29" t="s">
        <v>1144</v>
      </c>
      <c r="F848" s="29" t="s">
        <v>1145</v>
      </c>
      <c r="G848" s="29" t="s">
        <v>1975</v>
      </c>
      <c r="H848" s="30">
        <v>42499</v>
      </c>
      <c r="I848" s="30">
        <v>43100</v>
      </c>
      <c r="J848" s="30">
        <v>43100</v>
      </c>
      <c r="K848" s="29" t="s">
        <v>2392</v>
      </c>
      <c r="L848" s="29" t="s">
        <v>2393</v>
      </c>
      <c r="M848" s="29" t="s">
        <v>2095</v>
      </c>
      <c r="N848" s="29" t="s">
        <v>1994</v>
      </c>
      <c r="O848" s="29" t="s">
        <v>1995</v>
      </c>
      <c r="P848" s="29" t="s">
        <v>1981</v>
      </c>
      <c r="Q848" s="29" t="s">
        <v>1982</v>
      </c>
      <c r="R848" s="30">
        <v>42736</v>
      </c>
      <c r="S848" s="30">
        <v>42736</v>
      </c>
      <c r="T848" s="30">
        <v>43100</v>
      </c>
      <c r="U848" s="30">
        <v>43100</v>
      </c>
      <c r="V848" s="29" t="s">
        <v>1983</v>
      </c>
      <c r="W848" s="29" t="s">
        <v>1984</v>
      </c>
      <c r="X848" s="30">
        <v>43382</v>
      </c>
      <c r="Y848" s="29" t="s">
        <v>2075</v>
      </c>
    </row>
    <row r="849" spans="1:25" x14ac:dyDescent="0.25">
      <c r="A849" s="28" t="s">
        <v>2395</v>
      </c>
      <c r="B849" s="29" t="s">
        <v>2396</v>
      </c>
      <c r="C849" s="29" t="s">
        <v>1143</v>
      </c>
      <c r="D849" s="29" t="s">
        <v>1145</v>
      </c>
      <c r="E849" s="29" t="s">
        <v>1144</v>
      </c>
      <c r="F849" s="29" t="s">
        <v>1145</v>
      </c>
      <c r="G849" s="29" t="s">
        <v>1975</v>
      </c>
      <c r="H849" s="30">
        <v>42499</v>
      </c>
      <c r="I849" s="30">
        <v>43100</v>
      </c>
      <c r="J849" s="30">
        <v>43100</v>
      </c>
      <c r="K849" s="29" t="s">
        <v>2392</v>
      </c>
      <c r="L849" s="29" t="s">
        <v>2393</v>
      </c>
      <c r="M849" s="29" t="s">
        <v>2095</v>
      </c>
      <c r="N849" s="29" t="s">
        <v>1996</v>
      </c>
      <c r="O849" s="29" t="s">
        <v>1997</v>
      </c>
      <c r="P849" s="29" t="s">
        <v>1981</v>
      </c>
      <c r="Q849" s="29" t="s">
        <v>1982</v>
      </c>
      <c r="R849" s="30">
        <v>43101</v>
      </c>
      <c r="S849" s="30">
        <v>43101</v>
      </c>
      <c r="T849" s="30">
        <v>43189</v>
      </c>
      <c r="U849" s="30">
        <v>43189</v>
      </c>
      <c r="V849" s="29" t="s">
        <v>1983</v>
      </c>
      <c r="W849" s="29" t="s">
        <v>1984</v>
      </c>
      <c r="X849" s="30">
        <v>43382</v>
      </c>
      <c r="Y849" s="29" t="s">
        <v>2075</v>
      </c>
    </row>
    <row r="850" spans="1:25" x14ac:dyDescent="0.25">
      <c r="A850" s="28" t="s">
        <v>2395</v>
      </c>
      <c r="B850" s="29" t="s">
        <v>2396</v>
      </c>
      <c r="C850" s="29" t="s">
        <v>1161</v>
      </c>
      <c r="D850" s="29" t="s">
        <v>1163</v>
      </c>
      <c r="E850" s="29" t="s">
        <v>1162</v>
      </c>
      <c r="F850" s="29" t="s">
        <v>1163</v>
      </c>
      <c r="G850" s="29" t="s">
        <v>1975</v>
      </c>
      <c r="H850" s="30">
        <v>42550</v>
      </c>
      <c r="I850" s="30">
        <v>44591</v>
      </c>
      <c r="J850" s="30" t="s">
        <v>1921</v>
      </c>
      <c r="K850" s="29" t="s">
        <v>2392</v>
      </c>
      <c r="L850" s="29" t="s">
        <v>2393</v>
      </c>
      <c r="M850" s="29" t="s">
        <v>2095</v>
      </c>
      <c r="N850" s="29" t="s">
        <v>2003</v>
      </c>
      <c r="O850" s="29" t="s">
        <v>1993</v>
      </c>
      <c r="P850" s="29" t="s">
        <v>2004</v>
      </c>
      <c r="Q850" s="29" t="s">
        <v>2005</v>
      </c>
      <c r="R850" s="30">
        <v>43139</v>
      </c>
      <c r="S850" s="30">
        <v>43139</v>
      </c>
      <c r="T850" s="30">
        <v>43139</v>
      </c>
      <c r="U850" s="30">
        <v>43139</v>
      </c>
      <c r="V850" s="29" t="s">
        <v>2074</v>
      </c>
      <c r="W850" s="29" t="s">
        <v>2075</v>
      </c>
      <c r="X850" s="30">
        <v>43375</v>
      </c>
      <c r="Y850" s="29" t="s">
        <v>2002</v>
      </c>
    </row>
    <row r="851" spans="1:25" x14ac:dyDescent="0.25">
      <c r="A851" s="28" t="s">
        <v>2395</v>
      </c>
      <c r="B851" s="29" t="s">
        <v>2396</v>
      </c>
      <c r="C851" s="29" t="s">
        <v>1161</v>
      </c>
      <c r="D851" s="29" t="s">
        <v>1163</v>
      </c>
      <c r="E851" s="29" t="s">
        <v>1162</v>
      </c>
      <c r="F851" s="29" t="s">
        <v>1163</v>
      </c>
      <c r="G851" s="29" t="s">
        <v>1975</v>
      </c>
      <c r="H851" s="30">
        <v>42550</v>
      </c>
      <c r="I851" s="30">
        <v>44591</v>
      </c>
      <c r="J851" s="30" t="s">
        <v>1921</v>
      </c>
      <c r="K851" s="29" t="s">
        <v>2392</v>
      </c>
      <c r="L851" s="29" t="s">
        <v>2393</v>
      </c>
      <c r="M851" s="29" t="s">
        <v>2095</v>
      </c>
      <c r="N851" s="29" t="s">
        <v>2006</v>
      </c>
      <c r="O851" s="29" t="s">
        <v>2007</v>
      </c>
      <c r="P851" s="29" t="s">
        <v>2004</v>
      </c>
      <c r="Q851" s="29" t="s">
        <v>2005</v>
      </c>
      <c r="R851" s="30">
        <v>43430</v>
      </c>
      <c r="S851" s="30">
        <v>43430</v>
      </c>
      <c r="T851" s="30">
        <v>44926</v>
      </c>
      <c r="U851" s="30"/>
      <c r="V851" s="29" t="s">
        <v>2074</v>
      </c>
      <c r="W851" s="29" t="s">
        <v>2075</v>
      </c>
      <c r="X851" s="30">
        <v>43375</v>
      </c>
      <c r="Y851" s="29" t="s">
        <v>2002</v>
      </c>
    </row>
    <row r="852" spans="1:25" x14ac:dyDescent="0.25">
      <c r="A852" s="28" t="s">
        <v>2395</v>
      </c>
      <c r="B852" s="29" t="s">
        <v>2396</v>
      </c>
      <c r="C852" s="29" t="s">
        <v>1212</v>
      </c>
      <c r="D852" s="29" t="s">
        <v>1214</v>
      </c>
      <c r="E852" s="29" t="s">
        <v>1213</v>
      </c>
      <c r="F852" s="29" t="s">
        <v>1214</v>
      </c>
      <c r="G852" s="29" t="s">
        <v>1975</v>
      </c>
      <c r="H852" s="30">
        <v>42499</v>
      </c>
      <c r="I852" s="30">
        <v>43281</v>
      </c>
      <c r="J852" s="30">
        <v>43281</v>
      </c>
      <c r="K852" s="29" t="s">
        <v>2392</v>
      </c>
      <c r="L852" s="29" t="s">
        <v>2393</v>
      </c>
      <c r="M852" s="29" t="s">
        <v>2095</v>
      </c>
      <c r="N852" s="29" t="s">
        <v>2003</v>
      </c>
      <c r="O852" s="29" t="s">
        <v>1993</v>
      </c>
      <c r="P852" s="29" t="s">
        <v>2004</v>
      </c>
      <c r="Q852" s="29" t="s">
        <v>2005</v>
      </c>
      <c r="R852" s="30">
        <v>42499</v>
      </c>
      <c r="S852" s="30">
        <v>42499</v>
      </c>
      <c r="T852" s="30">
        <v>42499</v>
      </c>
      <c r="U852" s="30">
        <v>42499</v>
      </c>
      <c r="V852" s="29" t="s">
        <v>2074</v>
      </c>
      <c r="W852" s="29" t="s">
        <v>2075</v>
      </c>
      <c r="X852" s="30">
        <v>43382</v>
      </c>
      <c r="Y852" s="29" t="s">
        <v>2075</v>
      </c>
    </row>
    <row r="853" spans="1:25" x14ac:dyDescent="0.25">
      <c r="A853" s="28" t="s">
        <v>2395</v>
      </c>
      <c r="B853" s="29" t="s">
        <v>2396</v>
      </c>
      <c r="C853" s="29" t="s">
        <v>1212</v>
      </c>
      <c r="D853" s="29" t="s">
        <v>1214</v>
      </c>
      <c r="E853" s="29" t="s">
        <v>1213</v>
      </c>
      <c r="F853" s="29" t="s">
        <v>1214</v>
      </c>
      <c r="G853" s="29" t="s">
        <v>1975</v>
      </c>
      <c r="H853" s="30">
        <v>42499</v>
      </c>
      <c r="I853" s="30">
        <v>43281</v>
      </c>
      <c r="J853" s="30">
        <v>43281</v>
      </c>
      <c r="K853" s="29" t="s">
        <v>2392</v>
      </c>
      <c r="L853" s="29" t="s">
        <v>2393</v>
      </c>
      <c r="M853" s="29" t="s">
        <v>2095</v>
      </c>
      <c r="N853" s="29" t="s">
        <v>2006</v>
      </c>
      <c r="O853" s="29" t="s">
        <v>2007</v>
      </c>
      <c r="P853" s="29" t="s">
        <v>2004</v>
      </c>
      <c r="Q853" s="29" t="s">
        <v>2005</v>
      </c>
      <c r="R853" s="30">
        <v>42499</v>
      </c>
      <c r="S853" s="30">
        <v>42499</v>
      </c>
      <c r="T853" s="30">
        <v>43281</v>
      </c>
      <c r="U853" s="30">
        <v>43281</v>
      </c>
      <c r="V853" s="29" t="s">
        <v>2074</v>
      </c>
      <c r="W853" s="29" t="s">
        <v>2075</v>
      </c>
      <c r="X853" s="30">
        <v>43382</v>
      </c>
      <c r="Y853" s="29" t="s">
        <v>2075</v>
      </c>
    </row>
    <row r="854" spans="1:25" x14ac:dyDescent="0.25">
      <c r="A854" s="28" t="s">
        <v>2395</v>
      </c>
      <c r="B854" s="29" t="s">
        <v>2396</v>
      </c>
      <c r="C854" s="29" t="s">
        <v>1164</v>
      </c>
      <c r="D854" s="29" t="s">
        <v>1165</v>
      </c>
      <c r="E854" s="29" t="s">
        <v>1162</v>
      </c>
      <c r="F854" s="29" t="s">
        <v>1165</v>
      </c>
      <c r="G854" s="29" t="s">
        <v>1975</v>
      </c>
      <c r="H854" s="30">
        <v>42499</v>
      </c>
      <c r="I854" s="30">
        <v>43190</v>
      </c>
      <c r="J854" s="30">
        <v>43190</v>
      </c>
      <c r="K854" s="29" t="s">
        <v>2392</v>
      </c>
      <c r="L854" s="29" t="s">
        <v>2393</v>
      </c>
      <c r="M854" s="29" t="s">
        <v>2095</v>
      </c>
      <c r="N854" s="29" t="s">
        <v>2003</v>
      </c>
      <c r="O854" s="29" t="s">
        <v>1993</v>
      </c>
      <c r="P854" s="29" t="s">
        <v>2004</v>
      </c>
      <c r="Q854" s="29" t="s">
        <v>2005</v>
      </c>
      <c r="R854" s="30">
        <v>42499</v>
      </c>
      <c r="S854" s="30">
        <v>42499</v>
      </c>
      <c r="T854" s="30">
        <v>42499</v>
      </c>
      <c r="U854" s="30">
        <v>42499</v>
      </c>
      <c r="V854" s="29" t="s">
        <v>2074</v>
      </c>
      <c r="W854" s="29" t="s">
        <v>2075</v>
      </c>
      <c r="X854" s="30">
        <v>43382</v>
      </c>
      <c r="Y854" s="29" t="s">
        <v>2075</v>
      </c>
    </row>
    <row r="855" spans="1:25" x14ac:dyDescent="0.25">
      <c r="A855" s="28" t="s">
        <v>2395</v>
      </c>
      <c r="B855" s="29" t="s">
        <v>2396</v>
      </c>
      <c r="C855" s="29" t="s">
        <v>1164</v>
      </c>
      <c r="D855" s="29" t="s">
        <v>1165</v>
      </c>
      <c r="E855" s="29" t="s">
        <v>1162</v>
      </c>
      <c r="F855" s="29" t="s">
        <v>1165</v>
      </c>
      <c r="G855" s="29" t="s">
        <v>1975</v>
      </c>
      <c r="H855" s="30">
        <v>42499</v>
      </c>
      <c r="I855" s="30">
        <v>43190</v>
      </c>
      <c r="J855" s="30">
        <v>43190</v>
      </c>
      <c r="K855" s="29" t="s">
        <v>2392</v>
      </c>
      <c r="L855" s="29" t="s">
        <v>2393</v>
      </c>
      <c r="M855" s="29" t="s">
        <v>2095</v>
      </c>
      <c r="N855" s="29" t="s">
        <v>2006</v>
      </c>
      <c r="O855" s="29" t="s">
        <v>2007</v>
      </c>
      <c r="P855" s="29" t="s">
        <v>2004</v>
      </c>
      <c r="Q855" s="29" t="s">
        <v>2005</v>
      </c>
      <c r="R855" s="30">
        <v>42499</v>
      </c>
      <c r="S855" s="30">
        <v>42499</v>
      </c>
      <c r="T855" s="30">
        <v>43190</v>
      </c>
      <c r="U855" s="30">
        <v>43190</v>
      </c>
      <c r="V855" s="29" t="s">
        <v>2074</v>
      </c>
      <c r="W855" s="29" t="s">
        <v>2075</v>
      </c>
      <c r="X855" s="30">
        <v>43382</v>
      </c>
      <c r="Y855" s="29" t="s">
        <v>2075</v>
      </c>
    </row>
    <row r="856" spans="1:25" x14ac:dyDescent="0.25">
      <c r="A856" s="28" t="s">
        <v>2395</v>
      </c>
      <c r="B856" s="29" t="s">
        <v>2396</v>
      </c>
      <c r="C856" s="29" t="s">
        <v>1209</v>
      </c>
      <c r="D856" s="29" t="s">
        <v>1211</v>
      </c>
      <c r="E856" s="29" t="s">
        <v>1210</v>
      </c>
      <c r="F856" s="29" t="s">
        <v>1211</v>
      </c>
      <c r="G856" s="29" t="s">
        <v>1975</v>
      </c>
      <c r="H856" s="30">
        <v>42880</v>
      </c>
      <c r="I856" s="30">
        <v>44029</v>
      </c>
      <c r="J856" s="30">
        <v>44029</v>
      </c>
      <c r="K856" s="29" t="s">
        <v>2392</v>
      </c>
      <c r="L856" s="29" t="s">
        <v>2393</v>
      </c>
      <c r="M856" s="29" t="s">
        <v>2095</v>
      </c>
      <c r="N856" s="29" t="s">
        <v>2003</v>
      </c>
      <c r="O856" s="29" t="s">
        <v>1993</v>
      </c>
      <c r="P856" s="29" t="s">
        <v>2004</v>
      </c>
      <c r="Q856" s="29" t="s">
        <v>2005</v>
      </c>
      <c r="R856" s="30">
        <v>43817</v>
      </c>
      <c r="S856" s="30">
        <v>43817</v>
      </c>
      <c r="T856" s="30">
        <v>43817</v>
      </c>
      <c r="U856" s="30">
        <v>43817</v>
      </c>
      <c r="V856" s="29" t="s">
        <v>2074</v>
      </c>
      <c r="W856" s="29" t="s">
        <v>2075</v>
      </c>
      <c r="X856" s="30">
        <v>43375</v>
      </c>
      <c r="Y856" s="29" t="s">
        <v>2075</v>
      </c>
    </row>
    <row r="857" spans="1:25" x14ac:dyDescent="0.25">
      <c r="A857" s="28" t="s">
        <v>2395</v>
      </c>
      <c r="B857" s="29" t="s">
        <v>2396</v>
      </c>
      <c r="C857" s="29" t="s">
        <v>1209</v>
      </c>
      <c r="D857" s="29" t="s">
        <v>1211</v>
      </c>
      <c r="E857" s="29" t="s">
        <v>1210</v>
      </c>
      <c r="F857" s="29" t="s">
        <v>1211</v>
      </c>
      <c r="G857" s="29" t="s">
        <v>1975</v>
      </c>
      <c r="H857" s="30">
        <v>42880</v>
      </c>
      <c r="I857" s="30">
        <v>44029</v>
      </c>
      <c r="J857" s="30">
        <v>44029</v>
      </c>
      <c r="K857" s="29" t="s">
        <v>2392</v>
      </c>
      <c r="L857" s="29" t="s">
        <v>2393</v>
      </c>
      <c r="M857" s="29" t="s">
        <v>2095</v>
      </c>
      <c r="N857" s="29" t="s">
        <v>2006</v>
      </c>
      <c r="O857" s="29" t="s">
        <v>2007</v>
      </c>
      <c r="P857" s="29" t="s">
        <v>2004</v>
      </c>
      <c r="Q857" s="29" t="s">
        <v>2005</v>
      </c>
      <c r="R857" s="30">
        <v>43916</v>
      </c>
      <c r="S857" s="30">
        <v>43916</v>
      </c>
      <c r="T857" s="30">
        <v>44029</v>
      </c>
      <c r="U857" s="30">
        <v>44029</v>
      </c>
      <c r="V857" s="29" t="s">
        <v>2074</v>
      </c>
      <c r="W857" s="29" t="s">
        <v>2075</v>
      </c>
      <c r="X857" s="30">
        <v>43375</v>
      </c>
      <c r="Y857" s="29" t="s">
        <v>2075</v>
      </c>
    </row>
    <row r="858" spans="1:25" x14ac:dyDescent="0.25">
      <c r="A858" s="28" t="s">
        <v>2395</v>
      </c>
      <c r="B858" s="29" t="s">
        <v>2396</v>
      </c>
      <c r="C858" s="29" t="s">
        <v>1292</v>
      </c>
      <c r="D858" s="29" t="s">
        <v>1294</v>
      </c>
      <c r="E858" s="29" t="s">
        <v>1293</v>
      </c>
      <c r="F858" s="29" t="s">
        <v>1294</v>
      </c>
      <c r="G858" s="29" t="s">
        <v>1975</v>
      </c>
      <c r="H858" s="30">
        <v>44470</v>
      </c>
      <c r="I858" s="30">
        <v>44561</v>
      </c>
      <c r="J858" s="30">
        <v>44561</v>
      </c>
      <c r="K858" s="29" t="s">
        <v>2392</v>
      </c>
      <c r="L858" s="29" t="s">
        <v>2393</v>
      </c>
      <c r="M858" s="29" t="s">
        <v>2095</v>
      </c>
      <c r="N858" s="29" t="s">
        <v>1979</v>
      </c>
      <c r="O858" s="29" t="s">
        <v>1980</v>
      </c>
      <c r="P858" s="29" t="s">
        <v>1981</v>
      </c>
      <c r="Q858" s="29" t="s">
        <v>1982</v>
      </c>
      <c r="R858" s="30">
        <v>42499</v>
      </c>
      <c r="S858" s="30">
        <v>42499</v>
      </c>
      <c r="T858" s="30">
        <v>44561</v>
      </c>
      <c r="U858" s="30">
        <v>42879</v>
      </c>
      <c r="V858" s="29" t="s">
        <v>1983</v>
      </c>
      <c r="W858" s="29" t="s">
        <v>1984</v>
      </c>
      <c r="X858" s="30">
        <v>43392</v>
      </c>
      <c r="Y858" s="29" t="s">
        <v>2075</v>
      </c>
    </row>
    <row r="859" spans="1:25" x14ac:dyDescent="0.25">
      <c r="A859" s="28" t="s">
        <v>2395</v>
      </c>
      <c r="B859" s="29" t="s">
        <v>2396</v>
      </c>
      <c r="C859" s="29" t="s">
        <v>1292</v>
      </c>
      <c r="D859" s="29" t="s">
        <v>1294</v>
      </c>
      <c r="E859" s="29" t="s">
        <v>1293</v>
      </c>
      <c r="F859" s="29" t="s">
        <v>1294</v>
      </c>
      <c r="G859" s="29" t="s">
        <v>1975</v>
      </c>
      <c r="H859" s="30">
        <v>44470</v>
      </c>
      <c r="I859" s="30">
        <v>44561</v>
      </c>
      <c r="J859" s="30">
        <v>44561</v>
      </c>
      <c r="K859" s="29" t="s">
        <v>2392</v>
      </c>
      <c r="L859" s="29" t="s">
        <v>2393</v>
      </c>
      <c r="M859" s="29" t="s">
        <v>2095</v>
      </c>
      <c r="N859" s="29" t="s">
        <v>1986</v>
      </c>
      <c r="O859" s="29" t="s">
        <v>1987</v>
      </c>
      <c r="P859" s="29" t="s">
        <v>1981</v>
      </c>
      <c r="Q859" s="29" t="s">
        <v>1982</v>
      </c>
      <c r="R859" s="30">
        <v>42499</v>
      </c>
      <c r="S859" s="30">
        <v>42880</v>
      </c>
      <c r="T859" s="30">
        <v>44561</v>
      </c>
      <c r="U859" s="30">
        <v>43438</v>
      </c>
      <c r="V859" s="29" t="s">
        <v>1983</v>
      </c>
      <c r="W859" s="29" t="s">
        <v>1984</v>
      </c>
      <c r="X859" s="30">
        <v>43392</v>
      </c>
      <c r="Y859" s="29" t="s">
        <v>2075</v>
      </c>
    </row>
    <row r="860" spans="1:25" x14ac:dyDescent="0.25">
      <c r="A860" s="28" t="s">
        <v>2395</v>
      </c>
      <c r="B860" s="29" t="s">
        <v>2396</v>
      </c>
      <c r="C860" s="29" t="s">
        <v>1292</v>
      </c>
      <c r="D860" s="29" t="s">
        <v>1294</v>
      </c>
      <c r="E860" s="29" t="s">
        <v>1293</v>
      </c>
      <c r="F860" s="29" t="s">
        <v>1294</v>
      </c>
      <c r="G860" s="29" t="s">
        <v>1975</v>
      </c>
      <c r="H860" s="30">
        <v>44470</v>
      </c>
      <c r="I860" s="30">
        <v>44561</v>
      </c>
      <c r="J860" s="30">
        <v>44561</v>
      </c>
      <c r="K860" s="29" t="s">
        <v>2392</v>
      </c>
      <c r="L860" s="29" t="s">
        <v>2393</v>
      </c>
      <c r="M860" s="29" t="s">
        <v>2095</v>
      </c>
      <c r="N860" s="29" t="s">
        <v>1988</v>
      </c>
      <c r="O860" s="29" t="s">
        <v>1989</v>
      </c>
      <c r="P860" s="29" t="s">
        <v>1981</v>
      </c>
      <c r="Q860" s="29" t="s">
        <v>1982</v>
      </c>
      <c r="R860" s="30">
        <v>42499</v>
      </c>
      <c r="S860" s="30">
        <v>42880</v>
      </c>
      <c r="T860" s="30">
        <v>44561</v>
      </c>
      <c r="U860" s="30">
        <v>43438</v>
      </c>
      <c r="V860" s="29" t="s">
        <v>1983</v>
      </c>
      <c r="W860" s="29" t="s">
        <v>1984</v>
      </c>
      <c r="X860" s="30">
        <v>43392</v>
      </c>
      <c r="Y860" s="29" t="s">
        <v>2075</v>
      </c>
    </row>
    <row r="861" spans="1:25" x14ac:dyDescent="0.25">
      <c r="A861" s="28" t="s">
        <v>2395</v>
      </c>
      <c r="B861" s="29" t="s">
        <v>2396</v>
      </c>
      <c r="C861" s="29" t="s">
        <v>1292</v>
      </c>
      <c r="D861" s="29" t="s">
        <v>1294</v>
      </c>
      <c r="E861" s="29" t="s">
        <v>1293</v>
      </c>
      <c r="F861" s="29" t="s">
        <v>1294</v>
      </c>
      <c r="G861" s="29" t="s">
        <v>1975</v>
      </c>
      <c r="H861" s="30">
        <v>44470</v>
      </c>
      <c r="I861" s="30">
        <v>44561</v>
      </c>
      <c r="J861" s="30">
        <v>44561</v>
      </c>
      <c r="K861" s="29" t="s">
        <v>2392</v>
      </c>
      <c r="L861" s="29" t="s">
        <v>2393</v>
      </c>
      <c r="M861" s="29" t="s">
        <v>2095</v>
      </c>
      <c r="N861" s="29" t="s">
        <v>1990</v>
      </c>
      <c r="O861" s="29" t="s">
        <v>1991</v>
      </c>
      <c r="P861" s="29" t="s">
        <v>1981</v>
      </c>
      <c r="Q861" s="29" t="s">
        <v>1982</v>
      </c>
      <c r="R861" s="30">
        <v>42499</v>
      </c>
      <c r="S861" s="30">
        <v>43438</v>
      </c>
      <c r="T861" s="30">
        <v>44561</v>
      </c>
      <c r="U861" s="30">
        <v>43817</v>
      </c>
      <c r="V861" s="29" t="s">
        <v>1983</v>
      </c>
      <c r="W861" s="29" t="s">
        <v>1984</v>
      </c>
      <c r="X861" s="30">
        <v>43392</v>
      </c>
      <c r="Y861" s="29" t="s">
        <v>2075</v>
      </c>
    </row>
    <row r="862" spans="1:25" x14ac:dyDescent="0.25">
      <c r="A862" s="28" t="s">
        <v>2395</v>
      </c>
      <c r="B862" s="29" t="s">
        <v>2396</v>
      </c>
      <c r="C862" s="29" t="s">
        <v>1292</v>
      </c>
      <c r="D862" s="29" t="s">
        <v>1294</v>
      </c>
      <c r="E862" s="29" t="s">
        <v>1293</v>
      </c>
      <c r="F862" s="29" t="s">
        <v>1294</v>
      </c>
      <c r="G862" s="29" t="s">
        <v>1975</v>
      </c>
      <c r="H862" s="30">
        <v>44470</v>
      </c>
      <c r="I862" s="30">
        <v>44561</v>
      </c>
      <c r="J862" s="30">
        <v>44561</v>
      </c>
      <c r="K862" s="29" t="s">
        <v>2392</v>
      </c>
      <c r="L862" s="29" t="s">
        <v>2393</v>
      </c>
      <c r="M862" s="29" t="s">
        <v>2095</v>
      </c>
      <c r="N862" s="29" t="s">
        <v>1992</v>
      </c>
      <c r="O862" s="29" t="s">
        <v>1993</v>
      </c>
      <c r="P862" s="29" t="s">
        <v>1981</v>
      </c>
      <c r="Q862" s="29" t="s">
        <v>1982</v>
      </c>
      <c r="R862" s="30">
        <v>42499</v>
      </c>
      <c r="S862" s="30">
        <v>43818</v>
      </c>
      <c r="T862" s="30">
        <v>44561</v>
      </c>
      <c r="U862" s="30">
        <v>43819</v>
      </c>
      <c r="V862" s="29" t="s">
        <v>1983</v>
      </c>
      <c r="W862" s="29" t="s">
        <v>1984</v>
      </c>
      <c r="X862" s="30">
        <v>43392</v>
      </c>
      <c r="Y862" s="29" t="s">
        <v>2075</v>
      </c>
    </row>
    <row r="863" spans="1:25" x14ac:dyDescent="0.25">
      <c r="A863" s="28" t="s">
        <v>2395</v>
      </c>
      <c r="B863" s="29" t="s">
        <v>2396</v>
      </c>
      <c r="C863" s="29" t="s">
        <v>1292</v>
      </c>
      <c r="D863" s="29" t="s">
        <v>1294</v>
      </c>
      <c r="E863" s="29" t="s">
        <v>1293</v>
      </c>
      <c r="F863" s="29" t="s">
        <v>1294</v>
      </c>
      <c r="G863" s="29" t="s">
        <v>1975</v>
      </c>
      <c r="H863" s="30">
        <v>44470</v>
      </c>
      <c r="I863" s="30">
        <v>44561</v>
      </c>
      <c r="J863" s="30">
        <v>44561</v>
      </c>
      <c r="K863" s="29" t="s">
        <v>2392</v>
      </c>
      <c r="L863" s="29" t="s">
        <v>2393</v>
      </c>
      <c r="M863" s="29" t="s">
        <v>2095</v>
      </c>
      <c r="N863" s="29" t="s">
        <v>1994</v>
      </c>
      <c r="O863" s="29" t="s">
        <v>1995</v>
      </c>
      <c r="P863" s="29" t="s">
        <v>1981</v>
      </c>
      <c r="Q863" s="29" t="s">
        <v>1982</v>
      </c>
      <c r="R863" s="30">
        <v>43990</v>
      </c>
      <c r="S863" s="30">
        <v>43990</v>
      </c>
      <c r="T863" s="30">
        <v>44397</v>
      </c>
      <c r="U863" s="30">
        <v>44397</v>
      </c>
      <c r="V863" s="29" t="s">
        <v>1983</v>
      </c>
      <c r="W863" s="29" t="s">
        <v>1984</v>
      </c>
      <c r="X863" s="30">
        <v>43392</v>
      </c>
      <c r="Y863" s="29" t="s">
        <v>2075</v>
      </c>
    </row>
    <row r="864" spans="1:25" x14ac:dyDescent="0.25">
      <c r="A864" s="28" t="s">
        <v>2395</v>
      </c>
      <c r="B864" s="29" t="s">
        <v>2396</v>
      </c>
      <c r="C864" s="29" t="s">
        <v>1292</v>
      </c>
      <c r="D864" s="29" t="s">
        <v>1294</v>
      </c>
      <c r="E864" s="29" t="s">
        <v>1293</v>
      </c>
      <c r="F864" s="29" t="s">
        <v>1294</v>
      </c>
      <c r="G864" s="29" t="s">
        <v>1975</v>
      </c>
      <c r="H864" s="30">
        <v>44470</v>
      </c>
      <c r="I864" s="30">
        <v>44561</v>
      </c>
      <c r="J864" s="30">
        <v>44561</v>
      </c>
      <c r="K864" s="29" t="s">
        <v>2392</v>
      </c>
      <c r="L864" s="29" t="s">
        <v>2393</v>
      </c>
      <c r="M864" s="29" t="s">
        <v>2095</v>
      </c>
      <c r="N864" s="29" t="s">
        <v>1996</v>
      </c>
      <c r="O864" s="29" t="s">
        <v>1997</v>
      </c>
      <c r="P864" s="29" t="s">
        <v>1981</v>
      </c>
      <c r="Q864" s="29" t="s">
        <v>1982</v>
      </c>
      <c r="R864" s="30">
        <v>44127</v>
      </c>
      <c r="S864" s="30">
        <v>44127</v>
      </c>
      <c r="T864" s="30">
        <v>44488</v>
      </c>
      <c r="U864" s="30">
        <v>44488</v>
      </c>
      <c r="V864" s="29" t="s">
        <v>1983</v>
      </c>
      <c r="W864" s="29" t="s">
        <v>1984</v>
      </c>
      <c r="X864" s="30">
        <v>43392</v>
      </c>
      <c r="Y864" s="29" t="s">
        <v>2075</v>
      </c>
    </row>
    <row r="865" spans="1:25" x14ac:dyDescent="0.25">
      <c r="A865" s="28" t="s">
        <v>2395</v>
      </c>
      <c r="B865" s="29" t="s">
        <v>2396</v>
      </c>
      <c r="C865" s="29" t="s">
        <v>1200</v>
      </c>
      <c r="D865" s="29" t="s">
        <v>1202</v>
      </c>
      <c r="E865" s="29" t="s">
        <v>1201</v>
      </c>
      <c r="F865" s="29" t="s">
        <v>1202</v>
      </c>
      <c r="G865" s="29" t="s">
        <v>1975</v>
      </c>
      <c r="H865" s="30">
        <v>42499</v>
      </c>
      <c r="I865" s="30">
        <v>43100</v>
      </c>
      <c r="J865" s="30">
        <v>43100</v>
      </c>
      <c r="K865" s="29" t="s">
        <v>2392</v>
      </c>
      <c r="L865" s="29" t="s">
        <v>2393</v>
      </c>
      <c r="M865" s="29" t="s">
        <v>2095</v>
      </c>
      <c r="N865" s="29" t="s">
        <v>2003</v>
      </c>
      <c r="O865" s="29" t="s">
        <v>1993</v>
      </c>
      <c r="P865" s="29" t="s">
        <v>2004</v>
      </c>
      <c r="Q865" s="29" t="s">
        <v>2005</v>
      </c>
      <c r="R865" s="30">
        <v>42499</v>
      </c>
      <c r="S865" s="30">
        <v>42499</v>
      </c>
      <c r="T865" s="30">
        <v>42499</v>
      </c>
      <c r="U865" s="30">
        <v>42499</v>
      </c>
      <c r="V865" s="29" t="s">
        <v>2074</v>
      </c>
      <c r="W865" s="29" t="s">
        <v>2075</v>
      </c>
      <c r="X865" s="30">
        <v>43433</v>
      </c>
      <c r="Y865" s="29" t="s">
        <v>2075</v>
      </c>
    </row>
    <row r="866" spans="1:25" x14ac:dyDescent="0.25">
      <c r="A866" s="28" t="s">
        <v>2395</v>
      </c>
      <c r="B866" s="29" t="s">
        <v>2396</v>
      </c>
      <c r="C866" s="29" t="s">
        <v>1200</v>
      </c>
      <c r="D866" s="29" t="s">
        <v>1202</v>
      </c>
      <c r="E866" s="29" t="s">
        <v>1201</v>
      </c>
      <c r="F866" s="29" t="s">
        <v>1202</v>
      </c>
      <c r="G866" s="29" t="s">
        <v>1975</v>
      </c>
      <c r="H866" s="30">
        <v>42499</v>
      </c>
      <c r="I866" s="30">
        <v>43100</v>
      </c>
      <c r="J866" s="30">
        <v>43100</v>
      </c>
      <c r="K866" s="29" t="s">
        <v>2392</v>
      </c>
      <c r="L866" s="29" t="s">
        <v>2393</v>
      </c>
      <c r="M866" s="29" t="s">
        <v>2095</v>
      </c>
      <c r="N866" s="29" t="s">
        <v>2006</v>
      </c>
      <c r="O866" s="29" t="s">
        <v>2007</v>
      </c>
      <c r="P866" s="29" t="s">
        <v>2004</v>
      </c>
      <c r="Q866" s="29" t="s">
        <v>2005</v>
      </c>
      <c r="R866" s="30">
        <v>42499</v>
      </c>
      <c r="S866" s="30">
        <v>42499</v>
      </c>
      <c r="T866" s="30">
        <v>43100</v>
      </c>
      <c r="U866" s="30">
        <v>43100</v>
      </c>
      <c r="V866" s="29" t="s">
        <v>2074</v>
      </c>
      <c r="W866" s="29" t="s">
        <v>2075</v>
      </c>
      <c r="X866" s="30">
        <v>43433</v>
      </c>
      <c r="Y866" s="29" t="s">
        <v>2075</v>
      </c>
    </row>
    <row r="867" spans="1:25" x14ac:dyDescent="0.25">
      <c r="A867" s="28" t="s">
        <v>2395</v>
      </c>
      <c r="B867" s="29" t="s">
        <v>2396</v>
      </c>
      <c r="C867" s="29" t="s">
        <v>1152</v>
      </c>
      <c r="D867" s="29" t="s">
        <v>1154</v>
      </c>
      <c r="E867" s="29" t="s">
        <v>1153</v>
      </c>
      <c r="F867" s="29" t="s">
        <v>1154</v>
      </c>
      <c r="G867" s="29" t="s">
        <v>1975</v>
      </c>
      <c r="H867" s="30">
        <v>42499</v>
      </c>
      <c r="I867" s="30">
        <v>43190</v>
      </c>
      <c r="J867" s="30">
        <v>43190</v>
      </c>
      <c r="K867" s="29" t="s">
        <v>2392</v>
      </c>
      <c r="L867" s="29" t="s">
        <v>2393</v>
      </c>
      <c r="M867" s="29" t="s">
        <v>2095</v>
      </c>
      <c r="N867" s="29" t="s">
        <v>2003</v>
      </c>
      <c r="O867" s="29" t="s">
        <v>1993</v>
      </c>
      <c r="P867" s="29" t="s">
        <v>2004</v>
      </c>
      <c r="Q867" s="29" t="s">
        <v>2005</v>
      </c>
      <c r="R867" s="30">
        <v>42499</v>
      </c>
      <c r="S867" s="30">
        <v>42499</v>
      </c>
      <c r="T867" s="30">
        <v>42499</v>
      </c>
      <c r="U867" s="30">
        <v>42499</v>
      </c>
      <c r="V867" s="29" t="s">
        <v>2074</v>
      </c>
      <c r="W867" s="29" t="s">
        <v>2075</v>
      </c>
      <c r="X867" s="30">
        <v>43433</v>
      </c>
      <c r="Y867" s="29" t="s">
        <v>2075</v>
      </c>
    </row>
    <row r="868" spans="1:25" x14ac:dyDescent="0.25">
      <c r="A868" s="28" t="s">
        <v>2395</v>
      </c>
      <c r="B868" s="29" t="s">
        <v>2396</v>
      </c>
      <c r="C868" s="29" t="s">
        <v>1152</v>
      </c>
      <c r="D868" s="29" t="s">
        <v>1154</v>
      </c>
      <c r="E868" s="29" t="s">
        <v>1153</v>
      </c>
      <c r="F868" s="29" t="s">
        <v>1154</v>
      </c>
      <c r="G868" s="29" t="s">
        <v>1975</v>
      </c>
      <c r="H868" s="30">
        <v>42499</v>
      </c>
      <c r="I868" s="30">
        <v>43190</v>
      </c>
      <c r="J868" s="30">
        <v>43190</v>
      </c>
      <c r="K868" s="29" t="s">
        <v>2392</v>
      </c>
      <c r="L868" s="29" t="s">
        <v>2393</v>
      </c>
      <c r="M868" s="29" t="s">
        <v>2095</v>
      </c>
      <c r="N868" s="29" t="s">
        <v>2006</v>
      </c>
      <c r="O868" s="29" t="s">
        <v>2007</v>
      </c>
      <c r="P868" s="29" t="s">
        <v>2004</v>
      </c>
      <c r="Q868" s="29" t="s">
        <v>2005</v>
      </c>
      <c r="R868" s="30">
        <v>42499</v>
      </c>
      <c r="S868" s="30">
        <v>42499</v>
      </c>
      <c r="T868" s="30">
        <v>43190</v>
      </c>
      <c r="U868" s="30">
        <v>43190</v>
      </c>
      <c r="V868" s="29" t="s">
        <v>2074</v>
      </c>
      <c r="W868" s="29" t="s">
        <v>2075</v>
      </c>
      <c r="X868" s="30">
        <v>43433</v>
      </c>
      <c r="Y868" s="29" t="s">
        <v>2075</v>
      </c>
    </row>
    <row r="869" spans="1:25" x14ac:dyDescent="0.25">
      <c r="A869" s="28" t="s">
        <v>2395</v>
      </c>
      <c r="B869" s="29" t="s">
        <v>2396</v>
      </c>
      <c r="C869" s="29" t="s">
        <v>1191</v>
      </c>
      <c r="D869" s="29" t="s">
        <v>2413</v>
      </c>
      <c r="E869" s="29" t="s">
        <v>1192</v>
      </c>
      <c r="F869" s="29" t="s">
        <v>1193</v>
      </c>
      <c r="G869" s="29" t="s">
        <v>1975</v>
      </c>
      <c r="H869" s="30">
        <v>42736</v>
      </c>
      <c r="I869" s="30">
        <v>43665</v>
      </c>
      <c r="J869" s="30">
        <v>43665</v>
      </c>
      <c r="K869" s="29" t="s">
        <v>2392</v>
      </c>
      <c r="L869" s="29" t="s">
        <v>2393</v>
      </c>
      <c r="M869" s="29" t="s">
        <v>2095</v>
      </c>
      <c r="N869" s="29" t="s">
        <v>1979</v>
      </c>
      <c r="O869" s="29" t="s">
        <v>1980</v>
      </c>
      <c r="P869" s="29" t="s">
        <v>1981</v>
      </c>
      <c r="Q869" s="29" t="s">
        <v>1982</v>
      </c>
      <c r="R869" s="30">
        <v>42736</v>
      </c>
      <c r="S869" s="30">
        <v>42736</v>
      </c>
      <c r="T869" s="30">
        <v>42844</v>
      </c>
      <c r="U869" s="30">
        <v>42844</v>
      </c>
      <c r="V869" s="29" t="s">
        <v>1983</v>
      </c>
      <c r="W869" s="29" t="s">
        <v>1984</v>
      </c>
      <c r="X869" s="30">
        <v>43375</v>
      </c>
      <c r="Y869" s="29" t="s">
        <v>2075</v>
      </c>
    </row>
    <row r="870" spans="1:25" x14ac:dyDescent="0.25">
      <c r="A870" s="28" t="s">
        <v>2395</v>
      </c>
      <c r="B870" s="29" t="s">
        <v>2396</v>
      </c>
      <c r="C870" s="29" t="s">
        <v>1191</v>
      </c>
      <c r="D870" s="29" t="s">
        <v>2413</v>
      </c>
      <c r="E870" s="29" t="s">
        <v>1192</v>
      </c>
      <c r="F870" s="29" t="s">
        <v>1193</v>
      </c>
      <c r="G870" s="29" t="s">
        <v>1975</v>
      </c>
      <c r="H870" s="30">
        <v>42736</v>
      </c>
      <c r="I870" s="30">
        <v>43665</v>
      </c>
      <c r="J870" s="30">
        <v>43665</v>
      </c>
      <c r="K870" s="29" t="s">
        <v>2392</v>
      </c>
      <c r="L870" s="29" t="s">
        <v>2393</v>
      </c>
      <c r="M870" s="29" t="s">
        <v>2095</v>
      </c>
      <c r="N870" s="29" t="s">
        <v>1986</v>
      </c>
      <c r="O870" s="29" t="s">
        <v>1987</v>
      </c>
      <c r="P870" s="29" t="s">
        <v>1981</v>
      </c>
      <c r="Q870" s="29" t="s">
        <v>1982</v>
      </c>
      <c r="R870" s="30">
        <v>42845</v>
      </c>
      <c r="S870" s="30">
        <v>42845</v>
      </c>
      <c r="T870" s="30">
        <v>42944</v>
      </c>
      <c r="U870" s="30">
        <v>42944</v>
      </c>
      <c r="V870" s="29" t="s">
        <v>1983</v>
      </c>
      <c r="W870" s="29" t="s">
        <v>1984</v>
      </c>
      <c r="X870" s="30">
        <v>43375</v>
      </c>
      <c r="Y870" s="29" t="s">
        <v>2075</v>
      </c>
    </row>
    <row r="871" spans="1:25" x14ac:dyDescent="0.25">
      <c r="A871" s="28" t="s">
        <v>2395</v>
      </c>
      <c r="B871" s="29" t="s">
        <v>2396</v>
      </c>
      <c r="C871" s="29" t="s">
        <v>1191</v>
      </c>
      <c r="D871" s="29" t="s">
        <v>2413</v>
      </c>
      <c r="E871" s="29" t="s">
        <v>1192</v>
      </c>
      <c r="F871" s="29" t="s">
        <v>1193</v>
      </c>
      <c r="G871" s="29" t="s">
        <v>1975</v>
      </c>
      <c r="H871" s="30">
        <v>42736</v>
      </c>
      <c r="I871" s="30">
        <v>43665</v>
      </c>
      <c r="J871" s="30">
        <v>43665</v>
      </c>
      <c r="K871" s="29" t="s">
        <v>2392</v>
      </c>
      <c r="L871" s="29" t="s">
        <v>2393</v>
      </c>
      <c r="M871" s="29" t="s">
        <v>2095</v>
      </c>
      <c r="N871" s="29" t="s">
        <v>1988</v>
      </c>
      <c r="O871" s="29" t="s">
        <v>1989</v>
      </c>
      <c r="P871" s="29" t="s">
        <v>1981</v>
      </c>
      <c r="Q871" s="29" t="s">
        <v>1982</v>
      </c>
      <c r="R871" s="30">
        <v>42845</v>
      </c>
      <c r="S871" s="30">
        <v>42845</v>
      </c>
      <c r="T871" s="30">
        <v>42944</v>
      </c>
      <c r="U871" s="30">
        <v>42944</v>
      </c>
      <c r="V871" s="29" t="s">
        <v>1983</v>
      </c>
      <c r="W871" s="29" t="s">
        <v>1984</v>
      </c>
      <c r="X871" s="30">
        <v>43375</v>
      </c>
      <c r="Y871" s="29" t="s">
        <v>2075</v>
      </c>
    </row>
    <row r="872" spans="1:25" x14ac:dyDescent="0.25">
      <c r="A872" s="28" t="s">
        <v>2395</v>
      </c>
      <c r="B872" s="29" t="s">
        <v>2396</v>
      </c>
      <c r="C872" s="29" t="s">
        <v>1191</v>
      </c>
      <c r="D872" s="29" t="s">
        <v>2413</v>
      </c>
      <c r="E872" s="29" t="s">
        <v>1192</v>
      </c>
      <c r="F872" s="29" t="s">
        <v>1193</v>
      </c>
      <c r="G872" s="29" t="s">
        <v>1975</v>
      </c>
      <c r="H872" s="30">
        <v>42736</v>
      </c>
      <c r="I872" s="30">
        <v>43665</v>
      </c>
      <c r="J872" s="30">
        <v>43665</v>
      </c>
      <c r="K872" s="29" t="s">
        <v>2392</v>
      </c>
      <c r="L872" s="29" t="s">
        <v>2393</v>
      </c>
      <c r="M872" s="29" t="s">
        <v>2095</v>
      </c>
      <c r="N872" s="29" t="s">
        <v>1990</v>
      </c>
      <c r="O872" s="29" t="s">
        <v>1991</v>
      </c>
      <c r="P872" s="29" t="s">
        <v>1981</v>
      </c>
      <c r="Q872" s="29" t="s">
        <v>1982</v>
      </c>
      <c r="R872" s="30">
        <v>42845</v>
      </c>
      <c r="S872" s="30">
        <v>42845</v>
      </c>
      <c r="T872" s="30">
        <v>42944</v>
      </c>
      <c r="U872" s="30">
        <v>42944</v>
      </c>
      <c r="V872" s="29" t="s">
        <v>1983</v>
      </c>
      <c r="W872" s="29" t="s">
        <v>1984</v>
      </c>
      <c r="X872" s="30">
        <v>43375</v>
      </c>
      <c r="Y872" s="29" t="s">
        <v>2075</v>
      </c>
    </row>
    <row r="873" spans="1:25" x14ac:dyDescent="0.25">
      <c r="A873" s="28" t="s">
        <v>2395</v>
      </c>
      <c r="B873" s="29" t="s">
        <v>2396</v>
      </c>
      <c r="C873" s="29" t="s">
        <v>1191</v>
      </c>
      <c r="D873" s="29" t="s">
        <v>2413</v>
      </c>
      <c r="E873" s="29" t="s">
        <v>1192</v>
      </c>
      <c r="F873" s="29" t="s">
        <v>1193</v>
      </c>
      <c r="G873" s="29" t="s">
        <v>1975</v>
      </c>
      <c r="H873" s="30">
        <v>42736</v>
      </c>
      <c r="I873" s="30">
        <v>43665</v>
      </c>
      <c r="J873" s="30">
        <v>43665</v>
      </c>
      <c r="K873" s="29" t="s">
        <v>2392</v>
      </c>
      <c r="L873" s="29" t="s">
        <v>2393</v>
      </c>
      <c r="M873" s="29" t="s">
        <v>2095</v>
      </c>
      <c r="N873" s="29" t="s">
        <v>1992</v>
      </c>
      <c r="O873" s="29" t="s">
        <v>1993</v>
      </c>
      <c r="P873" s="29" t="s">
        <v>1981</v>
      </c>
      <c r="Q873" s="29" t="s">
        <v>1982</v>
      </c>
      <c r="R873" s="30">
        <v>43061</v>
      </c>
      <c r="S873" s="30">
        <v>43061</v>
      </c>
      <c r="T873" s="30">
        <v>43228</v>
      </c>
      <c r="U873" s="30">
        <v>43228</v>
      </c>
      <c r="V873" s="29" t="s">
        <v>1983</v>
      </c>
      <c r="W873" s="29" t="s">
        <v>1984</v>
      </c>
      <c r="X873" s="30">
        <v>43375</v>
      </c>
      <c r="Y873" s="29" t="s">
        <v>2075</v>
      </c>
    </row>
    <row r="874" spans="1:25" x14ac:dyDescent="0.25">
      <c r="A874" s="28" t="s">
        <v>2395</v>
      </c>
      <c r="B874" s="29" t="s">
        <v>2396</v>
      </c>
      <c r="C874" s="29" t="s">
        <v>1191</v>
      </c>
      <c r="D874" s="29" t="s">
        <v>2413</v>
      </c>
      <c r="E874" s="29" t="s">
        <v>1192</v>
      </c>
      <c r="F874" s="29" t="s">
        <v>1193</v>
      </c>
      <c r="G874" s="29" t="s">
        <v>1975</v>
      </c>
      <c r="H874" s="30">
        <v>42736</v>
      </c>
      <c r="I874" s="30">
        <v>43665</v>
      </c>
      <c r="J874" s="30">
        <v>43665</v>
      </c>
      <c r="K874" s="29" t="s">
        <v>2392</v>
      </c>
      <c r="L874" s="29" t="s">
        <v>2393</v>
      </c>
      <c r="M874" s="29" t="s">
        <v>2095</v>
      </c>
      <c r="N874" s="29" t="s">
        <v>1994</v>
      </c>
      <c r="O874" s="29" t="s">
        <v>1995</v>
      </c>
      <c r="P874" s="29" t="s">
        <v>1981</v>
      </c>
      <c r="Q874" s="29" t="s">
        <v>1982</v>
      </c>
      <c r="R874" s="30">
        <v>43285</v>
      </c>
      <c r="S874" s="30">
        <v>43285</v>
      </c>
      <c r="T874" s="30">
        <v>43627</v>
      </c>
      <c r="U874" s="30">
        <v>43627</v>
      </c>
      <c r="V874" s="29" t="s">
        <v>1983</v>
      </c>
      <c r="W874" s="29" t="s">
        <v>1984</v>
      </c>
      <c r="X874" s="30">
        <v>43375</v>
      </c>
      <c r="Y874" s="29" t="s">
        <v>2075</v>
      </c>
    </row>
    <row r="875" spans="1:25" x14ac:dyDescent="0.25">
      <c r="A875" s="28" t="s">
        <v>2395</v>
      </c>
      <c r="B875" s="29" t="s">
        <v>2396</v>
      </c>
      <c r="C875" s="29" t="s">
        <v>1191</v>
      </c>
      <c r="D875" s="29" t="s">
        <v>2413</v>
      </c>
      <c r="E875" s="29" t="s">
        <v>1192</v>
      </c>
      <c r="F875" s="29" t="s">
        <v>1193</v>
      </c>
      <c r="G875" s="29" t="s">
        <v>1975</v>
      </c>
      <c r="H875" s="30">
        <v>42736</v>
      </c>
      <c r="I875" s="30">
        <v>43665</v>
      </c>
      <c r="J875" s="30">
        <v>43665</v>
      </c>
      <c r="K875" s="29" t="s">
        <v>2392</v>
      </c>
      <c r="L875" s="29" t="s">
        <v>2393</v>
      </c>
      <c r="M875" s="29" t="s">
        <v>2095</v>
      </c>
      <c r="N875" s="29" t="s">
        <v>1996</v>
      </c>
      <c r="O875" s="29" t="s">
        <v>1997</v>
      </c>
      <c r="P875" s="29" t="s">
        <v>1981</v>
      </c>
      <c r="Q875" s="29" t="s">
        <v>1982</v>
      </c>
      <c r="R875" s="30">
        <v>43627</v>
      </c>
      <c r="S875" s="30">
        <v>43627</v>
      </c>
      <c r="T875" s="30">
        <v>43665</v>
      </c>
      <c r="U875" s="30">
        <v>43665</v>
      </c>
      <c r="V875" s="29" t="s">
        <v>1983</v>
      </c>
      <c r="W875" s="29" t="s">
        <v>1984</v>
      </c>
      <c r="X875" s="30">
        <v>43375</v>
      </c>
      <c r="Y875" s="29" t="s">
        <v>2075</v>
      </c>
    </row>
    <row r="876" spans="1:25" x14ac:dyDescent="0.25">
      <c r="A876" s="28" t="s">
        <v>2395</v>
      </c>
      <c r="B876" s="29" t="s">
        <v>2396</v>
      </c>
      <c r="C876" s="29" t="s">
        <v>1206</v>
      </c>
      <c r="D876" s="29" t="s">
        <v>2416</v>
      </c>
      <c r="E876" s="29" t="s">
        <v>1207</v>
      </c>
      <c r="F876" s="29" t="s">
        <v>1208</v>
      </c>
      <c r="G876" s="29" t="s">
        <v>1975</v>
      </c>
      <c r="H876" s="30">
        <v>42499</v>
      </c>
      <c r="I876" s="30">
        <v>45657</v>
      </c>
      <c r="J876" s="30" t="s">
        <v>1921</v>
      </c>
      <c r="K876" s="29" t="s">
        <v>2392</v>
      </c>
      <c r="L876" s="29" t="s">
        <v>2393</v>
      </c>
      <c r="M876" s="29" t="s">
        <v>2095</v>
      </c>
      <c r="N876" s="29" t="s">
        <v>2003</v>
      </c>
      <c r="O876" s="29" t="s">
        <v>1993</v>
      </c>
      <c r="P876" s="29" t="s">
        <v>2004</v>
      </c>
      <c r="Q876" s="29" t="s">
        <v>2005</v>
      </c>
      <c r="R876" s="30">
        <v>42906</v>
      </c>
      <c r="S876" s="30">
        <v>42906</v>
      </c>
      <c r="T876" s="30">
        <v>42906</v>
      </c>
      <c r="U876" s="30">
        <v>42906</v>
      </c>
      <c r="V876" s="29" t="s">
        <v>1983</v>
      </c>
      <c r="W876" s="29" t="s">
        <v>1984</v>
      </c>
      <c r="X876" s="30">
        <v>43375</v>
      </c>
      <c r="Y876" s="29" t="s">
        <v>2002</v>
      </c>
    </row>
    <row r="877" spans="1:25" x14ac:dyDescent="0.25">
      <c r="A877" s="28" t="s">
        <v>2395</v>
      </c>
      <c r="B877" s="29" t="s">
        <v>2396</v>
      </c>
      <c r="C877" s="29" t="s">
        <v>1206</v>
      </c>
      <c r="D877" s="29" t="s">
        <v>2416</v>
      </c>
      <c r="E877" s="29" t="s">
        <v>1207</v>
      </c>
      <c r="F877" s="29" t="s">
        <v>1208</v>
      </c>
      <c r="G877" s="29" t="s">
        <v>1975</v>
      </c>
      <c r="H877" s="30">
        <v>42499</v>
      </c>
      <c r="I877" s="30">
        <v>45657</v>
      </c>
      <c r="J877" s="30" t="s">
        <v>1921</v>
      </c>
      <c r="K877" s="29" t="s">
        <v>2392</v>
      </c>
      <c r="L877" s="29" t="s">
        <v>2393</v>
      </c>
      <c r="M877" s="29" t="s">
        <v>2095</v>
      </c>
      <c r="N877" s="29" t="s">
        <v>2006</v>
      </c>
      <c r="O877" s="29" t="s">
        <v>2007</v>
      </c>
      <c r="P877" s="29" t="s">
        <v>2004</v>
      </c>
      <c r="Q877" s="29" t="s">
        <v>2005</v>
      </c>
      <c r="R877" s="30">
        <v>43038</v>
      </c>
      <c r="S877" s="30">
        <v>43038</v>
      </c>
      <c r="T877" s="30">
        <v>45657</v>
      </c>
      <c r="U877" s="30"/>
      <c r="V877" s="29" t="s">
        <v>1983</v>
      </c>
      <c r="W877" s="29" t="s">
        <v>1984</v>
      </c>
      <c r="X877" s="30">
        <v>43375</v>
      </c>
      <c r="Y877" s="29" t="s">
        <v>2002</v>
      </c>
    </row>
    <row r="878" spans="1:25" x14ac:dyDescent="0.25">
      <c r="A878" s="28" t="s">
        <v>2395</v>
      </c>
      <c r="B878" s="29" t="s">
        <v>2396</v>
      </c>
      <c r="C878" s="29" t="s">
        <v>1280</v>
      </c>
      <c r="D878" s="29" t="s">
        <v>1282</v>
      </c>
      <c r="E878" s="29" t="s">
        <v>1281</v>
      </c>
      <c r="F878" s="29" t="s">
        <v>1282</v>
      </c>
      <c r="G878" s="29" t="s">
        <v>1975</v>
      </c>
      <c r="H878" s="30">
        <v>43952</v>
      </c>
      <c r="I878" s="30">
        <v>47483</v>
      </c>
      <c r="J878" s="30" t="s">
        <v>1921</v>
      </c>
      <c r="K878" s="29" t="s">
        <v>2392</v>
      </c>
      <c r="L878" s="29" t="s">
        <v>2393</v>
      </c>
      <c r="M878" s="29" t="s">
        <v>2095</v>
      </c>
      <c r="N878" s="29" t="s">
        <v>1979</v>
      </c>
      <c r="O878" s="29" t="s">
        <v>1980</v>
      </c>
      <c r="P878" s="29" t="s">
        <v>1981</v>
      </c>
      <c r="Q878" s="29" t="s">
        <v>1982</v>
      </c>
      <c r="R878" s="30">
        <v>42185</v>
      </c>
      <c r="S878" s="30">
        <v>42185</v>
      </c>
      <c r="T878" s="30">
        <v>42369</v>
      </c>
      <c r="U878" s="30">
        <v>42369</v>
      </c>
      <c r="V878" s="29" t="s">
        <v>1983</v>
      </c>
      <c r="W878" s="29" t="s">
        <v>1984</v>
      </c>
      <c r="X878" s="30">
        <v>43395</v>
      </c>
      <c r="Y878" s="29" t="s">
        <v>1985</v>
      </c>
    </row>
    <row r="879" spans="1:25" x14ac:dyDescent="0.25">
      <c r="A879" s="28" t="s">
        <v>2395</v>
      </c>
      <c r="B879" s="29" t="s">
        <v>2396</v>
      </c>
      <c r="C879" s="29" t="s">
        <v>1280</v>
      </c>
      <c r="D879" s="29" t="s">
        <v>1282</v>
      </c>
      <c r="E879" s="29" t="s">
        <v>1281</v>
      </c>
      <c r="F879" s="29" t="s">
        <v>1282</v>
      </c>
      <c r="G879" s="29" t="s">
        <v>1975</v>
      </c>
      <c r="H879" s="30">
        <v>43952</v>
      </c>
      <c r="I879" s="30">
        <v>47483</v>
      </c>
      <c r="J879" s="30" t="s">
        <v>1921</v>
      </c>
      <c r="K879" s="29" t="s">
        <v>2392</v>
      </c>
      <c r="L879" s="29" t="s">
        <v>2393</v>
      </c>
      <c r="M879" s="29" t="s">
        <v>2095</v>
      </c>
      <c r="N879" s="29" t="s">
        <v>1986</v>
      </c>
      <c r="O879" s="29" t="s">
        <v>1987</v>
      </c>
      <c r="P879" s="29" t="s">
        <v>1981</v>
      </c>
      <c r="Q879" s="29" t="s">
        <v>1982</v>
      </c>
      <c r="R879" s="30">
        <v>42370</v>
      </c>
      <c r="S879" s="30">
        <v>42370</v>
      </c>
      <c r="T879" s="30">
        <v>43012</v>
      </c>
      <c r="U879" s="30">
        <v>43012</v>
      </c>
      <c r="V879" s="29" t="s">
        <v>1983</v>
      </c>
      <c r="W879" s="29" t="s">
        <v>1984</v>
      </c>
      <c r="X879" s="30">
        <v>43395</v>
      </c>
      <c r="Y879" s="29" t="s">
        <v>1985</v>
      </c>
    </row>
    <row r="880" spans="1:25" x14ac:dyDescent="0.25">
      <c r="A880" s="28" t="s">
        <v>2395</v>
      </c>
      <c r="B880" s="29" t="s">
        <v>2396</v>
      </c>
      <c r="C880" s="29" t="s">
        <v>1280</v>
      </c>
      <c r="D880" s="29" t="s">
        <v>1282</v>
      </c>
      <c r="E880" s="29" t="s">
        <v>1281</v>
      </c>
      <c r="F880" s="29" t="s">
        <v>1282</v>
      </c>
      <c r="G880" s="29" t="s">
        <v>1975</v>
      </c>
      <c r="H880" s="30">
        <v>43952</v>
      </c>
      <c r="I880" s="30">
        <v>47483</v>
      </c>
      <c r="J880" s="30" t="s">
        <v>1921</v>
      </c>
      <c r="K880" s="29" t="s">
        <v>2392</v>
      </c>
      <c r="L880" s="29" t="s">
        <v>2393</v>
      </c>
      <c r="M880" s="29" t="s">
        <v>2095</v>
      </c>
      <c r="N880" s="29" t="s">
        <v>1988</v>
      </c>
      <c r="O880" s="29" t="s">
        <v>1989</v>
      </c>
      <c r="P880" s="29" t="s">
        <v>1981</v>
      </c>
      <c r="Q880" s="29" t="s">
        <v>1982</v>
      </c>
      <c r="R880" s="30">
        <v>43012</v>
      </c>
      <c r="S880" s="30">
        <v>43012</v>
      </c>
      <c r="T880" s="30">
        <v>45596</v>
      </c>
      <c r="U880" s="30"/>
      <c r="V880" s="29" t="s">
        <v>1983</v>
      </c>
      <c r="W880" s="29" t="s">
        <v>1984</v>
      </c>
      <c r="X880" s="30">
        <v>43395</v>
      </c>
      <c r="Y880" s="29" t="s">
        <v>1985</v>
      </c>
    </row>
    <row r="881" spans="1:25" x14ac:dyDescent="0.25">
      <c r="A881" s="28" t="s">
        <v>2395</v>
      </c>
      <c r="B881" s="29" t="s">
        <v>2396</v>
      </c>
      <c r="C881" s="29" t="s">
        <v>1280</v>
      </c>
      <c r="D881" s="29" t="s">
        <v>1282</v>
      </c>
      <c r="E881" s="29" t="s">
        <v>1281</v>
      </c>
      <c r="F881" s="29" t="s">
        <v>1282</v>
      </c>
      <c r="G881" s="29" t="s">
        <v>1975</v>
      </c>
      <c r="H881" s="30">
        <v>43952</v>
      </c>
      <c r="I881" s="30">
        <v>47483</v>
      </c>
      <c r="J881" s="30" t="s">
        <v>1921</v>
      </c>
      <c r="K881" s="29" t="s">
        <v>2392</v>
      </c>
      <c r="L881" s="29" t="s">
        <v>2393</v>
      </c>
      <c r="M881" s="29" t="s">
        <v>2095</v>
      </c>
      <c r="N881" s="29" t="s">
        <v>1990</v>
      </c>
      <c r="O881" s="29" t="s">
        <v>1991</v>
      </c>
      <c r="P881" s="29" t="s">
        <v>1981</v>
      </c>
      <c r="Q881" s="29" t="s">
        <v>1982</v>
      </c>
      <c r="R881" s="30">
        <v>46023</v>
      </c>
      <c r="S881" s="30"/>
      <c r="T881" s="30">
        <v>46081</v>
      </c>
      <c r="U881" s="30"/>
      <c r="V881" s="29" t="s">
        <v>1983</v>
      </c>
      <c r="W881" s="29" t="s">
        <v>1984</v>
      </c>
      <c r="X881" s="30">
        <v>43395</v>
      </c>
      <c r="Y881" s="29" t="s">
        <v>1985</v>
      </c>
    </row>
    <row r="882" spans="1:25" x14ac:dyDescent="0.25">
      <c r="A882" s="28" t="s">
        <v>2395</v>
      </c>
      <c r="B882" s="29" t="s">
        <v>2396</v>
      </c>
      <c r="C882" s="29" t="s">
        <v>1280</v>
      </c>
      <c r="D882" s="29" t="s">
        <v>1282</v>
      </c>
      <c r="E882" s="29" t="s">
        <v>1281</v>
      </c>
      <c r="F882" s="29" t="s">
        <v>1282</v>
      </c>
      <c r="G882" s="29" t="s">
        <v>1975</v>
      </c>
      <c r="H882" s="30">
        <v>43952</v>
      </c>
      <c r="I882" s="30">
        <v>47483</v>
      </c>
      <c r="J882" s="30" t="s">
        <v>1921</v>
      </c>
      <c r="K882" s="29" t="s">
        <v>2392</v>
      </c>
      <c r="L882" s="29" t="s">
        <v>2393</v>
      </c>
      <c r="M882" s="29" t="s">
        <v>2095</v>
      </c>
      <c r="N882" s="29" t="s">
        <v>1992</v>
      </c>
      <c r="O882" s="29" t="s">
        <v>1993</v>
      </c>
      <c r="P882" s="29" t="s">
        <v>1981</v>
      </c>
      <c r="Q882" s="29" t="s">
        <v>1982</v>
      </c>
      <c r="R882" s="30">
        <v>46082</v>
      </c>
      <c r="S882" s="30"/>
      <c r="T882" s="30">
        <v>46387</v>
      </c>
      <c r="U882" s="30"/>
      <c r="V882" s="29" t="s">
        <v>1983</v>
      </c>
      <c r="W882" s="29" t="s">
        <v>1984</v>
      </c>
      <c r="X882" s="30">
        <v>43395</v>
      </c>
      <c r="Y882" s="29" t="s">
        <v>1985</v>
      </c>
    </row>
    <row r="883" spans="1:25" x14ac:dyDescent="0.25">
      <c r="A883" s="28" t="s">
        <v>2395</v>
      </c>
      <c r="B883" s="29" t="s">
        <v>2396</v>
      </c>
      <c r="C883" s="29" t="s">
        <v>1280</v>
      </c>
      <c r="D883" s="29" t="s">
        <v>1282</v>
      </c>
      <c r="E883" s="29" t="s">
        <v>1281</v>
      </c>
      <c r="F883" s="29" t="s">
        <v>1282</v>
      </c>
      <c r="G883" s="29" t="s">
        <v>1975</v>
      </c>
      <c r="H883" s="30">
        <v>43952</v>
      </c>
      <c r="I883" s="30">
        <v>47483</v>
      </c>
      <c r="J883" s="30" t="s">
        <v>1921</v>
      </c>
      <c r="K883" s="29" t="s">
        <v>2392</v>
      </c>
      <c r="L883" s="29" t="s">
        <v>2393</v>
      </c>
      <c r="M883" s="29" t="s">
        <v>2095</v>
      </c>
      <c r="N883" s="29" t="s">
        <v>1994</v>
      </c>
      <c r="O883" s="29" t="s">
        <v>1995</v>
      </c>
      <c r="P883" s="29" t="s">
        <v>1981</v>
      </c>
      <c r="Q883" s="29" t="s">
        <v>1982</v>
      </c>
      <c r="R883" s="30">
        <v>46388</v>
      </c>
      <c r="S883" s="30"/>
      <c r="T883" s="30">
        <v>47107</v>
      </c>
      <c r="U883" s="30"/>
      <c r="V883" s="29" t="s">
        <v>1983</v>
      </c>
      <c r="W883" s="29" t="s">
        <v>1984</v>
      </c>
      <c r="X883" s="30">
        <v>43395</v>
      </c>
      <c r="Y883" s="29" t="s">
        <v>1985</v>
      </c>
    </row>
    <row r="884" spans="1:25" x14ac:dyDescent="0.25">
      <c r="A884" s="28" t="s">
        <v>2395</v>
      </c>
      <c r="B884" s="29" t="s">
        <v>2396</v>
      </c>
      <c r="C884" s="29" t="s">
        <v>1280</v>
      </c>
      <c r="D884" s="29" t="s">
        <v>1282</v>
      </c>
      <c r="E884" s="29" t="s">
        <v>1281</v>
      </c>
      <c r="F884" s="29" t="s">
        <v>1282</v>
      </c>
      <c r="G884" s="29" t="s">
        <v>1975</v>
      </c>
      <c r="H884" s="30">
        <v>43952</v>
      </c>
      <c r="I884" s="30">
        <v>47483</v>
      </c>
      <c r="J884" s="30" t="s">
        <v>1921</v>
      </c>
      <c r="K884" s="29" t="s">
        <v>2392</v>
      </c>
      <c r="L884" s="29" t="s">
        <v>2393</v>
      </c>
      <c r="M884" s="29" t="s">
        <v>2095</v>
      </c>
      <c r="N884" s="29" t="s">
        <v>1996</v>
      </c>
      <c r="O884" s="29" t="s">
        <v>1997</v>
      </c>
      <c r="P884" s="29" t="s">
        <v>1981</v>
      </c>
      <c r="Q884" s="29" t="s">
        <v>1982</v>
      </c>
      <c r="R884" s="30">
        <v>47119</v>
      </c>
      <c r="S884" s="30"/>
      <c r="T884" s="30">
        <v>47209</v>
      </c>
      <c r="U884" s="30"/>
      <c r="V884" s="29" t="s">
        <v>1983</v>
      </c>
      <c r="W884" s="29" t="s">
        <v>1984</v>
      </c>
      <c r="X884" s="30">
        <v>43395</v>
      </c>
      <c r="Y884" s="29" t="s">
        <v>1985</v>
      </c>
    </row>
    <row r="885" spans="1:25" x14ac:dyDescent="0.25">
      <c r="A885" s="28" t="s">
        <v>2395</v>
      </c>
      <c r="B885" s="29" t="s">
        <v>2396</v>
      </c>
      <c r="C885" s="29" t="s">
        <v>1194</v>
      </c>
      <c r="D885" s="29" t="s">
        <v>1196</v>
      </c>
      <c r="E885" s="29" t="s">
        <v>1195</v>
      </c>
      <c r="F885" s="29" t="s">
        <v>1196</v>
      </c>
      <c r="G885" s="29" t="s">
        <v>1975</v>
      </c>
      <c r="H885" s="30">
        <v>43955</v>
      </c>
      <c r="I885" s="30">
        <v>45657</v>
      </c>
      <c r="J885" s="30" t="s">
        <v>1921</v>
      </c>
      <c r="K885" s="29" t="s">
        <v>2392</v>
      </c>
      <c r="L885" s="29" t="s">
        <v>2393</v>
      </c>
      <c r="M885" s="29" t="s">
        <v>2095</v>
      </c>
      <c r="N885" s="29" t="s">
        <v>2003</v>
      </c>
      <c r="O885" s="29" t="s">
        <v>1993</v>
      </c>
      <c r="P885" s="29" t="s">
        <v>2004</v>
      </c>
      <c r="Q885" s="29" t="s">
        <v>2005</v>
      </c>
      <c r="R885" s="30">
        <v>45472</v>
      </c>
      <c r="S885" s="30"/>
      <c r="T885" s="30">
        <v>45473</v>
      </c>
      <c r="U885" s="30"/>
      <c r="V885" s="29" t="s">
        <v>1983</v>
      </c>
      <c r="W885" s="29" t="s">
        <v>1984</v>
      </c>
      <c r="X885" s="30">
        <v>43392</v>
      </c>
      <c r="Y885" s="29" t="s">
        <v>33</v>
      </c>
    </row>
    <row r="886" spans="1:25" x14ac:dyDescent="0.25">
      <c r="A886" s="28" t="s">
        <v>2395</v>
      </c>
      <c r="B886" s="29" t="s">
        <v>2396</v>
      </c>
      <c r="C886" s="29" t="s">
        <v>1194</v>
      </c>
      <c r="D886" s="29" t="s">
        <v>1196</v>
      </c>
      <c r="E886" s="29" t="s">
        <v>1195</v>
      </c>
      <c r="F886" s="29" t="s">
        <v>1196</v>
      </c>
      <c r="G886" s="29" t="s">
        <v>1975</v>
      </c>
      <c r="H886" s="30">
        <v>43955</v>
      </c>
      <c r="I886" s="30">
        <v>45657</v>
      </c>
      <c r="J886" s="30" t="s">
        <v>1921</v>
      </c>
      <c r="K886" s="29" t="s">
        <v>2392</v>
      </c>
      <c r="L886" s="29" t="s">
        <v>2393</v>
      </c>
      <c r="M886" s="29" t="s">
        <v>2095</v>
      </c>
      <c r="N886" s="29" t="s">
        <v>2006</v>
      </c>
      <c r="O886" s="29" t="s">
        <v>2007</v>
      </c>
      <c r="P886" s="29" t="s">
        <v>2004</v>
      </c>
      <c r="Q886" s="29" t="s">
        <v>2005</v>
      </c>
      <c r="R886" s="30">
        <v>45474</v>
      </c>
      <c r="S886" s="30"/>
      <c r="T886" s="30">
        <v>45657</v>
      </c>
      <c r="U886" s="30"/>
      <c r="V886" s="29" t="s">
        <v>1983</v>
      </c>
      <c r="W886" s="29" t="s">
        <v>1984</v>
      </c>
      <c r="X886" s="30">
        <v>43392</v>
      </c>
      <c r="Y886" s="29" t="s">
        <v>33</v>
      </c>
    </row>
    <row r="887" spans="1:25" x14ac:dyDescent="0.25">
      <c r="A887" s="28" t="s">
        <v>2395</v>
      </c>
      <c r="B887" s="29" t="s">
        <v>2396</v>
      </c>
      <c r="C887" s="29" t="s">
        <v>1203</v>
      </c>
      <c r="D887" s="29" t="s">
        <v>2415</v>
      </c>
      <c r="E887" s="29" t="s">
        <v>1204</v>
      </c>
      <c r="F887" s="29" t="s">
        <v>1205</v>
      </c>
      <c r="G887" s="29" t="s">
        <v>1975</v>
      </c>
      <c r="H887" s="30">
        <v>42499</v>
      </c>
      <c r="I887" s="30">
        <v>44015</v>
      </c>
      <c r="J887" s="30">
        <v>44015</v>
      </c>
      <c r="K887" s="29" t="s">
        <v>2392</v>
      </c>
      <c r="L887" s="29" t="s">
        <v>2393</v>
      </c>
      <c r="M887" s="29" t="s">
        <v>2095</v>
      </c>
      <c r="N887" s="29" t="s">
        <v>2003</v>
      </c>
      <c r="O887" s="29" t="s">
        <v>1993</v>
      </c>
      <c r="P887" s="29" t="s">
        <v>2004</v>
      </c>
      <c r="Q887" s="29" t="s">
        <v>2005</v>
      </c>
      <c r="R887" s="30">
        <v>42499</v>
      </c>
      <c r="S887" s="30">
        <v>42499</v>
      </c>
      <c r="T887" s="30">
        <v>42499</v>
      </c>
      <c r="U887" s="30">
        <v>42499</v>
      </c>
      <c r="V887" s="29" t="s">
        <v>2074</v>
      </c>
      <c r="W887" s="29" t="s">
        <v>2075</v>
      </c>
      <c r="X887" s="30">
        <v>43375</v>
      </c>
      <c r="Y887" s="29" t="s">
        <v>2075</v>
      </c>
    </row>
    <row r="888" spans="1:25" x14ac:dyDescent="0.25">
      <c r="A888" s="28" t="s">
        <v>2395</v>
      </c>
      <c r="B888" s="29" t="s">
        <v>2396</v>
      </c>
      <c r="C888" s="29" t="s">
        <v>1203</v>
      </c>
      <c r="D888" s="29" t="s">
        <v>2415</v>
      </c>
      <c r="E888" s="29" t="s">
        <v>1204</v>
      </c>
      <c r="F888" s="29" t="s">
        <v>1205</v>
      </c>
      <c r="G888" s="29" t="s">
        <v>1975</v>
      </c>
      <c r="H888" s="30">
        <v>42499</v>
      </c>
      <c r="I888" s="30">
        <v>44015</v>
      </c>
      <c r="J888" s="30">
        <v>44015</v>
      </c>
      <c r="K888" s="29" t="s">
        <v>2392</v>
      </c>
      <c r="L888" s="29" t="s">
        <v>2393</v>
      </c>
      <c r="M888" s="29" t="s">
        <v>2095</v>
      </c>
      <c r="N888" s="29" t="s">
        <v>2006</v>
      </c>
      <c r="O888" s="29" t="s">
        <v>2007</v>
      </c>
      <c r="P888" s="29" t="s">
        <v>2004</v>
      </c>
      <c r="Q888" s="29" t="s">
        <v>2005</v>
      </c>
      <c r="R888" s="30">
        <v>42499</v>
      </c>
      <c r="S888" s="30">
        <v>42499</v>
      </c>
      <c r="T888" s="30">
        <v>44015</v>
      </c>
      <c r="U888" s="30">
        <v>44015</v>
      </c>
      <c r="V888" s="29" t="s">
        <v>2074</v>
      </c>
      <c r="W888" s="29" t="s">
        <v>2075</v>
      </c>
      <c r="X888" s="30">
        <v>43375</v>
      </c>
      <c r="Y888" s="29" t="s">
        <v>2075</v>
      </c>
    </row>
    <row r="889" spans="1:25" x14ac:dyDescent="0.25">
      <c r="A889" s="28" t="s">
        <v>2395</v>
      </c>
      <c r="B889" s="29" t="s">
        <v>2396</v>
      </c>
      <c r="C889" s="29" t="s">
        <v>1283</v>
      </c>
      <c r="D889" s="29" t="s">
        <v>1285</v>
      </c>
      <c r="E889" s="29" t="s">
        <v>1284</v>
      </c>
      <c r="F889" s="29" t="s">
        <v>1285</v>
      </c>
      <c r="G889" s="29" t="s">
        <v>1975</v>
      </c>
      <c r="H889" s="30">
        <v>42499</v>
      </c>
      <c r="I889" s="30">
        <v>45107</v>
      </c>
      <c r="J889" s="30" t="s">
        <v>1921</v>
      </c>
      <c r="K889" s="29" t="s">
        <v>2392</v>
      </c>
      <c r="L889" s="29" t="s">
        <v>2393</v>
      </c>
      <c r="M889" s="29" t="s">
        <v>2095</v>
      </c>
      <c r="N889" s="29" t="s">
        <v>1979</v>
      </c>
      <c r="O889" s="29" t="s">
        <v>1980</v>
      </c>
      <c r="P889" s="29" t="s">
        <v>1981</v>
      </c>
      <c r="Q889" s="29" t="s">
        <v>1982</v>
      </c>
      <c r="R889" s="30">
        <v>42499</v>
      </c>
      <c r="S889" s="30">
        <v>42499</v>
      </c>
      <c r="T889" s="30">
        <v>43199</v>
      </c>
      <c r="U889" s="30">
        <v>43199</v>
      </c>
      <c r="V889" s="29" t="s">
        <v>1983</v>
      </c>
      <c r="W889" s="29" t="s">
        <v>1984</v>
      </c>
      <c r="X889" s="30">
        <v>43395</v>
      </c>
      <c r="Y889" s="29" t="s">
        <v>2075</v>
      </c>
    </row>
    <row r="890" spans="1:25" x14ac:dyDescent="0.25">
      <c r="A890" s="28" t="s">
        <v>2395</v>
      </c>
      <c r="B890" s="29" t="s">
        <v>2396</v>
      </c>
      <c r="C890" s="29" t="s">
        <v>1283</v>
      </c>
      <c r="D890" s="29" t="s">
        <v>1285</v>
      </c>
      <c r="E890" s="29" t="s">
        <v>1284</v>
      </c>
      <c r="F890" s="29" t="s">
        <v>1285</v>
      </c>
      <c r="G890" s="29" t="s">
        <v>1975</v>
      </c>
      <c r="H890" s="30">
        <v>42499</v>
      </c>
      <c r="I890" s="30">
        <v>45107</v>
      </c>
      <c r="J890" s="30" t="s">
        <v>1921</v>
      </c>
      <c r="K890" s="29" t="s">
        <v>2392</v>
      </c>
      <c r="L890" s="29" t="s">
        <v>2393</v>
      </c>
      <c r="M890" s="29" t="s">
        <v>2095</v>
      </c>
      <c r="N890" s="29" t="s">
        <v>1986</v>
      </c>
      <c r="O890" s="29" t="s">
        <v>1987</v>
      </c>
      <c r="P890" s="29" t="s">
        <v>1981</v>
      </c>
      <c r="Q890" s="29" t="s">
        <v>1982</v>
      </c>
      <c r="R890" s="30">
        <v>43199</v>
      </c>
      <c r="S890" s="30">
        <v>43199</v>
      </c>
      <c r="T890" s="30">
        <v>44082</v>
      </c>
      <c r="U890" s="30">
        <v>44082</v>
      </c>
      <c r="V890" s="29" t="s">
        <v>1983</v>
      </c>
      <c r="W890" s="29" t="s">
        <v>1984</v>
      </c>
      <c r="X890" s="30">
        <v>43395</v>
      </c>
      <c r="Y890" s="29" t="s">
        <v>2075</v>
      </c>
    </row>
    <row r="891" spans="1:25" x14ac:dyDescent="0.25">
      <c r="A891" s="28" t="s">
        <v>2395</v>
      </c>
      <c r="B891" s="29" t="s">
        <v>2396</v>
      </c>
      <c r="C891" s="29" t="s">
        <v>1283</v>
      </c>
      <c r="D891" s="29" t="s">
        <v>1285</v>
      </c>
      <c r="E891" s="29" t="s">
        <v>1284</v>
      </c>
      <c r="F891" s="29" t="s">
        <v>1285</v>
      </c>
      <c r="G891" s="29" t="s">
        <v>1975</v>
      </c>
      <c r="H891" s="30">
        <v>42499</v>
      </c>
      <c r="I891" s="30">
        <v>45107</v>
      </c>
      <c r="J891" s="30" t="s">
        <v>1921</v>
      </c>
      <c r="K891" s="29" t="s">
        <v>2392</v>
      </c>
      <c r="L891" s="29" t="s">
        <v>2393</v>
      </c>
      <c r="M891" s="29" t="s">
        <v>2095</v>
      </c>
      <c r="N891" s="29" t="s">
        <v>1988</v>
      </c>
      <c r="O891" s="29" t="s">
        <v>1989</v>
      </c>
      <c r="P891" s="29" t="s">
        <v>1981</v>
      </c>
      <c r="Q891" s="29" t="s">
        <v>1982</v>
      </c>
      <c r="R891" s="30">
        <v>43199</v>
      </c>
      <c r="S891" s="30">
        <v>43199</v>
      </c>
      <c r="T891" s="30">
        <v>44082</v>
      </c>
      <c r="U891" s="30">
        <v>44082</v>
      </c>
      <c r="V891" s="29" t="s">
        <v>1983</v>
      </c>
      <c r="W891" s="29" t="s">
        <v>1984</v>
      </c>
      <c r="X891" s="30">
        <v>43395</v>
      </c>
      <c r="Y891" s="29" t="s">
        <v>2075</v>
      </c>
    </row>
    <row r="892" spans="1:25" x14ac:dyDescent="0.25">
      <c r="A892" s="28" t="s">
        <v>2395</v>
      </c>
      <c r="B892" s="29" t="s">
        <v>2396</v>
      </c>
      <c r="C892" s="29" t="s">
        <v>1283</v>
      </c>
      <c r="D892" s="29" t="s">
        <v>1285</v>
      </c>
      <c r="E892" s="29" t="s">
        <v>1284</v>
      </c>
      <c r="F892" s="29" t="s">
        <v>1285</v>
      </c>
      <c r="G892" s="29" t="s">
        <v>1975</v>
      </c>
      <c r="H892" s="30">
        <v>42499</v>
      </c>
      <c r="I892" s="30">
        <v>45107</v>
      </c>
      <c r="J892" s="30" t="s">
        <v>1921</v>
      </c>
      <c r="K892" s="29" t="s">
        <v>2392</v>
      </c>
      <c r="L892" s="29" t="s">
        <v>2393</v>
      </c>
      <c r="M892" s="29" t="s">
        <v>2095</v>
      </c>
      <c r="N892" s="29" t="s">
        <v>1990</v>
      </c>
      <c r="O892" s="29" t="s">
        <v>1991</v>
      </c>
      <c r="P892" s="29" t="s">
        <v>1981</v>
      </c>
      <c r="Q892" s="29" t="s">
        <v>1982</v>
      </c>
      <c r="R892" s="30">
        <v>43199</v>
      </c>
      <c r="S892" s="30">
        <v>43199</v>
      </c>
      <c r="T892" s="30">
        <v>44082</v>
      </c>
      <c r="U892" s="30">
        <v>44082</v>
      </c>
      <c r="V892" s="29" t="s">
        <v>1983</v>
      </c>
      <c r="W892" s="29" t="s">
        <v>1984</v>
      </c>
      <c r="X892" s="30">
        <v>43395</v>
      </c>
      <c r="Y892" s="29" t="s">
        <v>2075</v>
      </c>
    </row>
    <row r="893" spans="1:25" x14ac:dyDescent="0.25">
      <c r="A893" s="28" t="s">
        <v>2395</v>
      </c>
      <c r="B893" s="29" t="s">
        <v>2396</v>
      </c>
      <c r="C893" s="29" t="s">
        <v>1283</v>
      </c>
      <c r="D893" s="29" t="s">
        <v>1285</v>
      </c>
      <c r="E893" s="29" t="s">
        <v>1284</v>
      </c>
      <c r="F893" s="29" t="s">
        <v>1285</v>
      </c>
      <c r="G893" s="29" t="s">
        <v>1975</v>
      </c>
      <c r="H893" s="30">
        <v>42499</v>
      </c>
      <c r="I893" s="30">
        <v>45107</v>
      </c>
      <c r="J893" s="30" t="s">
        <v>1921</v>
      </c>
      <c r="K893" s="29" t="s">
        <v>2392</v>
      </c>
      <c r="L893" s="29" t="s">
        <v>2393</v>
      </c>
      <c r="M893" s="29" t="s">
        <v>2095</v>
      </c>
      <c r="N893" s="29" t="s">
        <v>1992</v>
      </c>
      <c r="O893" s="29" t="s">
        <v>1993</v>
      </c>
      <c r="P893" s="29" t="s">
        <v>1981</v>
      </c>
      <c r="Q893" s="29" t="s">
        <v>1982</v>
      </c>
      <c r="R893" s="30">
        <v>44083</v>
      </c>
      <c r="S893" s="30">
        <v>44083</v>
      </c>
      <c r="T893" s="30">
        <v>44259</v>
      </c>
      <c r="U893" s="30">
        <v>44259</v>
      </c>
      <c r="V893" s="29" t="s">
        <v>1983</v>
      </c>
      <c r="W893" s="29" t="s">
        <v>1984</v>
      </c>
      <c r="X893" s="30">
        <v>43395</v>
      </c>
      <c r="Y893" s="29" t="s">
        <v>2075</v>
      </c>
    </row>
    <row r="894" spans="1:25" x14ac:dyDescent="0.25">
      <c r="A894" s="28" t="s">
        <v>2395</v>
      </c>
      <c r="B894" s="29" t="s">
        <v>2396</v>
      </c>
      <c r="C894" s="29" t="s">
        <v>1283</v>
      </c>
      <c r="D894" s="29" t="s">
        <v>1285</v>
      </c>
      <c r="E894" s="29" t="s">
        <v>1284</v>
      </c>
      <c r="F894" s="29" t="s">
        <v>1285</v>
      </c>
      <c r="G894" s="29" t="s">
        <v>1975</v>
      </c>
      <c r="H894" s="30">
        <v>42499</v>
      </c>
      <c r="I894" s="30">
        <v>45107</v>
      </c>
      <c r="J894" s="30" t="s">
        <v>1921</v>
      </c>
      <c r="K894" s="29" t="s">
        <v>2392</v>
      </c>
      <c r="L894" s="29" t="s">
        <v>2393</v>
      </c>
      <c r="M894" s="29" t="s">
        <v>2095</v>
      </c>
      <c r="N894" s="29" t="s">
        <v>1994</v>
      </c>
      <c r="O894" s="29" t="s">
        <v>1995</v>
      </c>
      <c r="P894" s="29" t="s">
        <v>1981</v>
      </c>
      <c r="Q894" s="29" t="s">
        <v>1982</v>
      </c>
      <c r="R894" s="30">
        <v>44368</v>
      </c>
      <c r="S894" s="30">
        <v>44368</v>
      </c>
      <c r="T894" s="30">
        <v>45296</v>
      </c>
      <c r="U894" s="30">
        <v>45296</v>
      </c>
      <c r="V894" s="29" t="s">
        <v>1983</v>
      </c>
      <c r="W894" s="29" t="s">
        <v>1984</v>
      </c>
      <c r="X894" s="30">
        <v>43395</v>
      </c>
      <c r="Y894" s="29" t="s">
        <v>2075</v>
      </c>
    </row>
    <row r="895" spans="1:25" x14ac:dyDescent="0.25">
      <c r="A895" s="28" t="s">
        <v>2395</v>
      </c>
      <c r="B895" s="29" t="s">
        <v>2396</v>
      </c>
      <c r="C895" s="29" t="s">
        <v>1283</v>
      </c>
      <c r="D895" s="29" t="s">
        <v>1285</v>
      </c>
      <c r="E895" s="29" t="s">
        <v>1284</v>
      </c>
      <c r="F895" s="29" t="s">
        <v>1285</v>
      </c>
      <c r="G895" s="29" t="s">
        <v>1975</v>
      </c>
      <c r="H895" s="30">
        <v>42499</v>
      </c>
      <c r="I895" s="30">
        <v>45107</v>
      </c>
      <c r="J895" s="30" t="s">
        <v>1921</v>
      </c>
      <c r="K895" s="29" t="s">
        <v>2392</v>
      </c>
      <c r="L895" s="29" t="s">
        <v>2393</v>
      </c>
      <c r="M895" s="29" t="s">
        <v>2095</v>
      </c>
      <c r="N895" s="29" t="s">
        <v>1996</v>
      </c>
      <c r="O895" s="29" t="s">
        <v>1997</v>
      </c>
      <c r="P895" s="29" t="s">
        <v>1981</v>
      </c>
      <c r="Q895" s="29" t="s">
        <v>1982</v>
      </c>
      <c r="R895" s="30">
        <v>45297</v>
      </c>
      <c r="S895" s="30">
        <v>45297</v>
      </c>
      <c r="T895" s="30">
        <v>45488</v>
      </c>
      <c r="U895" s="30"/>
      <c r="V895" s="29" t="s">
        <v>1983</v>
      </c>
      <c r="W895" s="29" t="s">
        <v>1984</v>
      </c>
      <c r="X895" s="30">
        <v>43395</v>
      </c>
      <c r="Y895" s="29" t="s">
        <v>2075</v>
      </c>
    </row>
    <row r="896" spans="1:25" x14ac:dyDescent="0.25">
      <c r="A896" s="28" t="s">
        <v>2261</v>
      </c>
      <c r="B896" s="29" t="s">
        <v>2262</v>
      </c>
      <c r="C896" s="29" t="s">
        <v>1057</v>
      </c>
      <c r="D896" s="29" t="s">
        <v>2356</v>
      </c>
      <c r="E896" s="29" t="s">
        <v>1058</v>
      </c>
      <c r="F896" s="29" t="s">
        <v>1059</v>
      </c>
      <c r="G896" s="29" t="s">
        <v>1975</v>
      </c>
      <c r="H896" s="30">
        <v>44682</v>
      </c>
      <c r="I896" s="30">
        <v>45778</v>
      </c>
      <c r="J896" s="30" t="s">
        <v>1921</v>
      </c>
      <c r="K896" s="29" t="s">
        <v>2264</v>
      </c>
      <c r="L896" s="29" t="s">
        <v>2265</v>
      </c>
      <c r="M896" s="29" t="s">
        <v>1978</v>
      </c>
      <c r="N896" s="29" t="s">
        <v>1979</v>
      </c>
      <c r="O896" s="29" t="s">
        <v>1980</v>
      </c>
      <c r="P896" s="29" t="s">
        <v>1981</v>
      </c>
      <c r="Q896" s="29" t="s">
        <v>1982</v>
      </c>
      <c r="R896" s="30">
        <v>44502</v>
      </c>
      <c r="S896" s="30">
        <v>44502</v>
      </c>
      <c r="T896" s="30">
        <v>44545</v>
      </c>
      <c r="U896" s="30">
        <v>44545</v>
      </c>
      <c r="V896" s="29" t="s">
        <v>1983</v>
      </c>
      <c r="W896" s="29" t="s">
        <v>1984</v>
      </c>
      <c r="X896" s="30">
        <v>44682</v>
      </c>
      <c r="Y896" s="29" t="s">
        <v>2002</v>
      </c>
    </row>
    <row r="897" spans="1:25" x14ac:dyDescent="0.25">
      <c r="A897" s="28" t="s">
        <v>2261</v>
      </c>
      <c r="B897" s="29" t="s">
        <v>2262</v>
      </c>
      <c r="C897" s="29" t="s">
        <v>1057</v>
      </c>
      <c r="D897" s="29" t="s">
        <v>2356</v>
      </c>
      <c r="E897" s="29" t="s">
        <v>1058</v>
      </c>
      <c r="F897" s="29" t="s">
        <v>1059</v>
      </c>
      <c r="G897" s="29" t="s">
        <v>1975</v>
      </c>
      <c r="H897" s="30">
        <v>44682</v>
      </c>
      <c r="I897" s="30">
        <v>45778</v>
      </c>
      <c r="J897" s="30" t="s">
        <v>1921</v>
      </c>
      <c r="K897" s="29" t="s">
        <v>2264</v>
      </c>
      <c r="L897" s="29" t="s">
        <v>2265</v>
      </c>
      <c r="M897" s="29" t="s">
        <v>1978</v>
      </c>
      <c r="N897" s="29" t="s">
        <v>1986</v>
      </c>
      <c r="O897" s="29" t="s">
        <v>1987</v>
      </c>
      <c r="P897" s="29" t="s">
        <v>1981</v>
      </c>
      <c r="Q897" s="29" t="s">
        <v>1982</v>
      </c>
      <c r="R897" s="30">
        <v>44502</v>
      </c>
      <c r="S897" s="30">
        <v>44502</v>
      </c>
      <c r="T897" s="30">
        <v>44545</v>
      </c>
      <c r="U897" s="30">
        <v>44545</v>
      </c>
      <c r="V897" s="29" t="s">
        <v>1983</v>
      </c>
      <c r="W897" s="29" t="s">
        <v>1984</v>
      </c>
      <c r="X897" s="30">
        <v>44682</v>
      </c>
      <c r="Y897" s="29" t="s">
        <v>2002</v>
      </c>
    </row>
    <row r="898" spans="1:25" x14ac:dyDescent="0.25">
      <c r="A898" s="28" t="s">
        <v>2261</v>
      </c>
      <c r="B898" s="29" t="s">
        <v>2262</v>
      </c>
      <c r="C898" s="29" t="s">
        <v>1057</v>
      </c>
      <c r="D898" s="29" t="s">
        <v>2356</v>
      </c>
      <c r="E898" s="29" t="s">
        <v>1058</v>
      </c>
      <c r="F898" s="29" t="s">
        <v>1059</v>
      </c>
      <c r="G898" s="29" t="s">
        <v>1975</v>
      </c>
      <c r="H898" s="30">
        <v>44682</v>
      </c>
      <c r="I898" s="30">
        <v>45778</v>
      </c>
      <c r="J898" s="30" t="s">
        <v>1921</v>
      </c>
      <c r="K898" s="29" t="s">
        <v>2264</v>
      </c>
      <c r="L898" s="29" t="s">
        <v>2265</v>
      </c>
      <c r="M898" s="29" t="s">
        <v>1978</v>
      </c>
      <c r="N898" s="29" t="s">
        <v>1988</v>
      </c>
      <c r="O898" s="29" t="s">
        <v>1989</v>
      </c>
      <c r="P898" s="29" t="s">
        <v>1981</v>
      </c>
      <c r="Q898" s="29" t="s">
        <v>1982</v>
      </c>
      <c r="R898" s="30">
        <v>44502</v>
      </c>
      <c r="S898" s="30">
        <v>44502</v>
      </c>
      <c r="T898" s="30">
        <v>44545</v>
      </c>
      <c r="U898" s="30">
        <v>44545</v>
      </c>
      <c r="V898" s="29" t="s">
        <v>1983</v>
      </c>
      <c r="W898" s="29" t="s">
        <v>1984</v>
      </c>
      <c r="X898" s="30">
        <v>44682</v>
      </c>
      <c r="Y898" s="29" t="s">
        <v>2002</v>
      </c>
    </row>
    <row r="899" spans="1:25" x14ac:dyDescent="0.25">
      <c r="A899" s="28" t="s">
        <v>2261</v>
      </c>
      <c r="B899" s="29" t="s">
        <v>2262</v>
      </c>
      <c r="C899" s="29" t="s">
        <v>1057</v>
      </c>
      <c r="D899" s="29" t="s">
        <v>2356</v>
      </c>
      <c r="E899" s="29" t="s">
        <v>1058</v>
      </c>
      <c r="F899" s="29" t="s">
        <v>1059</v>
      </c>
      <c r="G899" s="29" t="s">
        <v>1975</v>
      </c>
      <c r="H899" s="30">
        <v>44682</v>
      </c>
      <c r="I899" s="30">
        <v>45778</v>
      </c>
      <c r="J899" s="30" t="s">
        <v>1921</v>
      </c>
      <c r="K899" s="29" t="s">
        <v>2264</v>
      </c>
      <c r="L899" s="29" t="s">
        <v>2265</v>
      </c>
      <c r="M899" s="29" t="s">
        <v>1978</v>
      </c>
      <c r="N899" s="29" t="s">
        <v>1990</v>
      </c>
      <c r="O899" s="29" t="s">
        <v>1991</v>
      </c>
      <c r="P899" s="29" t="s">
        <v>1981</v>
      </c>
      <c r="Q899" s="29" t="s">
        <v>1982</v>
      </c>
      <c r="R899" s="30">
        <v>44562</v>
      </c>
      <c r="S899" s="30">
        <v>45090</v>
      </c>
      <c r="T899" s="30">
        <v>44742</v>
      </c>
      <c r="U899" s="30">
        <v>45237</v>
      </c>
      <c r="V899" s="29" t="s">
        <v>1983</v>
      </c>
      <c r="W899" s="29" t="s">
        <v>1984</v>
      </c>
      <c r="X899" s="30">
        <v>44682</v>
      </c>
      <c r="Y899" s="29" t="s">
        <v>2002</v>
      </c>
    </row>
    <row r="900" spans="1:25" x14ac:dyDescent="0.25">
      <c r="A900" s="28" t="s">
        <v>2261</v>
      </c>
      <c r="B900" s="29" t="s">
        <v>2262</v>
      </c>
      <c r="C900" s="29" t="s">
        <v>1057</v>
      </c>
      <c r="D900" s="29" t="s">
        <v>2356</v>
      </c>
      <c r="E900" s="29" t="s">
        <v>1058</v>
      </c>
      <c r="F900" s="29" t="s">
        <v>1059</v>
      </c>
      <c r="G900" s="29" t="s">
        <v>1975</v>
      </c>
      <c r="H900" s="30">
        <v>44682</v>
      </c>
      <c r="I900" s="30">
        <v>45778</v>
      </c>
      <c r="J900" s="30" t="s">
        <v>1921</v>
      </c>
      <c r="K900" s="29" t="s">
        <v>2264</v>
      </c>
      <c r="L900" s="29" t="s">
        <v>2265</v>
      </c>
      <c r="M900" s="29" t="s">
        <v>1978</v>
      </c>
      <c r="N900" s="29" t="s">
        <v>1992</v>
      </c>
      <c r="O900" s="29" t="s">
        <v>1993</v>
      </c>
      <c r="P900" s="29" t="s">
        <v>1981</v>
      </c>
      <c r="Q900" s="29" t="s">
        <v>1982</v>
      </c>
      <c r="R900" s="30">
        <v>44682</v>
      </c>
      <c r="S900" s="30">
        <v>45349</v>
      </c>
      <c r="T900" s="30">
        <v>45658</v>
      </c>
      <c r="U900" s="30"/>
      <c r="V900" s="29" t="s">
        <v>1983</v>
      </c>
      <c r="W900" s="29" t="s">
        <v>1984</v>
      </c>
      <c r="X900" s="30">
        <v>44682</v>
      </c>
      <c r="Y900" s="29" t="s">
        <v>2002</v>
      </c>
    </row>
    <row r="901" spans="1:25" x14ac:dyDescent="0.25">
      <c r="A901" s="28" t="s">
        <v>2261</v>
      </c>
      <c r="B901" s="29" t="s">
        <v>2262</v>
      </c>
      <c r="C901" s="29" t="s">
        <v>1057</v>
      </c>
      <c r="D901" s="29" t="s">
        <v>2356</v>
      </c>
      <c r="E901" s="29" t="s">
        <v>1058</v>
      </c>
      <c r="F901" s="29" t="s">
        <v>1059</v>
      </c>
      <c r="G901" s="29" t="s">
        <v>1975</v>
      </c>
      <c r="H901" s="30">
        <v>44682</v>
      </c>
      <c r="I901" s="30">
        <v>45778</v>
      </c>
      <c r="J901" s="30" t="s">
        <v>1921</v>
      </c>
      <c r="K901" s="29" t="s">
        <v>2264</v>
      </c>
      <c r="L901" s="29" t="s">
        <v>2265</v>
      </c>
      <c r="M901" s="29" t="s">
        <v>1978</v>
      </c>
      <c r="N901" s="29" t="s">
        <v>1994</v>
      </c>
      <c r="O901" s="29" t="s">
        <v>1995</v>
      </c>
      <c r="P901" s="29" t="s">
        <v>1981</v>
      </c>
      <c r="Q901" s="29" t="s">
        <v>1982</v>
      </c>
      <c r="R901" s="30">
        <v>45405</v>
      </c>
      <c r="S901" s="30">
        <v>45418</v>
      </c>
      <c r="T901" s="30">
        <v>45778</v>
      </c>
      <c r="U901" s="30"/>
      <c r="V901" s="29" t="s">
        <v>1983</v>
      </c>
      <c r="W901" s="29" t="s">
        <v>1984</v>
      </c>
      <c r="X901" s="30">
        <v>44682</v>
      </c>
      <c r="Y901" s="29" t="s">
        <v>2002</v>
      </c>
    </row>
    <row r="902" spans="1:25" x14ac:dyDescent="0.25">
      <c r="A902" s="28" t="s">
        <v>2261</v>
      </c>
      <c r="B902" s="29" t="s">
        <v>2262</v>
      </c>
      <c r="C902" s="29" t="s">
        <v>1057</v>
      </c>
      <c r="D902" s="29" t="s">
        <v>2356</v>
      </c>
      <c r="E902" s="29" t="s">
        <v>1058</v>
      </c>
      <c r="F902" s="29" t="s">
        <v>1059</v>
      </c>
      <c r="G902" s="29" t="s">
        <v>1975</v>
      </c>
      <c r="H902" s="30">
        <v>44682</v>
      </c>
      <c r="I902" s="30">
        <v>45778</v>
      </c>
      <c r="J902" s="30" t="s">
        <v>1921</v>
      </c>
      <c r="K902" s="29" t="s">
        <v>2264</v>
      </c>
      <c r="L902" s="29" t="s">
        <v>2265</v>
      </c>
      <c r="M902" s="29" t="s">
        <v>1978</v>
      </c>
      <c r="N902" s="29" t="s">
        <v>1996</v>
      </c>
      <c r="O902" s="29" t="s">
        <v>1997</v>
      </c>
      <c r="P902" s="29" t="s">
        <v>1981</v>
      </c>
      <c r="Q902" s="29" t="s">
        <v>1982</v>
      </c>
      <c r="R902" s="30">
        <v>45292</v>
      </c>
      <c r="S902" s="30"/>
      <c r="T902" s="30">
        <v>45809</v>
      </c>
      <c r="U902" s="30"/>
      <c r="V902" s="29" t="s">
        <v>1983</v>
      </c>
      <c r="W902" s="29" t="s">
        <v>1984</v>
      </c>
      <c r="X902" s="30">
        <v>44682</v>
      </c>
      <c r="Y902" s="29" t="s">
        <v>2002</v>
      </c>
    </row>
    <row r="903" spans="1:25" x14ac:dyDescent="0.25">
      <c r="A903" s="28" t="s">
        <v>2515</v>
      </c>
      <c r="B903" s="29" t="s">
        <v>2516</v>
      </c>
      <c r="C903" s="29" t="s">
        <v>1670</v>
      </c>
      <c r="D903" s="29" t="s">
        <v>2520</v>
      </c>
      <c r="E903" s="29" t="s">
        <v>1671</v>
      </c>
      <c r="F903" s="29" t="s">
        <v>1672</v>
      </c>
      <c r="G903" s="29" t="s">
        <v>1975</v>
      </c>
      <c r="H903" s="30">
        <v>44587</v>
      </c>
      <c r="I903" s="30">
        <v>46387</v>
      </c>
      <c r="J903" s="30" t="s">
        <v>1921</v>
      </c>
      <c r="K903" s="29" t="s">
        <v>2517</v>
      </c>
      <c r="L903" s="29" t="s">
        <v>2518</v>
      </c>
      <c r="M903" s="29" t="s">
        <v>1978</v>
      </c>
      <c r="N903" s="29" t="s">
        <v>1979</v>
      </c>
      <c r="O903" s="29" t="s">
        <v>1980</v>
      </c>
      <c r="P903" s="29" t="s">
        <v>1981</v>
      </c>
      <c r="Q903" s="29" t="s">
        <v>1982</v>
      </c>
      <c r="R903" s="30">
        <v>44875</v>
      </c>
      <c r="S903" s="30">
        <v>44875</v>
      </c>
      <c r="T903" s="30">
        <v>45240</v>
      </c>
      <c r="U903" s="30">
        <v>45240</v>
      </c>
      <c r="V903" s="29" t="s">
        <v>1983</v>
      </c>
      <c r="W903" s="29" t="s">
        <v>1984</v>
      </c>
      <c r="X903" s="30">
        <v>44775</v>
      </c>
      <c r="Y903" s="29" t="s">
        <v>2002</v>
      </c>
    </row>
    <row r="904" spans="1:25" x14ac:dyDescent="0.25">
      <c r="A904" s="28" t="s">
        <v>2515</v>
      </c>
      <c r="B904" s="29" t="s">
        <v>2516</v>
      </c>
      <c r="C904" s="29" t="s">
        <v>1670</v>
      </c>
      <c r="D904" s="29" t="s">
        <v>2520</v>
      </c>
      <c r="E904" s="29" t="s">
        <v>1671</v>
      </c>
      <c r="F904" s="29" t="s">
        <v>1672</v>
      </c>
      <c r="G904" s="29" t="s">
        <v>1975</v>
      </c>
      <c r="H904" s="30">
        <v>44587</v>
      </c>
      <c r="I904" s="30">
        <v>46387</v>
      </c>
      <c r="J904" s="30" t="s">
        <v>1921</v>
      </c>
      <c r="K904" s="29" t="s">
        <v>2517</v>
      </c>
      <c r="L904" s="29" t="s">
        <v>2518</v>
      </c>
      <c r="M904" s="29" t="s">
        <v>1978</v>
      </c>
      <c r="N904" s="29" t="s">
        <v>1986</v>
      </c>
      <c r="O904" s="29" t="s">
        <v>1987</v>
      </c>
      <c r="P904" s="29" t="s">
        <v>1981</v>
      </c>
      <c r="Q904" s="29" t="s">
        <v>1982</v>
      </c>
      <c r="R904" s="30">
        <v>44875</v>
      </c>
      <c r="S904" s="30">
        <v>44875</v>
      </c>
      <c r="T904" s="30">
        <v>45240</v>
      </c>
      <c r="U904" s="30">
        <v>45240</v>
      </c>
      <c r="V904" s="29" t="s">
        <v>1983</v>
      </c>
      <c r="W904" s="29" t="s">
        <v>1984</v>
      </c>
      <c r="X904" s="30">
        <v>44775</v>
      </c>
      <c r="Y904" s="29" t="s">
        <v>2002</v>
      </c>
    </row>
    <row r="905" spans="1:25" x14ac:dyDescent="0.25">
      <c r="A905" s="28" t="s">
        <v>2515</v>
      </c>
      <c r="B905" s="29" t="s">
        <v>2516</v>
      </c>
      <c r="C905" s="29" t="s">
        <v>1670</v>
      </c>
      <c r="D905" s="29" t="s">
        <v>2520</v>
      </c>
      <c r="E905" s="29" t="s">
        <v>1671</v>
      </c>
      <c r="F905" s="29" t="s">
        <v>1672</v>
      </c>
      <c r="G905" s="29" t="s">
        <v>1975</v>
      </c>
      <c r="H905" s="30">
        <v>44587</v>
      </c>
      <c r="I905" s="30">
        <v>46387</v>
      </c>
      <c r="J905" s="30" t="s">
        <v>1921</v>
      </c>
      <c r="K905" s="29" t="s">
        <v>2517</v>
      </c>
      <c r="L905" s="29" t="s">
        <v>2518</v>
      </c>
      <c r="M905" s="29" t="s">
        <v>1978</v>
      </c>
      <c r="N905" s="29" t="s">
        <v>1988</v>
      </c>
      <c r="O905" s="29" t="s">
        <v>1989</v>
      </c>
      <c r="P905" s="29" t="s">
        <v>1981</v>
      </c>
      <c r="Q905" s="29" t="s">
        <v>1982</v>
      </c>
      <c r="R905" s="30">
        <v>45395</v>
      </c>
      <c r="S905" s="30">
        <v>45395</v>
      </c>
      <c r="T905" s="30">
        <v>45402</v>
      </c>
      <c r="U905" s="30">
        <v>45402</v>
      </c>
      <c r="V905" s="29" t="s">
        <v>1983</v>
      </c>
      <c r="W905" s="29" t="s">
        <v>1984</v>
      </c>
      <c r="X905" s="30">
        <v>44775</v>
      </c>
      <c r="Y905" s="29" t="s">
        <v>2002</v>
      </c>
    </row>
    <row r="906" spans="1:25" x14ac:dyDescent="0.25">
      <c r="A906" s="28" t="s">
        <v>2515</v>
      </c>
      <c r="B906" s="29" t="s">
        <v>2516</v>
      </c>
      <c r="C906" s="29" t="s">
        <v>1670</v>
      </c>
      <c r="D906" s="29" t="s">
        <v>2520</v>
      </c>
      <c r="E906" s="29" t="s">
        <v>1671</v>
      </c>
      <c r="F906" s="29" t="s">
        <v>1672</v>
      </c>
      <c r="G906" s="29" t="s">
        <v>1975</v>
      </c>
      <c r="H906" s="30">
        <v>44587</v>
      </c>
      <c r="I906" s="30">
        <v>46387</v>
      </c>
      <c r="J906" s="30" t="s">
        <v>1921</v>
      </c>
      <c r="K906" s="29" t="s">
        <v>2517</v>
      </c>
      <c r="L906" s="29" t="s">
        <v>2518</v>
      </c>
      <c r="M906" s="29" t="s">
        <v>1978</v>
      </c>
      <c r="N906" s="29" t="s">
        <v>1990</v>
      </c>
      <c r="O906" s="29" t="s">
        <v>1991</v>
      </c>
      <c r="P906" s="29" t="s">
        <v>1981</v>
      </c>
      <c r="Q906" s="29" t="s">
        <v>1982</v>
      </c>
      <c r="R906" s="30">
        <v>45403</v>
      </c>
      <c r="S906" s="30">
        <v>45403</v>
      </c>
      <c r="T906" s="30">
        <v>45406</v>
      </c>
      <c r="U906" s="30">
        <v>45406</v>
      </c>
      <c r="V906" s="29" t="s">
        <v>1983</v>
      </c>
      <c r="W906" s="29" t="s">
        <v>1984</v>
      </c>
      <c r="X906" s="30">
        <v>44775</v>
      </c>
      <c r="Y906" s="29" t="s">
        <v>2002</v>
      </c>
    </row>
    <row r="907" spans="1:25" x14ac:dyDescent="0.25">
      <c r="A907" s="28" t="s">
        <v>2515</v>
      </c>
      <c r="B907" s="29" t="s">
        <v>2516</v>
      </c>
      <c r="C907" s="29" t="s">
        <v>1670</v>
      </c>
      <c r="D907" s="29" t="s">
        <v>2520</v>
      </c>
      <c r="E907" s="29" t="s">
        <v>1671</v>
      </c>
      <c r="F907" s="29" t="s">
        <v>1672</v>
      </c>
      <c r="G907" s="29" t="s">
        <v>1975</v>
      </c>
      <c r="H907" s="30">
        <v>44587</v>
      </c>
      <c r="I907" s="30">
        <v>46387</v>
      </c>
      <c r="J907" s="30" t="s">
        <v>1921</v>
      </c>
      <c r="K907" s="29" t="s">
        <v>2517</v>
      </c>
      <c r="L907" s="29" t="s">
        <v>2518</v>
      </c>
      <c r="M907" s="29" t="s">
        <v>1978</v>
      </c>
      <c r="N907" s="29" t="s">
        <v>1992</v>
      </c>
      <c r="O907" s="29" t="s">
        <v>1993</v>
      </c>
      <c r="P907" s="29" t="s">
        <v>1981</v>
      </c>
      <c r="Q907" s="29" t="s">
        <v>1982</v>
      </c>
      <c r="R907" s="30">
        <v>45644</v>
      </c>
      <c r="S907" s="30">
        <v>45644</v>
      </c>
      <c r="T907" s="30">
        <v>45644</v>
      </c>
      <c r="U907" s="30">
        <v>45644</v>
      </c>
      <c r="V907" s="29" t="s">
        <v>1983</v>
      </c>
      <c r="W907" s="29" t="s">
        <v>1984</v>
      </c>
      <c r="X907" s="30">
        <v>44775</v>
      </c>
      <c r="Y907" s="29" t="s">
        <v>2002</v>
      </c>
    </row>
    <row r="908" spans="1:25" x14ac:dyDescent="0.25">
      <c r="A908" s="28" t="s">
        <v>2515</v>
      </c>
      <c r="B908" s="29" t="s">
        <v>2516</v>
      </c>
      <c r="C908" s="29" t="s">
        <v>1670</v>
      </c>
      <c r="D908" s="29" t="s">
        <v>2520</v>
      </c>
      <c r="E908" s="29" t="s">
        <v>1671</v>
      </c>
      <c r="F908" s="29" t="s">
        <v>1672</v>
      </c>
      <c r="G908" s="29" t="s">
        <v>1975</v>
      </c>
      <c r="H908" s="30">
        <v>44587</v>
      </c>
      <c r="I908" s="30">
        <v>46387</v>
      </c>
      <c r="J908" s="30" t="s">
        <v>1921</v>
      </c>
      <c r="K908" s="29" t="s">
        <v>2517</v>
      </c>
      <c r="L908" s="29" t="s">
        <v>2518</v>
      </c>
      <c r="M908" s="29" t="s">
        <v>1978</v>
      </c>
      <c r="N908" s="29" t="s">
        <v>1994</v>
      </c>
      <c r="O908" s="29" t="s">
        <v>1995</v>
      </c>
      <c r="P908" s="29" t="s">
        <v>1981</v>
      </c>
      <c r="Q908" s="29" t="s">
        <v>1982</v>
      </c>
      <c r="R908" s="30">
        <v>45436</v>
      </c>
      <c r="S908" s="30">
        <v>45436</v>
      </c>
      <c r="T908" s="30">
        <v>45639</v>
      </c>
      <c r="U908" s="30"/>
      <c r="V908" s="29" t="s">
        <v>1983</v>
      </c>
      <c r="W908" s="29" t="s">
        <v>1984</v>
      </c>
      <c r="X908" s="30">
        <v>44775</v>
      </c>
      <c r="Y908" s="29" t="s">
        <v>2002</v>
      </c>
    </row>
    <row r="909" spans="1:25" x14ac:dyDescent="0.25">
      <c r="A909" s="28" t="s">
        <v>2515</v>
      </c>
      <c r="B909" s="29" t="s">
        <v>2516</v>
      </c>
      <c r="C909" s="29" t="s">
        <v>1670</v>
      </c>
      <c r="D909" s="29" t="s">
        <v>2520</v>
      </c>
      <c r="E909" s="29" t="s">
        <v>1671</v>
      </c>
      <c r="F909" s="29" t="s">
        <v>1672</v>
      </c>
      <c r="G909" s="29" t="s">
        <v>1975</v>
      </c>
      <c r="H909" s="30">
        <v>44587</v>
      </c>
      <c r="I909" s="30">
        <v>46387</v>
      </c>
      <c r="J909" s="30" t="s">
        <v>1921</v>
      </c>
      <c r="K909" s="29" t="s">
        <v>2517</v>
      </c>
      <c r="L909" s="29" t="s">
        <v>2518</v>
      </c>
      <c r="M909" s="29" t="s">
        <v>1978</v>
      </c>
      <c r="N909" s="29" t="s">
        <v>1996</v>
      </c>
      <c r="O909" s="29" t="s">
        <v>1997</v>
      </c>
      <c r="P909" s="29" t="s">
        <v>1981</v>
      </c>
      <c r="Q909" s="29" t="s">
        <v>1982</v>
      </c>
      <c r="R909" s="30">
        <v>45640</v>
      </c>
      <c r="S909" s="30"/>
      <c r="T909" s="30">
        <v>45671</v>
      </c>
      <c r="U909" s="30"/>
      <c r="V909" s="29" t="s">
        <v>1983</v>
      </c>
      <c r="W909" s="29" t="s">
        <v>1984</v>
      </c>
      <c r="X909" s="30">
        <v>44775</v>
      </c>
      <c r="Y909" s="29" t="s">
        <v>2002</v>
      </c>
    </row>
    <row r="910" spans="1:25" x14ac:dyDescent="0.25">
      <c r="A910" s="28" t="s">
        <v>2135</v>
      </c>
      <c r="B910" s="29" t="s">
        <v>2136</v>
      </c>
      <c r="C910" s="29" t="s">
        <v>462</v>
      </c>
      <c r="D910" s="29" t="s">
        <v>2137</v>
      </c>
      <c r="E910" s="29" t="s">
        <v>463</v>
      </c>
      <c r="F910" s="29" t="s">
        <v>464</v>
      </c>
      <c r="G910" s="29" t="s">
        <v>1975</v>
      </c>
      <c r="H910" s="30">
        <v>43787</v>
      </c>
      <c r="I910" s="30">
        <v>46022</v>
      </c>
      <c r="J910" s="30" t="s">
        <v>1921</v>
      </c>
      <c r="K910" s="29" t="s">
        <v>2138</v>
      </c>
      <c r="L910" s="29" t="s">
        <v>2139</v>
      </c>
      <c r="M910" s="29" t="s">
        <v>2095</v>
      </c>
      <c r="N910" s="29" t="s">
        <v>1979</v>
      </c>
      <c r="O910" s="29" t="s">
        <v>1980</v>
      </c>
      <c r="P910" s="29" t="s">
        <v>1981</v>
      </c>
      <c r="Q910" s="29" t="s">
        <v>1982</v>
      </c>
      <c r="R910" s="30">
        <v>43787</v>
      </c>
      <c r="S910" s="30">
        <v>43787</v>
      </c>
      <c r="T910" s="30">
        <v>43819</v>
      </c>
      <c r="U910" s="30">
        <v>43819</v>
      </c>
      <c r="V910" s="29" t="s">
        <v>1983</v>
      </c>
      <c r="W910" s="29" t="s">
        <v>1984</v>
      </c>
      <c r="X910" s="30">
        <v>43799</v>
      </c>
      <c r="Y910" s="29" t="s">
        <v>2002</v>
      </c>
    </row>
    <row r="911" spans="1:25" x14ac:dyDescent="0.25">
      <c r="A911" s="28" t="s">
        <v>2135</v>
      </c>
      <c r="B911" s="29" t="s">
        <v>2136</v>
      </c>
      <c r="C911" s="29" t="s">
        <v>462</v>
      </c>
      <c r="D911" s="29" t="s">
        <v>2137</v>
      </c>
      <c r="E911" s="29" t="s">
        <v>463</v>
      </c>
      <c r="F911" s="29" t="s">
        <v>464</v>
      </c>
      <c r="G911" s="29" t="s">
        <v>1975</v>
      </c>
      <c r="H911" s="30">
        <v>43787</v>
      </c>
      <c r="I911" s="30">
        <v>46022</v>
      </c>
      <c r="J911" s="30" t="s">
        <v>1921</v>
      </c>
      <c r="K911" s="29" t="s">
        <v>2138</v>
      </c>
      <c r="L911" s="29" t="s">
        <v>2139</v>
      </c>
      <c r="M911" s="29" t="s">
        <v>2095</v>
      </c>
      <c r="N911" s="29" t="s">
        <v>1986</v>
      </c>
      <c r="O911" s="29" t="s">
        <v>1987</v>
      </c>
      <c r="P911" s="29" t="s">
        <v>1981</v>
      </c>
      <c r="Q911" s="29" t="s">
        <v>1982</v>
      </c>
      <c r="R911" s="30">
        <v>43787</v>
      </c>
      <c r="S911" s="30">
        <v>43787</v>
      </c>
      <c r="T911" s="30">
        <v>43819</v>
      </c>
      <c r="U911" s="30">
        <v>43819</v>
      </c>
      <c r="V911" s="29" t="s">
        <v>1983</v>
      </c>
      <c r="W911" s="29" t="s">
        <v>1984</v>
      </c>
      <c r="X911" s="30">
        <v>43799</v>
      </c>
      <c r="Y911" s="29" t="s">
        <v>2002</v>
      </c>
    </row>
    <row r="912" spans="1:25" x14ac:dyDescent="0.25">
      <c r="A912" s="28" t="s">
        <v>2135</v>
      </c>
      <c r="B912" s="29" t="s">
        <v>2136</v>
      </c>
      <c r="C912" s="29" t="s">
        <v>462</v>
      </c>
      <c r="D912" s="29" t="s">
        <v>2137</v>
      </c>
      <c r="E912" s="29" t="s">
        <v>463</v>
      </c>
      <c r="F912" s="29" t="s">
        <v>464</v>
      </c>
      <c r="G912" s="29" t="s">
        <v>1975</v>
      </c>
      <c r="H912" s="30">
        <v>43787</v>
      </c>
      <c r="I912" s="30">
        <v>46022</v>
      </c>
      <c r="J912" s="30" t="s">
        <v>1921</v>
      </c>
      <c r="K912" s="29" t="s">
        <v>2138</v>
      </c>
      <c r="L912" s="29" t="s">
        <v>2139</v>
      </c>
      <c r="M912" s="29" t="s">
        <v>2095</v>
      </c>
      <c r="N912" s="29" t="s">
        <v>1988</v>
      </c>
      <c r="O912" s="29" t="s">
        <v>1989</v>
      </c>
      <c r="P912" s="29" t="s">
        <v>1981</v>
      </c>
      <c r="Q912" s="29" t="s">
        <v>1982</v>
      </c>
      <c r="R912" s="30">
        <v>43787</v>
      </c>
      <c r="S912" s="30">
        <v>43787</v>
      </c>
      <c r="T912" s="30">
        <v>43787</v>
      </c>
      <c r="U912" s="30">
        <v>43927</v>
      </c>
      <c r="V912" s="29" t="s">
        <v>1983</v>
      </c>
      <c r="W912" s="29" t="s">
        <v>1984</v>
      </c>
      <c r="X912" s="30">
        <v>43799</v>
      </c>
      <c r="Y912" s="29" t="s">
        <v>2002</v>
      </c>
    </row>
    <row r="913" spans="1:25" x14ac:dyDescent="0.25">
      <c r="A913" s="28" t="s">
        <v>2135</v>
      </c>
      <c r="B913" s="29" t="s">
        <v>2136</v>
      </c>
      <c r="C913" s="29" t="s">
        <v>462</v>
      </c>
      <c r="D913" s="29" t="s">
        <v>2137</v>
      </c>
      <c r="E913" s="29" t="s">
        <v>463</v>
      </c>
      <c r="F913" s="29" t="s">
        <v>464</v>
      </c>
      <c r="G913" s="29" t="s">
        <v>1975</v>
      </c>
      <c r="H913" s="30">
        <v>43787</v>
      </c>
      <c r="I913" s="30">
        <v>46022</v>
      </c>
      <c r="J913" s="30" t="s">
        <v>1921</v>
      </c>
      <c r="K913" s="29" t="s">
        <v>2138</v>
      </c>
      <c r="L913" s="29" t="s">
        <v>2139</v>
      </c>
      <c r="M913" s="29" t="s">
        <v>2095</v>
      </c>
      <c r="N913" s="29" t="s">
        <v>1990</v>
      </c>
      <c r="O913" s="29" t="s">
        <v>1991</v>
      </c>
      <c r="P913" s="29" t="s">
        <v>1981</v>
      </c>
      <c r="Q913" s="29" t="s">
        <v>1982</v>
      </c>
      <c r="R913" s="30">
        <v>43927</v>
      </c>
      <c r="S913" s="30">
        <v>43927</v>
      </c>
      <c r="T913" s="30">
        <v>43927</v>
      </c>
      <c r="U913" s="30">
        <v>44085</v>
      </c>
      <c r="V913" s="29" t="s">
        <v>1983</v>
      </c>
      <c r="W913" s="29" t="s">
        <v>1984</v>
      </c>
      <c r="X913" s="30">
        <v>43799</v>
      </c>
      <c r="Y913" s="29" t="s">
        <v>2002</v>
      </c>
    </row>
    <row r="914" spans="1:25" x14ac:dyDescent="0.25">
      <c r="A914" s="28" t="s">
        <v>2135</v>
      </c>
      <c r="B914" s="29" t="s">
        <v>2136</v>
      </c>
      <c r="C914" s="29" t="s">
        <v>462</v>
      </c>
      <c r="D914" s="29" t="s">
        <v>2137</v>
      </c>
      <c r="E914" s="29" t="s">
        <v>463</v>
      </c>
      <c r="F914" s="29" t="s">
        <v>464</v>
      </c>
      <c r="G914" s="29" t="s">
        <v>1975</v>
      </c>
      <c r="H914" s="30">
        <v>43787</v>
      </c>
      <c r="I914" s="30">
        <v>46022</v>
      </c>
      <c r="J914" s="30" t="s">
        <v>1921</v>
      </c>
      <c r="K914" s="29" t="s">
        <v>2138</v>
      </c>
      <c r="L914" s="29" t="s">
        <v>2139</v>
      </c>
      <c r="M914" s="29" t="s">
        <v>2095</v>
      </c>
      <c r="N914" s="29" t="s">
        <v>1992</v>
      </c>
      <c r="O914" s="29" t="s">
        <v>1993</v>
      </c>
      <c r="P914" s="29" t="s">
        <v>1981</v>
      </c>
      <c r="Q914" s="29" t="s">
        <v>1982</v>
      </c>
      <c r="R914" s="30">
        <v>44293</v>
      </c>
      <c r="S914" s="30">
        <v>44293</v>
      </c>
      <c r="T914" s="30">
        <v>44293</v>
      </c>
      <c r="U914" s="30">
        <v>44293</v>
      </c>
      <c r="V914" s="29" t="s">
        <v>1983</v>
      </c>
      <c r="W914" s="29" t="s">
        <v>1984</v>
      </c>
      <c r="X914" s="30">
        <v>43799</v>
      </c>
      <c r="Y914" s="29" t="s">
        <v>2002</v>
      </c>
    </row>
    <row r="915" spans="1:25" x14ac:dyDescent="0.25">
      <c r="A915" s="28" t="s">
        <v>2135</v>
      </c>
      <c r="B915" s="29" t="s">
        <v>2136</v>
      </c>
      <c r="C915" s="29" t="s">
        <v>462</v>
      </c>
      <c r="D915" s="29" t="s">
        <v>2137</v>
      </c>
      <c r="E915" s="29" t="s">
        <v>463</v>
      </c>
      <c r="F915" s="29" t="s">
        <v>464</v>
      </c>
      <c r="G915" s="29" t="s">
        <v>1975</v>
      </c>
      <c r="H915" s="30">
        <v>43787</v>
      </c>
      <c r="I915" s="30">
        <v>46022</v>
      </c>
      <c r="J915" s="30" t="s">
        <v>1921</v>
      </c>
      <c r="K915" s="29" t="s">
        <v>2138</v>
      </c>
      <c r="L915" s="29" t="s">
        <v>2139</v>
      </c>
      <c r="M915" s="29" t="s">
        <v>2095</v>
      </c>
      <c r="N915" s="29" t="s">
        <v>1994</v>
      </c>
      <c r="O915" s="29" t="s">
        <v>1995</v>
      </c>
      <c r="P915" s="29" t="s">
        <v>1981</v>
      </c>
      <c r="Q915" s="29" t="s">
        <v>1982</v>
      </c>
      <c r="R915" s="30">
        <v>44405</v>
      </c>
      <c r="S915" s="30">
        <v>44409</v>
      </c>
      <c r="T915" s="30">
        <v>45412</v>
      </c>
      <c r="U915" s="30"/>
      <c r="V915" s="29" t="s">
        <v>1983</v>
      </c>
      <c r="W915" s="29" t="s">
        <v>1984</v>
      </c>
      <c r="X915" s="30">
        <v>43799</v>
      </c>
      <c r="Y915" s="29" t="s">
        <v>2002</v>
      </c>
    </row>
    <row r="916" spans="1:25" x14ac:dyDescent="0.25">
      <c r="A916" s="28" t="s">
        <v>2135</v>
      </c>
      <c r="B916" s="29" t="s">
        <v>2136</v>
      </c>
      <c r="C916" s="29" t="s">
        <v>462</v>
      </c>
      <c r="D916" s="29" t="s">
        <v>2137</v>
      </c>
      <c r="E916" s="29" t="s">
        <v>463</v>
      </c>
      <c r="F916" s="29" t="s">
        <v>464</v>
      </c>
      <c r="G916" s="29" t="s">
        <v>1975</v>
      </c>
      <c r="H916" s="30">
        <v>43787</v>
      </c>
      <c r="I916" s="30">
        <v>46022</v>
      </c>
      <c r="J916" s="30" t="s">
        <v>1921</v>
      </c>
      <c r="K916" s="29" t="s">
        <v>2138</v>
      </c>
      <c r="L916" s="29" t="s">
        <v>2139</v>
      </c>
      <c r="M916" s="29" t="s">
        <v>2095</v>
      </c>
      <c r="N916" s="29" t="s">
        <v>1996</v>
      </c>
      <c r="O916" s="29" t="s">
        <v>1997</v>
      </c>
      <c r="P916" s="29" t="s">
        <v>1981</v>
      </c>
      <c r="Q916" s="29" t="s">
        <v>1982</v>
      </c>
      <c r="R916" s="30">
        <v>45047</v>
      </c>
      <c r="S916" s="30">
        <v>44511</v>
      </c>
      <c r="T916" s="30">
        <v>45626</v>
      </c>
      <c r="U916" s="30"/>
      <c r="V916" s="29" t="s">
        <v>1983</v>
      </c>
      <c r="W916" s="29" t="s">
        <v>1984</v>
      </c>
      <c r="X916" s="30">
        <v>43799</v>
      </c>
      <c r="Y916" s="29" t="s">
        <v>2002</v>
      </c>
    </row>
    <row r="917" spans="1:25" x14ac:dyDescent="0.25">
      <c r="A917" s="28" t="s">
        <v>1973</v>
      </c>
      <c r="B917" s="29" t="s">
        <v>1974</v>
      </c>
      <c r="C917" s="29" t="s">
        <v>12</v>
      </c>
      <c r="D917" s="29" t="s">
        <v>13</v>
      </c>
      <c r="E917" s="29" t="s">
        <v>13</v>
      </c>
      <c r="F917" s="29" t="s">
        <v>14</v>
      </c>
      <c r="G917" s="29" t="s">
        <v>1975</v>
      </c>
      <c r="H917" s="30">
        <v>44490</v>
      </c>
      <c r="I917" s="30">
        <v>46387</v>
      </c>
      <c r="J917" s="30" t="s">
        <v>1921</v>
      </c>
      <c r="K917" s="29" t="s">
        <v>1976</v>
      </c>
      <c r="L917" s="29" t="s">
        <v>1977</v>
      </c>
      <c r="M917" s="29" t="s">
        <v>1978</v>
      </c>
      <c r="N917" s="29" t="s">
        <v>1979</v>
      </c>
      <c r="O917" s="29" t="s">
        <v>1980</v>
      </c>
      <c r="P917" s="29" t="s">
        <v>1981</v>
      </c>
      <c r="Q917" s="29" t="s">
        <v>1982</v>
      </c>
      <c r="R917" s="30">
        <v>44203</v>
      </c>
      <c r="S917" s="30">
        <v>44251</v>
      </c>
      <c r="T917" s="30">
        <v>44561</v>
      </c>
      <c r="U917" s="30">
        <v>44358</v>
      </c>
      <c r="V917" s="29" t="s">
        <v>1983</v>
      </c>
      <c r="W917" s="29" t="s">
        <v>1984</v>
      </c>
      <c r="X917" s="30">
        <v>44562</v>
      </c>
      <c r="Y917" s="29" t="s">
        <v>1985</v>
      </c>
    </row>
    <row r="918" spans="1:25" x14ac:dyDescent="0.25">
      <c r="A918" s="28" t="s">
        <v>1973</v>
      </c>
      <c r="B918" s="29" t="s">
        <v>1974</v>
      </c>
      <c r="C918" s="29" t="s">
        <v>12</v>
      </c>
      <c r="D918" s="29" t="s">
        <v>13</v>
      </c>
      <c r="E918" s="29" t="s">
        <v>13</v>
      </c>
      <c r="F918" s="29" t="s">
        <v>14</v>
      </c>
      <c r="G918" s="29" t="s">
        <v>1975</v>
      </c>
      <c r="H918" s="30">
        <v>44490</v>
      </c>
      <c r="I918" s="30">
        <v>46387</v>
      </c>
      <c r="J918" s="30" t="s">
        <v>1921</v>
      </c>
      <c r="K918" s="29" t="s">
        <v>1976</v>
      </c>
      <c r="L918" s="29" t="s">
        <v>1977</v>
      </c>
      <c r="M918" s="29" t="s">
        <v>1978</v>
      </c>
      <c r="N918" s="29" t="s">
        <v>1986</v>
      </c>
      <c r="O918" s="29" t="s">
        <v>1987</v>
      </c>
      <c r="P918" s="29" t="s">
        <v>1981</v>
      </c>
      <c r="Q918" s="29" t="s">
        <v>1982</v>
      </c>
      <c r="R918" s="30">
        <v>44203</v>
      </c>
      <c r="S918" s="30">
        <v>44251</v>
      </c>
      <c r="T918" s="30">
        <v>44561</v>
      </c>
      <c r="U918" s="30">
        <v>44358</v>
      </c>
      <c r="V918" s="29" t="s">
        <v>1983</v>
      </c>
      <c r="W918" s="29" t="s">
        <v>1984</v>
      </c>
      <c r="X918" s="30">
        <v>44562</v>
      </c>
      <c r="Y918" s="29" t="s">
        <v>1985</v>
      </c>
    </row>
    <row r="919" spans="1:25" x14ac:dyDescent="0.25">
      <c r="A919" s="28" t="s">
        <v>1973</v>
      </c>
      <c r="B919" s="29" t="s">
        <v>1974</v>
      </c>
      <c r="C919" s="29" t="s">
        <v>12</v>
      </c>
      <c r="D919" s="29" t="s">
        <v>13</v>
      </c>
      <c r="E919" s="29" t="s">
        <v>13</v>
      </c>
      <c r="F919" s="29" t="s">
        <v>14</v>
      </c>
      <c r="G919" s="29" t="s">
        <v>1975</v>
      </c>
      <c r="H919" s="30">
        <v>44490</v>
      </c>
      <c r="I919" s="30">
        <v>46387</v>
      </c>
      <c r="J919" s="30" t="s">
        <v>1921</v>
      </c>
      <c r="K919" s="29" t="s">
        <v>1976</v>
      </c>
      <c r="L919" s="29" t="s">
        <v>1977</v>
      </c>
      <c r="M919" s="29" t="s">
        <v>1978</v>
      </c>
      <c r="N919" s="29" t="s">
        <v>1988</v>
      </c>
      <c r="O919" s="29" t="s">
        <v>1989</v>
      </c>
      <c r="P919" s="29" t="s">
        <v>1981</v>
      </c>
      <c r="Q919" s="29" t="s">
        <v>1982</v>
      </c>
      <c r="R919" s="30">
        <v>44203</v>
      </c>
      <c r="S919" s="30">
        <v>44251</v>
      </c>
      <c r="T919" s="30">
        <v>44561</v>
      </c>
      <c r="U919" s="30">
        <v>44358</v>
      </c>
      <c r="V919" s="29" t="s">
        <v>1983</v>
      </c>
      <c r="W919" s="29" t="s">
        <v>1984</v>
      </c>
      <c r="X919" s="30">
        <v>44562</v>
      </c>
      <c r="Y919" s="29" t="s">
        <v>1985</v>
      </c>
    </row>
    <row r="920" spans="1:25" x14ac:dyDescent="0.25">
      <c r="A920" s="28" t="s">
        <v>1973</v>
      </c>
      <c r="B920" s="29" t="s">
        <v>1974</v>
      </c>
      <c r="C920" s="29" t="s">
        <v>12</v>
      </c>
      <c r="D920" s="29" t="s">
        <v>13</v>
      </c>
      <c r="E920" s="29" t="s">
        <v>13</v>
      </c>
      <c r="F920" s="29" t="s">
        <v>14</v>
      </c>
      <c r="G920" s="29" t="s">
        <v>1975</v>
      </c>
      <c r="H920" s="30">
        <v>44490</v>
      </c>
      <c r="I920" s="30">
        <v>46387</v>
      </c>
      <c r="J920" s="30" t="s">
        <v>1921</v>
      </c>
      <c r="K920" s="29" t="s">
        <v>1976</v>
      </c>
      <c r="L920" s="29" t="s">
        <v>1977</v>
      </c>
      <c r="M920" s="29" t="s">
        <v>1978</v>
      </c>
      <c r="N920" s="29" t="s">
        <v>1990</v>
      </c>
      <c r="O920" s="29" t="s">
        <v>1991</v>
      </c>
      <c r="P920" s="29" t="s">
        <v>1981</v>
      </c>
      <c r="Q920" s="29" t="s">
        <v>1982</v>
      </c>
      <c r="R920" s="30">
        <v>44742</v>
      </c>
      <c r="S920" s="30">
        <v>44763</v>
      </c>
      <c r="T920" s="30">
        <v>44926</v>
      </c>
      <c r="U920" s="30">
        <v>44901</v>
      </c>
      <c r="V920" s="29" t="s">
        <v>1983</v>
      </c>
      <c r="W920" s="29" t="s">
        <v>1984</v>
      </c>
      <c r="X920" s="30">
        <v>44562</v>
      </c>
      <c r="Y920" s="29" t="s">
        <v>1985</v>
      </c>
    </row>
    <row r="921" spans="1:25" x14ac:dyDescent="0.25">
      <c r="A921" s="28" t="s">
        <v>1973</v>
      </c>
      <c r="B921" s="29" t="s">
        <v>1974</v>
      </c>
      <c r="C921" s="29" t="s">
        <v>12</v>
      </c>
      <c r="D921" s="29" t="s">
        <v>13</v>
      </c>
      <c r="E921" s="29" t="s">
        <v>13</v>
      </c>
      <c r="F921" s="29" t="s">
        <v>14</v>
      </c>
      <c r="G921" s="29" t="s">
        <v>1975</v>
      </c>
      <c r="H921" s="30">
        <v>44490</v>
      </c>
      <c r="I921" s="30">
        <v>46387</v>
      </c>
      <c r="J921" s="30" t="s">
        <v>1921</v>
      </c>
      <c r="K921" s="29" t="s">
        <v>1976</v>
      </c>
      <c r="L921" s="29" t="s">
        <v>1977</v>
      </c>
      <c r="M921" s="29" t="s">
        <v>1978</v>
      </c>
      <c r="N921" s="29" t="s">
        <v>1992</v>
      </c>
      <c r="O921" s="29" t="s">
        <v>1993</v>
      </c>
      <c r="P921" s="29" t="s">
        <v>1981</v>
      </c>
      <c r="Q921" s="29" t="s">
        <v>1982</v>
      </c>
      <c r="R921" s="30">
        <v>46113</v>
      </c>
      <c r="S921" s="30"/>
      <c r="T921" s="30">
        <v>46174</v>
      </c>
      <c r="U921" s="30"/>
      <c r="V921" s="29" t="s">
        <v>1983</v>
      </c>
      <c r="W921" s="29" t="s">
        <v>1984</v>
      </c>
      <c r="X921" s="30">
        <v>44562</v>
      </c>
      <c r="Y921" s="29" t="s">
        <v>1985</v>
      </c>
    </row>
    <row r="922" spans="1:25" x14ac:dyDescent="0.25">
      <c r="A922" s="28" t="s">
        <v>1973</v>
      </c>
      <c r="B922" s="29" t="s">
        <v>1974</v>
      </c>
      <c r="C922" s="29" t="s">
        <v>12</v>
      </c>
      <c r="D922" s="29" t="s">
        <v>13</v>
      </c>
      <c r="E922" s="29" t="s">
        <v>13</v>
      </c>
      <c r="F922" s="29" t="s">
        <v>14</v>
      </c>
      <c r="G922" s="29" t="s">
        <v>1975</v>
      </c>
      <c r="H922" s="30">
        <v>44490</v>
      </c>
      <c r="I922" s="30">
        <v>46387</v>
      </c>
      <c r="J922" s="30" t="s">
        <v>1921</v>
      </c>
      <c r="K922" s="29" t="s">
        <v>1976</v>
      </c>
      <c r="L922" s="29" t="s">
        <v>1977</v>
      </c>
      <c r="M922" s="29" t="s">
        <v>1978</v>
      </c>
      <c r="N922" s="29" t="s">
        <v>1994</v>
      </c>
      <c r="O922" s="29" t="s">
        <v>1995</v>
      </c>
      <c r="P922" s="29" t="s">
        <v>1981</v>
      </c>
      <c r="Q922" s="29" t="s">
        <v>1982</v>
      </c>
      <c r="R922" s="30">
        <v>45047</v>
      </c>
      <c r="S922" s="30"/>
      <c r="T922" s="30">
        <v>46022</v>
      </c>
      <c r="U922" s="30"/>
      <c r="V922" s="29" t="s">
        <v>1983</v>
      </c>
      <c r="W922" s="29" t="s">
        <v>1984</v>
      </c>
      <c r="X922" s="30">
        <v>44562</v>
      </c>
      <c r="Y922" s="29" t="s">
        <v>1985</v>
      </c>
    </row>
    <row r="923" spans="1:25" x14ac:dyDescent="0.25">
      <c r="A923" s="28" t="s">
        <v>1973</v>
      </c>
      <c r="B923" s="29" t="s">
        <v>1974</v>
      </c>
      <c r="C923" s="29" t="s">
        <v>12</v>
      </c>
      <c r="D923" s="29" t="s">
        <v>13</v>
      </c>
      <c r="E923" s="29" t="s">
        <v>13</v>
      </c>
      <c r="F923" s="29" t="s">
        <v>14</v>
      </c>
      <c r="G923" s="29" t="s">
        <v>1975</v>
      </c>
      <c r="H923" s="30">
        <v>44490</v>
      </c>
      <c r="I923" s="30">
        <v>46387</v>
      </c>
      <c r="J923" s="30" t="s">
        <v>1921</v>
      </c>
      <c r="K923" s="29" t="s">
        <v>1976</v>
      </c>
      <c r="L923" s="29" t="s">
        <v>1977</v>
      </c>
      <c r="M923" s="29" t="s">
        <v>1978</v>
      </c>
      <c r="N923" s="29" t="s">
        <v>1996</v>
      </c>
      <c r="O923" s="29" t="s">
        <v>1997</v>
      </c>
      <c r="P923" s="29" t="s">
        <v>1981</v>
      </c>
      <c r="Q923" s="29" t="s">
        <v>1982</v>
      </c>
      <c r="R923" s="30">
        <v>46023</v>
      </c>
      <c r="S923" s="30"/>
      <c r="T923" s="30">
        <v>46112</v>
      </c>
      <c r="U923" s="30"/>
      <c r="V923" s="29" t="s">
        <v>1983</v>
      </c>
      <c r="W923" s="29" t="s">
        <v>1984</v>
      </c>
      <c r="X923" s="30">
        <v>44562</v>
      </c>
      <c r="Y923" s="29" t="s">
        <v>1985</v>
      </c>
    </row>
    <row r="924" spans="1:25" x14ac:dyDescent="0.25">
      <c r="A924" s="28" t="s">
        <v>1973</v>
      </c>
      <c r="B924" s="29" t="s">
        <v>1974</v>
      </c>
      <c r="C924" s="29" t="s">
        <v>17</v>
      </c>
      <c r="D924" s="29" t="s">
        <v>18</v>
      </c>
      <c r="E924" s="29" t="s">
        <v>18</v>
      </c>
      <c r="F924" s="29" t="s">
        <v>19</v>
      </c>
      <c r="G924" s="29" t="s">
        <v>1975</v>
      </c>
      <c r="H924" s="30">
        <v>44442</v>
      </c>
      <c r="I924" s="30">
        <v>46387</v>
      </c>
      <c r="J924" s="30" t="s">
        <v>1921</v>
      </c>
      <c r="K924" s="29" t="s">
        <v>1998</v>
      </c>
      <c r="L924" s="29" t="s">
        <v>1999</v>
      </c>
      <c r="M924" s="29" t="s">
        <v>1978</v>
      </c>
      <c r="N924" s="29" t="s">
        <v>1979</v>
      </c>
      <c r="O924" s="29" t="s">
        <v>1980</v>
      </c>
      <c r="P924" s="29" t="s">
        <v>1981</v>
      </c>
      <c r="Q924" s="29" t="s">
        <v>1982</v>
      </c>
      <c r="R924" s="30">
        <v>45105</v>
      </c>
      <c r="S924" s="30">
        <v>45105</v>
      </c>
      <c r="T924" s="30">
        <v>45657</v>
      </c>
      <c r="U924" s="30"/>
      <c r="V924" s="29" t="s">
        <v>1983</v>
      </c>
      <c r="W924" s="29" t="s">
        <v>1984</v>
      </c>
      <c r="X924" s="30">
        <v>44562</v>
      </c>
      <c r="Y924" s="29" t="s">
        <v>1985</v>
      </c>
    </row>
    <row r="925" spans="1:25" x14ac:dyDescent="0.25">
      <c r="A925" s="28" t="s">
        <v>1973</v>
      </c>
      <c r="B925" s="29" t="s">
        <v>1974</v>
      </c>
      <c r="C925" s="29" t="s">
        <v>17</v>
      </c>
      <c r="D925" s="29" t="s">
        <v>18</v>
      </c>
      <c r="E925" s="29" t="s">
        <v>18</v>
      </c>
      <c r="F925" s="29" t="s">
        <v>19</v>
      </c>
      <c r="G925" s="29" t="s">
        <v>1975</v>
      </c>
      <c r="H925" s="30">
        <v>44442</v>
      </c>
      <c r="I925" s="30">
        <v>46387</v>
      </c>
      <c r="J925" s="30" t="s">
        <v>1921</v>
      </c>
      <c r="K925" s="29" t="s">
        <v>1998</v>
      </c>
      <c r="L925" s="29" t="s">
        <v>1999</v>
      </c>
      <c r="M925" s="29" t="s">
        <v>1978</v>
      </c>
      <c r="N925" s="29" t="s">
        <v>1986</v>
      </c>
      <c r="O925" s="29" t="s">
        <v>1987</v>
      </c>
      <c r="P925" s="29" t="s">
        <v>1981</v>
      </c>
      <c r="Q925" s="29" t="s">
        <v>1982</v>
      </c>
      <c r="R925" s="30">
        <v>45105</v>
      </c>
      <c r="S925" s="30">
        <v>45105</v>
      </c>
      <c r="T925" s="30">
        <v>45657</v>
      </c>
      <c r="U925" s="30"/>
      <c r="V925" s="29" t="s">
        <v>1983</v>
      </c>
      <c r="W925" s="29" t="s">
        <v>1984</v>
      </c>
      <c r="X925" s="30">
        <v>44562</v>
      </c>
      <c r="Y925" s="29" t="s">
        <v>1985</v>
      </c>
    </row>
    <row r="926" spans="1:25" x14ac:dyDescent="0.25">
      <c r="A926" s="28" t="s">
        <v>1973</v>
      </c>
      <c r="B926" s="29" t="s">
        <v>1974</v>
      </c>
      <c r="C926" s="29" t="s">
        <v>17</v>
      </c>
      <c r="D926" s="29" t="s">
        <v>18</v>
      </c>
      <c r="E926" s="29" t="s">
        <v>18</v>
      </c>
      <c r="F926" s="29" t="s">
        <v>19</v>
      </c>
      <c r="G926" s="29" t="s">
        <v>1975</v>
      </c>
      <c r="H926" s="30">
        <v>44442</v>
      </c>
      <c r="I926" s="30">
        <v>46387</v>
      </c>
      <c r="J926" s="30" t="s">
        <v>1921</v>
      </c>
      <c r="K926" s="29" t="s">
        <v>1998</v>
      </c>
      <c r="L926" s="29" t="s">
        <v>1999</v>
      </c>
      <c r="M926" s="29" t="s">
        <v>1978</v>
      </c>
      <c r="N926" s="29" t="s">
        <v>1988</v>
      </c>
      <c r="O926" s="29" t="s">
        <v>1989</v>
      </c>
      <c r="P926" s="29" t="s">
        <v>1981</v>
      </c>
      <c r="Q926" s="29" t="s">
        <v>1982</v>
      </c>
      <c r="R926" s="30">
        <v>45105</v>
      </c>
      <c r="S926" s="30">
        <v>45105</v>
      </c>
      <c r="T926" s="30">
        <v>45657</v>
      </c>
      <c r="U926" s="30"/>
      <c r="V926" s="29" t="s">
        <v>1983</v>
      </c>
      <c r="W926" s="29" t="s">
        <v>1984</v>
      </c>
      <c r="X926" s="30">
        <v>44562</v>
      </c>
      <c r="Y926" s="29" t="s">
        <v>1985</v>
      </c>
    </row>
    <row r="927" spans="1:25" x14ac:dyDescent="0.25">
      <c r="A927" s="28" t="s">
        <v>1973</v>
      </c>
      <c r="B927" s="29" t="s">
        <v>1974</v>
      </c>
      <c r="C927" s="29" t="s">
        <v>17</v>
      </c>
      <c r="D927" s="29" t="s">
        <v>18</v>
      </c>
      <c r="E927" s="29" t="s">
        <v>18</v>
      </c>
      <c r="F927" s="29" t="s">
        <v>19</v>
      </c>
      <c r="G927" s="29" t="s">
        <v>1975</v>
      </c>
      <c r="H927" s="30">
        <v>44442</v>
      </c>
      <c r="I927" s="30">
        <v>46387</v>
      </c>
      <c r="J927" s="30" t="s">
        <v>1921</v>
      </c>
      <c r="K927" s="29" t="s">
        <v>1998</v>
      </c>
      <c r="L927" s="29" t="s">
        <v>1999</v>
      </c>
      <c r="M927" s="29" t="s">
        <v>1978</v>
      </c>
      <c r="N927" s="29" t="s">
        <v>1990</v>
      </c>
      <c r="O927" s="29" t="s">
        <v>1991</v>
      </c>
      <c r="P927" s="29" t="s">
        <v>1981</v>
      </c>
      <c r="Q927" s="29" t="s">
        <v>1982</v>
      </c>
      <c r="R927" s="30">
        <v>45105</v>
      </c>
      <c r="S927" s="30">
        <v>45105</v>
      </c>
      <c r="T927" s="30">
        <v>45853</v>
      </c>
      <c r="U927" s="30"/>
      <c r="V927" s="29" t="s">
        <v>1983</v>
      </c>
      <c r="W927" s="29" t="s">
        <v>1984</v>
      </c>
      <c r="X927" s="30">
        <v>44562</v>
      </c>
      <c r="Y927" s="29" t="s">
        <v>1985</v>
      </c>
    </row>
    <row r="928" spans="1:25" x14ac:dyDescent="0.25">
      <c r="A928" s="28" t="s">
        <v>1973</v>
      </c>
      <c r="B928" s="29" t="s">
        <v>1974</v>
      </c>
      <c r="C928" s="29" t="s">
        <v>17</v>
      </c>
      <c r="D928" s="29" t="s">
        <v>18</v>
      </c>
      <c r="E928" s="29" t="s">
        <v>18</v>
      </c>
      <c r="F928" s="29" t="s">
        <v>19</v>
      </c>
      <c r="G928" s="29" t="s">
        <v>1975</v>
      </c>
      <c r="H928" s="30">
        <v>44442</v>
      </c>
      <c r="I928" s="30">
        <v>46387</v>
      </c>
      <c r="J928" s="30" t="s">
        <v>1921</v>
      </c>
      <c r="K928" s="29" t="s">
        <v>1998</v>
      </c>
      <c r="L928" s="29" t="s">
        <v>1999</v>
      </c>
      <c r="M928" s="29" t="s">
        <v>1978</v>
      </c>
      <c r="N928" s="29" t="s">
        <v>1992</v>
      </c>
      <c r="O928" s="29" t="s">
        <v>1993</v>
      </c>
      <c r="P928" s="29" t="s">
        <v>1981</v>
      </c>
      <c r="Q928" s="29" t="s">
        <v>1982</v>
      </c>
      <c r="R928" s="30">
        <v>45105</v>
      </c>
      <c r="S928" s="30"/>
      <c r="T928" s="30">
        <v>45657</v>
      </c>
      <c r="U928" s="30"/>
      <c r="V928" s="29" t="s">
        <v>1983</v>
      </c>
      <c r="W928" s="29" t="s">
        <v>1984</v>
      </c>
      <c r="X928" s="30">
        <v>44562</v>
      </c>
      <c r="Y928" s="29" t="s">
        <v>1985</v>
      </c>
    </row>
    <row r="929" spans="1:25" x14ac:dyDescent="0.25">
      <c r="A929" s="28" t="s">
        <v>1973</v>
      </c>
      <c r="B929" s="29" t="s">
        <v>1974</v>
      </c>
      <c r="C929" s="29" t="s">
        <v>17</v>
      </c>
      <c r="D929" s="29" t="s">
        <v>18</v>
      </c>
      <c r="E929" s="29" t="s">
        <v>18</v>
      </c>
      <c r="F929" s="29" t="s">
        <v>19</v>
      </c>
      <c r="G929" s="29" t="s">
        <v>1975</v>
      </c>
      <c r="H929" s="30">
        <v>44442</v>
      </c>
      <c r="I929" s="30">
        <v>46387</v>
      </c>
      <c r="J929" s="30" t="s">
        <v>1921</v>
      </c>
      <c r="K929" s="29" t="s">
        <v>1998</v>
      </c>
      <c r="L929" s="29" t="s">
        <v>1999</v>
      </c>
      <c r="M929" s="29" t="s">
        <v>1978</v>
      </c>
      <c r="N929" s="29" t="s">
        <v>1994</v>
      </c>
      <c r="O929" s="29" t="s">
        <v>1995</v>
      </c>
      <c r="P929" s="29" t="s">
        <v>1981</v>
      </c>
      <c r="Q929" s="29" t="s">
        <v>1982</v>
      </c>
      <c r="R929" s="30">
        <v>46022</v>
      </c>
      <c r="S929" s="30"/>
      <c r="T929" s="30">
        <v>46337</v>
      </c>
      <c r="U929" s="30"/>
      <c r="V929" s="29" t="s">
        <v>1983</v>
      </c>
      <c r="W929" s="29" t="s">
        <v>1984</v>
      </c>
      <c r="X929" s="30">
        <v>44562</v>
      </c>
      <c r="Y929" s="29" t="s">
        <v>1985</v>
      </c>
    </row>
    <row r="930" spans="1:25" x14ac:dyDescent="0.25">
      <c r="A930" s="28" t="s">
        <v>1973</v>
      </c>
      <c r="B930" s="29" t="s">
        <v>1974</v>
      </c>
      <c r="C930" s="29" t="s">
        <v>17</v>
      </c>
      <c r="D930" s="29" t="s">
        <v>18</v>
      </c>
      <c r="E930" s="29" t="s">
        <v>18</v>
      </c>
      <c r="F930" s="29" t="s">
        <v>19</v>
      </c>
      <c r="G930" s="29" t="s">
        <v>1975</v>
      </c>
      <c r="H930" s="30">
        <v>44442</v>
      </c>
      <c r="I930" s="30">
        <v>46387</v>
      </c>
      <c r="J930" s="30" t="s">
        <v>1921</v>
      </c>
      <c r="K930" s="29" t="s">
        <v>1998</v>
      </c>
      <c r="L930" s="29" t="s">
        <v>1999</v>
      </c>
      <c r="M930" s="29" t="s">
        <v>1978</v>
      </c>
      <c r="N930" s="29" t="s">
        <v>1996</v>
      </c>
      <c r="O930" s="29" t="s">
        <v>1997</v>
      </c>
      <c r="P930" s="29" t="s">
        <v>1981</v>
      </c>
      <c r="Q930" s="29" t="s">
        <v>1982</v>
      </c>
      <c r="R930" s="30">
        <v>46357</v>
      </c>
      <c r="S930" s="30"/>
      <c r="T930" s="30">
        <v>46387</v>
      </c>
      <c r="U930" s="30"/>
      <c r="V930" s="29" t="s">
        <v>1983</v>
      </c>
      <c r="W930" s="29" t="s">
        <v>1984</v>
      </c>
      <c r="X930" s="30">
        <v>44562</v>
      </c>
      <c r="Y930" s="29" t="s">
        <v>1985</v>
      </c>
    </row>
    <row r="931" spans="1:25" x14ac:dyDescent="0.25">
      <c r="A931" s="28" t="s">
        <v>1973</v>
      </c>
      <c r="B931" s="29" t="s">
        <v>1974</v>
      </c>
      <c r="C931" s="29" t="s">
        <v>20</v>
      </c>
      <c r="D931" s="29" t="s">
        <v>21</v>
      </c>
      <c r="E931" s="29" t="s">
        <v>21</v>
      </c>
      <c r="F931" s="29" t="s">
        <v>22</v>
      </c>
      <c r="G931" s="29" t="s">
        <v>1975</v>
      </c>
      <c r="H931" s="30">
        <v>44131</v>
      </c>
      <c r="I931" s="30">
        <v>46387</v>
      </c>
      <c r="J931" s="30" t="s">
        <v>1921</v>
      </c>
      <c r="K931" s="29" t="s">
        <v>1976</v>
      </c>
      <c r="L931" s="29" t="s">
        <v>1977</v>
      </c>
      <c r="M931" s="29" t="s">
        <v>1978</v>
      </c>
      <c r="N931" s="29" t="s">
        <v>1979</v>
      </c>
      <c r="O931" s="29" t="s">
        <v>1980</v>
      </c>
      <c r="P931" s="29" t="s">
        <v>1981</v>
      </c>
      <c r="Q931" s="29" t="s">
        <v>1982</v>
      </c>
      <c r="R931" s="30">
        <v>43832</v>
      </c>
      <c r="S931" s="30">
        <v>43832</v>
      </c>
      <c r="T931" s="30">
        <v>43864</v>
      </c>
      <c r="U931" s="30">
        <v>43864</v>
      </c>
      <c r="V931" s="29" t="s">
        <v>1983</v>
      </c>
      <c r="W931" s="29" t="s">
        <v>1984</v>
      </c>
      <c r="X931" s="30">
        <v>44562</v>
      </c>
      <c r="Y931" s="29" t="s">
        <v>1985</v>
      </c>
    </row>
    <row r="932" spans="1:25" x14ac:dyDescent="0.25">
      <c r="A932" s="28" t="s">
        <v>1973</v>
      </c>
      <c r="B932" s="29" t="s">
        <v>1974</v>
      </c>
      <c r="C932" s="29" t="s">
        <v>20</v>
      </c>
      <c r="D932" s="29" t="s">
        <v>21</v>
      </c>
      <c r="E932" s="29" t="s">
        <v>21</v>
      </c>
      <c r="F932" s="29" t="s">
        <v>22</v>
      </c>
      <c r="G932" s="29" t="s">
        <v>1975</v>
      </c>
      <c r="H932" s="30">
        <v>44131</v>
      </c>
      <c r="I932" s="30">
        <v>46387</v>
      </c>
      <c r="J932" s="30" t="s">
        <v>1921</v>
      </c>
      <c r="K932" s="29" t="s">
        <v>1976</v>
      </c>
      <c r="L932" s="29" t="s">
        <v>1977</v>
      </c>
      <c r="M932" s="29" t="s">
        <v>1978</v>
      </c>
      <c r="N932" s="29" t="s">
        <v>1986</v>
      </c>
      <c r="O932" s="29" t="s">
        <v>1987</v>
      </c>
      <c r="P932" s="29" t="s">
        <v>1981</v>
      </c>
      <c r="Q932" s="29" t="s">
        <v>1982</v>
      </c>
      <c r="R932" s="30">
        <v>43865</v>
      </c>
      <c r="S932" s="30">
        <v>43865</v>
      </c>
      <c r="T932" s="30">
        <v>44042</v>
      </c>
      <c r="U932" s="30">
        <v>44042</v>
      </c>
      <c r="V932" s="29" t="s">
        <v>1983</v>
      </c>
      <c r="W932" s="29" t="s">
        <v>1984</v>
      </c>
      <c r="X932" s="30">
        <v>44562</v>
      </c>
      <c r="Y932" s="29" t="s">
        <v>1985</v>
      </c>
    </row>
    <row r="933" spans="1:25" x14ac:dyDescent="0.25">
      <c r="A933" s="28" t="s">
        <v>1973</v>
      </c>
      <c r="B933" s="29" t="s">
        <v>1974</v>
      </c>
      <c r="C933" s="29" t="s">
        <v>20</v>
      </c>
      <c r="D933" s="29" t="s">
        <v>21</v>
      </c>
      <c r="E933" s="29" t="s">
        <v>21</v>
      </c>
      <c r="F933" s="29" t="s">
        <v>22</v>
      </c>
      <c r="G933" s="29" t="s">
        <v>1975</v>
      </c>
      <c r="H933" s="30">
        <v>44131</v>
      </c>
      <c r="I933" s="30">
        <v>46387</v>
      </c>
      <c r="J933" s="30" t="s">
        <v>1921</v>
      </c>
      <c r="K933" s="29" t="s">
        <v>1976</v>
      </c>
      <c r="L933" s="29" t="s">
        <v>1977</v>
      </c>
      <c r="M933" s="29" t="s">
        <v>1978</v>
      </c>
      <c r="N933" s="29" t="s">
        <v>1988</v>
      </c>
      <c r="O933" s="29" t="s">
        <v>1989</v>
      </c>
      <c r="P933" s="29" t="s">
        <v>1981</v>
      </c>
      <c r="Q933" s="29" t="s">
        <v>1982</v>
      </c>
      <c r="R933" s="30">
        <v>44049</v>
      </c>
      <c r="S933" s="30">
        <v>44049</v>
      </c>
      <c r="T933" s="30">
        <v>44376</v>
      </c>
      <c r="U933" s="30">
        <v>44376</v>
      </c>
      <c r="V933" s="29" t="s">
        <v>1983</v>
      </c>
      <c r="W933" s="29" t="s">
        <v>1984</v>
      </c>
      <c r="X933" s="30">
        <v>44562</v>
      </c>
      <c r="Y933" s="29" t="s">
        <v>1985</v>
      </c>
    </row>
    <row r="934" spans="1:25" x14ac:dyDescent="0.25">
      <c r="A934" s="28" t="s">
        <v>1973</v>
      </c>
      <c r="B934" s="29" t="s">
        <v>1974</v>
      </c>
      <c r="C934" s="29" t="s">
        <v>20</v>
      </c>
      <c r="D934" s="29" t="s">
        <v>21</v>
      </c>
      <c r="E934" s="29" t="s">
        <v>21</v>
      </c>
      <c r="F934" s="29" t="s">
        <v>22</v>
      </c>
      <c r="G934" s="29" t="s">
        <v>1975</v>
      </c>
      <c r="H934" s="30">
        <v>44131</v>
      </c>
      <c r="I934" s="30">
        <v>46387</v>
      </c>
      <c r="J934" s="30" t="s">
        <v>1921</v>
      </c>
      <c r="K934" s="29" t="s">
        <v>1976</v>
      </c>
      <c r="L934" s="29" t="s">
        <v>1977</v>
      </c>
      <c r="M934" s="29" t="s">
        <v>1978</v>
      </c>
      <c r="N934" s="29" t="s">
        <v>1990</v>
      </c>
      <c r="O934" s="29" t="s">
        <v>1991</v>
      </c>
      <c r="P934" s="29" t="s">
        <v>1981</v>
      </c>
      <c r="Q934" s="29" t="s">
        <v>1982</v>
      </c>
      <c r="R934" s="30">
        <v>44562</v>
      </c>
      <c r="S934" s="30">
        <v>44562</v>
      </c>
      <c r="T934" s="30">
        <v>44834</v>
      </c>
      <c r="U934" s="30">
        <v>45289</v>
      </c>
      <c r="V934" s="29" t="s">
        <v>1983</v>
      </c>
      <c r="W934" s="29" t="s">
        <v>1984</v>
      </c>
      <c r="X934" s="30">
        <v>44562</v>
      </c>
      <c r="Y934" s="29" t="s">
        <v>1985</v>
      </c>
    </row>
    <row r="935" spans="1:25" x14ac:dyDescent="0.25">
      <c r="A935" s="28" t="s">
        <v>1973</v>
      </c>
      <c r="B935" s="29" t="s">
        <v>1974</v>
      </c>
      <c r="C935" s="29" t="s">
        <v>20</v>
      </c>
      <c r="D935" s="29" t="s">
        <v>21</v>
      </c>
      <c r="E935" s="29" t="s">
        <v>21</v>
      </c>
      <c r="F935" s="29" t="s">
        <v>22</v>
      </c>
      <c r="G935" s="29" t="s">
        <v>1975</v>
      </c>
      <c r="H935" s="30">
        <v>44131</v>
      </c>
      <c r="I935" s="30">
        <v>46387</v>
      </c>
      <c r="J935" s="30" t="s">
        <v>1921</v>
      </c>
      <c r="K935" s="29" t="s">
        <v>1976</v>
      </c>
      <c r="L935" s="29" t="s">
        <v>1977</v>
      </c>
      <c r="M935" s="29" t="s">
        <v>1978</v>
      </c>
      <c r="N935" s="29" t="s">
        <v>1992</v>
      </c>
      <c r="O935" s="29" t="s">
        <v>1993</v>
      </c>
      <c r="P935" s="29" t="s">
        <v>1981</v>
      </c>
      <c r="Q935" s="29" t="s">
        <v>1982</v>
      </c>
      <c r="R935" s="30">
        <v>45364</v>
      </c>
      <c r="S935" s="30">
        <v>45364</v>
      </c>
      <c r="T935" s="30">
        <v>45505</v>
      </c>
      <c r="U935" s="30"/>
      <c r="V935" s="29" t="s">
        <v>1983</v>
      </c>
      <c r="W935" s="29" t="s">
        <v>1984</v>
      </c>
      <c r="X935" s="30">
        <v>44562</v>
      </c>
      <c r="Y935" s="29" t="s">
        <v>1985</v>
      </c>
    </row>
    <row r="936" spans="1:25" x14ac:dyDescent="0.25">
      <c r="A936" s="28" t="s">
        <v>1973</v>
      </c>
      <c r="B936" s="29" t="s">
        <v>1974</v>
      </c>
      <c r="C936" s="29" t="s">
        <v>20</v>
      </c>
      <c r="D936" s="29" t="s">
        <v>21</v>
      </c>
      <c r="E936" s="29" t="s">
        <v>21</v>
      </c>
      <c r="F936" s="29" t="s">
        <v>22</v>
      </c>
      <c r="G936" s="29" t="s">
        <v>1975</v>
      </c>
      <c r="H936" s="30">
        <v>44131</v>
      </c>
      <c r="I936" s="30">
        <v>46387</v>
      </c>
      <c r="J936" s="30" t="s">
        <v>1921</v>
      </c>
      <c r="K936" s="29" t="s">
        <v>1976</v>
      </c>
      <c r="L936" s="29" t="s">
        <v>1977</v>
      </c>
      <c r="M936" s="29" t="s">
        <v>1978</v>
      </c>
      <c r="N936" s="29" t="s">
        <v>1994</v>
      </c>
      <c r="O936" s="29" t="s">
        <v>1995</v>
      </c>
      <c r="P936" s="29" t="s">
        <v>1981</v>
      </c>
      <c r="Q936" s="29" t="s">
        <v>1982</v>
      </c>
      <c r="R936" s="30">
        <v>45536</v>
      </c>
      <c r="S936" s="30"/>
      <c r="T936" s="30">
        <v>45655</v>
      </c>
      <c r="U936" s="30"/>
      <c r="V936" s="29" t="s">
        <v>1983</v>
      </c>
      <c r="W936" s="29" t="s">
        <v>1984</v>
      </c>
      <c r="X936" s="30">
        <v>44562</v>
      </c>
      <c r="Y936" s="29" t="s">
        <v>1985</v>
      </c>
    </row>
    <row r="937" spans="1:25" x14ac:dyDescent="0.25">
      <c r="A937" s="28" t="s">
        <v>1973</v>
      </c>
      <c r="B937" s="29" t="s">
        <v>1974</v>
      </c>
      <c r="C937" s="29" t="s">
        <v>20</v>
      </c>
      <c r="D937" s="29" t="s">
        <v>21</v>
      </c>
      <c r="E937" s="29" t="s">
        <v>21</v>
      </c>
      <c r="F937" s="29" t="s">
        <v>22</v>
      </c>
      <c r="G937" s="29" t="s">
        <v>1975</v>
      </c>
      <c r="H937" s="30">
        <v>44131</v>
      </c>
      <c r="I937" s="30">
        <v>46387</v>
      </c>
      <c r="J937" s="30" t="s">
        <v>1921</v>
      </c>
      <c r="K937" s="29" t="s">
        <v>1976</v>
      </c>
      <c r="L937" s="29" t="s">
        <v>1977</v>
      </c>
      <c r="M937" s="29" t="s">
        <v>1978</v>
      </c>
      <c r="N937" s="29" t="s">
        <v>1996</v>
      </c>
      <c r="O937" s="29" t="s">
        <v>1997</v>
      </c>
      <c r="P937" s="29" t="s">
        <v>1981</v>
      </c>
      <c r="Q937" s="29" t="s">
        <v>1982</v>
      </c>
      <c r="R937" s="30">
        <v>45656</v>
      </c>
      <c r="S937" s="30"/>
      <c r="T937" s="30">
        <v>45657</v>
      </c>
      <c r="U937" s="30"/>
      <c r="V937" s="29" t="s">
        <v>1983</v>
      </c>
      <c r="W937" s="29" t="s">
        <v>1984</v>
      </c>
      <c r="X937" s="30">
        <v>44562</v>
      </c>
      <c r="Y937" s="29" t="s">
        <v>1985</v>
      </c>
    </row>
    <row r="938" spans="1:25" x14ac:dyDescent="0.25">
      <c r="A938" s="28" t="s">
        <v>1973</v>
      </c>
      <c r="B938" s="29" t="s">
        <v>1974</v>
      </c>
      <c r="C938" s="29" t="s">
        <v>24</v>
      </c>
      <c r="D938" s="29" t="s">
        <v>25</v>
      </c>
      <c r="E938" s="29" t="s">
        <v>25</v>
      </c>
      <c r="F938" s="29" t="s">
        <v>26</v>
      </c>
      <c r="G938" s="29" t="s">
        <v>1975</v>
      </c>
      <c r="H938" s="30">
        <v>44439</v>
      </c>
      <c r="I938" s="30">
        <v>46752</v>
      </c>
      <c r="J938" s="30" t="s">
        <v>1921</v>
      </c>
      <c r="K938" s="29" t="s">
        <v>1976</v>
      </c>
      <c r="L938" s="29" t="s">
        <v>1977</v>
      </c>
      <c r="M938" s="29" t="s">
        <v>1978</v>
      </c>
      <c r="N938" s="29" t="s">
        <v>1979</v>
      </c>
      <c r="O938" s="29" t="s">
        <v>1980</v>
      </c>
      <c r="P938" s="29" t="s">
        <v>1981</v>
      </c>
      <c r="Q938" s="29" t="s">
        <v>1982</v>
      </c>
      <c r="R938" s="30">
        <v>44562</v>
      </c>
      <c r="S938" s="30"/>
      <c r="T938" s="30">
        <v>44681</v>
      </c>
      <c r="U938" s="30"/>
      <c r="V938" s="29" t="s">
        <v>1983</v>
      </c>
      <c r="W938" s="29" t="s">
        <v>1984</v>
      </c>
      <c r="X938" s="30">
        <v>44621</v>
      </c>
      <c r="Y938" s="29" t="s">
        <v>1985</v>
      </c>
    </row>
    <row r="939" spans="1:25" x14ac:dyDescent="0.25">
      <c r="A939" s="28" t="s">
        <v>1973</v>
      </c>
      <c r="B939" s="29" t="s">
        <v>1974</v>
      </c>
      <c r="C939" s="29" t="s">
        <v>24</v>
      </c>
      <c r="D939" s="29" t="s">
        <v>25</v>
      </c>
      <c r="E939" s="29" t="s">
        <v>25</v>
      </c>
      <c r="F939" s="29" t="s">
        <v>26</v>
      </c>
      <c r="G939" s="29" t="s">
        <v>1975</v>
      </c>
      <c r="H939" s="30">
        <v>44439</v>
      </c>
      <c r="I939" s="30">
        <v>46752</v>
      </c>
      <c r="J939" s="30" t="s">
        <v>1921</v>
      </c>
      <c r="K939" s="29" t="s">
        <v>1976</v>
      </c>
      <c r="L939" s="29" t="s">
        <v>1977</v>
      </c>
      <c r="M939" s="29" t="s">
        <v>1978</v>
      </c>
      <c r="N939" s="29" t="s">
        <v>1986</v>
      </c>
      <c r="O939" s="29" t="s">
        <v>1987</v>
      </c>
      <c r="P939" s="29" t="s">
        <v>1981</v>
      </c>
      <c r="Q939" s="29" t="s">
        <v>1982</v>
      </c>
      <c r="R939" s="30">
        <v>45292</v>
      </c>
      <c r="S939" s="30">
        <v>45292</v>
      </c>
      <c r="T939" s="30">
        <v>45535</v>
      </c>
      <c r="U939" s="30"/>
      <c r="V939" s="29" t="s">
        <v>1983</v>
      </c>
      <c r="W939" s="29" t="s">
        <v>1984</v>
      </c>
      <c r="X939" s="30">
        <v>44621</v>
      </c>
      <c r="Y939" s="29" t="s">
        <v>1985</v>
      </c>
    </row>
    <row r="940" spans="1:25" x14ac:dyDescent="0.25">
      <c r="A940" s="28" t="s">
        <v>1973</v>
      </c>
      <c r="B940" s="29" t="s">
        <v>1974</v>
      </c>
      <c r="C940" s="29" t="s">
        <v>24</v>
      </c>
      <c r="D940" s="29" t="s">
        <v>25</v>
      </c>
      <c r="E940" s="29" t="s">
        <v>25</v>
      </c>
      <c r="F940" s="29" t="s">
        <v>26</v>
      </c>
      <c r="G940" s="29" t="s">
        <v>1975</v>
      </c>
      <c r="H940" s="30">
        <v>44439</v>
      </c>
      <c r="I940" s="30">
        <v>46752</v>
      </c>
      <c r="J940" s="30" t="s">
        <v>1921</v>
      </c>
      <c r="K940" s="29" t="s">
        <v>1976</v>
      </c>
      <c r="L940" s="29" t="s">
        <v>1977</v>
      </c>
      <c r="M940" s="29" t="s">
        <v>1978</v>
      </c>
      <c r="N940" s="29" t="s">
        <v>1988</v>
      </c>
      <c r="O940" s="29" t="s">
        <v>1989</v>
      </c>
      <c r="P940" s="29" t="s">
        <v>1981</v>
      </c>
      <c r="Q940" s="29" t="s">
        <v>1982</v>
      </c>
      <c r="R940" s="30">
        <v>45536</v>
      </c>
      <c r="S940" s="30"/>
      <c r="T940" s="30">
        <v>45777</v>
      </c>
      <c r="U940" s="30"/>
      <c r="V940" s="29" t="s">
        <v>1983</v>
      </c>
      <c r="W940" s="29" t="s">
        <v>1984</v>
      </c>
      <c r="X940" s="30">
        <v>44621</v>
      </c>
      <c r="Y940" s="29" t="s">
        <v>1985</v>
      </c>
    </row>
    <row r="941" spans="1:25" x14ac:dyDescent="0.25">
      <c r="A941" s="28" t="s">
        <v>1973</v>
      </c>
      <c r="B941" s="29" t="s">
        <v>1974</v>
      </c>
      <c r="C941" s="29" t="s">
        <v>24</v>
      </c>
      <c r="D941" s="29" t="s">
        <v>25</v>
      </c>
      <c r="E941" s="29" t="s">
        <v>25</v>
      </c>
      <c r="F941" s="29" t="s">
        <v>26</v>
      </c>
      <c r="G941" s="29" t="s">
        <v>1975</v>
      </c>
      <c r="H941" s="30">
        <v>44439</v>
      </c>
      <c r="I941" s="30">
        <v>46752</v>
      </c>
      <c r="J941" s="30" t="s">
        <v>1921</v>
      </c>
      <c r="K941" s="29" t="s">
        <v>1976</v>
      </c>
      <c r="L941" s="29" t="s">
        <v>1977</v>
      </c>
      <c r="M941" s="29" t="s">
        <v>1978</v>
      </c>
      <c r="N941" s="29" t="s">
        <v>1990</v>
      </c>
      <c r="O941" s="29" t="s">
        <v>1991</v>
      </c>
      <c r="P941" s="29" t="s">
        <v>1981</v>
      </c>
      <c r="Q941" s="29" t="s">
        <v>1982</v>
      </c>
      <c r="R941" s="30">
        <v>45778</v>
      </c>
      <c r="S941" s="30"/>
      <c r="T941" s="30">
        <v>45900</v>
      </c>
      <c r="U941" s="30"/>
      <c r="V941" s="29" t="s">
        <v>1983</v>
      </c>
      <c r="W941" s="29" t="s">
        <v>1984</v>
      </c>
      <c r="X941" s="30">
        <v>44621</v>
      </c>
      <c r="Y941" s="29" t="s">
        <v>1985</v>
      </c>
    </row>
    <row r="942" spans="1:25" x14ac:dyDescent="0.25">
      <c r="A942" s="28" t="s">
        <v>1973</v>
      </c>
      <c r="B942" s="29" t="s">
        <v>1974</v>
      </c>
      <c r="C942" s="29" t="s">
        <v>24</v>
      </c>
      <c r="D942" s="29" t="s">
        <v>25</v>
      </c>
      <c r="E942" s="29" t="s">
        <v>25</v>
      </c>
      <c r="F942" s="29" t="s">
        <v>26</v>
      </c>
      <c r="G942" s="29" t="s">
        <v>1975</v>
      </c>
      <c r="H942" s="30">
        <v>44439</v>
      </c>
      <c r="I942" s="30">
        <v>46752</v>
      </c>
      <c r="J942" s="30" t="s">
        <v>1921</v>
      </c>
      <c r="K942" s="29" t="s">
        <v>1976</v>
      </c>
      <c r="L942" s="29" t="s">
        <v>1977</v>
      </c>
      <c r="M942" s="29" t="s">
        <v>1978</v>
      </c>
      <c r="N942" s="29" t="s">
        <v>1992</v>
      </c>
      <c r="O942" s="29" t="s">
        <v>1993</v>
      </c>
      <c r="P942" s="29" t="s">
        <v>1981</v>
      </c>
      <c r="Q942" s="29" t="s">
        <v>1982</v>
      </c>
      <c r="R942" s="30">
        <v>45901</v>
      </c>
      <c r="S942" s="30"/>
      <c r="T942" s="30">
        <v>46068</v>
      </c>
      <c r="U942" s="30"/>
      <c r="V942" s="29" t="s">
        <v>1983</v>
      </c>
      <c r="W942" s="29" t="s">
        <v>1984</v>
      </c>
      <c r="X942" s="30">
        <v>44621</v>
      </c>
      <c r="Y942" s="29" t="s">
        <v>1985</v>
      </c>
    </row>
    <row r="943" spans="1:25" x14ac:dyDescent="0.25">
      <c r="A943" s="28" t="s">
        <v>1973</v>
      </c>
      <c r="B943" s="29" t="s">
        <v>1974</v>
      </c>
      <c r="C943" s="29" t="s">
        <v>24</v>
      </c>
      <c r="D943" s="29" t="s">
        <v>25</v>
      </c>
      <c r="E943" s="29" t="s">
        <v>25</v>
      </c>
      <c r="F943" s="29" t="s">
        <v>26</v>
      </c>
      <c r="G943" s="29" t="s">
        <v>1975</v>
      </c>
      <c r="H943" s="30">
        <v>44439</v>
      </c>
      <c r="I943" s="30">
        <v>46752</v>
      </c>
      <c r="J943" s="30" t="s">
        <v>1921</v>
      </c>
      <c r="K943" s="29" t="s">
        <v>1976</v>
      </c>
      <c r="L943" s="29" t="s">
        <v>1977</v>
      </c>
      <c r="M943" s="29" t="s">
        <v>1978</v>
      </c>
      <c r="N943" s="29" t="s">
        <v>1994</v>
      </c>
      <c r="O943" s="29" t="s">
        <v>1995</v>
      </c>
      <c r="P943" s="29" t="s">
        <v>1981</v>
      </c>
      <c r="Q943" s="29" t="s">
        <v>1982</v>
      </c>
      <c r="R943" s="30">
        <v>46069</v>
      </c>
      <c r="S943" s="30"/>
      <c r="T943" s="30">
        <v>46630</v>
      </c>
      <c r="U943" s="30"/>
      <c r="V943" s="29" t="s">
        <v>1983</v>
      </c>
      <c r="W943" s="29" t="s">
        <v>1984</v>
      </c>
      <c r="X943" s="30">
        <v>44621</v>
      </c>
      <c r="Y943" s="29" t="s">
        <v>1985</v>
      </c>
    </row>
    <row r="944" spans="1:25" x14ac:dyDescent="0.25">
      <c r="A944" s="28" t="s">
        <v>1973</v>
      </c>
      <c r="B944" s="29" t="s">
        <v>1974</v>
      </c>
      <c r="C944" s="29" t="s">
        <v>24</v>
      </c>
      <c r="D944" s="29" t="s">
        <v>25</v>
      </c>
      <c r="E944" s="29" t="s">
        <v>25</v>
      </c>
      <c r="F944" s="29" t="s">
        <v>26</v>
      </c>
      <c r="G944" s="29" t="s">
        <v>1975</v>
      </c>
      <c r="H944" s="30">
        <v>44439</v>
      </c>
      <c r="I944" s="30">
        <v>46752</v>
      </c>
      <c r="J944" s="30" t="s">
        <v>1921</v>
      </c>
      <c r="K944" s="29" t="s">
        <v>1976</v>
      </c>
      <c r="L944" s="29" t="s">
        <v>1977</v>
      </c>
      <c r="M944" s="29" t="s">
        <v>1978</v>
      </c>
      <c r="N944" s="29" t="s">
        <v>1996</v>
      </c>
      <c r="O944" s="29" t="s">
        <v>1997</v>
      </c>
      <c r="P944" s="29" t="s">
        <v>1981</v>
      </c>
      <c r="Q944" s="29" t="s">
        <v>1982</v>
      </c>
      <c r="R944" s="30">
        <v>46631</v>
      </c>
      <c r="S944" s="30"/>
      <c r="T944" s="30">
        <v>46752</v>
      </c>
      <c r="U944" s="30"/>
      <c r="V944" s="29" t="s">
        <v>1983</v>
      </c>
      <c r="W944" s="29" t="s">
        <v>1984</v>
      </c>
      <c r="X944" s="30">
        <v>44621</v>
      </c>
      <c r="Y944" s="29" t="s">
        <v>1985</v>
      </c>
    </row>
    <row r="945" spans="1:25" x14ac:dyDescent="0.25">
      <c r="A945" s="28" t="s">
        <v>1973</v>
      </c>
      <c r="B945" s="29" t="s">
        <v>1974</v>
      </c>
      <c r="C945" s="29" t="s">
        <v>27</v>
      </c>
      <c r="D945" s="29" t="s">
        <v>28</v>
      </c>
      <c r="E945" s="29" t="s">
        <v>28</v>
      </c>
      <c r="F945" s="29" t="s">
        <v>29</v>
      </c>
      <c r="G945" s="29" t="s">
        <v>1975</v>
      </c>
      <c r="H945" s="30">
        <v>44489</v>
      </c>
      <c r="I945" s="30">
        <v>46387</v>
      </c>
      <c r="J945" s="30" t="s">
        <v>1921</v>
      </c>
      <c r="K945" s="29" t="s">
        <v>1976</v>
      </c>
      <c r="L945" s="29" t="s">
        <v>1977</v>
      </c>
      <c r="M945" s="29" t="s">
        <v>1978</v>
      </c>
      <c r="N945" s="29" t="s">
        <v>1979</v>
      </c>
      <c r="O945" s="29" t="s">
        <v>1980</v>
      </c>
      <c r="P945" s="29" t="s">
        <v>1981</v>
      </c>
      <c r="Q945" s="29" t="s">
        <v>1982</v>
      </c>
      <c r="R945" s="30">
        <v>44301</v>
      </c>
      <c r="S945" s="30">
        <v>44331</v>
      </c>
      <c r="T945" s="30">
        <v>44392</v>
      </c>
      <c r="U945" s="30">
        <v>44392</v>
      </c>
      <c r="V945" s="29" t="s">
        <v>2000</v>
      </c>
      <c r="W945" s="29" t="s">
        <v>2001</v>
      </c>
      <c r="X945" s="30">
        <v>44562</v>
      </c>
      <c r="Y945" s="29" t="s">
        <v>1985</v>
      </c>
    </row>
    <row r="946" spans="1:25" x14ac:dyDescent="0.25">
      <c r="A946" s="28" t="s">
        <v>1973</v>
      </c>
      <c r="B946" s="29" t="s">
        <v>1974</v>
      </c>
      <c r="C946" s="29" t="s">
        <v>27</v>
      </c>
      <c r="D946" s="29" t="s">
        <v>28</v>
      </c>
      <c r="E946" s="29" t="s">
        <v>28</v>
      </c>
      <c r="F946" s="29" t="s">
        <v>29</v>
      </c>
      <c r="G946" s="29" t="s">
        <v>1975</v>
      </c>
      <c r="H946" s="30">
        <v>44489</v>
      </c>
      <c r="I946" s="30">
        <v>46387</v>
      </c>
      <c r="J946" s="30" t="s">
        <v>1921</v>
      </c>
      <c r="K946" s="29" t="s">
        <v>1976</v>
      </c>
      <c r="L946" s="29" t="s">
        <v>1977</v>
      </c>
      <c r="M946" s="29" t="s">
        <v>1978</v>
      </c>
      <c r="N946" s="29" t="s">
        <v>1986</v>
      </c>
      <c r="O946" s="29" t="s">
        <v>1987</v>
      </c>
      <c r="P946" s="29" t="s">
        <v>1981</v>
      </c>
      <c r="Q946" s="29" t="s">
        <v>1982</v>
      </c>
      <c r="R946" s="30">
        <v>44747</v>
      </c>
      <c r="S946" s="30">
        <v>44810</v>
      </c>
      <c r="T946" s="30">
        <v>44773</v>
      </c>
      <c r="U946" s="30">
        <v>44862</v>
      </c>
      <c r="V946" s="29" t="s">
        <v>2000</v>
      </c>
      <c r="W946" s="29" t="s">
        <v>2001</v>
      </c>
      <c r="X946" s="30">
        <v>44562</v>
      </c>
      <c r="Y946" s="29" t="s">
        <v>1985</v>
      </c>
    </row>
    <row r="947" spans="1:25" x14ac:dyDescent="0.25">
      <c r="A947" s="28" t="s">
        <v>1973</v>
      </c>
      <c r="B947" s="29" t="s">
        <v>1974</v>
      </c>
      <c r="C947" s="29" t="s">
        <v>27</v>
      </c>
      <c r="D947" s="29" t="s">
        <v>28</v>
      </c>
      <c r="E947" s="29" t="s">
        <v>28</v>
      </c>
      <c r="F947" s="29" t="s">
        <v>29</v>
      </c>
      <c r="G947" s="29" t="s">
        <v>1975</v>
      </c>
      <c r="H947" s="30">
        <v>44489</v>
      </c>
      <c r="I947" s="30">
        <v>46387</v>
      </c>
      <c r="J947" s="30" t="s">
        <v>1921</v>
      </c>
      <c r="K947" s="29" t="s">
        <v>1976</v>
      </c>
      <c r="L947" s="29" t="s">
        <v>1977</v>
      </c>
      <c r="M947" s="29" t="s">
        <v>1978</v>
      </c>
      <c r="N947" s="29" t="s">
        <v>1988</v>
      </c>
      <c r="O947" s="29" t="s">
        <v>1989</v>
      </c>
      <c r="P947" s="29" t="s">
        <v>1981</v>
      </c>
      <c r="Q947" s="29" t="s">
        <v>1982</v>
      </c>
      <c r="R947" s="30">
        <v>44774</v>
      </c>
      <c r="S947" s="30">
        <v>44868</v>
      </c>
      <c r="T947" s="30">
        <v>44819</v>
      </c>
      <c r="U947" s="30">
        <v>45046</v>
      </c>
      <c r="V947" s="29" t="s">
        <v>2000</v>
      </c>
      <c r="W947" s="29" t="s">
        <v>2001</v>
      </c>
      <c r="X947" s="30">
        <v>44562</v>
      </c>
      <c r="Y947" s="29" t="s">
        <v>1985</v>
      </c>
    </row>
    <row r="948" spans="1:25" x14ac:dyDescent="0.25">
      <c r="A948" s="28" t="s">
        <v>1973</v>
      </c>
      <c r="B948" s="29" t="s">
        <v>1974</v>
      </c>
      <c r="C948" s="29" t="s">
        <v>27</v>
      </c>
      <c r="D948" s="29" t="s">
        <v>28</v>
      </c>
      <c r="E948" s="29" t="s">
        <v>28</v>
      </c>
      <c r="F948" s="29" t="s">
        <v>29</v>
      </c>
      <c r="G948" s="29" t="s">
        <v>1975</v>
      </c>
      <c r="H948" s="30">
        <v>44489</v>
      </c>
      <c r="I948" s="30">
        <v>46387</v>
      </c>
      <c r="J948" s="30" t="s">
        <v>1921</v>
      </c>
      <c r="K948" s="29" t="s">
        <v>1976</v>
      </c>
      <c r="L948" s="29" t="s">
        <v>1977</v>
      </c>
      <c r="M948" s="29" t="s">
        <v>1978</v>
      </c>
      <c r="N948" s="29" t="s">
        <v>1990</v>
      </c>
      <c r="O948" s="29" t="s">
        <v>1991</v>
      </c>
      <c r="P948" s="29" t="s">
        <v>1981</v>
      </c>
      <c r="Q948" s="29" t="s">
        <v>1982</v>
      </c>
      <c r="R948" s="30">
        <v>45000</v>
      </c>
      <c r="S948" s="30"/>
      <c r="T948" s="30">
        <v>45031</v>
      </c>
      <c r="U948" s="30"/>
      <c r="V948" s="29" t="s">
        <v>2000</v>
      </c>
      <c r="W948" s="29" t="s">
        <v>2001</v>
      </c>
      <c r="X948" s="30">
        <v>44562</v>
      </c>
      <c r="Y948" s="29" t="s">
        <v>1985</v>
      </c>
    </row>
    <row r="949" spans="1:25" x14ac:dyDescent="0.25">
      <c r="A949" s="28" t="s">
        <v>1973</v>
      </c>
      <c r="B949" s="29" t="s">
        <v>1974</v>
      </c>
      <c r="C949" s="29" t="s">
        <v>27</v>
      </c>
      <c r="D949" s="29" t="s">
        <v>28</v>
      </c>
      <c r="E949" s="29" t="s">
        <v>28</v>
      </c>
      <c r="F949" s="29" t="s">
        <v>29</v>
      </c>
      <c r="G949" s="29" t="s">
        <v>1975</v>
      </c>
      <c r="H949" s="30">
        <v>44489</v>
      </c>
      <c r="I949" s="30">
        <v>46387</v>
      </c>
      <c r="J949" s="30" t="s">
        <v>1921</v>
      </c>
      <c r="K949" s="29" t="s">
        <v>1976</v>
      </c>
      <c r="L949" s="29" t="s">
        <v>1977</v>
      </c>
      <c r="M949" s="29" t="s">
        <v>1978</v>
      </c>
      <c r="N949" s="29" t="s">
        <v>1992</v>
      </c>
      <c r="O949" s="29" t="s">
        <v>1993</v>
      </c>
      <c r="P949" s="29" t="s">
        <v>1981</v>
      </c>
      <c r="Q949" s="29" t="s">
        <v>1982</v>
      </c>
      <c r="R949" s="30">
        <v>44866</v>
      </c>
      <c r="S949" s="30"/>
      <c r="T949" s="30">
        <v>44872</v>
      </c>
      <c r="U949" s="30"/>
      <c r="V949" s="29" t="s">
        <v>2000</v>
      </c>
      <c r="W949" s="29" t="s">
        <v>2001</v>
      </c>
      <c r="X949" s="30">
        <v>44562</v>
      </c>
      <c r="Y949" s="29" t="s">
        <v>1985</v>
      </c>
    </row>
    <row r="950" spans="1:25" x14ac:dyDescent="0.25">
      <c r="A950" s="28" t="s">
        <v>1973</v>
      </c>
      <c r="B950" s="29" t="s">
        <v>1974</v>
      </c>
      <c r="C950" s="29" t="s">
        <v>27</v>
      </c>
      <c r="D950" s="29" t="s">
        <v>28</v>
      </c>
      <c r="E950" s="29" t="s">
        <v>28</v>
      </c>
      <c r="F950" s="29" t="s">
        <v>29</v>
      </c>
      <c r="G950" s="29" t="s">
        <v>1975</v>
      </c>
      <c r="H950" s="30">
        <v>44489</v>
      </c>
      <c r="I950" s="30">
        <v>46387</v>
      </c>
      <c r="J950" s="30" t="s">
        <v>1921</v>
      </c>
      <c r="K950" s="29" t="s">
        <v>1976</v>
      </c>
      <c r="L950" s="29" t="s">
        <v>1977</v>
      </c>
      <c r="M950" s="29" t="s">
        <v>1978</v>
      </c>
      <c r="N950" s="29" t="s">
        <v>1994</v>
      </c>
      <c r="O950" s="29" t="s">
        <v>1995</v>
      </c>
      <c r="P950" s="29" t="s">
        <v>1981</v>
      </c>
      <c r="Q950" s="29" t="s">
        <v>1982</v>
      </c>
      <c r="R950" s="30">
        <v>45078</v>
      </c>
      <c r="S950" s="30"/>
      <c r="T950" s="30">
        <v>46022</v>
      </c>
      <c r="U950" s="30"/>
      <c r="V950" s="29" t="s">
        <v>2000</v>
      </c>
      <c r="W950" s="29" t="s">
        <v>2001</v>
      </c>
      <c r="X950" s="30">
        <v>44562</v>
      </c>
      <c r="Y950" s="29" t="s">
        <v>1985</v>
      </c>
    </row>
    <row r="951" spans="1:25" x14ac:dyDescent="0.25">
      <c r="A951" s="28" t="s">
        <v>1973</v>
      </c>
      <c r="B951" s="29" t="s">
        <v>1974</v>
      </c>
      <c r="C951" s="29" t="s">
        <v>27</v>
      </c>
      <c r="D951" s="29" t="s">
        <v>28</v>
      </c>
      <c r="E951" s="29" t="s">
        <v>28</v>
      </c>
      <c r="F951" s="29" t="s">
        <v>29</v>
      </c>
      <c r="G951" s="29" t="s">
        <v>1975</v>
      </c>
      <c r="H951" s="30">
        <v>44489</v>
      </c>
      <c r="I951" s="30">
        <v>46387</v>
      </c>
      <c r="J951" s="30" t="s">
        <v>1921</v>
      </c>
      <c r="K951" s="29" t="s">
        <v>1976</v>
      </c>
      <c r="L951" s="29" t="s">
        <v>1977</v>
      </c>
      <c r="M951" s="29" t="s">
        <v>1978</v>
      </c>
      <c r="N951" s="29" t="s">
        <v>1996</v>
      </c>
      <c r="O951" s="29" t="s">
        <v>1997</v>
      </c>
      <c r="P951" s="29" t="s">
        <v>1981</v>
      </c>
      <c r="Q951" s="29" t="s">
        <v>1982</v>
      </c>
      <c r="R951" s="30">
        <v>46023</v>
      </c>
      <c r="S951" s="30"/>
      <c r="T951" s="30">
        <v>46084</v>
      </c>
      <c r="U951" s="30"/>
      <c r="V951" s="29" t="s">
        <v>2000</v>
      </c>
      <c r="W951" s="29" t="s">
        <v>2001</v>
      </c>
      <c r="X951" s="30">
        <v>44562</v>
      </c>
      <c r="Y951" s="29" t="s">
        <v>1985</v>
      </c>
    </row>
    <row r="952" spans="1:25" x14ac:dyDescent="0.25">
      <c r="A952" s="28" t="s">
        <v>1973</v>
      </c>
      <c r="B952" s="29" t="s">
        <v>1974</v>
      </c>
      <c r="C952" s="29" t="s">
        <v>30</v>
      </c>
      <c r="D952" s="29" t="s">
        <v>31</v>
      </c>
      <c r="E952" s="29" t="s">
        <v>31</v>
      </c>
      <c r="F952" s="29" t="s">
        <v>32</v>
      </c>
      <c r="G952" s="29" t="s">
        <v>1975</v>
      </c>
      <c r="H952" s="30">
        <v>44461</v>
      </c>
      <c r="I952" s="30">
        <v>46387</v>
      </c>
      <c r="J952" s="30" t="s">
        <v>1921</v>
      </c>
      <c r="K952" s="29" t="s">
        <v>1998</v>
      </c>
      <c r="L952" s="29" t="s">
        <v>1999</v>
      </c>
      <c r="M952" s="29" t="s">
        <v>1978</v>
      </c>
      <c r="N952" s="29" t="s">
        <v>1979</v>
      </c>
      <c r="O952" s="29" t="s">
        <v>1980</v>
      </c>
      <c r="P952" s="29" t="s">
        <v>1981</v>
      </c>
      <c r="Q952" s="29" t="s">
        <v>1982</v>
      </c>
      <c r="R952" s="30">
        <v>44835</v>
      </c>
      <c r="S952" s="30"/>
      <c r="T952" s="30">
        <v>44926</v>
      </c>
      <c r="U952" s="30"/>
      <c r="V952" s="29" t="s">
        <v>2000</v>
      </c>
      <c r="W952" s="29" t="s">
        <v>2001</v>
      </c>
      <c r="X952" s="30">
        <v>44562</v>
      </c>
      <c r="Y952" s="29" t="s">
        <v>33</v>
      </c>
    </row>
    <row r="953" spans="1:25" x14ac:dyDescent="0.25">
      <c r="A953" s="28" t="s">
        <v>1973</v>
      </c>
      <c r="B953" s="29" t="s">
        <v>1974</v>
      </c>
      <c r="C953" s="29" t="s">
        <v>30</v>
      </c>
      <c r="D953" s="29" t="s">
        <v>31</v>
      </c>
      <c r="E953" s="29" t="s">
        <v>31</v>
      </c>
      <c r="F953" s="29" t="s">
        <v>32</v>
      </c>
      <c r="G953" s="29" t="s">
        <v>1975</v>
      </c>
      <c r="H953" s="30">
        <v>44461</v>
      </c>
      <c r="I953" s="30">
        <v>46387</v>
      </c>
      <c r="J953" s="30" t="s">
        <v>1921</v>
      </c>
      <c r="K953" s="29" t="s">
        <v>1998</v>
      </c>
      <c r="L953" s="29" t="s">
        <v>1999</v>
      </c>
      <c r="M953" s="29" t="s">
        <v>1978</v>
      </c>
      <c r="N953" s="29" t="s">
        <v>1986</v>
      </c>
      <c r="O953" s="29" t="s">
        <v>1987</v>
      </c>
      <c r="P953" s="29" t="s">
        <v>1981</v>
      </c>
      <c r="Q953" s="29" t="s">
        <v>1982</v>
      </c>
      <c r="R953" s="30">
        <v>44927</v>
      </c>
      <c r="S953" s="30"/>
      <c r="T953" s="30">
        <v>44957</v>
      </c>
      <c r="U953" s="30"/>
      <c r="V953" s="29" t="s">
        <v>2000</v>
      </c>
      <c r="W953" s="29" t="s">
        <v>2001</v>
      </c>
      <c r="X953" s="30">
        <v>44562</v>
      </c>
      <c r="Y953" s="29" t="s">
        <v>33</v>
      </c>
    </row>
    <row r="954" spans="1:25" x14ac:dyDescent="0.25">
      <c r="A954" s="28" t="s">
        <v>1973</v>
      </c>
      <c r="B954" s="29" t="s">
        <v>1974</v>
      </c>
      <c r="C954" s="29" t="s">
        <v>30</v>
      </c>
      <c r="D954" s="29" t="s">
        <v>31</v>
      </c>
      <c r="E954" s="29" t="s">
        <v>31</v>
      </c>
      <c r="F954" s="29" t="s">
        <v>32</v>
      </c>
      <c r="G954" s="29" t="s">
        <v>1975</v>
      </c>
      <c r="H954" s="30">
        <v>44461</v>
      </c>
      <c r="I954" s="30">
        <v>46387</v>
      </c>
      <c r="J954" s="30" t="s">
        <v>1921</v>
      </c>
      <c r="K954" s="29" t="s">
        <v>1998</v>
      </c>
      <c r="L954" s="29" t="s">
        <v>1999</v>
      </c>
      <c r="M954" s="29" t="s">
        <v>1978</v>
      </c>
      <c r="N954" s="29" t="s">
        <v>1988</v>
      </c>
      <c r="O954" s="29" t="s">
        <v>1989</v>
      </c>
      <c r="P954" s="29" t="s">
        <v>1981</v>
      </c>
      <c r="Q954" s="29" t="s">
        <v>1982</v>
      </c>
      <c r="R954" s="30">
        <v>44958</v>
      </c>
      <c r="S954" s="30"/>
      <c r="T954" s="30">
        <v>45107</v>
      </c>
      <c r="U954" s="30"/>
      <c r="V954" s="29" t="s">
        <v>2000</v>
      </c>
      <c r="W954" s="29" t="s">
        <v>2001</v>
      </c>
      <c r="X954" s="30">
        <v>44562</v>
      </c>
      <c r="Y954" s="29" t="s">
        <v>33</v>
      </c>
    </row>
    <row r="955" spans="1:25" x14ac:dyDescent="0.25">
      <c r="A955" s="28" t="s">
        <v>1973</v>
      </c>
      <c r="B955" s="29" t="s">
        <v>1974</v>
      </c>
      <c r="C955" s="29" t="s">
        <v>30</v>
      </c>
      <c r="D955" s="29" t="s">
        <v>31</v>
      </c>
      <c r="E955" s="29" t="s">
        <v>31</v>
      </c>
      <c r="F955" s="29" t="s">
        <v>32</v>
      </c>
      <c r="G955" s="29" t="s">
        <v>1975</v>
      </c>
      <c r="H955" s="30">
        <v>44461</v>
      </c>
      <c r="I955" s="30">
        <v>46387</v>
      </c>
      <c r="J955" s="30" t="s">
        <v>1921</v>
      </c>
      <c r="K955" s="29" t="s">
        <v>1998</v>
      </c>
      <c r="L955" s="29" t="s">
        <v>1999</v>
      </c>
      <c r="M955" s="29" t="s">
        <v>1978</v>
      </c>
      <c r="N955" s="29" t="s">
        <v>1990</v>
      </c>
      <c r="O955" s="29" t="s">
        <v>1991</v>
      </c>
      <c r="P955" s="29" t="s">
        <v>1981</v>
      </c>
      <c r="Q955" s="29" t="s">
        <v>1982</v>
      </c>
      <c r="R955" s="30">
        <v>45107</v>
      </c>
      <c r="S955" s="30"/>
      <c r="T955" s="30">
        <v>45291</v>
      </c>
      <c r="U955" s="30"/>
      <c r="V955" s="29" t="s">
        <v>2000</v>
      </c>
      <c r="W955" s="29" t="s">
        <v>2001</v>
      </c>
      <c r="X955" s="30">
        <v>44562</v>
      </c>
      <c r="Y955" s="29" t="s">
        <v>33</v>
      </c>
    </row>
    <row r="956" spans="1:25" x14ac:dyDescent="0.25">
      <c r="A956" s="28" t="s">
        <v>1973</v>
      </c>
      <c r="B956" s="29" t="s">
        <v>1974</v>
      </c>
      <c r="C956" s="29" t="s">
        <v>30</v>
      </c>
      <c r="D956" s="29" t="s">
        <v>31</v>
      </c>
      <c r="E956" s="29" t="s">
        <v>31</v>
      </c>
      <c r="F956" s="29" t="s">
        <v>32</v>
      </c>
      <c r="G956" s="29" t="s">
        <v>1975</v>
      </c>
      <c r="H956" s="30">
        <v>44461</v>
      </c>
      <c r="I956" s="30">
        <v>46387</v>
      </c>
      <c r="J956" s="30" t="s">
        <v>1921</v>
      </c>
      <c r="K956" s="29" t="s">
        <v>1998</v>
      </c>
      <c r="L956" s="29" t="s">
        <v>1999</v>
      </c>
      <c r="M956" s="29" t="s">
        <v>1978</v>
      </c>
      <c r="N956" s="29" t="s">
        <v>1992</v>
      </c>
      <c r="O956" s="29" t="s">
        <v>1993</v>
      </c>
      <c r="P956" s="29" t="s">
        <v>1981</v>
      </c>
      <c r="Q956" s="29" t="s">
        <v>1982</v>
      </c>
      <c r="R956" s="30">
        <v>45292</v>
      </c>
      <c r="S956" s="30"/>
      <c r="T956" s="30">
        <v>45382</v>
      </c>
      <c r="U956" s="30"/>
      <c r="V956" s="29" t="s">
        <v>2000</v>
      </c>
      <c r="W956" s="29" t="s">
        <v>2001</v>
      </c>
      <c r="X956" s="30">
        <v>44562</v>
      </c>
      <c r="Y956" s="29" t="s">
        <v>33</v>
      </c>
    </row>
    <row r="957" spans="1:25" x14ac:dyDescent="0.25">
      <c r="A957" s="28" t="s">
        <v>1973</v>
      </c>
      <c r="B957" s="29" t="s">
        <v>1974</v>
      </c>
      <c r="C957" s="29" t="s">
        <v>30</v>
      </c>
      <c r="D957" s="29" t="s">
        <v>31</v>
      </c>
      <c r="E957" s="29" t="s">
        <v>31</v>
      </c>
      <c r="F957" s="29" t="s">
        <v>32</v>
      </c>
      <c r="G957" s="29" t="s">
        <v>1975</v>
      </c>
      <c r="H957" s="30">
        <v>44461</v>
      </c>
      <c r="I957" s="30">
        <v>46387</v>
      </c>
      <c r="J957" s="30" t="s">
        <v>1921</v>
      </c>
      <c r="K957" s="29" t="s">
        <v>1998</v>
      </c>
      <c r="L957" s="29" t="s">
        <v>1999</v>
      </c>
      <c r="M957" s="29" t="s">
        <v>1978</v>
      </c>
      <c r="N957" s="29" t="s">
        <v>1994</v>
      </c>
      <c r="O957" s="29" t="s">
        <v>1995</v>
      </c>
      <c r="P957" s="29" t="s">
        <v>1981</v>
      </c>
      <c r="Q957" s="29" t="s">
        <v>1982</v>
      </c>
      <c r="R957" s="30">
        <v>45383</v>
      </c>
      <c r="S957" s="30"/>
      <c r="T957" s="30">
        <v>45657</v>
      </c>
      <c r="U957" s="30"/>
      <c r="V957" s="29" t="s">
        <v>2000</v>
      </c>
      <c r="W957" s="29" t="s">
        <v>2001</v>
      </c>
      <c r="X957" s="30">
        <v>44562</v>
      </c>
      <c r="Y957" s="29" t="s">
        <v>33</v>
      </c>
    </row>
    <row r="958" spans="1:25" x14ac:dyDescent="0.25">
      <c r="A958" s="28" t="s">
        <v>1973</v>
      </c>
      <c r="B958" s="29" t="s">
        <v>1974</v>
      </c>
      <c r="C958" s="29" t="s">
        <v>30</v>
      </c>
      <c r="D958" s="29" t="s">
        <v>31</v>
      </c>
      <c r="E958" s="29" t="s">
        <v>31</v>
      </c>
      <c r="F958" s="29" t="s">
        <v>32</v>
      </c>
      <c r="G958" s="29" t="s">
        <v>1975</v>
      </c>
      <c r="H958" s="30">
        <v>44461</v>
      </c>
      <c r="I958" s="30">
        <v>46387</v>
      </c>
      <c r="J958" s="30" t="s">
        <v>1921</v>
      </c>
      <c r="K958" s="29" t="s">
        <v>1998</v>
      </c>
      <c r="L958" s="29" t="s">
        <v>1999</v>
      </c>
      <c r="M958" s="29" t="s">
        <v>1978</v>
      </c>
      <c r="N958" s="29" t="s">
        <v>1996</v>
      </c>
      <c r="O958" s="29" t="s">
        <v>1997</v>
      </c>
      <c r="P958" s="29" t="s">
        <v>1981</v>
      </c>
      <c r="Q958" s="29" t="s">
        <v>1982</v>
      </c>
      <c r="R958" s="30">
        <v>45657</v>
      </c>
      <c r="S958" s="30"/>
      <c r="T958" s="30">
        <v>45688</v>
      </c>
      <c r="U958" s="30"/>
      <c r="V958" s="29" t="s">
        <v>2000</v>
      </c>
      <c r="W958" s="29" t="s">
        <v>2001</v>
      </c>
      <c r="X958" s="30">
        <v>44562</v>
      </c>
      <c r="Y958" s="29" t="s">
        <v>33</v>
      </c>
    </row>
    <row r="959" spans="1:25" x14ac:dyDescent="0.25">
      <c r="A959" s="28" t="s">
        <v>1973</v>
      </c>
      <c r="B959" s="29" t="s">
        <v>1974</v>
      </c>
      <c r="C959" s="29" t="s">
        <v>34</v>
      </c>
      <c r="D959" s="29" t="s">
        <v>35</v>
      </c>
      <c r="E959" s="29" t="s">
        <v>35</v>
      </c>
      <c r="F959" s="29" t="s">
        <v>36</v>
      </c>
      <c r="G959" s="29" t="s">
        <v>1975</v>
      </c>
      <c r="H959" s="30">
        <v>44461</v>
      </c>
      <c r="I959" s="30">
        <v>45657</v>
      </c>
      <c r="J959" s="30" t="s">
        <v>1921</v>
      </c>
      <c r="K959" s="29" t="s">
        <v>1998</v>
      </c>
      <c r="L959" s="29" t="s">
        <v>1999</v>
      </c>
      <c r="M959" s="29" t="s">
        <v>1978</v>
      </c>
      <c r="N959" s="29" t="s">
        <v>1979</v>
      </c>
      <c r="O959" s="29" t="s">
        <v>1980</v>
      </c>
      <c r="P959" s="29" t="s">
        <v>1981</v>
      </c>
      <c r="Q959" s="29" t="s">
        <v>1982</v>
      </c>
      <c r="R959" s="30">
        <v>44835</v>
      </c>
      <c r="S959" s="30"/>
      <c r="T959" s="30">
        <v>44958</v>
      </c>
      <c r="U959" s="30"/>
      <c r="V959" s="29" t="s">
        <v>2000</v>
      </c>
      <c r="W959" s="29" t="s">
        <v>2001</v>
      </c>
      <c r="X959" s="30">
        <v>44742</v>
      </c>
      <c r="Y959" s="29" t="s">
        <v>33</v>
      </c>
    </row>
    <row r="960" spans="1:25" x14ac:dyDescent="0.25">
      <c r="A960" s="28" t="s">
        <v>1973</v>
      </c>
      <c r="B960" s="29" t="s">
        <v>1974</v>
      </c>
      <c r="C960" s="29" t="s">
        <v>34</v>
      </c>
      <c r="D960" s="29" t="s">
        <v>35</v>
      </c>
      <c r="E960" s="29" t="s">
        <v>35</v>
      </c>
      <c r="F960" s="29" t="s">
        <v>36</v>
      </c>
      <c r="G960" s="29" t="s">
        <v>1975</v>
      </c>
      <c r="H960" s="30">
        <v>44461</v>
      </c>
      <c r="I960" s="30">
        <v>45657</v>
      </c>
      <c r="J960" s="30" t="s">
        <v>1921</v>
      </c>
      <c r="K960" s="29" t="s">
        <v>1998</v>
      </c>
      <c r="L960" s="29" t="s">
        <v>1999</v>
      </c>
      <c r="M960" s="29" t="s">
        <v>1978</v>
      </c>
      <c r="N960" s="29" t="s">
        <v>1986</v>
      </c>
      <c r="O960" s="29" t="s">
        <v>1987</v>
      </c>
      <c r="P960" s="29" t="s">
        <v>1981</v>
      </c>
      <c r="Q960" s="29" t="s">
        <v>1982</v>
      </c>
      <c r="R960" s="30">
        <v>44835</v>
      </c>
      <c r="S960" s="30"/>
      <c r="T960" s="30">
        <v>44958</v>
      </c>
      <c r="U960" s="30"/>
      <c r="V960" s="29" t="s">
        <v>2000</v>
      </c>
      <c r="W960" s="29" t="s">
        <v>2001</v>
      </c>
      <c r="X960" s="30">
        <v>44742</v>
      </c>
      <c r="Y960" s="29" t="s">
        <v>33</v>
      </c>
    </row>
    <row r="961" spans="1:25" x14ac:dyDescent="0.25">
      <c r="A961" s="28" t="s">
        <v>1973</v>
      </c>
      <c r="B961" s="29" t="s">
        <v>1974</v>
      </c>
      <c r="C961" s="29" t="s">
        <v>34</v>
      </c>
      <c r="D961" s="29" t="s">
        <v>35</v>
      </c>
      <c r="E961" s="29" t="s">
        <v>35</v>
      </c>
      <c r="F961" s="29" t="s">
        <v>36</v>
      </c>
      <c r="G961" s="29" t="s">
        <v>1975</v>
      </c>
      <c r="H961" s="30">
        <v>44461</v>
      </c>
      <c r="I961" s="30">
        <v>45657</v>
      </c>
      <c r="J961" s="30" t="s">
        <v>1921</v>
      </c>
      <c r="K961" s="29" t="s">
        <v>1998</v>
      </c>
      <c r="L961" s="29" t="s">
        <v>1999</v>
      </c>
      <c r="M961" s="29" t="s">
        <v>1978</v>
      </c>
      <c r="N961" s="29" t="s">
        <v>1988</v>
      </c>
      <c r="O961" s="29" t="s">
        <v>1989</v>
      </c>
      <c r="P961" s="29" t="s">
        <v>1981</v>
      </c>
      <c r="Q961" s="29" t="s">
        <v>1982</v>
      </c>
      <c r="R961" s="30">
        <v>44835</v>
      </c>
      <c r="S961" s="30"/>
      <c r="T961" s="30">
        <v>44958</v>
      </c>
      <c r="U961" s="30"/>
      <c r="V961" s="29" t="s">
        <v>2000</v>
      </c>
      <c r="W961" s="29" t="s">
        <v>2001</v>
      </c>
      <c r="X961" s="30">
        <v>44742</v>
      </c>
      <c r="Y961" s="29" t="s">
        <v>33</v>
      </c>
    </row>
    <row r="962" spans="1:25" x14ac:dyDescent="0.25">
      <c r="A962" s="28" t="s">
        <v>1973</v>
      </c>
      <c r="B962" s="29" t="s">
        <v>1974</v>
      </c>
      <c r="C962" s="29" t="s">
        <v>34</v>
      </c>
      <c r="D962" s="29" t="s">
        <v>35</v>
      </c>
      <c r="E962" s="29" t="s">
        <v>35</v>
      </c>
      <c r="F962" s="29" t="s">
        <v>36</v>
      </c>
      <c r="G962" s="29" t="s">
        <v>1975</v>
      </c>
      <c r="H962" s="30">
        <v>44461</v>
      </c>
      <c r="I962" s="30">
        <v>45657</v>
      </c>
      <c r="J962" s="30" t="s">
        <v>1921</v>
      </c>
      <c r="K962" s="29" t="s">
        <v>1998</v>
      </c>
      <c r="L962" s="29" t="s">
        <v>1999</v>
      </c>
      <c r="M962" s="29" t="s">
        <v>1978</v>
      </c>
      <c r="N962" s="29" t="s">
        <v>1990</v>
      </c>
      <c r="O962" s="29" t="s">
        <v>1991</v>
      </c>
      <c r="P962" s="29" t="s">
        <v>1981</v>
      </c>
      <c r="Q962" s="29" t="s">
        <v>1982</v>
      </c>
      <c r="R962" s="30">
        <v>44986</v>
      </c>
      <c r="S962" s="30"/>
      <c r="T962" s="30">
        <v>45047</v>
      </c>
      <c r="U962" s="30"/>
      <c r="V962" s="29" t="s">
        <v>2000</v>
      </c>
      <c r="W962" s="29" t="s">
        <v>2001</v>
      </c>
      <c r="X962" s="30">
        <v>44742</v>
      </c>
      <c r="Y962" s="29" t="s">
        <v>33</v>
      </c>
    </row>
    <row r="963" spans="1:25" x14ac:dyDescent="0.25">
      <c r="A963" s="28" t="s">
        <v>1973</v>
      </c>
      <c r="B963" s="29" t="s">
        <v>1974</v>
      </c>
      <c r="C963" s="29" t="s">
        <v>34</v>
      </c>
      <c r="D963" s="29" t="s">
        <v>35</v>
      </c>
      <c r="E963" s="29" t="s">
        <v>35</v>
      </c>
      <c r="F963" s="29" t="s">
        <v>36</v>
      </c>
      <c r="G963" s="29" t="s">
        <v>1975</v>
      </c>
      <c r="H963" s="30">
        <v>44461</v>
      </c>
      <c r="I963" s="30">
        <v>45657</v>
      </c>
      <c r="J963" s="30" t="s">
        <v>1921</v>
      </c>
      <c r="K963" s="29" t="s">
        <v>1998</v>
      </c>
      <c r="L963" s="29" t="s">
        <v>1999</v>
      </c>
      <c r="M963" s="29" t="s">
        <v>1978</v>
      </c>
      <c r="N963" s="29" t="s">
        <v>1992</v>
      </c>
      <c r="O963" s="29" t="s">
        <v>1993</v>
      </c>
      <c r="P963" s="29" t="s">
        <v>1981</v>
      </c>
      <c r="Q963" s="29" t="s">
        <v>1982</v>
      </c>
      <c r="R963" s="30">
        <v>45092</v>
      </c>
      <c r="S963" s="30"/>
      <c r="T963" s="30">
        <v>45122</v>
      </c>
      <c r="U963" s="30"/>
      <c r="V963" s="29" t="s">
        <v>2000</v>
      </c>
      <c r="W963" s="29" t="s">
        <v>2001</v>
      </c>
      <c r="X963" s="30">
        <v>44742</v>
      </c>
      <c r="Y963" s="29" t="s">
        <v>33</v>
      </c>
    </row>
    <row r="964" spans="1:25" x14ac:dyDescent="0.25">
      <c r="A964" s="28" t="s">
        <v>1973</v>
      </c>
      <c r="B964" s="29" t="s">
        <v>1974</v>
      </c>
      <c r="C964" s="29" t="s">
        <v>34</v>
      </c>
      <c r="D964" s="29" t="s">
        <v>35</v>
      </c>
      <c r="E964" s="29" t="s">
        <v>35</v>
      </c>
      <c r="F964" s="29" t="s">
        <v>36</v>
      </c>
      <c r="G964" s="29" t="s">
        <v>1975</v>
      </c>
      <c r="H964" s="30">
        <v>44461</v>
      </c>
      <c r="I964" s="30">
        <v>45657</v>
      </c>
      <c r="J964" s="30" t="s">
        <v>1921</v>
      </c>
      <c r="K964" s="29" t="s">
        <v>1998</v>
      </c>
      <c r="L964" s="29" t="s">
        <v>1999</v>
      </c>
      <c r="M964" s="29" t="s">
        <v>1978</v>
      </c>
      <c r="N964" s="29" t="s">
        <v>1994</v>
      </c>
      <c r="O964" s="29" t="s">
        <v>1995</v>
      </c>
      <c r="P964" s="29" t="s">
        <v>1981</v>
      </c>
      <c r="Q964" s="29" t="s">
        <v>1982</v>
      </c>
      <c r="R964" s="30">
        <v>45092</v>
      </c>
      <c r="S964" s="30"/>
      <c r="T964" s="30">
        <v>45366</v>
      </c>
      <c r="U964" s="30"/>
      <c r="V964" s="29" t="s">
        <v>2000</v>
      </c>
      <c r="W964" s="29" t="s">
        <v>2001</v>
      </c>
      <c r="X964" s="30">
        <v>44742</v>
      </c>
      <c r="Y964" s="29" t="s">
        <v>33</v>
      </c>
    </row>
    <row r="965" spans="1:25" x14ac:dyDescent="0.25">
      <c r="A965" s="28" t="s">
        <v>1973</v>
      </c>
      <c r="B965" s="29" t="s">
        <v>1974</v>
      </c>
      <c r="C965" s="29" t="s">
        <v>34</v>
      </c>
      <c r="D965" s="29" t="s">
        <v>35</v>
      </c>
      <c r="E965" s="29" t="s">
        <v>35</v>
      </c>
      <c r="F965" s="29" t="s">
        <v>36</v>
      </c>
      <c r="G965" s="29" t="s">
        <v>1975</v>
      </c>
      <c r="H965" s="30">
        <v>44461</v>
      </c>
      <c r="I965" s="30">
        <v>45657</v>
      </c>
      <c r="J965" s="30" t="s">
        <v>1921</v>
      </c>
      <c r="K965" s="29" t="s">
        <v>1998</v>
      </c>
      <c r="L965" s="29" t="s">
        <v>1999</v>
      </c>
      <c r="M965" s="29" t="s">
        <v>1978</v>
      </c>
      <c r="N965" s="29" t="s">
        <v>1996</v>
      </c>
      <c r="O965" s="29" t="s">
        <v>1997</v>
      </c>
      <c r="P965" s="29" t="s">
        <v>1981</v>
      </c>
      <c r="Q965" s="29" t="s">
        <v>1982</v>
      </c>
      <c r="R965" s="30">
        <v>45432</v>
      </c>
      <c r="S965" s="30"/>
      <c r="T965" s="30">
        <v>45444</v>
      </c>
      <c r="U965" s="30"/>
      <c r="V965" s="29" t="s">
        <v>2000</v>
      </c>
      <c r="W965" s="29" t="s">
        <v>2001</v>
      </c>
      <c r="X965" s="30">
        <v>44742</v>
      </c>
      <c r="Y965" s="29" t="s">
        <v>33</v>
      </c>
    </row>
    <row r="966" spans="1:25" x14ac:dyDescent="0.25">
      <c r="A966" s="28" t="s">
        <v>1973</v>
      </c>
      <c r="B966" s="29" t="s">
        <v>1974</v>
      </c>
      <c r="C966" s="29" t="s">
        <v>37</v>
      </c>
      <c r="D966" s="29" t="s">
        <v>38</v>
      </c>
      <c r="E966" s="29" t="s">
        <v>38</v>
      </c>
      <c r="F966" s="29" t="s">
        <v>39</v>
      </c>
      <c r="G966" s="29" t="s">
        <v>1975</v>
      </c>
      <c r="H966" s="30">
        <v>44441</v>
      </c>
      <c r="I966" s="30">
        <v>46387</v>
      </c>
      <c r="J966" s="30">
        <v>46387</v>
      </c>
      <c r="K966" s="29" t="s">
        <v>1976</v>
      </c>
      <c r="L966" s="29" t="s">
        <v>1977</v>
      </c>
      <c r="M966" s="29" t="s">
        <v>1978</v>
      </c>
      <c r="N966" s="29" t="s">
        <v>1979</v>
      </c>
      <c r="O966" s="29" t="s">
        <v>1980</v>
      </c>
      <c r="P966" s="29" t="s">
        <v>1981</v>
      </c>
      <c r="Q966" s="29" t="s">
        <v>1982</v>
      </c>
      <c r="R966" s="30">
        <v>44986</v>
      </c>
      <c r="S966" s="30"/>
      <c r="T966" s="30">
        <v>45017</v>
      </c>
      <c r="U966" s="30"/>
      <c r="V966" s="29" t="s">
        <v>1983</v>
      </c>
      <c r="W966" s="29" t="s">
        <v>1984</v>
      </c>
      <c r="X966" s="30">
        <v>44562</v>
      </c>
      <c r="Y966" s="29" t="s">
        <v>1985</v>
      </c>
    </row>
    <row r="967" spans="1:25" x14ac:dyDescent="0.25">
      <c r="A967" s="28" t="s">
        <v>1973</v>
      </c>
      <c r="B967" s="29" t="s">
        <v>1974</v>
      </c>
      <c r="C967" s="29" t="s">
        <v>37</v>
      </c>
      <c r="D967" s="29" t="s">
        <v>38</v>
      </c>
      <c r="E967" s="29" t="s">
        <v>38</v>
      </c>
      <c r="F967" s="29" t="s">
        <v>39</v>
      </c>
      <c r="G967" s="29" t="s">
        <v>1975</v>
      </c>
      <c r="H967" s="30">
        <v>44441</v>
      </c>
      <c r="I967" s="30">
        <v>46387</v>
      </c>
      <c r="J967" s="30">
        <v>46387</v>
      </c>
      <c r="K967" s="29" t="s">
        <v>1976</v>
      </c>
      <c r="L967" s="29" t="s">
        <v>1977</v>
      </c>
      <c r="M967" s="29" t="s">
        <v>1978</v>
      </c>
      <c r="N967" s="29" t="s">
        <v>1986</v>
      </c>
      <c r="O967" s="29" t="s">
        <v>1987</v>
      </c>
      <c r="P967" s="29" t="s">
        <v>1981</v>
      </c>
      <c r="Q967" s="29" t="s">
        <v>1982</v>
      </c>
      <c r="R967" s="30">
        <v>44849</v>
      </c>
      <c r="S967" s="30"/>
      <c r="T967" s="30">
        <v>44926</v>
      </c>
      <c r="U967" s="30"/>
      <c r="V967" s="29" t="s">
        <v>1983</v>
      </c>
      <c r="W967" s="29" t="s">
        <v>1984</v>
      </c>
      <c r="X967" s="30">
        <v>44562</v>
      </c>
      <c r="Y967" s="29" t="s">
        <v>1985</v>
      </c>
    </row>
    <row r="968" spans="1:25" x14ac:dyDescent="0.25">
      <c r="A968" s="28" t="s">
        <v>1973</v>
      </c>
      <c r="B968" s="29" t="s">
        <v>1974</v>
      </c>
      <c r="C968" s="29" t="s">
        <v>37</v>
      </c>
      <c r="D968" s="29" t="s">
        <v>38</v>
      </c>
      <c r="E968" s="29" t="s">
        <v>38</v>
      </c>
      <c r="F968" s="29" t="s">
        <v>39</v>
      </c>
      <c r="G968" s="29" t="s">
        <v>1975</v>
      </c>
      <c r="H968" s="30">
        <v>44441</v>
      </c>
      <c r="I968" s="30">
        <v>46387</v>
      </c>
      <c r="J968" s="30">
        <v>46387</v>
      </c>
      <c r="K968" s="29" t="s">
        <v>1976</v>
      </c>
      <c r="L968" s="29" t="s">
        <v>1977</v>
      </c>
      <c r="M968" s="29" t="s">
        <v>1978</v>
      </c>
      <c r="N968" s="29" t="s">
        <v>1988</v>
      </c>
      <c r="O968" s="29" t="s">
        <v>1989</v>
      </c>
      <c r="P968" s="29" t="s">
        <v>1981</v>
      </c>
      <c r="Q968" s="29" t="s">
        <v>1982</v>
      </c>
      <c r="R968" s="30">
        <v>44927</v>
      </c>
      <c r="S968" s="30">
        <v>45104</v>
      </c>
      <c r="T968" s="30">
        <v>45291</v>
      </c>
      <c r="U968" s="30"/>
      <c r="V968" s="29" t="s">
        <v>1983</v>
      </c>
      <c r="W968" s="29" t="s">
        <v>1984</v>
      </c>
      <c r="X968" s="30">
        <v>44562</v>
      </c>
      <c r="Y968" s="29" t="s">
        <v>1985</v>
      </c>
    </row>
    <row r="969" spans="1:25" x14ac:dyDescent="0.25">
      <c r="A969" s="28" t="s">
        <v>1973</v>
      </c>
      <c r="B969" s="29" t="s">
        <v>1974</v>
      </c>
      <c r="C969" s="29" t="s">
        <v>37</v>
      </c>
      <c r="D969" s="29" t="s">
        <v>38</v>
      </c>
      <c r="E969" s="29" t="s">
        <v>38</v>
      </c>
      <c r="F969" s="29" t="s">
        <v>39</v>
      </c>
      <c r="G969" s="29" t="s">
        <v>1975</v>
      </c>
      <c r="H969" s="30">
        <v>44441</v>
      </c>
      <c r="I969" s="30">
        <v>46387</v>
      </c>
      <c r="J969" s="30">
        <v>46387</v>
      </c>
      <c r="K969" s="29" t="s">
        <v>1976</v>
      </c>
      <c r="L969" s="29" t="s">
        <v>1977</v>
      </c>
      <c r="M969" s="29" t="s">
        <v>1978</v>
      </c>
      <c r="N969" s="29" t="s">
        <v>1990</v>
      </c>
      <c r="O969" s="29" t="s">
        <v>1991</v>
      </c>
      <c r="P969" s="29" t="s">
        <v>1981</v>
      </c>
      <c r="Q969" s="29" t="s">
        <v>1982</v>
      </c>
      <c r="R969" s="30">
        <v>45017</v>
      </c>
      <c r="S969" s="30">
        <v>45104</v>
      </c>
      <c r="T969" s="30">
        <v>45199</v>
      </c>
      <c r="U969" s="30"/>
      <c r="V969" s="29" t="s">
        <v>1983</v>
      </c>
      <c r="W969" s="29" t="s">
        <v>1984</v>
      </c>
      <c r="X969" s="30">
        <v>44562</v>
      </c>
      <c r="Y969" s="29" t="s">
        <v>1985</v>
      </c>
    </row>
    <row r="970" spans="1:25" x14ac:dyDescent="0.25">
      <c r="A970" s="28" t="s">
        <v>1973</v>
      </c>
      <c r="B970" s="29" t="s">
        <v>1974</v>
      </c>
      <c r="C970" s="29" t="s">
        <v>37</v>
      </c>
      <c r="D970" s="29" t="s">
        <v>38</v>
      </c>
      <c r="E970" s="29" t="s">
        <v>38</v>
      </c>
      <c r="F970" s="29" t="s">
        <v>39</v>
      </c>
      <c r="G970" s="29" t="s">
        <v>1975</v>
      </c>
      <c r="H970" s="30">
        <v>44441</v>
      </c>
      <c r="I970" s="30">
        <v>46387</v>
      </c>
      <c r="J970" s="30">
        <v>46387</v>
      </c>
      <c r="K970" s="29" t="s">
        <v>1976</v>
      </c>
      <c r="L970" s="29" t="s">
        <v>1977</v>
      </c>
      <c r="M970" s="29" t="s">
        <v>1978</v>
      </c>
      <c r="N970" s="29" t="s">
        <v>1992</v>
      </c>
      <c r="O970" s="29" t="s">
        <v>1993</v>
      </c>
      <c r="P970" s="29" t="s">
        <v>1981</v>
      </c>
      <c r="Q970" s="29" t="s">
        <v>1982</v>
      </c>
      <c r="R970" s="30">
        <v>45056</v>
      </c>
      <c r="S970" s="30"/>
      <c r="T970" s="30">
        <v>45061</v>
      </c>
      <c r="U970" s="30"/>
      <c r="V970" s="29" t="s">
        <v>1983</v>
      </c>
      <c r="W970" s="29" t="s">
        <v>1984</v>
      </c>
      <c r="X970" s="30">
        <v>44562</v>
      </c>
      <c r="Y970" s="29" t="s">
        <v>1985</v>
      </c>
    </row>
    <row r="971" spans="1:25" x14ac:dyDescent="0.25">
      <c r="A971" s="28" t="s">
        <v>1973</v>
      </c>
      <c r="B971" s="29" t="s">
        <v>1974</v>
      </c>
      <c r="C971" s="29" t="s">
        <v>37</v>
      </c>
      <c r="D971" s="29" t="s">
        <v>38</v>
      </c>
      <c r="E971" s="29" t="s">
        <v>38</v>
      </c>
      <c r="F971" s="29" t="s">
        <v>39</v>
      </c>
      <c r="G971" s="29" t="s">
        <v>1975</v>
      </c>
      <c r="H971" s="30">
        <v>44441</v>
      </c>
      <c r="I971" s="30">
        <v>46387</v>
      </c>
      <c r="J971" s="30">
        <v>46387</v>
      </c>
      <c r="K971" s="29" t="s">
        <v>1976</v>
      </c>
      <c r="L971" s="29" t="s">
        <v>1977</v>
      </c>
      <c r="M971" s="29" t="s">
        <v>1978</v>
      </c>
      <c r="N971" s="29" t="s">
        <v>1994</v>
      </c>
      <c r="O971" s="29" t="s">
        <v>1995</v>
      </c>
      <c r="P971" s="29" t="s">
        <v>1981</v>
      </c>
      <c r="Q971" s="29" t="s">
        <v>1982</v>
      </c>
      <c r="R971" s="30">
        <v>45017</v>
      </c>
      <c r="S971" s="30"/>
      <c r="T971" s="30">
        <v>45291</v>
      </c>
      <c r="U971" s="30"/>
      <c r="V971" s="29" t="s">
        <v>1983</v>
      </c>
      <c r="W971" s="29" t="s">
        <v>1984</v>
      </c>
      <c r="X971" s="30">
        <v>44562</v>
      </c>
      <c r="Y971" s="29" t="s">
        <v>1985</v>
      </c>
    </row>
    <row r="972" spans="1:25" x14ac:dyDescent="0.25">
      <c r="A972" s="28" t="s">
        <v>1973</v>
      </c>
      <c r="B972" s="29" t="s">
        <v>1974</v>
      </c>
      <c r="C972" s="29" t="s">
        <v>37</v>
      </c>
      <c r="D972" s="29" t="s">
        <v>38</v>
      </c>
      <c r="E972" s="29" t="s">
        <v>38</v>
      </c>
      <c r="F972" s="29" t="s">
        <v>39</v>
      </c>
      <c r="G972" s="29" t="s">
        <v>1975</v>
      </c>
      <c r="H972" s="30">
        <v>44441</v>
      </c>
      <c r="I972" s="30">
        <v>46387</v>
      </c>
      <c r="J972" s="30">
        <v>46387</v>
      </c>
      <c r="K972" s="29" t="s">
        <v>1976</v>
      </c>
      <c r="L972" s="29" t="s">
        <v>1977</v>
      </c>
      <c r="M972" s="29" t="s">
        <v>1978</v>
      </c>
      <c r="N972" s="29" t="s">
        <v>1996</v>
      </c>
      <c r="O972" s="29" t="s">
        <v>1997</v>
      </c>
      <c r="P972" s="29" t="s">
        <v>1981</v>
      </c>
      <c r="Q972" s="29" t="s">
        <v>1982</v>
      </c>
      <c r="R972" s="30">
        <v>45301</v>
      </c>
      <c r="S972" s="30"/>
      <c r="T972" s="30">
        <v>45306</v>
      </c>
      <c r="U972" s="30"/>
      <c r="V972" s="29" t="s">
        <v>1983</v>
      </c>
      <c r="W972" s="29" t="s">
        <v>1984</v>
      </c>
      <c r="X972" s="30">
        <v>44562</v>
      </c>
      <c r="Y972" s="29" t="s">
        <v>1985</v>
      </c>
    </row>
    <row r="973" spans="1:25" x14ac:dyDescent="0.25">
      <c r="A973" s="28" t="s">
        <v>1973</v>
      </c>
      <c r="B973" s="29" t="s">
        <v>1974</v>
      </c>
      <c r="C973" s="29" t="s">
        <v>40</v>
      </c>
      <c r="D973" s="29" t="s">
        <v>41</v>
      </c>
      <c r="E973" s="29" t="s">
        <v>41</v>
      </c>
      <c r="F973" s="29" t="s">
        <v>42</v>
      </c>
      <c r="G973" s="29" t="s">
        <v>1975</v>
      </c>
      <c r="H973" s="30">
        <v>44490</v>
      </c>
      <c r="I973" s="30">
        <v>46387</v>
      </c>
      <c r="J973" s="30" t="s">
        <v>1921</v>
      </c>
      <c r="K973" s="29" t="s">
        <v>1976</v>
      </c>
      <c r="L973" s="29" t="s">
        <v>1977</v>
      </c>
      <c r="M973" s="29" t="s">
        <v>1978</v>
      </c>
      <c r="N973" s="29" t="s">
        <v>1979</v>
      </c>
      <c r="O973" s="29" t="s">
        <v>1980</v>
      </c>
      <c r="P973" s="29" t="s">
        <v>1981</v>
      </c>
      <c r="Q973" s="29" t="s">
        <v>1982</v>
      </c>
      <c r="R973" s="30">
        <v>44756</v>
      </c>
      <c r="S973" s="30">
        <v>44805</v>
      </c>
      <c r="T973" s="30">
        <v>44926</v>
      </c>
      <c r="U973" s="30">
        <v>44883</v>
      </c>
      <c r="V973" s="29" t="s">
        <v>1983</v>
      </c>
      <c r="W973" s="29" t="s">
        <v>1984</v>
      </c>
      <c r="X973" s="30">
        <v>44562</v>
      </c>
      <c r="Y973" s="29" t="s">
        <v>2002</v>
      </c>
    </row>
    <row r="974" spans="1:25" x14ac:dyDescent="0.25">
      <c r="A974" s="28" t="s">
        <v>1973</v>
      </c>
      <c r="B974" s="29" t="s">
        <v>1974</v>
      </c>
      <c r="C974" s="29" t="s">
        <v>40</v>
      </c>
      <c r="D974" s="29" t="s">
        <v>41</v>
      </c>
      <c r="E974" s="29" t="s">
        <v>41</v>
      </c>
      <c r="F974" s="29" t="s">
        <v>42</v>
      </c>
      <c r="G974" s="29" t="s">
        <v>1975</v>
      </c>
      <c r="H974" s="30">
        <v>44490</v>
      </c>
      <c r="I974" s="30">
        <v>46387</v>
      </c>
      <c r="J974" s="30" t="s">
        <v>1921</v>
      </c>
      <c r="K974" s="29" t="s">
        <v>1976</v>
      </c>
      <c r="L974" s="29" t="s">
        <v>1977</v>
      </c>
      <c r="M974" s="29" t="s">
        <v>1978</v>
      </c>
      <c r="N974" s="29" t="s">
        <v>1986</v>
      </c>
      <c r="O974" s="29" t="s">
        <v>1987</v>
      </c>
      <c r="P974" s="29" t="s">
        <v>1981</v>
      </c>
      <c r="Q974" s="29" t="s">
        <v>1982</v>
      </c>
      <c r="R974" s="30">
        <v>44884</v>
      </c>
      <c r="S974" s="30">
        <v>44884</v>
      </c>
      <c r="T974" s="30">
        <v>45015</v>
      </c>
      <c r="U974" s="30">
        <v>45006</v>
      </c>
      <c r="V974" s="29" t="s">
        <v>1983</v>
      </c>
      <c r="W974" s="29" t="s">
        <v>1984</v>
      </c>
      <c r="X974" s="30">
        <v>44562</v>
      </c>
      <c r="Y974" s="29" t="s">
        <v>2002</v>
      </c>
    </row>
    <row r="975" spans="1:25" x14ac:dyDescent="0.25">
      <c r="A975" s="28" t="s">
        <v>1973</v>
      </c>
      <c r="B975" s="29" t="s">
        <v>1974</v>
      </c>
      <c r="C975" s="29" t="s">
        <v>40</v>
      </c>
      <c r="D975" s="29" t="s">
        <v>41</v>
      </c>
      <c r="E975" s="29" t="s">
        <v>41</v>
      </c>
      <c r="F975" s="29" t="s">
        <v>42</v>
      </c>
      <c r="G975" s="29" t="s">
        <v>1975</v>
      </c>
      <c r="H975" s="30">
        <v>44490</v>
      </c>
      <c r="I975" s="30">
        <v>46387</v>
      </c>
      <c r="J975" s="30" t="s">
        <v>1921</v>
      </c>
      <c r="K975" s="29" t="s">
        <v>1976</v>
      </c>
      <c r="L975" s="29" t="s">
        <v>1977</v>
      </c>
      <c r="M975" s="29" t="s">
        <v>1978</v>
      </c>
      <c r="N975" s="29" t="s">
        <v>1988</v>
      </c>
      <c r="O975" s="29" t="s">
        <v>1989</v>
      </c>
      <c r="P975" s="29" t="s">
        <v>1981</v>
      </c>
      <c r="Q975" s="29" t="s">
        <v>1982</v>
      </c>
      <c r="R975" s="30">
        <v>45007</v>
      </c>
      <c r="S975" s="30">
        <v>45007</v>
      </c>
      <c r="T975" s="30">
        <v>45657</v>
      </c>
      <c r="U975" s="30"/>
      <c r="V975" s="29" t="s">
        <v>1983</v>
      </c>
      <c r="W975" s="29" t="s">
        <v>1984</v>
      </c>
      <c r="X975" s="30">
        <v>44562</v>
      </c>
      <c r="Y975" s="29" t="s">
        <v>2002</v>
      </c>
    </row>
    <row r="976" spans="1:25" x14ac:dyDescent="0.25">
      <c r="A976" s="28" t="s">
        <v>1973</v>
      </c>
      <c r="B976" s="29" t="s">
        <v>1974</v>
      </c>
      <c r="C976" s="29" t="s">
        <v>40</v>
      </c>
      <c r="D976" s="29" t="s">
        <v>41</v>
      </c>
      <c r="E976" s="29" t="s">
        <v>41</v>
      </c>
      <c r="F976" s="29" t="s">
        <v>42</v>
      </c>
      <c r="G976" s="29" t="s">
        <v>1975</v>
      </c>
      <c r="H976" s="30">
        <v>44490</v>
      </c>
      <c r="I976" s="30">
        <v>46387</v>
      </c>
      <c r="J976" s="30" t="s">
        <v>1921</v>
      </c>
      <c r="K976" s="29" t="s">
        <v>1976</v>
      </c>
      <c r="L976" s="29" t="s">
        <v>1977</v>
      </c>
      <c r="M976" s="29" t="s">
        <v>1978</v>
      </c>
      <c r="N976" s="29" t="s">
        <v>1990</v>
      </c>
      <c r="O976" s="29" t="s">
        <v>1991</v>
      </c>
      <c r="P976" s="29" t="s">
        <v>1981</v>
      </c>
      <c r="Q976" s="29" t="s">
        <v>1982</v>
      </c>
      <c r="R976" s="30">
        <v>45292</v>
      </c>
      <c r="S976" s="30">
        <v>45260</v>
      </c>
      <c r="T976" s="30">
        <v>45900</v>
      </c>
      <c r="U976" s="30"/>
      <c r="V976" s="29" t="s">
        <v>1983</v>
      </c>
      <c r="W976" s="29" t="s">
        <v>1984</v>
      </c>
      <c r="X976" s="30">
        <v>44562</v>
      </c>
      <c r="Y976" s="29" t="s">
        <v>2002</v>
      </c>
    </row>
    <row r="977" spans="1:25" x14ac:dyDescent="0.25">
      <c r="A977" s="28" t="s">
        <v>1973</v>
      </c>
      <c r="B977" s="29" t="s">
        <v>1974</v>
      </c>
      <c r="C977" s="29" t="s">
        <v>40</v>
      </c>
      <c r="D977" s="29" t="s">
        <v>41</v>
      </c>
      <c r="E977" s="29" t="s">
        <v>41</v>
      </c>
      <c r="F977" s="29" t="s">
        <v>42</v>
      </c>
      <c r="G977" s="29" t="s">
        <v>1975</v>
      </c>
      <c r="H977" s="30">
        <v>44490</v>
      </c>
      <c r="I977" s="30">
        <v>46387</v>
      </c>
      <c r="J977" s="30" t="s">
        <v>1921</v>
      </c>
      <c r="K977" s="29" t="s">
        <v>1976</v>
      </c>
      <c r="L977" s="29" t="s">
        <v>1977</v>
      </c>
      <c r="M977" s="29" t="s">
        <v>1978</v>
      </c>
      <c r="N977" s="29" t="s">
        <v>1992</v>
      </c>
      <c r="O977" s="29" t="s">
        <v>1993</v>
      </c>
      <c r="P977" s="29" t="s">
        <v>1981</v>
      </c>
      <c r="Q977" s="29" t="s">
        <v>1982</v>
      </c>
      <c r="R977" s="30">
        <v>45413</v>
      </c>
      <c r="S977" s="30">
        <v>45435</v>
      </c>
      <c r="T977" s="30">
        <v>46022</v>
      </c>
      <c r="U977" s="30"/>
      <c r="V977" s="29" t="s">
        <v>1983</v>
      </c>
      <c r="W977" s="29" t="s">
        <v>1984</v>
      </c>
      <c r="X977" s="30">
        <v>44562</v>
      </c>
      <c r="Y977" s="29" t="s">
        <v>2002</v>
      </c>
    </row>
    <row r="978" spans="1:25" x14ac:dyDescent="0.25">
      <c r="A978" s="28" t="s">
        <v>1973</v>
      </c>
      <c r="B978" s="29" t="s">
        <v>1974</v>
      </c>
      <c r="C978" s="29" t="s">
        <v>40</v>
      </c>
      <c r="D978" s="29" t="s">
        <v>41</v>
      </c>
      <c r="E978" s="29" t="s">
        <v>41</v>
      </c>
      <c r="F978" s="29" t="s">
        <v>42</v>
      </c>
      <c r="G978" s="29" t="s">
        <v>1975</v>
      </c>
      <c r="H978" s="30">
        <v>44490</v>
      </c>
      <c r="I978" s="30">
        <v>46387</v>
      </c>
      <c r="J978" s="30" t="s">
        <v>1921</v>
      </c>
      <c r="K978" s="29" t="s">
        <v>1976</v>
      </c>
      <c r="L978" s="29" t="s">
        <v>1977</v>
      </c>
      <c r="M978" s="29" t="s">
        <v>1978</v>
      </c>
      <c r="N978" s="29" t="s">
        <v>1994</v>
      </c>
      <c r="O978" s="29" t="s">
        <v>1995</v>
      </c>
      <c r="P978" s="29" t="s">
        <v>1981</v>
      </c>
      <c r="Q978" s="29" t="s">
        <v>1982</v>
      </c>
      <c r="R978" s="30">
        <v>45413</v>
      </c>
      <c r="S978" s="30">
        <v>45435</v>
      </c>
      <c r="T978" s="30">
        <v>46203</v>
      </c>
      <c r="U978" s="30"/>
      <c r="V978" s="29" t="s">
        <v>1983</v>
      </c>
      <c r="W978" s="29" t="s">
        <v>1984</v>
      </c>
      <c r="X978" s="30">
        <v>44562</v>
      </c>
      <c r="Y978" s="29" t="s">
        <v>2002</v>
      </c>
    </row>
    <row r="979" spans="1:25" x14ac:dyDescent="0.25">
      <c r="A979" s="28" t="s">
        <v>1973</v>
      </c>
      <c r="B979" s="29" t="s">
        <v>1974</v>
      </c>
      <c r="C979" s="29" t="s">
        <v>40</v>
      </c>
      <c r="D979" s="29" t="s">
        <v>41</v>
      </c>
      <c r="E979" s="29" t="s">
        <v>41</v>
      </c>
      <c r="F979" s="29" t="s">
        <v>42</v>
      </c>
      <c r="G979" s="29" t="s">
        <v>1975</v>
      </c>
      <c r="H979" s="30">
        <v>44490</v>
      </c>
      <c r="I979" s="30">
        <v>46387</v>
      </c>
      <c r="J979" s="30" t="s">
        <v>1921</v>
      </c>
      <c r="K979" s="29" t="s">
        <v>1976</v>
      </c>
      <c r="L979" s="29" t="s">
        <v>1977</v>
      </c>
      <c r="M979" s="29" t="s">
        <v>1978</v>
      </c>
      <c r="N979" s="29" t="s">
        <v>1996</v>
      </c>
      <c r="O979" s="29" t="s">
        <v>1997</v>
      </c>
      <c r="P979" s="29" t="s">
        <v>1981</v>
      </c>
      <c r="Q979" s="29" t="s">
        <v>1982</v>
      </c>
      <c r="R979" s="30">
        <v>45839</v>
      </c>
      <c r="S979" s="30"/>
      <c r="T979" s="30">
        <v>46387</v>
      </c>
      <c r="U979" s="30"/>
      <c r="V979" s="29" t="s">
        <v>1983</v>
      </c>
      <c r="W979" s="29" t="s">
        <v>1984</v>
      </c>
      <c r="X979" s="30">
        <v>44562</v>
      </c>
      <c r="Y979" s="29" t="s">
        <v>2002</v>
      </c>
    </row>
    <row r="980" spans="1:25" x14ac:dyDescent="0.25">
      <c r="A980" s="28" t="s">
        <v>2515</v>
      </c>
      <c r="B980" s="29" t="s">
        <v>2516</v>
      </c>
      <c r="C980" s="29" t="s">
        <v>1502</v>
      </c>
      <c r="D980" s="29" t="s">
        <v>1503</v>
      </c>
      <c r="E980" s="29" t="s">
        <v>1503</v>
      </c>
      <c r="F980" s="29" t="s">
        <v>1504</v>
      </c>
      <c r="G980" s="29" t="s">
        <v>1975</v>
      </c>
      <c r="H980" s="30">
        <v>44927</v>
      </c>
      <c r="I980" s="30">
        <v>45657</v>
      </c>
      <c r="J980" s="30" t="s">
        <v>1921</v>
      </c>
      <c r="K980" s="29" t="s">
        <v>2517</v>
      </c>
      <c r="L980" s="29" t="s">
        <v>2518</v>
      </c>
      <c r="M980" s="29" t="s">
        <v>1978</v>
      </c>
      <c r="N980" s="29" t="s">
        <v>1979</v>
      </c>
      <c r="O980" s="29" t="s">
        <v>1980</v>
      </c>
      <c r="P980" s="29" t="s">
        <v>1981</v>
      </c>
      <c r="Q980" s="29" t="s">
        <v>1982</v>
      </c>
      <c r="R980" s="30">
        <v>44713</v>
      </c>
      <c r="S980" s="30"/>
      <c r="T980" s="30">
        <v>44982</v>
      </c>
      <c r="U980" s="30"/>
      <c r="V980" s="29" t="s">
        <v>2000</v>
      </c>
      <c r="W980" s="29" t="s">
        <v>2001</v>
      </c>
      <c r="X980" s="30">
        <v>44582</v>
      </c>
      <c r="Y980" s="29" t="s">
        <v>33</v>
      </c>
    </row>
    <row r="981" spans="1:25" x14ac:dyDescent="0.25">
      <c r="A981" s="28" t="s">
        <v>2515</v>
      </c>
      <c r="B981" s="29" t="s">
        <v>2516</v>
      </c>
      <c r="C981" s="29" t="s">
        <v>1502</v>
      </c>
      <c r="D981" s="29" t="s">
        <v>1503</v>
      </c>
      <c r="E981" s="29" t="s">
        <v>1503</v>
      </c>
      <c r="F981" s="29" t="s">
        <v>1504</v>
      </c>
      <c r="G981" s="29" t="s">
        <v>1975</v>
      </c>
      <c r="H981" s="30">
        <v>44927</v>
      </c>
      <c r="I981" s="30">
        <v>45657</v>
      </c>
      <c r="J981" s="30" t="s">
        <v>1921</v>
      </c>
      <c r="K981" s="29" t="s">
        <v>2517</v>
      </c>
      <c r="L981" s="29" t="s">
        <v>2518</v>
      </c>
      <c r="M981" s="29" t="s">
        <v>1978</v>
      </c>
      <c r="N981" s="29" t="s">
        <v>1986</v>
      </c>
      <c r="O981" s="29" t="s">
        <v>1987</v>
      </c>
      <c r="P981" s="29" t="s">
        <v>1981</v>
      </c>
      <c r="Q981" s="29" t="s">
        <v>1982</v>
      </c>
      <c r="R981" s="30">
        <v>44958</v>
      </c>
      <c r="S981" s="30"/>
      <c r="T981" s="30">
        <v>44986</v>
      </c>
      <c r="U981" s="30"/>
      <c r="V981" s="29" t="s">
        <v>2000</v>
      </c>
      <c r="W981" s="29" t="s">
        <v>2001</v>
      </c>
      <c r="X981" s="30">
        <v>44582</v>
      </c>
      <c r="Y981" s="29" t="s">
        <v>33</v>
      </c>
    </row>
    <row r="982" spans="1:25" x14ac:dyDescent="0.25">
      <c r="A982" s="28" t="s">
        <v>2515</v>
      </c>
      <c r="B982" s="29" t="s">
        <v>2516</v>
      </c>
      <c r="C982" s="29" t="s">
        <v>1502</v>
      </c>
      <c r="D982" s="29" t="s">
        <v>1503</v>
      </c>
      <c r="E982" s="29" t="s">
        <v>1503</v>
      </c>
      <c r="F982" s="29" t="s">
        <v>1504</v>
      </c>
      <c r="G982" s="29" t="s">
        <v>1975</v>
      </c>
      <c r="H982" s="30">
        <v>44927</v>
      </c>
      <c r="I982" s="30">
        <v>45657</v>
      </c>
      <c r="J982" s="30" t="s">
        <v>1921</v>
      </c>
      <c r="K982" s="29" t="s">
        <v>2517</v>
      </c>
      <c r="L982" s="29" t="s">
        <v>2518</v>
      </c>
      <c r="M982" s="29" t="s">
        <v>1978</v>
      </c>
      <c r="N982" s="29" t="s">
        <v>1988</v>
      </c>
      <c r="O982" s="29" t="s">
        <v>1989</v>
      </c>
      <c r="P982" s="29" t="s">
        <v>1981</v>
      </c>
      <c r="Q982" s="29" t="s">
        <v>1982</v>
      </c>
      <c r="R982" s="30">
        <v>44958</v>
      </c>
      <c r="S982" s="30"/>
      <c r="T982" s="30">
        <v>45047</v>
      </c>
      <c r="U982" s="30"/>
      <c r="V982" s="29" t="s">
        <v>2000</v>
      </c>
      <c r="W982" s="29" t="s">
        <v>2001</v>
      </c>
      <c r="X982" s="30">
        <v>44582</v>
      </c>
      <c r="Y982" s="29" t="s">
        <v>33</v>
      </c>
    </row>
    <row r="983" spans="1:25" x14ac:dyDescent="0.25">
      <c r="A983" s="28" t="s">
        <v>2515</v>
      </c>
      <c r="B983" s="29" t="s">
        <v>2516</v>
      </c>
      <c r="C983" s="29" t="s">
        <v>1502</v>
      </c>
      <c r="D983" s="29" t="s">
        <v>1503</v>
      </c>
      <c r="E983" s="29" t="s">
        <v>1503</v>
      </c>
      <c r="F983" s="29" t="s">
        <v>1504</v>
      </c>
      <c r="G983" s="29" t="s">
        <v>1975</v>
      </c>
      <c r="H983" s="30">
        <v>44927</v>
      </c>
      <c r="I983" s="30">
        <v>45657</v>
      </c>
      <c r="J983" s="30" t="s">
        <v>1921</v>
      </c>
      <c r="K983" s="29" t="s">
        <v>2517</v>
      </c>
      <c r="L983" s="29" t="s">
        <v>2518</v>
      </c>
      <c r="M983" s="29" t="s">
        <v>1978</v>
      </c>
      <c r="N983" s="29" t="s">
        <v>1990</v>
      </c>
      <c r="O983" s="29" t="s">
        <v>1991</v>
      </c>
      <c r="P983" s="29" t="s">
        <v>1981</v>
      </c>
      <c r="Q983" s="29" t="s">
        <v>1982</v>
      </c>
      <c r="R983" s="30">
        <v>45047</v>
      </c>
      <c r="S983" s="30"/>
      <c r="T983" s="30">
        <v>45137</v>
      </c>
      <c r="U983" s="30"/>
      <c r="V983" s="29" t="s">
        <v>2000</v>
      </c>
      <c r="W983" s="29" t="s">
        <v>2001</v>
      </c>
      <c r="X983" s="30">
        <v>44582</v>
      </c>
      <c r="Y983" s="29" t="s">
        <v>33</v>
      </c>
    </row>
    <row r="984" spans="1:25" x14ac:dyDescent="0.25">
      <c r="A984" s="28" t="s">
        <v>2515</v>
      </c>
      <c r="B984" s="29" t="s">
        <v>2516</v>
      </c>
      <c r="C984" s="29" t="s">
        <v>1502</v>
      </c>
      <c r="D984" s="29" t="s">
        <v>1503</v>
      </c>
      <c r="E984" s="29" t="s">
        <v>1503</v>
      </c>
      <c r="F984" s="29" t="s">
        <v>1504</v>
      </c>
      <c r="G984" s="29" t="s">
        <v>1975</v>
      </c>
      <c r="H984" s="30">
        <v>44927</v>
      </c>
      <c r="I984" s="30">
        <v>45657</v>
      </c>
      <c r="J984" s="30" t="s">
        <v>1921</v>
      </c>
      <c r="K984" s="29" t="s">
        <v>2517</v>
      </c>
      <c r="L984" s="29" t="s">
        <v>2518</v>
      </c>
      <c r="M984" s="29" t="s">
        <v>1978</v>
      </c>
      <c r="N984" s="29" t="s">
        <v>1992</v>
      </c>
      <c r="O984" s="29" t="s">
        <v>1993</v>
      </c>
      <c r="P984" s="29" t="s">
        <v>1981</v>
      </c>
      <c r="Q984" s="29" t="s">
        <v>1982</v>
      </c>
      <c r="R984" s="30">
        <v>45261</v>
      </c>
      <c r="S984" s="30"/>
      <c r="T984" s="30">
        <v>45291</v>
      </c>
      <c r="U984" s="30"/>
      <c r="V984" s="29" t="s">
        <v>2000</v>
      </c>
      <c r="W984" s="29" t="s">
        <v>2001</v>
      </c>
      <c r="X984" s="30">
        <v>44582</v>
      </c>
      <c r="Y984" s="29" t="s">
        <v>33</v>
      </c>
    </row>
    <row r="985" spans="1:25" x14ac:dyDescent="0.25">
      <c r="A985" s="28" t="s">
        <v>2515</v>
      </c>
      <c r="B985" s="29" t="s">
        <v>2516</v>
      </c>
      <c r="C985" s="29" t="s">
        <v>1502</v>
      </c>
      <c r="D985" s="29" t="s">
        <v>1503</v>
      </c>
      <c r="E985" s="29" t="s">
        <v>1503</v>
      </c>
      <c r="F985" s="29" t="s">
        <v>1504</v>
      </c>
      <c r="G985" s="29" t="s">
        <v>1975</v>
      </c>
      <c r="H985" s="30">
        <v>44927</v>
      </c>
      <c r="I985" s="30">
        <v>45657</v>
      </c>
      <c r="J985" s="30" t="s">
        <v>1921</v>
      </c>
      <c r="K985" s="29" t="s">
        <v>2517</v>
      </c>
      <c r="L985" s="29" t="s">
        <v>2518</v>
      </c>
      <c r="M985" s="29" t="s">
        <v>1978</v>
      </c>
      <c r="N985" s="29" t="s">
        <v>1994</v>
      </c>
      <c r="O985" s="29" t="s">
        <v>1995</v>
      </c>
      <c r="P985" s="29" t="s">
        <v>1981</v>
      </c>
      <c r="Q985" s="29" t="s">
        <v>1982</v>
      </c>
      <c r="R985" s="30">
        <v>45047</v>
      </c>
      <c r="S985" s="30"/>
      <c r="T985" s="30">
        <v>45229</v>
      </c>
      <c r="U985" s="30"/>
      <c r="V985" s="29" t="s">
        <v>2000</v>
      </c>
      <c r="W985" s="29" t="s">
        <v>2001</v>
      </c>
      <c r="X985" s="30">
        <v>44582</v>
      </c>
      <c r="Y985" s="29" t="s">
        <v>33</v>
      </c>
    </row>
    <row r="986" spans="1:25" x14ac:dyDescent="0.25">
      <c r="A986" s="28" t="s">
        <v>2515</v>
      </c>
      <c r="B986" s="29" t="s">
        <v>2516</v>
      </c>
      <c r="C986" s="29" t="s">
        <v>1502</v>
      </c>
      <c r="D986" s="29" t="s">
        <v>1503</v>
      </c>
      <c r="E986" s="29" t="s">
        <v>1503</v>
      </c>
      <c r="F986" s="29" t="s">
        <v>1504</v>
      </c>
      <c r="G986" s="29" t="s">
        <v>1975</v>
      </c>
      <c r="H986" s="30">
        <v>44927</v>
      </c>
      <c r="I986" s="30">
        <v>45657</v>
      </c>
      <c r="J986" s="30" t="s">
        <v>1921</v>
      </c>
      <c r="K986" s="29" t="s">
        <v>2517</v>
      </c>
      <c r="L986" s="29" t="s">
        <v>2518</v>
      </c>
      <c r="M986" s="29" t="s">
        <v>1978</v>
      </c>
      <c r="N986" s="29" t="s">
        <v>1996</v>
      </c>
      <c r="O986" s="29" t="s">
        <v>1997</v>
      </c>
      <c r="P986" s="29" t="s">
        <v>1981</v>
      </c>
      <c r="Q986" s="29" t="s">
        <v>1982</v>
      </c>
      <c r="R986" s="30">
        <v>45229</v>
      </c>
      <c r="S986" s="30"/>
      <c r="T986" s="30">
        <v>45260</v>
      </c>
      <c r="U986" s="30"/>
      <c r="V986" s="29" t="s">
        <v>2000</v>
      </c>
      <c r="W986" s="29" t="s">
        <v>2001</v>
      </c>
      <c r="X986" s="30">
        <v>44582</v>
      </c>
      <c r="Y986" s="29" t="s">
        <v>33</v>
      </c>
    </row>
    <row r="987" spans="1:25" x14ac:dyDescent="0.25">
      <c r="A987" s="28" t="s">
        <v>1973</v>
      </c>
      <c r="B987" s="29" t="s">
        <v>1974</v>
      </c>
      <c r="C987" s="29" t="s">
        <v>43</v>
      </c>
      <c r="D987" s="29" t="s">
        <v>44</v>
      </c>
      <c r="E987" s="29" t="s">
        <v>44</v>
      </c>
      <c r="F987" s="29" t="s">
        <v>45</v>
      </c>
      <c r="G987" s="29" t="s">
        <v>1975</v>
      </c>
      <c r="H987" s="30">
        <v>44491</v>
      </c>
      <c r="I987" s="30">
        <v>46387</v>
      </c>
      <c r="J987" s="30" t="s">
        <v>1921</v>
      </c>
      <c r="K987" s="29" t="s">
        <v>1976</v>
      </c>
      <c r="L987" s="29" t="s">
        <v>1977</v>
      </c>
      <c r="M987" s="29" t="s">
        <v>1978</v>
      </c>
      <c r="N987" s="29" t="s">
        <v>1979</v>
      </c>
      <c r="O987" s="29" t="s">
        <v>1980</v>
      </c>
      <c r="P987" s="29" t="s">
        <v>1981</v>
      </c>
      <c r="Q987" s="29" t="s">
        <v>1982</v>
      </c>
      <c r="R987" s="30">
        <v>44958</v>
      </c>
      <c r="S987" s="30">
        <v>44958</v>
      </c>
      <c r="T987" s="30">
        <v>45657</v>
      </c>
      <c r="U987" s="30"/>
      <c r="V987" s="29" t="s">
        <v>1983</v>
      </c>
      <c r="W987" s="29" t="s">
        <v>1984</v>
      </c>
      <c r="X987" s="30">
        <v>44562</v>
      </c>
      <c r="Y987" s="29" t="s">
        <v>1985</v>
      </c>
    </row>
    <row r="988" spans="1:25" x14ac:dyDescent="0.25">
      <c r="A988" s="28" t="s">
        <v>1973</v>
      </c>
      <c r="B988" s="29" t="s">
        <v>1974</v>
      </c>
      <c r="C988" s="29" t="s">
        <v>43</v>
      </c>
      <c r="D988" s="29" t="s">
        <v>44</v>
      </c>
      <c r="E988" s="29" t="s">
        <v>44</v>
      </c>
      <c r="F988" s="29" t="s">
        <v>45</v>
      </c>
      <c r="G988" s="29" t="s">
        <v>1975</v>
      </c>
      <c r="H988" s="30">
        <v>44491</v>
      </c>
      <c r="I988" s="30">
        <v>46387</v>
      </c>
      <c r="J988" s="30" t="s">
        <v>1921</v>
      </c>
      <c r="K988" s="29" t="s">
        <v>1976</v>
      </c>
      <c r="L988" s="29" t="s">
        <v>1977</v>
      </c>
      <c r="M988" s="29" t="s">
        <v>1978</v>
      </c>
      <c r="N988" s="29" t="s">
        <v>1986</v>
      </c>
      <c r="O988" s="29" t="s">
        <v>1987</v>
      </c>
      <c r="P988" s="29" t="s">
        <v>1981</v>
      </c>
      <c r="Q988" s="29" t="s">
        <v>1982</v>
      </c>
      <c r="R988" s="30">
        <v>45078</v>
      </c>
      <c r="S988" s="30">
        <v>45078</v>
      </c>
      <c r="T988" s="30">
        <v>45657</v>
      </c>
      <c r="U988" s="30"/>
      <c r="V988" s="29" t="s">
        <v>1983</v>
      </c>
      <c r="W988" s="29" t="s">
        <v>1984</v>
      </c>
      <c r="X988" s="30">
        <v>44562</v>
      </c>
      <c r="Y988" s="29" t="s">
        <v>1985</v>
      </c>
    </row>
    <row r="989" spans="1:25" x14ac:dyDescent="0.25">
      <c r="A989" s="28" t="s">
        <v>1973</v>
      </c>
      <c r="B989" s="29" t="s">
        <v>1974</v>
      </c>
      <c r="C989" s="29" t="s">
        <v>43</v>
      </c>
      <c r="D989" s="29" t="s">
        <v>44</v>
      </c>
      <c r="E989" s="29" t="s">
        <v>44</v>
      </c>
      <c r="F989" s="29" t="s">
        <v>45</v>
      </c>
      <c r="G989" s="29" t="s">
        <v>1975</v>
      </c>
      <c r="H989" s="30">
        <v>44491</v>
      </c>
      <c r="I989" s="30">
        <v>46387</v>
      </c>
      <c r="J989" s="30" t="s">
        <v>1921</v>
      </c>
      <c r="K989" s="29" t="s">
        <v>1976</v>
      </c>
      <c r="L989" s="29" t="s">
        <v>1977</v>
      </c>
      <c r="M989" s="29" t="s">
        <v>1978</v>
      </c>
      <c r="N989" s="29" t="s">
        <v>1988</v>
      </c>
      <c r="O989" s="29" t="s">
        <v>1989</v>
      </c>
      <c r="P989" s="29" t="s">
        <v>1981</v>
      </c>
      <c r="Q989" s="29" t="s">
        <v>1982</v>
      </c>
      <c r="R989" s="30">
        <v>45051</v>
      </c>
      <c r="S989" s="30">
        <v>45051</v>
      </c>
      <c r="T989" s="30">
        <v>45807</v>
      </c>
      <c r="U989" s="30"/>
      <c r="V989" s="29" t="s">
        <v>1983</v>
      </c>
      <c r="W989" s="29" t="s">
        <v>1984</v>
      </c>
      <c r="X989" s="30">
        <v>44562</v>
      </c>
      <c r="Y989" s="29" t="s">
        <v>1985</v>
      </c>
    </row>
    <row r="990" spans="1:25" x14ac:dyDescent="0.25">
      <c r="A990" s="28" t="s">
        <v>1973</v>
      </c>
      <c r="B990" s="29" t="s">
        <v>1974</v>
      </c>
      <c r="C990" s="29" t="s">
        <v>43</v>
      </c>
      <c r="D990" s="29" t="s">
        <v>44</v>
      </c>
      <c r="E990" s="29" t="s">
        <v>44</v>
      </c>
      <c r="F990" s="29" t="s">
        <v>45</v>
      </c>
      <c r="G990" s="29" t="s">
        <v>1975</v>
      </c>
      <c r="H990" s="30">
        <v>44491</v>
      </c>
      <c r="I990" s="30">
        <v>46387</v>
      </c>
      <c r="J990" s="30" t="s">
        <v>1921</v>
      </c>
      <c r="K990" s="29" t="s">
        <v>1976</v>
      </c>
      <c r="L990" s="29" t="s">
        <v>1977</v>
      </c>
      <c r="M990" s="29" t="s">
        <v>1978</v>
      </c>
      <c r="N990" s="29" t="s">
        <v>1990</v>
      </c>
      <c r="O990" s="29" t="s">
        <v>1991</v>
      </c>
      <c r="P990" s="29" t="s">
        <v>1981</v>
      </c>
      <c r="Q990" s="29" t="s">
        <v>1982</v>
      </c>
      <c r="R990" s="30">
        <v>45133</v>
      </c>
      <c r="S990" s="30">
        <v>45133</v>
      </c>
      <c r="T990" s="30">
        <v>45807</v>
      </c>
      <c r="U990" s="30"/>
      <c r="V990" s="29" t="s">
        <v>1983</v>
      </c>
      <c r="W990" s="29" t="s">
        <v>1984</v>
      </c>
      <c r="X990" s="30">
        <v>44562</v>
      </c>
      <c r="Y990" s="29" t="s">
        <v>1985</v>
      </c>
    </row>
    <row r="991" spans="1:25" x14ac:dyDescent="0.25">
      <c r="A991" s="28" t="s">
        <v>1973</v>
      </c>
      <c r="B991" s="29" t="s">
        <v>1974</v>
      </c>
      <c r="C991" s="29" t="s">
        <v>43</v>
      </c>
      <c r="D991" s="29" t="s">
        <v>44</v>
      </c>
      <c r="E991" s="29" t="s">
        <v>44</v>
      </c>
      <c r="F991" s="29" t="s">
        <v>45</v>
      </c>
      <c r="G991" s="29" t="s">
        <v>1975</v>
      </c>
      <c r="H991" s="30">
        <v>44491</v>
      </c>
      <c r="I991" s="30">
        <v>46387</v>
      </c>
      <c r="J991" s="30" t="s">
        <v>1921</v>
      </c>
      <c r="K991" s="29" t="s">
        <v>1976</v>
      </c>
      <c r="L991" s="29" t="s">
        <v>1977</v>
      </c>
      <c r="M991" s="29" t="s">
        <v>1978</v>
      </c>
      <c r="N991" s="29" t="s">
        <v>1992</v>
      </c>
      <c r="O991" s="29" t="s">
        <v>1993</v>
      </c>
      <c r="P991" s="29" t="s">
        <v>1981</v>
      </c>
      <c r="Q991" s="29" t="s">
        <v>1982</v>
      </c>
      <c r="R991" s="30">
        <v>45726</v>
      </c>
      <c r="S991" s="30"/>
      <c r="T991" s="30">
        <v>45809</v>
      </c>
      <c r="U991" s="30"/>
      <c r="V991" s="29" t="s">
        <v>1983</v>
      </c>
      <c r="W991" s="29" t="s">
        <v>1984</v>
      </c>
      <c r="X991" s="30">
        <v>44562</v>
      </c>
      <c r="Y991" s="29" t="s">
        <v>1985</v>
      </c>
    </row>
    <row r="992" spans="1:25" x14ac:dyDescent="0.25">
      <c r="A992" s="28" t="s">
        <v>1973</v>
      </c>
      <c r="B992" s="29" t="s">
        <v>1974</v>
      </c>
      <c r="C992" s="29" t="s">
        <v>43</v>
      </c>
      <c r="D992" s="29" t="s">
        <v>44</v>
      </c>
      <c r="E992" s="29" t="s">
        <v>44</v>
      </c>
      <c r="F992" s="29" t="s">
        <v>45</v>
      </c>
      <c r="G992" s="29" t="s">
        <v>1975</v>
      </c>
      <c r="H992" s="30">
        <v>44491</v>
      </c>
      <c r="I992" s="30">
        <v>46387</v>
      </c>
      <c r="J992" s="30" t="s">
        <v>1921</v>
      </c>
      <c r="K992" s="29" t="s">
        <v>1976</v>
      </c>
      <c r="L992" s="29" t="s">
        <v>1977</v>
      </c>
      <c r="M992" s="29" t="s">
        <v>1978</v>
      </c>
      <c r="N992" s="29" t="s">
        <v>1994</v>
      </c>
      <c r="O992" s="29" t="s">
        <v>1995</v>
      </c>
      <c r="P992" s="29" t="s">
        <v>1981</v>
      </c>
      <c r="Q992" s="29" t="s">
        <v>1982</v>
      </c>
      <c r="R992" s="30">
        <v>45733</v>
      </c>
      <c r="S992" s="30"/>
      <c r="T992" s="30">
        <v>45869</v>
      </c>
      <c r="U992" s="30"/>
      <c r="V992" s="29" t="s">
        <v>1983</v>
      </c>
      <c r="W992" s="29" t="s">
        <v>1984</v>
      </c>
      <c r="X992" s="30">
        <v>44562</v>
      </c>
      <c r="Y992" s="29" t="s">
        <v>1985</v>
      </c>
    </row>
    <row r="993" spans="1:25" x14ac:dyDescent="0.25">
      <c r="A993" s="28" t="s">
        <v>1973</v>
      </c>
      <c r="B993" s="29" t="s">
        <v>1974</v>
      </c>
      <c r="C993" s="29" t="s">
        <v>43</v>
      </c>
      <c r="D993" s="29" t="s">
        <v>44</v>
      </c>
      <c r="E993" s="29" t="s">
        <v>44</v>
      </c>
      <c r="F993" s="29" t="s">
        <v>45</v>
      </c>
      <c r="G993" s="29" t="s">
        <v>1975</v>
      </c>
      <c r="H993" s="30">
        <v>44491</v>
      </c>
      <c r="I993" s="30">
        <v>46387</v>
      </c>
      <c r="J993" s="30" t="s">
        <v>1921</v>
      </c>
      <c r="K993" s="29" t="s">
        <v>1976</v>
      </c>
      <c r="L993" s="29" t="s">
        <v>1977</v>
      </c>
      <c r="M993" s="29" t="s">
        <v>1978</v>
      </c>
      <c r="N993" s="29" t="s">
        <v>1996</v>
      </c>
      <c r="O993" s="29" t="s">
        <v>1997</v>
      </c>
      <c r="P993" s="29" t="s">
        <v>1981</v>
      </c>
      <c r="Q993" s="29" t="s">
        <v>1982</v>
      </c>
      <c r="R993" s="30">
        <v>45839</v>
      </c>
      <c r="S993" s="30"/>
      <c r="T993" s="30">
        <v>46022</v>
      </c>
      <c r="U993" s="30"/>
      <c r="V993" s="29" t="s">
        <v>1983</v>
      </c>
      <c r="W993" s="29" t="s">
        <v>1984</v>
      </c>
      <c r="X993" s="30">
        <v>44562</v>
      </c>
      <c r="Y993" s="29" t="s">
        <v>1985</v>
      </c>
    </row>
    <row r="994" spans="1:25" x14ac:dyDescent="0.25">
      <c r="A994" s="28" t="s">
        <v>1973</v>
      </c>
      <c r="B994" s="29" t="s">
        <v>1974</v>
      </c>
      <c r="C994" s="29" t="s">
        <v>46</v>
      </c>
      <c r="D994" s="29" t="s">
        <v>47</v>
      </c>
      <c r="E994" s="29" t="s">
        <v>47</v>
      </c>
      <c r="F994" s="29" t="s">
        <v>48</v>
      </c>
      <c r="G994" s="29" t="s">
        <v>1975</v>
      </c>
      <c r="H994" s="30">
        <v>44439</v>
      </c>
      <c r="I994" s="30">
        <v>46387</v>
      </c>
      <c r="J994" s="30" t="s">
        <v>1921</v>
      </c>
      <c r="K994" s="29" t="s">
        <v>1998</v>
      </c>
      <c r="L994" s="29" t="s">
        <v>1999</v>
      </c>
      <c r="M994" s="29" t="s">
        <v>1978</v>
      </c>
      <c r="N994" s="29" t="s">
        <v>1979</v>
      </c>
      <c r="O994" s="29" t="s">
        <v>1980</v>
      </c>
      <c r="P994" s="29" t="s">
        <v>1981</v>
      </c>
      <c r="Q994" s="29" t="s">
        <v>1982</v>
      </c>
      <c r="R994" s="30">
        <v>44743</v>
      </c>
      <c r="S994" s="30"/>
      <c r="T994" s="30">
        <v>44804</v>
      </c>
      <c r="U994" s="30"/>
      <c r="V994" s="29" t="s">
        <v>1983</v>
      </c>
      <c r="W994" s="29" t="s">
        <v>1984</v>
      </c>
      <c r="X994" s="30">
        <v>44562</v>
      </c>
      <c r="Y994" s="29" t="s">
        <v>33</v>
      </c>
    </row>
    <row r="995" spans="1:25" x14ac:dyDescent="0.25">
      <c r="A995" s="28" t="s">
        <v>1973</v>
      </c>
      <c r="B995" s="29" t="s">
        <v>1974</v>
      </c>
      <c r="C995" s="29" t="s">
        <v>46</v>
      </c>
      <c r="D995" s="29" t="s">
        <v>47</v>
      </c>
      <c r="E995" s="29" t="s">
        <v>47</v>
      </c>
      <c r="F995" s="29" t="s">
        <v>48</v>
      </c>
      <c r="G995" s="29" t="s">
        <v>1975</v>
      </c>
      <c r="H995" s="30">
        <v>44439</v>
      </c>
      <c r="I995" s="30">
        <v>46387</v>
      </c>
      <c r="J995" s="30" t="s">
        <v>1921</v>
      </c>
      <c r="K995" s="29" t="s">
        <v>1998</v>
      </c>
      <c r="L995" s="29" t="s">
        <v>1999</v>
      </c>
      <c r="M995" s="29" t="s">
        <v>1978</v>
      </c>
      <c r="N995" s="29" t="s">
        <v>1986</v>
      </c>
      <c r="O995" s="29" t="s">
        <v>1987</v>
      </c>
      <c r="P995" s="29" t="s">
        <v>1981</v>
      </c>
      <c r="Q995" s="29" t="s">
        <v>1982</v>
      </c>
      <c r="R995" s="30">
        <v>44805</v>
      </c>
      <c r="S995" s="30"/>
      <c r="T995" s="30">
        <v>44866</v>
      </c>
      <c r="U995" s="30"/>
      <c r="V995" s="29" t="s">
        <v>1983</v>
      </c>
      <c r="W995" s="29" t="s">
        <v>1984</v>
      </c>
      <c r="X995" s="30">
        <v>44562</v>
      </c>
      <c r="Y995" s="29" t="s">
        <v>33</v>
      </c>
    </row>
    <row r="996" spans="1:25" x14ac:dyDescent="0.25">
      <c r="A996" s="28" t="s">
        <v>1973</v>
      </c>
      <c r="B996" s="29" t="s">
        <v>1974</v>
      </c>
      <c r="C996" s="29" t="s">
        <v>46</v>
      </c>
      <c r="D996" s="29" t="s">
        <v>47</v>
      </c>
      <c r="E996" s="29" t="s">
        <v>47</v>
      </c>
      <c r="F996" s="29" t="s">
        <v>48</v>
      </c>
      <c r="G996" s="29" t="s">
        <v>1975</v>
      </c>
      <c r="H996" s="30">
        <v>44439</v>
      </c>
      <c r="I996" s="30">
        <v>46387</v>
      </c>
      <c r="J996" s="30" t="s">
        <v>1921</v>
      </c>
      <c r="K996" s="29" t="s">
        <v>1998</v>
      </c>
      <c r="L996" s="29" t="s">
        <v>1999</v>
      </c>
      <c r="M996" s="29" t="s">
        <v>1978</v>
      </c>
      <c r="N996" s="29" t="s">
        <v>1988</v>
      </c>
      <c r="O996" s="29" t="s">
        <v>1989</v>
      </c>
      <c r="P996" s="29" t="s">
        <v>1981</v>
      </c>
      <c r="Q996" s="29" t="s">
        <v>1982</v>
      </c>
      <c r="R996" s="30">
        <v>44805</v>
      </c>
      <c r="S996" s="30"/>
      <c r="T996" s="30">
        <v>45016</v>
      </c>
      <c r="U996" s="30"/>
      <c r="V996" s="29" t="s">
        <v>1983</v>
      </c>
      <c r="W996" s="29" t="s">
        <v>1984</v>
      </c>
      <c r="X996" s="30">
        <v>44562</v>
      </c>
      <c r="Y996" s="29" t="s">
        <v>33</v>
      </c>
    </row>
    <row r="997" spans="1:25" x14ac:dyDescent="0.25">
      <c r="A997" s="28" t="s">
        <v>1973</v>
      </c>
      <c r="B997" s="29" t="s">
        <v>1974</v>
      </c>
      <c r="C997" s="29" t="s">
        <v>46</v>
      </c>
      <c r="D997" s="29" t="s">
        <v>47</v>
      </c>
      <c r="E997" s="29" t="s">
        <v>47</v>
      </c>
      <c r="F997" s="29" t="s">
        <v>48</v>
      </c>
      <c r="G997" s="29" t="s">
        <v>1975</v>
      </c>
      <c r="H997" s="30">
        <v>44439</v>
      </c>
      <c r="I997" s="30">
        <v>46387</v>
      </c>
      <c r="J997" s="30" t="s">
        <v>1921</v>
      </c>
      <c r="K997" s="29" t="s">
        <v>1998</v>
      </c>
      <c r="L997" s="29" t="s">
        <v>1999</v>
      </c>
      <c r="M997" s="29" t="s">
        <v>1978</v>
      </c>
      <c r="N997" s="29" t="s">
        <v>1990</v>
      </c>
      <c r="O997" s="29" t="s">
        <v>1991</v>
      </c>
      <c r="P997" s="29" t="s">
        <v>1981</v>
      </c>
      <c r="Q997" s="29" t="s">
        <v>1982</v>
      </c>
      <c r="R997" s="30">
        <v>44805</v>
      </c>
      <c r="S997" s="30"/>
      <c r="T997" s="30">
        <v>45107</v>
      </c>
      <c r="U997" s="30"/>
      <c r="V997" s="29" t="s">
        <v>1983</v>
      </c>
      <c r="W997" s="29" t="s">
        <v>1984</v>
      </c>
      <c r="X997" s="30">
        <v>44562</v>
      </c>
      <c r="Y997" s="29" t="s">
        <v>33</v>
      </c>
    </row>
    <row r="998" spans="1:25" x14ac:dyDescent="0.25">
      <c r="A998" s="28" t="s">
        <v>1973</v>
      </c>
      <c r="B998" s="29" t="s">
        <v>1974</v>
      </c>
      <c r="C998" s="29" t="s">
        <v>46</v>
      </c>
      <c r="D998" s="29" t="s">
        <v>47</v>
      </c>
      <c r="E998" s="29" t="s">
        <v>47</v>
      </c>
      <c r="F998" s="29" t="s">
        <v>48</v>
      </c>
      <c r="G998" s="29" t="s">
        <v>1975</v>
      </c>
      <c r="H998" s="30">
        <v>44439</v>
      </c>
      <c r="I998" s="30">
        <v>46387</v>
      </c>
      <c r="J998" s="30" t="s">
        <v>1921</v>
      </c>
      <c r="K998" s="29" t="s">
        <v>1998</v>
      </c>
      <c r="L998" s="29" t="s">
        <v>1999</v>
      </c>
      <c r="M998" s="29" t="s">
        <v>1978</v>
      </c>
      <c r="N998" s="29" t="s">
        <v>1992</v>
      </c>
      <c r="O998" s="29" t="s">
        <v>1993</v>
      </c>
      <c r="P998" s="29" t="s">
        <v>1981</v>
      </c>
      <c r="Q998" s="29" t="s">
        <v>1982</v>
      </c>
      <c r="R998" s="30">
        <v>45108</v>
      </c>
      <c r="S998" s="30"/>
      <c r="T998" s="30">
        <v>45291</v>
      </c>
      <c r="U998" s="30"/>
      <c r="V998" s="29" t="s">
        <v>1983</v>
      </c>
      <c r="W998" s="29" t="s">
        <v>1984</v>
      </c>
      <c r="X998" s="30">
        <v>44562</v>
      </c>
      <c r="Y998" s="29" t="s">
        <v>33</v>
      </c>
    </row>
    <row r="999" spans="1:25" x14ac:dyDescent="0.25">
      <c r="A999" s="28" t="s">
        <v>1973</v>
      </c>
      <c r="B999" s="29" t="s">
        <v>1974</v>
      </c>
      <c r="C999" s="29" t="s">
        <v>46</v>
      </c>
      <c r="D999" s="29" t="s">
        <v>47</v>
      </c>
      <c r="E999" s="29" t="s">
        <v>47</v>
      </c>
      <c r="F999" s="29" t="s">
        <v>48</v>
      </c>
      <c r="G999" s="29" t="s">
        <v>1975</v>
      </c>
      <c r="H999" s="30">
        <v>44439</v>
      </c>
      <c r="I999" s="30">
        <v>46387</v>
      </c>
      <c r="J999" s="30" t="s">
        <v>1921</v>
      </c>
      <c r="K999" s="29" t="s">
        <v>1998</v>
      </c>
      <c r="L999" s="29" t="s">
        <v>1999</v>
      </c>
      <c r="M999" s="29" t="s">
        <v>1978</v>
      </c>
      <c r="N999" s="29" t="s">
        <v>1994</v>
      </c>
      <c r="O999" s="29" t="s">
        <v>1995</v>
      </c>
      <c r="P999" s="29" t="s">
        <v>1981</v>
      </c>
      <c r="Q999" s="29" t="s">
        <v>1982</v>
      </c>
      <c r="R999" s="30">
        <v>45291</v>
      </c>
      <c r="S999" s="30"/>
      <c r="T999" s="30">
        <v>46265</v>
      </c>
      <c r="U999" s="30"/>
      <c r="V999" s="29" t="s">
        <v>1983</v>
      </c>
      <c r="W999" s="29" t="s">
        <v>1984</v>
      </c>
      <c r="X999" s="30">
        <v>44562</v>
      </c>
      <c r="Y999" s="29" t="s">
        <v>33</v>
      </c>
    </row>
    <row r="1000" spans="1:25" x14ac:dyDescent="0.25">
      <c r="A1000" s="28" t="s">
        <v>1973</v>
      </c>
      <c r="B1000" s="29" t="s">
        <v>1974</v>
      </c>
      <c r="C1000" s="29" t="s">
        <v>46</v>
      </c>
      <c r="D1000" s="29" t="s">
        <v>47</v>
      </c>
      <c r="E1000" s="29" t="s">
        <v>47</v>
      </c>
      <c r="F1000" s="29" t="s">
        <v>48</v>
      </c>
      <c r="G1000" s="29" t="s">
        <v>1975</v>
      </c>
      <c r="H1000" s="30">
        <v>44439</v>
      </c>
      <c r="I1000" s="30">
        <v>46387</v>
      </c>
      <c r="J1000" s="30" t="s">
        <v>1921</v>
      </c>
      <c r="K1000" s="29" t="s">
        <v>1998</v>
      </c>
      <c r="L1000" s="29" t="s">
        <v>1999</v>
      </c>
      <c r="M1000" s="29" t="s">
        <v>1978</v>
      </c>
      <c r="N1000" s="29" t="s">
        <v>1996</v>
      </c>
      <c r="O1000" s="29" t="s">
        <v>1997</v>
      </c>
      <c r="P1000" s="29" t="s">
        <v>1981</v>
      </c>
      <c r="Q1000" s="29" t="s">
        <v>1982</v>
      </c>
      <c r="R1000" s="30">
        <v>46266</v>
      </c>
      <c r="S1000" s="30"/>
      <c r="T1000" s="30">
        <v>46387</v>
      </c>
      <c r="U1000" s="30"/>
      <c r="V1000" s="29" t="s">
        <v>1983</v>
      </c>
      <c r="W1000" s="29" t="s">
        <v>1984</v>
      </c>
      <c r="X1000" s="30">
        <v>44562</v>
      </c>
      <c r="Y1000" s="29" t="s">
        <v>33</v>
      </c>
    </row>
    <row r="1001" spans="1:25" x14ac:dyDescent="0.25">
      <c r="A1001" s="28" t="s">
        <v>1973</v>
      </c>
      <c r="B1001" s="29" t="s">
        <v>1974</v>
      </c>
      <c r="C1001" s="29" t="s">
        <v>49</v>
      </c>
      <c r="D1001" s="29" t="s">
        <v>50</v>
      </c>
      <c r="E1001" s="29" t="s">
        <v>50</v>
      </c>
      <c r="F1001" s="29" t="s">
        <v>51</v>
      </c>
      <c r="G1001" s="29" t="s">
        <v>1975</v>
      </c>
      <c r="H1001" s="30">
        <v>44439</v>
      </c>
      <c r="I1001" s="30">
        <v>46387</v>
      </c>
      <c r="J1001" s="30" t="s">
        <v>1921</v>
      </c>
      <c r="K1001" s="29" t="s">
        <v>1998</v>
      </c>
      <c r="L1001" s="29" t="s">
        <v>1999</v>
      </c>
      <c r="M1001" s="29" t="s">
        <v>1978</v>
      </c>
      <c r="N1001" s="29" t="s">
        <v>1979</v>
      </c>
      <c r="O1001" s="29" t="s">
        <v>1980</v>
      </c>
      <c r="P1001" s="29" t="s">
        <v>1981</v>
      </c>
      <c r="Q1001" s="29" t="s">
        <v>1982</v>
      </c>
      <c r="R1001" s="30">
        <v>44375</v>
      </c>
      <c r="S1001" s="30">
        <v>44375</v>
      </c>
      <c r="T1001" s="30">
        <v>44383</v>
      </c>
      <c r="U1001" s="30">
        <v>44383</v>
      </c>
      <c r="V1001" s="29" t="s">
        <v>1983</v>
      </c>
      <c r="W1001" s="29" t="s">
        <v>1984</v>
      </c>
      <c r="X1001" s="30">
        <v>44562</v>
      </c>
      <c r="Y1001" s="29" t="s">
        <v>1985</v>
      </c>
    </row>
    <row r="1002" spans="1:25" x14ac:dyDescent="0.25">
      <c r="A1002" s="28" t="s">
        <v>1973</v>
      </c>
      <c r="B1002" s="29" t="s">
        <v>1974</v>
      </c>
      <c r="C1002" s="29" t="s">
        <v>49</v>
      </c>
      <c r="D1002" s="29" t="s">
        <v>50</v>
      </c>
      <c r="E1002" s="29" t="s">
        <v>50</v>
      </c>
      <c r="F1002" s="29" t="s">
        <v>51</v>
      </c>
      <c r="G1002" s="29" t="s">
        <v>1975</v>
      </c>
      <c r="H1002" s="30">
        <v>44439</v>
      </c>
      <c r="I1002" s="30">
        <v>46387</v>
      </c>
      <c r="J1002" s="30" t="s">
        <v>1921</v>
      </c>
      <c r="K1002" s="29" t="s">
        <v>1998</v>
      </c>
      <c r="L1002" s="29" t="s">
        <v>1999</v>
      </c>
      <c r="M1002" s="29" t="s">
        <v>1978</v>
      </c>
      <c r="N1002" s="29" t="s">
        <v>1986</v>
      </c>
      <c r="O1002" s="29" t="s">
        <v>1987</v>
      </c>
      <c r="P1002" s="29" t="s">
        <v>1981</v>
      </c>
      <c r="Q1002" s="29" t="s">
        <v>1982</v>
      </c>
      <c r="R1002" s="30">
        <v>44797</v>
      </c>
      <c r="S1002" s="30">
        <v>44797</v>
      </c>
      <c r="T1002" s="30">
        <v>44937</v>
      </c>
      <c r="U1002" s="30">
        <v>44937</v>
      </c>
      <c r="V1002" s="29" t="s">
        <v>1983</v>
      </c>
      <c r="W1002" s="29" t="s">
        <v>1984</v>
      </c>
      <c r="X1002" s="30">
        <v>44562</v>
      </c>
      <c r="Y1002" s="29" t="s">
        <v>1985</v>
      </c>
    </row>
    <row r="1003" spans="1:25" x14ac:dyDescent="0.25">
      <c r="A1003" s="28" t="s">
        <v>1973</v>
      </c>
      <c r="B1003" s="29" t="s">
        <v>1974</v>
      </c>
      <c r="C1003" s="29" t="s">
        <v>49</v>
      </c>
      <c r="D1003" s="29" t="s">
        <v>50</v>
      </c>
      <c r="E1003" s="29" t="s">
        <v>50</v>
      </c>
      <c r="F1003" s="29" t="s">
        <v>51</v>
      </c>
      <c r="G1003" s="29" t="s">
        <v>1975</v>
      </c>
      <c r="H1003" s="30">
        <v>44439</v>
      </c>
      <c r="I1003" s="30">
        <v>46387</v>
      </c>
      <c r="J1003" s="30" t="s">
        <v>1921</v>
      </c>
      <c r="K1003" s="29" t="s">
        <v>1998</v>
      </c>
      <c r="L1003" s="29" t="s">
        <v>1999</v>
      </c>
      <c r="M1003" s="29" t="s">
        <v>1978</v>
      </c>
      <c r="N1003" s="29" t="s">
        <v>1988</v>
      </c>
      <c r="O1003" s="29" t="s">
        <v>1989</v>
      </c>
      <c r="P1003" s="29" t="s">
        <v>1981</v>
      </c>
      <c r="Q1003" s="29" t="s">
        <v>1982</v>
      </c>
      <c r="R1003" s="30">
        <v>44938</v>
      </c>
      <c r="S1003" s="30">
        <v>44938</v>
      </c>
      <c r="T1003" s="30">
        <v>45106</v>
      </c>
      <c r="U1003" s="30">
        <v>45106</v>
      </c>
      <c r="V1003" s="29" t="s">
        <v>1983</v>
      </c>
      <c r="W1003" s="29" t="s">
        <v>1984</v>
      </c>
      <c r="X1003" s="30">
        <v>44562</v>
      </c>
      <c r="Y1003" s="29" t="s">
        <v>1985</v>
      </c>
    </row>
    <row r="1004" spans="1:25" x14ac:dyDescent="0.25">
      <c r="A1004" s="28" t="s">
        <v>1973</v>
      </c>
      <c r="B1004" s="29" t="s">
        <v>1974</v>
      </c>
      <c r="C1004" s="29" t="s">
        <v>49</v>
      </c>
      <c r="D1004" s="29" t="s">
        <v>50</v>
      </c>
      <c r="E1004" s="29" t="s">
        <v>50</v>
      </c>
      <c r="F1004" s="29" t="s">
        <v>51</v>
      </c>
      <c r="G1004" s="29" t="s">
        <v>1975</v>
      </c>
      <c r="H1004" s="30">
        <v>44439</v>
      </c>
      <c r="I1004" s="30">
        <v>46387</v>
      </c>
      <c r="J1004" s="30" t="s">
        <v>1921</v>
      </c>
      <c r="K1004" s="29" t="s">
        <v>1998</v>
      </c>
      <c r="L1004" s="29" t="s">
        <v>1999</v>
      </c>
      <c r="M1004" s="29" t="s">
        <v>1978</v>
      </c>
      <c r="N1004" s="29" t="s">
        <v>1990</v>
      </c>
      <c r="O1004" s="29" t="s">
        <v>1991</v>
      </c>
      <c r="P1004" s="29" t="s">
        <v>1981</v>
      </c>
      <c r="Q1004" s="29" t="s">
        <v>1982</v>
      </c>
      <c r="R1004" s="30">
        <v>45107</v>
      </c>
      <c r="S1004" s="30">
        <v>45107</v>
      </c>
      <c r="T1004" s="30">
        <v>45656</v>
      </c>
      <c r="U1004" s="30"/>
      <c r="V1004" s="29" t="s">
        <v>1983</v>
      </c>
      <c r="W1004" s="29" t="s">
        <v>1984</v>
      </c>
      <c r="X1004" s="30">
        <v>44562</v>
      </c>
      <c r="Y1004" s="29" t="s">
        <v>1985</v>
      </c>
    </row>
    <row r="1005" spans="1:25" x14ac:dyDescent="0.25">
      <c r="A1005" s="28" t="s">
        <v>1973</v>
      </c>
      <c r="B1005" s="29" t="s">
        <v>1974</v>
      </c>
      <c r="C1005" s="29" t="s">
        <v>49</v>
      </c>
      <c r="D1005" s="29" t="s">
        <v>50</v>
      </c>
      <c r="E1005" s="29" t="s">
        <v>50</v>
      </c>
      <c r="F1005" s="29" t="s">
        <v>51</v>
      </c>
      <c r="G1005" s="29" t="s">
        <v>1975</v>
      </c>
      <c r="H1005" s="30">
        <v>44439</v>
      </c>
      <c r="I1005" s="30">
        <v>46387</v>
      </c>
      <c r="J1005" s="30" t="s">
        <v>1921</v>
      </c>
      <c r="K1005" s="29" t="s">
        <v>1998</v>
      </c>
      <c r="L1005" s="29" t="s">
        <v>1999</v>
      </c>
      <c r="M1005" s="29" t="s">
        <v>1978</v>
      </c>
      <c r="N1005" s="29" t="s">
        <v>1992</v>
      </c>
      <c r="O1005" s="29" t="s">
        <v>1993</v>
      </c>
      <c r="P1005" s="29" t="s">
        <v>1981</v>
      </c>
      <c r="Q1005" s="29" t="s">
        <v>1982</v>
      </c>
      <c r="R1005" s="30">
        <v>45627</v>
      </c>
      <c r="S1005" s="30"/>
      <c r="T1005" s="30">
        <v>45657</v>
      </c>
      <c r="U1005" s="30"/>
      <c r="V1005" s="29" t="s">
        <v>1983</v>
      </c>
      <c r="W1005" s="29" t="s">
        <v>1984</v>
      </c>
      <c r="X1005" s="30">
        <v>44562</v>
      </c>
      <c r="Y1005" s="29" t="s">
        <v>1985</v>
      </c>
    </row>
    <row r="1006" spans="1:25" x14ac:dyDescent="0.25">
      <c r="A1006" s="28" t="s">
        <v>1973</v>
      </c>
      <c r="B1006" s="29" t="s">
        <v>1974</v>
      </c>
      <c r="C1006" s="29" t="s">
        <v>49</v>
      </c>
      <c r="D1006" s="29" t="s">
        <v>50</v>
      </c>
      <c r="E1006" s="29" t="s">
        <v>50</v>
      </c>
      <c r="F1006" s="29" t="s">
        <v>51</v>
      </c>
      <c r="G1006" s="29" t="s">
        <v>1975</v>
      </c>
      <c r="H1006" s="30">
        <v>44439</v>
      </c>
      <c r="I1006" s="30">
        <v>46387</v>
      </c>
      <c r="J1006" s="30" t="s">
        <v>1921</v>
      </c>
      <c r="K1006" s="29" t="s">
        <v>1998</v>
      </c>
      <c r="L1006" s="29" t="s">
        <v>1999</v>
      </c>
      <c r="M1006" s="29" t="s">
        <v>1978</v>
      </c>
      <c r="N1006" s="29" t="s">
        <v>1994</v>
      </c>
      <c r="O1006" s="29" t="s">
        <v>1995</v>
      </c>
      <c r="P1006" s="29" t="s">
        <v>1981</v>
      </c>
      <c r="Q1006" s="29" t="s">
        <v>1982</v>
      </c>
      <c r="R1006" s="30">
        <v>45659</v>
      </c>
      <c r="S1006" s="30"/>
      <c r="T1006" s="30">
        <v>46024</v>
      </c>
      <c r="U1006" s="30"/>
      <c r="V1006" s="29" t="s">
        <v>1983</v>
      </c>
      <c r="W1006" s="29" t="s">
        <v>1984</v>
      </c>
      <c r="X1006" s="30">
        <v>44562</v>
      </c>
      <c r="Y1006" s="29" t="s">
        <v>1985</v>
      </c>
    </row>
    <row r="1007" spans="1:25" x14ac:dyDescent="0.25">
      <c r="A1007" s="28" t="s">
        <v>1973</v>
      </c>
      <c r="B1007" s="29" t="s">
        <v>1974</v>
      </c>
      <c r="C1007" s="29" t="s">
        <v>49</v>
      </c>
      <c r="D1007" s="29" t="s">
        <v>50</v>
      </c>
      <c r="E1007" s="29" t="s">
        <v>50</v>
      </c>
      <c r="F1007" s="29" t="s">
        <v>51</v>
      </c>
      <c r="G1007" s="29" t="s">
        <v>1975</v>
      </c>
      <c r="H1007" s="30">
        <v>44439</v>
      </c>
      <c r="I1007" s="30">
        <v>46387</v>
      </c>
      <c r="J1007" s="30" t="s">
        <v>1921</v>
      </c>
      <c r="K1007" s="29" t="s">
        <v>1998</v>
      </c>
      <c r="L1007" s="29" t="s">
        <v>1999</v>
      </c>
      <c r="M1007" s="29" t="s">
        <v>1978</v>
      </c>
      <c r="N1007" s="29" t="s">
        <v>1996</v>
      </c>
      <c r="O1007" s="29" t="s">
        <v>1997</v>
      </c>
      <c r="P1007" s="29" t="s">
        <v>1981</v>
      </c>
      <c r="Q1007" s="29" t="s">
        <v>1982</v>
      </c>
      <c r="R1007" s="30">
        <v>46025</v>
      </c>
      <c r="S1007" s="30"/>
      <c r="T1007" s="30">
        <v>46115</v>
      </c>
      <c r="U1007" s="30"/>
      <c r="V1007" s="29" t="s">
        <v>1983</v>
      </c>
      <c r="W1007" s="29" t="s">
        <v>1984</v>
      </c>
      <c r="X1007" s="30">
        <v>44562</v>
      </c>
      <c r="Y1007" s="29" t="s">
        <v>1985</v>
      </c>
    </row>
    <row r="1008" spans="1:25" x14ac:dyDescent="0.25">
      <c r="A1008" s="28" t="s">
        <v>2515</v>
      </c>
      <c r="B1008" s="29" t="s">
        <v>2516</v>
      </c>
      <c r="C1008" s="29" t="s">
        <v>1505</v>
      </c>
      <c r="D1008" s="29" t="s">
        <v>1506</v>
      </c>
      <c r="E1008" s="29" t="s">
        <v>1506</v>
      </c>
      <c r="F1008" s="29" t="s">
        <v>1507</v>
      </c>
      <c r="G1008" s="29" t="s">
        <v>1975</v>
      </c>
      <c r="H1008" s="30">
        <v>44571</v>
      </c>
      <c r="I1008" s="30">
        <v>46022</v>
      </c>
      <c r="J1008" s="30" t="s">
        <v>1921</v>
      </c>
      <c r="K1008" s="29" t="s">
        <v>2517</v>
      </c>
      <c r="L1008" s="29" t="s">
        <v>2518</v>
      </c>
      <c r="M1008" s="29" t="s">
        <v>1978</v>
      </c>
      <c r="N1008" s="29" t="s">
        <v>1979</v>
      </c>
      <c r="O1008" s="29" t="s">
        <v>1980</v>
      </c>
      <c r="P1008" s="29" t="s">
        <v>1981</v>
      </c>
      <c r="Q1008" s="29" t="s">
        <v>1982</v>
      </c>
      <c r="R1008" s="30">
        <v>43837</v>
      </c>
      <c r="S1008" s="30">
        <v>43837</v>
      </c>
      <c r="T1008" s="30">
        <v>43843</v>
      </c>
      <c r="U1008" s="30">
        <v>43843</v>
      </c>
      <c r="V1008" s="29" t="s">
        <v>2074</v>
      </c>
      <c r="W1008" s="29" t="s">
        <v>2075</v>
      </c>
      <c r="X1008" s="30">
        <v>44253</v>
      </c>
      <c r="Y1008" s="29" t="s">
        <v>2075</v>
      </c>
    </row>
    <row r="1009" spans="1:25" x14ac:dyDescent="0.25">
      <c r="A1009" s="28" t="s">
        <v>2515</v>
      </c>
      <c r="B1009" s="29" t="s">
        <v>2516</v>
      </c>
      <c r="C1009" s="29" t="s">
        <v>1505</v>
      </c>
      <c r="D1009" s="29" t="s">
        <v>1506</v>
      </c>
      <c r="E1009" s="29" t="s">
        <v>1506</v>
      </c>
      <c r="F1009" s="29" t="s">
        <v>1507</v>
      </c>
      <c r="G1009" s="29" t="s">
        <v>1975</v>
      </c>
      <c r="H1009" s="30">
        <v>44571</v>
      </c>
      <c r="I1009" s="30">
        <v>46022</v>
      </c>
      <c r="J1009" s="30" t="s">
        <v>1921</v>
      </c>
      <c r="K1009" s="29" t="s">
        <v>2517</v>
      </c>
      <c r="L1009" s="29" t="s">
        <v>2518</v>
      </c>
      <c r="M1009" s="29" t="s">
        <v>1978</v>
      </c>
      <c r="N1009" s="29" t="s">
        <v>1986</v>
      </c>
      <c r="O1009" s="29" t="s">
        <v>1987</v>
      </c>
      <c r="P1009" s="29" t="s">
        <v>1981</v>
      </c>
      <c r="Q1009" s="29" t="s">
        <v>1982</v>
      </c>
      <c r="R1009" s="30">
        <v>43837</v>
      </c>
      <c r="S1009" s="30">
        <v>43837</v>
      </c>
      <c r="T1009" s="30">
        <v>43843</v>
      </c>
      <c r="U1009" s="30">
        <v>43843</v>
      </c>
      <c r="V1009" s="29" t="s">
        <v>2074</v>
      </c>
      <c r="W1009" s="29" t="s">
        <v>2075</v>
      </c>
      <c r="X1009" s="30">
        <v>44253</v>
      </c>
      <c r="Y1009" s="29" t="s">
        <v>2075</v>
      </c>
    </row>
    <row r="1010" spans="1:25" x14ac:dyDescent="0.25">
      <c r="A1010" s="28" t="s">
        <v>2515</v>
      </c>
      <c r="B1010" s="29" t="s">
        <v>2516</v>
      </c>
      <c r="C1010" s="29" t="s">
        <v>1505</v>
      </c>
      <c r="D1010" s="29" t="s">
        <v>1506</v>
      </c>
      <c r="E1010" s="29" t="s">
        <v>1506</v>
      </c>
      <c r="F1010" s="29" t="s">
        <v>1507</v>
      </c>
      <c r="G1010" s="29" t="s">
        <v>1975</v>
      </c>
      <c r="H1010" s="30">
        <v>44571</v>
      </c>
      <c r="I1010" s="30">
        <v>46022</v>
      </c>
      <c r="J1010" s="30" t="s">
        <v>1921</v>
      </c>
      <c r="K1010" s="29" t="s">
        <v>2517</v>
      </c>
      <c r="L1010" s="29" t="s">
        <v>2518</v>
      </c>
      <c r="M1010" s="29" t="s">
        <v>1978</v>
      </c>
      <c r="N1010" s="29" t="s">
        <v>1988</v>
      </c>
      <c r="O1010" s="29" t="s">
        <v>1989</v>
      </c>
      <c r="P1010" s="29" t="s">
        <v>1981</v>
      </c>
      <c r="Q1010" s="29" t="s">
        <v>1982</v>
      </c>
      <c r="R1010" s="30">
        <v>44270</v>
      </c>
      <c r="S1010" s="30">
        <v>44270</v>
      </c>
      <c r="T1010" s="30">
        <v>44545</v>
      </c>
      <c r="U1010" s="30">
        <v>44449</v>
      </c>
      <c r="V1010" s="29" t="s">
        <v>2074</v>
      </c>
      <c r="W1010" s="29" t="s">
        <v>2075</v>
      </c>
      <c r="X1010" s="30">
        <v>44253</v>
      </c>
      <c r="Y1010" s="29" t="s">
        <v>2075</v>
      </c>
    </row>
    <row r="1011" spans="1:25" x14ac:dyDescent="0.25">
      <c r="A1011" s="28" t="s">
        <v>2515</v>
      </c>
      <c r="B1011" s="29" t="s">
        <v>2516</v>
      </c>
      <c r="C1011" s="29" t="s">
        <v>1505</v>
      </c>
      <c r="D1011" s="29" t="s">
        <v>1506</v>
      </c>
      <c r="E1011" s="29" t="s">
        <v>1506</v>
      </c>
      <c r="F1011" s="29" t="s">
        <v>1507</v>
      </c>
      <c r="G1011" s="29" t="s">
        <v>1975</v>
      </c>
      <c r="H1011" s="30">
        <v>44571</v>
      </c>
      <c r="I1011" s="30">
        <v>46022</v>
      </c>
      <c r="J1011" s="30" t="s">
        <v>1921</v>
      </c>
      <c r="K1011" s="29" t="s">
        <v>2517</v>
      </c>
      <c r="L1011" s="29" t="s">
        <v>2518</v>
      </c>
      <c r="M1011" s="29" t="s">
        <v>1978</v>
      </c>
      <c r="N1011" s="29" t="s">
        <v>1990</v>
      </c>
      <c r="O1011" s="29" t="s">
        <v>1991</v>
      </c>
      <c r="P1011" s="29" t="s">
        <v>1981</v>
      </c>
      <c r="Q1011" s="29" t="s">
        <v>1982</v>
      </c>
      <c r="R1011" s="30">
        <v>44270</v>
      </c>
      <c r="S1011" s="30">
        <v>44270</v>
      </c>
      <c r="T1011" s="30">
        <v>44545</v>
      </c>
      <c r="U1011" s="30">
        <v>44882</v>
      </c>
      <c r="V1011" s="29" t="s">
        <v>2074</v>
      </c>
      <c r="W1011" s="29" t="s">
        <v>2075</v>
      </c>
      <c r="X1011" s="30">
        <v>44253</v>
      </c>
      <c r="Y1011" s="29" t="s">
        <v>2075</v>
      </c>
    </row>
    <row r="1012" spans="1:25" x14ac:dyDescent="0.25">
      <c r="A1012" s="28" t="s">
        <v>2515</v>
      </c>
      <c r="B1012" s="29" t="s">
        <v>2516</v>
      </c>
      <c r="C1012" s="29" t="s">
        <v>1505</v>
      </c>
      <c r="D1012" s="29" t="s">
        <v>1506</v>
      </c>
      <c r="E1012" s="29" t="s">
        <v>1506</v>
      </c>
      <c r="F1012" s="29" t="s">
        <v>1507</v>
      </c>
      <c r="G1012" s="29" t="s">
        <v>1975</v>
      </c>
      <c r="H1012" s="30">
        <v>44571</v>
      </c>
      <c r="I1012" s="30">
        <v>46022</v>
      </c>
      <c r="J1012" s="30" t="s">
        <v>1921</v>
      </c>
      <c r="K1012" s="29" t="s">
        <v>2517</v>
      </c>
      <c r="L1012" s="29" t="s">
        <v>2518</v>
      </c>
      <c r="M1012" s="29" t="s">
        <v>1978</v>
      </c>
      <c r="N1012" s="29" t="s">
        <v>1992</v>
      </c>
      <c r="O1012" s="29" t="s">
        <v>1993</v>
      </c>
      <c r="P1012" s="29" t="s">
        <v>1981</v>
      </c>
      <c r="Q1012" s="29" t="s">
        <v>1982</v>
      </c>
      <c r="R1012" s="30">
        <v>45203</v>
      </c>
      <c r="S1012" s="30">
        <v>45176</v>
      </c>
      <c r="T1012" s="30">
        <v>45234</v>
      </c>
      <c r="U1012" s="30">
        <v>45236</v>
      </c>
      <c r="V1012" s="29" t="s">
        <v>2074</v>
      </c>
      <c r="W1012" s="29" t="s">
        <v>2075</v>
      </c>
      <c r="X1012" s="30">
        <v>44253</v>
      </c>
      <c r="Y1012" s="29" t="s">
        <v>2075</v>
      </c>
    </row>
    <row r="1013" spans="1:25" x14ac:dyDescent="0.25">
      <c r="A1013" s="28" t="s">
        <v>2515</v>
      </c>
      <c r="B1013" s="29" t="s">
        <v>2516</v>
      </c>
      <c r="C1013" s="29" t="s">
        <v>1505</v>
      </c>
      <c r="D1013" s="29" t="s">
        <v>1506</v>
      </c>
      <c r="E1013" s="29" t="s">
        <v>1506</v>
      </c>
      <c r="F1013" s="29" t="s">
        <v>1507</v>
      </c>
      <c r="G1013" s="29" t="s">
        <v>1975</v>
      </c>
      <c r="H1013" s="30">
        <v>44571</v>
      </c>
      <c r="I1013" s="30">
        <v>46022</v>
      </c>
      <c r="J1013" s="30" t="s">
        <v>1921</v>
      </c>
      <c r="K1013" s="29" t="s">
        <v>2517</v>
      </c>
      <c r="L1013" s="29" t="s">
        <v>2518</v>
      </c>
      <c r="M1013" s="29" t="s">
        <v>1978</v>
      </c>
      <c r="N1013" s="29" t="s">
        <v>1994</v>
      </c>
      <c r="O1013" s="29" t="s">
        <v>1995</v>
      </c>
      <c r="P1013" s="29" t="s">
        <v>1981</v>
      </c>
      <c r="Q1013" s="29" t="s">
        <v>1982</v>
      </c>
      <c r="R1013" s="30">
        <v>45173</v>
      </c>
      <c r="S1013" s="30">
        <v>45190</v>
      </c>
      <c r="T1013" s="30">
        <v>45355</v>
      </c>
      <c r="U1013" s="30">
        <v>45338</v>
      </c>
      <c r="V1013" s="29" t="s">
        <v>2074</v>
      </c>
      <c r="W1013" s="29" t="s">
        <v>2075</v>
      </c>
      <c r="X1013" s="30">
        <v>44253</v>
      </c>
      <c r="Y1013" s="29" t="s">
        <v>2075</v>
      </c>
    </row>
    <row r="1014" spans="1:25" x14ac:dyDescent="0.25">
      <c r="A1014" s="28" t="s">
        <v>2515</v>
      </c>
      <c r="B1014" s="29" t="s">
        <v>2516</v>
      </c>
      <c r="C1014" s="29" t="s">
        <v>1505</v>
      </c>
      <c r="D1014" s="29" t="s">
        <v>1506</v>
      </c>
      <c r="E1014" s="29" t="s">
        <v>1506</v>
      </c>
      <c r="F1014" s="29" t="s">
        <v>1507</v>
      </c>
      <c r="G1014" s="29" t="s">
        <v>1975</v>
      </c>
      <c r="H1014" s="30">
        <v>44571</v>
      </c>
      <c r="I1014" s="30">
        <v>46022</v>
      </c>
      <c r="J1014" s="30" t="s">
        <v>1921</v>
      </c>
      <c r="K1014" s="29" t="s">
        <v>2517</v>
      </c>
      <c r="L1014" s="29" t="s">
        <v>2518</v>
      </c>
      <c r="M1014" s="29" t="s">
        <v>1978</v>
      </c>
      <c r="N1014" s="29" t="s">
        <v>1996</v>
      </c>
      <c r="O1014" s="29" t="s">
        <v>1997</v>
      </c>
      <c r="P1014" s="29" t="s">
        <v>1981</v>
      </c>
      <c r="Q1014" s="29" t="s">
        <v>1982</v>
      </c>
      <c r="R1014" s="30">
        <v>45173</v>
      </c>
      <c r="S1014" s="30">
        <v>45190</v>
      </c>
      <c r="T1014" s="30">
        <v>45447</v>
      </c>
      <c r="U1014" s="30">
        <v>45379</v>
      </c>
      <c r="V1014" s="29" t="s">
        <v>2074</v>
      </c>
      <c r="W1014" s="29" t="s">
        <v>2075</v>
      </c>
      <c r="X1014" s="30">
        <v>44253</v>
      </c>
      <c r="Y1014" s="29" t="s">
        <v>2075</v>
      </c>
    </row>
    <row r="1015" spans="1:25" x14ac:dyDescent="0.25">
      <c r="A1015" s="28" t="s">
        <v>1973</v>
      </c>
      <c r="B1015" s="29" t="s">
        <v>1974</v>
      </c>
      <c r="C1015" s="29" t="s">
        <v>52</v>
      </c>
      <c r="D1015" s="29" t="s">
        <v>53</v>
      </c>
      <c r="E1015" s="29" t="s">
        <v>53</v>
      </c>
      <c r="F1015" s="29" t="s">
        <v>54</v>
      </c>
      <c r="G1015" s="29" t="s">
        <v>1975</v>
      </c>
      <c r="H1015" s="30">
        <v>44439</v>
      </c>
      <c r="I1015" s="30">
        <v>46387</v>
      </c>
      <c r="J1015" s="30" t="s">
        <v>1921</v>
      </c>
      <c r="K1015" s="29" t="s">
        <v>1976</v>
      </c>
      <c r="L1015" s="29" t="s">
        <v>1977</v>
      </c>
      <c r="M1015" s="29" t="s">
        <v>1978</v>
      </c>
      <c r="N1015" s="29" t="s">
        <v>1979</v>
      </c>
      <c r="O1015" s="29" t="s">
        <v>1980</v>
      </c>
      <c r="P1015" s="29" t="s">
        <v>1981</v>
      </c>
      <c r="Q1015" s="29" t="s">
        <v>1982</v>
      </c>
      <c r="R1015" s="30">
        <v>45105</v>
      </c>
      <c r="S1015" s="30">
        <v>45105</v>
      </c>
      <c r="T1015" s="30">
        <v>45291</v>
      </c>
      <c r="U1015" s="30"/>
      <c r="V1015" s="29" t="s">
        <v>1983</v>
      </c>
      <c r="W1015" s="29" t="s">
        <v>1984</v>
      </c>
      <c r="X1015" s="30">
        <v>44562</v>
      </c>
      <c r="Y1015" s="29" t="s">
        <v>1985</v>
      </c>
    </row>
    <row r="1016" spans="1:25" x14ac:dyDescent="0.25">
      <c r="A1016" s="28" t="s">
        <v>1973</v>
      </c>
      <c r="B1016" s="29" t="s">
        <v>1974</v>
      </c>
      <c r="C1016" s="29" t="s">
        <v>52</v>
      </c>
      <c r="D1016" s="29" t="s">
        <v>53</v>
      </c>
      <c r="E1016" s="29" t="s">
        <v>53</v>
      </c>
      <c r="F1016" s="29" t="s">
        <v>54</v>
      </c>
      <c r="G1016" s="29" t="s">
        <v>1975</v>
      </c>
      <c r="H1016" s="30">
        <v>44439</v>
      </c>
      <c r="I1016" s="30">
        <v>46387</v>
      </c>
      <c r="J1016" s="30" t="s">
        <v>1921</v>
      </c>
      <c r="K1016" s="29" t="s">
        <v>1976</v>
      </c>
      <c r="L1016" s="29" t="s">
        <v>1977</v>
      </c>
      <c r="M1016" s="29" t="s">
        <v>1978</v>
      </c>
      <c r="N1016" s="29" t="s">
        <v>1986</v>
      </c>
      <c r="O1016" s="29" t="s">
        <v>1987</v>
      </c>
      <c r="P1016" s="29" t="s">
        <v>1981</v>
      </c>
      <c r="Q1016" s="29" t="s">
        <v>1982</v>
      </c>
      <c r="R1016" s="30">
        <v>45292</v>
      </c>
      <c r="S1016" s="30"/>
      <c r="T1016" s="30">
        <v>45702</v>
      </c>
      <c r="U1016" s="30"/>
      <c r="V1016" s="29" t="s">
        <v>1983</v>
      </c>
      <c r="W1016" s="29" t="s">
        <v>1984</v>
      </c>
      <c r="X1016" s="30">
        <v>44562</v>
      </c>
      <c r="Y1016" s="29" t="s">
        <v>1985</v>
      </c>
    </row>
    <row r="1017" spans="1:25" x14ac:dyDescent="0.25">
      <c r="A1017" s="28" t="s">
        <v>1973</v>
      </c>
      <c r="B1017" s="29" t="s">
        <v>1974</v>
      </c>
      <c r="C1017" s="29" t="s">
        <v>52</v>
      </c>
      <c r="D1017" s="29" t="s">
        <v>53</v>
      </c>
      <c r="E1017" s="29" t="s">
        <v>53</v>
      </c>
      <c r="F1017" s="29" t="s">
        <v>54</v>
      </c>
      <c r="G1017" s="29" t="s">
        <v>1975</v>
      </c>
      <c r="H1017" s="30">
        <v>44439</v>
      </c>
      <c r="I1017" s="30">
        <v>46387</v>
      </c>
      <c r="J1017" s="30" t="s">
        <v>1921</v>
      </c>
      <c r="K1017" s="29" t="s">
        <v>1976</v>
      </c>
      <c r="L1017" s="29" t="s">
        <v>1977</v>
      </c>
      <c r="M1017" s="29" t="s">
        <v>1978</v>
      </c>
      <c r="N1017" s="29" t="s">
        <v>1988</v>
      </c>
      <c r="O1017" s="29" t="s">
        <v>1989</v>
      </c>
      <c r="P1017" s="29" t="s">
        <v>1981</v>
      </c>
      <c r="Q1017" s="29" t="s">
        <v>1982</v>
      </c>
      <c r="R1017" s="30">
        <v>45703</v>
      </c>
      <c r="S1017" s="30"/>
      <c r="T1017" s="30">
        <v>45763</v>
      </c>
      <c r="U1017" s="30"/>
      <c r="V1017" s="29" t="s">
        <v>1983</v>
      </c>
      <c r="W1017" s="29" t="s">
        <v>1984</v>
      </c>
      <c r="X1017" s="30">
        <v>44562</v>
      </c>
      <c r="Y1017" s="29" t="s">
        <v>1985</v>
      </c>
    </row>
    <row r="1018" spans="1:25" x14ac:dyDescent="0.25">
      <c r="A1018" s="28" t="s">
        <v>1973</v>
      </c>
      <c r="B1018" s="29" t="s">
        <v>1974</v>
      </c>
      <c r="C1018" s="29" t="s">
        <v>52</v>
      </c>
      <c r="D1018" s="29" t="s">
        <v>53</v>
      </c>
      <c r="E1018" s="29" t="s">
        <v>53</v>
      </c>
      <c r="F1018" s="29" t="s">
        <v>54</v>
      </c>
      <c r="G1018" s="29" t="s">
        <v>1975</v>
      </c>
      <c r="H1018" s="30">
        <v>44439</v>
      </c>
      <c r="I1018" s="30">
        <v>46387</v>
      </c>
      <c r="J1018" s="30" t="s">
        <v>1921</v>
      </c>
      <c r="K1018" s="29" t="s">
        <v>1976</v>
      </c>
      <c r="L1018" s="29" t="s">
        <v>1977</v>
      </c>
      <c r="M1018" s="29" t="s">
        <v>1978</v>
      </c>
      <c r="N1018" s="29" t="s">
        <v>1990</v>
      </c>
      <c r="O1018" s="29" t="s">
        <v>1991</v>
      </c>
      <c r="P1018" s="29" t="s">
        <v>1981</v>
      </c>
      <c r="Q1018" s="29" t="s">
        <v>1982</v>
      </c>
      <c r="R1018" s="30">
        <v>45764</v>
      </c>
      <c r="S1018" s="30"/>
      <c r="T1018" s="30">
        <v>45914</v>
      </c>
      <c r="U1018" s="30"/>
      <c r="V1018" s="29" t="s">
        <v>1983</v>
      </c>
      <c r="W1018" s="29" t="s">
        <v>1984</v>
      </c>
      <c r="X1018" s="30">
        <v>44562</v>
      </c>
      <c r="Y1018" s="29" t="s">
        <v>1985</v>
      </c>
    </row>
    <row r="1019" spans="1:25" x14ac:dyDescent="0.25">
      <c r="A1019" s="28" t="s">
        <v>1973</v>
      </c>
      <c r="B1019" s="29" t="s">
        <v>1974</v>
      </c>
      <c r="C1019" s="29" t="s">
        <v>52</v>
      </c>
      <c r="D1019" s="29" t="s">
        <v>53</v>
      </c>
      <c r="E1019" s="29" t="s">
        <v>53</v>
      </c>
      <c r="F1019" s="29" t="s">
        <v>54</v>
      </c>
      <c r="G1019" s="29" t="s">
        <v>1975</v>
      </c>
      <c r="H1019" s="30">
        <v>44439</v>
      </c>
      <c r="I1019" s="30">
        <v>46387</v>
      </c>
      <c r="J1019" s="30" t="s">
        <v>1921</v>
      </c>
      <c r="K1019" s="29" t="s">
        <v>1976</v>
      </c>
      <c r="L1019" s="29" t="s">
        <v>1977</v>
      </c>
      <c r="M1019" s="29" t="s">
        <v>1978</v>
      </c>
      <c r="N1019" s="29" t="s">
        <v>1992</v>
      </c>
      <c r="O1019" s="29" t="s">
        <v>1993</v>
      </c>
      <c r="P1019" s="29" t="s">
        <v>1981</v>
      </c>
      <c r="Q1019" s="29" t="s">
        <v>1982</v>
      </c>
      <c r="R1019" s="30">
        <v>45105</v>
      </c>
      <c r="S1019" s="30"/>
      <c r="T1019" s="30">
        <v>46387</v>
      </c>
      <c r="U1019" s="30"/>
      <c r="V1019" s="29" t="s">
        <v>1983</v>
      </c>
      <c r="W1019" s="29" t="s">
        <v>1984</v>
      </c>
      <c r="X1019" s="30">
        <v>44562</v>
      </c>
      <c r="Y1019" s="29" t="s">
        <v>1985</v>
      </c>
    </row>
    <row r="1020" spans="1:25" x14ac:dyDescent="0.25">
      <c r="A1020" s="28" t="s">
        <v>1973</v>
      </c>
      <c r="B1020" s="29" t="s">
        <v>1974</v>
      </c>
      <c r="C1020" s="29" t="s">
        <v>52</v>
      </c>
      <c r="D1020" s="29" t="s">
        <v>53</v>
      </c>
      <c r="E1020" s="29" t="s">
        <v>53</v>
      </c>
      <c r="F1020" s="29" t="s">
        <v>54</v>
      </c>
      <c r="G1020" s="29" t="s">
        <v>1975</v>
      </c>
      <c r="H1020" s="30">
        <v>44439</v>
      </c>
      <c r="I1020" s="30">
        <v>46387</v>
      </c>
      <c r="J1020" s="30" t="s">
        <v>1921</v>
      </c>
      <c r="K1020" s="29" t="s">
        <v>1976</v>
      </c>
      <c r="L1020" s="29" t="s">
        <v>1977</v>
      </c>
      <c r="M1020" s="29" t="s">
        <v>1978</v>
      </c>
      <c r="N1020" s="29" t="s">
        <v>1994</v>
      </c>
      <c r="O1020" s="29" t="s">
        <v>1995</v>
      </c>
      <c r="P1020" s="29" t="s">
        <v>1981</v>
      </c>
      <c r="Q1020" s="29" t="s">
        <v>1982</v>
      </c>
      <c r="R1020" s="30">
        <v>45915</v>
      </c>
      <c r="S1020" s="30"/>
      <c r="T1020" s="30">
        <v>46356</v>
      </c>
      <c r="U1020" s="30"/>
      <c r="V1020" s="29" t="s">
        <v>1983</v>
      </c>
      <c r="W1020" s="29" t="s">
        <v>1984</v>
      </c>
      <c r="X1020" s="30">
        <v>44562</v>
      </c>
      <c r="Y1020" s="29" t="s">
        <v>1985</v>
      </c>
    </row>
    <row r="1021" spans="1:25" x14ac:dyDescent="0.25">
      <c r="A1021" s="28" t="s">
        <v>1973</v>
      </c>
      <c r="B1021" s="29" t="s">
        <v>1974</v>
      </c>
      <c r="C1021" s="29" t="s">
        <v>52</v>
      </c>
      <c r="D1021" s="29" t="s">
        <v>53</v>
      </c>
      <c r="E1021" s="29" t="s">
        <v>53</v>
      </c>
      <c r="F1021" s="29" t="s">
        <v>54</v>
      </c>
      <c r="G1021" s="29" t="s">
        <v>1975</v>
      </c>
      <c r="H1021" s="30">
        <v>44439</v>
      </c>
      <c r="I1021" s="30">
        <v>46387</v>
      </c>
      <c r="J1021" s="30" t="s">
        <v>1921</v>
      </c>
      <c r="K1021" s="29" t="s">
        <v>1976</v>
      </c>
      <c r="L1021" s="29" t="s">
        <v>1977</v>
      </c>
      <c r="M1021" s="29" t="s">
        <v>1978</v>
      </c>
      <c r="N1021" s="29" t="s">
        <v>1996</v>
      </c>
      <c r="O1021" s="29" t="s">
        <v>1997</v>
      </c>
      <c r="P1021" s="29" t="s">
        <v>1981</v>
      </c>
      <c r="Q1021" s="29" t="s">
        <v>1982</v>
      </c>
      <c r="R1021" s="30">
        <v>46357</v>
      </c>
      <c r="S1021" s="30"/>
      <c r="T1021" s="30">
        <v>46387</v>
      </c>
      <c r="U1021" s="30"/>
      <c r="V1021" s="29" t="s">
        <v>1983</v>
      </c>
      <c r="W1021" s="29" t="s">
        <v>1984</v>
      </c>
      <c r="X1021" s="30">
        <v>44562</v>
      </c>
      <c r="Y1021" s="29" t="s">
        <v>1985</v>
      </c>
    </row>
    <row r="1022" spans="1:25" x14ac:dyDescent="0.25">
      <c r="A1022" s="28" t="s">
        <v>2515</v>
      </c>
      <c r="B1022" s="29" t="s">
        <v>2516</v>
      </c>
      <c r="C1022" s="29" t="s">
        <v>1508</v>
      </c>
      <c r="D1022" s="29" t="s">
        <v>1509</v>
      </c>
      <c r="E1022" s="29" t="s">
        <v>1509</v>
      </c>
      <c r="F1022" s="29" t="s">
        <v>1510</v>
      </c>
      <c r="G1022" s="29" t="s">
        <v>1975</v>
      </c>
      <c r="H1022" s="30">
        <v>44225</v>
      </c>
      <c r="I1022" s="30">
        <v>45535</v>
      </c>
      <c r="J1022" s="30" t="s">
        <v>1921</v>
      </c>
      <c r="K1022" s="29" t="s">
        <v>2517</v>
      </c>
      <c r="L1022" s="29" t="s">
        <v>2518</v>
      </c>
      <c r="M1022" s="29" t="s">
        <v>1978</v>
      </c>
      <c r="N1022" s="29" t="s">
        <v>1979</v>
      </c>
      <c r="O1022" s="29" t="s">
        <v>1980</v>
      </c>
      <c r="P1022" s="29" t="s">
        <v>1981</v>
      </c>
      <c r="Q1022" s="29" t="s">
        <v>1982</v>
      </c>
      <c r="R1022" s="30">
        <v>43720</v>
      </c>
      <c r="S1022" s="30">
        <v>43720</v>
      </c>
      <c r="T1022" s="30">
        <v>43998</v>
      </c>
      <c r="U1022" s="30">
        <v>43998</v>
      </c>
      <c r="V1022" s="29" t="s">
        <v>1983</v>
      </c>
      <c r="W1022" s="29" t="s">
        <v>1984</v>
      </c>
      <c r="X1022" s="30">
        <v>44225</v>
      </c>
      <c r="Y1022" s="29" t="s">
        <v>2002</v>
      </c>
    </row>
    <row r="1023" spans="1:25" x14ac:dyDescent="0.25">
      <c r="A1023" s="28" t="s">
        <v>2515</v>
      </c>
      <c r="B1023" s="29" t="s">
        <v>2516</v>
      </c>
      <c r="C1023" s="29" t="s">
        <v>1508</v>
      </c>
      <c r="D1023" s="29" t="s">
        <v>1509</v>
      </c>
      <c r="E1023" s="29" t="s">
        <v>1509</v>
      </c>
      <c r="F1023" s="29" t="s">
        <v>1510</v>
      </c>
      <c r="G1023" s="29" t="s">
        <v>1975</v>
      </c>
      <c r="H1023" s="30">
        <v>44225</v>
      </c>
      <c r="I1023" s="30">
        <v>45535</v>
      </c>
      <c r="J1023" s="30" t="s">
        <v>1921</v>
      </c>
      <c r="K1023" s="29" t="s">
        <v>2517</v>
      </c>
      <c r="L1023" s="29" t="s">
        <v>2518</v>
      </c>
      <c r="M1023" s="29" t="s">
        <v>1978</v>
      </c>
      <c r="N1023" s="29" t="s">
        <v>1986</v>
      </c>
      <c r="O1023" s="29" t="s">
        <v>1987</v>
      </c>
      <c r="P1023" s="29" t="s">
        <v>1981</v>
      </c>
      <c r="Q1023" s="29" t="s">
        <v>1982</v>
      </c>
      <c r="R1023" s="30">
        <v>43720</v>
      </c>
      <c r="S1023" s="30">
        <v>43720</v>
      </c>
      <c r="T1023" s="30">
        <v>43998</v>
      </c>
      <c r="U1023" s="30">
        <v>43998</v>
      </c>
      <c r="V1023" s="29" t="s">
        <v>1983</v>
      </c>
      <c r="W1023" s="29" t="s">
        <v>1984</v>
      </c>
      <c r="X1023" s="30">
        <v>44225</v>
      </c>
      <c r="Y1023" s="29" t="s">
        <v>2002</v>
      </c>
    </row>
    <row r="1024" spans="1:25" x14ac:dyDescent="0.25">
      <c r="A1024" s="28" t="s">
        <v>2515</v>
      </c>
      <c r="B1024" s="29" t="s">
        <v>2516</v>
      </c>
      <c r="C1024" s="29" t="s">
        <v>1508</v>
      </c>
      <c r="D1024" s="29" t="s">
        <v>1509</v>
      </c>
      <c r="E1024" s="29" t="s">
        <v>1509</v>
      </c>
      <c r="F1024" s="29" t="s">
        <v>1510</v>
      </c>
      <c r="G1024" s="29" t="s">
        <v>1975</v>
      </c>
      <c r="H1024" s="30">
        <v>44225</v>
      </c>
      <c r="I1024" s="30">
        <v>45535</v>
      </c>
      <c r="J1024" s="30" t="s">
        <v>1921</v>
      </c>
      <c r="K1024" s="29" t="s">
        <v>2517</v>
      </c>
      <c r="L1024" s="29" t="s">
        <v>2518</v>
      </c>
      <c r="M1024" s="29" t="s">
        <v>1978</v>
      </c>
      <c r="N1024" s="29" t="s">
        <v>1988</v>
      </c>
      <c r="O1024" s="29" t="s">
        <v>1989</v>
      </c>
      <c r="P1024" s="29" t="s">
        <v>1981</v>
      </c>
      <c r="Q1024" s="29" t="s">
        <v>1982</v>
      </c>
      <c r="R1024" s="30">
        <v>43998</v>
      </c>
      <c r="S1024" s="30">
        <v>43998</v>
      </c>
      <c r="T1024" s="30">
        <v>44292</v>
      </c>
      <c r="U1024" s="30">
        <v>44292</v>
      </c>
      <c r="V1024" s="29" t="s">
        <v>1983</v>
      </c>
      <c r="W1024" s="29" t="s">
        <v>1984</v>
      </c>
      <c r="X1024" s="30">
        <v>44225</v>
      </c>
      <c r="Y1024" s="29" t="s">
        <v>2002</v>
      </c>
    </row>
    <row r="1025" spans="1:25" x14ac:dyDescent="0.25">
      <c r="A1025" s="28" t="s">
        <v>2515</v>
      </c>
      <c r="B1025" s="29" t="s">
        <v>2516</v>
      </c>
      <c r="C1025" s="29" t="s">
        <v>1508</v>
      </c>
      <c r="D1025" s="29" t="s">
        <v>1509</v>
      </c>
      <c r="E1025" s="29" t="s">
        <v>1509</v>
      </c>
      <c r="F1025" s="29" t="s">
        <v>1510</v>
      </c>
      <c r="G1025" s="29" t="s">
        <v>1975</v>
      </c>
      <c r="H1025" s="30">
        <v>44225</v>
      </c>
      <c r="I1025" s="30">
        <v>45535</v>
      </c>
      <c r="J1025" s="30" t="s">
        <v>1921</v>
      </c>
      <c r="K1025" s="29" t="s">
        <v>2517</v>
      </c>
      <c r="L1025" s="29" t="s">
        <v>2518</v>
      </c>
      <c r="M1025" s="29" t="s">
        <v>1978</v>
      </c>
      <c r="N1025" s="29" t="s">
        <v>1990</v>
      </c>
      <c r="O1025" s="29" t="s">
        <v>1991</v>
      </c>
      <c r="P1025" s="29" t="s">
        <v>1981</v>
      </c>
      <c r="Q1025" s="29" t="s">
        <v>1982</v>
      </c>
      <c r="R1025" s="30">
        <v>44292</v>
      </c>
      <c r="S1025" s="30">
        <v>44292</v>
      </c>
      <c r="T1025" s="30">
        <v>44810</v>
      </c>
      <c r="U1025" s="30">
        <v>44810</v>
      </c>
      <c r="V1025" s="29" t="s">
        <v>1983</v>
      </c>
      <c r="W1025" s="29" t="s">
        <v>1984</v>
      </c>
      <c r="X1025" s="30">
        <v>44225</v>
      </c>
      <c r="Y1025" s="29" t="s">
        <v>2002</v>
      </c>
    </row>
    <row r="1026" spans="1:25" x14ac:dyDescent="0.25">
      <c r="A1026" s="28" t="s">
        <v>2515</v>
      </c>
      <c r="B1026" s="29" t="s">
        <v>2516</v>
      </c>
      <c r="C1026" s="29" t="s">
        <v>1508</v>
      </c>
      <c r="D1026" s="29" t="s">
        <v>1509</v>
      </c>
      <c r="E1026" s="29" t="s">
        <v>1509</v>
      </c>
      <c r="F1026" s="29" t="s">
        <v>1510</v>
      </c>
      <c r="G1026" s="29" t="s">
        <v>1975</v>
      </c>
      <c r="H1026" s="30">
        <v>44225</v>
      </c>
      <c r="I1026" s="30">
        <v>45535</v>
      </c>
      <c r="J1026" s="30" t="s">
        <v>1921</v>
      </c>
      <c r="K1026" s="29" t="s">
        <v>2517</v>
      </c>
      <c r="L1026" s="29" t="s">
        <v>2518</v>
      </c>
      <c r="M1026" s="29" t="s">
        <v>1978</v>
      </c>
      <c r="N1026" s="29" t="s">
        <v>1992</v>
      </c>
      <c r="O1026" s="29" t="s">
        <v>1993</v>
      </c>
      <c r="P1026" s="29" t="s">
        <v>1981</v>
      </c>
      <c r="Q1026" s="29" t="s">
        <v>1982</v>
      </c>
      <c r="R1026" s="30">
        <v>45174</v>
      </c>
      <c r="S1026" s="30">
        <v>45174</v>
      </c>
      <c r="T1026" s="30">
        <v>45174</v>
      </c>
      <c r="U1026" s="30">
        <v>45174</v>
      </c>
      <c r="V1026" s="29" t="s">
        <v>1983</v>
      </c>
      <c r="W1026" s="29" t="s">
        <v>1984</v>
      </c>
      <c r="X1026" s="30">
        <v>44225</v>
      </c>
      <c r="Y1026" s="29" t="s">
        <v>2002</v>
      </c>
    </row>
    <row r="1027" spans="1:25" x14ac:dyDescent="0.25">
      <c r="A1027" s="28" t="s">
        <v>2515</v>
      </c>
      <c r="B1027" s="29" t="s">
        <v>2516</v>
      </c>
      <c r="C1027" s="29" t="s">
        <v>1508</v>
      </c>
      <c r="D1027" s="29" t="s">
        <v>1509</v>
      </c>
      <c r="E1027" s="29" t="s">
        <v>1509</v>
      </c>
      <c r="F1027" s="29" t="s">
        <v>1510</v>
      </c>
      <c r="G1027" s="29" t="s">
        <v>1975</v>
      </c>
      <c r="H1027" s="30">
        <v>44225</v>
      </c>
      <c r="I1027" s="30">
        <v>45535</v>
      </c>
      <c r="J1027" s="30" t="s">
        <v>1921</v>
      </c>
      <c r="K1027" s="29" t="s">
        <v>2517</v>
      </c>
      <c r="L1027" s="29" t="s">
        <v>2518</v>
      </c>
      <c r="M1027" s="29" t="s">
        <v>1978</v>
      </c>
      <c r="N1027" s="29" t="s">
        <v>1994</v>
      </c>
      <c r="O1027" s="29" t="s">
        <v>1995</v>
      </c>
      <c r="P1027" s="29" t="s">
        <v>1981</v>
      </c>
      <c r="Q1027" s="29" t="s">
        <v>1982</v>
      </c>
      <c r="R1027" s="30">
        <v>45253</v>
      </c>
      <c r="S1027" s="30">
        <v>45253</v>
      </c>
      <c r="T1027" s="30">
        <v>45552</v>
      </c>
      <c r="U1027" s="30"/>
      <c r="V1027" s="29" t="s">
        <v>1983</v>
      </c>
      <c r="W1027" s="29" t="s">
        <v>1984</v>
      </c>
      <c r="X1027" s="30">
        <v>44225</v>
      </c>
      <c r="Y1027" s="29" t="s">
        <v>2002</v>
      </c>
    </row>
    <row r="1028" spans="1:25" x14ac:dyDescent="0.25">
      <c r="A1028" s="28" t="s">
        <v>2515</v>
      </c>
      <c r="B1028" s="29" t="s">
        <v>2516</v>
      </c>
      <c r="C1028" s="29" t="s">
        <v>1508</v>
      </c>
      <c r="D1028" s="29" t="s">
        <v>1509</v>
      </c>
      <c r="E1028" s="29" t="s">
        <v>1509</v>
      </c>
      <c r="F1028" s="29" t="s">
        <v>1510</v>
      </c>
      <c r="G1028" s="29" t="s">
        <v>1975</v>
      </c>
      <c r="H1028" s="30">
        <v>44225</v>
      </c>
      <c r="I1028" s="30">
        <v>45535</v>
      </c>
      <c r="J1028" s="30" t="s">
        <v>1921</v>
      </c>
      <c r="K1028" s="29" t="s">
        <v>2517</v>
      </c>
      <c r="L1028" s="29" t="s">
        <v>2518</v>
      </c>
      <c r="M1028" s="29" t="s">
        <v>1978</v>
      </c>
      <c r="N1028" s="29" t="s">
        <v>1996</v>
      </c>
      <c r="O1028" s="29" t="s">
        <v>1997</v>
      </c>
      <c r="P1028" s="29" t="s">
        <v>1981</v>
      </c>
      <c r="Q1028" s="29" t="s">
        <v>1982</v>
      </c>
      <c r="R1028" s="30">
        <v>45553</v>
      </c>
      <c r="S1028" s="30"/>
      <c r="T1028" s="30">
        <v>45644</v>
      </c>
      <c r="U1028" s="30"/>
      <c r="V1028" s="29" t="s">
        <v>1983</v>
      </c>
      <c r="W1028" s="29" t="s">
        <v>1984</v>
      </c>
      <c r="X1028" s="30">
        <v>44225</v>
      </c>
      <c r="Y1028" s="29" t="s">
        <v>2002</v>
      </c>
    </row>
    <row r="1029" spans="1:25" x14ac:dyDescent="0.25">
      <c r="A1029" s="28" t="s">
        <v>2515</v>
      </c>
      <c r="B1029" s="29" t="s">
        <v>2516</v>
      </c>
      <c r="C1029" s="29" t="s">
        <v>1511</v>
      </c>
      <c r="D1029" s="29" t="s">
        <v>1512</v>
      </c>
      <c r="E1029" s="29" t="s">
        <v>1512</v>
      </c>
      <c r="F1029" s="29" t="s">
        <v>1513</v>
      </c>
      <c r="G1029" s="29" t="s">
        <v>1975</v>
      </c>
      <c r="H1029" s="30">
        <v>44581</v>
      </c>
      <c r="I1029" s="30">
        <v>45657</v>
      </c>
      <c r="J1029" s="30" t="s">
        <v>1921</v>
      </c>
      <c r="K1029" s="29" t="s">
        <v>2517</v>
      </c>
      <c r="L1029" s="29" t="s">
        <v>2518</v>
      </c>
      <c r="M1029" s="29" t="s">
        <v>1978</v>
      </c>
      <c r="N1029" s="29" t="s">
        <v>1979</v>
      </c>
      <c r="O1029" s="29" t="s">
        <v>1980</v>
      </c>
      <c r="P1029" s="29" t="s">
        <v>1981</v>
      </c>
      <c r="Q1029" s="29" t="s">
        <v>1982</v>
      </c>
      <c r="R1029" s="30">
        <v>44834</v>
      </c>
      <c r="S1029" s="30">
        <v>44928</v>
      </c>
      <c r="T1029" s="30">
        <v>44842</v>
      </c>
      <c r="U1029" s="30">
        <v>44944</v>
      </c>
      <c r="V1029" s="29" t="s">
        <v>1983</v>
      </c>
      <c r="W1029" s="29" t="s">
        <v>1984</v>
      </c>
      <c r="X1029" s="30">
        <v>44819</v>
      </c>
      <c r="Y1029" s="29" t="s">
        <v>1985</v>
      </c>
    </row>
    <row r="1030" spans="1:25" x14ac:dyDescent="0.25">
      <c r="A1030" s="28" t="s">
        <v>2515</v>
      </c>
      <c r="B1030" s="29" t="s">
        <v>2516</v>
      </c>
      <c r="C1030" s="29" t="s">
        <v>1511</v>
      </c>
      <c r="D1030" s="29" t="s">
        <v>1512</v>
      </c>
      <c r="E1030" s="29" t="s">
        <v>1512</v>
      </c>
      <c r="F1030" s="29" t="s">
        <v>1513</v>
      </c>
      <c r="G1030" s="29" t="s">
        <v>1975</v>
      </c>
      <c r="H1030" s="30">
        <v>44581</v>
      </c>
      <c r="I1030" s="30">
        <v>45657</v>
      </c>
      <c r="J1030" s="30" t="s">
        <v>1921</v>
      </c>
      <c r="K1030" s="29" t="s">
        <v>2517</v>
      </c>
      <c r="L1030" s="29" t="s">
        <v>2518</v>
      </c>
      <c r="M1030" s="29" t="s">
        <v>1978</v>
      </c>
      <c r="N1030" s="29" t="s">
        <v>1986</v>
      </c>
      <c r="O1030" s="29" t="s">
        <v>1987</v>
      </c>
      <c r="P1030" s="29" t="s">
        <v>1981</v>
      </c>
      <c r="Q1030" s="29" t="s">
        <v>1982</v>
      </c>
      <c r="R1030" s="30">
        <v>44843</v>
      </c>
      <c r="S1030" s="30">
        <v>44843</v>
      </c>
      <c r="T1030" s="30">
        <v>44863</v>
      </c>
      <c r="U1030" s="30">
        <v>44863</v>
      </c>
      <c r="V1030" s="29" t="s">
        <v>1983</v>
      </c>
      <c r="W1030" s="29" t="s">
        <v>1984</v>
      </c>
      <c r="X1030" s="30">
        <v>44819</v>
      </c>
      <c r="Y1030" s="29" t="s">
        <v>1985</v>
      </c>
    </row>
    <row r="1031" spans="1:25" x14ac:dyDescent="0.25">
      <c r="A1031" s="28" t="s">
        <v>2515</v>
      </c>
      <c r="B1031" s="29" t="s">
        <v>2516</v>
      </c>
      <c r="C1031" s="29" t="s">
        <v>1511</v>
      </c>
      <c r="D1031" s="29" t="s">
        <v>1512</v>
      </c>
      <c r="E1031" s="29" t="s">
        <v>1512</v>
      </c>
      <c r="F1031" s="29" t="s">
        <v>1513</v>
      </c>
      <c r="G1031" s="29" t="s">
        <v>1975</v>
      </c>
      <c r="H1031" s="30">
        <v>44581</v>
      </c>
      <c r="I1031" s="30">
        <v>45657</v>
      </c>
      <c r="J1031" s="30" t="s">
        <v>1921</v>
      </c>
      <c r="K1031" s="29" t="s">
        <v>2517</v>
      </c>
      <c r="L1031" s="29" t="s">
        <v>2518</v>
      </c>
      <c r="M1031" s="29" t="s">
        <v>1978</v>
      </c>
      <c r="N1031" s="29" t="s">
        <v>1988</v>
      </c>
      <c r="O1031" s="29" t="s">
        <v>1989</v>
      </c>
      <c r="P1031" s="29" t="s">
        <v>1981</v>
      </c>
      <c r="Q1031" s="29" t="s">
        <v>1982</v>
      </c>
      <c r="R1031" s="30">
        <v>44864</v>
      </c>
      <c r="S1031" s="30">
        <v>44864</v>
      </c>
      <c r="T1031" s="30">
        <v>44887</v>
      </c>
      <c r="U1031" s="30">
        <v>45174</v>
      </c>
      <c r="V1031" s="29" t="s">
        <v>1983</v>
      </c>
      <c r="W1031" s="29" t="s">
        <v>1984</v>
      </c>
      <c r="X1031" s="30">
        <v>44819</v>
      </c>
      <c r="Y1031" s="29" t="s">
        <v>1985</v>
      </c>
    </row>
    <row r="1032" spans="1:25" x14ac:dyDescent="0.25">
      <c r="A1032" s="28" t="s">
        <v>2515</v>
      </c>
      <c r="B1032" s="29" t="s">
        <v>2516</v>
      </c>
      <c r="C1032" s="29" t="s">
        <v>1511</v>
      </c>
      <c r="D1032" s="29" t="s">
        <v>1512</v>
      </c>
      <c r="E1032" s="29" t="s">
        <v>1512</v>
      </c>
      <c r="F1032" s="29" t="s">
        <v>1513</v>
      </c>
      <c r="G1032" s="29" t="s">
        <v>1975</v>
      </c>
      <c r="H1032" s="30">
        <v>44581</v>
      </c>
      <c r="I1032" s="30">
        <v>45657</v>
      </c>
      <c r="J1032" s="30" t="s">
        <v>1921</v>
      </c>
      <c r="K1032" s="29" t="s">
        <v>2517</v>
      </c>
      <c r="L1032" s="29" t="s">
        <v>2518</v>
      </c>
      <c r="M1032" s="29" t="s">
        <v>1978</v>
      </c>
      <c r="N1032" s="29" t="s">
        <v>1990</v>
      </c>
      <c r="O1032" s="29" t="s">
        <v>1991</v>
      </c>
      <c r="P1032" s="29" t="s">
        <v>1981</v>
      </c>
      <c r="Q1032" s="29" t="s">
        <v>1982</v>
      </c>
      <c r="R1032" s="30">
        <v>44890</v>
      </c>
      <c r="S1032" s="30">
        <v>45175</v>
      </c>
      <c r="T1032" s="30">
        <v>44910</v>
      </c>
      <c r="U1032" s="30">
        <v>45291</v>
      </c>
      <c r="V1032" s="29" t="s">
        <v>1983</v>
      </c>
      <c r="W1032" s="29" t="s">
        <v>1984</v>
      </c>
      <c r="X1032" s="30">
        <v>44819</v>
      </c>
      <c r="Y1032" s="29" t="s">
        <v>1985</v>
      </c>
    </row>
    <row r="1033" spans="1:25" x14ac:dyDescent="0.25">
      <c r="A1033" s="28" t="s">
        <v>2515</v>
      </c>
      <c r="B1033" s="29" t="s">
        <v>2516</v>
      </c>
      <c r="C1033" s="29" t="s">
        <v>1511</v>
      </c>
      <c r="D1033" s="29" t="s">
        <v>1512</v>
      </c>
      <c r="E1033" s="29" t="s">
        <v>1512</v>
      </c>
      <c r="F1033" s="29" t="s">
        <v>1513</v>
      </c>
      <c r="G1033" s="29" t="s">
        <v>1975</v>
      </c>
      <c r="H1033" s="30">
        <v>44581</v>
      </c>
      <c r="I1033" s="30">
        <v>45657</v>
      </c>
      <c r="J1033" s="30" t="s">
        <v>1921</v>
      </c>
      <c r="K1033" s="29" t="s">
        <v>2517</v>
      </c>
      <c r="L1033" s="29" t="s">
        <v>2518</v>
      </c>
      <c r="M1033" s="29" t="s">
        <v>1978</v>
      </c>
      <c r="N1033" s="29" t="s">
        <v>1992</v>
      </c>
      <c r="O1033" s="29" t="s">
        <v>1993</v>
      </c>
      <c r="P1033" s="29" t="s">
        <v>1981</v>
      </c>
      <c r="Q1033" s="29" t="s">
        <v>1982</v>
      </c>
      <c r="R1033" s="30">
        <v>45626</v>
      </c>
      <c r="S1033" s="30"/>
      <c r="T1033" s="30">
        <v>45657</v>
      </c>
      <c r="U1033" s="30"/>
      <c r="V1033" s="29" t="s">
        <v>1983</v>
      </c>
      <c r="W1033" s="29" t="s">
        <v>1984</v>
      </c>
      <c r="X1033" s="30">
        <v>44819</v>
      </c>
      <c r="Y1033" s="29" t="s">
        <v>1985</v>
      </c>
    </row>
    <row r="1034" spans="1:25" x14ac:dyDescent="0.25">
      <c r="A1034" s="28" t="s">
        <v>2515</v>
      </c>
      <c r="B1034" s="29" t="s">
        <v>2516</v>
      </c>
      <c r="C1034" s="29" t="s">
        <v>1511</v>
      </c>
      <c r="D1034" s="29" t="s">
        <v>1512</v>
      </c>
      <c r="E1034" s="29" t="s">
        <v>1512</v>
      </c>
      <c r="F1034" s="29" t="s">
        <v>1513</v>
      </c>
      <c r="G1034" s="29" t="s">
        <v>1975</v>
      </c>
      <c r="H1034" s="30">
        <v>44581</v>
      </c>
      <c r="I1034" s="30">
        <v>45657</v>
      </c>
      <c r="J1034" s="30" t="s">
        <v>1921</v>
      </c>
      <c r="K1034" s="29" t="s">
        <v>2517</v>
      </c>
      <c r="L1034" s="29" t="s">
        <v>2518</v>
      </c>
      <c r="M1034" s="29" t="s">
        <v>1978</v>
      </c>
      <c r="N1034" s="29" t="s">
        <v>1994</v>
      </c>
      <c r="O1034" s="29" t="s">
        <v>1995</v>
      </c>
      <c r="P1034" s="29" t="s">
        <v>1981</v>
      </c>
      <c r="Q1034" s="29" t="s">
        <v>1982</v>
      </c>
      <c r="R1034" s="30">
        <v>45672</v>
      </c>
      <c r="S1034" s="30"/>
      <c r="T1034" s="30">
        <v>46037</v>
      </c>
      <c r="U1034" s="30"/>
      <c r="V1034" s="29" t="s">
        <v>1983</v>
      </c>
      <c r="W1034" s="29" t="s">
        <v>1984</v>
      </c>
      <c r="X1034" s="30">
        <v>44819</v>
      </c>
      <c r="Y1034" s="29" t="s">
        <v>1985</v>
      </c>
    </row>
    <row r="1035" spans="1:25" x14ac:dyDescent="0.25">
      <c r="A1035" s="28" t="s">
        <v>2515</v>
      </c>
      <c r="B1035" s="29" t="s">
        <v>2516</v>
      </c>
      <c r="C1035" s="29" t="s">
        <v>1511</v>
      </c>
      <c r="D1035" s="29" t="s">
        <v>1512</v>
      </c>
      <c r="E1035" s="29" t="s">
        <v>1512</v>
      </c>
      <c r="F1035" s="29" t="s">
        <v>1513</v>
      </c>
      <c r="G1035" s="29" t="s">
        <v>1975</v>
      </c>
      <c r="H1035" s="30">
        <v>44581</v>
      </c>
      <c r="I1035" s="30">
        <v>45657</v>
      </c>
      <c r="J1035" s="30" t="s">
        <v>1921</v>
      </c>
      <c r="K1035" s="29" t="s">
        <v>2517</v>
      </c>
      <c r="L1035" s="29" t="s">
        <v>2518</v>
      </c>
      <c r="M1035" s="29" t="s">
        <v>1978</v>
      </c>
      <c r="N1035" s="29" t="s">
        <v>1996</v>
      </c>
      <c r="O1035" s="29" t="s">
        <v>1997</v>
      </c>
      <c r="P1035" s="29" t="s">
        <v>1981</v>
      </c>
      <c r="Q1035" s="29" t="s">
        <v>1982</v>
      </c>
      <c r="R1035" s="30">
        <v>46096</v>
      </c>
      <c r="S1035" s="30"/>
      <c r="T1035" s="30">
        <v>46157</v>
      </c>
      <c r="U1035" s="30"/>
      <c r="V1035" s="29" t="s">
        <v>1983</v>
      </c>
      <c r="W1035" s="29" t="s">
        <v>1984</v>
      </c>
      <c r="X1035" s="30">
        <v>44819</v>
      </c>
      <c r="Y1035" s="29" t="s">
        <v>1985</v>
      </c>
    </row>
    <row r="1036" spans="1:25" x14ac:dyDescent="0.25">
      <c r="A1036" s="28" t="s">
        <v>2515</v>
      </c>
      <c r="B1036" s="29" t="s">
        <v>2516</v>
      </c>
      <c r="C1036" s="29" t="s">
        <v>1514</v>
      </c>
      <c r="D1036" s="29" t="s">
        <v>1515</v>
      </c>
      <c r="E1036" s="29" t="s">
        <v>1515</v>
      </c>
      <c r="F1036" s="29" t="s">
        <v>1516</v>
      </c>
      <c r="G1036" s="29" t="s">
        <v>1975</v>
      </c>
      <c r="H1036" s="30">
        <v>44587</v>
      </c>
      <c r="I1036" s="30">
        <v>46022</v>
      </c>
      <c r="J1036" s="30" t="s">
        <v>1921</v>
      </c>
      <c r="K1036" s="29" t="s">
        <v>2517</v>
      </c>
      <c r="L1036" s="29" t="s">
        <v>2518</v>
      </c>
      <c r="M1036" s="29" t="s">
        <v>1978</v>
      </c>
      <c r="N1036" s="29" t="s">
        <v>1979</v>
      </c>
      <c r="O1036" s="29" t="s">
        <v>1980</v>
      </c>
      <c r="P1036" s="29" t="s">
        <v>1981</v>
      </c>
      <c r="Q1036" s="29" t="s">
        <v>1982</v>
      </c>
      <c r="R1036" s="30">
        <v>43101</v>
      </c>
      <c r="S1036" s="30">
        <v>43101</v>
      </c>
      <c r="T1036" s="30">
        <v>43431</v>
      </c>
      <c r="U1036" s="30">
        <v>43431</v>
      </c>
      <c r="V1036" s="29" t="s">
        <v>2000</v>
      </c>
      <c r="W1036" s="29" t="s">
        <v>2001</v>
      </c>
      <c r="X1036" s="30">
        <v>44587</v>
      </c>
      <c r="Y1036" s="29" t="s">
        <v>1985</v>
      </c>
    </row>
    <row r="1037" spans="1:25" x14ac:dyDescent="0.25">
      <c r="A1037" s="28" t="s">
        <v>2515</v>
      </c>
      <c r="B1037" s="29" t="s">
        <v>2516</v>
      </c>
      <c r="C1037" s="29" t="s">
        <v>1514</v>
      </c>
      <c r="D1037" s="29" t="s">
        <v>1515</v>
      </c>
      <c r="E1037" s="29" t="s">
        <v>1515</v>
      </c>
      <c r="F1037" s="29" t="s">
        <v>1516</v>
      </c>
      <c r="G1037" s="29" t="s">
        <v>1975</v>
      </c>
      <c r="H1037" s="30">
        <v>44587</v>
      </c>
      <c r="I1037" s="30">
        <v>46022</v>
      </c>
      <c r="J1037" s="30" t="s">
        <v>1921</v>
      </c>
      <c r="K1037" s="29" t="s">
        <v>2517</v>
      </c>
      <c r="L1037" s="29" t="s">
        <v>2518</v>
      </c>
      <c r="M1037" s="29" t="s">
        <v>1978</v>
      </c>
      <c r="N1037" s="29" t="s">
        <v>1986</v>
      </c>
      <c r="O1037" s="29" t="s">
        <v>1987</v>
      </c>
      <c r="P1037" s="29" t="s">
        <v>1981</v>
      </c>
      <c r="Q1037" s="29" t="s">
        <v>1982</v>
      </c>
      <c r="R1037" s="30">
        <v>43101</v>
      </c>
      <c r="S1037" s="30">
        <v>43101</v>
      </c>
      <c r="T1037" s="30">
        <v>43431</v>
      </c>
      <c r="U1037" s="30">
        <v>43431</v>
      </c>
      <c r="V1037" s="29" t="s">
        <v>2000</v>
      </c>
      <c r="W1037" s="29" t="s">
        <v>2001</v>
      </c>
      <c r="X1037" s="30">
        <v>44587</v>
      </c>
      <c r="Y1037" s="29" t="s">
        <v>1985</v>
      </c>
    </row>
    <row r="1038" spans="1:25" x14ac:dyDescent="0.25">
      <c r="A1038" s="28" t="s">
        <v>2515</v>
      </c>
      <c r="B1038" s="29" t="s">
        <v>2516</v>
      </c>
      <c r="C1038" s="29" t="s">
        <v>1514</v>
      </c>
      <c r="D1038" s="29" t="s">
        <v>1515</v>
      </c>
      <c r="E1038" s="29" t="s">
        <v>1515</v>
      </c>
      <c r="F1038" s="29" t="s">
        <v>1516</v>
      </c>
      <c r="G1038" s="29" t="s">
        <v>1975</v>
      </c>
      <c r="H1038" s="30">
        <v>44587</v>
      </c>
      <c r="I1038" s="30">
        <v>46022</v>
      </c>
      <c r="J1038" s="30" t="s">
        <v>1921</v>
      </c>
      <c r="K1038" s="29" t="s">
        <v>2517</v>
      </c>
      <c r="L1038" s="29" t="s">
        <v>2518</v>
      </c>
      <c r="M1038" s="29" t="s">
        <v>1978</v>
      </c>
      <c r="N1038" s="29" t="s">
        <v>1988</v>
      </c>
      <c r="O1038" s="29" t="s">
        <v>1989</v>
      </c>
      <c r="P1038" s="29" t="s">
        <v>1981</v>
      </c>
      <c r="Q1038" s="29" t="s">
        <v>1982</v>
      </c>
      <c r="R1038" s="30">
        <v>43101</v>
      </c>
      <c r="S1038" s="30">
        <v>43101</v>
      </c>
      <c r="T1038" s="30">
        <v>43431</v>
      </c>
      <c r="U1038" s="30">
        <v>43431</v>
      </c>
      <c r="V1038" s="29" t="s">
        <v>2000</v>
      </c>
      <c r="W1038" s="29" t="s">
        <v>2001</v>
      </c>
      <c r="X1038" s="30">
        <v>44587</v>
      </c>
      <c r="Y1038" s="29" t="s">
        <v>1985</v>
      </c>
    </row>
    <row r="1039" spans="1:25" x14ac:dyDescent="0.25">
      <c r="A1039" s="28" t="s">
        <v>2515</v>
      </c>
      <c r="B1039" s="29" t="s">
        <v>2516</v>
      </c>
      <c r="C1039" s="29" t="s">
        <v>1514</v>
      </c>
      <c r="D1039" s="29" t="s">
        <v>1515</v>
      </c>
      <c r="E1039" s="29" t="s">
        <v>1515</v>
      </c>
      <c r="F1039" s="29" t="s">
        <v>1516</v>
      </c>
      <c r="G1039" s="29" t="s">
        <v>1975</v>
      </c>
      <c r="H1039" s="30">
        <v>44587</v>
      </c>
      <c r="I1039" s="30">
        <v>46022</v>
      </c>
      <c r="J1039" s="30" t="s">
        <v>1921</v>
      </c>
      <c r="K1039" s="29" t="s">
        <v>2517</v>
      </c>
      <c r="L1039" s="29" t="s">
        <v>2518</v>
      </c>
      <c r="M1039" s="29" t="s">
        <v>1978</v>
      </c>
      <c r="N1039" s="29" t="s">
        <v>1990</v>
      </c>
      <c r="O1039" s="29" t="s">
        <v>1991</v>
      </c>
      <c r="P1039" s="29" t="s">
        <v>1981</v>
      </c>
      <c r="Q1039" s="29" t="s">
        <v>1982</v>
      </c>
      <c r="R1039" s="30">
        <v>43516</v>
      </c>
      <c r="S1039" s="30">
        <v>43516</v>
      </c>
      <c r="T1039" s="30">
        <v>44134</v>
      </c>
      <c r="U1039" s="30">
        <v>44132</v>
      </c>
      <c r="V1039" s="29" t="s">
        <v>2000</v>
      </c>
      <c r="W1039" s="29" t="s">
        <v>2001</v>
      </c>
      <c r="X1039" s="30">
        <v>44587</v>
      </c>
      <c r="Y1039" s="29" t="s">
        <v>1985</v>
      </c>
    </row>
    <row r="1040" spans="1:25" x14ac:dyDescent="0.25">
      <c r="A1040" s="28" t="s">
        <v>2515</v>
      </c>
      <c r="B1040" s="29" t="s">
        <v>2516</v>
      </c>
      <c r="C1040" s="29" t="s">
        <v>1514</v>
      </c>
      <c r="D1040" s="29" t="s">
        <v>1515</v>
      </c>
      <c r="E1040" s="29" t="s">
        <v>1515</v>
      </c>
      <c r="F1040" s="29" t="s">
        <v>1516</v>
      </c>
      <c r="G1040" s="29" t="s">
        <v>1975</v>
      </c>
      <c r="H1040" s="30">
        <v>44587</v>
      </c>
      <c r="I1040" s="30">
        <v>46022</v>
      </c>
      <c r="J1040" s="30" t="s">
        <v>1921</v>
      </c>
      <c r="K1040" s="29" t="s">
        <v>2517</v>
      </c>
      <c r="L1040" s="29" t="s">
        <v>2518</v>
      </c>
      <c r="M1040" s="29" t="s">
        <v>1978</v>
      </c>
      <c r="N1040" s="29" t="s">
        <v>1992</v>
      </c>
      <c r="O1040" s="29" t="s">
        <v>1993</v>
      </c>
      <c r="P1040" s="29" t="s">
        <v>1981</v>
      </c>
      <c r="Q1040" s="29" t="s">
        <v>1982</v>
      </c>
      <c r="R1040" s="30">
        <v>45615</v>
      </c>
      <c r="S1040" s="30"/>
      <c r="T1040" s="30">
        <v>45676</v>
      </c>
      <c r="U1040" s="30"/>
      <c r="V1040" s="29" t="s">
        <v>2000</v>
      </c>
      <c r="W1040" s="29" t="s">
        <v>2001</v>
      </c>
      <c r="X1040" s="30">
        <v>44587</v>
      </c>
      <c r="Y1040" s="29" t="s">
        <v>1985</v>
      </c>
    </row>
    <row r="1041" spans="1:25" x14ac:dyDescent="0.25">
      <c r="A1041" s="28" t="s">
        <v>2515</v>
      </c>
      <c r="B1041" s="29" t="s">
        <v>2516</v>
      </c>
      <c r="C1041" s="29" t="s">
        <v>1514</v>
      </c>
      <c r="D1041" s="29" t="s">
        <v>1515</v>
      </c>
      <c r="E1041" s="29" t="s">
        <v>1515</v>
      </c>
      <c r="F1041" s="29" t="s">
        <v>1516</v>
      </c>
      <c r="G1041" s="29" t="s">
        <v>1975</v>
      </c>
      <c r="H1041" s="30">
        <v>44587</v>
      </c>
      <c r="I1041" s="30">
        <v>46022</v>
      </c>
      <c r="J1041" s="30" t="s">
        <v>1921</v>
      </c>
      <c r="K1041" s="29" t="s">
        <v>2517</v>
      </c>
      <c r="L1041" s="29" t="s">
        <v>2518</v>
      </c>
      <c r="M1041" s="29" t="s">
        <v>1978</v>
      </c>
      <c r="N1041" s="29" t="s">
        <v>1994</v>
      </c>
      <c r="O1041" s="29" t="s">
        <v>1995</v>
      </c>
      <c r="P1041" s="29" t="s">
        <v>1981</v>
      </c>
      <c r="Q1041" s="29" t="s">
        <v>1982</v>
      </c>
      <c r="R1041" s="30">
        <v>45717</v>
      </c>
      <c r="S1041" s="30"/>
      <c r="T1041" s="30">
        <v>45920</v>
      </c>
      <c r="U1041" s="30"/>
      <c r="V1041" s="29" t="s">
        <v>2000</v>
      </c>
      <c r="W1041" s="29" t="s">
        <v>2001</v>
      </c>
      <c r="X1041" s="30">
        <v>44587</v>
      </c>
      <c r="Y1041" s="29" t="s">
        <v>1985</v>
      </c>
    </row>
    <row r="1042" spans="1:25" x14ac:dyDescent="0.25">
      <c r="A1042" s="28" t="s">
        <v>2515</v>
      </c>
      <c r="B1042" s="29" t="s">
        <v>2516</v>
      </c>
      <c r="C1042" s="29" t="s">
        <v>1514</v>
      </c>
      <c r="D1042" s="29" t="s">
        <v>1515</v>
      </c>
      <c r="E1042" s="29" t="s">
        <v>1515</v>
      </c>
      <c r="F1042" s="29" t="s">
        <v>1516</v>
      </c>
      <c r="G1042" s="29" t="s">
        <v>1975</v>
      </c>
      <c r="H1042" s="30">
        <v>44587</v>
      </c>
      <c r="I1042" s="30">
        <v>46022</v>
      </c>
      <c r="J1042" s="30" t="s">
        <v>1921</v>
      </c>
      <c r="K1042" s="29" t="s">
        <v>2517</v>
      </c>
      <c r="L1042" s="29" t="s">
        <v>2518</v>
      </c>
      <c r="M1042" s="29" t="s">
        <v>1978</v>
      </c>
      <c r="N1042" s="29" t="s">
        <v>1996</v>
      </c>
      <c r="O1042" s="29" t="s">
        <v>1997</v>
      </c>
      <c r="P1042" s="29" t="s">
        <v>1981</v>
      </c>
      <c r="Q1042" s="29" t="s">
        <v>1982</v>
      </c>
      <c r="R1042" s="30">
        <v>45920</v>
      </c>
      <c r="S1042" s="30"/>
      <c r="T1042" s="30">
        <v>46011</v>
      </c>
      <c r="U1042" s="30"/>
      <c r="V1042" s="29" t="s">
        <v>2000</v>
      </c>
      <c r="W1042" s="29" t="s">
        <v>2001</v>
      </c>
      <c r="X1042" s="30">
        <v>44587</v>
      </c>
      <c r="Y1042" s="29" t="s">
        <v>1985</v>
      </c>
    </row>
    <row r="1043" spans="1:25" x14ac:dyDescent="0.25">
      <c r="A1043" s="28" t="s">
        <v>2395</v>
      </c>
      <c r="B1043" s="29" t="s">
        <v>2396</v>
      </c>
      <c r="C1043" s="29" t="s">
        <v>1326</v>
      </c>
      <c r="D1043" s="29" t="s">
        <v>2454</v>
      </c>
      <c r="E1043" s="29" t="s">
        <v>1327</v>
      </c>
      <c r="F1043" s="29" t="s">
        <v>1328</v>
      </c>
      <c r="G1043" s="29" t="s">
        <v>1975</v>
      </c>
      <c r="H1043" s="30">
        <v>43831</v>
      </c>
      <c r="I1043" s="30">
        <v>47848</v>
      </c>
      <c r="J1043" s="30" t="s">
        <v>1921</v>
      </c>
      <c r="K1043" s="29" t="s">
        <v>2392</v>
      </c>
      <c r="L1043" s="29" t="s">
        <v>2393</v>
      </c>
      <c r="M1043" s="29" t="s">
        <v>2095</v>
      </c>
      <c r="N1043" s="29" t="s">
        <v>1979</v>
      </c>
      <c r="O1043" s="29" t="s">
        <v>1980</v>
      </c>
      <c r="P1043" s="29" t="s">
        <v>1981</v>
      </c>
      <c r="Q1043" s="29" t="s">
        <v>1982</v>
      </c>
      <c r="R1043" s="30">
        <v>43768</v>
      </c>
      <c r="S1043" s="30">
        <v>43768</v>
      </c>
      <c r="T1043" s="30">
        <v>43976</v>
      </c>
      <c r="U1043" s="30">
        <v>43976</v>
      </c>
      <c r="V1043" s="29" t="s">
        <v>1983</v>
      </c>
      <c r="W1043" s="29" t="s">
        <v>1984</v>
      </c>
      <c r="X1043" s="30">
        <v>44187</v>
      </c>
      <c r="Y1043" s="29" t="s">
        <v>1985</v>
      </c>
    </row>
    <row r="1044" spans="1:25" x14ac:dyDescent="0.25">
      <c r="A1044" s="28" t="s">
        <v>2395</v>
      </c>
      <c r="B1044" s="29" t="s">
        <v>2396</v>
      </c>
      <c r="C1044" s="29" t="s">
        <v>1326</v>
      </c>
      <c r="D1044" s="29" t="s">
        <v>2454</v>
      </c>
      <c r="E1044" s="29" t="s">
        <v>1327</v>
      </c>
      <c r="F1044" s="29" t="s">
        <v>1328</v>
      </c>
      <c r="G1044" s="29" t="s">
        <v>1975</v>
      </c>
      <c r="H1044" s="30">
        <v>43831</v>
      </c>
      <c r="I1044" s="30">
        <v>47848</v>
      </c>
      <c r="J1044" s="30" t="s">
        <v>1921</v>
      </c>
      <c r="K1044" s="29" t="s">
        <v>2392</v>
      </c>
      <c r="L1044" s="29" t="s">
        <v>2393</v>
      </c>
      <c r="M1044" s="29" t="s">
        <v>2095</v>
      </c>
      <c r="N1044" s="29" t="s">
        <v>1986</v>
      </c>
      <c r="O1044" s="29" t="s">
        <v>1987</v>
      </c>
      <c r="P1044" s="29" t="s">
        <v>1981</v>
      </c>
      <c r="Q1044" s="29" t="s">
        <v>1982</v>
      </c>
      <c r="R1044" s="30">
        <v>44473</v>
      </c>
      <c r="S1044" s="30">
        <v>44473</v>
      </c>
      <c r="T1044" s="30">
        <v>45030</v>
      </c>
      <c r="U1044" s="30">
        <v>45030</v>
      </c>
      <c r="V1044" s="29" t="s">
        <v>1983</v>
      </c>
      <c r="W1044" s="29" t="s">
        <v>1984</v>
      </c>
      <c r="X1044" s="30">
        <v>44187</v>
      </c>
      <c r="Y1044" s="29" t="s">
        <v>1985</v>
      </c>
    </row>
    <row r="1045" spans="1:25" x14ac:dyDescent="0.25">
      <c r="A1045" s="28" t="s">
        <v>2395</v>
      </c>
      <c r="B1045" s="29" t="s">
        <v>2396</v>
      </c>
      <c r="C1045" s="29" t="s">
        <v>1326</v>
      </c>
      <c r="D1045" s="29" t="s">
        <v>2454</v>
      </c>
      <c r="E1045" s="29" t="s">
        <v>1327</v>
      </c>
      <c r="F1045" s="29" t="s">
        <v>1328</v>
      </c>
      <c r="G1045" s="29" t="s">
        <v>1975</v>
      </c>
      <c r="H1045" s="30">
        <v>43831</v>
      </c>
      <c r="I1045" s="30">
        <v>47848</v>
      </c>
      <c r="J1045" s="30" t="s">
        <v>1921</v>
      </c>
      <c r="K1045" s="29" t="s">
        <v>2392</v>
      </c>
      <c r="L1045" s="29" t="s">
        <v>2393</v>
      </c>
      <c r="M1045" s="29" t="s">
        <v>2095</v>
      </c>
      <c r="N1045" s="29" t="s">
        <v>1988</v>
      </c>
      <c r="O1045" s="29" t="s">
        <v>1989</v>
      </c>
      <c r="P1045" s="29" t="s">
        <v>1981</v>
      </c>
      <c r="Q1045" s="29" t="s">
        <v>1982</v>
      </c>
      <c r="R1045" s="30">
        <v>45033</v>
      </c>
      <c r="S1045" s="30">
        <v>45033</v>
      </c>
      <c r="T1045" s="30">
        <v>45688</v>
      </c>
      <c r="U1045" s="30"/>
      <c r="V1045" s="29" t="s">
        <v>1983</v>
      </c>
      <c r="W1045" s="29" t="s">
        <v>1984</v>
      </c>
      <c r="X1045" s="30">
        <v>44187</v>
      </c>
      <c r="Y1045" s="29" t="s">
        <v>1985</v>
      </c>
    </row>
    <row r="1046" spans="1:25" x14ac:dyDescent="0.25">
      <c r="A1046" s="28" t="s">
        <v>2395</v>
      </c>
      <c r="B1046" s="29" t="s">
        <v>2396</v>
      </c>
      <c r="C1046" s="29" t="s">
        <v>1326</v>
      </c>
      <c r="D1046" s="29" t="s">
        <v>2454</v>
      </c>
      <c r="E1046" s="29" t="s">
        <v>1327</v>
      </c>
      <c r="F1046" s="29" t="s">
        <v>1328</v>
      </c>
      <c r="G1046" s="29" t="s">
        <v>1975</v>
      </c>
      <c r="H1046" s="30">
        <v>43831</v>
      </c>
      <c r="I1046" s="30">
        <v>47848</v>
      </c>
      <c r="J1046" s="30" t="s">
        <v>1921</v>
      </c>
      <c r="K1046" s="29" t="s">
        <v>2392</v>
      </c>
      <c r="L1046" s="29" t="s">
        <v>2393</v>
      </c>
      <c r="M1046" s="29" t="s">
        <v>2095</v>
      </c>
      <c r="N1046" s="29" t="s">
        <v>1990</v>
      </c>
      <c r="O1046" s="29" t="s">
        <v>1991</v>
      </c>
      <c r="P1046" s="29" t="s">
        <v>1981</v>
      </c>
      <c r="Q1046" s="29" t="s">
        <v>1982</v>
      </c>
      <c r="R1046" s="30">
        <v>45689</v>
      </c>
      <c r="S1046" s="30"/>
      <c r="T1046" s="30">
        <v>45809</v>
      </c>
      <c r="U1046" s="30"/>
      <c r="V1046" s="29" t="s">
        <v>1983</v>
      </c>
      <c r="W1046" s="29" t="s">
        <v>1984</v>
      </c>
      <c r="X1046" s="30">
        <v>44187</v>
      </c>
      <c r="Y1046" s="29" t="s">
        <v>1985</v>
      </c>
    </row>
    <row r="1047" spans="1:25" x14ac:dyDescent="0.25">
      <c r="A1047" s="28" t="s">
        <v>2395</v>
      </c>
      <c r="B1047" s="29" t="s">
        <v>2396</v>
      </c>
      <c r="C1047" s="29" t="s">
        <v>1326</v>
      </c>
      <c r="D1047" s="29" t="s">
        <v>2454</v>
      </c>
      <c r="E1047" s="29" t="s">
        <v>1327</v>
      </c>
      <c r="F1047" s="29" t="s">
        <v>1328</v>
      </c>
      <c r="G1047" s="29" t="s">
        <v>1975</v>
      </c>
      <c r="H1047" s="30">
        <v>43831</v>
      </c>
      <c r="I1047" s="30">
        <v>47848</v>
      </c>
      <c r="J1047" s="30" t="s">
        <v>1921</v>
      </c>
      <c r="K1047" s="29" t="s">
        <v>2392</v>
      </c>
      <c r="L1047" s="29" t="s">
        <v>2393</v>
      </c>
      <c r="M1047" s="29" t="s">
        <v>2095</v>
      </c>
      <c r="N1047" s="29" t="s">
        <v>1992</v>
      </c>
      <c r="O1047" s="29" t="s">
        <v>1993</v>
      </c>
      <c r="P1047" s="29" t="s">
        <v>1981</v>
      </c>
      <c r="Q1047" s="29" t="s">
        <v>1982</v>
      </c>
      <c r="R1047" s="30">
        <v>45839</v>
      </c>
      <c r="S1047" s="30"/>
      <c r="T1047" s="30">
        <v>46082</v>
      </c>
      <c r="U1047" s="30"/>
      <c r="V1047" s="29" t="s">
        <v>1983</v>
      </c>
      <c r="W1047" s="29" t="s">
        <v>1984</v>
      </c>
      <c r="X1047" s="30">
        <v>44187</v>
      </c>
      <c r="Y1047" s="29" t="s">
        <v>1985</v>
      </c>
    </row>
    <row r="1048" spans="1:25" x14ac:dyDescent="0.25">
      <c r="A1048" s="28" t="s">
        <v>2395</v>
      </c>
      <c r="B1048" s="29" t="s">
        <v>2396</v>
      </c>
      <c r="C1048" s="29" t="s">
        <v>1326</v>
      </c>
      <c r="D1048" s="29" t="s">
        <v>2454</v>
      </c>
      <c r="E1048" s="29" t="s">
        <v>1327</v>
      </c>
      <c r="F1048" s="29" t="s">
        <v>1328</v>
      </c>
      <c r="G1048" s="29" t="s">
        <v>1975</v>
      </c>
      <c r="H1048" s="30">
        <v>43831</v>
      </c>
      <c r="I1048" s="30">
        <v>47848</v>
      </c>
      <c r="J1048" s="30" t="s">
        <v>1921</v>
      </c>
      <c r="K1048" s="29" t="s">
        <v>2392</v>
      </c>
      <c r="L1048" s="29" t="s">
        <v>2393</v>
      </c>
      <c r="M1048" s="29" t="s">
        <v>2095</v>
      </c>
      <c r="N1048" s="29" t="s">
        <v>1994</v>
      </c>
      <c r="O1048" s="29" t="s">
        <v>1995</v>
      </c>
      <c r="P1048" s="29" t="s">
        <v>1981</v>
      </c>
      <c r="Q1048" s="29" t="s">
        <v>1982</v>
      </c>
      <c r="R1048" s="30">
        <v>46113</v>
      </c>
      <c r="S1048" s="30"/>
      <c r="T1048" s="30">
        <v>47482</v>
      </c>
      <c r="U1048" s="30"/>
      <c r="V1048" s="29" t="s">
        <v>1983</v>
      </c>
      <c r="W1048" s="29" t="s">
        <v>1984</v>
      </c>
      <c r="X1048" s="30">
        <v>44187</v>
      </c>
      <c r="Y1048" s="29" t="s">
        <v>1985</v>
      </c>
    </row>
    <row r="1049" spans="1:25" x14ac:dyDescent="0.25">
      <c r="A1049" s="28" t="s">
        <v>2395</v>
      </c>
      <c r="B1049" s="29" t="s">
        <v>2396</v>
      </c>
      <c r="C1049" s="29" t="s">
        <v>1326</v>
      </c>
      <c r="D1049" s="29" t="s">
        <v>2454</v>
      </c>
      <c r="E1049" s="29" t="s">
        <v>1327</v>
      </c>
      <c r="F1049" s="29" t="s">
        <v>1328</v>
      </c>
      <c r="G1049" s="29" t="s">
        <v>1975</v>
      </c>
      <c r="H1049" s="30">
        <v>43831</v>
      </c>
      <c r="I1049" s="30">
        <v>47848</v>
      </c>
      <c r="J1049" s="30" t="s">
        <v>1921</v>
      </c>
      <c r="K1049" s="29" t="s">
        <v>2392</v>
      </c>
      <c r="L1049" s="29" t="s">
        <v>2393</v>
      </c>
      <c r="M1049" s="29" t="s">
        <v>2095</v>
      </c>
      <c r="N1049" s="29" t="s">
        <v>1996</v>
      </c>
      <c r="O1049" s="29" t="s">
        <v>1997</v>
      </c>
      <c r="P1049" s="29" t="s">
        <v>1981</v>
      </c>
      <c r="Q1049" s="29" t="s">
        <v>1982</v>
      </c>
      <c r="R1049" s="30">
        <v>47483</v>
      </c>
      <c r="S1049" s="30"/>
      <c r="T1049" s="30">
        <v>47848</v>
      </c>
      <c r="U1049" s="30"/>
      <c r="V1049" s="29" t="s">
        <v>1983</v>
      </c>
      <c r="W1049" s="29" t="s">
        <v>1984</v>
      </c>
      <c r="X1049" s="30">
        <v>44187</v>
      </c>
      <c r="Y1049" s="29" t="s">
        <v>1985</v>
      </c>
    </row>
    <row r="1050" spans="1:25" x14ac:dyDescent="0.25">
      <c r="A1050" s="28" t="s">
        <v>2395</v>
      </c>
      <c r="B1050" s="29" t="s">
        <v>2396</v>
      </c>
      <c r="C1050" s="29" t="s">
        <v>1149</v>
      </c>
      <c r="D1050" s="29" t="s">
        <v>2397</v>
      </c>
      <c r="E1050" s="29" t="s">
        <v>1150</v>
      </c>
      <c r="F1050" s="29" t="s">
        <v>1151</v>
      </c>
      <c r="G1050" s="29" t="s">
        <v>1975</v>
      </c>
      <c r="H1050" s="30">
        <v>43861</v>
      </c>
      <c r="I1050" s="30">
        <v>47603</v>
      </c>
      <c r="J1050" s="30" t="s">
        <v>1921</v>
      </c>
      <c r="K1050" s="29" t="s">
        <v>2392</v>
      </c>
      <c r="L1050" s="29" t="s">
        <v>2393</v>
      </c>
      <c r="M1050" s="29" t="s">
        <v>2095</v>
      </c>
      <c r="N1050" s="29" t="s">
        <v>1979</v>
      </c>
      <c r="O1050" s="29" t="s">
        <v>1980</v>
      </c>
      <c r="P1050" s="29" t="s">
        <v>1981</v>
      </c>
      <c r="Q1050" s="29" t="s">
        <v>1982</v>
      </c>
      <c r="R1050" s="30">
        <v>43861</v>
      </c>
      <c r="S1050" s="30">
        <v>43861</v>
      </c>
      <c r="T1050" s="30">
        <v>44047</v>
      </c>
      <c r="U1050" s="30">
        <v>44047</v>
      </c>
      <c r="V1050" s="29" t="s">
        <v>1983</v>
      </c>
      <c r="W1050" s="29" t="s">
        <v>1984</v>
      </c>
      <c r="X1050" s="30">
        <v>44187</v>
      </c>
      <c r="Y1050" s="29" t="s">
        <v>1985</v>
      </c>
    </row>
    <row r="1051" spans="1:25" x14ac:dyDescent="0.25">
      <c r="A1051" s="28" t="s">
        <v>2395</v>
      </c>
      <c r="B1051" s="29" t="s">
        <v>2396</v>
      </c>
      <c r="C1051" s="29" t="s">
        <v>1149</v>
      </c>
      <c r="D1051" s="29" t="s">
        <v>2397</v>
      </c>
      <c r="E1051" s="29" t="s">
        <v>1150</v>
      </c>
      <c r="F1051" s="29" t="s">
        <v>1151</v>
      </c>
      <c r="G1051" s="29" t="s">
        <v>1975</v>
      </c>
      <c r="H1051" s="30">
        <v>43861</v>
      </c>
      <c r="I1051" s="30">
        <v>47603</v>
      </c>
      <c r="J1051" s="30" t="s">
        <v>1921</v>
      </c>
      <c r="K1051" s="29" t="s">
        <v>2392</v>
      </c>
      <c r="L1051" s="29" t="s">
        <v>2393</v>
      </c>
      <c r="M1051" s="29" t="s">
        <v>2095</v>
      </c>
      <c r="N1051" s="29" t="s">
        <v>1986</v>
      </c>
      <c r="O1051" s="29" t="s">
        <v>1987</v>
      </c>
      <c r="P1051" s="29" t="s">
        <v>1981</v>
      </c>
      <c r="Q1051" s="29" t="s">
        <v>1982</v>
      </c>
      <c r="R1051" s="30">
        <v>45322</v>
      </c>
      <c r="S1051" s="30">
        <v>45322</v>
      </c>
      <c r="T1051" s="30">
        <v>45657</v>
      </c>
      <c r="U1051" s="30"/>
      <c r="V1051" s="29" t="s">
        <v>1983</v>
      </c>
      <c r="W1051" s="29" t="s">
        <v>1984</v>
      </c>
      <c r="X1051" s="30">
        <v>44187</v>
      </c>
      <c r="Y1051" s="29" t="s">
        <v>1985</v>
      </c>
    </row>
    <row r="1052" spans="1:25" x14ac:dyDescent="0.25">
      <c r="A1052" s="28" t="s">
        <v>2395</v>
      </c>
      <c r="B1052" s="29" t="s">
        <v>2396</v>
      </c>
      <c r="C1052" s="29" t="s">
        <v>1149</v>
      </c>
      <c r="D1052" s="29" t="s">
        <v>2397</v>
      </c>
      <c r="E1052" s="29" t="s">
        <v>1150</v>
      </c>
      <c r="F1052" s="29" t="s">
        <v>1151</v>
      </c>
      <c r="G1052" s="29" t="s">
        <v>1975</v>
      </c>
      <c r="H1052" s="30">
        <v>43861</v>
      </c>
      <c r="I1052" s="30">
        <v>47603</v>
      </c>
      <c r="J1052" s="30" t="s">
        <v>1921</v>
      </c>
      <c r="K1052" s="29" t="s">
        <v>2392</v>
      </c>
      <c r="L1052" s="29" t="s">
        <v>2393</v>
      </c>
      <c r="M1052" s="29" t="s">
        <v>2095</v>
      </c>
      <c r="N1052" s="29" t="s">
        <v>1988</v>
      </c>
      <c r="O1052" s="29" t="s">
        <v>1989</v>
      </c>
      <c r="P1052" s="29" t="s">
        <v>1981</v>
      </c>
      <c r="Q1052" s="29" t="s">
        <v>1982</v>
      </c>
      <c r="R1052" s="30">
        <v>46023</v>
      </c>
      <c r="S1052" s="30"/>
      <c r="T1052" s="30">
        <v>46568</v>
      </c>
      <c r="U1052" s="30"/>
      <c r="V1052" s="29" t="s">
        <v>1983</v>
      </c>
      <c r="W1052" s="29" t="s">
        <v>1984</v>
      </c>
      <c r="X1052" s="30">
        <v>44187</v>
      </c>
      <c r="Y1052" s="29" t="s">
        <v>1985</v>
      </c>
    </row>
    <row r="1053" spans="1:25" x14ac:dyDescent="0.25">
      <c r="A1053" s="28" t="s">
        <v>2395</v>
      </c>
      <c r="B1053" s="29" t="s">
        <v>2396</v>
      </c>
      <c r="C1053" s="29" t="s">
        <v>1149</v>
      </c>
      <c r="D1053" s="29" t="s">
        <v>2397</v>
      </c>
      <c r="E1053" s="29" t="s">
        <v>1150</v>
      </c>
      <c r="F1053" s="29" t="s">
        <v>1151</v>
      </c>
      <c r="G1053" s="29" t="s">
        <v>1975</v>
      </c>
      <c r="H1053" s="30">
        <v>43861</v>
      </c>
      <c r="I1053" s="30">
        <v>47603</v>
      </c>
      <c r="J1053" s="30" t="s">
        <v>1921</v>
      </c>
      <c r="K1053" s="29" t="s">
        <v>2392</v>
      </c>
      <c r="L1053" s="29" t="s">
        <v>2393</v>
      </c>
      <c r="M1053" s="29" t="s">
        <v>2095</v>
      </c>
      <c r="N1053" s="29" t="s">
        <v>1990</v>
      </c>
      <c r="O1053" s="29" t="s">
        <v>1991</v>
      </c>
      <c r="P1053" s="29" t="s">
        <v>1981</v>
      </c>
      <c r="Q1053" s="29" t="s">
        <v>1982</v>
      </c>
      <c r="R1053" s="30">
        <v>46661</v>
      </c>
      <c r="S1053" s="30"/>
      <c r="T1053" s="30">
        <v>46752</v>
      </c>
      <c r="U1053" s="30"/>
      <c r="V1053" s="29" t="s">
        <v>1983</v>
      </c>
      <c r="W1053" s="29" t="s">
        <v>1984</v>
      </c>
      <c r="X1053" s="30">
        <v>44187</v>
      </c>
      <c r="Y1053" s="29" t="s">
        <v>1985</v>
      </c>
    </row>
    <row r="1054" spans="1:25" x14ac:dyDescent="0.25">
      <c r="A1054" s="28" t="s">
        <v>2395</v>
      </c>
      <c r="B1054" s="29" t="s">
        <v>2396</v>
      </c>
      <c r="C1054" s="29" t="s">
        <v>1149</v>
      </c>
      <c r="D1054" s="29" t="s">
        <v>2397</v>
      </c>
      <c r="E1054" s="29" t="s">
        <v>1150</v>
      </c>
      <c r="F1054" s="29" t="s">
        <v>1151</v>
      </c>
      <c r="G1054" s="29" t="s">
        <v>1975</v>
      </c>
      <c r="H1054" s="30">
        <v>43861</v>
      </c>
      <c r="I1054" s="30">
        <v>47603</v>
      </c>
      <c r="J1054" s="30" t="s">
        <v>1921</v>
      </c>
      <c r="K1054" s="29" t="s">
        <v>2392</v>
      </c>
      <c r="L1054" s="29" t="s">
        <v>2393</v>
      </c>
      <c r="M1054" s="29" t="s">
        <v>2095</v>
      </c>
      <c r="N1054" s="29" t="s">
        <v>1992</v>
      </c>
      <c r="O1054" s="29" t="s">
        <v>1993</v>
      </c>
      <c r="P1054" s="29" t="s">
        <v>1981</v>
      </c>
      <c r="Q1054" s="29" t="s">
        <v>1982</v>
      </c>
      <c r="R1054" s="30">
        <v>46753</v>
      </c>
      <c r="S1054" s="30"/>
      <c r="T1054" s="30">
        <v>47118</v>
      </c>
      <c r="U1054" s="30"/>
      <c r="V1054" s="29" t="s">
        <v>1983</v>
      </c>
      <c r="W1054" s="29" t="s">
        <v>1984</v>
      </c>
      <c r="X1054" s="30">
        <v>44187</v>
      </c>
      <c r="Y1054" s="29" t="s">
        <v>1985</v>
      </c>
    </row>
    <row r="1055" spans="1:25" x14ac:dyDescent="0.25">
      <c r="A1055" s="28" t="s">
        <v>2395</v>
      </c>
      <c r="B1055" s="29" t="s">
        <v>2396</v>
      </c>
      <c r="C1055" s="29" t="s">
        <v>1149</v>
      </c>
      <c r="D1055" s="29" t="s">
        <v>2397</v>
      </c>
      <c r="E1055" s="29" t="s">
        <v>1150</v>
      </c>
      <c r="F1055" s="29" t="s">
        <v>1151</v>
      </c>
      <c r="G1055" s="29" t="s">
        <v>1975</v>
      </c>
      <c r="H1055" s="30">
        <v>43861</v>
      </c>
      <c r="I1055" s="30">
        <v>47603</v>
      </c>
      <c r="J1055" s="30" t="s">
        <v>1921</v>
      </c>
      <c r="K1055" s="29" t="s">
        <v>2392</v>
      </c>
      <c r="L1055" s="29" t="s">
        <v>2393</v>
      </c>
      <c r="M1055" s="29" t="s">
        <v>2095</v>
      </c>
      <c r="N1055" s="29" t="s">
        <v>1994</v>
      </c>
      <c r="O1055" s="29" t="s">
        <v>1995</v>
      </c>
      <c r="P1055" s="29" t="s">
        <v>1981</v>
      </c>
      <c r="Q1055" s="29" t="s">
        <v>1982</v>
      </c>
      <c r="R1055" s="30">
        <v>47119</v>
      </c>
      <c r="S1055" s="30"/>
      <c r="T1055" s="30">
        <v>47483</v>
      </c>
      <c r="U1055" s="30"/>
      <c r="V1055" s="29" t="s">
        <v>1983</v>
      </c>
      <c r="W1055" s="29" t="s">
        <v>1984</v>
      </c>
      <c r="X1055" s="30">
        <v>44187</v>
      </c>
      <c r="Y1055" s="29" t="s">
        <v>1985</v>
      </c>
    </row>
    <row r="1056" spans="1:25" x14ac:dyDescent="0.25">
      <c r="A1056" s="28" t="s">
        <v>2395</v>
      </c>
      <c r="B1056" s="29" t="s">
        <v>2396</v>
      </c>
      <c r="C1056" s="29" t="s">
        <v>1149</v>
      </c>
      <c r="D1056" s="29" t="s">
        <v>2397</v>
      </c>
      <c r="E1056" s="29" t="s">
        <v>1150</v>
      </c>
      <c r="F1056" s="29" t="s">
        <v>1151</v>
      </c>
      <c r="G1056" s="29" t="s">
        <v>1975</v>
      </c>
      <c r="H1056" s="30">
        <v>43861</v>
      </c>
      <c r="I1056" s="30">
        <v>47603</v>
      </c>
      <c r="J1056" s="30" t="s">
        <v>1921</v>
      </c>
      <c r="K1056" s="29" t="s">
        <v>2392</v>
      </c>
      <c r="L1056" s="29" t="s">
        <v>2393</v>
      </c>
      <c r="M1056" s="29" t="s">
        <v>2095</v>
      </c>
      <c r="N1056" s="29" t="s">
        <v>1996</v>
      </c>
      <c r="O1056" s="29" t="s">
        <v>1997</v>
      </c>
      <c r="P1056" s="29" t="s">
        <v>1981</v>
      </c>
      <c r="Q1056" s="29" t="s">
        <v>1982</v>
      </c>
      <c r="R1056" s="30">
        <v>47484</v>
      </c>
      <c r="S1056" s="30"/>
      <c r="T1056" s="30">
        <v>47574</v>
      </c>
      <c r="U1056" s="30"/>
      <c r="V1056" s="29" t="s">
        <v>1983</v>
      </c>
      <c r="W1056" s="29" t="s">
        <v>1984</v>
      </c>
      <c r="X1056" s="30">
        <v>44187</v>
      </c>
      <c r="Y1056" s="29" t="s">
        <v>1985</v>
      </c>
    </row>
    <row r="1057" spans="1:25" x14ac:dyDescent="0.25">
      <c r="A1057" s="28" t="s">
        <v>1973</v>
      </c>
      <c r="B1057" s="29" t="s">
        <v>1974</v>
      </c>
      <c r="C1057" s="29" t="s">
        <v>55</v>
      </c>
      <c r="D1057" s="29" t="s">
        <v>56</v>
      </c>
      <c r="E1057" s="29" t="s">
        <v>56</v>
      </c>
      <c r="F1057" s="29" t="s">
        <v>57</v>
      </c>
      <c r="G1057" s="29" t="s">
        <v>1975</v>
      </c>
      <c r="H1057" s="30">
        <v>44439</v>
      </c>
      <c r="I1057" s="30">
        <v>46387</v>
      </c>
      <c r="J1057" s="30" t="s">
        <v>1921</v>
      </c>
      <c r="K1057" s="29" t="s">
        <v>1976</v>
      </c>
      <c r="L1057" s="29" t="s">
        <v>1977</v>
      </c>
      <c r="M1057" s="29" t="s">
        <v>1978</v>
      </c>
      <c r="N1057" s="29" t="s">
        <v>1979</v>
      </c>
      <c r="O1057" s="29" t="s">
        <v>1980</v>
      </c>
      <c r="P1057" s="29" t="s">
        <v>1981</v>
      </c>
      <c r="Q1057" s="29" t="s">
        <v>1982</v>
      </c>
      <c r="R1057" s="30">
        <v>44358</v>
      </c>
      <c r="S1057" s="30">
        <v>44358</v>
      </c>
      <c r="T1057" s="30">
        <v>44369</v>
      </c>
      <c r="U1057" s="30">
        <v>44385</v>
      </c>
      <c r="V1057" s="29" t="s">
        <v>1983</v>
      </c>
      <c r="W1057" s="29" t="s">
        <v>1984</v>
      </c>
      <c r="X1057" s="30">
        <v>44439</v>
      </c>
      <c r="Y1057" s="29" t="s">
        <v>2002</v>
      </c>
    </row>
    <row r="1058" spans="1:25" x14ac:dyDescent="0.25">
      <c r="A1058" s="28" t="s">
        <v>1973</v>
      </c>
      <c r="B1058" s="29" t="s">
        <v>1974</v>
      </c>
      <c r="C1058" s="29" t="s">
        <v>55</v>
      </c>
      <c r="D1058" s="29" t="s">
        <v>56</v>
      </c>
      <c r="E1058" s="29" t="s">
        <v>56</v>
      </c>
      <c r="F1058" s="29" t="s">
        <v>57</v>
      </c>
      <c r="G1058" s="29" t="s">
        <v>1975</v>
      </c>
      <c r="H1058" s="30">
        <v>44439</v>
      </c>
      <c r="I1058" s="30">
        <v>46387</v>
      </c>
      <c r="J1058" s="30" t="s">
        <v>1921</v>
      </c>
      <c r="K1058" s="29" t="s">
        <v>1976</v>
      </c>
      <c r="L1058" s="29" t="s">
        <v>1977</v>
      </c>
      <c r="M1058" s="29" t="s">
        <v>1978</v>
      </c>
      <c r="N1058" s="29" t="s">
        <v>1986</v>
      </c>
      <c r="O1058" s="29" t="s">
        <v>1987</v>
      </c>
      <c r="P1058" s="29" t="s">
        <v>1981</v>
      </c>
      <c r="Q1058" s="29" t="s">
        <v>1982</v>
      </c>
      <c r="R1058" s="30">
        <v>44370</v>
      </c>
      <c r="S1058" s="30">
        <v>44386</v>
      </c>
      <c r="T1058" s="30">
        <v>44650</v>
      </c>
      <c r="U1058" s="30">
        <v>44670</v>
      </c>
      <c r="V1058" s="29" t="s">
        <v>1983</v>
      </c>
      <c r="W1058" s="29" t="s">
        <v>1984</v>
      </c>
      <c r="X1058" s="30">
        <v>44439</v>
      </c>
      <c r="Y1058" s="29" t="s">
        <v>2002</v>
      </c>
    </row>
    <row r="1059" spans="1:25" x14ac:dyDescent="0.25">
      <c r="A1059" s="28" t="s">
        <v>1973</v>
      </c>
      <c r="B1059" s="29" t="s">
        <v>1974</v>
      </c>
      <c r="C1059" s="29" t="s">
        <v>55</v>
      </c>
      <c r="D1059" s="29" t="s">
        <v>56</v>
      </c>
      <c r="E1059" s="29" t="s">
        <v>56</v>
      </c>
      <c r="F1059" s="29" t="s">
        <v>57</v>
      </c>
      <c r="G1059" s="29" t="s">
        <v>1975</v>
      </c>
      <c r="H1059" s="30">
        <v>44439</v>
      </c>
      <c r="I1059" s="30">
        <v>46387</v>
      </c>
      <c r="J1059" s="30" t="s">
        <v>1921</v>
      </c>
      <c r="K1059" s="29" t="s">
        <v>1976</v>
      </c>
      <c r="L1059" s="29" t="s">
        <v>1977</v>
      </c>
      <c r="M1059" s="29" t="s">
        <v>1978</v>
      </c>
      <c r="N1059" s="29" t="s">
        <v>1988</v>
      </c>
      <c r="O1059" s="29" t="s">
        <v>1989</v>
      </c>
      <c r="P1059" s="29" t="s">
        <v>1981</v>
      </c>
      <c r="Q1059" s="29" t="s">
        <v>1982</v>
      </c>
      <c r="R1059" s="30">
        <v>44682</v>
      </c>
      <c r="S1059" s="30">
        <v>44739</v>
      </c>
      <c r="T1059" s="30">
        <v>44773</v>
      </c>
      <c r="U1059" s="30">
        <v>44796</v>
      </c>
      <c r="V1059" s="29" t="s">
        <v>1983</v>
      </c>
      <c r="W1059" s="29" t="s">
        <v>1984</v>
      </c>
      <c r="X1059" s="30">
        <v>44439</v>
      </c>
      <c r="Y1059" s="29" t="s">
        <v>2002</v>
      </c>
    </row>
    <row r="1060" spans="1:25" x14ac:dyDescent="0.25">
      <c r="A1060" s="28" t="s">
        <v>1973</v>
      </c>
      <c r="B1060" s="29" t="s">
        <v>1974</v>
      </c>
      <c r="C1060" s="29" t="s">
        <v>55</v>
      </c>
      <c r="D1060" s="29" t="s">
        <v>56</v>
      </c>
      <c r="E1060" s="29" t="s">
        <v>56</v>
      </c>
      <c r="F1060" s="29" t="s">
        <v>57</v>
      </c>
      <c r="G1060" s="29" t="s">
        <v>1975</v>
      </c>
      <c r="H1060" s="30">
        <v>44439</v>
      </c>
      <c r="I1060" s="30">
        <v>46387</v>
      </c>
      <c r="J1060" s="30" t="s">
        <v>1921</v>
      </c>
      <c r="K1060" s="29" t="s">
        <v>1976</v>
      </c>
      <c r="L1060" s="29" t="s">
        <v>1977</v>
      </c>
      <c r="M1060" s="29" t="s">
        <v>1978</v>
      </c>
      <c r="N1060" s="29" t="s">
        <v>1990</v>
      </c>
      <c r="O1060" s="29" t="s">
        <v>1991</v>
      </c>
      <c r="P1060" s="29" t="s">
        <v>1981</v>
      </c>
      <c r="Q1060" s="29" t="s">
        <v>1982</v>
      </c>
      <c r="R1060" s="30">
        <v>44805</v>
      </c>
      <c r="S1060" s="30">
        <v>44853</v>
      </c>
      <c r="T1060" s="30">
        <v>44926</v>
      </c>
      <c r="U1060" s="30">
        <v>45029</v>
      </c>
      <c r="V1060" s="29" t="s">
        <v>1983</v>
      </c>
      <c r="W1060" s="29" t="s">
        <v>1984</v>
      </c>
      <c r="X1060" s="30">
        <v>44439</v>
      </c>
      <c r="Y1060" s="29" t="s">
        <v>2002</v>
      </c>
    </row>
    <row r="1061" spans="1:25" x14ac:dyDescent="0.25">
      <c r="A1061" s="28" t="s">
        <v>1973</v>
      </c>
      <c r="B1061" s="29" t="s">
        <v>1974</v>
      </c>
      <c r="C1061" s="29" t="s">
        <v>55</v>
      </c>
      <c r="D1061" s="29" t="s">
        <v>56</v>
      </c>
      <c r="E1061" s="29" t="s">
        <v>56</v>
      </c>
      <c r="F1061" s="29" t="s">
        <v>57</v>
      </c>
      <c r="G1061" s="29" t="s">
        <v>1975</v>
      </c>
      <c r="H1061" s="30">
        <v>44439</v>
      </c>
      <c r="I1061" s="30">
        <v>46387</v>
      </c>
      <c r="J1061" s="30" t="s">
        <v>1921</v>
      </c>
      <c r="K1061" s="29" t="s">
        <v>1976</v>
      </c>
      <c r="L1061" s="29" t="s">
        <v>1977</v>
      </c>
      <c r="M1061" s="29" t="s">
        <v>1978</v>
      </c>
      <c r="N1061" s="29" t="s">
        <v>1992</v>
      </c>
      <c r="O1061" s="29" t="s">
        <v>1993</v>
      </c>
      <c r="P1061" s="29" t="s">
        <v>1981</v>
      </c>
      <c r="Q1061" s="29" t="s">
        <v>1982</v>
      </c>
      <c r="R1061" s="30">
        <v>45231</v>
      </c>
      <c r="S1061" s="30">
        <v>45253</v>
      </c>
      <c r="T1061" s="30">
        <v>45291</v>
      </c>
      <c r="U1061" s="30">
        <v>45291</v>
      </c>
      <c r="V1061" s="29" t="s">
        <v>1983</v>
      </c>
      <c r="W1061" s="29" t="s">
        <v>1984</v>
      </c>
      <c r="X1061" s="30">
        <v>44439</v>
      </c>
      <c r="Y1061" s="29" t="s">
        <v>2002</v>
      </c>
    </row>
    <row r="1062" spans="1:25" x14ac:dyDescent="0.25">
      <c r="A1062" s="28" t="s">
        <v>1973</v>
      </c>
      <c r="B1062" s="29" t="s">
        <v>1974</v>
      </c>
      <c r="C1062" s="29" t="s">
        <v>55</v>
      </c>
      <c r="D1062" s="29" t="s">
        <v>56</v>
      </c>
      <c r="E1062" s="29" t="s">
        <v>56</v>
      </c>
      <c r="F1062" s="29" t="s">
        <v>57</v>
      </c>
      <c r="G1062" s="29" t="s">
        <v>1975</v>
      </c>
      <c r="H1062" s="30">
        <v>44439</v>
      </c>
      <c r="I1062" s="30">
        <v>46387</v>
      </c>
      <c r="J1062" s="30" t="s">
        <v>1921</v>
      </c>
      <c r="K1062" s="29" t="s">
        <v>1976</v>
      </c>
      <c r="L1062" s="29" t="s">
        <v>1977</v>
      </c>
      <c r="M1062" s="29" t="s">
        <v>1978</v>
      </c>
      <c r="N1062" s="29" t="s">
        <v>1994</v>
      </c>
      <c r="O1062" s="29" t="s">
        <v>1995</v>
      </c>
      <c r="P1062" s="29" t="s">
        <v>1981</v>
      </c>
      <c r="Q1062" s="29" t="s">
        <v>1982</v>
      </c>
      <c r="R1062" s="30">
        <v>45294</v>
      </c>
      <c r="S1062" s="30">
        <v>45315</v>
      </c>
      <c r="T1062" s="30">
        <v>45706</v>
      </c>
      <c r="U1062" s="30"/>
      <c r="V1062" s="29" t="s">
        <v>1983</v>
      </c>
      <c r="W1062" s="29" t="s">
        <v>1984</v>
      </c>
      <c r="X1062" s="30">
        <v>44439</v>
      </c>
      <c r="Y1062" s="29" t="s">
        <v>2002</v>
      </c>
    </row>
    <row r="1063" spans="1:25" x14ac:dyDescent="0.25">
      <c r="A1063" s="28" t="s">
        <v>1973</v>
      </c>
      <c r="B1063" s="29" t="s">
        <v>1974</v>
      </c>
      <c r="C1063" s="29" t="s">
        <v>55</v>
      </c>
      <c r="D1063" s="29" t="s">
        <v>56</v>
      </c>
      <c r="E1063" s="29" t="s">
        <v>56</v>
      </c>
      <c r="F1063" s="29" t="s">
        <v>57</v>
      </c>
      <c r="G1063" s="29" t="s">
        <v>1975</v>
      </c>
      <c r="H1063" s="30">
        <v>44439</v>
      </c>
      <c r="I1063" s="30">
        <v>46387</v>
      </c>
      <c r="J1063" s="30" t="s">
        <v>1921</v>
      </c>
      <c r="K1063" s="29" t="s">
        <v>1976</v>
      </c>
      <c r="L1063" s="29" t="s">
        <v>1977</v>
      </c>
      <c r="M1063" s="29" t="s">
        <v>1978</v>
      </c>
      <c r="N1063" s="29" t="s">
        <v>1996</v>
      </c>
      <c r="O1063" s="29" t="s">
        <v>1997</v>
      </c>
      <c r="P1063" s="29" t="s">
        <v>1981</v>
      </c>
      <c r="Q1063" s="29" t="s">
        <v>1982</v>
      </c>
      <c r="R1063" s="30">
        <v>45708</v>
      </c>
      <c r="S1063" s="30"/>
      <c r="T1063" s="30">
        <v>45762</v>
      </c>
      <c r="U1063" s="30"/>
      <c r="V1063" s="29" t="s">
        <v>1983</v>
      </c>
      <c r="W1063" s="29" t="s">
        <v>1984</v>
      </c>
      <c r="X1063" s="30">
        <v>44439</v>
      </c>
      <c r="Y1063" s="29" t="s">
        <v>2002</v>
      </c>
    </row>
    <row r="1064" spans="1:25" x14ac:dyDescent="0.25">
      <c r="A1064" s="28" t="s">
        <v>2376</v>
      </c>
      <c r="B1064" s="29" t="s">
        <v>2377</v>
      </c>
      <c r="C1064" s="29" t="s">
        <v>1117</v>
      </c>
      <c r="D1064" s="29" t="s">
        <v>1118</v>
      </c>
      <c r="E1064" s="29" t="s">
        <v>1118</v>
      </c>
      <c r="F1064" s="29" t="s">
        <v>1119</v>
      </c>
      <c r="G1064" s="29" t="s">
        <v>1975</v>
      </c>
      <c r="H1064" s="30">
        <v>43643</v>
      </c>
      <c r="I1064" s="30">
        <v>45322</v>
      </c>
      <c r="J1064" s="30" t="s">
        <v>1921</v>
      </c>
      <c r="K1064" s="29" t="s">
        <v>2378</v>
      </c>
      <c r="L1064" s="29" t="s">
        <v>2379</v>
      </c>
      <c r="M1064" s="29" t="s">
        <v>1978</v>
      </c>
      <c r="N1064" s="29" t="s">
        <v>1979</v>
      </c>
      <c r="O1064" s="29" t="s">
        <v>1980</v>
      </c>
      <c r="P1064" s="29" t="s">
        <v>1981</v>
      </c>
      <c r="Q1064" s="29" t="s">
        <v>1982</v>
      </c>
      <c r="R1064" s="30">
        <v>43191</v>
      </c>
      <c r="S1064" s="30"/>
      <c r="T1064" s="30">
        <v>43220</v>
      </c>
      <c r="U1064" s="30"/>
      <c r="V1064" s="29" t="s">
        <v>1983</v>
      </c>
      <c r="W1064" s="29" t="s">
        <v>1984</v>
      </c>
      <c r="X1064" s="30">
        <v>43643</v>
      </c>
      <c r="Y1064" s="29" t="s">
        <v>33</v>
      </c>
    </row>
    <row r="1065" spans="1:25" x14ac:dyDescent="0.25">
      <c r="A1065" s="28" t="s">
        <v>2376</v>
      </c>
      <c r="B1065" s="29" t="s">
        <v>2377</v>
      </c>
      <c r="C1065" s="29" t="s">
        <v>1117</v>
      </c>
      <c r="D1065" s="29" t="s">
        <v>1118</v>
      </c>
      <c r="E1065" s="29" t="s">
        <v>1118</v>
      </c>
      <c r="F1065" s="29" t="s">
        <v>1119</v>
      </c>
      <c r="G1065" s="29" t="s">
        <v>1975</v>
      </c>
      <c r="H1065" s="30">
        <v>43643</v>
      </c>
      <c r="I1065" s="30">
        <v>45322</v>
      </c>
      <c r="J1065" s="30" t="s">
        <v>1921</v>
      </c>
      <c r="K1065" s="29" t="s">
        <v>2378</v>
      </c>
      <c r="L1065" s="29" t="s">
        <v>2379</v>
      </c>
      <c r="M1065" s="29" t="s">
        <v>1978</v>
      </c>
      <c r="N1065" s="29" t="s">
        <v>1986</v>
      </c>
      <c r="O1065" s="29" t="s">
        <v>1987</v>
      </c>
      <c r="P1065" s="29" t="s">
        <v>1981</v>
      </c>
      <c r="Q1065" s="29" t="s">
        <v>1982</v>
      </c>
      <c r="R1065" s="30">
        <v>43191</v>
      </c>
      <c r="S1065" s="30"/>
      <c r="T1065" s="30">
        <v>43220</v>
      </c>
      <c r="U1065" s="30"/>
      <c r="V1065" s="29" t="s">
        <v>1983</v>
      </c>
      <c r="W1065" s="29" t="s">
        <v>1984</v>
      </c>
      <c r="X1065" s="30">
        <v>43643</v>
      </c>
      <c r="Y1065" s="29" t="s">
        <v>33</v>
      </c>
    </row>
    <row r="1066" spans="1:25" x14ac:dyDescent="0.25">
      <c r="A1066" s="28" t="s">
        <v>2376</v>
      </c>
      <c r="B1066" s="29" t="s">
        <v>2377</v>
      </c>
      <c r="C1066" s="29" t="s">
        <v>1117</v>
      </c>
      <c r="D1066" s="29" t="s">
        <v>1118</v>
      </c>
      <c r="E1066" s="29" t="s">
        <v>1118</v>
      </c>
      <c r="F1066" s="29" t="s">
        <v>1119</v>
      </c>
      <c r="G1066" s="29" t="s">
        <v>1975</v>
      </c>
      <c r="H1066" s="30">
        <v>43643</v>
      </c>
      <c r="I1066" s="30">
        <v>45322</v>
      </c>
      <c r="J1066" s="30" t="s">
        <v>1921</v>
      </c>
      <c r="K1066" s="29" t="s">
        <v>2378</v>
      </c>
      <c r="L1066" s="29" t="s">
        <v>2379</v>
      </c>
      <c r="M1066" s="29" t="s">
        <v>1978</v>
      </c>
      <c r="N1066" s="29" t="s">
        <v>1988</v>
      </c>
      <c r="O1066" s="29" t="s">
        <v>1989</v>
      </c>
      <c r="P1066" s="29" t="s">
        <v>1981</v>
      </c>
      <c r="Q1066" s="29" t="s">
        <v>1982</v>
      </c>
      <c r="R1066" s="30">
        <v>43221</v>
      </c>
      <c r="S1066" s="30"/>
      <c r="T1066" s="30">
        <v>43312</v>
      </c>
      <c r="U1066" s="30"/>
      <c r="V1066" s="29" t="s">
        <v>1983</v>
      </c>
      <c r="W1066" s="29" t="s">
        <v>1984</v>
      </c>
      <c r="X1066" s="30">
        <v>43643</v>
      </c>
      <c r="Y1066" s="29" t="s">
        <v>33</v>
      </c>
    </row>
    <row r="1067" spans="1:25" x14ac:dyDescent="0.25">
      <c r="A1067" s="28" t="s">
        <v>2376</v>
      </c>
      <c r="B1067" s="29" t="s">
        <v>2377</v>
      </c>
      <c r="C1067" s="29" t="s">
        <v>1117</v>
      </c>
      <c r="D1067" s="29" t="s">
        <v>1118</v>
      </c>
      <c r="E1067" s="29" t="s">
        <v>1118</v>
      </c>
      <c r="F1067" s="29" t="s">
        <v>1119</v>
      </c>
      <c r="G1067" s="29" t="s">
        <v>1975</v>
      </c>
      <c r="H1067" s="30">
        <v>43643</v>
      </c>
      <c r="I1067" s="30">
        <v>45322</v>
      </c>
      <c r="J1067" s="30" t="s">
        <v>1921</v>
      </c>
      <c r="K1067" s="29" t="s">
        <v>2378</v>
      </c>
      <c r="L1067" s="29" t="s">
        <v>2379</v>
      </c>
      <c r="M1067" s="29" t="s">
        <v>1978</v>
      </c>
      <c r="N1067" s="29" t="s">
        <v>1990</v>
      </c>
      <c r="O1067" s="29" t="s">
        <v>1991</v>
      </c>
      <c r="P1067" s="29" t="s">
        <v>1981</v>
      </c>
      <c r="Q1067" s="29" t="s">
        <v>1982</v>
      </c>
      <c r="R1067" s="30">
        <v>43313</v>
      </c>
      <c r="S1067" s="30"/>
      <c r="T1067" s="30">
        <v>43465</v>
      </c>
      <c r="U1067" s="30"/>
      <c r="V1067" s="29" t="s">
        <v>1983</v>
      </c>
      <c r="W1067" s="29" t="s">
        <v>1984</v>
      </c>
      <c r="X1067" s="30">
        <v>43643</v>
      </c>
      <c r="Y1067" s="29" t="s">
        <v>33</v>
      </c>
    </row>
    <row r="1068" spans="1:25" x14ac:dyDescent="0.25">
      <c r="A1068" s="28" t="s">
        <v>2376</v>
      </c>
      <c r="B1068" s="29" t="s">
        <v>2377</v>
      </c>
      <c r="C1068" s="29" t="s">
        <v>1117</v>
      </c>
      <c r="D1068" s="29" t="s">
        <v>1118</v>
      </c>
      <c r="E1068" s="29" t="s">
        <v>1118</v>
      </c>
      <c r="F1068" s="29" t="s">
        <v>1119</v>
      </c>
      <c r="G1068" s="29" t="s">
        <v>1975</v>
      </c>
      <c r="H1068" s="30">
        <v>43643</v>
      </c>
      <c r="I1068" s="30">
        <v>45322</v>
      </c>
      <c r="J1068" s="30" t="s">
        <v>1921</v>
      </c>
      <c r="K1068" s="29" t="s">
        <v>2378</v>
      </c>
      <c r="L1068" s="29" t="s">
        <v>2379</v>
      </c>
      <c r="M1068" s="29" t="s">
        <v>1978</v>
      </c>
      <c r="N1068" s="29" t="s">
        <v>1992</v>
      </c>
      <c r="O1068" s="29" t="s">
        <v>1993</v>
      </c>
      <c r="P1068" s="29" t="s">
        <v>1981</v>
      </c>
      <c r="Q1068" s="29" t="s">
        <v>1982</v>
      </c>
      <c r="R1068" s="30">
        <v>44197</v>
      </c>
      <c r="S1068" s="30"/>
      <c r="T1068" s="30">
        <v>44227</v>
      </c>
      <c r="U1068" s="30"/>
      <c r="V1068" s="29" t="s">
        <v>1983</v>
      </c>
      <c r="W1068" s="29" t="s">
        <v>1984</v>
      </c>
      <c r="X1068" s="30">
        <v>43643</v>
      </c>
      <c r="Y1068" s="29" t="s">
        <v>33</v>
      </c>
    </row>
    <row r="1069" spans="1:25" x14ac:dyDescent="0.25">
      <c r="A1069" s="28" t="s">
        <v>2376</v>
      </c>
      <c r="B1069" s="29" t="s">
        <v>2377</v>
      </c>
      <c r="C1069" s="29" t="s">
        <v>1117</v>
      </c>
      <c r="D1069" s="29" t="s">
        <v>1118</v>
      </c>
      <c r="E1069" s="29" t="s">
        <v>1118</v>
      </c>
      <c r="F1069" s="29" t="s">
        <v>1119</v>
      </c>
      <c r="G1069" s="29" t="s">
        <v>1975</v>
      </c>
      <c r="H1069" s="30">
        <v>43643</v>
      </c>
      <c r="I1069" s="30">
        <v>45322</v>
      </c>
      <c r="J1069" s="30" t="s">
        <v>1921</v>
      </c>
      <c r="K1069" s="29" t="s">
        <v>2378</v>
      </c>
      <c r="L1069" s="29" t="s">
        <v>2379</v>
      </c>
      <c r="M1069" s="29" t="s">
        <v>1978</v>
      </c>
      <c r="N1069" s="29" t="s">
        <v>1994</v>
      </c>
      <c r="O1069" s="29" t="s">
        <v>1995</v>
      </c>
      <c r="P1069" s="29" t="s">
        <v>1981</v>
      </c>
      <c r="Q1069" s="29" t="s">
        <v>1982</v>
      </c>
      <c r="R1069" s="30">
        <v>43466</v>
      </c>
      <c r="S1069" s="30"/>
      <c r="T1069" s="30">
        <v>43861</v>
      </c>
      <c r="U1069" s="30"/>
      <c r="V1069" s="29" t="s">
        <v>1983</v>
      </c>
      <c r="W1069" s="29" t="s">
        <v>1984</v>
      </c>
      <c r="X1069" s="30">
        <v>43643</v>
      </c>
      <c r="Y1069" s="29" t="s">
        <v>33</v>
      </c>
    </row>
    <row r="1070" spans="1:25" x14ac:dyDescent="0.25">
      <c r="A1070" s="28" t="s">
        <v>2376</v>
      </c>
      <c r="B1070" s="29" t="s">
        <v>2377</v>
      </c>
      <c r="C1070" s="29" t="s">
        <v>1117</v>
      </c>
      <c r="D1070" s="29" t="s">
        <v>1118</v>
      </c>
      <c r="E1070" s="29" t="s">
        <v>1118</v>
      </c>
      <c r="F1070" s="29" t="s">
        <v>1119</v>
      </c>
      <c r="G1070" s="29" t="s">
        <v>1975</v>
      </c>
      <c r="H1070" s="30">
        <v>43643</v>
      </c>
      <c r="I1070" s="30">
        <v>45322</v>
      </c>
      <c r="J1070" s="30" t="s">
        <v>1921</v>
      </c>
      <c r="K1070" s="29" t="s">
        <v>2378</v>
      </c>
      <c r="L1070" s="29" t="s">
        <v>2379</v>
      </c>
      <c r="M1070" s="29" t="s">
        <v>1978</v>
      </c>
      <c r="N1070" s="29" t="s">
        <v>1996</v>
      </c>
      <c r="O1070" s="29" t="s">
        <v>1997</v>
      </c>
      <c r="P1070" s="29" t="s">
        <v>1981</v>
      </c>
      <c r="Q1070" s="29" t="s">
        <v>1982</v>
      </c>
      <c r="R1070" s="30">
        <v>43862</v>
      </c>
      <c r="S1070" s="30"/>
      <c r="T1070" s="30">
        <v>44196</v>
      </c>
      <c r="U1070" s="30"/>
      <c r="V1070" s="29" t="s">
        <v>1983</v>
      </c>
      <c r="W1070" s="29" t="s">
        <v>1984</v>
      </c>
      <c r="X1070" s="30">
        <v>43643</v>
      </c>
      <c r="Y1070" s="29" t="s">
        <v>33</v>
      </c>
    </row>
    <row r="1071" spans="1:25" x14ac:dyDescent="0.25">
      <c r="A1071" s="28" t="s">
        <v>1973</v>
      </c>
      <c r="B1071" s="29" t="s">
        <v>1974</v>
      </c>
      <c r="C1071" s="29" t="s">
        <v>59</v>
      </c>
      <c r="D1071" s="29" t="s">
        <v>60</v>
      </c>
      <c r="E1071" s="29" t="s">
        <v>60</v>
      </c>
      <c r="F1071" s="29" t="s">
        <v>61</v>
      </c>
      <c r="G1071" s="29" t="s">
        <v>1975</v>
      </c>
      <c r="H1071" s="30">
        <v>44439</v>
      </c>
      <c r="I1071" s="30">
        <v>46387</v>
      </c>
      <c r="J1071" s="30" t="s">
        <v>1921</v>
      </c>
      <c r="K1071" s="29" t="s">
        <v>1976</v>
      </c>
      <c r="L1071" s="29" t="s">
        <v>1977</v>
      </c>
      <c r="M1071" s="29" t="s">
        <v>1978</v>
      </c>
      <c r="N1071" s="29" t="s">
        <v>1979</v>
      </c>
      <c r="O1071" s="29" t="s">
        <v>1980</v>
      </c>
      <c r="P1071" s="29" t="s">
        <v>1981</v>
      </c>
      <c r="Q1071" s="29" t="s">
        <v>1982</v>
      </c>
      <c r="R1071" s="30">
        <v>44783</v>
      </c>
      <c r="S1071" s="30">
        <v>44831</v>
      </c>
      <c r="T1071" s="30">
        <v>44814</v>
      </c>
      <c r="U1071" s="30">
        <v>44865</v>
      </c>
      <c r="V1071" s="29" t="s">
        <v>1983</v>
      </c>
      <c r="W1071" s="29" t="s">
        <v>1984</v>
      </c>
      <c r="X1071" s="30">
        <v>44652</v>
      </c>
      <c r="Y1071" s="29" t="s">
        <v>1985</v>
      </c>
    </row>
    <row r="1072" spans="1:25" x14ac:dyDescent="0.25">
      <c r="A1072" s="28" t="s">
        <v>1973</v>
      </c>
      <c r="B1072" s="29" t="s">
        <v>1974</v>
      </c>
      <c r="C1072" s="29" t="s">
        <v>59</v>
      </c>
      <c r="D1072" s="29" t="s">
        <v>60</v>
      </c>
      <c r="E1072" s="29" t="s">
        <v>60</v>
      </c>
      <c r="F1072" s="29" t="s">
        <v>61</v>
      </c>
      <c r="G1072" s="29" t="s">
        <v>1975</v>
      </c>
      <c r="H1072" s="30">
        <v>44439</v>
      </c>
      <c r="I1072" s="30">
        <v>46387</v>
      </c>
      <c r="J1072" s="30" t="s">
        <v>1921</v>
      </c>
      <c r="K1072" s="29" t="s">
        <v>1976</v>
      </c>
      <c r="L1072" s="29" t="s">
        <v>1977</v>
      </c>
      <c r="M1072" s="29" t="s">
        <v>1978</v>
      </c>
      <c r="N1072" s="29" t="s">
        <v>1986</v>
      </c>
      <c r="O1072" s="29" t="s">
        <v>1987</v>
      </c>
      <c r="P1072" s="29" t="s">
        <v>1981</v>
      </c>
      <c r="Q1072" s="29" t="s">
        <v>1982</v>
      </c>
      <c r="R1072" s="30">
        <v>44866</v>
      </c>
      <c r="S1072" s="30">
        <v>45037</v>
      </c>
      <c r="T1072" s="30">
        <v>45534</v>
      </c>
      <c r="U1072" s="30">
        <v>45534</v>
      </c>
      <c r="V1072" s="29" t="s">
        <v>1983</v>
      </c>
      <c r="W1072" s="29" t="s">
        <v>1984</v>
      </c>
      <c r="X1072" s="30">
        <v>44652</v>
      </c>
      <c r="Y1072" s="29" t="s">
        <v>1985</v>
      </c>
    </row>
    <row r="1073" spans="1:25" x14ac:dyDescent="0.25">
      <c r="A1073" s="28" t="s">
        <v>1973</v>
      </c>
      <c r="B1073" s="29" t="s">
        <v>1974</v>
      </c>
      <c r="C1073" s="29" t="s">
        <v>59</v>
      </c>
      <c r="D1073" s="29" t="s">
        <v>60</v>
      </c>
      <c r="E1073" s="29" t="s">
        <v>60</v>
      </c>
      <c r="F1073" s="29" t="s">
        <v>61</v>
      </c>
      <c r="G1073" s="29" t="s">
        <v>1975</v>
      </c>
      <c r="H1073" s="30">
        <v>44439</v>
      </c>
      <c r="I1073" s="30">
        <v>46387</v>
      </c>
      <c r="J1073" s="30" t="s">
        <v>1921</v>
      </c>
      <c r="K1073" s="29" t="s">
        <v>1976</v>
      </c>
      <c r="L1073" s="29" t="s">
        <v>1977</v>
      </c>
      <c r="M1073" s="29" t="s">
        <v>1978</v>
      </c>
      <c r="N1073" s="29" t="s">
        <v>1988</v>
      </c>
      <c r="O1073" s="29" t="s">
        <v>1989</v>
      </c>
      <c r="P1073" s="29" t="s">
        <v>1981</v>
      </c>
      <c r="Q1073" s="29" t="s">
        <v>1982</v>
      </c>
      <c r="R1073" s="30">
        <v>44866</v>
      </c>
      <c r="S1073" s="30">
        <v>45037</v>
      </c>
      <c r="T1073" s="30">
        <v>45534</v>
      </c>
      <c r="U1073" s="30">
        <v>45534</v>
      </c>
      <c r="V1073" s="29" t="s">
        <v>1983</v>
      </c>
      <c r="W1073" s="29" t="s">
        <v>1984</v>
      </c>
      <c r="X1073" s="30">
        <v>44652</v>
      </c>
      <c r="Y1073" s="29" t="s">
        <v>1985</v>
      </c>
    </row>
    <row r="1074" spans="1:25" x14ac:dyDescent="0.25">
      <c r="A1074" s="28" t="s">
        <v>1973</v>
      </c>
      <c r="B1074" s="29" t="s">
        <v>1974</v>
      </c>
      <c r="C1074" s="29" t="s">
        <v>59</v>
      </c>
      <c r="D1074" s="29" t="s">
        <v>60</v>
      </c>
      <c r="E1074" s="29" t="s">
        <v>60</v>
      </c>
      <c r="F1074" s="29" t="s">
        <v>61</v>
      </c>
      <c r="G1074" s="29" t="s">
        <v>1975</v>
      </c>
      <c r="H1074" s="30">
        <v>44439</v>
      </c>
      <c r="I1074" s="30">
        <v>46387</v>
      </c>
      <c r="J1074" s="30" t="s">
        <v>1921</v>
      </c>
      <c r="K1074" s="29" t="s">
        <v>1976</v>
      </c>
      <c r="L1074" s="29" t="s">
        <v>1977</v>
      </c>
      <c r="M1074" s="29" t="s">
        <v>1978</v>
      </c>
      <c r="N1074" s="29" t="s">
        <v>1990</v>
      </c>
      <c r="O1074" s="29" t="s">
        <v>1991</v>
      </c>
      <c r="P1074" s="29" t="s">
        <v>1981</v>
      </c>
      <c r="Q1074" s="29" t="s">
        <v>1982</v>
      </c>
      <c r="R1074" s="30">
        <v>45537</v>
      </c>
      <c r="S1074" s="30">
        <v>45537</v>
      </c>
      <c r="T1074" s="30">
        <v>45628</v>
      </c>
      <c r="U1074" s="30">
        <v>45628</v>
      </c>
      <c r="V1074" s="29" t="s">
        <v>1983</v>
      </c>
      <c r="W1074" s="29" t="s">
        <v>1984</v>
      </c>
      <c r="X1074" s="30">
        <v>44652</v>
      </c>
      <c r="Y1074" s="29" t="s">
        <v>1985</v>
      </c>
    </row>
    <row r="1075" spans="1:25" x14ac:dyDescent="0.25">
      <c r="A1075" s="28" t="s">
        <v>1973</v>
      </c>
      <c r="B1075" s="29" t="s">
        <v>1974</v>
      </c>
      <c r="C1075" s="29" t="s">
        <v>59</v>
      </c>
      <c r="D1075" s="29" t="s">
        <v>60</v>
      </c>
      <c r="E1075" s="29" t="s">
        <v>60</v>
      </c>
      <c r="F1075" s="29" t="s">
        <v>61</v>
      </c>
      <c r="G1075" s="29" t="s">
        <v>1975</v>
      </c>
      <c r="H1075" s="30">
        <v>44439</v>
      </c>
      <c r="I1075" s="30">
        <v>46387</v>
      </c>
      <c r="J1075" s="30" t="s">
        <v>1921</v>
      </c>
      <c r="K1075" s="29" t="s">
        <v>1976</v>
      </c>
      <c r="L1075" s="29" t="s">
        <v>1977</v>
      </c>
      <c r="M1075" s="29" t="s">
        <v>1978</v>
      </c>
      <c r="N1075" s="29" t="s">
        <v>1992</v>
      </c>
      <c r="O1075" s="29" t="s">
        <v>1993</v>
      </c>
      <c r="P1075" s="29" t="s">
        <v>1981</v>
      </c>
      <c r="Q1075" s="29" t="s">
        <v>1982</v>
      </c>
      <c r="R1075" s="30">
        <v>45628</v>
      </c>
      <c r="S1075" s="30"/>
      <c r="T1075" s="30">
        <v>45717</v>
      </c>
      <c r="U1075" s="30"/>
      <c r="V1075" s="29" t="s">
        <v>1983</v>
      </c>
      <c r="W1075" s="29" t="s">
        <v>1984</v>
      </c>
      <c r="X1075" s="30">
        <v>44652</v>
      </c>
      <c r="Y1075" s="29" t="s">
        <v>1985</v>
      </c>
    </row>
    <row r="1076" spans="1:25" x14ac:dyDescent="0.25">
      <c r="A1076" s="28" t="s">
        <v>1973</v>
      </c>
      <c r="B1076" s="29" t="s">
        <v>1974</v>
      </c>
      <c r="C1076" s="29" t="s">
        <v>59</v>
      </c>
      <c r="D1076" s="29" t="s">
        <v>60</v>
      </c>
      <c r="E1076" s="29" t="s">
        <v>60</v>
      </c>
      <c r="F1076" s="29" t="s">
        <v>61</v>
      </c>
      <c r="G1076" s="29" t="s">
        <v>1975</v>
      </c>
      <c r="H1076" s="30">
        <v>44439</v>
      </c>
      <c r="I1076" s="30">
        <v>46387</v>
      </c>
      <c r="J1076" s="30" t="s">
        <v>1921</v>
      </c>
      <c r="K1076" s="29" t="s">
        <v>1976</v>
      </c>
      <c r="L1076" s="29" t="s">
        <v>1977</v>
      </c>
      <c r="M1076" s="29" t="s">
        <v>1978</v>
      </c>
      <c r="N1076" s="29" t="s">
        <v>1994</v>
      </c>
      <c r="O1076" s="29" t="s">
        <v>1995</v>
      </c>
      <c r="P1076" s="29" t="s">
        <v>1981</v>
      </c>
      <c r="Q1076" s="29" t="s">
        <v>1982</v>
      </c>
      <c r="R1076" s="30">
        <v>45717</v>
      </c>
      <c r="S1076" s="30"/>
      <c r="T1076" s="30">
        <v>46447</v>
      </c>
      <c r="U1076" s="30"/>
      <c r="V1076" s="29" t="s">
        <v>1983</v>
      </c>
      <c r="W1076" s="29" t="s">
        <v>1984</v>
      </c>
      <c r="X1076" s="30">
        <v>44652</v>
      </c>
      <c r="Y1076" s="29" t="s">
        <v>1985</v>
      </c>
    </row>
    <row r="1077" spans="1:25" x14ac:dyDescent="0.25">
      <c r="A1077" s="28" t="s">
        <v>1973</v>
      </c>
      <c r="B1077" s="29" t="s">
        <v>1974</v>
      </c>
      <c r="C1077" s="29" t="s">
        <v>59</v>
      </c>
      <c r="D1077" s="29" t="s">
        <v>60</v>
      </c>
      <c r="E1077" s="29" t="s">
        <v>60</v>
      </c>
      <c r="F1077" s="29" t="s">
        <v>61</v>
      </c>
      <c r="G1077" s="29" t="s">
        <v>1975</v>
      </c>
      <c r="H1077" s="30">
        <v>44439</v>
      </c>
      <c r="I1077" s="30">
        <v>46387</v>
      </c>
      <c r="J1077" s="30" t="s">
        <v>1921</v>
      </c>
      <c r="K1077" s="29" t="s">
        <v>1976</v>
      </c>
      <c r="L1077" s="29" t="s">
        <v>1977</v>
      </c>
      <c r="M1077" s="29" t="s">
        <v>1978</v>
      </c>
      <c r="N1077" s="29" t="s">
        <v>1996</v>
      </c>
      <c r="O1077" s="29" t="s">
        <v>1997</v>
      </c>
      <c r="P1077" s="29" t="s">
        <v>1981</v>
      </c>
      <c r="Q1077" s="29" t="s">
        <v>1982</v>
      </c>
      <c r="R1077" s="30">
        <v>46447</v>
      </c>
      <c r="S1077" s="30"/>
      <c r="T1077" s="30">
        <v>46461</v>
      </c>
      <c r="U1077" s="30"/>
      <c r="V1077" s="29" t="s">
        <v>1983</v>
      </c>
      <c r="W1077" s="29" t="s">
        <v>1984</v>
      </c>
      <c r="X1077" s="30">
        <v>44652</v>
      </c>
      <c r="Y1077" s="29" t="s">
        <v>1985</v>
      </c>
    </row>
    <row r="1078" spans="1:25" x14ac:dyDescent="0.25">
      <c r="A1078" s="28" t="s">
        <v>2383</v>
      </c>
      <c r="B1078" s="29" t="s">
        <v>2384</v>
      </c>
      <c r="C1078" s="29" t="s">
        <v>1121</v>
      </c>
      <c r="D1078" s="29" t="s">
        <v>1122</v>
      </c>
      <c r="E1078" s="29" t="s">
        <v>1122</v>
      </c>
      <c r="F1078" s="29" t="s">
        <v>1123</v>
      </c>
      <c r="G1078" s="29" t="s">
        <v>1975</v>
      </c>
      <c r="H1078" s="30">
        <v>42368</v>
      </c>
      <c r="I1078" s="30">
        <v>44196</v>
      </c>
      <c r="J1078" s="30">
        <v>44196</v>
      </c>
      <c r="K1078" s="29" t="s">
        <v>2381</v>
      </c>
      <c r="L1078" s="29" t="s">
        <v>2382</v>
      </c>
      <c r="M1078" s="29" t="s">
        <v>2095</v>
      </c>
      <c r="N1078" s="29" t="s">
        <v>2003</v>
      </c>
      <c r="O1078" s="29" t="s">
        <v>1993</v>
      </c>
      <c r="P1078" s="29" t="s">
        <v>2004</v>
      </c>
      <c r="Q1078" s="29" t="s">
        <v>2005</v>
      </c>
      <c r="R1078" s="30">
        <v>42368</v>
      </c>
      <c r="S1078" s="30">
        <v>42368</v>
      </c>
      <c r="T1078" s="30">
        <v>42368</v>
      </c>
      <c r="U1078" s="30">
        <v>42368</v>
      </c>
      <c r="V1078" s="29" t="s">
        <v>2074</v>
      </c>
      <c r="W1078" s="29" t="s">
        <v>2075</v>
      </c>
      <c r="X1078" s="30">
        <v>44196</v>
      </c>
      <c r="Y1078" s="29" t="s">
        <v>2075</v>
      </c>
    </row>
    <row r="1079" spans="1:25" x14ac:dyDescent="0.25">
      <c r="A1079" s="28" t="s">
        <v>2090</v>
      </c>
      <c r="B1079" s="29" t="s">
        <v>2091</v>
      </c>
      <c r="C1079" s="29" t="s">
        <v>1121</v>
      </c>
      <c r="D1079" s="29" t="s">
        <v>1122</v>
      </c>
      <c r="E1079" s="29" t="s">
        <v>1122</v>
      </c>
      <c r="F1079" s="29" t="s">
        <v>1123</v>
      </c>
      <c r="G1079" s="29" t="s">
        <v>1975</v>
      </c>
      <c r="H1079" s="30">
        <v>42368</v>
      </c>
      <c r="I1079" s="30">
        <v>44196</v>
      </c>
      <c r="J1079" s="30">
        <v>44196</v>
      </c>
      <c r="K1079" s="29" t="s">
        <v>2381</v>
      </c>
      <c r="L1079" s="29" t="s">
        <v>2382</v>
      </c>
      <c r="M1079" s="29" t="s">
        <v>2095</v>
      </c>
      <c r="N1079" s="29" t="s">
        <v>2003</v>
      </c>
      <c r="O1079" s="29" t="s">
        <v>1993</v>
      </c>
      <c r="P1079" s="29" t="s">
        <v>2004</v>
      </c>
      <c r="Q1079" s="29" t="s">
        <v>2005</v>
      </c>
      <c r="R1079" s="30">
        <v>42368</v>
      </c>
      <c r="S1079" s="30">
        <v>42368</v>
      </c>
      <c r="T1079" s="30">
        <v>42368</v>
      </c>
      <c r="U1079" s="30">
        <v>42368</v>
      </c>
      <c r="V1079" s="29" t="s">
        <v>2074</v>
      </c>
      <c r="W1079" s="29" t="s">
        <v>2075</v>
      </c>
      <c r="X1079" s="30">
        <v>44196</v>
      </c>
      <c r="Y1079" s="29" t="s">
        <v>2075</v>
      </c>
    </row>
    <row r="1080" spans="1:25" x14ac:dyDescent="0.25">
      <c r="A1080" s="28" t="s">
        <v>2383</v>
      </c>
      <c r="B1080" s="29" t="s">
        <v>2384</v>
      </c>
      <c r="C1080" s="29" t="s">
        <v>1121</v>
      </c>
      <c r="D1080" s="29" t="s">
        <v>1122</v>
      </c>
      <c r="E1080" s="29" t="s">
        <v>1122</v>
      </c>
      <c r="F1080" s="29" t="s">
        <v>1123</v>
      </c>
      <c r="G1080" s="29" t="s">
        <v>1975</v>
      </c>
      <c r="H1080" s="30">
        <v>42368</v>
      </c>
      <c r="I1080" s="30">
        <v>44196</v>
      </c>
      <c r="J1080" s="30">
        <v>44196</v>
      </c>
      <c r="K1080" s="29" t="s">
        <v>2381</v>
      </c>
      <c r="L1080" s="29" t="s">
        <v>2382</v>
      </c>
      <c r="M1080" s="29" t="s">
        <v>2095</v>
      </c>
      <c r="N1080" s="29" t="s">
        <v>2006</v>
      </c>
      <c r="O1080" s="29" t="s">
        <v>2007</v>
      </c>
      <c r="P1080" s="29" t="s">
        <v>2004</v>
      </c>
      <c r="Q1080" s="29" t="s">
        <v>2005</v>
      </c>
      <c r="R1080" s="30">
        <v>42368</v>
      </c>
      <c r="S1080" s="30">
        <v>42368</v>
      </c>
      <c r="T1080" s="30">
        <v>44196</v>
      </c>
      <c r="U1080" s="30">
        <v>44196</v>
      </c>
      <c r="V1080" s="29" t="s">
        <v>2074</v>
      </c>
      <c r="W1080" s="29" t="s">
        <v>2075</v>
      </c>
      <c r="X1080" s="30">
        <v>44196</v>
      </c>
      <c r="Y1080" s="29" t="s">
        <v>2075</v>
      </c>
    </row>
    <row r="1081" spans="1:25" x14ac:dyDescent="0.25">
      <c r="A1081" s="28" t="s">
        <v>2090</v>
      </c>
      <c r="B1081" s="29" t="s">
        <v>2091</v>
      </c>
      <c r="C1081" s="29" t="s">
        <v>1121</v>
      </c>
      <c r="D1081" s="29" t="s">
        <v>1122</v>
      </c>
      <c r="E1081" s="29" t="s">
        <v>1122</v>
      </c>
      <c r="F1081" s="29" t="s">
        <v>1123</v>
      </c>
      <c r="G1081" s="29" t="s">
        <v>1975</v>
      </c>
      <c r="H1081" s="30">
        <v>42368</v>
      </c>
      <c r="I1081" s="30">
        <v>44196</v>
      </c>
      <c r="J1081" s="30">
        <v>44196</v>
      </c>
      <c r="K1081" s="29" t="s">
        <v>2381</v>
      </c>
      <c r="L1081" s="29" t="s">
        <v>2382</v>
      </c>
      <c r="M1081" s="29" t="s">
        <v>2095</v>
      </c>
      <c r="N1081" s="29" t="s">
        <v>2006</v>
      </c>
      <c r="O1081" s="29" t="s">
        <v>2007</v>
      </c>
      <c r="P1081" s="29" t="s">
        <v>2004</v>
      </c>
      <c r="Q1081" s="29" t="s">
        <v>2005</v>
      </c>
      <c r="R1081" s="30">
        <v>42368</v>
      </c>
      <c r="S1081" s="30">
        <v>42368</v>
      </c>
      <c r="T1081" s="30">
        <v>44196</v>
      </c>
      <c r="U1081" s="30">
        <v>44196</v>
      </c>
      <c r="V1081" s="29" t="s">
        <v>2074</v>
      </c>
      <c r="W1081" s="29" t="s">
        <v>2075</v>
      </c>
      <c r="X1081" s="30">
        <v>44196</v>
      </c>
      <c r="Y1081" s="29" t="s">
        <v>2075</v>
      </c>
    </row>
    <row r="1082" spans="1:25" x14ac:dyDescent="0.25">
      <c r="A1082" s="28" t="s">
        <v>2376</v>
      </c>
      <c r="B1082" s="29" t="s">
        <v>2377</v>
      </c>
      <c r="C1082" s="29" t="s">
        <v>1124</v>
      </c>
      <c r="D1082" s="29" t="s">
        <v>1125</v>
      </c>
      <c r="E1082" s="29" t="s">
        <v>1125</v>
      </c>
      <c r="F1082" s="29" t="s">
        <v>1126</v>
      </c>
      <c r="G1082" s="29" t="s">
        <v>1975</v>
      </c>
      <c r="H1082" s="30">
        <v>43643</v>
      </c>
      <c r="I1082" s="30">
        <v>45322</v>
      </c>
      <c r="J1082" s="30" t="s">
        <v>1921</v>
      </c>
      <c r="K1082" s="29" t="s">
        <v>2378</v>
      </c>
      <c r="L1082" s="29" t="s">
        <v>2379</v>
      </c>
      <c r="M1082" s="29" t="s">
        <v>1978</v>
      </c>
      <c r="N1082" s="29" t="s">
        <v>1979</v>
      </c>
      <c r="O1082" s="29" t="s">
        <v>1980</v>
      </c>
      <c r="P1082" s="29" t="s">
        <v>1981</v>
      </c>
      <c r="Q1082" s="29" t="s">
        <v>1982</v>
      </c>
      <c r="R1082" s="30">
        <v>43191</v>
      </c>
      <c r="S1082" s="30"/>
      <c r="T1082" s="30">
        <v>43343</v>
      </c>
      <c r="U1082" s="30"/>
      <c r="V1082" s="29" t="s">
        <v>1983</v>
      </c>
      <c r="W1082" s="29" t="s">
        <v>1984</v>
      </c>
      <c r="X1082" s="30">
        <v>43643</v>
      </c>
      <c r="Y1082" s="29" t="s">
        <v>33</v>
      </c>
    </row>
    <row r="1083" spans="1:25" x14ac:dyDescent="0.25">
      <c r="A1083" s="28" t="s">
        <v>2376</v>
      </c>
      <c r="B1083" s="29" t="s">
        <v>2377</v>
      </c>
      <c r="C1083" s="29" t="s">
        <v>1124</v>
      </c>
      <c r="D1083" s="29" t="s">
        <v>1125</v>
      </c>
      <c r="E1083" s="29" t="s">
        <v>1125</v>
      </c>
      <c r="F1083" s="29" t="s">
        <v>1126</v>
      </c>
      <c r="G1083" s="29" t="s">
        <v>1975</v>
      </c>
      <c r="H1083" s="30">
        <v>43643</v>
      </c>
      <c r="I1083" s="30">
        <v>45322</v>
      </c>
      <c r="J1083" s="30" t="s">
        <v>1921</v>
      </c>
      <c r="K1083" s="29" t="s">
        <v>2378</v>
      </c>
      <c r="L1083" s="29" t="s">
        <v>2379</v>
      </c>
      <c r="M1083" s="29" t="s">
        <v>1978</v>
      </c>
      <c r="N1083" s="29" t="s">
        <v>1986</v>
      </c>
      <c r="O1083" s="29" t="s">
        <v>1987</v>
      </c>
      <c r="P1083" s="29" t="s">
        <v>1981</v>
      </c>
      <c r="Q1083" s="29" t="s">
        <v>1982</v>
      </c>
      <c r="R1083" s="30">
        <v>43221</v>
      </c>
      <c r="S1083" s="30"/>
      <c r="T1083" s="30">
        <v>43343</v>
      </c>
      <c r="U1083" s="30"/>
      <c r="V1083" s="29" t="s">
        <v>1983</v>
      </c>
      <c r="W1083" s="29" t="s">
        <v>1984</v>
      </c>
      <c r="X1083" s="30">
        <v>43643</v>
      </c>
      <c r="Y1083" s="29" t="s">
        <v>33</v>
      </c>
    </row>
    <row r="1084" spans="1:25" x14ac:dyDescent="0.25">
      <c r="A1084" s="28" t="s">
        <v>2376</v>
      </c>
      <c r="B1084" s="29" t="s">
        <v>2377</v>
      </c>
      <c r="C1084" s="29" t="s">
        <v>1124</v>
      </c>
      <c r="D1084" s="29" t="s">
        <v>1125</v>
      </c>
      <c r="E1084" s="29" t="s">
        <v>1125</v>
      </c>
      <c r="F1084" s="29" t="s">
        <v>1126</v>
      </c>
      <c r="G1084" s="29" t="s">
        <v>1975</v>
      </c>
      <c r="H1084" s="30">
        <v>43643</v>
      </c>
      <c r="I1084" s="30">
        <v>45322</v>
      </c>
      <c r="J1084" s="30" t="s">
        <v>1921</v>
      </c>
      <c r="K1084" s="29" t="s">
        <v>2378</v>
      </c>
      <c r="L1084" s="29" t="s">
        <v>2379</v>
      </c>
      <c r="M1084" s="29" t="s">
        <v>1978</v>
      </c>
      <c r="N1084" s="29" t="s">
        <v>1988</v>
      </c>
      <c r="O1084" s="29" t="s">
        <v>1989</v>
      </c>
      <c r="P1084" s="29" t="s">
        <v>1981</v>
      </c>
      <c r="Q1084" s="29" t="s">
        <v>1982</v>
      </c>
      <c r="R1084" s="30">
        <v>43344</v>
      </c>
      <c r="S1084" s="30"/>
      <c r="T1084" s="30">
        <v>43404</v>
      </c>
      <c r="U1084" s="30"/>
      <c r="V1084" s="29" t="s">
        <v>1983</v>
      </c>
      <c r="W1084" s="29" t="s">
        <v>1984</v>
      </c>
      <c r="X1084" s="30">
        <v>43643</v>
      </c>
      <c r="Y1084" s="29" t="s">
        <v>33</v>
      </c>
    </row>
    <row r="1085" spans="1:25" x14ac:dyDescent="0.25">
      <c r="A1085" s="28" t="s">
        <v>2376</v>
      </c>
      <c r="B1085" s="29" t="s">
        <v>2377</v>
      </c>
      <c r="C1085" s="29" t="s">
        <v>1124</v>
      </c>
      <c r="D1085" s="29" t="s">
        <v>1125</v>
      </c>
      <c r="E1085" s="29" t="s">
        <v>1125</v>
      </c>
      <c r="F1085" s="29" t="s">
        <v>1126</v>
      </c>
      <c r="G1085" s="29" t="s">
        <v>1975</v>
      </c>
      <c r="H1085" s="30">
        <v>43643</v>
      </c>
      <c r="I1085" s="30">
        <v>45322</v>
      </c>
      <c r="J1085" s="30" t="s">
        <v>1921</v>
      </c>
      <c r="K1085" s="29" t="s">
        <v>2378</v>
      </c>
      <c r="L1085" s="29" t="s">
        <v>2379</v>
      </c>
      <c r="M1085" s="29" t="s">
        <v>1978</v>
      </c>
      <c r="N1085" s="29" t="s">
        <v>1990</v>
      </c>
      <c r="O1085" s="29" t="s">
        <v>1991</v>
      </c>
      <c r="P1085" s="29" t="s">
        <v>1981</v>
      </c>
      <c r="Q1085" s="29" t="s">
        <v>1982</v>
      </c>
      <c r="R1085" s="30">
        <v>43405</v>
      </c>
      <c r="S1085" s="30"/>
      <c r="T1085" s="30">
        <v>43496</v>
      </c>
      <c r="U1085" s="30"/>
      <c r="V1085" s="29" t="s">
        <v>1983</v>
      </c>
      <c r="W1085" s="29" t="s">
        <v>1984</v>
      </c>
      <c r="X1085" s="30">
        <v>43643</v>
      </c>
      <c r="Y1085" s="29" t="s">
        <v>33</v>
      </c>
    </row>
    <row r="1086" spans="1:25" x14ac:dyDescent="0.25">
      <c r="A1086" s="28" t="s">
        <v>2376</v>
      </c>
      <c r="B1086" s="29" t="s">
        <v>2377</v>
      </c>
      <c r="C1086" s="29" t="s">
        <v>1124</v>
      </c>
      <c r="D1086" s="29" t="s">
        <v>1125</v>
      </c>
      <c r="E1086" s="29" t="s">
        <v>1125</v>
      </c>
      <c r="F1086" s="29" t="s">
        <v>1126</v>
      </c>
      <c r="G1086" s="29" t="s">
        <v>1975</v>
      </c>
      <c r="H1086" s="30">
        <v>43643</v>
      </c>
      <c r="I1086" s="30">
        <v>45322</v>
      </c>
      <c r="J1086" s="30" t="s">
        <v>1921</v>
      </c>
      <c r="K1086" s="29" t="s">
        <v>2378</v>
      </c>
      <c r="L1086" s="29" t="s">
        <v>2379</v>
      </c>
      <c r="M1086" s="29" t="s">
        <v>1978</v>
      </c>
      <c r="N1086" s="29" t="s">
        <v>1992</v>
      </c>
      <c r="O1086" s="29" t="s">
        <v>1993</v>
      </c>
      <c r="P1086" s="29" t="s">
        <v>1981</v>
      </c>
      <c r="Q1086" s="29" t="s">
        <v>1982</v>
      </c>
      <c r="R1086" s="30">
        <v>44287</v>
      </c>
      <c r="S1086" s="30"/>
      <c r="T1086" s="30">
        <v>44316</v>
      </c>
      <c r="U1086" s="30"/>
      <c r="V1086" s="29" t="s">
        <v>1983</v>
      </c>
      <c r="W1086" s="29" t="s">
        <v>1984</v>
      </c>
      <c r="X1086" s="30">
        <v>43643</v>
      </c>
      <c r="Y1086" s="29" t="s">
        <v>33</v>
      </c>
    </row>
    <row r="1087" spans="1:25" x14ac:dyDescent="0.25">
      <c r="A1087" s="28" t="s">
        <v>2376</v>
      </c>
      <c r="B1087" s="29" t="s">
        <v>2377</v>
      </c>
      <c r="C1087" s="29" t="s">
        <v>1124</v>
      </c>
      <c r="D1087" s="29" t="s">
        <v>1125</v>
      </c>
      <c r="E1087" s="29" t="s">
        <v>1125</v>
      </c>
      <c r="F1087" s="29" t="s">
        <v>1126</v>
      </c>
      <c r="G1087" s="29" t="s">
        <v>1975</v>
      </c>
      <c r="H1087" s="30">
        <v>43643</v>
      </c>
      <c r="I1087" s="30">
        <v>45322</v>
      </c>
      <c r="J1087" s="30" t="s">
        <v>1921</v>
      </c>
      <c r="K1087" s="29" t="s">
        <v>2378</v>
      </c>
      <c r="L1087" s="29" t="s">
        <v>2379</v>
      </c>
      <c r="M1087" s="29" t="s">
        <v>1978</v>
      </c>
      <c r="N1087" s="29" t="s">
        <v>1994</v>
      </c>
      <c r="O1087" s="29" t="s">
        <v>1995</v>
      </c>
      <c r="P1087" s="29" t="s">
        <v>1981</v>
      </c>
      <c r="Q1087" s="29" t="s">
        <v>1982</v>
      </c>
      <c r="R1087" s="30">
        <v>43497</v>
      </c>
      <c r="S1087" s="30"/>
      <c r="T1087" s="30">
        <v>44255</v>
      </c>
      <c r="U1087" s="30"/>
      <c r="V1087" s="29" t="s">
        <v>1983</v>
      </c>
      <c r="W1087" s="29" t="s">
        <v>1984</v>
      </c>
      <c r="X1087" s="30">
        <v>43643</v>
      </c>
      <c r="Y1087" s="29" t="s">
        <v>33</v>
      </c>
    </row>
    <row r="1088" spans="1:25" x14ac:dyDescent="0.25">
      <c r="A1088" s="28" t="s">
        <v>2376</v>
      </c>
      <c r="B1088" s="29" t="s">
        <v>2377</v>
      </c>
      <c r="C1088" s="29" t="s">
        <v>1124</v>
      </c>
      <c r="D1088" s="29" t="s">
        <v>1125</v>
      </c>
      <c r="E1088" s="29" t="s">
        <v>1125</v>
      </c>
      <c r="F1088" s="29" t="s">
        <v>1126</v>
      </c>
      <c r="G1088" s="29" t="s">
        <v>1975</v>
      </c>
      <c r="H1088" s="30">
        <v>43643</v>
      </c>
      <c r="I1088" s="30">
        <v>45322</v>
      </c>
      <c r="J1088" s="30" t="s">
        <v>1921</v>
      </c>
      <c r="K1088" s="29" t="s">
        <v>2378</v>
      </c>
      <c r="L1088" s="29" t="s">
        <v>2379</v>
      </c>
      <c r="M1088" s="29" t="s">
        <v>1978</v>
      </c>
      <c r="N1088" s="29" t="s">
        <v>1996</v>
      </c>
      <c r="O1088" s="29" t="s">
        <v>1997</v>
      </c>
      <c r="P1088" s="29" t="s">
        <v>1981</v>
      </c>
      <c r="Q1088" s="29" t="s">
        <v>1982</v>
      </c>
      <c r="R1088" s="30">
        <v>44256</v>
      </c>
      <c r="S1088" s="30"/>
      <c r="T1088" s="30">
        <v>44316</v>
      </c>
      <c r="U1088" s="30"/>
      <c r="V1088" s="29" t="s">
        <v>1983</v>
      </c>
      <c r="W1088" s="29" t="s">
        <v>1984</v>
      </c>
      <c r="X1088" s="30">
        <v>43643</v>
      </c>
      <c r="Y1088" s="29" t="s">
        <v>33</v>
      </c>
    </row>
    <row r="1089" spans="1:25" x14ac:dyDescent="0.25">
      <c r="A1089" s="28" t="s">
        <v>2376</v>
      </c>
      <c r="B1089" s="29" t="s">
        <v>2377</v>
      </c>
      <c r="C1089" s="29" t="s">
        <v>1134</v>
      </c>
      <c r="D1089" s="29" t="s">
        <v>1135</v>
      </c>
      <c r="E1089" s="29" t="s">
        <v>1135</v>
      </c>
      <c r="F1089" s="29" t="s">
        <v>1136</v>
      </c>
      <c r="G1089" s="29" t="s">
        <v>1975</v>
      </c>
      <c r="H1089" s="30">
        <v>43643</v>
      </c>
      <c r="I1089" s="30">
        <v>45322</v>
      </c>
      <c r="J1089" s="30" t="s">
        <v>1921</v>
      </c>
      <c r="K1089" s="29" t="s">
        <v>2378</v>
      </c>
      <c r="L1089" s="29" t="s">
        <v>2379</v>
      </c>
      <c r="M1089" s="29" t="s">
        <v>1978</v>
      </c>
      <c r="N1089" s="29" t="s">
        <v>1979</v>
      </c>
      <c r="O1089" s="29" t="s">
        <v>1980</v>
      </c>
      <c r="P1089" s="29" t="s">
        <v>1981</v>
      </c>
      <c r="Q1089" s="29" t="s">
        <v>1982</v>
      </c>
      <c r="R1089" s="30">
        <v>43282</v>
      </c>
      <c r="S1089" s="30"/>
      <c r="T1089" s="30">
        <v>43343</v>
      </c>
      <c r="U1089" s="30"/>
      <c r="V1089" s="29" t="s">
        <v>1983</v>
      </c>
      <c r="W1089" s="29" t="s">
        <v>1984</v>
      </c>
      <c r="X1089" s="30">
        <v>43643</v>
      </c>
      <c r="Y1089" s="29" t="s">
        <v>33</v>
      </c>
    </row>
    <row r="1090" spans="1:25" x14ac:dyDescent="0.25">
      <c r="A1090" s="28" t="s">
        <v>2376</v>
      </c>
      <c r="B1090" s="29" t="s">
        <v>2377</v>
      </c>
      <c r="C1090" s="29" t="s">
        <v>1134</v>
      </c>
      <c r="D1090" s="29" t="s">
        <v>1135</v>
      </c>
      <c r="E1090" s="29" t="s">
        <v>1135</v>
      </c>
      <c r="F1090" s="29" t="s">
        <v>1136</v>
      </c>
      <c r="G1090" s="29" t="s">
        <v>1975</v>
      </c>
      <c r="H1090" s="30">
        <v>43643</v>
      </c>
      <c r="I1090" s="30">
        <v>45322</v>
      </c>
      <c r="J1090" s="30" t="s">
        <v>1921</v>
      </c>
      <c r="K1090" s="29" t="s">
        <v>2378</v>
      </c>
      <c r="L1090" s="29" t="s">
        <v>2379</v>
      </c>
      <c r="M1090" s="29" t="s">
        <v>1978</v>
      </c>
      <c r="N1090" s="29" t="s">
        <v>1986</v>
      </c>
      <c r="O1090" s="29" t="s">
        <v>1987</v>
      </c>
      <c r="P1090" s="29" t="s">
        <v>1981</v>
      </c>
      <c r="Q1090" s="29" t="s">
        <v>1982</v>
      </c>
      <c r="R1090" s="30">
        <v>43282</v>
      </c>
      <c r="S1090" s="30"/>
      <c r="T1090" s="30">
        <v>43343</v>
      </c>
      <c r="U1090" s="30"/>
      <c r="V1090" s="29" t="s">
        <v>1983</v>
      </c>
      <c r="W1090" s="29" t="s">
        <v>1984</v>
      </c>
      <c r="X1090" s="30">
        <v>43643</v>
      </c>
      <c r="Y1090" s="29" t="s">
        <v>33</v>
      </c>
    </row>
    <row r="1091" spans="1:25" x14ac:dyDescent="0.25">
      <c r="A1091" s="28" t="s">
        <v>2376</v>
      </c>
      <c r="B1091" s="29" t="s">
        <v>2377</v>
      </c>
      <c r="C1091" s="29" t="s">
        <v>1134</v>
      </c>
      <c r="D1091" s="29" t="s">
        <v>1135</v>
      </c>
      <c r="E1091" s="29" t="s">
        <v>1135</v>
      </c>
      <c r="F1091" s="29" t="s">
        <v>1136</v>
      </c>
      <c r="G1091" s="29" t="s">
        <v>1975</v>
      </c>
      <c r="H1091" s="30">
        <v>43643</v>
      </c>
      <c r="I1091" s="30">
        <v>45322</v>
      </c>
      <c r="J1091" s="30" t="s">
        <v>1921</v>
      </c>
      <c r="K1091" s="29" t="s">
        <v>2378</v>
      </c>
      <c r="L1091" s="29" t="s">
        <v>2379</v>
      </c>
      <c r="M1091" s="29" t="s">
        <v>1978</v>
      </c>
      <c r="N1091" s="29" t="s">
        <v>1988</v>
      </c>
      <c r="O1091" s="29" t="s">
        <v>1989</v>
      </c>
      <c r="P1091" s="29" t="s">
        <v>1981</v>
      </c>
      <c r="Q1091" s="29" t="s">
        <v>1982</v>
      </c>
      <c r="R1091" s="30">
        <v>43344</v>
      </c>
      <c r="S1091" s="30"/>
      <c r="T1091" s="30">
        <v>43465</v>
      </c>
      <c r="U1091" s="30"/>
      <c r="V1091" s="29" t="s">
        <v>1983</v>
      </c>
      <c r="W1091" s="29" t="s">
        <v>1984</v>
      </c>
      <c r="X1091" s="30">
        <v>43643</v>
      </c>
      <c r="Y1091" s="29" t="s">
        <v>33</v>
      </c>
    </row>
    <row r="1092" spans="1:25" x14ac:dyDescent="0.25">
      <c r="A1092" s="28" t="s">
        <v>2376</v>
      </c>
      <c r="B1092" s="29" t="s">
        <v>2377</v>
      </c>
      <c r="C1092" s="29" t="s">
        <v>1134</v>
      </c>
      <c r="D1092" s="29" t="s">
        <v>1135</v>
      </c>
      <c r="E1092" s="29" t="s">
        <v>1135</v>
      </c>
      <c r="F1092" s="29" t="s">
        <v>1136</v>
      </c>
      <c r="G1092" s="29" t="s">
        <v>1975</v>
      </c>
      <c r="H1092" s="30">
        <v>43643</v>
      </c>
      <c r="I1092" s="30">
        <v>45322</v>
      </c>
      <c r="J1092" s="30" t="s">
        <v>1921</v>
      </c>
      <c r="K1092" s="29" t="s">
        <v>2378</v>
      </c>
      <c r="L1092" s="29" t="s">
        <v>2379</v>
      </c>
      <c r="M1092" s="29" t="s">
        <v>1978</v>
      </c>
      <c r="N1092" s="29" t="s">
        <v>1990</v>
      </c>
      <c r="O1092" s="29" t="s">
        <v>1991</v>
      </c>
      <c r="P1092" s="29" t="s">
        <v>1981</v>
      </c>
      <c r="Q1092" s="29" t="s">
        <v>1982</v>
      </c>
      <c r="R1092" s="30">
        <v>43344</v>
      </c>
      <c r="S1092" s="30"/>
      <c r="T1092" s="30">
        <v>43496</v>
      </c>
      <c r="U1092" s="30"/>
      <c r="V1092" s="29" t="s">
        <v>1983</v>
      </c>
      <c r="W1092" s="29" t="s">
        <v>1984</v>
      </c>
      <c r="X1092" s="30">
        <v>43643</v>
      </c>
      <c r="Y1092" s="29" t="s">
        <v>33</v>
      </c>
    </row>
    <row r="1093" spans="1:25" x14ac:dyDescent="0.25">
      <c r="A1093" s="28" t="s">
        <v>2376</v>
      </c>
      <c r="B1093" s="29" t="s">
        <v>2377</v>
      </c>
      <c r="C1093" s="29" t="s">
        <v>1134</v>
      </c>
      <c r="D1093" s="29" t="s">
        <v>1135</v>
      </c>
      <c r="E1093" s="29" t="s">
        <v>1135</v>
      </c>
      <c r="F1093" s="29" t="s">
        <v>1136</v>
      </c>
      <c r="G1093" s="29" t="s">
        <v>1975</v>
      </c>
      <c r="H1093" s="30">
        <v>43643</v>
      </c>
      <c r="I1093" s="30">
        <v>45322</v>
      </c>
      <c r="J1093" s="30" t="s">
        <v>1921</v>
      </c>
      <c r="K1093" s="29" t="s">
        <v>2378</v>
      </c>
      <c r="L1093" s="29" t="s">
        <v>2379</v>
      </c>
      <c r="M1093" s="29" t="s">
        <v>1978</v>
      </c>
      <c r="N1093" s="29" t="s">
        <v>1992</v>
      </c>
      <c r="O1093" s="29" t="s">
        <v>1993</v>
      </c>
      <c r="P1093" s="29" t="s">
        <v>1981</v>
      </c>
      <c r="Q1093" s="29" t="s">
        <v>1982</v>
      </c>
      <c r="R1093" s="30">
        <v>43617</v>
      </c>
      <c r="S1093" s="30"/>
      <c r="T1093" s="30">
        <v>43677</v>
      </c>
      <c r="U1093" s="30"/>
      <c r="V1093" s="29" t="s">
        <v>1983</v>
      </c>
      <c r="W1093" s="29" t="s">
        <v>1984</v>
      </c>
      <c r="X1093" s="30">
        <v>43643</v>
      </c>
      <c r="Y1093" s="29" t="s">
        <v>33</v>
      </c>
    </row>
    <row r="1094" spans="1:25" x14ac:dyDescent="0.25">
      <c r="A1094" s="28" t="s">
        <v>2376</v>
      </c>
      <c r="B1094" s="29" t="s">
        <v>2377</v>
      </c>
      <c r="C1094" s="29" t="s">
        <v>1134</v>
      </c>
      <c r="D1094" s="29" t="s">
        <v>1135</v>
      </c>
      <c r="E1094" s="29" t="s">
        <v>1135</v>
      </c>
      <c r="F1094" s="29" t="s">
        <v>1136</v>
      </c>
      <c r="G1094" s="29" t="s">
        <v>1975</v>
      </c>
      <c r="H1094" s="30">
        <v>43643</v>
      </c>
      <c r="I1094" s="30">
        <v>45322</v>
      </c>
      <c r="J1094" s="30" t="s">
        <v>1921</v>
      </c>
      <c r="K1094" s="29" t="s">
        <v>2378</v>
      </c>
      <c r="L1094" s="29" t="s">
        <v>2379</v>
      </c>
      <c r="M1094" s="29" t="s">
        <v>1978</v>
      </c>
      <c r="N1094" s="29" t="s">
        <v>1994</v>
      </c>
      <c r="O1094" s="29" t="s">
        <v>1995</v>
      </c>
      <c r="P1094" s="29" t="s">
        <v>1981</v>
      </c>
      <c r="Q1094" s="29" t="s">
        <v>1982</v>
      </c>
      <c r="R1094" s="30">
        <v>43677</v>
      </c>
      <c r="S1094" s="30"/>
      <c r="T1094" s="30">
        <v>44255</v>
      </c>
      <c r="U1094" s="30"/>
      <c r="V1094" s="29" t="s">
        <v>1983</v>
      </c>
      <c r="W1094" s="29" t="s">
        <v>1984</v>
      </c>
      <c r="X1094" s="30">
        <v>43643</v>
      </c>
      <c r="Y1094" s="29" t="s">
        <v>33</v>
      </c>
    </row>
    <row r="1095" spans="1:25" x14ac:dyDescent="0.25">
      <c r="A1095" s="28" t="s">
        <v>2376</v>
      </c>
      <c r="B1095" s="29" t="s">
        <v>2377</v>
      </c>
      <c r="C1095" s="29" t="s">
        <v>1134</v>
      </c>
      <c r="D1095" s="29" t="s">
        <v>1135</v>
      </c>
      <c r="E1095" s="29" t="s">
        <v>1135</v>
      </c>
      <c r="F1095" s="29" t="s">
        <v>1136</v>
      </c>
      <c r="G1095" s="29" t="s">
        <v>1975</v>
      </c>
      <c r="H1095" s="30">
        <v>43643</v>
      </c>
      <c r="I1095" s="30">
        <v>45322</v>
      </c>
      <c r="J1095" s="30" t="s">
        <v>1921</v>
      </c>
      <c r="K1095" s="29" t="s">
        <v>2378</v>
      </c>
      <c r="L1095" s="29" t="s">
        <v>2379</v>
      </c>
      <c r="M1095" s="29" t="s">
        <v>1978</v>
      </c>
      <c r="N1095" s="29" t="s">
        <v>1996</v>
      </c>
      <c r="O1095" s="29" t="s">
        <v>1997</v>
      </c>
      <c r="P1095" s="29" t="s">
        <v>1981</v>
      </c>
      <c r="Q1095" s="29" t="s">
        <v>1982</v>
      </c>
      <c r="R1095" s="30">
        <v>44256</v>
      </c>
      <c r="S1095" s="30"/>
      <c r="T1095" s="30">
        <v>44316</v>
      </c>
      <c r="U1095" s="30"/>
      <c r="V1095" s="29" t="s">
        <v>1983</v>
      </c>
      <c r="W1095" s="29" t="s">
        <v>1984</v>
      </c>
      <c r="X1095" s="30">
        <v>43643</v>
      </c>
      <c r="Y1095" s="29" t="s">
        <v>33</v>
      </c>
    </row>
    <row r="1096" spans="1:25" x14ac:dyDescent="0.25">
      <c r="A1096" s="28" t="s">
        <v>2515</v>
      </c>
      <c r="B1096" s="29" t="s">
        <v>2516</v>
      </c>
      <c r="C1096" s="29" t="s">
        <v>1517</v>
      </c>
      <c r="D1096" s="29" t="s">
        <v>2519</v>
      </c>
      <c r="E1096" s="29" t="s">
        <v>1518</v>
      </c>
      <c r="F1096" s="29" t="s">
        <v>1519</v>
      </c>
      <c r="G1096" s="29" t="s">
        <v>1975</v>
      </c>
      <c r="H1096" s="30">
        <v>44497</v>
      </c>
      <c r="I1096" s="30">
        <v>46022</v>
      </c>
      <c r="J1096" s="30" t="s">
        <v>1921</v>
      </c>
      <c r="K1096" s="29" t="s">
        <v>2517</v>
      </c>
      <c r="L1096" s="29" t="s">
        <v>2518</v>
      </c>
      <c r="M1096" s="29" t="s">
        <v>1978</v>
      </c>
      <c r="N1096" s="29" t="s">
        <v>1979</v>
      </c>
      <c r="O1096" s="29" t="s">
        <v>1980</v>
      </c>
      <c r="P1096" s="29" t="s">
        <v>1981</v>
      </c>
      <c r="Q1096" s="29" t="s">
        <v>1982</v>
      </c>
      <c r="R1096" s="30">
        <v>44440</v>
      </c>
      <c r="S1096" s="30">
        <v>44470</v>
      </c>
      <c r="T1096" s="30">
        <v>44454</v>
      </c>
      <c r="U1096" s="30">
        <v>44484</v>
      </c>
      <c r="V1096" s="29" t="s">
        <v>1983</v>
      </c>
      <c r="W1096" s="29" t="s">
        <v>1984</v>
      </c>
      <c r="X1096" s="30">
        <v>44834</v>
      </c>
      <c r="Y1096" s="29" t="s">
        <v>1985</v>
      </c>
    </row>
    <row r="1097" spans="1:25" x14ac:dyDescent="0.25">
      <c r="A1097" s="28" t="s">
        <v>2515</v>
      </c>
      <c r="B1097" s="29" t="s">
        <v>2516</v>
      </c>
      <c r="C1097" s="29" t="s">
        <v>1517</v>
      </c>
      <c r="D1097" s="29" t="s">
        <v>2519</v>
      </c>
      <c r="E1097" s="29" t="s">
        <v>1518</v>
      </c>
      <c r="F1097" s="29" t="s">
        <v>1519</v>
      </c>
      <c r="G1097" s="29" t="s">
        <v>1975</v>
      </c>
      <c r="H1097" s="30">
        <v>44497</v>
      </c>
      <c r="I1097" s="30">
        <v>46022</v>
      </c>
      <c r="J1097" s="30" t="s">
        <v>1921</v>
      </c>
      <c r="K1097" s="29" t="s">
        <v>2517</v>
      </c>
      <c r="L1097" s="29" t="s">
        <v>2518</v>
      </c>
      <c r="M1097" s="29" t="s">
        <v>1978</v>
      </c>
      <c r="N1097" s="29" t="s">
        <v>1986</v>
      </c>
      <c r="O1097" s="29" t="s">
        <v>1987</v>
      </c>
      <c r="P1097" s="29" t="s">
        <v>1981</v>
      </c>
      <c r="Q1097" s="29" t="s">
        <v>1982</v>
      </c>
      <c r="R1097" s="30">
        <v>44440</v>
      </c>
      <c r="S1097" s="30">
        <v>44470</v>
      </c>
      <c r="T1097" s="30">
        <v>44454</v>
      </c>
      <c r="U1097" s="30">
        <v>44484</v>
      </c>
      <c r="V1097" s="29" t="s">
        <v>1983</v>
      </c>
      <c r="W1097" s="29" t="s">
        <v>1984</v>
      </c>
      <c r="X1097" s="30">
        <v>44834</v>
      </c>
      <c r="Y1097" s="29" t="s">
        <v>1985</v>
      </c>
    </row>
    <row r="1098" spans="1:25" x14ac:dyDescent="0.25">
      <c r="A1098" s="28" t="s">
        <v>2515</v>
      </c>
      <c r="B1098" s="29" t="s">
        <v>2516</v>
      </c>
      <c r="C1098" s="29" t="s">
        <v>1517</v>
      </c>
      <c r="D1098" s="29" t="s">
        <v>2519</v>
      </c>
      <c r="E1098" s="29" t="s">
        <v>1518</v>
      </c>
      <c r="F1098" s="29" t="s">
        <v>1519</v>
      </c>
      <c r="G1098" s="29" t="s">
        <v>1975</v>
      </c>
      <c r="H1098" s="30">
        <v>44497</v>
      </c>
      <c r="I1098" s="30">
        <v>46022</v>
      </c>
      <c r="J1098" s="30" t="s">
        <v>1921</v>
      </c>
      <c r="K1098" s="29" t="s">
        <v>2517</v>
      </c>
      <c r="L1098" s="29" t="s">
        <v>2518</v>
      </c>
      <c r="M1098" s="29" t="s">
        <v>1978</v>
      </c>
      <c r="N1098" s="29" t="s">
        <v>1988</v>
      </c>
      <c r="O1098" s="29" t="s">
        <v>1989</v>
      </c>
      <c r="P1098" s="29" t="s">
        <v>1981</v>
      </c>
      <c r="Q1098" s="29" t="s">
        <v>1982</v>
      </c>
      <c r="R1098" s="30">
        <v>44935</v>
      </c>
      <c r="S1098" s="30">
        <v>45021</v>
      </c>
      <c r="T1098" s="30">
        <v>45565</v>
      </c>
      <c r="U1098" s="30"/>
      <c r="V1098" s="29" t="s">
        <v>1983</v>
      </c>
      <c r="W1098" s="29" t="s">
        <v>1984</v>
      </c>
      <c r="X1098" s="30">
        <v>44834</v>
      </c>
      <c r="Y1098" s="29" t="s">
        <v>1985</v>
      </c>
    </row>
    <row r="1099" spans="1:25" x14ac:dyDescent="0.25">
      <c r="A1099" s="28" t="s">
        <v>2515</v>
      </c>
      <c r="B1099" s="29" t="s">
        <v>2516</v>
      </c>
      <c r="C1099" s="29" t="s">
        <v>1517</v>
      </c>
      <c r="D1099" s="29" t="s">
        <v>2519</v>
      </c>
      <c r="E1099" s="29" t="s">
        <v>1518</v>
      </c>
      <c r="F1099" s="29" t="s">
        <v>1519</v>
      </c>
      <c r="G1099" s="29" t="s">
        <v>1975</v>
      </c>
      <c r="H1099" s="30">
        <v>44497</v>
      </c>
      <c r="I1099" s="30">
        <v>46022</v>
      </c>
      <c r="J1099" s="30" t="s">
        <v>1921</v>
      </c>
      <c r="K1099" s="29" t="s">
        <v>2517</v>
      </c>
      <c r="L1099" s="29" t="s">
        <v>2518</v>
      </c>
      <c r="M1099" s="29" t="s">
        <v>1978</v>
      </c>
      <c r="N1099" s="29" t="s">
        <v>1990</v>
      </c>
      <c r="O1099" s="29" t="s">
        <v>1991</v>
      </c>
      <c r="P1099" s="29" t="s">
        <v>1981</v>
      </c>
      <c r="Q1099" s="29" t="s">
        <v>1982</v>
      </c>
      <c r="R1099" s="30">
        <v>45565</v>
      </c>
      <c r="S1099" s="30">
        <v>45021</v>
      </c>
      <c r="T1099" s="30">
        <v>45656</v>
      </c>
      <c r="U1099" s="30"/>
      <c r="V1099" s="29" t="s">
        <v>1983</v>
      </c>
      <c r="W1099" s="29" t="s">
        <v>1984</v>
      </c>
      <c r="X1099" s="30">
        <v>44834</v>
      </c>
      <c r="Y1099" s="29" t="s">
        <v>1985</v>
      </c>
    </row>
    <row r="1100" spans="1:25" x14ac:dyDescent="0.25">
      <c r="A1100" s="28" t="s">
        <v>2515</v>
      </c>
      <c r="B1100" s="29" t="s">
        <v>2516</v>
      </c>
      <c r="C1100" s="29" t="s">
        <v>1517</v>
      </c>
      <c r="D1100" s="29" t="s">
        <v>2519</v>
      </c>
      <c r="E1100" s="29" t="s">
        <v>1518</v>
      </c>
      <c r="F1100" s="29" t="s">
        <v>1519</v>
      </c>
      <c r="G1100" s="29" t="s">
        <v>1975</v>
      </c>
      <c r="H1100" s="30">
        <v>44497</v>
      </c>
      <c r="I1100" s="30">
        <v>46022</v>
      </c>
      <c r="J1100" s="30" t="s">
        <v>1921</v>
      </c>
      <c r="K1100" s="29" t="s">
        <v>2517</v>
      </c>
      <c r="L1100" s="29" t="s">
        <v>2518</v>
      </c>
      <c r="M1100" s="29" t="s">
        <v>1978</v>
      </c>
      <c r="N1100" s="29" t="s">
        <v>1992</v>
      </c>
      <c r="O1100" s="29" t="s">
        <v>1993</v>
      </c>
      <c r="P1100" s="29" t="s">
        <v>1981</v>
      </c>
      <c r="Q1100" s="29" t="s">
        <v>1982</v>
      </c>
      <c r="R1100" s="30">
        <v>45260</v>
      </c>
      <c r="S1100" s="30"/>
      <c r="T1100" s="30">
        <v>45412</v>
      </c>
      <c r="U1100" s="30"/>
      <c r="V1100" s="29" t="s">
        <v>1983</v>
      </c>
      <c r="W1100" s="29" t="s">
        <v>1984</v>
      </c>
      <c r="X1100" s="30">
        <v>44834</v>
      </c>
      <c r="Y1100" s="29" t="s">
        <v>1985</v>
      </c>
    </row>
    <row r="1101" spans="1:25" x14ac:dyDescent="0.25">
      <c r="A1101" s="28" t="s">
        <v>2515</v>
      </c>
      <c r="B1101" s="29" t="s">
        <v>2516</v>
      </c>
      <c r="C1101" s="29" t="s">
        <v>1517</v>
      </c>
      <c r="D1101" s="29" t="s">
        <v>2519</v>
      </c>
      <c r="E1101" s="29" t="s">
        <v>1518</v>
      </c>
      <c r="F1101" s="29" t="s">
        <v>1519</v>
      </c>
      <c r="G1101" s="29" t="s">
        <v>1975</v>
      </c>
      <c r="H1101" s="30">
        <v>44497</v>
      </c>
      <c r="I1101" s="30">
        <v>46022</v>
      </c>
      <c r="J1101" s="30" t="s">
        <v>1921</v>
      </c>
      <c r="K1101" s="29" t="s">
        <v>2517</v>
      </c>
      <c r="L1101" s="29" t="s">
        <v>2518</v>
      </c>
      <c r="M1101" s="29" t="s">
        <v>1978</v>
      </c>
      <c r="N1101" s="29" t="s">
        <v>1994</v>
      </c>
      <c r="O1101" s="29" t="s">
        <v>1995</v>
      </c>
      <c r="P1101" s="29" t="s">
        <v>1981</v>
      </c>
      <c r="Q1101" s="29" t="s">
        <v>1982</v>
      </c>
      <c r="R1101" s="30">
        <v>45703</v>
      </c>
      <c r="S1101" s="30"/>
      <c r="T1101" s="30">
        <v>46006</v>
      </c>
      <c r="U1101" s="30"/>
      <c r="V1101" s="29" t="s">
        <v>1983</v>
      </c>
      <c r="W1101" s="29" t="s">
        <v>1984</v>
      </c>
      <c r="X1101" s="30">
        <v>44834</v>
      </c>
      <c r="Y1101" s="29" t="s">
        <v>1985</v>
      </c>
    </row>
    <row r="1102" spans="1:25" x14ac:dyDescent="0.25">
      <c r="A1102" s="28" t="s">
        <v>2515</v>
      </c>
      <c r="B1102" s="29" t="s">
        <v>2516</v>
      </c>
      <c r="C1102" s="29" t="s">
        <v>1517</v>
      </c>
      <c r="D1102" s="29" t="s">
        <v>2519</v>
      </c>
      <c r="E1102" s="29" t="s">
        <v>1518</v>
      </c>
      <c r="F1102" s="29" t="s">
        <v>1519</v>
      </c>
      <c r="G1102" s="29" t="s">
        <v>1975</v>
      </c>
      <c r="H1102" s="30">
        <v>44497</v>
      </c>
      <c r="I1102" s="30">
        <v>46022</v>
      </c>
      <c r="J1102" s="30" t="s">
        <v>1921</v>
      </c>
      <c r="K1102" s="29" t="s">
        <v>2517</v>
      </c>
      <c r="L1102" s="29" t="s">
        <v>2518</v>
      </c>
      <c r="M1102" s="29" t="s">
        <v>1978</v>
      </c>
      <c r="N1102" s="29" t="s">
        <v>1996</v>
      </c>
      <c r="O1102" s="29" t="s">
        <v>1997</v>
      </c>
      <c r="P1102" s="29" t="s">
        <v>1981</v>
      </c>
      <c r="Q1102" s="29" t="s">
        <v>1982</v>
      </c>
      <c r="R1102" s="30">
        <v>46006</v>
      </c>
      <c r="S1102" s="30"/>
      <c r="T1102" s="30">
        <v>46068</v>
      </c>
      <c r="U1102" s="30"/>
      <c r="V1102" s="29" t="s">
        <v>1983</v>
      </c>
      <c r="W1102" s="29" t="s">
        <v>1984</v>
      </c>
      <c r="X1102" s="30">
        <v>44834</v>
      </c>
      <c r="Y1102" s="29" t="s">
        <v>1985</v>
      </c>
    </row>
    <row r="1103" spans="1:25" x14ac:dyDescent="0.25">
      <c r="A1103" s="28" t="s">
        <v>1973</v>
      </c>
      <c r="B1103" s="29" t="s">
        <v>1974</v>
      </c>
      <c r="C1103" s="29" t="s">
        <v>62</v>
      </c>
      <c r="D1103" s="29" t="s">
        <v>63</v>
      </c>
      <c r="E1103" s="29" t="s">
        <v>63</v>
      </c>
      <c r="F1103" s="29" t="s">
        <v>64</v>
      </c>
      <c r="G1103" s="29" t="s">
        <v>1975</v>
      </c>
      <c r="H1103" s="30">
        <v>44461</v>
      </c>
      <c r="I1103" s="30">
        <v>46387</v>
      </c>
      <c r="J1103" s="30" t="s">
        <v>1921</v>
      </c>
      <c r="K1103" s="29" t="s">
        <v>1976</v>
      </c>
      <c r="L1103" s="29" t="s">
        <v>1977</v>
      </c>
      <c r="M1103" s="29" t="s">
        <v>1978</v>
      </c>
      <c r="N1103" s="29" t="s">
        <v>1979</v>
      </c>
      <c r="O1103" s="29" t="s">
        <v>1980</v>
      </c>
      <c r="P1103" s="29" t="s">
        <v>1981</v>
      </c>
      <c r="Q1103" s="29" t="s">
        <v>1982</v>
      </c>
      <c r="R1103" s="30">
        <v>44343</v>
      </c>
      <c r="S1103" s="30">
        <v>44343</v>
      </c>
      <c r="T1103" s="30">
        <v>44561</v>
      </c>
      <c r="U1103" s="30">
        <v>44561</v>
      </c>
      <c r="V1103" s="29" t="s">
        <v>1983</v>
      </c>
      <c r="W1103" s="29" t="s">
        <v>1984</v>
      </c>
      <c r="X1103" s="30">
        <v>44562</v>
      </c>
      <c r="Y1103" s="29" t="s">
        <v>1985</v>
      </c>
    </row>
    <row r="1104" spans="1:25" x14ac:dyDescent="0.25">
      <c r="A1104" s="28" t="s">
        <v>1973</v>
      </c>
      <c r="B1104" s="29" t="s">
        <v>1974</v>
      </c>
      <c r="C1104" s="29" t="s">
        <v>62</v>
      </c>
      <c r="D1104" s="29" t="s">
        <v>63</v>
      </c>
      <c r="E1104" s="29" t="s">
        <v>63</v>
      </c>
      <c r="F1104" s="29" t="s">
        <v>64</v>
      </c>
      <c r="G1104" s="29" t="s">
        <v>1975</v>
      </c>
      <c r="H1104" s="30">
        <v>44461</v>
      </c>
      <c r="I1104" s="30">
        <v>46387</v>
      </c>
      <c r="J1104" s="30" t="s">
        <v>1921</v>
      </c>
      <c r="K1104" s="29" t="s">
        <v>1976</v>
      </c>
      <c r="L1104" s="29" t="s">
        <v>1977</v>
      </c>
      <c r="M1104" s="29" t="s">
        <v>1978</v>
      </c>
      <c r="N1104" s="29" t="s">
        <v>1986</v>
      </c>
      <c r="O1104" s="29" t="s">
        <v>1987</v>
      </c>
      <c r="P1104" s="29" t="s">
        <v>1981</v>
      </c>
      <c r="Q1104" s="29" t="s">
        <v>1982</v>
      </c>
      <c r="R1104" s="30">
        <v>44343</v>
      </c>
      <c r="S1104" s="30">
        <v>44343</v>
      </c>
      <c r="T1104" s="30">
        <v>44561</v>
      </c>
      <c r="U1104" s="30">
        <v>44561</v>
      </c>
      <c r="V1104" s="29" t="s">
        <v>1983</v>
      </c>
      <c r="W1104" s="29" t="s">
        <v>1984</v>
      </c>
      <c r="X1104" s="30">
        <v>44562</v>
      </c>
      <c r="Y1104" s="29" t="s">
        <v>1985</v>
      </c>
    </row>
    <row r="1105" spans="1:25" x14ac:dyDescent="0.25">
      <c r="A1105" s="28" t="s">
        <v>1973</v>
      </c>
      <c r="B1105" s="29" t="s">
        <v>1974</v>
      </c>
      <c r="C1105" s="29" t="s">
        <v>62</v>
      </c>
      <c r="D1105" s="29" t="s">
        <v>63</v>
      </c>
      <c r="E1105" s="29" t="s">
        <v>63</v>
      </c>
      <c r="F1105" s="29" t="s">
        <v>64</v>
      </c>
      <c r="G1105" s="29" t="s">
        <v>1975</v>
      </c>
      <c r="H1105" s="30">
        <v>44461</v>
      </c>
      <c r="I1105" s="30">
        <v>46387</v>
      </c>
      <c r="J1105" s="30" t="s">
        <v>1921</v>
      </c>
      <c r="K1105" s="29" t="s">
        <v>1976</v>
      </c>
      <c r="L1105" s="29" t="s">
        <v>1977</v>
      </c>
      <c r="M1105" s="29" t="s">
        <v>1978</v>
      </c>
      <c r="N1105" s="29" t="s">
        <v>1988</v>
      </c>
      <c r="O1105" s="29" t="s">
        <v>1989</v>
      </c>
      <c r="P1105" s="29" t="s">
        <v>1981</v>
      </c>
      <c r="Q1105" s="29" t="s">
        <v>1982</v>
      </c>
      <c r="R1105" s="30">
        <v>44343</v>
      </c>
      <c r="S1105" s="30">
        <v>44343</v>
      </c>
      <c r="T1105" s="30">
        <v>44742</v>
      </c>
      <c r="U1105" s="30">
        <v>44681</v>
      </c>
      <c r="V1105" s="29" t="s">
        <v>1983</v>
      </c>
      <c r="W1105" s="29" t="s">
        <v>1984</v>
      </c>
      <c r="X1105" s="30">
        <v>44562</v>
      </c>
      <c r="Y1105" s="29" t="s">
        <v>1985</v>
      </c>
    </row>
    <row r="1106" spans="1:25" x14ac:dyDescent="0.25">
      <c r="A1106" s="28" t="s">
        <v>1973</v>
      </c>
      <c r="B1106" s="29" t="s">
        <v>1974</v>
      </c>
      <c r="C1106" s="29" t="s">
        <v>62</v>
      </c>
      <c r="D1106" s="29" t="s">
        <v>63</v>
      </c>
      <c r="E1106" s="29" t="s">
        <v>63</v>
      </c>
      <c r="F1106" s="29" t="s">
        <v>64</v>
      </c>
      <c r="G1106" s="29" t="s">
        <v>1975</v>
      </c>
      <c r="H1106" s="30">
        <v>44461</v>
      </c>
      <c r="I1106" s="30">
        <v>46387</v>
      </c>
      <c r="J1106" s="30" t="s">
        <v>1921</v>
      </c>
      <c r="K1106" s="29" t="s">
        <v>1976</v>
      </c>
      <c r="L1106" s="29" t="s">
        <v>1977</v>
      </c>
      <c r="M1106" s="29" t="s">
        <v>1978</v>
      </c>
      <c r="N1106" s="29" t="s">
        <v>1990</v>
      </c>
      <c r="O1106" s="29" t="s">
        <v>1991</v>
      </c>
      <c r="P1106" s="29" t="s">
        <v>1981</v>
      </c>
      <c r="Q1106" s="29" t="s">
        <v>1982</v>
      </c>
      <c r="R1106" s="30">
        <v>44774</v>
      </c>
      <c r="S1106" s="30"/>
      <c r="T1106" s="30">
        <v>44834</v>
      </c>
      <c r="U1106" s="30"/>
      <c r="V1106" s="29" t="s">
        <v>1983</v>
      </c>
      <c r="W1106" s="29" t="s">
        <v>1984</v>
      </c>
      <c r="X1106" s="30">
        <v>44562</v>
      </c>
      <c r="Y1106" s="29" t="s">
        <v>1985</v>
      </c>
    </row>
    <row r="1107" spans="1:25" x14ac:dyDescent="0.25">
      <c r="A1107" s="28" t="s">
        <v>1973</v>
      </c>
      <c r="B1107" s="29" t="s">
        <v>1974</v>
      </c>
      <c r="C1107" s="29" t="s">
        <v>62</v>
      </c>
      <c r="D1107" s="29" t="s">
        <v>63</v>
      </c>
      <c r="E1107" s="29" t="s">
        <v>63</v>
      </c>
      <c r="F1107" s="29" t="s">
        <v>64</v>
      </c>
      <c r="G1107" s="29" t="s">
        <v>1975</v>
      </c>
      <c r="H1107" s="30">
        <v>44461</v>
      </c>
      <c r="I1107" s="30">
        <v>46387</v>
      </c>
      <c r="J1107" s="30" t="s">
        <v>1921</v>
      </c>
      <c r="K1107" s="29" t="s">
        <v>1976</v>
      </c>
      <c r="L1107" s="29" t="s">
        <v>1977</v>
      </c>
      <c r="M1107" s="29" t="s">
        <v>1978</v>
      </c>
      <c r="N1107" s="29" t="s">
        <v>1992</v>
      </c>
      <c r="O1107" s="29" t="s">
        <v>1993</v>
      </c>
      <c r="P1107" s="29" t="s">
        <v>1981</v>
      </c>
      <c r="Q1107" s="29" t="s">
        <v>1982</v>
      </c>
      <c r="R1107" s="30">
        <v>44896</v>
      </c>
      <c r="S1107" s="30"/>
      <c r="T1107" s="30">
        <v>44925</v>
      </c>
      <c r="U1107" s="30"/>
      <c r="V1107" s="29" t="s">
        <v>1983</v>
      </c>
      <c r="W1107" s="29" t="s">
        <v>1984</v>
      </c>
      <c r="X1107" s="30">
        <v>44562</v>
      </c>
      <c r="Y1107" s="29" t="s">
        <v>1985</v>
      </c>
    </row>
    <row r="1108" spans="1:25" x14ac:dyDescent="0.25">
      <c r="A1108" s="28" t="s">
        <v>1973</v>
      </c>
      <c r="B1108" s="29" t="s">
        <v>1974</v>
      </c>
      <c r="C1108" s="29" t="s">
        <v>62</v>
      </c>
      <c r="D1108" s="29" t="s">
        <v>63</v>
      </c>
      <c r="E1108" s="29" t="s">
        <v>63</v>
      </c>
      <c r="F1108" s="29" t="s">
        <v>64</v>
      </c>
      <c r="G1108" s="29" t="s">
        <v>1975</v>
      </c>
      <c r="H1108" s="30">
        <v>44461</v>
      </c>
      <c r="I1108" s="30">
        <v>46387</v>
      </c>
      <c r="J1108" s="30" t="s">
        <v>1921</v>
      </c>
      <c r="K1108" s="29" t="s">
        <v>1976</v>
      </c>
      <c r="L1108" s="29" t="s">
        <v>1977</v>
      </c>
      <c r="M1108" s="29" t="s">
        <v>1978</v>
      </c>
      <c r="N1108" s="29" t="s">
        <v>1994</v>
      </c>
      <c r="O1108" s="29" t="s">
        <v>1995</v>
      </c>
      <c r="P1108" s="29" t="s">
        <v>1981</v>
      </c>
      <c r="Q1108" s="29" t="s">
        <v>1982</v>
      </c>
      <c r="R1108" s="30">
        <v>44928</v>
      </c>
      <c r="S1108" s="30"/>
      <c r="T1108" s="30">
        <v>46022</v>
      </c>
      <c r="U1108" s="30"/>
      <c r="V1108" s="29" t="s">
        <v>1983</v>
      </c>
      <c r="W1108" s="29" t="s">
        <v>1984</v>
      </c>
      <c r="X1108" s="30">
        <v>44562</v>
      </c>
      <c r="Y1108" s="29" t="s">
        <v>1985</v>
      </c>
    </row>
    <row r="1109" spans="1:25" x14ac:dyDescent="0.25">
      <c r="A1109" s="28" t="s">
        <v>1973</v>
      </c>
      <c r="B1109" s="29" t="s">
        <v>1974</v>
      </c>
      <c r="C1109" s="29" t="s">
        <v>62</v>
      </c>
      <c r="D1109" s="29" t="s">
        <v>63</v>
      </c>
      <c r="E1109" s="29" t="s">
        <v>63</v>
      </c>
      <c r="F1109" s="29" t="s">
        <v>64</v>
      </c>
      <c r="G1109" s="29" t="s">
        <v>1975</v>
      </c>
      <c r="H1109" s="30">
        <v>44461</v>
      </c>
      <c r="I1109" s="30">
        <v>46387</v>
      </c>
      <c r="J1109" s="30" t="s">
        <v>1921</v>
      </c>
      <c r="K1109" s="29" t="s">
        <v>1976</v>
      </c>
      <c r="L1109" s="29" t="s">
        <v>1977</v>
      </c>
      <c r="M1109" s="29" t="s">
        <v>1978</v>
      </c>
      <c r="N1109" s="29" t="s">
        <v>1996</v>
      </c>
      <c r="O1109" s="29" t="s">
        <v>1997</v>
      </c>
      <c r="P1109" s="29" t="s">
        <v>1981</v>
      </c>
      <c r="Q1109" s="29" t="s">
        <v>1982</v>
      </c>
      <c r="R1109" s="30">
        <v>45992</v>
      </c>
      <c r="S1109" s="30"/>
      <c r="T1109" s="30">
        <v>46022</v>
      </c>
      <c r="U1109" s="30"/>
      <c r="V1109" s="29" t="s">
        <v>1983</v>
      </c>
      <c r="W1109" s="29" t="s">
        <v>1984</v>
      </c>
      <c r="X1109" s="30">
        <v>44562</v>
      </c>
      <c r="Y1109" s="29" t="s">
        <v>1985</v>
      </c>
    </row>
    <row r="1110" spans="1:25" x14ac:dyDescent="0.25">
      <c r="A1110" s="28" t="s">
        <v>1973</v>
      </c>
      <c r="B1110" s="29" t="s">
        <v>1974</v>
      </c>
      <c r="C1110" s="29" t="s">
        <v>65</v>
      </c>
      <c r="D1110" s="29" t="s">
        <v>66</v>
      </c>
      <c r="E1110" s="29" t="s">
        <v>66</v>
      </c>
      <c r="F1110" s="29" t="s">
        <v>67</v>
      </c>
      <c r="G1110" s="29" t="s">
        <v>1975</v>
      </c>
      <c r="H1110" s="30">
        <v>44461</v>
      </c>
      <c r="I1110" s="30">
        <v>45458</v>
      </c>
      <c r="J1110" s="30" t="s">
        <v>1921</v>
      </c>
      <c r="K1110" s="29" t="s">
        <v>1976</v>
      </c>
      <c r="L1110" s="29" t="s">
        <v>1977</v>
      </c>
      <c r="M1110" s="29" t="s">
        <v>1978</v>
      </c>
      <c r="N1110" s="29" t="s">
        <v>1979</v>
      </c>
      <c r="O1110" s="29" t="s">
        <v>1980</v>
      </c>
      <c r="P1110" s="29" t="s">
        <v>1981</v>
      </c>
      <c r="Q1110" s="29" t="s">
        <v>1982</v>
      </c>
      <c r="R1110" s="30">
        <v>44336</v>
      </c>
      <c r="S1110" s="30">
        <v>44336</v>
      </c>
      <c r="T1110" s="30">
        <v>44550</v>
      </c>
      <c r="U1110" s="30">
        <v>44561</v>
      </c>
      <c r="V1110" s="29" t="s">
        <v>2000</v>
      </c>
      <c r="W1110" s="29" t="s">
        <v>2001</v>
      </c>
      <c r="X1110" s="30">
        <v>44727</v>
      </c>
      <c r="Y1110" s="29" t="s">
        <v>1985</v>
      </c>
    </row>
    <row r="1111" spans="1:25" x14ac:dyDescent="0.25">
      <c r="A1111" s="28" t="s">
        <v>1973</v>
      </c>
      <c r="B1111" s="29" t="s">
        <v>1974</v>
      </c>
      <c r="C1111" s="29" t="s">
        <v>65</v>
      </c>
      <c r="D1111" s="29" t="s">
        <v>66</v>
      </c>
      <c r="E1111" s="29" t="s">
        <v>66</v>
      </c>
      <c r="F1111" s="29" t="s">
        <v>67</v>
      </c>
      <c r="G1111" s="29" t="s">
        <v>1975</v>
      </c>
      <c r="H1111" s="30">
        <v>44461</v>
      </c>
      <c r="I1111" s="30">
        <v>45458</v>
      </c>
      <c r="J1111" s="30" t="s">
        <v>1921</v>
      </c>
      <c r="K1111" s="29" t="s">
        <v>1976</v>
      </c>
      <c r="L1111" s="29" t="s">
        <v>1977</v>
      </c>
      <c r="M1111" s="29" t="s">
        <v>1978</v>
      </c>
      <c r="N1111" s="29" t="s">
        <v>1986</v>
      </c>
      <c r="O1111" s="29" t="s">
        <v>1987</v>
      </c>
      <c r="P1111" s="29" t="s">
        <v>1981</v>
      </c>
      <c r="Q1111" s="29" t="s">
        <v>1982</v>
      </c>
      <c r="R1111" s="30">
        <v>44819</v>
      </c>
      <c r="S1111" s="30"/>
      <c r="T1111" s="30">
        <v>44880</v>
      </c>
      <c r="U1111" s="30"/>
      <c r="V1111" s="29" t="s">
        <v>2000</v>
      </c>
      <c r="W1111" s="29" t="s">
        <v>2001</v>
      </c>
      <c r="X1111" s="30">
        <v>44727</v>
      </c>
      <c r="Y1111" s="29" t="s">
        <v>1985</v>
      </c>
    </row>
    <row r="1112" spans="1:25" x14ac:dyDescent="0.25">
      <c r="A1112" s="28" t="s">
        <v>1973</v>
      </c>
      <c r="B1112" s="29" t="s">
        <v>1974</v>
      </c>
      <c r="C1112" s="29" t="s">
        <v>65</v>
      </c>
      <c r="D1112" s="29" t="s">
        <v>66</v>
      </c>
      <c r="E1112" s="29" t="s">
        <v>66</v>
      </c>
      <c r="F1112" s="29" t="s">
        <v>67</v>
      </c>
      <c r="G1112" s="29" t="s">
        <v>1975</v>
      </c>
      <c r="H1112" s="30">
        <v>44461</v>
      </c>
      <c r="I1112" s="30">
        <v>45458</v>
      </c>
      <c r="J1112" s="30" t="s">
        <v>1921</v>
      </c>
      <c r="K1112" s="29" t="s">
        <v>1976</v>
      </c>
      <c r="L1112" s="29" t="s">
        <v>1977</v>
      </c>
      <c r="M1112" s="29" t="s">
        <v>1978</v>
      </c>
      <c r="N1112" s="29" t="s">
        <v>1988</v>
      </c>
      <c r="O1112" s="29" t="s">
        <v>1989</v>
      </c>
      <c r="P1112" s="29" t="s">
        <v>1981</v>
      </c>
      <c r="Q1112" s="29" t="s">
        <v>1982</v>
      </c>
      <c r="R1112" s="30">
        <v>44910</v>
      </c>
      <c r="S1112" s="30"/>
      <c r="T1112" s="30">
        <v>44941</v>
      </c>
      <c r="U1112" s="30"/>
      <c r="V1112" s="29" t="s">
        <v>2000</v>
      </c>
      <c r="W1112" s="29" t="s">
        <v>2001</v>
      </c>
      <c r="X1112" s="30">
        <v>44727</v>
      </c>
      <c r="Y1112" s="29" t="s">
        <v>1985</v>
      </c>
    </row>
    <row r="1113" spans="1:25" x14ac:dyDescent="0.25">
      <c r="A1113" s="28" t="s">
        <v>1973</v>
      </c>
      <c r="B1113" s="29" t="s">
        <v>1974</v>
      </c>
      <c r="C1113" s="29" t="s">
        <v>65</v>
      </c>
      <c r="D1113" s="29" t="s">
        <v>66</v>
      </c>
      <c r="E1113" s="29" t="s">
        <v>66</v>
      </c>
      <c r="F1113" s="29" t="s">
        <v>67</v>
      </c>
      <c r="G1113" s="29" t="s">
        <v>1975</v>
      </c>
      <c r="H1113" s="30">
        <v>44461</v>
      </c>
      <c r="I1113" s="30">
        <v>45458</v>
      </c>
      <c r="J1113" s="30" t="s">
        <v>1921</v>
      </c>
      <c r="K1113" s="29" t="s">
        <v>1976</v>
      </c>
      <c r="L1113" s="29" t="s">
        <v>1977</v>
      </c>
      <c r="M1113" s="29" t="s">
        <v>1978</v>
      </c>
      <c r="N1113" s="29" t="s">
        <v>1990</v>
      </c>
      <c r="O1113" s="29" t="s">
        <v>1991</v>
      </c>
      <c r="P1113" s="29" t="s">
        <v>1981</v>
      </c>
      <c r="Q1113" s="29" t="s">
        <v>1982</v>
      </c>
      <c r="R1113" s="30">
        <v>44972</v>
      </c>
      <c r="S1113" s="30"/>
      <c r="T1113" s="30">
        <v>45000</v>
      </c>
      <c r="U1113" s="30"/>
      <c r="V1113" s="29" t="s">
        <v>2000</v>
      </c>
      <c r="W1113" s="29" t="s">
        <v>2001</v>
      </c>
      <c r="X1113" s="30">
        <v>44727</v>
      </c>
      <c r="Y1113" s="29" t="s">
        <v>1985</v>
      </c>
    </row>
    <row r="1114" spans="1:25" x14ac:dyDescent="0.25">
      <c r="A1114" s="28" t="s">
        <v>1973</v>
      </c>
      <c r="B1114" s="29" t="s">
        <v>1974</v>
      </c>
      <c r="C1114" s="29" t="s">
        <v>65</v>
      </c>
      <c r="D1114" s="29" t="s">
        <v>66</v>
      </c>
      <c r="E1114" s="29" t="s">
        <v>66</v>
      </c>
      <c r="F1114" s="29" t="s">
        <v>67</v>
      </c>
      <c r="G1114" s="29" t="s">
        <v>1975</v>
      </c>
      <c r="H1114" s="30">
        <v>44461</v>
      </c>
      <c r="I1114" s="30">
        <v>45458</v>
      </c>
      <c r="J1114" s="30" t="s">
        <v>1921</v>
      </c>
      <c r="K1114" s="29" t="s">
        <v>1976</v>
      </c>
      <c r="L1114" s="29" t="s">
        <v>1977</v>
      </c>
      <c r="M1114" s="29" t="s">
        <v>1978</v>
      </c>
      <c r="N1114" s="29" t="s">
        <v>1992</v>
      </c>
      <c r="O1114" s="29" t="s">
        <v>1993</v>
      </c>
      <c r="P1114" s="29" t="s">
        <v>1981</v>
      </c>
      <c r="Q1114" s="29" t="s">
        <v>1982</v>
      </c>
      <c r="R1114" s="30">
        <v>45061</v>
      </c>
      <c r="S1114" s="30"/>
      <c r="T1114" s="30">
        <v>45075</v>
      </c>
      <c r="U1114" s="30"/>
      <c r="V1114" s="29" t="s">
        <v>2000</v>
      </c>
      <c r="W1114" s="29" t="s">
        <v>2001</v>
      </c>
      <c r="X1114" s="30">
        <v>44727</v>
      </c>
      <c r="Y1114" s="29" t="s">
        <v>1985</v>
      </c>
    </row>
    <row r="1115" spans="1:25" x14ac:dyDescent="0.25">
      <c r="A1115" s="28" t="s">
        <v>1973</v>
      </c>
      <c r="B1115" s="29" t="s">
        <v>1974</v>
      </c>
      <c r="C1115" s="29" t="s">
        <v>65</v>
      </c>
      <c r="D1115" s="29" t="s">
        <v>66</v>
      </c>
      <c r="E1115" s="29" t="s">
        <v>66</v>
      </c>
      <c r="F1115" s="29" t="s">
        <v>67</v>
      </c>
      <c r="G1115" s="29" t="s">
        <v>1975</v>
      </c>
      <c r="H1115" s="30">
        <v>44461</v>
      </c>
      <c r="I1115" s="30">
        <v>45458</v>
      </c>
      <c r="J1115" s="30" t="s">
        <v>1921</v>
      </c>
      <c r="K1115" s="29" t="s">
        <v>1976</v>
      </c>
      <c r="L1115" s="29" t="s">
        <v>1977</v>
      </c>
      <c r="M1115" s="29" t="s">
        <v>1978</v>
      </c>
      <c r="N1115" s="29" t="s">
        <v>1994</v>
      </c>
      <c r="O1115" s="29" t="s">
        <v>1995</v>
      </c>
      <c r="P1115" s="29" t="s">
        <v>1981</v>
      </c>
      <c r="Q1115" s="29" t="s">
        <v>1982</v>
      </c>
      <c r="R1115" s="30">
        <v>45076</v>
      </c>
      <c r="S1115" s="30"/>
      <c r="T1115" s="30">
        <v>45442</v>
      </c>
      <c r="U1115" s="30"/>
      <c r="V1115" s="29" t="s">
        <v>2000</v>
      </c>
      <c r="W1115" s="29" t="s">
        <v>2001</v>
      </c>
      <c r="X1115" s="30">
        <v>44727</v>
      </c>
      <c r="Y1115" s="29" t="s">
        <v>1985</v>
      </c>
    </row>
    <row r="1116" spans="1:25" x14ac:dyDescent="0.25">
      <c r="A1116" s="28" t="s">
        <v>1973</v>
      </c>
      <c r="B1116" s="29" t="s">
        <v>1974</v>
      </c>
      <c r="C1116" s="29" t="s">
        <v>65</v>
      </c>
      <c r="D1116" s="29" t="s">
        <v>66</v>
      </c>
      <c r="E1116" s="29" t="s">
        <v>66</v>
      </c>
      <c r="F1116" s="29" t="s">
        <v>67</v>
      </c>
      <c r="G1116" s="29" t="s">
        <v>1975</v>
      </c>
      <c r="H1116" s="30">
        <v>44461</v>
      </c>
      <c r="I1116" s="30">
        <v>45458</v>
      </c>
      <c r="J1116" s="30" t="s">
        <v>1921</v>
      </c>
      <c r="K1116" s="29" t="s">
        <v>1976</v>
      </c>
      <c r="L1116" s="29" t="s">
        <v>1977</v>
      </c>
      <c r="M1116" s="29" t="s">
        <v>1978</v>
      </c>
      <c r="N1116" s="29" t="s">
        <v>1996</v>
      </c>
      <c r="O1116" s="29" t="s">
        <v>1997</v>
      </c>
      <c r="P1116" s="29" t="s">
        <v>1981</v>
      </c>
      <c r="Q1116" s="29" t="s">
        <v>1982</v>
      </c>
      <c r="R1116" s="30">
        <v>45076</v>
      </c>
      <c r="S1116" s="30"/>
      <c r="T1116" s="30">
        <v>45503</v>
      </c>
      <c r="U1116" s="30"/>
      <c r="V1116" s="29" t="s">
        <v>2000</v>
      </c>
      <c r="W1116" s="29" t="s">
        <v>2001</v>
      </c>
      <c r="X1116" s="30">
        <v>44727</v>
      </c>
      <c r="Y1116" s="29" t="s">
        <v>1985</v>
      </c>
    </row>
    <row r="1117" spans="1:25" x14ac:dyDescent="0.25">
      <c r="A1117" s="28" t="s">
        <v>2515</v>
      </c>
      <c r="B1117" s="29" t="s">
        <v>2516</v>
      </c>
      <c r="C1117" s="29" t="s">
        <v>1520</v>
      </c>
      <c r="D1117" s="29" t="s">
        <v>1521</v>
      </c>
      <c r="E1117" s="29" t="s">
        <v>1521</v>
      </c>
      <c r="F1117" s="29" t="s">
        <v>1522</v>
      </c>
      <c r="G1117" s="29" t="s">
        <v>1975</v>
      </c>
      <c r="H1117" s="30">
        <v>44805</v>
      </c>
      <c r="I1117" s="30">
        <v>45991</v>
      </c>
      <c r="J1117" s="30" t="s">
        <v>1921</v>
      </c>
      <c r="K1117" s="29" t="s">
        <v>2517</v>
      </c>
      <c r="L1117" s="29" t="s">
        <v>2518</v>
      </c>
      <c r="M1117" s="29" t="s">
        <v>1978</v>
      </c>
      <c r="N1117" s="29" t="s">
        <v>2003</v>
      </c>
      <c r="O1117" s="29" t="s">
        <v>1993</v>
      </c>
      <c r="P1117" s="29" t="s">
        <v>2004</v>
      </c>
      <c r="Q1117" s="29" t="s">
        <v>2005</v>
      </c>
      <c r="R1117" s="30">
        <v>44866</v>
      </c>
      <c r="S1117" s="30">
        <v>45069</v>
      </c>
      <c r="T1117" s="30">
        <v>45534</v>
      </c>
      <c r="U1117" s="30"/>
      <c r="V1117" s="29" t="s">
        <v>2000</v>
      </c>
      <c r="W1117" s="29" t="s">
        <v>2001</v>
      </c>
      <c r="X1117" s="30">
        <v>44743</v>
      </c>
      <c r="Y1117" s="29" t="s">
        <v>1985</v>
      </c>
    </row>
    <row r="1118" spans="1:25" x14ac:dyDescent="0.25">
      <c r="A1118" s="28" t="s">
        <v>2515</v>
      </c>
      <c r="B1118" s="29" t="s">
        <v>2516</v>
      </c>
      <c r="C1118" s="29" t="s">
        <v>1520</v>
      </c>
      <c r="D1118" s="29" t="s">
        <v>1521</v>
      </c>
      <c r="E1118" s="29" t="s">
        <v>1521</v>
      </c>
      <c r="F1118" s="29" t="s">
        <v>1522</v>
      </c>
      <c r="G1118" s="29" t="s">
        <v>1975</v>
      </c>
      <c r="H1118" s="30">
        <v>44805</v>
      </c>
      <c r="I1118" s="30">
        <v>45991</v>
      </c>
      <c r="J1118" s="30" t="s">
        <v>1921</v>
      </c>
      <c r="K1118" s="29" t="s">
        <v>2517</v>
      </c>
      <c r="L1118" s="29" t="s">
        <v>2518</v>
      </c>
      <c r="M1118" s="29" t="s">
        <v>1978</v>
      </c>
      <c r="N1118" s="29" t="s">
        <v>2006</v>
      </c>
      <c r="O1118" s="29" t="s">
        <v>2007</v>
      </c>
      <c r="P1118" s="29" t="s">
        <v>2004</v>
      </c>
      <c r="Q1118" s="29" t="s">
        <v>2005</v>
      </c>
      <c r="R1118" s="30">
        <v>45536</v>
      </c>
      <c r="S1118" s="30"/>
      <c r="T1118" s="30">
        <v>46203</v>
      </c>
      <c r="U1118" s="30"/>
      <c r="V1118" s="29" t="s">
        <v>2000</v>
      </c>
      <c r="W1118" s="29" t="s">
        <v>2001</v>
      </c>
      <c r="X1118" s="30">
        <v>44743</v>
      </c>
      <c r="Y1118" s="29" t="s">
        <v>1985</v>
      </c>
    </row>
    <row r="1119" spans="1:25" x14ac:dyDescent="0.25">
      <c r="A1119" s="28" t="s">
        <v>1973</v>
      </c>
      <c r="B1119" s="29" t="s">
        <v>1974</v>
      </c>
      <c r="C1119" s="29" t="s">
        <v>68</v>
      </c>
      <c r="D1119" s="29" t="s">
        <v>69</v>
      </c>
      <c r="E1119" s="29" t="s">
        <v>69</v>
      </c>
      <c r="F1119" s="29" t="s">
        <v>70</v>
      </c>
      <c r="G1119" s="29" t="s">
        <v>1975</v>
      </c>
      <c r="H1119" s="30">
        <v>44439</v>
      </c>
      <c r="I1119" s="30">
        <v>46387</v>
      </c>
      <c r="J1119" s="30" t="s">
        <v>1921</v>
      </c>
      <c r="K1119" s="29" t="s">
        <v>1998</v>
      </c>
      <c r="L1119" s="29" t="s">
        <v>1999</v>
      </c>
      <c r="M1119" s="29" t="s">
        <v>1978</v>
      </c>
      <c r="N1119" s="29" t="s">
        <v>1979</v>
      </c>
      <c r="O1119" s="29" t="s">
        <v>1980</v>
      </c>
      <c r="P1119" s="29" t="s">
        <v>1981</v>
      </c>
      <c r="Q1119" s="29" t="s">
        <v>1982</v>
      </c>
      <c r="R1119" s="30">
        <v>44743</v>
      </c>
      <c r="S1119" s="30">
        <v>44757</v>
      </c>
      <c r="T1119" s="30">
        <v>44834</v>
      </c>
      <c r="U1119" s="30">
        <v>44895</v>
      </c>
      <c r="V1119" s="29" t="s">
        <v>1983</v>
      </c>
      <c r="W1119" s="29" t="s">
        <v>1984</v>
      </c>
      <c r="X1119" s="30">
        <v>44652</v>
      </c>
      <c r="Y1119" s="29" t="s">
        <v>1985</v>
      </c>
    </row>
    <row r="1120" spans="1:25" x14ac:dyDescent="0.25">
      <c r="A1120" s="28" t="s">
        <v>1973</v>
      </c>
      <c r="B1120" s="29" t="s">
        <v>1974</v>
      </c>
      <c r="C1120" s="29" t="s">
        <v>68</v>
      </c>
      <c r="D1120" s="29" t="s">
        <v>69</v>
      </c>
      <c r="E1120" s="29" t="s">
        <v>69</v>
      </c>
      <c r="F1120" s="29" t="s">
        <v>70</v>
      </c>
      <c r="G1120" s="29" t="s">
        <v>1975</v>
      </c>
      <c r="H1120" s="30">
        <v>44439</v>
      </c>
      <c r="I1120" s="30">
        <v>46387</v>
      </c>
      <c r="J1120" s="30" t="s">
        <v>1921</v>
      </c>
      <c r="K1120" s="29" t="s">
        <v>1998</v>
      </c>
      <c r="L1120" s="29" t="s">
        <v>1999</v>
      </c>
      <c r="M1120" s="29" t="s">
        <v>1978</v>
      </c>
      <c r="N1120" s="29" t="s">
        <v>1986</v>
      </c>
      <c r="O1120" s="29" t="s">
        <v>1987</v>
      </c>
      <c r="P1120" s="29" t="s">
        <v>1981</v>
      </c>
      <c r="Q1120" s="29" t="s">
        <v>1982</v>
      </c>
      <c r="R1120" s="30">
        <v>44835</v>
      </c>
      <c r="S1120" s="30">
        <v>44654</v>
      </c>
      <c r="T1120" s="30">
        <v>44854</v>
      </c>
      <c r="U1120" s="30">
        <v>44671</v>
      </c>
      <c r="V1120" s="29" t="s">
        <v>1983</v>
      </c>
      <c r="W1120" s="29" t="s">
        <v>1984</v>
      </c>
      <c r="X1120" s="30">
        <v>44652</v>
      </c>
      <c r="Y1120" s="29" t="s">
        <v>1985</v>
      </c>
    </row>
    <row r="1121" spans="1:25" x14ac:dyDescent="0.25">
      <c r="A1121" s="28" t="s">
        <v>1973</v>
      </c>
      <c r="B1121" s="29" t="s">
        <v>1974</v>
      </c>
      <c r="C1121" s="29" t="s">
        <v>68</v>
      </c>
      <c r="D1121" s="29" t="s">
        <v>69</v>
      </c>
      <c r="E1121" s="29" t="s">
        <v>69</v>
      </c>
      <c r="F1121" s="29" t="s">
        <v>70</v>
      </c>
      <c r="G1121" s="29" t="s">
        <v>1975</v>
      </c>
      <c r="H1121" s="30">
        <v>44439</v>
      </c>
      <c r="I1121" s="30">
        <v>46387</v>
      </c>
      <c r="J1121" s="30" t="s">
        <v>1921</v>
      </c>
      <c r="K1121" s="29" t="s">
        <v>1998</v>
      </c>
      <c r="L1121" s="29" t="s">
        <v>1999</v>
      </c>
      <c r="M1121" s="29" t="s">
        <v>1978</v>
      </c>
      <c r="N1121" s="29" t="s">
        <v>1988</v>
      </c>
      <c r="O1121" s="29" t="s">
        <v>1989</v>
      </c>
      <c r="P1121" s="29" t="s">
        <v>1981</v>
      </c>
      <c r="Q1121" s="29" t="s">
        <v>1982</v>
      </c>
      <c r="R1121" s="30">
        <v>44866</v>
      </c>
      <c r="S1121" s="30">
        <v>44672</v>
      </c>
      <c r="T1121" s="30">
        <v>44895</v>
      </c>
      <c r="U1121" s="30"/>
      <c r="V1121" s="29" t="s">
        <v>1983</v>
      </c>
      <c r="W1121" s="29" t="s">
        <v>1984</v>
      </c>
      <c r="X1121" s="30">
        <v>44652</v>
      </c>
      <c r="Y1121" s="29" t="s">
        <v>1985</v>
      </c>
    </row>
    <row r="1122" spans="1:25" x14ac:dyDescent="0.25">
      <c r="A1122" s="28" t="s">
        <v>1973</v>
      </c>
      <c r="B1122" s="29" t="s">
        <v>1974</v>
      </c>
      <c r="C1122" s="29" t="s">
        <v>68</v>
      </c>
      <c r="D1122" s="29" t="s">
        <v>69</v>
      </c>
      <c r="E1122" s="29" t="s">
        <v>69</v>
      </c>
      <c r="F1122" s="29" t="s">
        <v>70</v>
      </c>
      <c r="G1122" s="29" t="s">
        <v>1975</v>
      </c>
      <c r="H1122" s="30">
        <v>44439</v>
      </c>
      <c r="I1122" s="30">
        <v>46387</v>
      </c>
      <c r="J1122" s="30" t="s">
        <v>1921</v>
      </c>
      <c r="K1122" s="29" t="s">
        <v>1998</v>
      </c>
      <c r="L1122" s="29" t="s">
        <v>1999</v>
      </c>
      <c r="M1122" s="29" t="s">
        <v>1978</v>
      </c>
      <c r="N1122" s="29" t="s">
        <v>1990</v>
      </c>
      <c r="O1122" s="29" t="s">
        <v>1991</v>
      </c>
      <c r="P1122" s="29" t="s">
        <v>1981</v>
      </c>
      <c r="Q1122" s="29" t="s">
        <v>1982</v>
      </c>
      <c r="R1122" s="30">
        <v>44896</v>
      </c>
      <c r="S1122" s="30"/>
      <c r="T1122" s="30">
        <v>44941</v>
      </c>
      <c r="U1122" s="30"/>
      <c r="V1122" s="29" t="s">
        <v>1983</v>
      </c>
      <c r="W1122" s="29" t="s">
        <v>1984</v>
      </c>
      <c r="X1122" s="30">
        <v>44652</v>
      </c>
      <c r="Y1122" s="29" t="s">
        <v>1985</v>
      </c>
    </row>
    <row r="1123" spans="1:25" x14ac:dyDescent="0.25">
      <c r="A1123" s="28" t="s">
        <v>1973</v>
      </c>
      <c r="B1123" s="29" t="s">
        <v>1974</v>
      </c>
      <c r="C1123" s="29" t="s">
        <v>68</v>
      </c>
      <c r="D1123" s="29" t="s">
        <v>69</v>
      </c>
      <c r="E1123" s="29" t="s">
        <v>69</v>
      </c>
      <c r="F1123" s="29" t="s">
        <v>70</v>
      </c>
      <c r="G1123" s="29" t="s">
        <v>1975</v>
      </c>
      <c r="H1123" s="30">
        <v>44439</v>
      </c>
      <c r="I1123" s="30">
        <v>46387</v>
      </c>
      <c r="J1123" s="30" t="s">
        <v>1921</v>
      </c>
      <c r="K1123" s="29" t="s">
        <v>1998</v>
      </c>
      <c r="L1123" s="29" t="s">
        <v>1999</v>
      </c>
      <c r="M1123" s="29" t="s">
        <v>1978</v>
      </c>
      <c r="N1123" s="29" t="s">
        <v>1992</v>
      </c>
      <c r="O1123" s="29" t="s">
        <v>1993</v>
      </c>
      <c r="P1123" s="29" t="s">
        <v>1981</v>
      </c>
      <c r="Q1123" s="29" t="s">
        <v>1982</v>
      </c>
      <c r="R1123" s="30">
        <v>45031</v>
      </c>
      <c r="S1123" s="30"/>
      <c r="T1123" s="30">
        <v>45412</v>
      </c>
      <c r="U1123" s="30"/>
      <c r="V1123" s="29" t="s">
        <v>1983</v>
      </c>
      <c r="W1123" s="29" t="s">
        <v>1984</v>
      </c>
      <c r="X1123" s="30">
        <v>44652</v>
      </c>
      <c r="Y1123" s="29" t="s">
        <v>1985</v>
      </c>
    </row>
    <row r="1124" spans="1:25" x14ac:dyDescent="0.25">
      <c r="A1124" s="28" t="s">
        <v>1973</v>
      </c>
      <c r="B1124" s="29" t="s">
        <v>1974</v>
      </c>
      <c r="C1124" s="29" t="s">
        <v>68</v>
      </c>
      <c r="D1124" s="29" t="s">
        <v>69</v>
      </c>
      <c r="E1124" s="29" t="s">
        <v>69</v>
      </c>
      <c r="F1124" s="29" t="s">
        <v>70</v>
      </c>
      <c r="G1124" s="29" t="s">
        <v>1975</v>
      </c>
      <c r="H1124" s="30">
        <v>44439</v>
      </c>
      <c r="I1124" s="30">
        <v>46387</v>
      </c>
      <c r="J1124" s="30" t="s">
        <v>1921</v>
      </c>
      <c r="K1124" s="29" t="s">
        <v>1998</v>
      </c>
      <c r="L1124" s="29" t="s">
        <v>1999</v>
      </c>
      <c r="M1124" s="29" t="s">
        <v>1978</v>
      </c>
      <c r="N1124" s="29" t="s">
        <v>1994</v>
      </c>
      <c r="O1124" s="29" t="s">
        <v>1995</v>
      </c>
      <c r="P1124" s="29" t="s">
        <v>1981</v>
      </c>
      <c r="Q1124" s="29" t="s">
        <v>1982</v>
      </c>
      <c r="R1124" s="30">
        <v>45047</v>
      </c>
      <c r="S1124" s="30"/>
      <c r="T1124" s="30">
        <v>45412</v>
      </c>
      <c r="U1124" s="30"/>
      <c r="V1124" s="29" t="s">
        <v>1983</v>
      </c>
      <c r="W1124" s="29" t="s">
        <v>1984</v>
      </c>
      <c r="X1124" s="30">
        <v>44652</v>
      </c>
      <c r="Y1124" s="29" t="s">
        <v>1985</v>
      </c>
    </row>
    <row r="1125" spans="1:25" x14ac:dyDescent="0.25">
      <c r="A1125" s="28" t="s">
        <v>1973</v>
      </c>
      <c r="B1125" s="29" t="s">
        <v>1974</v>
      </c>
      <c r="C1125" s="29" t="s">
        <v>68</v>
      </c>
      <c r="D1125" s="29" t="s">
        <v>69</v>
      </c>
      <c r="E1125" s="29" t="s">
        <v>69</v>
      </c>
      <c r="F1125" s="29" t="s">
        <v>70</v>
      </c>
      <c r="G1125" s="29" t="s">
        <v>1975</v>
      </c>
      <c r="H1125" s="30">
        <v>44439</v>
      </c>
      <c r="I1125" s="30">
        <v>46387</v>
      </c>
      <c r="J1125" s="30" t="s">
        <v>1921</v>
      </c>
      <c r="K1125" s="29" t="s">
        <v>1998</v>
      </c>
      <c r="L1125" s="29" t="s">
        <v>1999</v>
      </c>
      <c r="M1125" s="29" t="s">
        <v>1978</v>
      </c>
      <c r="N1125" s="29" t="s">
        <v>1996</v>
      </c>
      <c r="O1125" s="29" t="s">
        <v>1997</v>
      </c>
      <c r="P1125" s="29" t="s">
        <v>1981</v>
      </c>
      <c r="Q1125" s="29" t="s">
        <v>1982</v>
      </c>
      <c r="R1125" s="30">
        <v>45413</v>
      </c>
      <c r="S1125" s="30"/>
      <c r="T1125" s="30">
        <v>45443</v>
      </c>
      <c r="U1125" s="30"/>
      <c r="V1125" s="29" t="s">
        <v>1983</v>
      </c>
      <c r="W1125" s="29" t="s">
        <v>1984</v>
      </c>
      <c r="X1125" s="30">
        <v>44652</v>
      </c>
      <c r="Y1125" s="29" t="s">
        <v>1985</v>
      </c>
    </row>
    <row r="1126" spans="1:25" x14ac:dyDescent="0.25">
      <c r="A1126" s="28" t="s">
        <v>2515</v>
      </c>
      <c r="B1126" s="29" t="s">
        <v>2516</v>
      </c>
      <c r="C1126" s="29" t="s">
        <v>1523</v>
      </c>
      <c r="D1126" s="29" t="s">
        <v>1524</v>
      </c>
      <c r="E1126" s="29" t="s">
        <v>1524</v>
      </c>
      <c r="F1126" s="29" t="s">
        <v>1525</v>
      </c>
      <c r="G1126" s="29" t="s">
        <v>1975</v>
      </c>
      <c r="H1126" s="30">
        <v>44477</v>
      </c>
      <c r="I1126" s="30">
        <v>45657</v>
      </c>
      <c r="J1126" s="30" t="s">
        <v>1921</v>
      </c>
      <c r="K1126" s="29" t="s">
        <v>2517</v>
      </c>
      <c r="L1126" s="29" t="s">
        <v>2518</v>
      </c>
      <c r="M1126" s="29" t="s">
        <v>1978</v>
      </c>
      <c r="N1126" s="29" t="s">
        <v>1979</v>
      </c>
      <c r="O1126" s="29" t="s">
        <v>1980</v>
      </c>
      <c r="P1126" s="29" t="s">
        <v>1981</v>
      </c>
      <c r="Q1126" s="29" t="s">
        <v>1982</v>
      </c>
      <c r="R1126" s="30">
        <v>44421</v>
      </c>
      <c r="S1126" s="30">
        <v>44421</v>
      </c>
      <c r="T1126" s="30">
        <v>44497</v>
      </c>
      <c r="U1126" s="30">
        <v>44497</v>
      </c>
      <c r="V1126" s="29" t="s">
        <v>1983</v>
      </c>
      <c r="W1126" s="29" t="s">
        <v>1984</v>
      </c>
      <c r="X1126" s="30">
        <v>44477</v>
      </c>
      <c r="Y1126" s="29" t="s">
        <v>1985</v>
      </c>
    </row>
    <row r="1127" spans="1:25" x14ac:dyDescent="0.25">
      <c r="A1127" s="28" t="s">
        <v>2515</v>
      </c>
      <c r="B1127" s="29" t="s">
        <v>2516</v>
      </c>
      <c r="C1127" s="29" t="s">
        <v>1523</v>
      </c>
      <c r="D1127" s="29" t="s">
        <v>1524</v>
      </c>
      <c r="E1127" s="29" t="s">
        <v>1524</v>
      </c>
      <c r="F1127" s="29" t="s">
        <v>1525</v>
      </c>
      <c r="G1127" s="29" t="s">
        <v>1975</v>
      </c>
      <c r="H1127" s="30">
        <v>44477</v>
      </c>
      <c r="I1127" s="30">
        <v>45657</v>
      </c>
      <c r="J1127" s="30" t="s">
        <v>1921</v>
      </c>
      <c r="K1127" s="29" t="s">
        <v>2517</v>
      </c>
      <c r="L1127" s="29" t="s">
        <v>2518</v>
      </c>
      <c r="M1127" s="29" t="s">
        <v>1978</v>
      </c>
      <c r="N1127" s="29" t="s">
        <v>1986</v>
      </c>
      <c r="O1127" s="29" t="s">
        <v>1987</v>
      </c>
      <c r="P1127" s="29" t="s">
        <v>1981</v>
      </c>
      <c r="Q1127" s="29" t="s">
        <v>1982</v>
      </c>
      <c r="R1127" s="30">
        <v>44421</v>
      </c>
      <c r="S1127" s="30">
        <v>44421</v>
      </c>
      <c r="T1127" s="30">
        <v>44497</v>
      </c>
      <c r="U1127" s="30">
        <v>44497</v>
      </c>
      <c r="V1127" s="29" t="s">
        <v>1983</v>
      </c>
      <c r="W1127" s="29" t="s">
        <v>1984</v>
      </c>
      <c r="X1127" s="30">
        <v>44477</v>
      </c>
      <c r="Y1127" s="29" t="s">
        <v>1985</v>
      </c>
    </row>
    <row r="1128" spans="1:25" x14ac:dyDescent="0.25">
      <c r="A1128" s="28" t="s">
        <v>2515</v>
      </c>
      <c r="B1128" s="29" t="s">
        <v>2516</v>
      </c>
      <c r="C1128" s="29" t="s">
        <v>1523</v>
      </c>
      <c r="D1128" s="29" t="s">
        <v>1524</v>
      </c>
      <c r="E1128" s="29" t="s">
        <v>1524</v>
      </c>
      <c r="F1128" s="29" t="s">
        <v>1525</v>
      </c>
      <c r="G1128" s="29" t="s">
        <v>1975</v>
      </c>
      <c r="H1128" s="30">
        <v>44477</v>
      </c>
      <c r="I1128" s="30">
        <v>45657</v>
      </c>
      <c r="J1128" s="30" t="s">
        <v>1921</v>
      </c>
      <c r="K1128" s="29" t="s">
        <v>2517</v>
      </c>
      <c r="L1128" s="29" t="s">
        <v>2518</v>
      </c>
      <c r="M1128" s="29" t="s">
        <v>1978</v>
      </c>
      <c r="N1128" s="29" t="s">
        <v>1988</v>
      </c>
      <c r="O1128" s="29" t="s">
        <v>1989</v>
      </c>
      <c r="P1128" s="29" t="s">
        <v>1981</v>
      </c>
      <c r="Q1128" s="29" t="s">
        <v>1982</v>
      </c>
      <c r="R1128" s="30">
        <v>44979</v>
      </c>
      <c r="S1128" s="30">
        <v>44979</v>
      </c>
      <c r="T1128" s="30">
        <v>45401</v>
      </c>
      <c r="U1128" s="30">
        <v>45369</v>
      </c>
      <c r="V1128" s="29" t="s">
        <v>1983</v>
      </c>
      <c r="W1128" s="29" t="s">
        <v>1984</v>
      </c>
      <c r="X1128" s="30">
        <v>44477</v>
      </c>
      <c r="Y1128" s="29" t="s">
        <v>1985</v>
      </c>
    </row>
    <row r="1129" spans="1:25" x14ac:dyDescent="0.25">
      <c r="A1129" s="28" t="s">
        <v>2515</v>
      </c>
      <c r="B1129" s="29" t="s">
        <v>2516</v>
      </c>
      <c r="C1129" s="29" t="s">
        <v>1523</v>
      </c>
      <c r="D1129" s="29" t="s">
        <v>1524</v>
      </c>
      <c r="E1129" s="29" t="s">
        <v>1524</v>
      </c>
      <c r="F1129" s="29" t="s">
        <v>1525</v>
      </c>
      <c r="G1129" s="29" t="s">
        <v>1975</v>
      </c>
      <c r="H1129" s="30">
        <v>44477</v>
      </c>
      <c r="I1129" s="30">
        <v>45657</v>
      </c>
      <c r="J1129" s="30" t="s">
        <v>1921</v>
      </c>
      <c r="K1129" s="29" t="s">
        <v>2517</v>
      </c>
      <c r="L1129" s="29" t="s">
        <v>2518</v>
      </c>
      <c r="M1129" s="29" t="s">
        <v>1978</v>
      </c>
      <c r="N1129" s="29" t="s">
        <v>1990</v>
      </c>
      <c r="O1129" s="29" t="s">
        <v>1991</v>
      </c>
      <c r="P1129" s="29" t="s">
        <v>1981</v>
      </c>
      <c r="Q1129" s="29" t="s">
        <v>1982</v>
      </c>
      <c r="R1129" s="30">
        <v>44979</v>
      </c>
      <c r="S1129" s="30">
        <v>44979</v>
      </c>
      <c r="T1129" s="30">
        <v>45401</v>
      </c>
      <c r="U1129" s="30">
        <v>45377</v>
      </c>
      <c r="V1129" s="29" t="s">
        <v>1983</v>
      </c>
      <c r="W1129" s="29" t="s">
        <v>1984</v>
      </c>
      <c r="X1129" s="30">
        <v>44477</v>
      </c>
      <c r="Y1129" s="29" t="s">
        <v>1985</v>
      </c>
    </row>
    <row r="1130" spans="1:25" x14ac:dyDescent="0.25">
      <c r="A1130" s="28" t="s">
        <v>2515</v>
      </c>
      <c r="B1130" s="29" t="s">
        <v>2516</v>
      </c>
      <c r="C1130" s="29" t="s">
        <v>1523</v>
      </c>
      <c r="D1130" s="29" t="s">
        <v>1524</v>
      </c>
      <c r="E1130" s="29" t="s">
        <v>1524</v>
      </c>
      <c r="F1130" s="29" t="s">
        <v>1525</v>
      </c>
      <c r="G1130" s="29" t="s">
        <v>1975</v>
      </c>
      <c r="H1130" s="30">
        <v>44477</v>
      </c>
      <c r="I1130" s="30">
        <v>45657</v>
      </c>
      <c r="J1130" s="30" t="s">
        <v>1921</v>
      </c>
      <c r="K1130" s="29" t="s">
        <v>2517</v>
      </c>
      <c r="L1130" s="29" t="s">
        <v>2518</v>
      </c>
      <c r="M1130" s="29" t="s">
        <v>1978</v>
      </c>
      <c r="N1130" s="29" t="s">
        <v>1992</v>
      </c>
      <c r="O1130" s="29" t="s">
        <v>1993</v>
      </c>
      <c r="P1130" s="29" t="s">
        <v>1981</v>
      </c>
      <c r="Q1130" s="29" t="s">
        <v>1982</v>
      </c>
      <c r="R1130" s="30">
        <v>45580</v>
      </c>
      <c r="S1130" s="30"/>
      <c r="T1130" s="30">
        <v>45596</v>
      </c>
      <c r="U1130" s="30"/>
      <c r="V1130" s="29" t="s">
        <v>1983</v>
      </c>
      <c r="W1130" s="29" t="s">
        <v>1984</v>
      </c>
      <c r="X1130" s="30">
        <v>44477</v>
      </c>
      <c r="Y1130" s="29" t="s">
        <v>1985</v>
      </c>
    </row>
    <row r="1131" spans="1:25" x14ac:dyDescent="0.25">
      <c r="A1131" s="28" t="s">
        <v>2515</v>
      </c>
      <c r="B1131" s="29" t="s">
        <v>2516</v>
      </c>
      <c r="C1131" s="29" t="s">
        <v>1523</v>
      </c>
      <c r="D1131" s="29" t="s">
        <v>1524</v>
      </c>
      <c r="E1131" s="29" t="s">
        <v>1524</v>
      </c>
      <c r="F1131" s="29" t="s">
        <v>1525</v>
      </c>
      <c r="G1131" s="29" t="s">
        <v>1975</v>
      </c>
      <c r="H1131" s="30">
        <v>44477</v>
      </c>
      <c r="I1131" s="30">
        <v>45657</v>
      </c>
      <c r="J1131" s="30" t="s">
        <v>1921</v>
      </c>
      <c r="K1131" s="29" t="s">
        <v>2517</v>
      </c>
      <c r="L1131" s="29" t="s">
        <v>2518</v>
      </c>
      <c r="M1131" s="29" t="s">
        <v>1978</v>
      </c>
      <c r="N1131" s="29" t="s">
        <v>1994</v>
      </c>
      <c r="O1131" s="29" t="s">
        <v>1995</v>
      </c>
      <c r="P1131" s="29" t="s">
        <v>1981</v>
      </c>
      <c r="Q1131" s="29" t="s">
        <v>1982</v>
      </c>
      <c r="R1131" s="30">
        <v>45600</v>
      </c>
      <c r="S1131" s="30"/>
      <c r="T1131" s="30">
        <v>46097</v>
      </c>
      <c r="U1131" s="30"/>
      <c r="V1131" s="29" t="s">
        <v>1983</v>
      </c>
      <c r="W1131" s="29" t="s">
        <v>1984</v>
      </c>
      <c r="X1131" s="30">
        <v>44477</v>
      </c>
      <c r="Y1131" s="29" t="s">
        <v>1985</v>
      </c>
    </row>
    <row r="1132" spans="1:25" x14ac:dyDescent="0.25">
      <c r="A1132" s="28" t="s">
        <v>2515</v>
      </c>
      <c r="B1132" s="29" t="s">
        <v>2516</v>
      </c>
      <c r="C1132" s="29" t="s">
        <v>1523</v>
      </c>
      <c r="D1132" s="29" t="s">
        <v>1524</v>
      </c>
      <c r="E1132" s="29" t="s">
        <v>1524</v>
      </c>
      <c r="F1132" s="29" t="s">
        <v>1525</v>
      </c>
      <c r="G1132" s="29" t="s">
        <v>1975</v>
      </c>
      <c r="H1132" s="30">
        <v>44477</v>
      </c>
      <c r="I1132" s="30">
        <v>45657</v>
      </c>
      <c r="J1132" s="30" t="s">
        <v>1921</v>
      </c>
      <c r="K1132" s="29" t="s">
        <v>2517</v>
      </c>
      <c r="L1132" s="29" t="s">
        <v>2518</v>
      </c>
      <c r="M1132" s="29" t="s">
        <v>1978</v>
      </c>
      <c r="N1132" s="29" t="s">
        <v>1996</v>
      </c>
      <c r="O1132" s="29" t="s">
        <v>1997</v>
      </c>
      <c r="P1132" s="29" t="s">
        <v>1981</v>
      </c>
      <c r="Q1132" s="29" t="s">
        <v>1982</v>
      </c>
      <c r="R1132" s="30">
        <v>46098</v>
      </c>
      <c r="S1132" s="30"/>
      <c r="T1132" s="30">
        <v>46157</v>
      </c>
      <c r="U1132" s="30"/>
      <c r="V1132" s="29" t="s">
        <v>1983</v>
      </c>
      <c r="W1132" s="29" t="s">
        <v>1984</v>
      </c>
      <c r="X1132" s="30">
        <v>44477</v>
      </c>
      <c r="Y1132" s="29" t="s">
        <v>1985</v>
      </c>
    </row>
    <row r="1133" spans="1:25" x14ac:dyDescent="0.25">
      <c r="A1133" s="28" t="s">
        <v>2515</v>
      </c>
      <c r="B1133" s="29" t="s">
        <v>2516</v>
      </c>
      <c r="C1133" s="29" t="s">
        <v>1526</v>
      </c>
      <c r="D1133" s="29" t="s">
        <v>1527</v>
      </c>
      <c r="E1133" s="29" t="s">
        <v>1527</v>
      </c>
      <c r="F1133" s="29" t="s">
        <v>1528</v>
      </c>
      <c r="G1133" s="29" t="s">
        <v>1975</v>
      </c>
      <c r="H1133" s="30">
        <v>44581</v>
      </c>
      <c r="I1133" s="30">
        <v>44834</v>
      </c>
      <c r="J1133" s="30" t="s">
        <v>1921</v>
      </c>
      <c r="K1133" s="29" t="s">
        <v>2517</v>
      </c>
      <c r="L1133" s="29" t="s">
        <v>2518</v>
      </c>
      <c r="M1133" s="29" t="s">
        <v>1978</v>
      </c>
      <c r="N1133" s="29" t="s">
        <v>1979</v>
      </c>
      <c r="O1133" s="29" t="s">
        <v>1980</v>
      </c>
      <c r="P1133" s="29" t="s">
        <v>1981</v>
      </c>
      <c r="Q1133" s="29" t="s">
        <v>1982</v>
      </c>
      <c r="R1133" s="30">
        <v>44812</v>
      </c>
      <c r="S1133" s="30">
        <v>44812</v>
      </c>
      <c r="T1133" s="30">
        <v>45656</v>
      </c>
      <c r="U1133" s="30">
        <v>44858</v>
      </c>
      <c r="V1133" s="29" t="s">
        <v>1983</v>
      </c>
      <c r="W1133" s="29" t="s">
        <v>1984</v>
      </c>
      <c r="X1133" s="30">
        <v>44581</v>
      </c>
      <c r="Y1133" s="29" t="s">
        <v>2002</v>
      </c>
    </row>
    <row r="1134" spans="1:25" x14ac:dyDescent="0.25">
      <c r="A1134" s="28" t="s">
        <v>2515</v>
      </c>
      <c r="B1134" s="29" t="s">
        <v>2516</v>
      </c>
      <c r="C1134" s="29" t="s">
        <v>1526</v>
      </c>
      <c r="D1134" s="29" t="s">
        <v>1527</v>
      </c>
      <c r="E1134" s="29" t="s">
        <v>1527</v>
      </c>
      <c r="F1134" s="29" t="s">
        <v>1528</v>
      </c>
      <c r="G1134" s="29" t="s">
        <v>1975</v>
      </c>
      <c r="H1134" s="30">
        <v>44581</v>
      </c>
      <c r="I1134" s="30">
        <v>44834</v>
      </c>
      <c r="J1134" s="30" t="s">
        <v>1921</v>
      </c>
      <c r="K1134" s="29" t="s">
        <v>2517</v>
      </c>
      <c r="L1134" s="29" t="s">
        <v>2518</v>
      </c>
      <c r="M1134" s="29" t="s">
        <v>1978</v>
      </c>
      <c r="N1134" s="29" t="s">
        <v>1986</v>
      </c>
      <c r="O1134" s="29" t="s">
        <v>1987</v>
      </c>
      <c r="P1134" s="29" t="s">
        <v>1981</v>
      </c>
      <c r="Q1134" s="29" t="s">
        <v>1982</v>
      </c>
      <c r="R1134" s="30">
        <v>44862</v>
      </c>
      <c r="S1134" s="30">
        <v>45230</v>
      </c>
      <c r="T1134" s="30">
        <v>45290</v>
      </c>
      <c r="U1134" s="30">
        <v>45271</v>
      </c>
      <c r="V1134" s="29" t="s">
        <v>1983</v>
      </c>
      <c r="W1134" s="29" t="s">
        <v>1984</v>
      </c>
      <c r="X1134" s="30">
        <v>44581</v>
      </c>
      <c r="Y1134" s="29" t="s">
        <v>2002</v>
      </c>
    </row>
    <row r="1135" spans="1:25" x14ac:dyDescent="0.25">
      <c r="A1135" s="28" t="s">
        <v>2515</v>
      </c>
      <c r="B1135" s="29" t="s">
        <v>2516</v>
      </c>
      <c r="C1135" s="29" t="s">
        <v>1526</v>
      </c>
      <c r="D1135" s="29" t="s">
        <v>1527</v>
      </c>
      <c r="E1135" s="29" t="s">
        <v>1527</v>
      </c>
      <c r="F1135" s="29" t="s">
        <v>1528</v>
      </c>
      <c r="G1135" s="29" t="s">
        <v>1975</v>
      </c>
      <c r="H1135" s="30">
        <v>44581</v>
      </c>
      <c r="I1135" s="30">
        <v>44834</v>
      </c>
      <c r="J1135" s="30" t="s">
        <v>1921</v>
      </c>
      <c r="K1135" s="29" t="s">
        <v>2517</v>
      </c>
      <c r="L1135" s="29" t="s">
        <v>2518</v>
      </c>
      <c r="M1135" s="29" t="s">
        <v>1978</v>
      </c>
      <c r="N1135" s="29" t="s">
        <v>1988</v>
      </c>
      <c r="O1135" s="29" t="s">
        <v>1989</v>
      </c>
      <c r="P1135" s="29" t="s">
        <v>1981</v>
      </c>
      <c r="Q1135" s="29" t="s">
        <v>1982</v>
      </c>
      <c r="R1135" s="30">
        <v>44862</v>
      </c>
      <c r="S1135" s="30">
        <v>45230</v>
      </c>
      <c r="T1135" s="30">
        <v>45290</v>
      </c>
      <c r="U1135" s="30">
        <v>45271</v>
      </c>
      <c r="V1135" s="29" t="s">
        <v>1983</v>
      </c>
      <c r="W1135" s="29" t="s">
        <v>1984</v>
      </c>
      <c r="X1135" s="30">
        <v>44581</v>
      </c>
      <c r="Y1135" s="29" t="s">
        <v>2002</v>
      </c>
    </row>
    <row r="1136" spans="1:25" x14ac:dyDescent="0.25">
      <c r="A1136" s="28" t="s">
        <v>2515</v>
      </c>
      <c r="B1136" s="29" t="s">
        <v>2516</v>
      </c>
      <c r="C1136" s="29" t="s">
        <v>1526</v>
      </c>
      <c r="D1136" s="29" t="s">
        <v>1527</v>
      </c>
      <c r="E1136" s="29" t="s">
        <v>1527</v>
      </c>
      <c r="F1136" s="29" t="s">
        <v>1528</v>
      </c>
      <c r="G1136" s="29" t="s">
        <v>1975</v>
      </c>
      <c r="H1136" s="30">
        <v>44581</v>
      </c>
      <c r="I1136" s="30">
        <v>44834</v>
      </c>
      <c r="J1136" s="30" t="s">
        <v>1921</v>
      </c>
      <c r="K1136" s="29" t="s">
        <v>2517</v>
      </c>
      <c r="L1136" s="29" t="s">
        <v>2518</v>
      </c>
      <c r="M1136" s="29" t="s">
        <v>1978</v>
      </c>
      <c r="N1136" s="29" t="s">
        <v>1990</v>
      </c>
      <c r="O1136" s="29" t="s">
        <v>1991</v>
      </c>
      <c r="P1136" s="29" t="s">
        <v>1981</v>
      </c>
      <c r="Q1136" s="29" t="s">
        <v>1982</v>
      </c>
      <c r="R1136" s="30">
        <v>44862</v>
      </c>
      <c r="S1136" s="30">
        <v>45230</v>
      </c>
      <c r="T1136" s="30">
        <v>45290</v>
      </c>
      <c r="U1136" s="30">
        <v>45271</v>
      </c>
      <c r="V1136" s="29" t="s">
        <v>1983</v>
      </c>
      <c r="W1136" s="29" t="s">
        <v>1984</v>
      </c>
      <c r="X1136" s="30">
        <v>44581</v>
      </c>
      <c r="Y1136" s="29" t="s">
        <v>2002</v>
      </c>
    </row>
    <row r="1137" spans="1:25" x14ac:dyDescent="0.25">
      <c r="A1137" s="28" t="s">
        <v>2515</v>
      </c>
      <c r="B1137" s="29" t="s">
        <v>2516</v>
      </c>
      <c r="C1137" s="29" t="s">
        <v>1526</v>
      </c>
      <c r="D1137" s="29" t="s">
        <v>1527</v>
      </c>
      <c r="E1137" s="29" t="s">
        <v>1527</v>
      </c>
      <c r="F1137" s="29" t="s">
        <v>1528</v>
      </c>
      <c r="G1137" s="29" t="s">
        <v>1975</v>
      </c>
      <c r="H1137" s="30">
        <v>44581</v>
      </c>
      <c r="I1137" s="30">
        <v>44834</v>
      </c>
      <c r="J1137" s="30" t="s">
        <v>1921</v>
      </c>
      <c r="K1137" s="29" t="s">
        <v>2517</v>
      </c>
      <c r="L1137" s="29" t="s">
        <v>2518</v>
      </c>
      <c r="M1137" s="29" t="s">
        <v>1978</v>
      </c>
      <c r="N1137" s="29" t="s">
        <v>1992</v>
      </c>
      <c r="O1137" s="29" t="s">
        <v>1993</v>
      </c>
      <c r="P1137" s="29" t="s">
        <v>1981</v>
      </c>
      <c r="Q1137" s="29" t="s">
        <v>1982</v>
      </c>
      <c r="R1137" s="30">
        <v>45290</v>
      </c>
      <c r="S1137" s="30">
        <v>45541</v>
      </c>
      <c r="T1137" s="30">
        <v>45657</v>
      </c>
      <c r="U1137" s="30"/>
      <c r="V1137" s="29" t="s">
        <v>1983</v>
      </c>
      <c r="W1137" s="29" t="s">
        <v>1984</v>
      </c>
      <c r="X1137" s="30">
        <v>44581</v>
      </c>
      <c r="Y1137" s="29" t="s">
        <v>2002</v>
      </c>
    </row>
    <row r="1138" spans="1:25" x14ac:dyDescent="0.25">
      <c r="A1138" s="28" t="s">
        <v>2515</v>
      </c>
      <c r="B1138" s="29" t="s">
        <v>2516</v>
      </c>
      <c r="C1138" s="29" t="s">
        <v>1526</v>
      </c>
      <c r="D1138" s="29" t="s">
        <v>1527</v>
      </c>
      <c r="E1138" s="29" t="s">
        <v>1527</v>
      </c>
      <c r="F1138" s="29" t="s">
        <v>1528</v>
      </c>
      <c r="G1138" s="29" t="s">
        <v>1975</v>
      </c>
      <c r="H1138" s="30">
        <v>44581</v>
      </c>
      <c r="I1138" s="30">
        <v>44834</v>
      </c>
      <c r="J1138" s="30" t="s">
        <v>1921</v>
      </c>
      <c r="K1138" s="29" t="s">
        <v>2517</v>
      </c>
      <c r="L1138" s="29" t="s">
        <v>2518</v>
      </c>
      <c r="M1138" s="29" t="s">
        <v>1978</v>
      </c>
      <c r="N1138" s="29" t="s">
        <v>1994</v>
      </c>
      <c r="O1138" s="29" t="s">
        <v>1995</v>
      </c>
      <c r="P1138" s="29" t="s">
        <v>1981</v>
      </c>
      <c r="Q1138" s="29" t="s">
        <v>1982</v>
      </c>
      <c r="R1138" s="30">
        <v>45290</v>
      </c>
      <c r="S1138" s="30">
        <v>45566</v>
      </c>
      <c r="T1138" s="30">
        <v>45657</v>
      </c>
      <c r="U1138" s="30"/>
      <c r="V1138" s="29" t="s">
        <v>1983</v>
      </c>
      <c r="W1138" s="29" t="s">
        <v>1984</v>
      </c>
      <c r="X1138" s="30">
        <v>44581</v>
      </c>
      <c r="Y1138" s="29" t="s">
        <v>2002</v>
      </c>
    </row>
    <row r="1139" spans="1:25" x14ac:dyDescent="0.25">
      <c r="A1139" s="28" t="s">
        <v>2515</v>
      </c>
      <c r="B1139" s="29" t="s">
        <v>2516</v>
      </c>
      <c r="C1139" s="29" t="s">
        <v>1526</v>
      </c>
      <c r="D1139" s="29" t="s">
        <v>1527</v>
      </c>
      <c r="E1139" s="29" t="s">
        <v>1527</v>
      </c>
      <c r="F1139" s="29" t="s">
        <v>1528</v>
      </c>
      <c r="G1139" s="29" t="s">
        <v>1975</v>
      </c>
      <c r="H1139" s="30">
        <v>44581</v>
      </c>
      <c r="I1139" s="30">
        <v>44834</v>
      </c>
      <c r="J1139" s="30" t="s">
        <v>1921</v>
      </c>
      <c r="K1139" s="29" t="s">
        <v>2517</v>
      </c>
      <c r="L1139" s="29" t="s">
        <v>2518</v>
      </c>
      <c r="M1139" s="29" t="s">
        <v>1978</v>
      </c>
      <c r="N1139" s="29" t="s">
        <v>1996</v>
      </c>
      <c r="O1139" s="29" t="s">
        <v>1997</v>
      </c>
      <c r="P1139" s="29" t="s">
        <v>1981</v>
      </c>
      <c r="Q1139" s="29" t="s">
        <v>1982</v>
      </c>
      <c r="R1139" s="30">
        <v>45290</v>
      </c>
      <c r="S1139" s="30"/>
      <c r="T1139" s="30">
        <v>45657</v>
      </c>
      <c r="U1139" s="30"/>
      <c r="V1139" s="29" t="s">
        <v>1983</v>
      </c>
      <c r="W1139" s="29" t="s">
        <v>1984</v>
      </c>
      <c r="X1139" s="30">
        <v>44581</v>
      </c>
      <c r="Y1139" s="29" t="s">
        <v>2002</v>
      </c>
    </row>
    <row r="1140" spans="1:25" x14ac:dyDescent="0.25">
      <c r="A1140" s="28" t="s">
        <v>2515</v>
      </c>
      <c r="B1140" s="29" t="s">
        <v>2516</v>
      </c>
      <c r="C1140" s="29" t="s">
        <v>1529</v>
      </c>
      <c r="D1140" s="29" t="s">
        <v>1530</v>
      </c>
      <c r="E1140" s="29" t="s">
        <v>1530</v>
      </c>
      <c r="F1140" s="29" t="s">
        <v>1531</v>
      </c>
      <c r="G1140" s="29" t="s">
        <v>1975</v>
      </c>
      <c r="H1140" s="30">
        <v>44581</v>
      </c>
      <c r="I1140" s="30">
        <v>44926</v>
      </c>
      <c r="J1140" s="30" t="s">
        <v>1921</v>
      </c>
      <c r="K1140" s="29" t="s">
        <v>2517</v>
      </c>
      <c r="L1140" s="29" t="s">
        <v>2518</v>
      </c>
      <c r="M1140" s="29" t="s">
        <v>1978</v>
      </c>
      <c r="N1140" s="29" t="s">
        <v>1979</v>
      </c>
      <c r="O1140" s="29" t="s">
        <v>1980</v>
      </c>
      <c r="P1140" s="29" t="s">
        <v>1981</v>
      </c>
      <c r="Q1140" s="29" t="s">
        <v>1982</v>
      </c>
      <c r="R1140" s="30">
        <v>44812</v>
      </c>
      <c r="S1140" s="30">
        <v>44812</v>
      </c>
      <c r="T1140" s="30">
        <v>44864</v>
      </c>
      <c r="U1140" s="30">
        <v>45227</v>
      </c>
      <c r="V1140" s="29" t="s">
        <v>1983</v>
      </c>
      <c r="W1140" s="29" t="s">
        <v>1984</v>
      </c>
      <c r="X1140" s="30">
        <v>44581</v>
      </c>
      <c r="Y1140" s="29" t="s">
        <v>1985</v>
      </c>
    </row>
    <row r="1141" spans="1:25" x14ac:dyDescent="0.25">
      <c r="A1141" s="28" t="s">
        <v>2515</v>
      </c>
      <c r="B1141" s="29" t="s">
        <v>2516</v>
      </c>
      <c r="C1141" s="29" t="s">
        <v>1529</v>
      </c>
      <c r="D1141" s="29" t="s">
        <v>1530</v>
      </c>
      <c r="E1141" s="29" t="s">
        <v>1530</v>
      </c>
      <c r="F1141" s="29" t="s">
        <v>1531</v>
      </c>
      <c r="G1141" s="29" t="s">
        <v>1975</v>
      </c>
      <c r="H1141" s="30">
        <v>44581</v>
      </c>
      <c r="I1141" s="30">
        <v>44926</v>
      </c>
      <c r="J1141" s="30" t="s">
        <v>1921</v>
      </c>
      <c r="K1141" s="29" t="s">
        <v>2517</v>
      </c>
      <c r="L1141" s="29" t="s">
        <v>2518</v>
      </c>
      <c r="M1141" s="29" t="s">
        <v>1978</v>
      </c>
      <c r="N1141" s="29" t="s">
        <v>1986</v>
      </c>
      <c r="O1141" s="29" t="s">
        <v>1987</v>
      </c>
      <c r="P1141" s="29" t="s">
        <v>1981</v>
      </c>
      <c r="Q1141" s="29" t="s">
        <v>1982</v>
      </c>
      <c r="R1141" s="30">
        <v>44854</v>
      </c>
      <c r="S1141" s="30">
        <v>44854</v>
      </c>
      <c r="T1141" s="30">
        <v>45199</v>
      </c>
      <c r="U1141" s="30">
        <v>44864</v>
      </c>
      <c r="V1141" s="29" t="s">
        <v>1983</v>
      </c>
      <c r="W1141" s="29" t="s">
        <v>1984</v>
      </c>
      <c r="X1141" s="30">
        <v>44581</v>
      </c>
      <c r="Y1141" s="29" t="s">
        <v>1985</v>
      </c>
    </row>
    <row r="1142" spans="1:25" x14ac:dyDescent="0.25">
      <c r="A1142" s="28" t="s">
        <v>2515</v>
      </c>
      <c r="B1142" s="29" t="s">
        <v>2516</v>
      </c>
      <c r="C1142" s="29" t="s">
        <v>1529</v>
      </c>
      <c r="D1142" s="29" t="s">
        <v>1530</v>
      </c>
      <c r="E1142" s="29" t="s">
        <v>1530</v>
      </c>
      <c r="F1142" s="29" t="s">
        <v>1531</v>
      </c>
      <c r="G1142" s="29" t="s">
        <v>1975</v>
      </c>
      <c r="H1142" s="30">
        <v>44581</v>
      </c>
      <c r="I1142" s="30">
        <v>44926</v>
      </c>
      <c r="J1142" s="30" t="s">
        <v>1921</v>
      </c>
      <c r="K1142" s="29" t="s">
        <v>2517</v>
      </c>
      <c r="L1142" s="29" t="s">
        <v>2518</v>
      </c>
      <c r="M1142" s="29" t="s">
        <v>1978</v>
      </c>
      <c r="N1142" s="29" t="s">
        <v>1988</v>
      </c>
      <c r="O1142" s="29" t="s">
        <v>1989</v>
      </c>
      <c r="P1142" s="29" t="s">
        <v>1981</v>
      </c>
      <c r="Q1142" s="29" t="s">
        <v>1982</v>
      </c>
      <c r="R1142" s="30">
        <v>44854</v>
      </c>
      <c r="S1142" s="30">
        <v>44854</v>
      </c>
      <c r="T1142" s="30">
        <v>45199</v>
      </c>
      <c r="U1142" s="30">
        <v>45229</v>
      </c>
      <c r="V1142" s="29" t="s">
        <v>1983</v>
      </c>
      <c r="W1142" s="29" t="s">
        <v>1984</v>
      </c>
      <c r="X1142" s="30">
        <v>44581</v>
      </c>
      <c r="Y1142" s="29" t="s">
        <v>1985</v>
      </c>
    </row>
    <row r="1143" spans="1:25" x14ac:dyDescent="0.25">
      <c r="A1143" s="28" t="s">
        <v>2515</v>
      </c>
      <c r="B1143" s="29" t="s">
        <v>2516</v>
      </c>
      <c r="C1143" s="29" t="s">
        <v>1529</v>
      </c>
      <c r="D1143" s="29" t="s">
        <v>1530</v>
      </c>
      <c r="E1143" s="29" t="s">
        <v>1530</v>
      </c>
      <c r="F1143" s="29" t="s">
        <v>1531</v>
      </c>
      <c r="G1143" s="29" t="s">
        <v>1975</v>
      </c>
      <c r="H1143" s="30">
        <v>44581</v>
      </c>
      <c r="I1143" s="30">
        <v>44926</v>
      </c>
      <c r="J1143" s="30" t="s">
        <v>1921</v>
      </c>
      <c r="K1143" s="29" t="s">
        <v>2517</v>
      </c>
      <c r="L1143" s="29" t="s">
        <v>2518</v>
      </c>
      <c r="M1143" s="29" t="s">
        <v>1978</v>
      </c>
      <c r="N1143" s="29" t="s">
        <v>1990</v>
      </c>
      <c r="O1143" s="29" t="s">
        <v>1991</v>
      </c>
      <c r="P1143" s="29" t="s">
        <v>1981</v>
      </c>
      <c r="Q1143" s="29" t="s">
        <v>1982</v>
      </c>
      <c r="R1143" s="30">
        <v>44854</v>
      </c>
      <c r="S1143" s="30">
        <v>44854</v>
      </c>
      <c r="T1143" s="30">
        <v>45381</v>
      </c>
      <c r="U1143" s="30">
        <v>45229</v>
      </c>
      <c r="V1143" s="29" t="s">
        <v>1983</v>
      </c>
      <c r="W1143" s="29" t="s">
        <v>1984</v>
      </c>
      <c r="X1143" s="30">
        <v>44581</v>
      </c>
      <c r="Y1143" s="29" t="s">
        <v>1985</v>
      </c>
    </row>
    <row r="1144" spans="1:25" x14ac:dyDescent="0.25">
      <c r="A1144" s="28" t="s">
        <v>2515</v>
      </c>
      <c r="B1144" s="29" t="s">
        <v>2516</v>
      </c>
      <c r="C1144" s="29" t="s">
        <v>1529</v>
      </c>
      <c r="D1144" s="29" t="s">
        <v>1530</v>
      </c>
      <c r="E1144" s="29" t="s">
        <v>1530</v>
      </c>
      <c r="F1144" s="29" t="s">
        <v>1531</v>
      </c>
      <c r="G1144" s="29" t="s">
        <v>1975</v>
      </c>
      <c r="H1144" s="30">
        <v>44581</v>
      </c>
      <c r="I1144" s="30">
        <v>44926</v>
      </c>
      <c r="J1144" s="30" t="s">
        <v>1921</v>
      </c>
      <c r="K1144" s="29" t="s">
        <v>2517</v>
      </c>
      <c r="L1144" s="29" t="s">
        <v>2518</v>
      </c>
      <c r="M1144" s="29" t="s">
        <v>1978</v>
      </c>
      <c r="N1144" s="29" t="s">
        <v>1992</v>
      </c>
      <c r="O1144" s="29" t="s">
        <v>1993</v>
      </c>
      <c r="P1144" s="29" t="s">
        <v>1981</v>
      </c>
      <c r="Q1144" s="29" t="s">
        <v>1982</v>
      </c>
      <c r="R1144" s="30">
        <v>45473</v>
      </c>
      <c r="S1144" s="30"/>
      <c r="T1144" s="30">
        <v>45503</v>
      </c>
      <c r="U1144" s="30"/>
      <c r="V1144" s="29" t="s">
        <v>1983</v>
      </c>
      <c r="W1144" s="29" t="s">
        <v>1984</v>
      </c>
      <c r="X1144" s="30">
        <v>44581</v>
      </c>
      <c r="Y1144" s="29" t="s">
        <v>1985</v>
      </c>
    </row>
    <row r="1145" spans="1:25" x14ac:dyDescent="0.25">
      <c r="A1145" s="28" t="s">
        <v>2515</v>
      </c>
      <c r="B1145" s="29" t="s">
        <v>2516</v>
      </c>
      <c r="C1145" s="29" t="s">
        <v>1529</v>
      </c>
      <c r="D1145" s="29" t="s">
        <v>1530</v>
      </c>
      <c r="E1145" s="29" t="s">
        <v>1530</v>
      </c>
      <c r="F1145" s="29" t="s">
        <v>1531</v>
      </c>
      <c r="G1145" s="29" t="s">
        <v>1975</v>
      </c>
      <c r="H1145" s="30">
        <v>44581</v>
      </c>
      <c r="I1145" s="30">
        <v>44926</v>
      </c>
      <c r="J1145" s="30" t="s">
        <v>1921</v>
      </c>
      <c r="K1145" s="29" t="s">
        <v>2517</v>
      </c>
      <c r="L1145" s="29" t="s">
        <v>2518</v>
      </c>
      <c r="M1145" s="29" t="s">
        <v>1978</v>
      </c>
      <c r="N1145" s="29" t="s">
        <v>1994</v>
      </c>
      <c r="O1145" s="29" t="s">
        <v>1995</v>
      </c>
      <c r="P1145" s="29" t="s">
        <v>1981</v>
      </c>
      <c r="Q1145" s="29" t="s">
        <v>1982</v>
      </c>
      <c r="R1145" s="30">
        <v>45369</v>
      </c>
      <c r="S1145" s="30"/>
      <c r="T1145" s="30">
        <v>45656</v>
      </c>
      <c r="U1145" s="30"/>
      <c r="V1145" s="29" t="s">
        <v>1983</v>
      </c>
      <c r="W1145" s="29" t="s">
        <v>1984</v>
      </c>
      <c r="X1145" s="30">
        <v>44581</v>
      </c>
      <c r="Y1145" s="29" t="s">
        <v>1985</v>
      </c>
    </row>
    <row r="1146" spans="1:25" x14ac:dyDescent="0.25">
      <c r="A1146" s="28" t="s">
        <v>2515</v>
      </c>
      <c r="B1146" s="29" t="s">
        <v>2516</v>
      </c>
      <c r="C1146" s="29" t="s">
        <v>1529</v>
      </c>
      <c r="D1146" s="29" t="s">
        <v>1530</v>
      </c>
      <c r="E1146" s="29" t="s">
        <v>1530</v>
      </c>
      <c r="F1146" s="29" t="s">
        <v>1531</v>
      </c>
      <c r="G1146" s="29" t="s">
        <v>1975</v>
      </c>
      <c r="H1146" s="30">
        <v>44581</v>
      </c>
      <c r="I1146" s="30">
        <v>44926</v>
      </c>
      <c r="J1146" s="30" t="s">
        <v>1921</v>
      </c>
      <c r="K1146" s="29" t="s">
        <v>2517</v>
      </c>
      <c r="L1146" s="29" t="s">
        <v>2518</v>
      </c>
      <c r="M1146" s="29" t="s">
        <v>1978</v>
      </c>
      <c r="N1146" s="29" t="s">
        <v>1996</v>
      </c>
      <c r="O1146" s="29" t="s">
        <v>1997</v>
      </c>
      <c r="P1146" s="29" t="s">
        <v>1981</v>
      </c>
      <c r="Q1146" s="29" t="s">
        <v>1982</v>
      </c>
      <c r="R1146" s="30">
        <v>45473</v>
      </c>
      <c r="S1146" s="30"/>
      <c r="T1146" s="30">
        <v>45656</v>
      </c>
      <c r="U1146" s="30"/>
      <c r="V1146" s="29" t="s">
        <v>1983</v>
      </c>
      <c r="W1146" s="29" t="s">
        <v>1984</v>
      </c>
      <c r="X1146" s="30">
        <v>44581</v>
      </c>
      <c r="Y1146" s="29" t="s">
        <v>1985</v>
      </c>
    </row>
    <row r="1147" spans="1:25" x14ac:dyDescent="0.25">
      <c r="A1147" s="28" t="s">
        <v>2489</v>
      </c>
      <c r="B1147" s="29" t="s">
        <v>2490</v>
      </c>
      <c r="C1147" s="29" t="s">
        <v>1412</v>
      </c>
      <c r="D1147" s="29" t="s">
        <v>2491</v>
      </c>
      <c r="E1147" s="29" t="s">
        <v>1413</v>
      </c>
      <c r="F1147" s="29" t="s">
        <v>1414</v>
      </c>
      <c r="G1147" s="29" t="s">
        <v>1975</v>
      </c>
      <c r="H1147" s="30">
        <v>42370</v>
      </c>
      <c r="I1147" s="30">
        <v>43465</v>
      </c>
      <c r="J1147" s="30" t="s">
        <v>1921</v>
      </c>
      <c r="K1147" s="29" t="s">
        <v>2492</v>
      </c>
      <c r="L1147" s="29" t="s">
        <v>2493</v>
      </c>
      <c r="M1147" s="29" t="s">
        <v>2095</v>
      </c>
      <c r="N1147" s="29" t="s">
        <v>1979</v>
      </c>
      <c r="O1147" s="29" t="s">
        <v>1980</v>
      </c>
      <c r="P1147" s="29" t="s">
        <v>1981</v>
      </c>
      <c r="Q1147" s="29" t="s">
        <v>1982</v>
      </c>
      <c r="R1147" s="30">
        <v>42370</v>
      </c>
      <c r="S1147" s="30">
        <v>42370</v>
      </c>
      <c r="T1147" s="30">
        <v>42370</v>
      </c>
      <c r="U1147" s="30">
        <v>42370</v>
      </c>
      <c r="V1147" s="29" t="s">
        <v>1983</v>
      </c>
      <c r="W1147" s="29" t="s">
        <v>1984</v>
      </c>
      <c r="X1147" s="30">
        <v>42370</v>
      </c>
      <c r="Y1147" s="29" t="s">
        <v>2075</v>
      </c>
    </row>
    <row r="1148" spans="1:25" x14ac:dyDescent="0.25">
      <c r="A1148" s="28" t="s">
        <v>2489</v>
      </c>
      <c r="B1148" s="29" t="s">
        <v>2490</v>
      </c>
      <c r="C1148" s="29" t="s">
        <v>1412</v>
      </c>
      <c r="D1148" s="29" t="s">
        <v>2491</v>
      </c>
      <c r="E1148" s="29" t="s">
        <v>1413</v>
      </c>
      <c r="F1148" s="29" t="s">
        <v>1414</v>
      </c>
      <c r="G1148" s="29" t="s">
        <v>1975</v>
      </c>
      <c r="H1148" s="30">
        <v>42370</v>
      </c>
      <c r="I1148" s="30">
        <v>43465</v>
      </c>
      <c r="J1148" s="30" t="s">
        <v>1921</v>
      </c>
      <c r="K1148" s="29" t="s">
        <v>2492</v>
      </c>
      <c r="L1148" s="29" t="s">
        <v>2493</v>
      </c>
      <c r="M1148" s="29" t="s">
        <v>2095</v>
      </c>
      <c r="N1148" s="29" t="s">
        <v>1986</v>
      </c>
      <c r="O1148" s="29" t="s">
        <v>1987</v>
      </c>
      <c r="P1148" s="29" t="s">
        <v>1981</v>
      </c>
      <c r="Q1148" s="29" t="s">
        <v>1982</v>
      </c>
      <c r="R1148" s="30">
        <v>42370</v>
      </c>
      <c r="S1148" s="30">
        <v>42370</v>
      </c>
      <c r="T1148" s="30">
        <v>42370</v>
      </c>
      <c r="U1148" s="30">
        <v>42370</v>
      </c>
      <c r="V1148" s="29" t="s">
        <v>1983</v>
      </c>
      <c r="W1148" s="29" t="s">
        <v>1984</v>
      </c>
      <c r="X1148" s="30">
        <v>42370</v>
      </c>
      <c r="Y1148" s="29" t="s">
        <v>2075</v>
      </c>
    </row>
    <row r="1149" spans="1:25" x14ac:dyDescent="0.25">
      <c r="A1149" s="28" t="s">
        <v>2489</v>
      </c>
      <c r="B1149" s="29" t="s">
        <v>2490</v>
      </c>
      <c r="C1149" s="29" t="s">
        <v>1412</v>
      </c>
      <c r="D1149" s="29" t="s">
        <v>2491</v>
      </c>
      <c r="E1149" s="29" t="s">
        <v>1413</v>
      </c>
      <c r="F1149" s="29" t="s">
        <v>1414</v>
      </c>
      <c r="G1149" s="29" t="s">
        <v>1975</v>
      </c>
      <c r="H1149" s="30">
        <v>42370</v>
      </c>
      <c r="I1149" s="30">
        <v>43465</v>
      </c>
      <c r="J1149" s="30" t="s">
        <v>1921</v>
      </c>
      <c r="K1149" s="29" t="s">
        <v>2492</v>
      </c>
      <c r="L1149" s="29" t="s">
        <v>2493</v>
      </c>
      <c r="M1149" s="29" t="s">
        <v>2095</v>
      </c>
      <c r="N1149" s="29" t="s">
        <v>1988</v>
      </c>
      <c r="O1149" s="29" t="s">
        <v>1989</v>
      </c>
      <c r="P1149" s="29" t="s">
        <v>1981</v>
      </c>
      <c r="Q1149" s="29" t="s">
        <v>1982</v>
      </c>
      <c r="R1149" s="30">
        <v>42370</v>
      </c>
      <c r="S1149" s="30">
        <v>42370</v>
      </c>
      <c r="T1149" s="30">
        <v>42370</v>
      </c>
      <c r="U1149" s="30">
        <v>42370</v>
      </c>
      <c r="V1149" s="29" t="s">
        <v>1983</v>
      </c>
      <c r="W1149" s="29" t="s">
        <v>1984</v>
      </c>
      <c r="X1149" s="30">
        <v>42370</v>
      </c>
      <c r="Y1149" s="29" t="s">
        <v>2075</v>
      </c>
    </row>
    <row r="1150" spans="1:25" x14ac:dyDescent="0.25">
      <c r="A1150" s="28" t="s">
        <v>2489</v>
      </c>
      <c r="B1150" s="29" t="s">
        <v>2490</v>
      </c>
      <c r="C1150" s="29" t="s">
        <v>1412</v>
      </c>
      <c r="D1150" s="29" t="s">
        <v>2491</v>
      </c>
      <c r="E1150" s="29" t="s">
        <v>1413</v>
      </c>
      <c r="F1150" s="29" t="s">
        <v>1414</v>
      </c>
      <c r="G1150" s="29" t="s">
        <v>1975</v>
      </c>
      <c r="H1150" s="30">
        <v>42370</v>
      </c>
      <c r="I1150" s="30">
        <v>43465</v>
      </c>
      <c r="J1150" s="30" t="s">
        <v>1921</v>
      </c>
      <c r="K1150" s="29" t="s">
        <v>2492</v>
      </c>
      <c r="L1150" s="29" t="s">
        <v>2493</v>
      </c>
      <c r="M1150" s="29" t="s">
        <v>2095</v>
      </c>
      <c r="N1150" s="29" t="s">
        <v>1990</v>
      </c>
      <c r="O1150" s="29" t="s">
        <v>1991</v>
      </c>
      <c r="P1150" s="29" t="s">
        <v>1981</v>
      </c>
      <c r="Q1150" s="29" t="s">
        <v>1982</v>
      </c>
      <c r="R1150" s="30">
        <v>42370</v>
      </c>
      <c r="S1150" s="30">
        <v>42370</v>
      </c>
      <c r="T1150" s="30">
        <v>42370</v>
      </c>
      <c r="U1150" s="30">
        <v>42370</v>
      </c>
      <c r="V1150" s="29" t="s">
        <v>1983</v>
      </c>
      <c r="W1150" s="29" t="s">
        <v>1984</v>
      </c>
      <c r="X1150" s="30">
        <v>42370</v>
      </c>
      <c r="Y1150" s="29" t="s">
        <v>2075</v>
      </c>
    </row>
    <row r="1151" spans="1:25" x14ac:dyDescent="0.25">
      <c r="A1151" s="28" t="s">
        <v>2489</v>
      </c>
      <c r="B1151" s="29" t="s">
        <v>2490</v>
      </c>
      <c r="C1151" s="29" t="s">
        <v>1412</v>
      </c>
      <c r="D1151" s="29" t="s">
        <v>2491</v>
      </c>
      <c r="E1151" s="29" t="s">
        <v>1413</v>
      </c>
      <c r="F1151" s="29" t="s">
        <v>1414</v>
      </c>
      <c r="G1151" s="29" t="s">
        <v>1975</v>
      </c>
      <c r="H1151" s="30">
        <v>42370</v>
      </c>
      <c r="I1151" s="30">
        <v>43465</v>
      </c>
      <c r="J1151" s="30" t="s">
        <v>1921</v>
      </c>
      <c r="K1151" s="29" t="s">
        <v>2492</v>
      </c>
      <c r="L1151" s="29" t="s">
        <v>2493</v>
      </c>
      <c r="M1151" s="29" t="s">
        <v>2095</v>
      </c>
      <c r="N1151" s="29" t="s">
        <v>1992</v>
      </c>
      <c r="O1151" s="29" t="s">
        <v>1993</v>
      </c>
      <c r="P1151" s="29" t="s">
        <v>1981</v>
      </c>
      <c r="Q1151" s="29" t="s">
        <v>1982</v>
      </c>
      <c r="R1151" s="30">
        <v>42370</v>
      </c>
      <c r="S1151" s="30">
        <v>42370</v>
      </c>
      <c r="T1151" s="30">
        <v>42370</v>
      </c>
      <c r="U1151" s="30">
        <v>42370</v>
      </c>
      <c r="V1151" s="29" t="s">
        <v>1983</v>
      </c>
      <c r="W1151" s="29" t="s">
        <v>1984</v>
      </c>
      <c r="X1151" s="30">
        <v>42370</v>
      </c>
      <c r="Y1151" s="29" t="s">
        <v>2075</v>
      </c>
    </row>
    <row r="1152" spans="1:25" x14ac:dyDescent="0.25">
      <c r="A1152" s="28" t="s">
        <v>2489</v>
      </c>
      <c r="B1152" s="29" t="s">
        <v>2490</v>
      </c>
      <c r="C1152" s="29" t="s">
        <v>1412</v>
      </c>
      <c r="D1152" s="29" t="s">
        <v>2491</v>
      </c>
      <c r="E1152" s="29" t="s">
        <v>1413</v>
      </c>
      <c r="F1152" s="29" t="s">
        <v>1414</v>
      </c>
      <c r="G1152" s="29" t="s">
        <v>1975</v>
      </c>
      <c r="H1152" s="30">
        <v>42370</v>
      </c>
      <c r="I1152" s="30">
        <v>43465</v>
      </c>
      <c r="J1152" s="30" t="s">
        <v>1921</v>
      </c>
      <c r="K1152" s="29" t="s">
        <v>2492</v>
      </c>
      <c r="L1152" s="29" t="s">
        <v>2493</v>
      </c>
      <c r="M1152" s="29" t="s">
        <v>2095</v>
      </c>
      <c r="N1152" s="29" t="s">
        <v>1994</v>
      </c>
      <c r="O1152" s="29" t="s">
        <v>1995</v>
      </c>
      <c r="P1152" s="29" t="s">
        <v>1981</v>
      </c>
      <c r="Q1152" s="29" t="s">
        <v>1982</v>
      </c>
      <c r="R1152" s="30">
        <v>42370</v>
      </c>
      <c r="S1152" s="30">
        <v>42370</v>
      </c>
      <c r="T1152" s="30">
        <v>42468</v>
      </c>
      <c r="U1152" s="30">
        <v>42468</v>
      </c>
      <c r="V1152" s="29" t="s">
        <v>1983</v>
      </c>
      <c r="W1152" s="29" t="s">
        <v>1984</v>
      </c>
      <c r="X1152" s="30">
        <v>42370</v>
      </c>
      <c r="Y1152" s="29" t="s">
        <v>2075</v>
      </c>
    </row>
    <row r="1153" spans="1:25" x14ac:dyDescent="0.25">
      <c r="A1153" s="28" t="s">
        <v>2489</v>
      </c>
      <c r="B1153" s="29" t="s">
        <v>2490</v>
      </c>
      <c r="C1153" s="29" t="s">
        <v>1412</v>
      </c>
      <c r="D1153" s="29" t="s">
        <v>2491</v>
      </c>
      <c r="E1153" s="29" t="s">
        <v>1413</v>
      </c>
      <c r="F1153" s="29" t="s">
        <v>1414</v>
      </c>
      <c r="G1153" s="29" t="s">
        <v>1975</v>
      </c>
      <c r="H1153" s="30">
        <v>42370</v>
      </c>
      <c r="I1153" s="30">
        <v>43465</v>
      </c>
      <c r="J1153" s="30" t="s">
        <v>1921</v>
      </c>
      <c r="K1153" s="29" t="s">
        <v>2492</v>
      </c>
      <c r="L1153" s="29" t="s">
        <v>2493</v>
      </c>
      <c r="M1153" s="29" t="s">
        <v>2095</v>
      </c>
      <c r="N1153" s="29" t="s">
        <v>1996</v>
      </c>
      <c r="O1153" s="29" t="s">
        <v>1997</v>
      </c>
      <c r="P1153" s="29" t="s">
        <v>1981</v>
      </c>
      <c r="Q1153" s="29" t="s">
        <v>1982</v>
      </c>
      <c r="R1153" s="30">
        <v>42678</v>
      </c>
      <c r="S1153" s="30">
        <v>42678</v>
      </c>
      <c r="T1153" s="30">
        <v>43138</v>
      </c>
      <c r="U1153" s="30">
        <v>43138</v>
      </c>
      <c r="V1153" s="29" t="s">
        <v>1983</v>
      </c>
      <c r="W1153" s="29" t="s">
        <v>1984</v>
      </c>
      <c r="X1153" s="30">
        <v>42370</v>
      </c>
      <c r="Y1153" s="29" t="s">
        <v>2075</v>
      </c>
    </row>
    <row r="1154" spans="1:25" x14ac:dyDescent="0.25">
      <c r="A1154" s="28" t="s">
        <v>2376</v>
      </c>
      <c r="B1154" s="29" t="s">
        <v>2377</v>
      </c>
      <c r="C1154" s="29" t="s">
        <v>1127</v>
      </c>
      <c r="D1154" s="29" t="s">
        <v>2385</v>
      </c>
      <c r="E1154" s="29" t="s">
        <v>1125</v>
      </c>
      <c r="F1154" s="29" t="s">
        <v>1126</v>
      </c>
      <c r="G1154" s="29" t="s">
        <v>1975</v>
      </c>
      <c r="H1154" s="30">
        <v>43643</v>
      </c>
      <c r="I1154" s="30">
        <v>45688</v>
      </c>
      <c r="J1154" s="30" t="s">
        <v>1921</v>
      </c>
      <c r="K1154" s="29" t="s">
        <v>2378</v>
      </c>
      <c r="L1154" s="29" t="s">
        <v>2379</v>
      </c>
      <c r="M1154" s="29" t="s">
        <v>1978</v>
      </c>
      <c r="N1154" s="29" t="s">
        <v>1979</v>
      </c>
      <c r="O1154" s="29" t="s">
        <v>1980</v>
      </c>
      <c r="P1154" s="29" t="s">
        <v>1981</v>
      </c>
      <c r="Q1154" s="29" t="s">
        <v>1982</v>
      </c>
      <c r="R1154" s="30">
        <v>43191</v>
      </c>
      <c r="S1154" s="30">
        <v>43191</v>
      </c>
      <c r="T1154" s="30">
        <v>43218</v>
      </c>
      <c r="U1154" s="30">
        <v>43218</v>
      </c>
      <c r="V1154" s="29" t="s">
        <v>1983</v>
      </c>
      <c r="W1154" s="29" t="s">
        <v>1984</v>
      </c>
      <c r="X1154" s="30">
        <v>43643</v>
      </c>
      <c r="Y1154" s="29" t="s">
        <v>2002</v>
      </c>
    </row>
    <row r="1155" spans="1:25" x14ac:dyDescent="0.25">
      <c r="A1155" s="28" t="s">
        <v>2376</v>
      </c>
      <c r="B1155" s="29" t="s">
        <v>2377</v>
      </c>
      <c r="C1155" s="29" t="s">
        <v>1127</v>
      </c>
      <c r="D1155" s="29" t="s">
        <v>2385</v>
      </c>
      <c r="E1155" s="29" t="s">
        <v>1125</v>
      </c>
      <c r="F1155" s="29" t="s">
        <v>1126</v>
      </c>
      <c r="G1155" s="29" t="s">
        <v>1975</v>
      </c>
      <c r="H1155" s="30">
        <v>43643</v>
      </c>
      <c r="I1155" s="30">
        <v>45688</v>
      </c>
      <c r="J1155" s="30" t="s">
        <v>1921</v>
      </c>
      <c r="K1155" s="29" t="s">
        <v>2378</v>
      </c>
      <c r="L1155" s="29" t="s">
        <v>2379</v>
      </c>
      <c r="M1155" s="29" t="s">
        <v>1978</v>
      </c>
      <c r="N1155" s="29" t="s">
        <v>1986</v>
      </c>
      <c r="O1155" s="29" t="s">
        <v>1987</v>
      </c>
      <c r="P1155" s="29" t="s">
        <v>1981</v>
      </c>
      <c r="Q1155" s="29" t="s">
        <v>1982</v>
      </c>
      <c r="R1155" s="30">
        <v>43221</v>
      </c>
      <c r="S1155" s="30">
        <v>43221</v>
      </c>
      <c r="T1155" s="30">
        <v>43343</v>
      </c>
      <c r="U1155" s="30">
        <v>43343</v>
      </c>
      <c r="V1155" s="29" t="s">
        <v>1983</v>
      </c>
      <c r="W1155" s="29" t="s">
        <v>1984</v>
      </c>
      <c r="X1155" s="30">
        <v>43643</v>
      </c>
      <c r="Y1155" s="29" t="s">
        <v>2002</v>
      </c>
    </row>
    <row r="1156" spans="1:25" x14ac:dyDescent="0.25">
      <c r="A1156" s="28" t="s">
        <v>2376</v>
      </c>
      <c r="B1156" s="29" t="s">
        <v>2377</v>
      </c>
      <c r="C1156" s="29" t="s">
        <v>1127</v>
      </c>
      <c r="D1156" s="29" t="s">
        <v>2385</v>
      </c>
      <c r="E1156" s="29" t="s">
        <v>1125</v>
      </c>
      <c r="F1156" s="29" t="s">
        <v>1126</v>
      </c>
      <c r="G1156" s="29" t="s">
        <v>1975</v>
      </c>
      <c r="H1156" s="30">
        <v>43643</v>
      </c>
      <c r="I1156" s="30">
        <v>45688</v>
      </c>
      <c r="J1156" s="30" t="s">
        <v>1921</v>
      </c>
      <c r="K1156" s="29" t="s">
        <v>2378</v>
      </c>
      <c r="L1156" s="29" t="s">
        <v>2379</v>
      </c>
      <c r="M1156" s="29" t="s">
        <v>1978</v>
      </c>
      <c r="N1156" s="29" t="s">
        <v>1988</v>
      </c>
      <c r="O1156" s="29" t="s">
        <v>1989</v>
      </c>
      <c r="P1156" s="29" t="s">
        <v>1981</v>
      </c>
      <c r="Q1156" s="29" t="s">
        <v>1982</v>
      </c>
      <c r="R1156" s="30">
        <v>44378</v>
      </c>
      <c r="S1156" s="30">
        <v>44378</v>
      </c>
      <c r="T1156" s="30">
        <v>44405</v>
      </c>
      <c r="U1156" s="30">
        <v>44405</v>
      </c>
      <c r="V1156" s="29" t="s">
        <v>1983</v>
      </c>
      <c r="W1156" s="29" t="s">
        <v>1984</v>
      </c>
      <c r="X1156" s="30">
        <v>43643</v>
      </c>
      <c r="Y1156" s="29" t="s">
        <v>2002</v>
      </c>
    </row>
    <row r="1157" spans="1:25" x14ac:dyDescent="0.25">
      <c r="A1157" s="28" t="s">
        <v>2376</v>
      </c>
      <c r="B1157" s="29" t="s">
        <v>2377</v>
      </c>
      <c r="C1157" s="29" t="s">
        <v>1127</v>
      </c>
      <c r="D1157" s="29" t="s">
        <v>2385</v>
      </c>
      <c r="E1157" s="29" t="s">
        <v>1125</v>
      </c>
      <c r="F1157" s="29" t="s">
        <v>1126</v>
      </c>
      <c r="G1157" s="29" t="s">
        <v>1975</v>
      </c>
      <c r="H1157" s="30">
        <v>43643</v>
      </c>
      <c r="I1157" s="30">
        <v>45688</v>
      </c>
      <c r="J1157" s="30" t="s">
        <v>1921</v>
      </c>
      <c r="K1157" s="29" t="s">
        <v>2378</v>
      </c>
      <c r="L1157" s="29" t="s">
        <v>2379</v>
      </c>
      <c r="M1157" s="29" t="s">
        <v>1978</v>
      </c>
      <c r="N1157" s="29" t="s">
        <v>1990</v>
      </c>
      <c r="O1157" s="29" t="s">
        <v>1991</v>
      </c>
      <c r="P1157" s="29" t="s">
        <v>1981</v>
      </c>
      <c r="Q1157" s="29" t="s">
        <v>1982</v>
      </c>
      <c r="R1157" s="30">
        <v>44409</v>
      </c>
      <c r="S1157" s="30">
        <v>44409</v>
      </c>
      <c r="T1157" s="30">
        <v>44439</v>
      </c>
      <c r="U1157" s="30">
        <v>44439</v>
      </c>
      <c r="V1157" s="29" t="s">
        <v>1983</v>
      </c>
      <c r="W1157" s="29" t="s">
        <v>1984</v>
      </c>
      <c r="X1157" s="30">
        <v>43643</v>
      </c>
      <c r="Y1157" s="29" t="s">
        <v>2002</v>
      </c>
    </row>
    <row r="1158" spans="1:25" x14ac:dyDescent="0.25">
      <c r="A1158" s="28" t="s">
        <v>2376</v>
      </c>
      <c r="B1158" s="29" t="s">
        <v>2377</v>
      </c>
      <c r="C1158" s="29" t="s">
        <v>1127</v>
      </c>
      <c r="D1158" s="29" t="s">
        <v>2385</v>
      </c>
      <c r="E1158" s="29" t="s">
        <v>1125</v>
      </c>
      <c r="F1158" s="29" t="s">
        <v>1126</v>
      </c>
      <c r="G1158" s="29" t="s">
        <v>1975</v>
      </c>
      <c r="H1158" s="30">
        <v>43643</v>
      </c>
      <c r="I1158" s="30">
        <v>45688</v>
      </c>
      <c r="J1158" s="30" t="s">
        <v>1921</v>
      </c>
      <c r="K1158" s="29" t="s">
        <v>2378</v>
      </c>
      <c r="L1158" s="29" t="s">
        <v>2379</v>
      </c>
      <c r="M1158" s="29" t="s">
        <v>1978</v>
      </c>
      <c r="N1158" s="29" t="s">
        <v>1992</v>
      </c>
      <c r="O1158" s="29" t="s">
        <v>1993</v>
      </c>
      <c r="P1158" s="29" t="s">
        <v>1981</v>
      </c>
      <c r="Q1158" s="29" t="s">
        <v>1982</v>
      </c>
      <c r="R1158" s="30">
        <v>44972</v>
      </c>
      <c r="S1158" s="30">
        <v>44972</v>
      </c>
      <c r="T1158" s="30">
        <v>44973</v>
      </c>
      <c r="U1158" s="30">
        <v>45001</v>
      </c>
      <c r="V1158" s="29" t="s">
        <v>1983</v>
      </c>
      <c r="W1158" s="29" t="s">
        <v>1984</v>
      </c>
      <c r="X1158" s="30">
        <v>43643</v>
      </c>
      <c r="Y1158" s="29" t="s">
        <v>2002</v>
      </c>
    </row>
    <row r="1159" spans="1:25" x14ac:dyDescent="0.25">
      <c r="A1159" s="28" t="s">
        <v>2376</v>
      </c>
      <c r="B1159" s="29" t="s">
        <v>2377</v>
      </c>
      <c r="C1159" s="29" t="s">
        <v>1127</v>
      </c>
      <c r="D1159" s="29" t="s">
        <v>2385</v>
      </c>
      <c r="E1159" s="29" t="s">
        <v>1125</v>
      </c>
      <c r="F1159" s="29" t="s">
        <v>1126</v>
      </c>
      <c r="G1159" s="29" t="s">
        <v>1975</v>
      </c>
      <c r="H1159" s="30">
        <v>43643</v>
      </c>
      <c r="I1159" s="30">
        <v>45688</v>
      </c>
      <c r="J1159" s="30" t="s">
        <v>1921</v>
      </c>
      <c r="K1159" s="29" t="s">
        <v>2378</v>
      </c>
      <c r="L1159" s="29" t="s">
        <v>2379</v>
      </c>
      <c r="M1159" s="29" t="s">
        <v>1978</v>
      </c>
      <c r="N1159" s="29" t="s">
        <v>1994</v>
      </c>
      <c r="O1159" s="29" t="s">
        <v>1995</v>
      </c>
      <c r="P1159" s="29" t="s">
        <v>1981</v>
      </c>
      <c r="Q1159" s="29" t="s">
        <v>1982</v>
      </c>
      <c r="R1159" s="30">
        <v>44974</v>
      </c>
      <c r="S1159" s="30">
        <v>45005</v>
      </c>
      <c r="T1159" s="30">
        <v>45734</v>
      </c>
      <c r="U1159" s="30"/>
      <c r="V1159" s="29" t="s">
        <v>1983</v>
      </c>
      <c r="W1159" s="29" t="s">
        <v>1984</v>
      </c>
      <c r="X1159" s="30">
        <v>43643</v>
      </c>
      <c r="Y1159" s="29" t="s">
        <v>2002</v>
      </c>
    </row>
    <row r="1160" spans="1:25" x14ac:dyDescent="0.25">
      <c r="A1160" s="28" t="s">
        <v>2376</v>
      </c>
      <c r="B1160" s="29" t="s">
        <v>2377</v>
      </c>
      <c r="C1160" s="29" t="s">
        <v>1127</v>
      </c>
      <c r="D1160" s="29" t="s">
        <v>2385</v>
      </c>
      <c r="E1160" s="29" t="s">
        <v>1125</v>
      </c>
      <c r="F1160" s="29" t="s">
        <v>1126</v>
      </c>
      <c r="G1160" s="29" t="s">
        <v>1975</v>
      </c>
      <c r="H1160" s="30">
        <v>43643</v>
      </c>
      <c r="I1160" s="30">
        <v>45688</v>
      </c>
      <c r="J1160" s="30" t="s">
        <v>1921</v>
      </c>
      <c r="K1160" s="29" t="s">
        <v>2378</v>
      </c>
      <c r="L1160" s="29" t="s">
        <v>2379</v>
      </c>
      <c r="M1160" s="29" t="s">
        <v>1978</v>
      </c>
      <c r="N1160" s="29" t="s">
        <v>1996</v>
      </c>
      <c r="O1160" s="29" t="s">
        <v>1997</v>
      </c>
      <c r="P1160" s="29" t="s">
        <v>1981</v>
      </c>
      <c r="Q1160" s="29" t="s">
        <v>1982</v>
      </c>
      <c r="R1160" s="30">
        <v>45736</v>
      </c>
      <c r="S1160" s="30"/>
      <c r="T1160" s="30">
        <v>45807</v>
      </c>
      <c r="U1160" s="30"/>
      <c r="V1160" s="29" t="s">
        <v>1983</v>
      </c>
      <c r="W1160" s="29" t="s">
        <v>1984</v>
      </c>
      <c r="X1160" s="30">
        <v>43643</v>
      </c>
      <c r="Y1160" s="29" t="s">
        <v>2002</v>
      </c>
    </row>
    <row r="1161" spans="1:25" x14ac:dyDescent="0.25">
      <c r="A1161" s="28" t="s">
        <v>2376</v>
      </c>
      <c r="B1161" s="29" t="s">
        <v>2377</v>
      </c>
      <c r="C1161" s="29" t="s">
        <v>1131</v>
      </c>
      <c r="D1161" s="29" t="s">
        <v>2389</v>
      </c>
      <c r="E1161" s="29" t="s">
        <v>1132</v>
      </c>
      <c r="F1161" s="29" t="s">
        <v>1133</v>
      </c>
      <c r="G1161" s="29" t="s">
        <v>1975</v>
      </c>
      <c r="H1161" s="30">
        <v>43277</v>
      </c>
      <c r="I1161" s="30">
        <v>43830</v>
      </c>
      <c r="J1161" s="30" t="s">
        <v>1921</v>
      </c>
      <c r="K1161" s="29" t="s">
        <v>2378</v>
      </c>
      <c r="L1161" s="29" t="s">
        <v>2379</v>
      </c>
      <c r="M1161" s="29" t="s">
        <v>1978</v>
      </c>
      <c r="N1161" s="29" t="s">
        <v>2003</v>
      </c>
      <c r="O1161" s="29" t="s">
        <v>1993</v>
      </c>
      <c r="P1161" s="29" t="s">
        <v>2004</v>
      </c>
      <c r="Q1161" s="29" t="s">
        <v>2005</v>
      </c>
      <c r="R1161" s="30">
        <v>43647</v>
      </c>
      <c r="S1161" s="30"/>
      <c r="T1161" s="30">
        <v>43648</v>
      </c>
      <c r="U1161" s="30"/>
      <c r="V1161" s="29" t="s">
        <v>2000</v>
      </c>
      <c r="W1161" s="29" t="s">
        <v>2001</v>
      </c>
      <c r="X1161" s="30">
        <v>43435</v>
      </c>
      <c r="Y1161" s="29" t="s">
        <v>33</v>
      </c>
    </row>
    <row r="1162" spans="1:25" x14ac:dyDescent="0.25">
      <c r="A1162" s="28" t="s">
        <v>2376</v>
      </c>
      <c r="B1162" s="29" t="s">
        <v>2377</v>
      </c>
      <c r="C1162" s="29" t="s">
        <v>1131</v>
      </c>
      <c r="D1162" s="29" t="s">
        <v>2389</v>
      </c>
      <c r="E1162" s="29" t="s">
        <v>1132</v>
      </c>
      <c r="F1162" s="29" t="s">
        <v>1133</v>
      </c>
      <c r="G1162" s="29" t="s">
        <v>1975</v>
      </c>
      <c r="H1162" s="30">
        <v>43277</v>
      </c>
      <c r="I1162" s="30">
        <v>43830</v>
      </c>
      <c r="J1162" s="30" t="s">
        <v>1921</v>
      </c>
      <c r="K1162" s="29" t="s">
        <v>2378</v>
      </c>
      <c r="L1162" s="29" t="s">
        <v>2379</v>
      </c>
      <c r="M1162" s="29" t="s">
        <v>1978</v>
      </c>
      <c r="N1162" s="29" t="s">
        <v>2006</v>
      </c>
      <c r="O1162" s="29" t="s">
        <v>2007</v>
      </c>
      <c r="P1162" s="29" t="s">
        <v>2004</v>
      </c>
      <c r="Q1162" s="29" t="s">
        <v>2005</v>
      </c>
      <c r="R1162" s="30">
        <v>43678</v>
      </c>
      <c r="S1162" s="30"/>
      <c r="T1162" s="30">
        <v>43830</v>
      </c>
      <c r="U1162" s="30"/>
      <c r="V1162" s="29" t="s">
        <v>2000</v>
      </c>
      <c r="W1162" s="29" t="s">
        <v>2001</v>
      </c>
      <c r="X1162" s="30">
        <v>43435</v>
      </c>
      <c r="Y1162" s="29" t="s">
        <v>33</v>
      </c>
    </row>
    <row r="1163" spans="1:25" x14ac:dyDescent="0.25">
      <c r="A1163" s="28" t="s">
        <v>2376</v>
      </c>
      <c r="B1163" s="29" t="s">
        <v>2377</v>
      </c>
      <c r="C1163" s="29" t="s">
        <v>1120</v>
      </c>
      <c r="D1163" s="29" t="s">
        <v>2380</v>
      </c>
      <c r="E1163" s="29" t="s">
        <v>1118</v>
      </c>
      <c r="F1163" s="29" t="s">
        <v>1119</v>
      </c>
      <c r="G1163" s="29" t="s">
        <v>1975</v>
      </c>
      <c r="H1163" s="30">
        <v>43643</v>
      </c>
      <c r="I1163" s="30">
        <v>45657</v>
      </c>
      <c r="J1163" s="30" t="s">
        <v>1921</v>
      </c>
      <c r="K1163" s="29" t="s">
        <v>2378</v>
      </c>
      <c r="L1163" s="29" t="s">
        <v>2379</v>
      </c>
      <c r="M1163" s="29" t="s">
        <v>1978</v>
      </c>
      <c r="N1163" s="29" t="s">
        <v>1979</v>
      </c>
      <c r="O1163" s="29" t="s">
        <v>1980</v>
      </c>
      <c r="P1163" s="29" t="s">
        <v>1981</v>
      </c>
      <c r="Q1163" s="29" t="s">
        <v>1982</v>
      </c>
      <c r="R1163" s="30">
        <v>43191</v>
      </c>
      <c r="S1163" s="30">
        <v>43710</v>
      </c>
      <c r="T1163" s="30">
        <v>43220</v>
      </c>
      <c r="U1163" s="30">
        <v>43943</v>
      </c>
      <c r="V1163" s="29" t="s">
        <v>2000</v>
      </c>
      <c r="W1163" s="29" t="s">
        <v>2001</v>
      </c>
      <c r="X1163" s="30">
        <v>43643</v>
      </c>
      <c r="Y1163" s="29" t="s">
        <v>1985</v>
      </c>
    </row>
    <row r="1164" spans="1:25" x14ac:dyDescent="0.25">
      <c r="A1164" s="28" t="s">
        <v>2376</v>
      </c>
      <c r="B1164" s="29" t="s">
        <v>2377</v>
      </c>
      <c r="C1164" s="29" t="s">
        <v>1120</v>
      </c>
      <c r="D1164" s="29" t="s">
        <v>2380</v>
      </c>
      <c r="E1164" s="29" t="s">
        <v>1118</v>
      </c>
      <c r="F1164" s="29" t="s">
        <v>1119</v>
      </c>
      <c r="G1164" s="29" t="s">
        <v>1975</v>
      </c>
      <c r="H1164" s="30">
        <v>43643</v>
      </c>
      <c r="I1164" s="30">
        <v>45657</v>
      </c>
      <c r="J1164" s="30" t="s">
        <v>1921</v>
      </c>
      <c r="K1164" s="29" t="s">
        <v>2378</v>
      </c>
      <c r="L1164" s="29" t="s">
        <v>2379</v>
      </c>
      <c r="M1164" s="29" t="s">
        <v>1978</v>
      </c>
      <c r="N1164" s="29" t="s">
        <v>1986</v>
      </c>
      <c r="O1164" s="29" t="s">
        <v>1987</v>
      </c>
      <c r="P1164" s="29" t="s">
        <v>1981</v>
      </c>
      <c r="Q1164" s="29" t="s">
        <v>1982</v>
      </c>
      <c r="R1164" s="30">
        <v>43944</v>
      </c>
      <c r="S1164" s="30">
        <v>43944</v>
      </c>
      <c r="T1164" s="30">
        <v>43981</v>
      </c>
      <c r="U1164" s="30">
        <v>43981</v>
      </c>
      <c r="V1164" s="29" t="s">
        <v>2000</v>
      </c>
      <c r="W1164" s="29" t="s">
        <v>2001</v>
      </c>
      <c r="X1164" s="30">
        <v>43643</v>
      </c>
      <c r="Y1164" s="29" t="s">
        <v>1985</v>
      </c>
    </row>
    <row r="1165" spans="1:25" x14ac:dyDescent="0.25">
      <c r="A1165" s="28" t="s">
        <v>2376</v>
      </c>
      <c r="B1165" s="29" t="s">
        <v>2377</v>
      </c>
      <c r="C1165" s="29" t="s">
        <v>1120</v>
      </c>
      <c r="D1165" s="29" t="s">
        <v>2380</v>
      </c>
      <c r="E1165" s="29" t="s">
        <v>1118</v>
      </c>
      <c r="F1165" s="29" t="s">
        <v>1119</v>
      </c>
      <c r="G1165" s="29" t="s">
        <v>1975</v>
      </c>
      <c r="H1165" s="30">
        <v>43643</v>
      </c>
      <c r="I1165" s="30">
        <v>45657</v>
      </c>
      <c r="J1165" s="30" t="s">
        <v>1921</v>
      </c>
      <c r="K1165" s="29" t="s">
        <v>2378</v>
      </c>
      <c r="L1165" s="29" t="s">
        <v>2379</v>
      </c>
      <c r="M1165" s="29" t="s">
        <v>1978</v>
      </c>
      <c r="N1165" s="29" t="s">
        <v>1988</v>
      </c>
      <c r="O1165" s="29" t="s">
        <v>1989</v>
      </c>
      <c r="P1165" s="29" t="s">
        <v>1981</v>
      </c>
      <c r="Q1165" s="29" t="s">
        <v>1982</v>
      </c>
      <c r="R1165" s="30">
        <v>43221</v>
      </c>
      <c r="S1165" s="30">
        <v>44264</v>
      </c>
      <c r="T1165" s="30">
        <v>43312</v>
      </c>
      <c r="U1165" s="30">
        <v>45385</v>
      </c>
      <c r="V1165" s="29" t="s">
        <v>2000</v>
      </c>
      <c r="W1165" s="29" t="s">
        <v>2001</v>
      </c>
      <c r="X1165" s="30">
        <v>43643</v>
      </c>
      <c r="Y1165" s="29" t="s">
        <v>1985</v>
      </c>
    </row>
    <row r="1166" spans="1:25" x14ac:dyDescent="0.25">
      <c r="A1166" s="28" t="s">
        <v>2376</v>
      </c>
      <c r="B1166" s="29" t="s">
        <v>2377</v>
      </c>
      <c r="C1166" s="29" t="s">
        <v>1120</v>
      </c>
      <c r="D1166" s="29" t="s">
        <v>2380</v>
      </c>
      <c r="E1166" s="29" t="s">
        <v>1118</v>
      </c>
      <c r="F1166" s="29" t="s">
        <v>1119</v>
      </c>
      <c r="G1166" s="29" t="s">
        <v>1975</v>
      </c>
      <c r="H1166" s="30">
        <v>43643</v>
      </c>
      <c r="I1166" s="30">
        <v>45657</v>
      </c>
      <c r="J1166" s="30" t="s">
        <v>1921</v>
      </c>
      <c r="K1166" s="29" t="s">
        <v>2378</v>
      </c>
      <c r="L1166" s="29" t="s">
        <v>2379</v>
      </c>
      <c r="M1166" s="29" t="s">
        <v>1978</v>
      </c>
      <c r="N1166" s="29" t="s">
        <v>1990</v>
      </c>
      <c r="O1166" s="29" t="s">
        <v>1991</v>
      </c>
      <c r="P1166" s="29" t="s">
        <v>1981</v>
      </c>
      <c r="Q1166" s="29" t="s">
        <v>1982</v>
      </c>
      <c r="R1166" s="30">
        <v>45482</v>
      </c>
      <c r="S1166" s="30"/>
      <c r="T1166" s="30">
        <v>45544</v>
      </c>
      <c r="U1166" s="30"/>
      <c r="V1166" s="29" t="s">
        <v>2000</v>
      </c>
      <c r="W1166" s="29" t="s">
        <v>2001</v>
      </c>
      <c r="X1166" s="30">
        <v>43643</v>
      </c>
      <c r="Y1166" s="29" t="s">
        <v>1985</v>
      </c>
    </row>
    <row r="1167" spans="1:25" x14ac:dyDescent="0.25">
      <c r="A1167" s="28" t="s">
        <v>2376</v>
      </c>
      <c r="B1167" s="29" t="s">
        <v>2377</v>
      </c>
      <c r="C1167" s="29" t="s">
        <v>1120</v>
      </c>
      <c r="D1167" s="29" t="s">
        <v>2380</v>
      </c>
      <c r="E1167" s="29" t="s">
        <v>1118</v>
      </c>
      <c r="F1167" s="29" t="s">
        <v>1119</v>
      </c>
      <c r="G1167" s="29" t="s">
        <v>1975</v>
      </c>
      <c r="H1167" s="30">
        <v>43643</v>
      </c>
      <c r="I1167" s="30">
        <v>45657</v>
      </c>
      <c r="J1167" s="30" t="s">
        <v>1921</v>
      </c>
      <c r="K1167" s="29" t="s">
        <v>2378</v>
      </c>
      <c r="L1167" s="29" t="s">
        <v>2379</v>
      </c>
      <c r="M1167" s="29" t="s">
        <v>1978</v>
      </c>
      <c r="N1167" s="29" t="s">
        <v>1992</v>
      </c>
      <c r="O1167" s="29" t="s">
        <v>1993</v>
      </c>
      <c r="P1167" s="29" t="s">
        <v>1981</v>
      </c>
      <c r="Q1167" s="29" t="s">
        <v>1982</v>
      </c>
      <c r="R1167" s="30">
        <v>45631</v>
      </c>
      <c r="S1167" s="30"/>
      <c r="T1167" s="30">
        <v>45638</v>
      </c>
      <c r="U1167" s="30"/>
      <c r="V1167" s="29" t="s">
        <v>2000</v>
      </c>
      <c r="W1167" s="29" t="s">
        <v>2001</v>
      </c>
      <c r="X1167" s="30">
        <v>43643</v>
      </c>
      <c r="Y1167" s="29" t="s">
        <v>1985</v>
      </c>
    </row>
    <row r="1168" spans="1:25" x14ac:dyDescent="0.25">
      <c r="A1168" s="28" t="s">
        <v>2376</v>
      </c>
      <c r="B1168" s="29" t="s">
        <v>2377</v>
      </c>
      <c r="C1168" s="29" t="s">
        <v>1120</v>
      </c>
      <c r="D1168" s="29" t="s">
        <v>2380</v>
      </c>
      <c r="E1168" s="29" t="s">
        <v>1118</v>
      </c>
      <c r="F1168" s="29" t="s">
        <v>1119</v>
      </c>
      <c r="G1168" s="29" t="s">
        <v>1975</v>
      </c>
      <c r="H1168" s="30">
        <v>43643</v>
      </c>
      <c r="I1168" s="30">
        <v>45657</v>
      </c>
      <c r="J1168" s="30" t="s">
        <v>1921</v>
      </c>
      <c r="K1168" s="29" t="s">
        <v>2378</v>
      </c>
      <c r="L1168" s="29" t="s">
        <v>2379</v>
      </c>
      <c r="M1168" s="29" t="s">
        <v>1978</v>
      </c>
      <c r="N1168" s="29" t="s">
        <v>1994</v>
      </c>
      <c r="O1168" s="29" t="s">
        <v>1995</v>
      </c>
      <c r="P1168" s="29" t="s">
        <v>1981</v>
      </c>
      <c r="Q1168" s="29" t="s">
        <v>1982</v>
      </c>
      <c r="R1168" s="30">
        <v>45639</v>
      </c>
      <c r="S1168" s="30"/>
      <c r="T1168" s="30">
        <v>46004</v>
      </c>
      <c r="U1168" s="30"/>
      <c r="V1168" s="29" t="s">
        <v>2000</v>
      </c>
      <c r="W1168" s="29" t="s">
        <v>2001</v>
      </c>
      <c r="X1168" s="30">
        <v>43643</v>
      </c>
      <c r="Y1168" s="29" t="s">
        <v>1985</v>
      </c>
    </row>
    <row r="1169" spans="1:25" x14ac:dyDescent="0.25">
      <c r="A1169" s="28" t="s">
        <v>2376</v>
      </c>
      <c r="B1169" s="29" t="s">
        <v>2377</v>
      </c>
      <c r="C1169" s="29" t="s">
        <v>1120</v>
      </c>
      <c r="D1169" s="29" t="s">
        <v>2380</v>
      </c>
      <c r="E1169" s="29" t="s">
        <v>1118</v>
      </c>
      <c r="F1169" s="29" t="s">
        <v>1119</v>
      </c>
      <c r="G1169" s="29" t="s">
        <v>1975</v>
      </c>
      <c r="H1169" s="30">
        <v>43643</v>
      </c>
      <c r="I1169" s="30">
        <v>45657</v>
      </c>
      <c r="J1169" s="30" t="s">
        <v>1921</v>
      </c>
      <c r="K1169" s="29" t="s">
        <v>2378</v>
      </c>
      <c r="L1169" s="29" t="s">
        <v>2379</v>
      </c>
      <c r="M1169" s="29" t="s">
        <v>1978</v>
      </c>
      <c r="N1169" s="29" t="s">
        <v>1996</v>
      </c>
      <c r="O1169" s="29" t="s">
        <v>1997</v>
      </c>
      <c r="P1169" s="29" t="s">
        <v>1981</v>
      </c>
      <c r="Q1169" s="29" t="s">
        <v>1982</v>
      </c>
      <c r="R1169" s="30">
        <v>46023</v>
      </c>
      <c r="S1169" s="30"/>
      <c r="T1169" s="30">
        <v>46054</v>
      </c>
      <c r="U1169" s="30"/>
      <c r="V1169" s="29" t="s">
        <v>2000</v>
      </c>
      <c r="W1169" s="29" t="s">
        <v>2001</v>
      </c>
      <c r="X1169" s="30">
        <v>43643</v>
      </c>
      <c r="Y1169" s="29" t="s">
        <v>1985</v>
      </c>
    </row>
    <row r="1170" spans="1:25" x14ac:dyDescent="0.25">
      <c r="A1170" s="28" t="s">
        <v>2376</v>
      </c>
      <c r="B1170" s="29" t="s">
        <v>2377</v>
      </c>
      <c r="C1170" s="29" t="s">
        <v>1454</v>
      </c>
      <c r="D1170" s="29" t="s">
        <v>2506</v>
      </c>
      <c r="E1170" s="29" t="s">
        <v>1455</v>
      </c>
      <c r="F1170" s="29" t="s">
        <v>1456</v>
      </c>
      <c r="G1170" s="29" t="s">
        <v>1975</v>
      </c>
      <c r="H1170" s="30">
        <v>43277</v>
      </c>
      <c r="I1170" s="30">
        <v>43830</v>
      </c>
      <c r="J1170" s="30" t="s">
        <v>1921</v>
      </c>
      <c r="K1170" s="29" t="s">
        <v>2378</v>
      </c>
      <c r="L1170" s="29" t="s">
        <v>2379</v>
      </c>
      <c r="M1170" s="29" t="s">
        <v>1978</v>
      </c>
      <c r="N1170" s="29" t="s">
        <v>1990</v>
      </c>
      <c r="O1170" s="29" t="s">
        <v>1991</v>
      </c>
      <c r="P1170" s="29" t="s">
        <v>1981</v>
      </c>
      <c r="Q1170" s="29" t="s">
        <v>1982</v>
      </c>
      <c r="R1170" s="30">
        <v>43466</v>
      </c>
      <c r="S1170" s="30"/>
      <c r="T1170" s="30">
        <v>43524</v>
      </c>
      <c r="U1170" s="30"/>
      <c r="V1170" s="29" t="s">
        <v>2000</v>
      </c>
      <c r="W1170" s="29" t="s">
        <v>2001</v>
      </c>
      <c r="X1170" s="30">
        <v>43435</v>
      </c>
      <c r="Y1170" s="29" t="s">
        <v>33</v>
      </c>
    </row>
    <row r="1171" spans="1:25" x14ac:dyDescent="0.25">
      <c r="A1171" s="28" t="s">
        <v>2376</v>
      </c>
      <c r="B1171" s="29" t="s">
        <v>2377</v>
      </c>
      <c r="C1171" s="29" t="s">
        <v>1454</v>
      </c>
      <c r="D1171" s="29" t="s">
        <v>2506</v>
      </c>
      <c r="E1171" s="29" t="s">
        <v>1455</v>
      </c>
      <c r="F1171" s="29" t="s">
        <v>1456</v>
      </c>
      <c r="G1171" s="29" t="s">
        <v>1975</v>
      </c>
      <c r="H1171" s="30">
        <v>43277</v>
      </c>
      <c r="I1171" s="30">
        <v>43830</v>
      </c>
      <c r="J1171" s="30" t="s">
        <v>1921</v>
      </c>
      <c r="K1171" s="29" t="s">
        <v>2378</v>
      </c>
      <c r="L1171" s="29" t="s">
        <v>2379</v>
      </c>
      <c r="M1171" s="29" t="s">
        <v>1978</v>
      </c>
      <c r="N1171" s="29" t="s">
        <v>1992</v>
      </c>
      <c r="O1171" s="29" t="s">
        <v>1993</v>
      </c>
      <c r="P1171" s="29" t="s">
        <v>1981</v>
      </c>
      <c r="Q1171" s="29" t="s">
        <v>1982</v>
      </c>
      <c r="R1171" s="30">
        <v>43692</v>
      </c>
      <c r="S1171" s="30"/>
      <c r="T1171" s="30">
        <v>43693</v>
      </c>
      <c r="U1171" s="30"/>
      <c r="V1171" s="29" t="s">
        <v>2000</v>
      </c>
      <c r="W1171" s="29" t="s">
        <v>2001</v>
      </c>
      <c r="X1171" s="30">
        <v>43435</v>
      </c>
      <c r="Y1171" s="29" t="s">
        <v>33</v>
      </c>
    </row>
    <row r="1172" spans="1:25" x14ac:dyDescent="0.25">
      <c r="A1172" s="28" t="s">
        <v>2376</v>
      </c>
      <c r="B1172" s="29" t="s">
        <v>2377</v>
      </c>
      <c r="C1172" s="29" t="s">
        <v>1454</v>
      </c>
      <c r="D1172" s="29" t="s">
        <v>2506</v>
      </c>
      <c r="E1172" s="29" t="s">
        <v>1455</v>
      </c>
      <c r="F1172" s="29" t="s">
        <v>1456</v>
      </c>
      <c r="G1172" s="29" t="s">
        <v>1975</v>
      </c>
      <c r="H1172" s="30">
        <v>43277</v>
      </c>
      <c r="I1172" s="30">
        <v>43830</v>
      </c>
      <c r="J1172" s="30" t="s">
        <v>1921</v>
      </c>
      <c r="K1172" s="29" t="s">
        <v>2378</v>
      </c>
      <c r="L1172" s="29" t="s">
        <v>2379</v>
      </c>
      <c r="M1172" s="29" t="s">
        <v>1978</v>
      </c>
      <c r="N1172" s="29" t="s">
        <v>1994</v>
      </c>
      <c r="O1172" s="29" t="s">
        <v>1995</v>
      </c>
      <c r="P1172" s="29" t="s">
        <v>1981</v>
      </c>
      <c r="Q1172" s="29" t="s">
        <v>1982</v>
      </c>
      <c r="R1172" s="30">
        <v>43709</v>
      </c>
      <c r="S1172" s="30"/>
      <c r="T1172" s="30">
        <v>43799</v>
      </c>
      <c r="U1172" s="30"/>
      <c r="V1172" s="29" t="s">
        <v>2000</v>
      </c>
      <c r="W1172" s="29" t="s">
        <v>2001</v>
      </c>
      <c r="X1172" s="30">
        <v>43435</v>
      </c>
      <c r="Y1172" s="29" t="s">
        <v>33</v>
      </c>
    </row>
    <row r="1173" spans="1:25" x14ac:dyDescent="0.25">
      <c r="A1173" s="28" t="s">
        <v>2376</v>
      </c>
      <c r="B1173" s="29" t="s">
        <v>2377</v>
      </c>
      <c r="C1173" s="29" t="s">
        <v>1454</v>
      </c>
      <c r="D1173" s="29" t="s">
        <v>2506</v>
      </c>
      <c r="E1173" s="29" t="s">
        <v>1455</v>
      </c>
      <c r="F1173" s="29" t="s">
        <v>1456</v>
      </c>
      <c r="G1173" s="29" t="s">
        <v>1975</v>
      </c>
      <c r="H1173" s="30">
        <v>43277</v>
      </c>
      <c r="I1173" s="30">
        <v>43830</v>
      </c>
      <c r="J1173" s="30" t="s">
        <v>1921</v>
      </c>
      <c r="K1173" s="29" t="s">
        <v>2378</v>
      </c>
      <c r="L1173" s="29" t="s">
        <v>2379</v>
      </c>
      <c r="M1173" s="29" t="s">
        <v>1978</v>
      </c>
      <c r="N1173" s="29" t="s">
        <v>1996</v>
      </c>
      <c r="O1173" s="29" t="s">
        <v>1997</v>
      </c>
      <c r="P1173" s="29" t="s">
        <v>1981</v>
      </c>
      <c r="Q1173" s="29" t="s">
        <v>1982</v>
      </c>
      <c r="R1173" s="30">
        <v>43800</v>
      </c>
      <c r="S1173" s="30"/>
      <c r="T1173" s="30">
        <v>43830</v>
      </c>
      <c r="U1173" s="30"/>
      <c r="V1173" s="29" t="s">
        <v>2000</v>
      </c>
      <c r="W1173" s="29" t="s">
        <v>2001</v>
      </c>
      <c r="X1173" s="30">
        <v>43435</v>
      </c>
      <c r="Y1173" s="29" t="s">
        <v>33</v>
      </c>
    </row>
    <row r="1174" spans="1:25" x14ac:dyDescent="0.25">
      <c r="A1174" s="28" t="s">
        <v>2376</v>
      </c>
      <c r="B1174" s="29" t="s">
        <v>2377</v>
      </c>
      <c r="C1174" s="29" t="s">
        <v>1457</v>
      </c>
      <c r="D1174" s="29" t="s">
        <v>2507</v>
      </c>
      <c r="E1174" s="29" t="s">
        <v>1458</v>
      </c>
      <c r="F1174" s="29" t="s">
        <v>1459</v>
      </c>
      <c r="G1174" s="29" t="s">
        <v>1975</v>
      </c>
      <c r="H1174" s="30">
        <v>43277</v>
      </c>
      <c r="I1174" s="30">
        <v>43830</v>
      </c>
      <c r="J1174" s="30" t="s">
        <v>1921</v>
      </c>
      <c r="K1174" s="29" t="s">
        <v>2378</v>
      </c>
      <c r="L1174" s="29" t="s">
        <v>2379</v>
      </c>
      <c r="M1174" s="29" t="s">
        <v>1978</v>
      </c>
      <c r="N1174" s="29" t="s">
        <v>2003</v>
      </c>
      <c r="O1174" s="29" t="s">
        <v>1993</v>
      </c>
      <c r="P1174" s="29" t="s">
        <v>2004</v>
      </c>
      <c r="Q1174" s="29" t="s">
        <v>2005</v>
      </c>
      <c r="R1174" s="30">
        <v>43647</v>
      </c>
      <c r="S1174" s="30"/>
      <c r="T1174" s="30">
        <v>43648</v>
      </c>
      <c r="U1174" s="30"/>
      <c r="V1174" s="29" t="s">
        <v>2000</v>
      </c>
      <c r="W1174" s="29" t="s">
        <v>2001</v>
      </c>
      <c r="X1174" s="30">
        <v>43435</v>
      </c>
      <c r="Y1174" s="29" t="s">
        <v>33</v>
      </c>
    </row>
    <row r="1175" spans="1:25" x14ac:dyDescent="0.25">
      <c r="A1175" s="28" t="s">
        <v>2376</v>
      </c>
      <c r="B1175" s="29" t="s">
        <v>2377</v>
      </c>
      <c r="C1175" s="29" t="s">
        <v>1457</v>
      </c>
      <c r="D1175" s="29" t="s">
        <v>2507</v>
      </c>
      <c r="E1175" s="29" t="s">
        <v>1458</v>
      </c>
      <c r="F1175" s="29" t="s">
        <v>1459</v>
      </c>
      <c r="G1175" s="29" t="s">
        <v>1975</v>
      </c>
      <c r="H1175" s="30">
        <v>43277</v>
      </c>
      <c r="I1175" s="30">
        <v>43830</v>
      </c>
      <c r="J1175" s="30" t="s">
        <v>1921</v>
      </c>
      <c r="K1175" s="29" t="s">
        <v>2378</v>
      </c>
      <c r="L1175" s="29" t="s">
        <v>2379</v>
      </c>
      <c r="M1175" s="29" t="s">
        <v>1978</v>
      </c>
      <c r="N1175" s="29" t="s">
        <v>2006</v>
      </c>
      <c r="O1175" s="29" t="s">
        <v>2007</v>
      </c>
      <c r="P1175" s="29" t="s">
        <v>2004</v>
      </c>
      <c r="Q1175" s="29" t="s">
        <v>2005</v>
      </c>
      <c r="R1175" s="30">
        <v>43678</v>
      </c>
      <c r="S1175" s="30"/>
      <c r="T1175" s="30">
        <v>43830</v>
      </c>
      <c r="U1175" s="30"/>
      <c r="V1175" s="29" t="s">
        <v>2000</v>
      </c>
      <c r="W1175" s="29" t="s">
        <v>2001</v>
      </c>
      <c r="X1175" s="30">
        <v>43435</v>
      </c>
      <c r="Y1175" s="29" t="s">
        <v>33</v>
      </c>
    </row>
    <row r="1176" spans="1:25" x14ac:dyDescent="0.25">
      <c r="A1176" s="28" t="s">
        <v>2008</v>
      </c>
      <c r="B1176" s="29" t="s">
        <v>2009</v>
      </c>
      <c r="C1176" s="29" t="s">
        <v>241</v>
      </c>
      <c r="D1176" s="29" t="s">
        <v>2039</v>
      </c>
      <c r="E1176" s="29" t="s">
        <v>242</v>
      </c>
      <c r="F1176" s="29" t="s">
        <v>243</v>
      </c>
      <c r="G1176" s="29" t="s">
        <v>1975</v>
      </c>
      <c r="H1176" s="30">
        <v>44734</v>
      </c>
      <c r="I1176" s="30">
        <v>45291</v>
      </c>
      <c r="J1176" s="30" t="s">
        <v>1921</v>
      </c>
      <c r="K1176" s="29" t="s">
        <v>2011</v>
      </c>
      <c r="L1176" s="29" t="s">
        <v>2012</v>
      </c>
      <c r="M1176" s="29" t="s">
        <v>1978</v>
      </c>
      <c r="N1176" s="29" t="s">
        <v>1979</v>
      </c>
      <c r="O1176" s="29" t="s">
        <v>1980</v>
      </c>
      <c r="P1176" s="29" t="s">
        <v>1981</v>
      </c>
      <c r="Q1176" s="29" t="s">
        <v>1982</v>
      </c>
      <c r="R1176" s="30">
        <v>44607</v>
      </c>
      <c r="S1176" s="30">
        <v>44607</v>
      </c>
      <c r="T1176" s="30">
        <v>44629</v>
      </c>
      <c r="U1176" s="30">
        <v>44629</v>
      </c>
      <c r="V1176" s="29" t="s">
        <v>2000</v>
      </c>
      <c r="W1176" s="29" t="s">
        <v>2001</v>
      </c>
      <c r="X1176" s="30">
        <v>44881</v>
      </c>
      <c r="Y1176" s="29" t="s">
        <v>1985</v>
      </c>
    </row>
    <row r="1177" spans="1:25" x14ac:dyDescent="0.25">
      <c r="A1177" s="28" t="s">
        <v>2008</v>
      </c>
      <c r="B1177" s="29" t="s">
        <v>2009</v>
      </c>
      <c r="C1177" s="29" t="s">
        <v>241</v>
      </c>
      <c r="D1177" s="29" t="s">
        <v>2039</v>
      </c>
      <c r="E1177" s="29" t="s">
        <v>242</v>
      </c>
      <c r="F1177" s="29" t="s">
        <v>243</v>
      </c>
      <c r="G1177" s="29" t="s">
        <v>1975</v>
      </c>
      <c r="H1177" s="30">
        <v>44734</v>
      </c>
      <c r="I1177" s="30">
        <v>45291</v>
      </c>
      <c r="J1177" s="30" t="s">
        <v>1921</v>
      </c>
      <c r="K1177" s="29" t="s">
        <v>2011</v>
      </c>
      <c r="L1177" s="29" t="s">
        <v>2012</v>
      </c>
      <c r="M1177" s="29" t="s">
        <v>1978</v>
      </c>
      <c r="N1177" s="29" t="s">
        <v>1986</v>
      </c>
      <c r="O1177" s="29" t="s">
        <v>1987</v>
      </c>
      <c r="P1177" s="29" t="s">
        <v>1981</v>
      </c>
      <c r="Q1177" s="29" t="s">
        <v>1982</v>
      </c>
      <c r="R1177" s="30">
        <v>44986</v>
      </c>
      <c r="S1177" s="30">
        <v>45042</v>
      </c>
      <c r="T1177" s="30">
        <v>45350</v>
      </c>
      <c r="U1177" s="30">
        <v>45348</v>
      </c>
      <c r="V1177" s="29" t="s">
        <v>2000</v>
      </c>
      <c r="W1177" s="29" t="s">
        <v>2001</v>
      </c>
      <c r="X1177" s="30">
        <v>44881</v>
      </c>
      <c r="Y1177" s="29" t="s">
        <v>1985</v>
      </c>
    </row>
    <row r="1178" spans="1:25" x14ac:dyDescent="0.25">
      <c r="A1178" s="28" t="s">
        <v>2008</v>
      </c>
      <c r="B1178" s="29" t="s">
        <v>2009</v>
      </c>
      <c r="C1178" s="29" t="s">
        <v>241</v>
      </c>
      <c r="D1178" s="29" t="s">
        <v>2039</v>
      </c>
      <c r="E1178" s="29" t="s">
        <v>242</v>
      </c>
      <c r="F1178" s="29" t="s">
        <v>243</v>
      </c>
      <c r="G1178" s="29" t="s">
        <v>1975</v>
      </c>
      <c r="H1178" s="30">
        <v>44734</v>
      </c>
      <c r="I1178" s="30">
        <v>45291</v>
      </c>
      <c r="J1178" s="30" t="s">
        <v>1921</v>
      </c>
      <c r="K1178" s="29" t="s">
        <v>2011</v>
      </c>
      <c r="L1178" s="29" t="s">
        <v>2012</v>
      </c>
      <c r="M1178" s="29" t="s">
        <v>1978</v>
      </c>
      <c r="N1178" s="29" t="s">
        <v>1988</v>
      </c>
      <c r="O1178" s="29" t="s">
        <v>1989</v>
      </c>
      <c r="P1178" s="29" t="s">
        <v>1981</v>
      </c>
      <c r="Q1178" s="29" t="s">
        <v>1982</v>
      </c>
      <c r="R1178" s="30">
        <v>45031</v>
      </c>
      <c r="S1178" s="30">
        <v>45042</v>
      </c>
      <c r="T1178" s="30">
        <v>45412</v>
      </c>
      <c r="U1178" s="30">
        <v>45406</v>
      </c>
      <c r="V1178" s="29" t="s">
        <v>2000</v>
      </c>
      <c r="W1178" s="29" t="s">
        <v>2001</v>
      </c>
      <c r="X1178" s="30">
        <v>44881</v>
      </c>
      <c r="Y1178" s="29" t="s">
        <v>1985</v>
      </c>
    </row>
    <row r="1179" spans="1:25" x14ac:dyDescent="0.25">
      <c r="A1179" s="28" t="s">
        <v>2008</v>
      </c>
      <c r="B1179" s="29" t="s">
        <v>2009</v>
      </c>
      <c r="C1179" s="29" t="s">
        <v>241</v>
      </c>
      <c r="D1179" s="29" t="s">
        <v>2039</v>
      </c>
      <c r="E1179" s="29" t="s">
        <v>242</v>
      </c>
      <c r="F1179" s="29" t="s">
        <v>243</v>
      </c>
      <c r="G1179" s="29" t="s">
        <v>1975</v>
      </c>
      <c r="H1179" s="30">
        <v>44734</v>
      </c>
      <c r="I1179" s="30">
        <v>45291</v>
      </c>
      <c r="J1179" s="30" t="s">
        <v>1921</v>
      </c>
      <c r="K1179" s="29" t="s">
        <v>2011</v>
      </c>
      <c r="L1179" s="29" t="s">
        <v>2012</v>
      </c>
      <c r="M1179" s="29" t="s">
        <v>1978</v>
      </c>
      <c r="N1179" s="29" t="s">
        <v>1990</v>
      </c>
      <c r="O1179" s="29" t="s">
        <v>1991</v>
      </c>
      <c r="P1179" s="29" t="s">
        <v>1981</v>
      </c>
      <c r="Q1179" s="29" t="s">
        <v>1982</v>
      </c>
      <c r="R1179" s="30">
        <v>45408</v>
      </c>
      <c r="S1179" s="30">
        <v>45408</v>
      </c>
      <c r="T1179" s="30">
        <v>45747</v>
      </c>
      <c r="U1179" s="30"/>
      <c r="V1179" s="29" t="s">
        <v>2000</v>
      </c>
      <c r="W1179" s="29" t="s">
        <v>2001</v>
      </c>
      <c r="X1179" s="30">
        <v>44881</v>
      </c>
      <c r="Y1179" s="29" t="s">
        <v>1985</v>
      </c>
    </row>
    <row r="1180" spans="1:25" x14ac:dyDescent="0.25">
      <c r="A1180" s="28" t="s">
        <v>2008</v>
      </c>
      <c r="B1180" s="29" t="s">
        <v>2009</v>
      </c>
      <c r="C1180" s="29" t="s">
        <v>241</v>
      </c>
      <c r="D1180" s="29" t="s">
        <v>2039</v>
      </c>
      <c r="E1180" s="29" t="s">
        <v>242</v>
      </c>
      <c r="F1180" s="29" t="s">
        <v>243</v>
      </c>
      <c r="G1180" s="29" t="s">
        <v>1975</v>
      </c>
      <c r="H1180" s="30">
        <v>44734</v>
      </c>
      <c r="I1180" s="30">
        <v>45291</v>
      </c>
      <c r="J1180" s="30" t="s">
        <v>1921</v>
      </c>
      <c r="K1180" s="29" t="s">
        <v>2011</v>
      </c>
      <c r="L1180" s="29" t="s">
        <v>2012</v>
      </c>
      <c r="M1180" s="29" t="s">
        <v>1978</v>
      </c>
      <c r="N1180" s="29" t="s">
        <v>1992</v>
      </c>
      <c r="O1180" s="29" t="s">
        <v>1993</v>
      </c>
      <c r="P1180" s="29" t="s">
        <v>1981</v>
      </c>
      <c r="Q1180" s="29" t="s">
        <v>1982</v>
      </c>
      <c r="R1180" s="30">
        <v>45870</v>
      </c>
      <c r="S1180" s="30"/>
      <c r="T1180" s="30">
        <v>45930</v>
      </c>
      <c r="U1180" s="30"/>
      <c r="V1180" s="29" t="s">
        <v>2000</v>
      </c>
      <c r="W1180" s="29" t="s">
        <v>2001</v>
      </c>
      <c r="X1180" s="30">
        <v>44881</v>
      </c>
      <c r="Y1180" s="29" t="s">
        <v>1985</v>
      </c>
    </row>
    <row r="1181" spans="1:25" x14ac:dyDescent="0.25">
      <c r="A1181" s="28" t="s">
        <v>2008</v>
      </c>
      <c r="B1181" s="29" t="s">
        <v>2009</v>
      </c>
      <c r="C1181" s="29" t="s">
        <v>241</v>
      </c>
      <c r="D1181" s="29" t="s">
        <v>2039</v>
      </c>
      <c r="E1181" s="29" t="s">
        <v>242</v>
      </c>
      <c r="F1181" s="29" t="s">
        <v>243</v>
      </c>
      <c r="G1181" s="29" t="s">
        <v>1975</v>
      </c>
      <c r="H1181" s="30">
        <v>44734</v>
      </c>
      <c r="I1181" s="30">
        <v>45291</v>
      </c>
      <c r="J1181" s="30" t="s">
        <v>1921</v>
      </c>
      <c r="K1181" s="29" t="s">
        <v>2011</v>
      </c>
      <c r="L1181" s="29" t="s">
        <v>2012</v>
      </c>
      <c r="M1181" s="29" t="s">
        <v>1978</v>
      </c>
      <c r="N1181" s="29" t="s">
        <v>1994</v>
      </c>
      <c r="O1181" s="29" t="s">
        <v>1995</v>
      </c>
      <c r="P1181" s="29" t="s">
        <v>1981</v>
      </c>
      <c r="Q1181" s="29" t="s">
        <v>1982</v>
      </c>
      <c r="R1181" s="30">
        <v>45931</v>
      </c>
      <c r="S1181" s="30"/>
      <c r="T1181" s="30">
        <v>46629</v>
      </c>
      <c r="U1181" s="30"/>
      <c r="V1181" s="29" t="s">
        <v>2000</v>
      </c>
      <c r="W1181" s="29" t="s">
        <v>2001</v>
      </c>
      <c r="X1181" s="30">
        <v>44881</v>
      </c>
      <c r="Y1181" s="29" t="s">
        <v>1985</v>
      </c>
    </row>
    <row r="1182" spans="1:25" x14ac:dyDescent="0.25">
      <c r="A1182" s="28" t="s">
        <v>2008</v>
      </c>
      <c r="B1182" s="29" t="s">
        <v>2009</v>
      </c>
      <c r="C1182" s="29" t="s">
        <v>241</v>
      </c>
      <c r="D1182" s="29" t="s">
        <v>2039</v>
      </c>
      <c r="E1182" s="29" t="s">
        <v>242</v>
      </c>
      <c r="F1182" s="29" t="s">
        <v>243</v>
      </c>
      <c r="G1182" s="29" t="s">
        <v>1975</v>
      </c>
      <c r="H1182" s="30">
        <v>44734</v>
      </c>
      <c r="I1182" s="30">
        <v>45291</v>
      </c>
      <c r="J1182" s="30" t="s">
        <v>1921</v>
      </c>
      <c r="K1182" s="29" t="s">
        <v>2011</v>
      </c>
      <c r="L1182" s="29" t="s">
        <v>2012</v>
      </c>
      <c r="M1182" s="29" t="s">
        <v>1978</v>
      </c>
      <c r="N1182" s="29" t="s">
        <v>1996</v>
      </c>
      <c r="O1182" s="29" t="s">
        <v>1997</v>
      </c>
      <c r="P1182" s="29" t="s">
        <v>1981</v>
      </c>
      <c r="Q1182" s="29" t="s">
        <v>1982</v>
      </c>
      <c r="R1182" s="30">
        <v>46631</v>
      </c>
      <c r="S1182" s="30"/>
      <c r="T1182" s="30">
        <v>46752</v>
      </c>
      <c r="U1182" s="30"/>
      <c r="V1182" s="29" t="s">
        <v>2000</v>
      </c>
      <c r="W1182" s="29" t="s">
        <v>2001</v>
      </c>
      <c r="X1182" s="30">
        <v>44881</v>
      </c>
      <c r="Y1182" s="29" t="s">
        <v>1985</v>
      </c>
    </row>
    <row r="1183" spans="1:25" x14ac:dyDescent="0.25">
      <c r="A1183" s="28" t="s">
        <v>2008</v>
      </c>
      <c r="B1183" s="29" t="s">
        <v>2009</v>
      </c>
      <c r="C1183" s="29" t="s">
        <v>238</v>
      </c>
      <c r="D1183" s="29" t="s">
        <v>2038</v>
      </c>
      <c r="E1183" s="29" t="s">
        <v>239</v>
      </c>
      <c r="F1183" s="29" t="s">
        <v>240</v>
      </c>
      <c r="G1183" s="29" t="s">
        <v>1975</v>
      </c>
      <c r="H1183" s="30">
        <v>44734</v>
      </c>
      <c r="I1183" s="30">
        <v>45535</v>
      </c>
      <c r="J1183" s="30" t="s">
        <v>1921</v>
      </c>
      <c r="K1183" s="29" t="s">
        <v>2011</v>
      </c>
      <c r="L1183" s="29" t="s">
        <v>2012</v>
      </c>
      <c r="M1183" s="29" t="s">
        <v>1978</v>
      </c>
      <c r="N1183" s="29" t="s">
        <v>1979</v>
      </c>
      <c r="O1183" s="29" t="s">
        <v>1980</v>
      </c>
      <c r="P1183" s="29" t="s">
        <v>1981</v>
      </c>
      <c r="Q1183" s="29" t="s">
        <v>1982</v>
      </c>
      <c r="R1183" s="30">
        <v>44607</v>
      </c>
      <c r="S1183" s="30">
        <v>44607</v>
      </c>
      <c r="T1183" s="30">
        <v>44629</v>
      </c>
      <c r="U1183" s="30">
        <v>44629</v>
      </c>
      <c r="V1183" s="29" t="s">
        <v>2000</v>
      </c>
      <c r="W1183" s="29" t="s">
        <v>2001</v>
      </c>
      <c r="X1183" s="30">
        <v>44881</v>
      </c>
      <c r="Y1183" s="29" t="s">
        <v>1985</v>
      </c>
    </row>
    <row r="1184" spans="1:25" x14ac:dyDescent="0.25">
      <c r="A1184" s="28" t="s">
        <v>2008</v>
      </c>
      <c r="B1184" s="29" t="s">
        <v>2009</v>
      </c>
      <c r="C1184" s="29" t="s">
        <v>238</v>
      </c>
      <c r="D1184" s="29" t="s">
        <v>2038</v>
      </c>
      <c r="E1184" s="29" t="s">
        <v>239</v>
      </c>
      <c r="F1184" s="29" t="s">
        <v>240</v>
      </c>
      <c r="G1184" s="29" t="s">
        <v>1975</v>
      </c>
      <c r="H1184" s="30">
        <v>44734</v>
      </c>
      <c r="I1184" s="30">
        <v>45535</v>
      </c>
      <c r="J1184" s="30" t="s">
        <v>1921</v>
      </c>
      <c r="K1184" s="29" t="s">
        <v>2011</v>
      </c>
      <c r="L1184" s="29" t="s">
        <v>2012</v>
      </c>
      <c r="M1184" s="29" t="s">
        <v>1978</v>
      </c>
      <c r="N1184" s="29" t="s">
        <v>1986</v>
      </c>
      <c r="O1184" s="29" t="s">
        <v>1987</v>
      </c>
      <c r="P1184" s="29" t="s">
        <v>1981</v>
      </c>
      <c r="Q1184" s="29" t="s">
        <v>1982</v>
      </c>
      <c r="R1184" s="30">
        <v>44986</v>
      </c>
      <c r="S1184" s="30">
        <v>45100</v>
      </c>
      <c r="T1184" s="30">
        <v>45351</v>
      </c>
      <c r="U1184" s="30">
        <v>45348</v>
      </c>
      <c r="V1184" s="29" t="s">
        <v>2000</v>
      </c>
      <c r="W1184" s="29" t="s">
        <v>2001</v>
      </c>
      <c r="X1184" s="30">
        <v>44881</v>
      </c>
      <c r="Y1184" s="29" t="s">
        <v>1985</v>
      </c>
    </row>
    <row r="1185" spans="1:25" x14ac:dyDescent="0.25">
      <c r="A1185" s="28" t="s">
        <v>2008</v>
      </c>
      <c r="B1185" s="29" t="s">
        <v>2009</v>
      </c>
      <c r="C1185" s="29" t="s">
        <v>238</v>
      </c>
      <c r="D1185" s="29" t="s">
        <v>2038</v>
      </c>
      <c r="E1185" s="29" t="s">
        <v>239</v>
      </c>
      <c r="F1185" s="29" t="s">
        <v>240</v>
      </c>
      <c r="G1185" s="29" t="s">
        <v>1975</v>
      </c>
      <c r="H1185" s="30">
        <v>44734</v>
      </c>
      <c r="I1185" s="30">
        <v>45535</v>
      </c>
      <c r="J1185" s="30" t="s">
        <v>1921</v>
      </c>
      <c r="K1185" s="29" t="s">
        <v>2011</v>
      </c>
      <c r="L1185" s="29" t="s">
        <v>2012</v>
      </c>
      <c r="M1185" s="29" t="s">
        <v>1978</v>
      </c>
      <c r="N1185" s="29" t="s">
        <v>1988</v>
      </c>
      <c r="O1185" s="29" t="s">
        <v>1989</v>
      </c>
      <c r="P1185" s="29" t="s">
        <v>1981</v>
      </c>
      <c r="Q1185" s="29" t="s">
        <v>1982</v>
      </c>
      <c r="R1185" s="30">
        <v>45108</v>
      </c>
      <c r="S1185" s="30">
        <v>45108</v>
      </c>
      <c r="T1185" s="30">
        <v>45688</v>
      </c>
      <c r="U1185" s="30"/>
      <c r="V1185" s="29" t="s">
        <v>2000</v>
      </c>
      <c r="W1185" s="29" t="s">
        <v>2001</v>
      </c>
      <c r="X1185" s="30">
        <v>44881</v>
      </c>
      <c r="Y1185" s="29" t="s">
        <v>1985</v>
      </c>
    </row>
    <row r="1186" spans="1:25" x14ac:dyDescent="0.25">
      <c r="A1186" s="28" t="s">
        <v>2008</v>
      </c>
      <c r="B1186" s="29" t="s">
        <v>2009</v>
      </c>
      <c r="C1186" s="29" t="s">
        <v>238</v>
      </c>
      <c r="D1186" s="29" t="s">
        <v>2038</v>
      </c>
      <c r="E1186" s="29" t="s">
        <v>239</v>
      </c>
      <c r="F1186" s="29" t="s">
        <v>240</v>
      </c>
      <c r="G1186" s="29" t="s">
        <v>1975</v>
      </c>
      <c r="H1186" s="30">
        <v>44734</v>
      </c>
      <c r="I1186" s="30">
        <v>45535</v>
      </c>
      <c r="J1186" s="30" t="s">
        <v>1921</v>
      </c>
      <c r="K1186" s="29" t="s">
        <v>2011</v>
      </c>
      <c r="L1186" s="29" t="s">
        <v>2012</v>
      </c>
      <c r="M1186" s="29" t="s">
        <v>1978</v>
      </c>
      <c r="N1186" s="29" t="s">
        <v>1990</v>
      </c>
      <c r="O1186" s="29" t="s">
        <v>1991</v>
      </c>
      <c r="P1186" s="29" t="s">
        <v>1981</v>
      </c>
      <c r="Q1186" s="29" t="s">
        <v>1982</v>
      </c>
      <c r="R1186" s="30">
        <v>45689</v>
      </c>
      <c r="S1186" s="30"/>
      <c r="T1186" s="30">
        <v>45838</v>
      </c>
      <c r="U1186" s="30"/>
      <c r="V1186" s="29" t="s">
        <v>2000</v>
      </c>
      <c r="W1186" s="29" t="s">
        <v>2001</v>
      </c>
      <c r="X1186" s="30">
        <v>44881</v>
      </c>
      <c r="Y1186" s="29" t="s">
        <v>1985</v>
      </c>
    </row>
    <row r="1187" spans="1:25" x14ac:dyDescent="0.25">
      <c r="A1187" s="28" t="s">
        <v>2008</v>
      </c>
      <c r="B1187" s="29" t="s">
        <v>2009</v>
      </c>
      <c r="C1187" s="29" t="s">
        <v>238</v>
      </c>
      <c r="D1187" s="29" t="s">
        <v>2038</v>
      </c>
      <c r="E1187" s="29" t="s">
        <v>239</v>
      </c>
      <c r="F1187" s="29" t="s">
        <v>240</v>
      </c>
      <c r="G1187" s="29" t="s">
        <v>1975</v>
      </c>
      <c r="H1187" s="30">
        <v>44734</v>
      </c>
      <c r="I1187" s="30">
        <v>45535</v>
      </c>
      <c r="J1187" s="30" t="s">
        <v>1921</v>
      </c>
      <c r="K1187" s="29" t="s">
        <v>2011</v>
      </c>
      <c r="L1187" s="29" t="s">
        <v>2012</v>
      </c>
      <c r="M1187" s="29" t="s">
        <v>1978</v>
      </c>
      <c r="N1187" s="29" t="s">
        <v>1992</v>
      </c>
      <c r="O1187" s="29" t="s">
        <v>1993</v>
      </c>
      <c r="P1187" s="29" t="s">
        <v>1981</v>
      </c>
      <c r="Q1187" s="29" t="s">
        <v>1982</v>
      </c>
      <c r="R1187" s="30">
        <v>45839</v>
      </c>
      <c r="S1187" s="30"/>
      <c r="T1187" s="30">
        <v>45900</v>
      </c>
      <c r="U1187" s="30"/>
      <c r="V1187" s="29" t="s">
        <v>2000</v>
      </c>
      <c r="W1187" s="29" t="s">
        <v>2001</v>
      </c>
      <c r="X1187" s="30">
        <v>44881</v>
      </c>
      <c r="Y1187" s="29" t="s">
        <v>1985</v>
      </c>
    </row>
    <row r="1188" spans="1:25" x14ac:dyDescent="0.25">
      <c r="A1188" s="28" t="s">
        <v>2008</v>
      </c>
      <c r="B1188" s="29" t="s">
        <v>2009</v>
      </c>
      <c r="C1188" s="29" t="s">
        <v>238</v>
      </c>
      <c r="D1188" s="29" t="s">
        <v>2038</v>
      </c>
      <c r="E1188" s="29" t="s">
        <v>239</v>
      </c>
      <c r="F1188" s="29" t="s">
        <v>240</v>
      </c>
      <c r="G1188" s="29" t="s">
        <v>1975</v>
      </c>
      <c r="H1188" s="30">
        <v>44734</v>
      </c>
      <c r="I1188" s="30">
        <v>45535</v>
      </c>
      <c r="J1188" s="30" t="s">
        <v>1921</v>
      </c>
      <c r="K1188" s="29" t="s">
        <v>2011</v>
      </c>
      <c r="L1188" s="29" t="s">
        <v>2012</v>
      </c>
      <c r="M1188" s="29" t="s">
        <v>1978</v>
      </c>
      <c r="N1188" s="29" t="s">
        <v>1994</v>
      </c>
      <c r="O1188" s="29" t="s">
        <v>1995</v>
      </c>
      <c r="P1188" s="29" t="s">
        <v>1981</v>
      </c>
      <c r="Q1188" s="29" t="s">
        <v>1982</v>
      </c>
      <c r="R1188" s="30">
        <v>45901</v>
      </c>
      <c r="S1188" s="30"/>
      <c r="T1188" s="30">
        <v>46630</v>
      </c>
      <c r="U1188" s="30"/>
      <c r="V1188" s="29" t="s">
        <v>2000</v>
      </c>
      <c r="W1188" s="29" t="s">
        <v>2001</v>
      </c>
      <c r="X1188" s="30">
        <v>44881</v>
      </c>
      <c r="Y1188" s="29" t="s">
        <v>1985</v>
      </c>
    </row>
    <row r="1189" spans="1:25" x14ac:dyDescent="0.25">
      <c r="A1189" s="28" t="s">
        <v>2008</v>
      </c>
      <c r="B1189" s="29" t="s">
        <v>2009</v>
      </c>
      <c r="C1189" s="29" t="s">
        <v>238</v>
      </c>
      <c r="D1189" s="29" t="s">
        <v>2038</v>
      </c>
      <c r="E1189" s="29" t="s">
        <v>239</v>
      </c>
      <c r="F1189" s="29" t="s">
        <v>240</v>
      </c>
      <c r="G1189" s="29" t="s">
        <v>1975</v>
      </c>
      <c r="H1189" s="30">
        <v>44734</v>
      </c>
      <c r="I1189" s="30">
        <v>45535</v>
      </c>
      <c r="J1189" s="30" t="s">
        <v>1921</v>
      </c>
      <c r="K1189" s="29" t="s">
        <v>2011</v>
      </c>
      <c r="L1189" s="29" t="s">
        <v>2012</v>
      </c>
      <c r="M1189" s="29" t="s">
        <v>1978</v>
      </c>
      <c r="N1189" s="29" t="s">
        <v>1996</v>
      </c>
      <c r="O1189" s="29" t="s">
        <v>1997</v>
      </c>
      <c r="P1189" s="29" t="s">
        <v>1981</v>
      </c>
      <c r="Q1189" s="29" t="s">
        <v>1982</v>
      </c>
      <c r="R1189" s="30">
        <v>46631</v>
      </c>
      <c r="S1189" s="30"/>
      <c r="T1189" s="30">
        <v>46721</v>
      </c>
      <c r="U1189" s="30"/>
      <c r="V1189" s="29" t="s">
        <v>2000</v>
      </c>
      <c r="W1189" s="29" t="s">
        <v>2001</v>
      </c>
      <c r="X1189" s="30">
        <v>44881</v>
      </c>
      <c r="Y1189" s="29" t="s">
        <v>1985</v>
      </c>
    </row>
    <row r="1190" spans="1:25" x14ac:dyDescent="0.25">
      <c r="A1190" s="28" t="s">
        <v>2008</v>
      </c>
      <c r="B1190" s="29" t="s">
        <v>2009</v>
      </c>
      <c r="C1190" s="29" t="s">
        <v>253</v>
      </c>
      <c r="D1190" s="29" t="s">
        <v>2043</v>
      </c>
      <c r="E1190" s="29" t="s">
        <v>254</v>
      </c>
      <c r="F1190" s="29" t="s">
        <v>255</v>
      </c>
      <c r="G1190" s="29" t="s">
        <v>1975</v>
      </c>
      <c r="H1190" s="30">
        <v>44629</v>
      </c>
      <c r="I1190" s="30">
        <v>44926</v>
      </c>
      <c r="J1190" s="30" t="s">
        <v>1921</v>
      </c>
      <c r="K1190" s="29" t="s">
        <v>2011</v>
      </c>
      <c r="L1190" s="29" t="s">
        <v>2012</v>
      </c>
      <c r="M1190" s="29" t="s">
        <v>1978</v>
      </c>
      <c r="N1190" s="29" t="s">
        <v>1979</v>
      </c>
      <c r="O1190" s="29" t="s">
        <v>1980</v>
      </c>
      <c r="P1190" s="29" t="s">
        <v>1981</v>
      </c>
      <c r="Q1190" s="29" t="s">
        <v>1982</v>
      </c>
      <c r="R1190" s="30">
        <v>44409</v>
      </c>
      <c r="S1190" s="30">
        <v>44409</v>
      </c>
      <c r="T1190" s="30">
        <v>44926</v>
      </c>
      <c r="U1190" s="30">
        <v>44630</v>
      </c>
      <c r="V1190" s="29" t="s">
        <v>2000</v>
      </c>
      <c r="W1190" s="29" t="s">
        <v>2001</v>
      </c>
      <c r="X1190" s="30">
        <v>44881</v>
      </c>
      <c r="Y1190" s="29" t="s">
        <v>1985</v>
      </c>
    </row>
    <row r="1191" spans="1:25" x14ac:dyDescent="0.25">
      <c r="A1191" s="28" t="s">
        <v>2008</v>
      </c>
      <c r="B1191" s="29" t="s">
        <v>2009</v>
      </c>
      <c r="C1191" s="29" t="s">
        <v>253</v>
      </c>
      <c r="D1191" s="29" t="s">
        <v>2043</v>
      </c>
      <c r="E1191" s="29" t="s">
        <v>254</v>
      </c>
      <c r="F1191" s="29" t="s">
        <v>255</v>
      </c>
      <c r="G1191" s="29" t="s">
        <v>1975</v>
      </c>
      <c r="H1191" s="30">
        <v>44629</v>
      </c>
      <c r="I1191" s="30">
        <v>44926</v>
      </c>
      <c r="J1191" s="30" t="s">
        <v>1921</v>
      </c>
      <c r="K1191" s="29" t="s">
        <v>2011</v>
      </c>
      <c r="L1191" s="29" t="s">
        <v>2012</v>
      </c>
      <c r="M1191" s="29" t="s">
        <v>1978</v>
      </c>
      <c r="N1191" s="29" t="s">
        <v>1986</v>
      </c>
      <c r="O1191" s="29" t="s">
        <v>1987</v>
      </c>
      <c r="P1191" s="29" t="s">
        <v>1981</v>
      </c>
      <c r="Q1191" s="29" t="s">
        <v>1982</v>
      </c>
      <c r="R1191" s="30">
        <v>44409</v>
      </c>
      <c r="S1191" s="30">
        <v>44409</v>
      </c>
      <c r="T1191" s="30">
        <v>44926</v>
      </c>
      <c r="U1191" s="30">
        <v>44630</v>
      </c>
      <c r="V1191" s="29" t="s">
        <v>2000</v>
      </c>
      <c r="W1191" s="29" t="s">
        <v>2001</v>
      </c>
      <c r="X1191" s="30">
        <v>44881</v>
      </c>
      <c r="Y1191" s="29" t="s">
        <v>1985</v>
      </c>
    </row>
    <row r="1192" spans="1:25" x14ac:dyDescent="0.25">
      <c r="A1192" s="28" t="s">
        <v>2008</v>
      </c>
      <c r="B1192" s="29" t="s">
        <v>2009</v>
      </c>
      <c r="C1192" s="29" t="s">
        <v>253</v>
      </c>
      <c r="D1192" s="29" t="s">
        <v>2043</v>
      </c>
      <c r="E1192" s="29" t="s">
        <v>254</v>
      </c>
      <c r="F1192" s="29" t="s">
        <v>255</v>
      </c>
      <c r="G1192" s="29" t="s">
        <v>1975</v>
      </c>
      <c r="H1192" s="30">
        <v>44629</v>
      </c>
      <c r="I1192" s="30">
        <v>44926</v>
      </c>
      <c r="J1192" s="30" t="s">
        <v>1921</v>
      </c>
      <c r="K1192" s="29" t="s">
        <v>2011</v>
      </c>
      <c r="L1192" s="29" t="s">
        <v>2012</v>
      </c>
      <c r="M1192" s="29" t="s">
        <v>1978</v>
      </c>
      <c r="N1192" s="29" t="s">
        <v>1988</v>
      </c>
      <c r="O1192" s="29" t="s">
        <v>1989</v>
      </c>
      <c r="P1192" s="29" t="s">
        <v>1981</v>
      </c>
      <c r="Q1192" s="29" t="s">
        <v>1982</v>
      </c>
      <c r="R1192" s="30">
        <v>44409</v>
      </c>
      <c r="S1192" s="30">
        <v>44409</v>
      </c>
      <c r="T1192" s="30">
        <v>44926</v>
      </c>
      <c r="U1192" s="30">
        <v>44630</v>
      </c>
      <c r="V1192" s="29" t="s">
        <v>2000</v>
      </c>
      <c r="W1192" s="29" t="s">
        <v>2001</v>
      </c>
      <c r="X1192" s="30">
        <v>44881</v>
      </c>
      <c r="Y1192" s="29" t="s">
        <v>1985</v>
      </c>
    </row>
    <row r="1193" spans="1:25" x14ac:dyDescent="0.25">
      <c r="A1193" s="28" t="s">
        <v>2008</v>
      </c>
      <c r="B1193" s="29" t="s">
        <v>2009</v>
      </c>
      <c r="C1193" s="29" t="s">
        <v>253</v>
      </c>
      <c r="D1193" s="29" t="s">
        <v>2043</v>
      </c>
      <c r="E1193" s="29" t="s">
        <v>254</v>
      </c>
      <c r="F1193" s="29" t="s">
        <v>255</v>
      </c>
      <c r="G1193" s="29" t="s">
        <v>1975</v>
      </c>
      <c r="H1193" s="30">
        <v>44629</v>
      </c>
      <c r="I1193" s="30">
        <v>44926</v>
      </c>
      <c r="J1193" s="30" t="s">
        <v>1921</v>
      </c>
      <c r="K1193" s="29" t="s">
        <v>2011</v>
      </c>
      <c r="L1193" s="29" t="s">
        <v>2012</v>
      </c>
      <c r="M1193" s="29" t="s">
        <v>1978</v>
      </c>
      <c r="N1193" s="29" t="s">
        <v>1990</v>
      </c>
      <c r="O1193" s="29" t="s">
        <v>1991</v>
      </c>
      <c r="P1193" s="29" t="s">
        <v>1981</v>
      </c>
      <c r="Q1193" s="29" t="s">
        <v>1982</v>
      </c>
      <c r="R1193" s="30">
        <v>45474</v>
      </c>
      <c r="S1193" s="30"/>
      <c r="T1193" s="30">
        <v>45716</v>
      </c>
      <c r="U1193" s="30"/>
      <c r="V1193" s="29" t="s">
        <v>2000</v>
      </c>
      <c r="W1193" s="29" t="s">
        <v>2001</v>
      </c>
      <c r="X1193" s="30">
        <v>44881</v>
      </c>
      <c r="Y1193" s="29" t="s">
        <v>1985</v>
      </c>
    </row>
    <row r="1194" spans="1:25" x14ac:dyDescent="0.25">
      <c r="A1194" s="28" t="s">
        <v>2008</v>
      </c>
      <c r="B1194" s="29" t="s">
        <v>2009</v>
      </c>
      <c r="C1194" s="29" t="s">
        <v>253</v>
      </c>
      <c r="D1194" s="29" t="s">
        <v>2043</v>
      </c>
      <c r="E1194" s="29" t="s">
        <v>254</v>
      </c>
      <c r="F1194" s="29" t="s">
        <v>255</v>
      </c>
      <c r="G1194" s="29" t="s">
        <v>1975</v>
      </c>
      <c r="H1194" s="30">
        <v>44629</v>
      </c>
      <c r="I1194" s="30">
        <v>44926</v>
      </c>
      <c r="J1194" s="30" t="s">
        <v>1921</v>
      </c>
      <c r="K1194" s="29" t="s">
        <v>2011</v>
      </c>
      <c r="L1194" s="29" t="s">
        <v>2012</v>
      </c>
      <c r="M1194" s="29" t="s">
        <v>1978</v>
      </c>
      <c r="N1194" s="29" t="s">
        <v>1992</v>
      </c>
      <c r="O1194" s="29" t="s">
        <v>1993</v>
      </c>
      <c r="P1194" s="29" t="s">
        <v>1981</v>
      </c>
      <c r="Q1194" s="29" t="s">
        <v>1982</v>
      </c>
      <c r="R1194" s="30">
        <v>45717</v>
      </c>
      <c r="S1194" s="30"/>
      <c r="T1194" s="30">
        <v>45777</v>
      </c>
      <c r="U1194" s="30"/>
      <c r="V1194" s="29" t="s">
        <v>2000</v>
      </c>
      <c r="W1194" s="29" t="s">
        <v>2001</v>
      </c>
      <c r="X1194" s="30">
        <v>44881</v>
      </c>
      <c r="Y1194" s="29" t="s">
        <v>1985</v>
      </c>
    </row>
    <row r="1195" spans="1:25" x14ac:dyDescent="0.25">
      <c r="A1195" s="28" t="s">
        <v>2008</v>
      </c>
      <c r="B1195" s="29" t="s">
        <v>2009</v>
      </c>
      <c r="C1195" s="29" t="s">
        <v>253</v>
      </c>
      <c r="D1195" s="29" t="s">
        <v>2043</v>
      </c>
      <c r="E1195" s="29" t="s">
        <v>254</v>
      </c>
      <c r="F1195" s="29" t="s">
        <v>255</v>
      </c>
      <c r="G1195" s="29" t="s">
        <v>1975</v>
      </c>
      <c r="H1195" s="30">
        <v>44629</v>
      </c>
      <c r="I1195" s="30">
        <v>44926</v>
      </c>
      <c r="J1195" s="30" t="s">
        <v>1921</v>
      </c>
      <c r="K1195" s="29" t="s">
        <v>2011</v>
      </c>
      <c r="L1195" s="29" t="s">
        <v>2012</v>
      </c>
      <c r="M1195" s="29" t="s">
        <v>1978</v>
      </c>
      <c r="N1195" s="29" t="s">
        <v>1994</v>
      </c>
      <c r="O1195" s="29" t="s">
        <v>1995</v>
      </c>
      <c r="P1195" s="29" t="s">
        <v>1981</v>
      </c>
      <c r="Q1195" s="29" t="s">
        <v>1982</v>
      </c>
      <c r="R1195" s="30">
        <v>45778</v>
      </c>
      <c r="S1195" s="30"/>
      <c r="T1195" s="30">
        <v>46203</v>
      </c>
      <c r="U1195" s="30"/>
      <c r="V1195" s="29" t="s">
        <v>2000</v>
      </c>
      <c r="W1195" s="29" t="s">
        <v>2001</v>
      </c>
      <c r="X1195" s="30">
        <v>44881</v>
      </c>
      <c r="Y1195" s="29" t="s">
        <v>1985</v>
      </c>
    </row>
    <row r="1196" spans="1:25" x14ac:dyDescent="0.25">
      <c r="A1196" s="28" t="s">
        <v>2008</v>
      </c>
      <c r="B1196" s="29" t="s">
        <v>2009</v>
      </c>
      <c r="C1196" s="29" t="s">
        <v>253</v>
      </c>
      <c r="D1196" s="29" t="s">
        <v>2043</v>
      </c>
      <c r="E1196" s="29" t="s">
        <v>254</v>
      </c>
      <c r="F1196" s="29" t="s">
        <v>255</v>
      </c>
      <c r="G1196" s="29" t="s">
        <v>1975</v>
      </c>
      <c r="H1196" s="30">
        <v>44629</v>
      </c>
      <c r="I1196" s="30">
        <v>44926</v>
      </c>
      <c r="J1196" s="30" t="s">
        <v>1921</v>
      </c>
      <c r="K1196" s="29" t="s">
        <v>2011</v>
      </c>
      <c r="L1196" s="29" t="s">
        <v>2012</v>
      </c>
      <c r="M1196" s="29" t="s">
        <v>1978</v>
      </c>
      <c r="N1196" s="29" t="s">
        <v>1996</v>
      </c>
      <c r="O1196" s="29" t="s">
        <v>1997</v>
      </c>
      <c r="P1196" s="29" t="s">
        <v>1981</v>
      </c>
      <c r="Q1196" s="29" t="s">
        <v>1982</v>
      </c>
      <c r="R1196" s="30">
        <v>46204</v>
      </c>
      <c r="S1196" s="30"/>
      <c r="T1196" s="30">
        <v>46387</v>
      </c>
      <c r="U1196" s="30"/>
      <c r="V1196" s="29" t="s">
        <v>2000</v>
      </c>
      <c r="W1196" s="29" t="s">
        <v>2001</v>
      </c>
      <c r="X1196" s="30">
        <v>44881</v>
      </c>
      <c r="Y1196" s="29" t="s">
        <v>1985</v>
      </c>
    </row>
    <row r="1197" spans="1:25" x14ac:dyDescent="0.25">
      <c r="A1197" s="28" t="s">
        <v>2008</v>
      </c>
      <c r="B1197" s="29" t="s">
        <v>2009</v>
      </c>
      <c r="C1197" s="29" t="s">
        <v>256</v>
      </c>
      <c r="D1197" s="29" t="s">
        <v>2044</v>
      </c>
      <c r="E1197" s="29" t="s">
        <v>257</v>
      </c>
      <c r="F1197" s="29" t="s">
        <v>258</v>
      </c>
      <c r="G1197" s="29" t="s">
        <v>1975</v>
      </c>
      <c r="H1197" s="30">
        <v>44736</v>
      </c>
      <c r="I1197" s="30">
        <v>44926</v>
      </c>
      <c r="J1197" s="30" t="s">
        <v>1921</v>
      </c>
      <c r="K1197" s="29" t="s">
        <v>2011</v>
      </c>
      <c r="L1197" s="29" t="s">
        <v>2012</v>
      </c>
      <c r="M1197" s="29" t="s">
        <v>1978</v>
      </c>
      <c r="N1197" s="29" t="s">
        <v>1979</v>
      </c>
      <c r="O1197" s="29" t="s">
        <v>1980</v>
      </c>
      <c r="P1197" s="29" t="s">
        <v>1981</v>
      </c>
      <c r="Q1197" s="29" t="s">
        <v>1982</v>
      </c>
      <c r="R1197" s="30">
        <v>44409</v>
      </c>
      <c r="S1197" s="30">
        <v>44409</v>
      </c>
      <c r="T1197" s="30">
        <v>44630</v>
      </c>
      <c r="U1197" s="30">
        <v>44630</v>
      </c>
      <c r="V1197" s="29" t="s">
        <v>2000</v>
      </c>
      <c r="W1197" s="29" t="s">
        <v>2001</v>
      </c>
      <c r="X1197" s="30">
        <v>44881</v>
      </c>
      <c r="Y1197" s="29" t="s">
        <v>1985</v>
      </c>
    </row>
    <row r="1198" spans="1:25" x14ac:dyDescent="0.25">
      <c r="A1198" s="28" t="s">
        <v>2008</v>
      </c>
      <c r="B1198" s="29" t="s">
        <v>2009</v>
      </c>
      <c r="C1198" s="29" t="s">
        <v>256</v>
      </c>
      <c r="D1198" s="29" t="s">
        <v>2044</v>
      </c>
      <c r="E1198" s="29" t="s">
        <v>257</v>
      </c>
      <c r="F1198" s="29" t="s">
        <v>258</v>
      </c>
      <c r="G1198" s="29" t="s">
        <v>1975</v>
      </c>
      <c r="H1198" s="30">
        <v>44736</v>
      </c>
      <c r="I1198" s="30">
        <v>44926</v>
      </c>
      <c r="J1198" s="30" t="s">
        <v>1921</v>
      </c>
      <c r="K1198" s="29" t="s">
        <v>2011</v>
      </c>
      <c r="L1198" s="29" t="s">
        <v>2012</v>
      </c>
      <c r="M1198" s="29" t="s">
        <v>1978</v>
      </c>
      <c r="N1198" s="29" t="s">
        <v>1986</v>
      </c>
      <c r="O1198" s="29" t="s">
        <v>1987</v>
      </c>
      <c r="P1198" s="29" t="s">
        <v>1981</v>
      </c>
      <c r="Q1198" s="29" t="s">
        <v>1982</v>
      </c>
      <c r="R1198" s="30">
        <v>44409</v>
      </c>
      <c r="S1198" s="30">
        <v>44409</v>
      </c>
      <c r="T1198" s="30">
        <v>44630</v>
      </c>
      <c r="U1198" s="30">
        <v>44630</v>
      </c>
      <c r="V1198" s="29" t="s">
        <v>2000</v>
      </c>
      <c r="W1198" s="29" t="s">
        <v>2001</v>
      </c>
      <c r="X1198" s="30">
        <v>44881</v>
      </c>
      <c r="Y1198" s="29" t="s">
        <v>1985</v>
      </c>
    </row>
    <row r="1199" spans="1:25" x14ac:dyDescent="0.25">
      <c r="A1199" s="28" t="s">
        <v>2008</v>
      </c>
      <c r="B1199" s="29" t="s">
        <v>2009</v>
      </c>
      <c r="C1199" s="29" t="s">
        <v>256</v>
      </c>
      <c r="D1199" s="29" t="s">
        <v>2044</v>
      </c>
      <c r="E1199" s="29" t="s">
        <v>257</v>
      </c>
      <c r="F1199" s="29" t="s">
        <v>258</v>
      </c>
      <c r="G1199" s="29" t="s">
        <v>1975</v>
      </c>
      <c r="H1199" s="30">
        <v>44736</v>
      </c>
      <c r="I1199" s="30">
        <v>44926</v>
      </c>
      <c r="J1199" s="30" t="s">
        <v>1921</v>
      </c>
      <c r="K1199" s="29" t="s">
        <v>2011</v>
      </c>
      <c r="L1199" s="29" t="s">
        <v>2012</v>
      </c>
      <c r="M1199" s="29" t="s">
        <v>1978</v>
      </c>
      <c r="N1199" s="29" t="s">
        <v>1988</v>
      </c>
      <c r="O1199" s="29" t="s">
        <v>1989</v>
      </c>
      <c r="P1199" s="29" t="s">
        <v>1981</v>
      </c>
      <c r="Q1199" s="29" t="s">
        <v>1982</v>
      </c>
      <c r="R1199" s="30">
        <v>44409</v>
      </c>
      <c r="S1199" s="30">
        <v>44409</v>
      </c>
      <c r="T1199" s="30">
        <v>44630</v>
      </c>
      <c r="U1199" s="30">
        <v>44630</v>
      </c>
      <c r="V1199" s="29" t="s">
        <v>2000</v>
      </c>
      <c r="W1199" s="29" t="s">
        <v>2001</v>
      </c>
      <c r="X1199" s="30">
        <v>44881</v>
      </c>
      <c r="Y1199" s="29" t="s">
        <v>1985</v>
      </c>
    </row>
    <row r="1200" spans="1:25" x14ac:dyDescent="0.25">
      <c r="A1200" s="28" t="s">
        <v>2008</v>
      </c>
      <c r="B1200" s="29" t="s">
        <v>2009</v>
      </c>
      <c r="C1200" s="29" t="s">
        <v>256</v>
      </c>
      <c r="D1200" s="29" t="s">
        <v>2044</v>
      </c>
      <c r="E1200" s="29" t="s">
        <v>257</v>
      </c>
      <c r="F1200" s="29" t="s">
        <v>258</v>
      </c>
      <c r="G1200" s="29" t="s">
        <v>1975</v>
      </c>
      <c r="H1200" s="30">
        <v>44736</v>
      </c>
      <c r="I1200" s="30">
        <v>44926</v>
      </c>
      <c r="J1200" s="30" t="s">
        <v>1921</v>
      </c>
      <c r="K1200" s="29" t="s">
        <v>2011</v>
      </c>
      <c r="L1200" s="29" t="s">
        <v>2012</v>
      </c>
      <c r="M1200" s="29" t="s">
        <v>1978</v>
      </c>
      <c r="N1200" s="29" t="s">
        <v>1990</v>
      </c>
      <c r="O1200" s="29" t="s">
        <v>1991</v>
      </c>
      <c r="P1200" s="29" t="s">
        <v>1981</v>
      </c>
      <c r="Q1200" s="29" t="s">
        <v>1982</v>
      </c>
      <c r="R1200" s="30">
        <v>45473</v>
      </c>
      <c r="S1200" s="30"/>
      <c r="T1200" s="30">
        <v>45657</v>
      </c>
      <c r="U1200" s="30"/>
      <c r="V1200" s="29" t="s">
        <v>2000</v>
      </c>
      <c r="W1200" s="29" t="s">
        <v>2001</v>
      </c>
      <c r="X1200" s="30">
        <v>44881</v>
      </c>
      <c r="Y1200" s="29" t="s">
        <v>1985</v>
      </c>
    </row>
    <row r="1201" spans="1:25" x14ac:dyDescent="0.25">
      <c r="A1201" s="28" t="s">
        <v>2008</v>
      </c>
      <c r="B1201" s="29" t="s">
        <v>2009</v>
      </c>
      <c r="C1201" s="29" t="s">
        <v>256</v>
      </c>
      <c r="D1201" s="29" t="s">
        <v>2044</v>
      </c>
      <c r="E1201" s="29" t="s">
        <v>257</v>
      </c>
      <c r="F1201" s="29" t="s">
        <v>258</v>
      </c>
      <c r="G1201" s="29" t="s">
        <v>1975</v>
      </c>
      <c r="H1201" s="30">
        <v>44736</v>
      </c>
      <c r="I1201" s="30">
        <v>44926</v>
      </c>
      <c r="J1201" s="30" t="s">
        <v>1921</v>
      </c>
      <c r="K1201" s="29" t="s">
        <v>2011</v>
      </c>
      <c r="L1201" s="29" t="s">
        <v>2012</v>
      </c>
      <c r="M1201" s="29" t="s">
        <v>1978</v>
      </c>
      <c r="N1201" s="29" t="s">
        <v>1992</v>
      </c>
      <c r="O1201" s="29" t="s">
        <v>1993</v>
      </c>
      <c r="P1201" s="29" t="s">
        <v>1981</v>
      </c>
      <c r="Q1201" s="29" t="s">
        <v>1982</v>
      </c>
      <c r="R1201" s="30">
        <v>45658</v>
      </c>
      <c r="S1201" s="30"/>
      <c r="T1201" s="30">
        <v>45716</v>
      </c>
      <c r="U1201" s="30"/>
      <c r="V1201" s="29" t="s">
        <v>2000</v>
      </c>
      <c r="W1201" s="29" t="s">
        <v>2001</v>
      </c>
      <c r="X1201" s="30">
        <v>44881</v>
      </c>
      <c r="Y1201" s="29" t="s">
        <v>1985</v>
      </c>
    </row>
    <row r="1202" spans="1:25" x14ac:dyDescent="0.25">
      <c r="A1202" s="28" t="s">
        <v>2008</v>
      </c>
      <c r="B1202" s="29" t="s">
        <v>2009</v>
      </c>
      <c r="C1202" s="29" t="s">
        <v>256</v>
      </c>
      <c r="D1202" s="29" t="s">
        <v>2044</v>
      </c>
      <c r="E1202" s="29" t="s">
        <v>257</v>
      </c>
      <c r="F1202" s="29" t="s">
        <v>258</v>
      </c>
      <c r="G1202" s="29" t="s">
        <v>1975</v>
      </c>
      <c r="H1202" s="30">
        <v>44736</v>
      </c>
      <c r="I1202" s="30">
        <v>44926</v>
      </c>
      <c r="J1202" s="30" t="s">
        <v>1921</v>
      </c>
      <c r="K1202" s="29" t="s">
        <v>2011</v>
      </c>
      <c r="L1202" s="29" t="s">
        <v>2012</v>
      </c>
      <c r="M1202" s="29" t="s">
        <v>1978</v>
      </c>
      <c r="N1202" s="29" t="s">
        <v>1994</v>
      </c>
      <c r="O1202" s="29" t="s">
        <v>1995</v>
      </c>
      <c r="P1202" s="29" t="s">
        <v>1981</v>
      </c>
      <c r="Q1202" s="29" t="s">
        <v>1982</v>
      </c>
      <c r="R1202" s="30">
        <v>45717</v>
      </c>
      <c r="S1202" s="30"/>
      <c r="T1202" s="30">
        <v>46053</v>
      </c>
      <c r="U1202" s="30"/>
      <c r="V1202" s="29" t="s">
        <v>2000</v>
      </c>
      <c r="W1202" s="29" t="s">
        <v>2001</v>
      </c>
      <c r="X1202" s="30">
        <v>44881</v>
      </c>
      <c r="Y1202" s="29" t="s">
        <v>1985</v>
      </c>
    </row>
    <row r="1203" spans="1:25" x14ac:dyDescent="0.25">
      <c r="A1203" s="28" t="s">
        <v>2008</v>
      </c>
      <c r="B1203" s="29" t="s">
        <v>2009</v>
      </c>
      <c r="C1203" s="29" t="s">
        <v>256</v>
      </c>
      <c r="D1203" s="29" t="s">
        <v>2044</v>
      </c>
      <c r="E1203" s="29" t="s">
        <v>257</v>
      </c>
      <c r="F1203" s="29" t="s">
        <v>258</v>
      </c>
      <c r="G1203" s="29" t="s">
        <v>1975</v>
      </c>
      <c r="H1203" s="30">
        <v>44736</v>
      </c>
      <c r="I1203" s="30">
        <v>44926</v>
      </c>
      <c r="J1203" s="30" t="s">
        <v>1921</v>
      </c>
      <c r="K1203" s="29" t="s">
        <v>2011</v>
      </c>
      <c r="L1203" s="29" t="s">
        <v>2012</v>
      </c>
      <c r="M1203" s="29" t="s">
        <v>1978</v>
      </c>
      <c r="N1203" s="29" t="s">
        <v>1996</v>
      </c>
      <c r="O1203" s="29" t="s">
        <v>1997</v>
      </c>
      <c r="P1203" s="29" t="s">
        <v>1981</v>
      </c>
      <c r="Q1203" s="29" t="s">
        <v>1982</v>
      </c>
      <c r="R1203" s="30">
        <v>46054</v>
      </c>
      <c r="S1203" s="30"/>
      <c r="T1203" s="30">
        <v>46265</v>
      </c>
      <c r="U1203" s="30"/>
      <c r="V1203" s="29" t="s">
        <v>2000</v>
      </c>
      <c r="W1203" s="29" t="s">
        <v>2001</v>
      </c>
      <c r="X1203" s="30">
        <v>44881</v>
      </c>
      <c r="Y1203" s="29" t="s">
        <v>1985</v>
      </c>
    </row>
    <row r="1204" spans="1:25" x14ac:dyDescent="0.25">
      <c r="A1204" s="28" t="s">
        <v>2008</v>
      </c>
      <c r="B1204" s="29" t="s">
        <v>2009</v>
      </c>
      <c r="C1204" s="29" t="s">
        <v>247</v>
      </c>
      <c r="D1204" s="29" t="s">
        <v>2041</v>
      </c>
      <c r="E1204" s="29" t="s">
        <v>248</v>
      </c>
      <c r="F1204" s="29" t="s">
        <v>249</v>
      </c>
      <c r="G1204" s="29" t="s">
        <v>1975</v>
      </c>
      <c r="H1204" s="30">
        <v>44606</v>
      </c>
      <c r="I1204" s="30">
        <v>44926</v>
      </c>
      <c r="J1204" s="30" t="s">
        <v>1921</v>
      </c>
      <c r="K1204" s="29" t="s">
        <v>2011</v>
      </c>
      <c r="L1204" s="29" t="s">
        <v>2012</v>
      </c>
      <c r="M1204" s="29" t="s">
        <v>1978</v>
      </c>
      <c r="N1204" s="29" t="s">
        <v>1979</v>
      </c>
      <c r="O1204" s="29" t="s">
        <v>1980</v>
      </c>
      <c r="P1204" s="29" t="s">
        <v>1981</v>
      </c>
      <c r="Q1204" s="29" t="s">
        <v>1982</v>
      </c>
      <c r="R1204" s="30">
        <v>44409</v>
      </c>
      <c r="S1204" s="30">
        <v>44409</v>
      </c>
      <c r="T1204" s="30">
        <v>44630</v>
      </c>
      <c r="U1204" s="30">
        <v>44630</v>
      </c>
      <c r="V1204" s="29" t="s">
        <v>2000</v>
      </c>
      <c r="W1204" s="29" t="s">
        <v>2001</v>
      </c>
      <c r="X1204" s="30">
        <v>44881</v>
      </c>
      <c r="Y1204" s="29" t="s">
        <v>1985</v>
      </c>
    </row>
    <row r="1205" spans="1:25" x14ac:dyDescent="0.25">
      <c r="A1205" s="28" t="s">
        <v>2008</v>
      </c>
      <c r="B1205" s="29" t="s">
        <v>2009</v>
      </c>
      <c r="C1205" s="29" t="s">
        <v>247</v>
      </c>
      <c r="D1205" s="29" t="s">
        <v>2041</v>
      </c>
      <c r="E1205" s="29" t="s">
        <v>248</v>
      </c>
      <c r="F1205" s="29" t="s">
        <v>249</v>
      </c>
      <c r="G1205" s="29" t="s">
        <v>1975</v>
      </c>
      <c r="H1205" s="30">
        <v>44606</v>
      </c>
      <c r="I1205" s="30">
        <v>44926</v>
      </c>
      <c r="J1205" s="30" t="s">
        <v>1921</v>
      </c>
      <c r="K1205" s="29" t="s">
        <v>2011</v>
      </c>
      <c r="L1205" s="29" t="s">
        <v>2012</v>
      </c>
      <c r="M1205" s="29" t="s">
        <v>1978</v>
      </c>
      <c r="N1205" s="29" t="s">
        <v>1986</v>
      </c>
      <c r="O1205" s="29" t="s">
        <v>1987</v>
      </c>
      <c r="P1205" s="29" t="s">
        <v>1981</v>
      </c>
      <c r="Q1205" s="29" t="s">
        <v>1982</v>
      </c>
      <c r="R1205" s="30">
        <v>44409</v>
      </c>
      <c r="S1205" s="30">
        <v>44409</v>
      </c>
      <c r="T1205" s="30">
        <v>44630</v>
      </c>
      <c r="U1205" s="30">
        <v>44630</v>
      </c>
      <c r="V1205" s="29" t="s">
        <v>2000</v>
      </c>
      <c r="W1205" s="29" t="s">
        <v>2001</v>
      </c>
      <c r="X1205" s="30">
        <v>44881</v>
      </c>
      <c r="Y1205" s="29" t="s">
        <v>1985</v>
      </c>
    </row>
    <row r="1206" spans="1:25" x14ac:dyDescent="0.25">
      <c r="A1206" s="28" t="s">
        <v>2008</v>
      </c>
      <c r="B1206" s="29" t="s">
        <v>2009</v>
      </c>
      <c r="C1206" s="29" t="s">
        <v>247</v>
      </c>
      <c r="D1206" s="29" t="s">
        <v>2041</v>
      </c>
      <c r="E1206" s="29" t="s">
        <v>248</v>
      </c>
      <c r="F1206" s="29" t="s">
        <v>249</v>
      </c>
      <c r="G1206" s="29" t="s">
        <v>1975</v>
      </c>
      <c r="H1206" s="30">
        <v>44606</v>
      </c>
      <c r="I1206" s="30">
        <v>44926</v>
      </c>
      <c r="J1206" s="30" t="s">
        <v>1921</v>
      </c>
      <c r="K1206" s="29" t="s">
        <v>2011</v>
      </c>
      <c r="L1206" s="29" t="s">
        <v>2012</v>
      </c>
      <c r="M1206" s="29" t="s">
        <v>1978</v>
      </c>
      <c r="N1206" s="29" t="s">
        <v>1988</v>
      </c>
      <c r="O1206" s="29" t="s">
        <v>1989</v>
      </c>
      <c r="P1206" s="29" t="s">
        <v>1981</v>
      </c>
      <c r="Q1206" s="29" t="s">
        <v>1982</v>
      </c>
      <c r="R1206" s="30">
        <v>44409</v>
      </c>
      <c r="S1206" s="30">
        <v>44409</v>
      </c>
      <c r="T1206" s="30">
        <v>44630</v>
      </c>
      <c r="U1206" s="30">
        <v>44630</v>
      </c>
      <c r="V1206" s="29" t="s">
        <v>2000</v>
      </c>
      <c r="W1206" s="29" t="s">
        <v>2001</v>
      </c>
      <c r="X1206" s="30">
        <v>44881</v>
      </c>
      <c r="Y1206" s="29" t="s">
        <v>1985</v>
      </c>
    </row>
    <row r="1207" spans="1:25" x14ac:dyDescent="0.25">
      <c r="A1207" s="28" t="s">
        <v>2008</v>
      </c>
      <c r="B1207" s="29" t="s">
        <v>2009</v>
      </c>
      <c r="C1207" s="29" t="s">
        <v>247</v>
      </c>
      <c r="D1207" s="29" t="s">
        <v>2041</v>
      </c>
      <c r="E1207" s="29" t="s">
        <v>248</v>
      </c>
      <c r="F1207" s="29" t="s">
        <v>249</v>
      </c>
      <c r="G1207" s="29" t="s">
        <v>1975</v>
      </c>
      <c r="H1207" s="30">
        <v>44606</v>
      </c>
      <c r="I1207" s="30">
        <v>44926</v>
      </c>
      <c r="J1207" s="30" t="s">
        <v>1921</v>
      </c>
      <c r="K1207" s="29" t="s">
        <v>2011</v>
      </c>
      <c r="L1207" s="29" t="s">
        <v>2012</v>
      </c>
      <c r="M1207" s="29" t="s">
        <v>1978</v>
      </c>
      <c r="N1207" s="29" t="s">
        <v>1990</v>
      </c>
      <c r="O1207" s="29" t="s">
        <v>1991</v>
      </c>
      <c r="P1207" s="29" t="s">
        <v>1981</v>
      </c>
      <c r="Q1207" s="29" t="s">
        <v>1982</v>
      </c>
      <c r="R1207" s="30">
        <v>45473</v>
      </c>
      <c r="S1207" s="30"/>
      <c r="T1207" s="30">
        <v>45626</v>
      </c>
      <c r="U1207" s="30"/>
      <c r="V1207" s="29" t="s">
        <v>2000</v>
      </c>
      <c r="W1207" s="29" t="s">
        <v>2001</v>
      </c>
      <c r="X1207" s="30">
        <v>44881</v>
      </c>
      <c r="Y1207" s="29" t="s">
        <v>1985</v>
      </c>
    </row>
    <row r="1208" spans="1:25" x14ac:dyDescent="0.25">
      <c r="A1208" s="28" t="s">
        <v>2008</v>
      </c>
      <c r="B1208" s="29" t="s">
        <v>2009</v>
      </c>
      <c r="C1208" s="29" t="s">
        <v>247</v>
      </c>
      <c r="D1208" s="29" t="s">
        <v>2041</v>
      </c>
      <c r="E1208" s="29" t="s">
        <v>248</v>
      </c>
      <c r="F1208" s="29" t="s">
        <v>249</v>
      </c>
      <c r="G1208" s="29" t="s">
        <v>1975</v>
      </c>
      <c r="H1208" s="30">
        <v>44606</v>
      </c>
      <c r="I1208" s="30">
        <v>44926</v>
      </c>
      <c r="J1208" s="30" t="s">
        <v>1921</v>
      </c>
      <c r="K1208" s="29" t="s">
        <v>2011</v>
      </c>
      <c r="L1208" s="29" t="s">
        <v>2012</v>
      </c>
      <c r="M1208" s="29" t="s">
        <v>1978</v>
      </c>
      <c r="N1208" s="29" t="s">
        <v>1992</v>
      </c>
      <c r="O1208" s="29" t="s">
        <v>1993</v>
      </c>
      <c r="P1208" s="29" t="s">
        <v>1981</v>
      </c>
      <c r="Q1208" s="29" t="s">
        <v>1982</v>
      </c>
      <c r="R1208" s="30">
        <v>45627</v>
      </c>
      <c r="S1208" s="30"/>
      <c r="T1208" s="30">
        <v>45688</v>
      </c>
      <c r="U1208" s="30"/>
      <c r="V1208" s="29" t="s">
        <v>2000</v>
      </c>
      <c r="W1208" s="29" t="s">
        <v>2001</v>
      </c>
      <c r="X1208" s="30">
        <v>44881</v>
      </c>
      <c r="Y1208" s="29" t="s">
        <v>1985</v>
      </c>
    </row>
    <row r="1209" spans="1:25" x14ac:dyDescent="0.25">
      <c r="A1209" s="28" t="s">
        <v>2008</v>
      </c>
      <c r="B1209" s="29" t="s">
        <v>2009</v>
      </c>
      <c r="C1209" s="29" t="s">
        <v>247</v>
      </c>
      <c r="D1209" s="29" t="s">
        <v>2041</v>
      </c>
      <c r="E1209" s="29" t="s">
        <v>248</v>
      </c>
      <c r="F1209" s="29" t="s">
        <v>249</v>
      </c>
      <c r="G1209" s="29" t="s">
        <v>1975</v>
      </c>
      <c r="H1209" s="30">
        <v>44606</v>
      </c>
      <c r="I1209" s="30">
        <v>44926</v>
      </c>
      <c r="J1209" s="30" t="s">
        <v>1921</v>
      </c>
      <c r="K1209" s="29" t="s">
        <v>2011</v>
      </c>
      <c r="L1209" s="29" t="s">
        <v>2012</v>
      </c>
      <c r="M1209" s="29" t="s">
        <v>1978</v>
      </c>
      <c r="N1209" s="29" t="s">
        <v>1994</v>
      </c>
      <c r="O1209" s="29" t="s">
        <v>1995</v>
      </c>
      <c r="P1209" s="29" t="s">
        <v>1981</v>
      </c>
      <c r="Q1209" s="29" t="s">
        <v>1982</v>
      </c>
      <c r="R1209" s="30">
        <v>45689</v>
      </c>
      <c r="S1209" s="30"/>
      <c r="T1209" s="30">
        <v>46387</v>
      </c>
      <c r="U1209" s="30"/>
      <c r="V1209" s="29" t="s">
        <v>2000</v>
      </c>
      <c r="W1209" s="29" t="s">
        <v>2001</v>
      </c>
      <c r="X1209" s="30">
        <v>44881</v>
      </c>
      <c r="Y1209" s="29" t="s">
        <v>1985</v>
      </c>
    </row>
    <row r="1210" spans="1:25" x14ac:dyDescent="0.25">
      <c r="A1210" s="28" t="s">
        <v>2008</v>
      </c>
      <c r="B1210" s="29" t="s">
        <v>2009</v>
      </c>
      <c r="C1210" s="29" t="s">
        <v>247</v>
      </c>
      <c r="D1210" s="29" t="s">
        <v>2041</v>
      </c>
      <c r="E1210" s="29" t="s">
        <v>248</v>
      </c>
      <c r="F1210" s="29" t="s">
        <v>249</v>
      </c>
      <c r="G1210" s="29" t="s">
        <v>1975</v>
      </c>
      <c r="H1210" s="30">
        <v>44606</v>
      </c>
      <c r="I1210" s="30">
        <v>44926</v>
      </c>
      <c r="J1210" s="30" t="s">
        <v>1921</v>
      </c>
      <c r="K1210" s="29" t="s">
        <v>2011</v>
      </c>
      <c r="L1210" s="29" t="s">
        <v>2012</v>
      </c>
      <c r="M1210" s="29" t="s">
        <v>1978</v>
      </c>
      <c r="N1210" s="29" t="s">
        <v>1996</v>
      </c>
      <c r="O1210" s="29" t="s">
        <v>1997</v>
      </c>
      <c r="P1210" s="29" t="s">
        <v>1981</v>
      </c>
      <c r="Q1210" s="29" t="s">
        <v>1982</v>
      </c>
      <c r="R1210" s="30">
        <v>46388</v>
      </c>
      <c r="S1210" s="30"/>
      <c r="T1210" s="30">
        <v>46630</v>
      </c>
      <c r="U1210" s="30"/>
      <c r="V1210" s="29" t="s">
        <v>2000</v>
      </c>
      <c r="W1210" s="29" t="s">
        <v>2001</v>
      </c>
      <c r="X1210" s="30">
        <v>44881</v>
      </c>
      <c r="Y1210" s="29" t="s">
        <v>1985</v>
      </c>
    </row>
    <row r="1211" spans="1:25" x14ac:dyDescent="0.25">
      <c r="A1211" s="28" t="s">
        <v>2008</v>
      </c>
      <c r="B1211" s="29" t="s">
        <v>2009</v>
      </c>
      <c r="C1211" s="29" t="s">
        <v>250</v>
      </c>
      <c r="D1211" s="29" t="s">
        <v>2042</v>
      </c>
      <c r="E1211" s="29" t="s">
        <v>251</v>
      </c>
      <c r="F1211" s="29" t="s">
        <v>252</v>
      </c>
      <c r="G1211" s="29" t="s">
        <v>1975</v>
      </c>
      <c r="H1211" s="30">
        <v>44630</v>
      </c>
      <c r="I1211" s="30">
        <v>46387</v>
      </c>
      <c r="J1211" s="30" t="s">
        <v>1921</v>
      </c>
      <c r="K1211" s="29" t="s">
        <v>2011</v>
      </c>
      <c r="L1211" s="29" t="s">
        <v>2012</v>
      </c>
      <c r="M1211" s="29" t="s">
        <v>1978</v>
      </c>
      <c r="N1211" s="29" t="s">
        <v>1979</v>
      </c>
      <c r="O1211" s="29" t="s">
        <v>1980</v>
      </c>
      <c r="P1211" s="29" t="s">
        <v>1981</v>
      </c>
      <c r="Q1211" s="29" t="s">
        <v>1982</v>
      </c>
      <c r="R1211" s="30">
        <v>44409</v>
      </c>
      <c r="S1211" s="30">
        <v>44409</v>
      </c>
      <c r="T1211" s="30">
        <v>44630</v>
      </c>
      <c r="U1211" s="30">
        <v>44630</v>
      </c>
      <c r="V1211" s="29" t="s">
        <v>2000</v>
      </c>
      <c r="W1211" s="29" t="s">
        <v>2001</v>
      </c>
      <c r="X1211" s="30">
        <v>44881</v>
      </c>
      <c r="Y1211" s="29" t="s">
        <v>1985</v>
      </c>
    </row>
    <row r="1212" spans="1:25" x14ac:dyDescent="0.25">
      <c r="A1212" s="28" t="s">
        <v>2008</v>
      </c>
      <c r="B1212" s="29" t="s">
        <v>2009</v>
      </c>
      <c r="C1212" s="29" t="s">
        <v>250</v>
      </c>
      <c r="D1212" s="29" t="s">
        <v>2042</v>
      </c>
      <c r="E1212" s="29" t="s">
        <v>251</v>
      </c>
      <c r="F1212" s="29" t="s">
        <v>252</v>
      </c>
      <c r="G1212" s="29" t="s">
        <v>1975</v>
      </c>
      <c r="H1212" s="30">
        <v>44630</v>
      </c>
      <c r="I1212" s="30">
        <v>46387</v>
      </c>
      <c r="J1212" s="30" t="s">
        <v>1921</v>
      </c>
      <c r="K1212" s="29" t="s">
        <v>2011</v>
      </c>
      <c r="L1212" s="29" t="s">
        <v>2012</v>
      </c>
      <c r="M1212" s="29" t="s">
        <v>1978</v>
      </c>
      <c r="N1212" s="29" t="s">
        <v>1986</v>
      </c>
      <c r="O1212" s="29" t="s">
        <v>1987</v>
      </c>
      <c r="P1212" s="29" t="s">
        <v>1981</v>
      </c>
      <c r="Q1212" s="29" t="s">
        <v>1982</v>
      </c>
      <c r="R1212" s="30">
        <v>44409</v>
      </c>
      <c r="S1212" s="30">
        <v>44409</v>
      </c>
      <c r="T1212" s="30">
        <v>44630</v>
      </c>
      <c r="U1212" s="30">
        <v>44630</v>
      </c>
      <c r="V1212" s="29" t="s">
        <v>2000</v>
      </c>
      <c r="W1212" s="29" t="s">
        <v>2001</v>
      </c>
      <c r="X1212" s="30">
        <v>44881</v>
      </c>
      <c r="Y1212" s="29" t="s">
        <v>1985</v>
      </c>
    </row>
    <row r="1213" spans="1:25" x14ac:dyDescent="0.25">
      <c r="A1213" s="28" t="s">
        <v>2008</v>
      </c>
      <c r="B1213" s="29" t="s">
        <v>2009</v>
      </c>
      <c r="C1213" s="29" t="s">
        <v>250</v>
      </c>
      <c r="D1213" s="29" t="s">
        <v>2042</v>
      </c>
      <c r="E1213" s="29" t="s">
        <v>251</v>
      </c>
      <c r="F1213" s="29" t="s">
        <v>252</v>
      </c>
      <c r="G1213" s="29" t="s">
        <v>1975</v>
      </c>
      <c r="H1213" s="30">
        <v>44630</v>
      </c>
      <c r="I1213" s="30">
        <v>46387</v>
      </c>
      <c r="J1213" s="30" t="s">
        <v>1921</v>
      </c>
      <c r="K1213" s="29" t="s">
        <v>2011</v>
      </c>
      <c r="L1213" s="29" t="s">
        <v>2012</v>
      </c>
      <c r="M1213" s="29" t="s">
        <v>1978</v>
      </c>
      <c r="N1213" s="29" t="s">
        <v>1988</v>
      </c>
      <c r="O1213" s="29" t="s">
        <v>1989</v>
      </c>
      <c r="P1213" s="29" t="s">
        <v>1981</v>
      </c>
      <c r="Q1213" s="29" t="s">
        <v>1982</v>
      </c>
      <c r="R1213" s="30">
        <v>44409</v>
      </c>
      <c r="S1213" s="30">
        <v>44409</v>
      </c>
      <c r="T1213" s="30">
        <v>44630</v>
      </c>
      <c r="U1213" s="30">
        <v>44630</v>
      </c>
      <c r="V1213" s="29" t="s">
        <v>2000</v>
      </c>
      <c r="W1213" s="29" t="s">
        <v>2001</v>
      </c>
      <c r="X1213" s="30">
        <v>44881</v>
      </c>
      <c r="Y1213" s="29" t="s">
        <v>1985</v>
      </c>
    </row>
    <row r="1214" spans="1:25" x14ac:dyDescent="0.25">
      <c r="A1214" s="28" t="s">
        <v>2008</v>
      </c>
      <c r="B1214" s="29" t="s">
        <v>2009</v>
      </c>
      <c r="C1214" s="29" t="s">
        <v>250</v>
      </c>
      <c r="D1214" s="29" t="s">
        <v>2042</v>
      </c>
      <c r="E1214" s="29" t="s">
        <v>251</v>
      </c>
      <c r="F1214" s="29" t="s">
        <v>252</v>
      </c>
      <c r="G1214" s="29" t="s">
        <v>1975</v>
      </c>
      <c r="H1214" s="30">
        <v>44630</v>
      </c>
      <c r="I1214" s="30">
        <v>46387</v>
      </c>
      <c r="J1214" s="30" t="s">
        <v>1921</v>
      </c>
      <c r="K1214" s="29" t="s">
        <v>2011</v>
      </c>
      <c r="L1214" s="29" t="s">
        <v>2012</v>
      </c>
      <c r="M1214" s="29" t="s">
        <v>1978</v>
      </c>
      <c r="N1214" s="29" t="s">
        <v>1990</v>
      </c>
      <c r="O1214" s="29" t="s">
        <v>1991</v>
      </c>
      <c r="P1214" s="29" t="s">
        <v>1981</v>
      </c>
      <c r="Q1214" s="29" t="s">
        <v>1982</v>
      </c>
      <c r="R1214" s="30">
        <v>45473</v>
      </c>
      <c r="S1214" s="30"/>
      <c r="T1214" s="30">
        <v>45657</v>
      </c>
      <c r="U1214" s="30"/>
      <c r="V1214" s="29" t="s">
        <v>2000</v>
      </c>
      <c r="W1214" s="29" t="s">
        <v>2001</v>
      </c>
      <c r="X1214" s="30">
        <v>44881</v>
      </c>
      <c r="Y1214" s="29" t="s">
        <v>1985</v>
      </c>
    </row>
    <row r="1215" spans="1:25" x14ac:dyDescent="0.25">
      <c r="A1215" s="28" t="s">
        <v>2008</v>
      </c>
      <c r="B1215" s="29" t="s">
        <v>2009</v>
      </c>
      <c r="C1215" s="29" t="s">
        <v>250</v>
      </c>
      <c r="D1215" s="29" t="s">
        <v>2042</v>
      </c>
      <c r="E1215" s="29" t="s">
        <v>251</v>
      </c>
      <c r="F1215" s="29" t="s">
        <v>252</v>
      </c>
      <c r="G1215" s="29" t="s">
        <v>1975</v>
      </c>
      <c r="H1215" s="30">
        <v>44630</v>
      </c>
      <c r="I1215" s="30">
        <v>46387</v>
      </c>
      <c r="J1215" s="30" t="s">
        <v>1921</v>
      </c>
      <c r="K1215" s="29" t="s">
        <v>2011</v>
      </c>
      <c r="L1215" s="29" t="s">
        <v>2012</v>
      </c>
      <c r="M1215" s="29" t="s">
        <v>1978</v>
      </c>
      <c r="N1215" s="29" t="s">
        <v>1992</v>
      </c>
      <c r="O1215" s="29" t="s">
        <v>1993</v>
      </c>
      <c r="P1215" s="29" t="s">
        <v>1981</v>
      </c>
      <c r="Q1215" s="29" t="s">
        <v>1982</v>
      </c>
      <c r="R1215" s="30">
        <v>45658</v>
      </c>
      <c r="S1215" s="30"/>
      <c r="T1215" s="30">
        <v>45716</v>
      </c>
      <c r="U1215" s="30"/>
      <c r="V1215" s="29" t="s">
        <v>2000</v>
      </c>
      <c r="W1215" s="29" t="s">
        <v>2001</v>
      </c>
      <c r="X1215" s="30">
        <v>44881</v>
      </c>
      <c r="Y1215" s="29" t="s">
        <v>1985</v>
      </c>
    </row>
    <row r="1216" spans="1:25" x14ac:dyDescent="0.25">
      <c r="A1216" s="28" t="s">
        <v>2008</v>
      </c>
      <c r="B1216" s="29" t="s">
        <v>2009</v>
      </c>
      <c r="C1216" s="29" t="s">
        <v>250</v>
      </c>
      <c r="D1216" s="29" t="s">
        <v>2042</v>
      </c>
      <c r="E1216" s="29" t="s">
        <v>251</v>
      </c>
      <c r="F1216" s="29" t="s">
        <v>252</v>
      </c>
      <c r="G1216" s="29" t="s">
        <v>1975</v>
      </c>
      <c r="H1216" s="30">
        <v>44630</v>
      </c>
      <c r="I1216" s="30">
        <v>46387</v>
      </c>
      <c r="J1216" s="30" t="s">
        <v>1921</v>
      </c>
      <c r="K1216" s="29" t="s">
        <v>2011</v>
      </c>
      <c r="L1216" s="29" t="s">
        <v>2012</v>
      </c>
      <c r="M1216" s="29" t="s">
        <v>1978</v>
      </c>
      <c r="N1216" s="29" t="s">
        <v>1994</v>
      </c>
      <c r="O1216" s="29" t="s">
        <v>1995</v>
      </c>
      <c r="P1216" s="29" t="s">
        <v>1981</v>
      </c>
      <c r="Q1216" s="29" t="s">
        <v>1982</v>
      </c>
      <c r="R1216" s="30">
        <v>45748</v>
      </c>
      <c r="S1216" s="30"/>
      <c r="T1216" s="30">
        <v>46265</v>
      </c>
      <c r="U1216" s="30"/>
      <c r="V1216" s="29" t="s">
        <v>2000</v>
      </c>
      <c r="W1216" s="29" t="s">
        <v>2001</v>
      </c>
      <c r="X1216" s="30">
        <v>44881</v>
      </c>
      <c r="Y1216" s="29" t="s">
        <v>1985</v>
      </c>
    </row>
    <row r="1217" spans="1:25" x14ac:dyDescent="0.25">
      <c r="A1217" s="28" t="s">
        <v>2008</v>
      </c>
      <c r="B1217" s="29" t="s">
        <v>2009</v>
      </c>
      <c r="C1217" s="29" t="s">
        <v>250</v>
      </c>
      <c r="D1217" s="29" t="s">
        <v>2042</v>
      </c>
      <c r="E1217" s="29" t="s">
        <v>251</v>
      </c>
      <c r="F1217" s="29" t="s">
        <v>252</v>
      </c>
      <c r="G1217" s="29" t="s">
        <v>1975</v>
      </c>
      <c r="H1217" s="30">
        <v>44630</v>
      </c>
      <c r="I1217" s="30">
        <v>46387</v>
      </c>
      <c r="J1217" s="30" t="s">
        <v>1921</v>
      </c>
      <c r="K1217" s="29" t="s">
        <v>2011</v>
      </c>
      <c r="L1217" s="29" t="s">
        <v>2012</v>
      </c>
      <c r="M1217" s="29" t="s">
        <v>1978</v>
      </c>
      <c r="N1217" s="29" t="s">
        <v>1996</v>
      </c>
      <c r="O1217" s="29" t="s">
        <v>1997</v>
      </c>
      <c r="P1217" s="29" t="s">
        <v>1981</v>
      </c>
      <c r="Q1217" s="29" t="s">
        <v>1982</v>
      </c>
      <c r="R1217" s="30">
        <v>46266</v>
      </c>
      <c r="S1217" s="30"/>
      <c r="T1217" s="30">
        <v>46387</v>
      </c>
      <c r="U1217" s="30"/>
      <c r="V1217" s="29" t="s">
        <v>2000</v>
      </c>
      <c r="W1217" s="29" t="s">
        <v>2001</v>
      </c>
      <c r="X1217" s="30">
        <v>44881</v>
      </c>
      <c r="Y1217" s="29" t="s">
        <v>1985</v>
      </c>
    </row>
    <row r="1218" spans="1:25" x14ac:dyDescent="0.25">
      <c r="A1218" s="28" t="s">
        <v>2008</v>
      </c>
      <c r="B1218" s="29" t="s">
        <v>2009</v>
      </c>
      <c r="C1218" s="29" t="s">
        <v>2698</v>
      </c>
      <c r="D1218" s="29" t="s">
        <v>3359</v>
      </c>
      <c r="E1218" s="29" t="s">
        <v>262</v>
      </c>
      <c r="F1218" s="29" t="s">
        <v>2702</v>
      </c>
      <c r="G1218" s="29" t="s">
        <v>1975</v>
      </c>
      <c r="H1218" s="30">
        <v>44736</v>
      </c>
      <c r="I1218" s="30">
        <v>46752</v>
      </c>
      <c r="J1218" s="30" t="s">
        <v>1921</v>
      </c>
      <c r="K1218" s="29" t="s">
        <v>2011</v>
      </c>
      <c r="L1218" s="29" t="s">
        <v>2012</v>
      </c>
      <c r="M1218" s="29" t="s">
        <v>1978</v>
      </c>
      <c r="N1218" s="29" t="s">
        <v>1979</v>
      </c>
      <c r="O1218" s="29" t="s">
        <v>1980</v>
      </c>
      <c r="P1218" s="29" t="s">
        <v>1981</v>
      </c>
      <c r="Q1218" s="29" t="s">
        <v>1982</v>
      </c>
      <c r="R1218" s="30">
        <v>45536</v>
      </c>
      <c r="S1218" s="30"/>
      <c r="T1218" s="30">
        <v>45545</v>
      </c>
      <c r="U1218" s="30"/>
      <c r="V1218" s="29" t="s">
        <v>2000</v>
      </c>
      <c r="W1218" s="29" t="s">
        <v>2001</v>
      </c>
      <c r="X1218" s="30">
        <v>44881</v>
      </c>
      <c r="Y1218" s="29" t="s">
        <v>33</v>
      </c>
    </row>
    <row r="1219" spans="1:25" x14ac:dyDescent="0.25">
      <c r="A1219" s="28" t="s">
        <v>2008</v>
      </c>
      <c r="B1219" s="29" t="s">
        <v>2009</v>
      </c>
      <c r="C1219" s="29" t="s">
        <v>2698</v>
      </c>
      <c r="D1219" s="29" t="s">
        <v>3359</v>
      </c>
      <c r="E1219" s="29" t="s">
        <v>262</v>
      </c>
      <c r="F1219" s="29" t="s">
        <v>2702</v>
      </c>
      <c r="G1219" s="29" t="s">
        <v>1975</v>
      </c>
      <c r="H1219" s="30">
        <v>44736</v>
      </c>
      <c r="I1219" s="30">
        <v>46752</v>
      </c>
      <c r="J1219" s="30" t="s">
        <v>1921</v>
      </c>
      <c r="K1219" s="29" t="s">
        <v>2011</v>
      </c>
      <c r="L1219" s="29" t="s">
        <v>2012</v>
      </c>
      <c r="M1219" s="29" t="s">
        <v>1978</v>
      </c>
      <c r="N1219" s="29" t="s">
        <v>1986</v>
      </c>
      <c r="O1219" s="29" t="s">
        <v>1987</v>
      </c>
      <c r="P1219" s="29" t="s">
        <v>1981</v>
      </c>
      <c r="Q1219" s="29" t="s">
        <v>1982</v>
      </c>
      <c r="R1219" s="30">
        <v>45546</v>
      </c>
      <c r="S1219" s="30"/>
      <c r="T1219" s="30">
        <v>45657</v>
      </c>
      <c r="U1219" s="30"/>
      <c r="V1219" s="29" t="s">
        <v>2000</v>
      </c>
      <c r="W1219" s="29" t="s">
        <v>2001</v>
      </c>
      <c r="X1219" s="30">
        <v>44881</v>
      </c>
      <c r="Y1219" s="29" t="s">
        <v>33</v>
      </c>
    </row>
    <row r="1220" spans="1:25" x14ac:dyDescent="0.25">
      <c r="A1220" s="28" t="s">
        <v>2008</v>
      </c>
      <c r="B1220" s="29" t="s">
        <v>2009</v>
      </c>
      <c r="C1220" s="29" t="s">
        <v>2698</v>
      </c>
      <c r="D1220" s="29" t="s">
        <v>3359</v>
      </c>
      <c r="E1220" s="29" t="s">
        <v>262</v>
      </c>
      <c r="F1220" s="29" t="s">
        <v>2702</v>
      </c>
      <c r="G1220" s="29" t="s">
        <v>1975</v>
      </c>
      <c r="H1220" s="30">
        <v>44736</v>
      </c>
      <c r="I1220" s="30">
        <v>46752</v>
      </c>
      <c r="J1220" s="30" t="s">
        <v>1921</v>
      </c>
      <c r="K1220" s="29" t="s">
        <v>2011</v>
      </c>
      <c r="L1220" s="29" t="s">
        <v>2012</v>
      </c>
      <c r="M1220" s="29" t="s">
        <v>1978</v>
      </c>
      <c r="N1220" s="29" t="s">
        <v>1988</v>
      </c>
      <c r="O1220" s="29" t="s">
        <v>1989</v>
      </c>
      <c r="P1220" s="29" t="s">
        <v>1981</v>
      </c>
      <c r="Q1220" s="29" t="s">
        <v>1982</v>
      </c>
      <c r="R1220" s="30">
        <v>45546</v>
      </c>
      <c r="S1220" s="30"/>
      <c r="T1220" s="30">
        <v>45657</v>
      </c>
      <c r="U1220" s="30"/>
      <c r="V1220" s="29" t="s">
        <v>2000</v>
      </c>
      <c r="W1220" s="29" t="s">
        <v>2001</v>
      </c>
      <c r="X1220" s="30">
        <v>44881</v>
      </c>
      <c r="Y1220" s="29" t="s">
        <v>33</v>
      </c>
    </row>
    <row r="1221" spans="1:25" x14ac:dyDescent="0.25">
      <c r="A1221" s="28" t="s">
        <v>2008</v>
      </c>
      <c r="B1221" s="29" t="s">
        <v>2009</v>
      </c>
      <c r="C1221" s="29" t="s">
        <v>2698</v>
      </c>
      <c r="D1221" s="29" t="s">
        <v>3359</v>
      </c>
      <c r="E1221" s="29" t="s">
        <v>262</v>
      </c>
      <c r="F1221" s="29" t="s">
        <v>2702</v>
      </c>
      <c r="G1221" s="29" t="s">
        <v>1975</v>
      </c>
      <c r="H1221" s="30">
        <v>44736</v>
      </c>
      <c r="I1221" s="30">
        <v>46752</v>
      </c>
      <c r="J1221" s="30" t="s">
        <v>1921</v>
      </c>
      <c r="K1221" s="29" t="s">
        <v>2011</v>
      </c>
      <c r="L1221" s="29" t="s">
        <v>2012</v>
      </c>
      <c r="M1221" s="29" t="s">
        <v>1978</v>
      </c>
      <c r="N1221" s="29" t="s">
        <v>1990</v>
      </c>
      <c r="O1221" s="29" t="s">
        <v>1991</v>
      </c>
      <c r="P1221" s="29" t="s">
        <v>1981</v>
      </c>
      <c r="Q1221" s="29" t="s">
        <v>1982</v>
      </c>
      <c r="R1221" s="30">
        <v>45566</v>
      </c>
      <c r="S1221" s="30"/>
      <c r="T1221" s="30">
        <v>45657</v>
      </c>
      <c r="U1221" s="30"/>
      <c r="V1221" s="29" t="s">
        <v>2000</v>
      </c>
      <c r="W1221" s="29" t="s">
        <v>2001</v>
      </c>
      <c r="X1221" s="30">
        <v>44881</v>
      </c>
      <c r="Y1221" s="29" t="s">
        <v>33</v>
      </c>
    </row>
    <row r="1222" spans="1:25" x14ac:dyDescent="0.25">
      <c r="A1222" s="28" t="s">
        <v>2008</v>
      </c>
      <c r="B1222" s="29" t="s">
        <v>2009</v>
      </c>
      <c r="C1222" s="29" t="s">
        <v>2698</v>
      </c>
      <c r="D1222" s="29" t="s">
        <v>3359</v>
      </c>
      <c r="E1222" s="29" t="s">
        <v>262</v>
      </c>
      <c r="F1222" s="29" t="s">
        <v>2702</v>
      </c>
      <c r="G1222" s="29" t="s">
        <v>1975</v>
      </c>
      <c r="H1222" s="30">
        <v>44736</v>
      </c>
      <c r="I1222" s="30">
        <v>46752</v>
      </c>
      <c r="J1222" s="30" t="s">
        <v>1921</v>
      </c>
      <c r="K1222" s="29" t="s">
        <v>2011</v>
      </c>
      <c r="L1222" s="29" t="s">
        <v>2012</v>
      </c>
      <c r="M1222" s="29" t="s">
        <v>1978</v>
      </c>
      <c r="N1222" s="29" t="s">
        <v>1992</v>
      </c>
      <c r="O1222" s="29" t="s">
        <v>1993</v>
      </c>
      <c r="P1222" s="29" t="s">
        <v>1981</v>
      </c>
      <c r="Q1222" s="29" t="s">
        <v>1982</v>
      </c>
      <c r="R1222" s="30">
        <v>45658</v>
      </c>
      <c r="S1222" s="30"/>
      <c r="T1222" s="30">
        <v>45747</v>
      </c>
      <c r="U1222" s="30"/>
      <c r="V1222" s="29" t="s">
        <v>2000</v>
      </c>
      <c r="W1222" s="29" t="s">
        <v>2001</v>
      </c>
      <c r="X1222" s="30">
        <v>44881</v>
      </c>
      <c r="Y1222" s="29" t="s">
        <v>33</v>
      </c>
    </row>
    <row r="1223" spans="1:25" x14ac:dyDescent="0.25">
      <c r="A1223" s="28" t="s">
        <v>2008</v>
      </c>
      <c r="B1223" s="29" t="s">
        <v>2009</v>
      </c>
      <c r="C1223" s="29" t="s">
        <v>2698</v>
      </c>
      <c r="D1223" s="29" t="s">
        <v>3359</v>
      </c>
      <c r="E1223" s="29" t="s">
        <v>262</v>
      </c>
      <c r="F1223" s="29" t="s">
        <v>2702</v>
      </c>
      <c r="G1223" s="29" t="s">
        <v>1975</v>
      </c>
      <c r="H1223" s="30">
        <v>44736</v>
      </c>
      <c r="I1223" s="30">
        <v>46752</v>
      </c>
      <c r="J1223" s="30" t="s">
        <v>1921</v>
      </c>
      <c r="K1223" s="29" t="s">
        <v>2011</v>
      </c>
      <c r="L1223" s="29" t="s">
        <v>2012</v>
      </c>
      <c r="M1223" s="29" t="s">
        <v>1978</v>
      </c>
      <c r="N1223" s="29" t="s">
        <v>1994</v>
      </c>
      <c r="O1223" s="29" t="s">
        <v>1995</v>
      </c>
      <c r="P1223" s="29" t="s">
        <v>1981</v>
      </c>
      <c r="Q1223" s="29" t="s">
        <v>1982</v>
      </c>
      <c r="R1223" s="30">
        <v>45809</v>
      </c>
      <c r="S1223" s="30"/>
      <c r="T1223" s="30">
        <v>46172</v>
      </c>
      <c r="U1223" s="30"/>
      <c r="V1223" s="29" t="s">
        <v>2000</v>
      </c>
      <c r="W1223" s="29" t="s">
        <v>2001</v>
      </c>
      <c r="X1223" s="30">
        <v>44881</v>
      </c>
      <c r="Y1223" s="29" t="s">
        <v>33</v>
      </c>
    </row>
    <row r="1224" spans="1:25" x14ac:dyDescent="0.25">
      <c r="A1224" s="28" t="s">
        <v>2008</v>
      </c>
      <c r="B1224" s="29" t="s">
        <v>2009</v>
      </c>
      <c r="C1224" s="29" t="s">
        <v>2698</v>
      </c>
      <c r="D1224" s="29" t="s">
        <v>3359</v>
      </c>
      <c r="E1224" s="29" t="s">
        <v>262</v>
      </c>
      <c r="F1224" s="29" t="s">
        <v>2702</v>
      </c>
      <c r="G1224" s="29" t="s">
        <v>1975</v>
      </c>
      <c r="H1224" s="30">
        <v>44736</v>
      </c>
      <c r="I1224" s="30">
        <v>46752</v>
      </c>
      <c r="J1224" s="30" t="s">
        <v>1921</v>
      </c>
      <c r="K1224" s="29" t="s">
        <v>2011</v>
      </c>
      <c r="L1224" s="29" t="s">
        <v>2012</v>
      </c>
      <c r="M1224" s="29" t="s">
        <v>1978</v>
      </c>
      <c r="N1224" s="29" t="s">
        <v>1996</v>
      </c>
      <c r="O1224" s="29" t="s">
        <v>1997</v>
      </c>
      <c r="P1224" s="29" t="s">
        <v>1981</v>
      </c>
      <c r="Q1224" s="29" t="s">
        <v>1982</v>
      </c>
      <c r="R1224" s="30">
        <v>46174</v>
      </c>
      <c r="S1224" s="30"/>
      <c r="T1224" s="30">
        <v>46266</v>
      </c>
      <c r="U1224" s="30"/>
      <c r="V1224" s="29" t="s">
        <v>2000</v>
      </c>
      <c r="W1224" s="29" t="s">
        <v>2001</v>
      </c>
      <c r="X1224" s="30">
        <v>44881</v>
      </c>
      <c r="Y1224" s="29" t="s">
        <v>33</v>
      </c>
    </row>
    <row r="1225" spans="1:25" x14ac:dyDescent="0.25">
      <c r="A1225" s="28" t="s">
        <v>2008</v>
      </c>
      <c r="B1225" s="29" t="s">
        <v>2009</v>
      </c>
      <c r="C1225" s="29" t="s">
        <v>229</v>
      </c>
      <c r="D1225" s="29" t="s">
        <v>2035</v>
      </c>
      <c r="E1225" s="29" t="s">
        <v>230</v>
      </c>
      <c r="F1225" s="29" t="s">
        <v>231</v>
      </c>
      <c r="G1225" s="29" t="s">
        <v>1975</v>
      </c>
      <c r="H1225" s="30">
        <v>44629</v>
      </c>
      <c r="I1225" s="30">
        <v>44926</v>
      </c>
      <c r="J1225" s="30" t="s">
        <v>1921</v>
      </c>
      <c r="K1225" s="29" t="s">
        <v>2011</v>
      </c>
      <c r="L1225" s="29" t="s">
        <v>2012</v>
      </c>
      <c r="M1225" s="29" t="s">
        <v>1978</v>
      </c>
      <c r="N1225" s="29" t="s">
        <v>1979</v>
      </c>
      <c r="O1225" s="29" t="s">
        <v>1980</v>
      </c>
      <c r="P1225" s="29" t="s">
        <v>1981</v>
      </c>
      <c r="Q1225" s="29" t="s">
        <v>1982</v>
      </c>
      <c r="R1225" s="30">
        <v>44262</v>
      </c>
      <c r="S1225" s="30">
        <v>44262</v>
      </c>
      <c r="T1225" s="30">
        <v>44262</v>
      </c>
      <c r="U1225" s="30">
        <v>44262</v>
      </c>
      <c r="V1225" s="29" t="s">
        <v>2000</v>
      </c>
      <c r="W1225" s="29" t="s">
        <v>2001</v>
      </c>
      <c r="X1225" s="30">
        <v>44881</v>
      </c>
      <c r="Y1225" s="29" t="s">
        <v>1985</v>
      </c>
    </row>
    <row r="1226" spans="1:25" x14ac:dyDescent="0.25">
      <c r="A1226" s="28" t="s">
        <v>2008</v>
      </c>
      <c r="B1226" s="29" t="s">
        <v>2009</v>
      </c>
      <c r="C1226" s="29" t="s">
        <v>229</v>
      </c>
      <c r="D1226" s="29" t="s">
        <v>2035</v>
      </c>
      <c r="E1226" s="29" t="s">
        <v>230</v>
      </c>
      <c r="F1226" s="29" t="s">
        <v>231</v>
      </c>
      <c r="G1226" s="29" t="s">
        <v>1975</v>
      </c>
      <c r="H1226" s="30">
        <v>44629</v>
      </c>
      <c r="I1226" s="30">
        <v>44926</v>
      </c>
      <c r="J1226" s="30" t="s">
        <v>1921</v>
      </c>
      <c r="K1226" s="29" t="s">
        <v>2011</v>
      </c>
      <c r="L1226" s="29" t="s">
        <v>2012</v>
      </c>
      <c r="M1226" s="29" t="s">
        <v>1978</v>
      </c>
      <c r="N1226" s="29" t="s">
        <v>1986</v>
      </c>
      <c r="O1226" s="29" t="s">
        <v>1987</v>
      </c>
      <c r="P1226" s="29" t="s">
        <v>1981</v>
      </c>
      <c r="Q1226" s="29" t="s">
        <v>1982</v>
      </c>
      <c r="R1226" s="30">
        <v>45168</v>
      </c>
      <c r="S1226" s="30"/>
      <c r="T1226" s="30">
        <v>45168</v>
      </c>
      <c r="U1226" s="30"/>
      <c r="V1226" s="29" t="s">
        <v>2000</v>
      </c>
      <c r="W1226" s="29" t="s">
        <v>2001</v>
      </c>
      <c r="X1226" s="30">
        <v>44881</v>
      </c>
      <c r="Y1226" s="29" t="s">
        <v>1985</v>
      </c>
    </row>
    <row r="1227" spans="1:25" x14ac:dyDescent="0.25">
      <c r="A1227" s="28" t="s">
        <v>2008</v>
      </c>
      <c r="B1227" s="29" t="s">
        <v>2009</v>
      </c>
      <c r="C1227" s="29" t="s">
        <v>229</v>
      </c>
      <c r="D1227" s="29" t="s">
        <v>2035</v>
      </c>
      <c r="E1227" s="29" t="s">
        <v>230</v>
      </c>
      <c r="F1227" s="29" t="s">
        <v>231</v>
      </c>
      <c r="G1227" s="29" t="s">
        <v>1975</v>
      </c>
      <c r="H1227" s="30">
        <v>44629</v>
      </c>
      <c r="I1227" s="30">
        <v>44926</v>
      </c>
      <c r="J1227" s="30" t="s">
        <v>1921</v>
      </c>
      <c r="K1227" s="29" t="s">
        <v>2011</v>
      </c>
      <c r="L1227" s="29" t="s">
        <v>2012</v>
      </c>
      <c r="M1227" s="29" t="s">
        <v>1978</v>
      </c>
      <c r="N1227" s="29" t="s">
        <v>1988</v>
      </c>
      <c r="O1227" s="29" t="s">
        <v>1989</v>
      </c>
      <c r="P1227" s="29" t="s">
        <v>1981</v>
      </c>
      <c r="Q1227" s="29" t="s">
        <v>1982</v>
      </c>
      <c r="R1227" s="30">
        <v>45168</v>
      </c>
      <c r="S1227" s="30"/>
      <c r="T1227" s="30">
        <v>45168</v>
      </c>
      <c r="U1227" s="30"/>
      <c r="V1227" s="29" t="s">
        <v>2000</v>
      </c>
      <c r="W1227" s="29" t="s">
        <v>2001</v>
      </c>
      <c r="X1227" s="30">
        <v>44881</v>
      </c>
      <c r="Y1227" s="29" t="s">
        <v>1985</v>
      </c>
    </row>
    <row r="1228" spans="1:25" x14ac:dyDescent="0.25">
      <c r="A1228" s="28" t="s">
        <v>2008</v>
      </c>
      <c r="B1228" s="29" t="s">
        <v>2009</v>
      </c>
      <c r="C1228" s="29" t="s">
        <v>229</v>
      </c>
      <c r="D1228" s="29" t="s">
        <v>2035</v>
      </c>
      <c r="E1228" s="29" t="s">
        <v>230</v>
      </c>
      <c r="F1228" s="29" t="s">
        <v>231</v>
      </c>
      <c r="G1228" s="29" t="s">
        <v>1975</v>
      </c>
      <c r="H1228" s="30">
        <v>44629</v>
      </c>
      <c r="I1228" s="30">
        <v>44926</v>
      </c>
      <c r="J1228" s="30" t="s">
        <v>1921</v>
      </c>
      <c r="K1228" s="29" t="s">
        <v>2011</v>
      </c>
      <c r="L1228" s="29" t="s">
        <v>2012</v>
      </c>
      <c r="M1228" s="29" t="s">
        <v>1978</v>
      </c>
      <c r="N1228" s="29" t="s">
        <v>1990</v>
      </c>
      <c r="O1228" s="29" t="s">
        <v>1991</v>
      </c>
      <c r="P1228" s="29" t="s">
        <v>1981</v>
      </c>
      <c r="Q1228" s="29" t="s">
        <v>1982</v>
      </c>
      <c r="R1228" s="30">
        <v>45245</v>
      </c>
      <c r="S1228" s="30"/>
      <c r="T1228" s="30">
        <v>45245</v>
      </c>
      <c r="U1228" s="30"/>
      <c r="V1228" s="29" t="s">
        <v>2000</v>
      </c>
      <c r="W1228" s="29" t="s">
        <v>2001</v>
      </c>
      <c r="X1228" s="30">
        <v>44881</v>
      </c>
      <c r="Y1228" s="29" t="s">
        <v>1985</v>
      </c>
    </row>
    <row r="1229" spans="1:25" x14ac:dyDescent="0.25">
      <c r="A1229" s="28" t="s">
        <v>2008</v>
      </c>
      <c r="B1229" s="29" t="s">
        <v>2009</v>
      </c>
      <c r="C1229" s="29" t="s">
        <v>229</v>
      </c>
      <c r="D1229" s="29" t="s">
        <v>2035</v>
      </c>
      <c r="E1229" s="29" t="s">
        <v>230</v>
      </c>
      <c r="F1229" s="29" t="s">
        <v>231</v>
      </c>
      <c r="G1229" s="29" t="s">
        <v>1975</v>
      </c>
      <c r="H1229" s="30">
        <v>44629</v>
      </c>
      <c r="I1229" s="30">
        <v>44926</v>
      </c>
      <c r="J1229" s="30" t="s">
        <v>1921</v>
      </c>
      <c r="K1229" s="29" t="s">
        <v>2011</v>
      </c>
      <c r="L1229" s="29" t="s">
        <v>2012</v>
      </c>
      <c r="M1229" s="29" t="s">
        <v>1978</v>
      </c>
      <c r="N1229" s="29" t="s">
        <v>1992</v>
      </c>
      <c r="O1229" s="29" t="s">
        <v>1993</v>
      </c>
      <c r="P1229" s="29" t="s">
        <v>1981</v>
      </c>
      <c r="Q1229" s="29" t="s">
        <v>1982</v>
      </c>
      <c r="R1229" s="30">
        <v>45291</v>
      </c>
      <c r="S1229" s="30"/>
      <c r="T1229" s="30">
        <v>45291</v>
      </c>
      <c r="U1229" s="30"/>
      <c r="V1229" s="29" t="s">
        <v>2000</v>
      </c>
      <c r="W1229" s="29" t="s">
        <v>2001</v>
      </c>
      <c r="X1229" s="30">
        <v>44881</v>
      </c>
      <c r="Y1229" s="29" t="s">
        <v>1985</v>
      </c>
    </row>
    <row r="1230" spans="1:25" x14ac:dyDescent="0.25">
      <c r="A1230" s="28" t="s">
        <v>2008</v>
      </c>
      <c r="B1230" s="29" t="s">
        <v>2009</v>
      </c>
      <c r="C1230" s="29" t="s">
        <v>229</v>
      </c>
      <c r="D1230" s="29" t="s">
        <v>2035</v>
      </c>
      <c r="E1230" s="29" t="s">
        <v>230</v>
      </c>
      <c r="F1230" s="29" t="s">
        <v>231</v>
      </c>
      <c r="G1230" s="29" t="s">
        <v>1975</v>
      </c>
      <c r="H1230" s="30">
        <v>44629</v>
      </c>
      <c r="I1230" s="30">
        <v>44926</v>
      </c>
      <c r="J1230" s="30" t="s">
        <v>1921</v>
      </c>
      <c r="K1230" s="29" t="s">
        <v>2011</v>
      </c>
      <c r="L1230" s="29" t="s">
        <v>2012</v>
      </c>
      <c r="M1230" s="29" t="s">
        <v>1978</v>
      </c>
      <c r="N1230" s="29" t="s">
        <v>1994</v>
      </c>
      <c r="O1230" s="29" t="s">
        <v>1995</v>
      </c>
      <c r="P1230" s="29" t="s">
        <v>1981</v>
      </c>
      <c r="Q1230" s="29" t="s">
        <v>1982</v>
      </c>
      <c r="R1230" s="30">
        <v>45323</v>
      </c>
      <c r="S1230" s="30"/>
      <c r="T1230" s="30">
        <v>45688</v>
      </c>
      <c r="U1230" s="30"/>
      <c r="V1230" s="29" t="s">
        <v>2000</v>
      </c>
      <c r="W1230" s="29" t="s">
        <v>2001</v>
      </c>
      <c r="X1230" s="30">
        <v>44881</v>
      </c>
      <c r="Y1230" s="29" t="s">
        <v>1985</v>
      </c>
    </row>
    <row r="1231" spans="1:25" x14ac:dyDescent="0.25">
      <c r="A1231" s="28" t="s">
        <v>2008</v>
      </c>
      <c r="B1231" s="29" t="s">
        <v>2009</v>
      </c>
      <c r="C1231" s="29" t="s">
        <v>229</v>
      </c>
      <c r="D1231" s="29" t="s">
        <v>2035</v>
      </c>
      <c r="E1231" s="29" t="s">
        <v>230</v>
      </c>
      <c r="F1231" s="29" t="s">
        <v>231</v>
      </c>
      <c r="G1231" s="29" t="s">
        <v>1975</v>
      </c>
      <c r="H1231" s="30">
        <v>44629</v>
      </c>
      <c r="I1231" s="30">
        <v>44926</v>
      </c>
      <c r="J1231" s="30" t="s">
        <v>1921</v>
      </c>
      <c r="K1231" s="29" t="s">
        <v>2011</v>
      </c>
      <c r="L1231" s="29" t="s">
        <v>2012</v>
      </c>
      <c r="M1231" s="29" t="s">
        <v>1978</v>
      </c>
      <c r="N1231" s="29" t="s">
        <v>1996</v>
      </c>
      <c r="O1231" s="29" t="s">
        <v>1997</v>
      </c>
      <c r="P1231" s="29" t="s">
        <v>1981</v>
      </c>
      <c r="Q1231" s="29" t="s">
        <v>1982</v>
      </c>
      <c r="R1231" s="30">
        <v>45838</v>
      </c>
      <c r="S1231" s="30"/>
      <c r="T1231" s="30">
        <v>45838</v>
      </c>
      <c r="U1231" s="30"/>
      <c r="V1231" s="29" t="s">
        <v>2000</v>
      </c>
      <c r="W1231" s="29" t="s">
        <v>2001</v>
      </c>
      <c r="X1231" s="30">
        <v>44881</v>
      </c>
      <c r="Y1231" s="29" t="s">
        <v>1985</v>
      </c>
    </row>
    <row r="1232" spans="1:25" x14ac:dyDescent="0.25">
      <c r="A1232" s="28" t="s">
        <v>2008</v>
      </c>
      <c r="B1232" s="29" t="s">
        <v>2009</v>
      </c>
      <c r="C1232" s="29" t="s">
        <v>161</v>
      </c>
      <c r="D1232" s="29" t="s">
        <v>2010</v>
      </c>
      <c r="E1232" s="29" t="s">
        <v>162</v>
      </c>
      <c r="F1232" s="29" t="s">
        <v>163</v>
      </c>
      <c r="G1232" s="29" t="s">
        <v>1975</v>
      </c>
      <c r="H1232" s="30">
        <v>44629</v>
      </c>
      <c r="I1232" s="30">
        <v>44926</v>
      </c>
      <c r="J1232" s="30" t="s">
        <v>1921</v>
      </c>
      <c r="K1232" s="29" t="s">
        <v>2011</v>
      </c>
      <c r="L1232" s="29" t="s">
        <v>2012</v>
      </c>
      <c r="M1232" s="29" t="s">
        <v>1978</v>
      </c>
      <c r="N1232" s="29" t="s">
        <v>1979</v>
      </c>
      <c r="O1232" s="29" t="s">
        <v>1980</v>
      </c>
      <c r="P1232" s="29" t="s">
        <v>1981</v>
      </c>
      <c r="Q1232" s="29" t="s">
        <v>1982</v>
      </c>
      <c r="R1232" s="30">
        <v>45199</v>
      </c>
      <c r="S1232" s="30"/>
      <c r="T1232" s="30">
        <v>45290</v>
      </c>
      <c r="U1232" s="30"/>
      <c r="V1232" s="29" t="s">
        <v>2000</v>
      </c>
      <c r="W1232" s="29" t="s">
        <v>2001</v>
      </c>
      <c r="X1232" s="30">
        <v>44881</v>
      </c>
      <c r="Y1232" s="29" t="s">
        <v>33</v>
      </c>
    </row>
    <row r="1233" spans="1:25" x14ac:dyDescent="0.25">
      <c r="A1233" s="28" t="s">
        <v>2008</v>
      </c>
      <c r="B1233" s="29" t="s">
        <v>2009</v>
      </c>
      <c r="C1233" s="29" t="s">
        <v>161</v>
      </c>
      <c r="D1233" s="29" t="s">
        <v>2010</v>
      </c>
      <c r="E1233" s="29" t="s">
        <v>162</v>
      </c>
      <c r="F1233" s="29" t="s">
        <v>163</v>
      </c>
      <c r="G1233" s="29" t="s">
        <v>1975</v>
      </c>
      <c r="H1233" s="30">
        <v>44629</v>
      </c>
      <c r="I1233" s="30">
        <v>44926</v>
      </c>
      <c r="J1233" s="30" t="s">
        <v>1921</v>
      </c>
      <c r="K1233" s="29" t="s">
        <v>2011</v>
      </c>
      <c r="L1233" s="29" t="s">
        <v>2012</v>
      </c>
      <c r="M1233" s="29" t="s">
        <v>1978</v>
      </c>
      <c r="N1233" s="29" t="s">
        <v>1986</v>
      </c>
      <c r="O1233" s="29" t="s">
        <v>1987</v>
      </c>
      <c r="P1233" s="29" t="s">
        <v>1981</v>
      </c>
      <c r="Q1233" s="29" t="s">
        <v>1982</v>
      </c>
      <c r="R1233" s="30">
        <v>45199</v>
      </c>
      <c r="S1233" s="30"/>
      <c r="T1233" s="30">
        <v>45290</v>
      </c>
      <c r="U1233" s="30"/>
      <c r="V1233" s="29" t="s">
        <v>2000</v>
      </c>
      <c r="W1233" s="29" t="s">
        <v>2001</v>
      </c>
      <c r="X1233" s="30">
        <v>44881</v>
      </c>
      <c r="Y1233" s="29" t="s">
        <v>33</v>
      </c>
    </row>
    <row r="1234" spans="1:25" x14ac:dyDescent="0.25">
      <c r="A1234" s="28" t="s">
        <v>2008</v>
      </c>
      <c r="B1234" s="29" t="s">
        <v>2009</v>
      </c>
      <c r="C1234" s="29" t="s">
        <v>161</v>
      </c>
      <c r="D1234" s="29" t="s">
        <v>2010</v>
      </c>
      <c r="E1234" s="29" t="s">
        <v>162</v>
      </c>
      <c r="F1234" s="29" t="s">
        <v>163</v>
      </c>
      <c r="G1234" s="29" t="s">
        <v>1975</v>
      </c>
      <c r="H1234" s="30">
        <v>44629</v>
      </c>
      <c r="I1234" s="30">
        <v>44926</v>
      </c>
      <c r="J1234" s="30" t="s">
        <v>1921</v>
      </c>
      <c r="K1234" s="29" t="s">
        <v>2011</v>
      </c>
      <c r="L1234" s="29" t="s">
        <v>2012</v>
      </c>
      <c r="M1234" s="29" t="s">
        <v>1978</v>
      </c>
      <c r="N1234" s="29" t="s">
        <v>1988</v>
      </c>
      <c r="O1234" s="29" t="s">
        <v>1989</v>
      </c>
      <c r="P1234" s="29" t="s">
        <v>1981</v>
      </c>
      <c r="Q1234" s="29" t="s">
        <v>1982</v>
      </c>
      <c r="R1234" s="30">
        <v>45199</v>
      </c>
      <c r="S1234" s="30"/>
      <c r="T1234" s="30">
        <v>45290</v>
      </c>
      <c r="U1234" s="30"/>
      <c r="V1234" s="29" t="s">
        <v>2000</v>
      </c>
      <c r="W1234" s="29" t="s">
        <v>2001</v>
      </c>
      <c r="X1234" s="30">
        <v>44881</v>
      </c>
      <c r="Y1234" s="29" t="s">
        <v>33</v>
      </c>
    </row>
    <row r="1235" spans="1:25" x14ac:dyDescent="0.25">
      <c r="A1235" s="28" t="s">
        <v>2008</v>
      </c>
      <c r="B1235" s="29" t="s">
        <v>2009</v>
      </c>
      <c r="C1235" s="29" t="s">
        <v>161</v>
      </c>
      <c r="D1235" s="29" t="s">
        <v>2010</v>
      </c>
      <c r="E1235" s="29" t="s">
        <v>162</v>
      </c>
      <c r="F1235" s="29" t="s">
        <v>163</v>
      </c>
      <c r="G1235" s="29" t="s">
        <v>1975</v>
      </c>
      <c r="H1235" s="30">
        <v>44629</v>
      </c>
      <c r="I1235" s="30">
        <v>44926</v>
      </c>
      <c r="J1235" s="30" t="s">
        <v>1921</v>
      </c>
      <c r="K1235" s="29" t="s">
        <v>2011</v>
      </c>
      <c r="L1235" s="29" t="s">
        <v>2012</v>
      </c>
      <c r="M1235" s="29" t="s">
        <v>1978</v>
      </c>
      <c r="N1235" s="29" t="s">
        <v>1990</v>
      </c>
      <c r="O1235" s="29" t="s">
        <v>1991</v>
      </c>
      <c r="P1235" s="29" t="s">
        <v>1981</v>
      </c>
      <c r="Q1235" s="29" t="s">
        <v>1982</v>
      </c>
      <c r="R1235" s="30">
        <v>45199</v>
      </c>
      <c r="S1235" s="30"/>
      <c r="T1235" s="30">
        <v>45290</v>
      </c>
      <c r="U1235" s="30"/>
      <c r="V1235" s="29" t="s">
        <v>2000</v>
      </c>
      <c r="W1235" s="29" t="s">
        <v>2001</v>
      </c>
      <c r="X1235" s="30">
        <v>44881</v>
      </c>
      <c r="Y1235" s="29" t="s">
        <v>33</v>
      </c>
    </row>
    <row r="1236" spans="1:25" x14ac:dyDescent="0.25">
      <c r="A1236" s="28" t="s">
        <v>2008</v>
      </c>
      <c r="B1236" s="29" t="s">
        <v>2009</v>
      </c>
      <c r="C1236" s="29" t="s">
        <v>161</v>
      </c>
      <c r="D1236" s="29" t="s">
        <v>2010</v>
      </c>
      <c r="E1236" s="29" t="s">
        <v>162</v>
      </c>
      <c r="F1236" s="29" t="s">
        <v>163</v>
      </c>
      <c r="G1236" s="29" t="s">
        <v>1975</v>
      </c>
      <c r="H1236" s="30">
        <v>44629</v>
      </c>
      <c r="I1236" s="30">
        <v>44926</v>
      </c>
      <c r="J1236" s="30" t="s">
        <v>1921</v>
      </c>
      <c r="K1236" s="29" t="s">
        <v>2011</v>
      </c>
      <c r="L1236" s="29" t="s">
        <v>2012</v>
      </c>
      <c r="M1236" s="29" t="s">
        <v>1978</v>
      </c>
      <c r="N1236" s="29" t="s">
        <v>1992</v>
      </c>
      <c r="O1236" s="29" t="s">
        <v>1993</v>
      </c>
      <c r="P1236" s="29" t="s">
        <v>1981</v>
      </c>
      <c r="Q1236" s="29" t="s">
        <v>1982</v>
      </c>
      <c r="R1236" s="30">
        <v>45306</v>
      </c>
      <c r="S1236" s="30"/>
      <c r="T1236" s="30">
        <v>45366</v>
      </c>
      <c r="U1236" s="30"/>
      <c r="V1236" s="29" t="s">
        <v>2000</v>
      </c>
      <c r="W1236" s="29" t="s">
        <v>2001</v>
      </c>
      <c r="X1236" s="30">
        <v>44881</v>
      </c>
      <c r="Y1236" s="29" t="s">
        <v>33</v>
      </c>
    </row>
    <row r="1237" spans="1:25" x14ac:dyDescent="0.25">
      <c r="A1237" s="28" t="s">
        <v>2008</v>
      </c>
      <c r="B1237" s="29" t="s">
        <v>2009</v>
      </c>
      <c r="C1237" s="29" t="s">
        <v>161</v>
      </c>
      <c r="D1237" s="29" t="s">
        <v>2010</v>
      </c>
      <c r="E1237" s="29" t="s">
        <v>162</v>
      </c>
      <c r="F1237" s="29" t="s">
        <v>163</v>
      </c>
      <c r="G1237" s="29" t="s">
        <v>1975</v>
      </c>
      <c r="H1237" s="30">
        <v>44629</v>
      </c>
      <c r="I1237" s="30">
        <v>44926</v>
      </c>
      <c r="J1237" s="30" t="s">
        <v>1921</v>
      </c>
      <c r="K1237" s="29" t="s">
        <v>2011</v>
      </c>
      <c r="L1237" s="29" t="s">
        <v>2012</v>
      </c>
      <c r="M1237" s="29" t="s">
        <v>1978</v>
      </c>
      <c r="N1237" s="29" t="s">
        <v>1994</v>
      </c>
      <c r="O1237" s="29" t="s">
        <v>1995</v>
      </c>
      <c r="P1237" s="29" t="s">
        <v>1981</v>
      </c>
      <c r="Q1237" s="29" t="s">
        <v>1982</v>
      </c>
      <c r="R1237" s="30">
        <v>45376</v>
      </c>
      <c r="S1237" s="30"/>
      <c r="T1237" s="30">
        <v>45741</v>
      </c>
      <c r="U1237" s="30"/>
      <c r="V1237" s="29" t="s">
        <v>2000</v>
      </c>
      <c r="W1237" s="29" t="s">
        <v>2001</v>
      </c>
      <c r="X1237" s="30">
        <v>44881</v>
      </c>
      <c r="Y1237" s="29" t="s">
        <v>33</v>
      </c>
    </row>
    <row r="1238" spans="1:25" x14ac:dyDescent="0.25">
      <c r="A1238" s="28" t="s">
        <v>2008</v>
      </c>
      <c r="B1238" s="29" t="s">
        <v>2009</v>
      </c>
      <c r="C1238" s="29" t="s">
        <v>161</v>
      </c>
      <c r="D1238" s="29" t="s">
        <v>2010</v>
      </c>
      <c r="E1238" s="29" t="s">
        <v>162</v>
      </c>
      <c r="F1238" s="29" t="s">
        <v>163</v>
      </c>
      <c r="G1238" s="29" t="s">
        <v>1975</v>
      </c>
      <c r="H1238" s="30">
        <v>44629</v>
      </c>
      <c r="I1238" s="30">
        <v>44926</v>
      </c>
      <c r="J1238" s="30" t="s">
        <v>1921</v>
      </c>
      <c r="K1238" s="29" t="s">
        <v>2011</v>
      </c>
      <c r="L1238" s="29" t="s">
        <v>2012</v>
      </c>
      <c r="M1238" s="29" t="s">
        <v>1978</v>
      </c>
      <c r="N1238" s="29" t="s">
        <v>1996</v>
      </c>
      <c r="O1238" s="29" t="s">
        <v>1997</v>
      </c>
      <c r="P1238" s="29" t="s">
        <v>1981</v>
      </c>
      <c r="Q1238" s="29" t="s">
        <v>1982</v>
      </c>
      <c r="R1238" s="30">
        <v>45746</v>
      </c>
      <c r="S1238" s="30"/>
      <c r="T1238" s="30">
        <v>45777</v>
      </c>
      <c r="U1238" s="30"/>
      <c r="V1238" s="29" t="s">
        <v>2000</v>
      </c>
      <c r="W1238" s="29" t="s">
        <v>2001</v>
      </c>
      <c r="X1238" s="30">
        <v>44881</v>
      </c>
      <c r="Y1238" s="29" t="s">
        <v>33</v>
      </c>
    </row>
    <row r="1239" spans="1:25" x14ac:dyDescent="0.25">
      <c r="A1239" s="28" t="s">
        <v>2008</v>
      </c>
      <c r="B1239" s="29" t="s">
        <v>2009</v>
      </c>
      <c r="C1239" s="29" t="s">
        <v>223</v>
      </c>
      <c r="D1239" s="29" t="s">
        <v>2033</v>
      </c>
      <c r="E1239" s="29" t="s">
        <v>224</v>
      </c>
      <c r="F1239" s="29" t="s">
        <v>225</v>
      </c>
      <c r="G1239" s="29" t="s">
        <v>1975</v>
      </c>
      <c r="H1239" s="30">
        <v>44739</v>
      </c>
      <c r="I1239" s="30">
        <v>46387</v>
      </c>
      <c r="J1239" s="30" t="s">
        <v>1921</v>
      </c>
      <c r="K1239" s="29" t="s">
        <v>2011</v>
      </c>
      <c r="L1239" s="29" t="s">
        <v>2012</v>
      </c>
      <c r="M1239" s="29" t="s">
        <v>1978</v>
      </c>
      <c r="N1239" s="29" t="s">
        <v>1979</v>
      </c>
      <c r="O1239" s="29" t="s">
        <v>1980</v>
      </c>
      <c r="P1239" s="29" t="s">
        <v>1981</v>
      </c>
      <c r="Q1239" s="29" t="s">
        <v>1982</v>
      </c>
      <c r="R1239" s="30">
        <v>44582</v>
      </c>
      <c r="S1239" s="30">
        <v>44593</v>
      </c>
      <c r="T1239" s="30">
        <v>44630</v>
      </c>
      <c r="U1239" s="30">
        <v>44628</v>
      </c>
      <c r="V1239" s="29" t="s">
        <v>1983</v>
      </c>
      <c r="W1239" s="29" t="s">
        <v>1984</v>
      </c>
      <c r="X1239" s="30">
        <v>44881</v>
      </c>
      <c r="Y1239" s="29" t="s">
        <v>1985</v>
      </c>
    </row>
    <row r="1240" spans="1:25" x14ac:dyDescent="0.25">
      <c r="A1240" s="28" t="s">
        <v>2008</v>
      </c>
      <c r="B1240" s="29" t="s">
        <v>2009</v>
      </c>
      <c r="C1240" s="29" t="s">
        <v>223</v>
      </c>
      <c r="D1240" s="29" t="s">
        <v>2033</v>
      </c>
      <c r="E1240" s="29" t="s">
        <v>224</v>
      </c>
      <c r="F1240" s="29" t="s">
        <v>225</v>
      </c>
      <c r="G1240" s="29" t="s">
        <v>1975</v>
      </c>
      <c r="H1240" s="30">
        <v>44739</v>
      </c>
      <c r="I1240" s="30">
        <v>46387</v>
      </c>
      <c r="J1240" s="30" t="s">
        <v>1921</v>
      </c>
      <c r="K1240" s="29" t="s">
        <v>2011</v>
      </c>
      <c r="L1240" s="29" t="s">
        <v>2012</v>
      </c>
      <c r="M1240" s="29" t="s">
        <v>1978</v>
      </c>
      <c r="N1240" s="29" t="s">
        <v>1986</v>
      </c>
      <c r="O1240" s="29" t="s">
        <v>1987</v>
      </c>
      <c r="P1240" s="29" t="s">
        <v>1981</v>
      </c>
      <c r="Q1240" s="29" t="s">
        <v>1982</v>
      </c>
      <c r="R1240" s="30">
        <v>44582</v>
      </c>
      <c r="S1240" s="30">
        <v>44593</v>
      </c>
      <c r="T1240" s="30">
        <v>44630</v>
      </c>
      <c r="U1240" s="30">
        <v>44628</v>
      </c>
      <c r="V1240" s="29" t="s">
        <v>1983</v>
      </c>
      <c r="W1240" s="29" t="s">
        <v>1984</v>
      </c>
      <c r="X1240" s="30">
        <v>44881</v>
      </c>
      <c r="Y1240" s="29" t="s">
        <v>1985</v>
      </c>
    </row>
    <row r="1241" spans="1:25" x14ac:dyDescent="0.25">
      <c r="A1241" s="28" t="s">
        <v>2008</v>
      </c>
      <c r="B1241" s="29" t="s">
        <v>2009</v>
      </c>
      <c r="C1241" s="29" t="s">
        <v>223</v>
      </c>
      <c r="D1241" s="29" t="s">
        <v>2033</v>
      </c>
      <c r="E1241" s="29" t="s">
        <v>224</v>
      </c>
      <c r="F1241" s="29" t="s">
        <v>225</v>
      </c>
      <c r="G1241" s="29" t="s">
        <v>1975</v>
      </c>
      <c r="H1241" s="30">
        <v>44739</v>
      </c>
      <c r="I1241" s="30">
        <v>46387</v>
      </c>
      <c r="J1241" s="30" t="s">
        <v>1921</v>
      </c>
      <c r="K1241" s="29" t="s">
        <v>2011</v>
      </c>
      <c r="L1241" s="29" t="s">
        <v>2012</v>
      </c>
      <c r="M1241" s="29" t="s">
        <v>1978</v>
      </c>
      <c r="N1241" s="29" t="s">
        <v>1988</v>
      </c>
      <c r="O1241" s="29" t="s">
        <v>1989</v>
      </c>
      <c r="P1241" s="29" t="s">
        <v>1981</v>
      </c>
      <c r="Q1241" s="29" t="s">
        <v>1982</v>
      </c>
      <c r="R1241" s="30">
        <v>44927</v>
      </c>
      <c r="S1241" s="30">
        <v>45068</v>
      </c>
      <c r="T1241" s="30">
        <v>45291</v>
      </c>
      <c r="U1241" s="30">
        <v>45376</v>
      </c>
      <c r="V1241" s="29" t="s">
        <v>1983</v>
      </c>
      <c r="W1241" s="29" t="s">
        <v>1984</v>
      </c>
      <c r="X1241" s="30">
        <v>44881</v>
      </c>
      <c r="Y1241" s="29" t="s">
        <v>1985</v>
      </c>
    </row>
    <row r="1242" spans="1:25" x14ac:dyDescent="0.25">
      <c r="A1242" s="28" t="s">
        <v>2008</v>
      </c>
      <c r="B1242" s="29" t="s">
        <v>2009</v>
      </c>
      <c r="C1242" s="29" t="s">
        <v>223</v>
      </c>
      <c r="D1242" s="29" t="s">
        <v>2033</v>
      </c>
      <c r="E1242" s="29" t="s">
        <v>224</v>
      </c>
      <c r="F1242" s="29" t="s">
        <v>225</v>
      </c>
      <c r="G1242" s="29" t="s">
        <v>1975</v>
      </c>
      <c r="H1242" s="30">
        <v>44739</v>
      </c>
      <c r="I1242" s="30">
        <v>46387</v>
      </c>
      <c r="J1242" s="30" t="s">
        <v>1921</v>
      </c>
      <c r="K1242" s="29" t="s">
        <v>2011</v>
      </c>
      <c r="L1242" s="29" t="s">
        <v>2012</v>
      </c>
      <c r="M1242" s="29" t="s">
        <v>1978</v>
      </c>
      <c r="N1242" s="29" t="s">
        <v>1990</v>
      </c>
      <c r="O1242" s="29" t="s">
        <v>1991</v>
      </c>
      <c r="P1242" s="29" t="s">
        <v>1981</v>
      </c>
      <c r="Q1242" s="29" t="s">
        <v>1982</v>
      </c>
      <c r="R1242" s="30">
        <v>44927</v>
      </c>
      <c r="S1242" s="30">
        <v>45068</v>
      </c>
      <c r="T1242" s="30">
        <v>45382</v>
      </c>
      <c r="U1242" s="30"/>
      <c r="V1242" s="29" t="s">
        <v>1983</v>
      </c>
      <c r="W1242" s="29" t="s">
        <v>1984</v>
      </c>
      <c r="X1242" s="30">
        <v>44881</v>
      </c>
      <c r="Y1242" s="29" t="s">
        <v>1985</v>
      </c>
    </row>
    <row r="1243" spans="1:25" x14ac:dyDescent="0.25">
      <c r="A1243" s="28" t="s">
        <v>2008</v>
      </c>
      <c r="B1243" s="29" t="s">
        <v>2009</v>
      </c>
      <c r="C1243" s="29" t="s">
        <v>223</v>
      </c>
      <c r="D1243" s="29" t="s">
        <v>2033</v>
      </c>
      <c r="E1243" s="29" t="s">
        <v>224</v>
      </c>
      <c r="F1243" s="29" t="s">
        <v>225</v>
      </c>
      <c r="G1243" s="29" t="s">
        <v>1975</v>
      </c>
      <c r="H1243" s="30">
        <v>44739</v>
      </c>
      <c r="I1243" s="30">
        <v>46387</v>
      </c>
      <c r="J1243" s="30" t="s">
        <v>1921</v>
      </c>
      <c r="K1243" s="29" t="s">
        <v>2011</v>
      </c>
      <c r="L1243" s="29" t="s">
        <v>2012</v>
      </c>
      <c r="M1243" s="29" t="s">
        <v>1978</v>
      </c>
      <c r="N1243" s="29" t="s">
        <v>1992</v>
      </c>
      <c r="O1243" s="29" t="s">
        <v>1993</v>
      </c>
      <c r="P1243" s="29" t="s">
        <v>1981</v>
      </c>
      <c r="Q1243" s="29" t="s">
        <v>1982</v>
      </c>
      <c r="R1243" s="30">
        <v>46023</v>
      </c>
      <c r="S1243" s="30"/>
      <c r="T1243" s="30">
        <v>46142</v>
      </c>
      <c r="U1243" s="30"/>
      <c r="V1243" s="29" t="s">
        <v>1983</v>
      </c>
      <c r="W1243" s="29" t="s">
        <v>1984</v>
      </c>
      <c r="X1243" s="30">
        <v>44881</v>
      </c>
      <c r="Y1243" s="29" t="s">
        <v>1985</v>
      </c>
    </row>
    <row r="1244" spans="1:25" x14ac:dyDescent="0.25">
      <c r="A1244" s="28" t="s">
        <v>2008</v>
      </c>
      <c r="B1244" s="29" t="s">
        <v>2009</v>
      </c>
      <c r="C1244" s="29" t="s">
        <v>223</v>
      </c>
      <c r="D1244" s="29" t="s">
        <v>2033</v>
      </c>
      <c r="E1244" s="29" t="s">
        <v>224</v>
      </c>
      <c r="F1244" s="29" t="s">
        <v>225</v>
      </c>
      <c r="G1244" s="29" t="s">
        <v>1975</v>
      </c>
      <c r="H1244" s="30">
        <v>44739</v>
      </c>
      <c r="I1244" s="30">
        <v>46387</v>
      </c>
      <c r="J1244" s="30" t="s">
        <v>1921</v>
      </c>
      <c r="K1244" s="29" t="s">
        <v>2011</v>
      </c>
      <c r="L1244" s="29" t="s">
        <v>2012</v>
      </c>
      <c r="M1244" s="29" t="s">
        <v>1978</v>
      </c>
      <c r="N1244" s="29" t="s">
        <v>1994</v>
      </c>
      <c r="O1244" s="29" t="s">
        <v>1995</v>
      </c>
      <c r="P1244" s="29" t="s">
        <v>1981</v>
      </c>
      <c r="Q1244" s="29" t="s">
        <v>1982</v>
      </c>
      <c r="R1244" s="30">
        <v>45565</v>
      </c>
      <c r="S1244" s="30"/>
      <c r="T1244" s="30">
        <v>45961</v>
      </c>
      <c r="U1244" s="30"/>
      <c r="V1244" s="29" t="s">
        <v>1983</v>
      </c>
      <c r="W1244" s="29" t="s">
        <v>1984</v>
      </c>
      <c r="X1244" s="30">
        <v>44881</v>
      </c>
      <c r="Y1244" s="29" t="s">
        <v>1985</v>
      </c>
    </row>
    <row r="1245" spans="1:25" x14ac:dyDescent="0.25">
      <c r="A1245" s="28" t="s">
        <v>2008</v>
      </c>
      <c r="B1245" s="29" t="s">
        <v>2009</v>
      </c>
      <c r="C1245" s="29" t="s">
        <v>223</v>
      </c>
      <c r="D1245" s="29" t="s">
        <v>2033</v>
      </c>
      <c r="E1245" s="29" t="s">
        <v>224</v>
      </c>
      <c r="F1245" s="29" t="s">
        <v>225</v>
      </c>
      <c r="G1245" s="29" t="s">
        <v>1975</v>
      </c>
      <c r="H1245" s="30">
        <v>44739</v>
      </c>
      <c r="I1245" s="30">
        <v>46387</v>
      </c>
      <c r="J1245" s="30" t="s">
        <v>1921</v>
      </c>
      <c r="K1245" s="29" t="s">
        <v>2011</v>
      </c>
      <c r="L1245" s="29" t="s">
        <v>2012</v>
      </c>
      <c r="M1245" s="29" t="s">
        <v>1978</v>
      </c>
      <c r="N1245" s="29" t="s">
        <v>1996</v>
      </c>
      <c r="O1245" s="29" t="s">
        <v>1997</v>
      </c>
      <c r="P1245" s="29" t="s">
        <v>1981</v>
      </c>
      <c r="Q1245" s="29" t="s">
        <v>1982</v>
      </c>
      <c r="R1245" s="30">
        <v>45961</v>
      </c>
      <c r="S1245" s="30"/>
      <c r="T1245" s="30">
        <v>46022</v>
      </c>
      <c r="U1245" s="30"/>
      <c r="V1245" s="29" t="s">
        <v>1983</v>
      </c>
      <c r="W1245" s="29" t="s">
        <v>1984</v>
      </c>
      <c r="X1245" s="30">
        <v>44881</v>
      </c>
      <c r="Y1245" s="29" t="s">
        <v>1985</v>
      </c>
    </row>
    <row r="1246" spans="1:25" x14ac:dyDescent="0.25">
      <c r="A1246" s="28" t="s">
        <v>2008</v>
      </c>
      <c r="B1246" s="29" t="s">
        <v>2009</v>
      </c>
      <c r="C1246" s="29" t="s">
        <v>202</v>
      </c>
      <c r="D1246" s="29" t="s">
        <v>2026</v>
      </c>
      <c r="E1246" s="29" t="s">
        <v>203</v>
      </c>
      <c r="F1246" s="29" t="s">
        <v>204</v>
      </c>
      <c r="G1246" s="29" t="s">
        <v>1975</v>
      </c>
      <c r="H1246" s="30">
        <v>44735</v>
      </c>
      <c r="I1246" s="30">
        <v>45807</v>
      </c>
      <c r="J1246" s="30" t="s">
        <v>1921</v>
      </c>
      <c r="K1246" s="29" t="s">
        <v>2011</v>
      </c>
      <c r="L1246" s="29" t="s">
        <v>2012</v>
      </c>
      <c r="M1246" s="29" t="s">
        <v>1978</v>
      </c>
      <c r="N1246" s="29" t="s">
        <v>1979</v>
      </c>
      <c r="O1246" s="29" t="s">
        <v>1980</v>
      </c>
      <c r="P1246" s="29" t="s">
        <v>1981</v>
      </c>
      <c r="Q1246" s="29" t="s">
        <v>1982</v>
      </c>
      <c r="R1246" s="30">
        <v>40652</v>
      </c>
      <c r="S1246" s="30">
        <v>40652</v>
      </c>
      <c r="T1246" s="30">
        <v>40652</v>
      </c>
      <c r="U1246" s="30">
        <v>40652</v>
      </c>
      <c r="V1246" s="29" t="s">
        <v>2000</v>
      </c>
      <c r="W1246" s="29" t="s">
        <v>2001</v>
      </c>
      <c r="X1246" s="30">
        <v>44881</v>
      </c>
      <c r="Y1246" s="29" t="s">
        <v>1985</v>
      </c>
    </row>
    <row r="1247" spans="1:25" x14ac:dyDescent="0.25">
      <c r="A1247" s="28" t="s">
        <v>2008</v>
      </c>
      <c r="B1247" s="29" t="s">
        <v>2009</v>
      </c>
      <c r="C1247" s="29" t="s">
        <v>202</v>
      </c>
      <c r="D1247" s="29" t="s">
        <v>2026</v>
      </c>
      <c r="E1247" s="29" t="s">
        <v>203</v>
      </c>
      <c r="F1247" s="29" t="s">
        <v>204</v>
      </c>
      <c r="G1247" s="29" t="s">
        <v>1975</v>
      </c>
      <c r="H1247" s="30">
        <v>44735</v>
      </c>
      <c r="I1247" s="30">
        <v>45807</v>
      </c>
      <c r="J1247" s="30" t="s">
        <v>1921</v>
      </c>
      <c r="K1247" s="29" t="s">
        <v>2011</v>
      </c>
      <c r="L1247" s="29" t="s">
        <v>2012</v>
      </c>
      <c r="M1247" s="29" t="s">
        <v>1978</v>
      </c>
      <c r="N1247" s="29" t="s">
        <v>1986</v>
      </c>
      <c r="O1247" s="29" t="s">
        <v>1987</v>
      </c>
      <c r="P1247" s="29" t="s">
        <v>1981</v>
      </c>
      <c r="Q1247" s="29" t="s">
        <v>1982</v>
      </c>
      <c r="R1247" s="30">
        <v>40652</v>
      </c>
      <c r="S1247" s="30">
        <v>40652</v>
      </c>
      <c r="T1247" s="30">
        <v>40652</v>
      </c>
      <c r="U1247" s="30">
        <v>40652</v>
      </c>
      <c r="V1247" s="29" t="s">
        <v>2000</v>
      </c>
      <c r="W1247" s="29" t="s">
        <v>2001</v>
      </c>
      <c r="X1247" s="30">
        <v>44881</v>
      </c>
      <c r="Y1247" s="29" t="s">
        <v>1985</v>
      </c>
    </row>
    <row r="1248" spans="1:25" x14ac:dyDescent="0.25">
      <c r="A1248" s="28" t="s">
        <v>2008</v>
      </c>
      <c r="B1248" s="29" t="s">
        <v>2009</v>
      </c>
      <c r="C1248" s="29" t="s">
        <v>202</v>
      </c>
      <c r="D1248" s="29" t="s">
        <v>2026</v>
      </c>
      <c r="E1248" s="29" t="s">
        <v>203</v>
      </c>
      <c r="F1248" s="29" t="s">
        <v>204</v>
      </c>
      <c r="G1248" s="29" t="s">
        <v>1975</v>
      </c>
      <c r="H1248" s="30">
        <v>44735</v>
      </c>
      <c r="I1248" s="30">
        <v>45807</v>
      </c>
      <c r="J1248" s="30" t="s">
        <v>1921</v>
      </c>
      <c r="K1248" s="29" t="s">
        <v>2011</v>
      </c>
      <c r="L1248" s="29" t="s">
        <v>2012</v>
      </c>
      <c r="M1248" s="29" t="s">
        <v>1978</v>
      </c>
      <c r="N1248" s="29" t="s">
        <v>1988</v>
      </c>
      <c r="O1248" s="29" t="s">
        <v>1989</v>
      </c>
      <c r="P1248" s="29" t="s">
        <v>1981</v>
      </c>
      <c r="Q1248" s="29" t="s">
        <v>1982</v>
      </c>
      <c r="R1248" s="30">
        <v>42948</v>
      </c>
      <c r="S1248" s="30">
        <v>42948</v>
      </c>
      <c r="T1248" s="30">
        <v>44628</v>
      </c>
      <c r="U1248" s="30">
        <v>44628</v>
      </c>
      <c r="V1248" s="29" t="s">
        <v>2000</v>
      </c>
      <c r="W1248" s="29" t="s">
        <v>2001</v>
      </c>
      <c r="X1248" s="30">
        <v>44881</v>
      </c>
      <c r="Y1248" s="29" t="s">
        <v>1985</v>
      </c>
    </row>
    <row r="1249" spans="1:25" x14ac:dyDescent="0.25">
      <c r="A1249" s="28" t="s">
        <v>2008</v>
      </c>
      <c r="B1249" s="29" t="s">
        <v>2009</v>
      </c>
      <c r="C1249" s="29" t="s">
        <v>202</v>
      </c>
      <c r="D1249" s="29" t="s">
        <v>2026</v>
      </c>
      <c r="E1249" s="29" t="s">
        <v>203</v>
      </c>
      <c r="F1249" s="29" t="s">
        <v>204</v>
      </c>
      <c r="G1249" s="29" t="s">
        <v>1975</v>
      </c>
      <c r="H1249" s="30">
        <v>44735</v>
      </c>
      <c r="I1249" s="30">
        <v>45807</v>
      </c>
      <c r="J1249" s="30" t="s">
        <v>1921</v>
      </c>
      <c r="K1249" s="29" t="s">
        <v>2011</v>
      </c>
      <c r="L1249" s="29" t="s">
        <v>2012</v>
      </c>
      <c r="M1249" s="29" t="s">
        <v>1978</v>
      </c>
      <c r="N1249" s="29" t="s">
        <v>1990</v>
      </c>
      <c r="O1249" s="29" t="s">
        <v>1991</v>
      </c>
      <c r="P1249" s="29" t="s">
        <v>1981</v>
      </c>
      <c r="Q1249" s="29" t="s">
        <v>1982</v>
      </c>
      <c r="R1249" s="30">
        <v>45137</v>
      </c>
      <c r="S1249" s="30">
        <v>45204</v>
      </c>
      <c r="T1249" s="30">
        <v>45626</v>
      </c>
      <c r="U1249" s="30"/>
      <c r="V1249" s="29" t="s">
        <v>2000</v>
      </c>
      <c r="W1249" s="29" t="s">
        <v>2001</v>
      </c>
      <c r="X1249" s="30">
        <v>44881</v>
      </c>
      <c r="Y1249" s="29" t="s">
        <v>1985</v>
      </c>
    </row>
    <row r="1250" spans="1:25" x14ac:dyDescent="0.25">
      <c r="A1250" s="28" t="s">
        <v>2008</v>
      </c>
      <c r="B1250" s="29" t="s">
        <v>2009</v>
      </c>
      <c r="C1250" s="29" t="s">
        <v>202</v>
      </c>
      <c r="D1250" s="29" t="s">
        <v>2026</v>
      </c>
      <c r="E1250" s="29" t="s">
        <v>203</v>
      </c>
      <c r="F1250" s="29" t="s">
        <v>204</v>
      </c>
      <c r="G1250" s="29" t="s">
        <v>1975</v>
      </c>
      <c r="H1250" s="30">
        <v>44735</v>
      </c>
      <c r="I1250" s="30">
        <v>45807</v>
      </c>
      <c r="J1250" s="30" t="s">
        <v>1921</v>
      </c>
      <c r="K1250" s="29" t="s">
        <v>2011</v>
      </c>
      <c r="L1250" s="29" t="s">
        <v>2012</v>
      </c>
      <c r="M1250" s="29" t="s">
        <v>1978</v>
      </c>
      <c r="N1250" s="29" t="s">
        <v>1992</v>
      </c>
      <c r="O1250" s="29" t="s">
        <v>1993</v>
      </c>
      <c r="P1250" s="29" t="s">
        <v>1981</v>
      </c>
      <c r="Q1250" s="29" t="s">
        <v>1982</v>
      </c>
      <c r="R1250" s="30">
        <v>45656</v>
      </c>
      <c r="S1250" s="30"/>
      <c r="T1250" s="30">
        <v>45708</v>
      </c>
      <c r="U1250" s="30"/>
      <c r="V1250" s="29" t="s">
        <v>2000</v>
      </c>
      <c r="W1250" s="29" t="s">
        <v>2001</v>
      </c>
      <c r="X1250" s="30">
        <v>44881</v>
      </c>
      <c r="Y1250" s="29" t="s">
        <v>1985</v>
      </c>
    </row>
    <row r="1251" spans="1:25" x14ac:dyDescent="0.25">
      <c r="A1251" s="28" t="s">
        <v>2008</v>
      </c>
      <c r="B1251" s="29" t="s">
        <v>2009</v>
      </c>
      <c r="C1251" s="29" t="s">
        <v>202</v>
      </c>
      <c r="D1251" s="29" t="s">
        <v>2026</v>
      </c>
      <c r="E1251" s="29" t="s">
        <v>203</v>
      </c>
      <c r="F1251" s="29" t="s">
        <v>204</v>
      </c>
      <c r="G1251" s="29" t="s">
        <v>1975</v>
      </c>
      <c r="H1251" s="30">
        <v>44735</v>
      </c>
      <c r="I1251" s="30">
        <v>45807</v>
      </c>
      <c r="J1251" s="30" t="s">
        <v>1921</v>
      </c>
      <c r="K1251" s="29" t="s">
        <v>2011</v>
      </c>
      <c r="L1251" s="29" t="s">
        <v>2012</v>
      </c>
      <c r="M1251" s="29" t="s">
        <v>1978</v>
      </c>
      <c r="N1251" s="29" t="s">
        <v>1994</v>
      </c>
      <c r="O1251" s="29" t="s">
        <v>1995</v>
      </c>
      <c r="P1251" s="29" t="s">
        <v>1981</v>
      </c>
      <c r="Q1251" s="29" t="s">
        <v>1982</v>
      </c>
      <c r="R1251" s="30">
        <v>45717</v>
      </c>
      <c r="S1251" s="30"/>
      <c r="T1251" s="30">
        <v>46266</v>
      </c>
      <c r="U1251" s="30"/>
      <c r="V1251" s="29" t="s">
        <v>2000</v>
      </c>
      <c r="W1251" s="29" t="s">
        <v>2001</v>
      </c>
      <c r="X1251" s="30">
        <v>44881</v>
      </c>
      <c r="Y1251" s="29" t="s">
        <v>1985</v>
      </c>
    </row>
    <row r="1252" spans="1:25" x14ac:dyDescent="0.25">
      <c r="A1252" s="28" t="s">
        <v>2008</v>
      </c>
      <c r="B1252" s="29" t="s">
        <v>2009</v>
      </c>
      <c r="C1252" s="29" t="s">
        <v>202</v>
      </c>
      <c r="D1252" s="29" t="s">
        <v>2026</v>
      </c>
      <c r="E1252" s="29" t="s">
        <v>203</v>
      </c>
      <c r="F1252" s="29" t="s">
        <v>204</v>
      </c>
      <c r="G1252" s="29" t="s">
        <v>1975</v>
      </c>
      <c r="H1252" s="30">
        <v>44735</v>
      </c>
      <c r="I1252" s="30">
        <v>45807</v>
      </c>
      <c r="J1252" s="30" t="s">
        <v>1921</v>
      </c>
      <c r="K1252" s="29" t="s">
        <v>2011</v>
      </c>
      <c r="L1252" s="29" t="s">
        <v>2012</v>
      </c>
      <c r="M1252" s="29" t="s">
        <v>1978</v>
      </c>
      <c r="N1252" s="29" t="s">
        <v>1996</v>
      </c>
      <c r="O1252" s="29" t="s">
        <v>1997</v>
      </c>
      <c r="P1252" s="29" t="s">
        <v>1981</v>
      </c>
      <c r="Q1252" s="29" t="s">
        <v>1982</v>
      </c>
      <c r="R1252" s="30">
        <v>46266</v>
      </c>
      <c r="S1252" s="30"/>
      <c r="T1252" s="30">
        <v>46325</v>
      </c>
      <c r="U1252" s="30"/>
      <c r="V1252" s="29" t="s">
        <v>2000</v>
      </c>
      <c r="W1252" s="29" t="s">
        <v>2001</v>
      </c>
      <c r="X1252" s="30">
        <v>44881</v>
      </c>
      <c r="Y1252" s="29" t="s">
        <v>1985</v>
      </c>
    </row>
    <row r="1253" spans="1:25" x14ac:dyDescent="0.25">
      <c r="A1253" s="28" t="s">
        <v>2008</v>
      </c>
      <c r="B1253" s="29" t="s">
        <v>2009</v>
      </c>
      <c r="C1253" s="29" t="s">
        <v>226</v>
      </c>
      <c r="D1253" s="29" t="s">
        <v>2034</v>
      </c>
      <c r="E1253" s="29" t="s">
        <v>227</v>
      </c>
      <c r="F1253" s="29" t="s">
        <v>228</v>
      </c>
      <c r="G1253" s="29" t="s">
        <v>1975</v>
      </c>
      <c r="H1253" s="30">
        <v>44734</v>
      </c>
      <c r="I1253" s="30">
        <v>46387</v>
      </c>
      <c r="J1253" s="30" t="s">
        <v>1921</v>
      </c>
      <c r="K1253" s="29" t="s">
        <v>2011</v>
      </c>
      <c r="L1253" s="29" t="s">
        <v>2012</v>
      </c>
      <c r="M1253" s="29" t="s">
        <v>1978</v>
      </c>
      <c r="N1253" s="29" t="s">
        <v>1979</v>
      </c>
      <c r="O1253" s="29" t="s">
        <v>1980</v>
      </c>
      <c r="P1253" s="29" t="s">
        <v>1981</v>
      </c>
      <c r="Q1253" s="29" t="s">
        <v>1982</v>
      </c>
      <c r="R1253" s="30">
        <v>44607</v>
      </c>
      <c r="S1253" s="30">
        <v>44607</v>
      </c>
      <c r="T1253" s="30">
        <v>44627</v>
      </c>
      <c r="U1253" s="30">
        <v>44627</v>
      </c>
      <c r="V1253" s="29" t="s">
        <v>2000</v>
      </c>
      <c r="W1253" s="29" t="s">
        <v>2001</v>
      </c>
      <c r="X1253" s="30">
        <v>44881</v>
      </c>
      <c r="Y1253" s="29" t="s">
        <v>1985</v>
      </c>
    </row>
    <row r="1254" spans="1:25" x14ac:dyDescent="0.25">
      <c r="A1254" s="28" t="s">
        <v>2008</v>
      </c>
      <c r="B1254" s="29" t="s">
        <v>2009</v>
      </c>
      <c r="C1254" s="29" t="s">
        <v>226</v>
      </c>
      <c r="D1254" s="29" t="s">
        <v>2034</v>
      </c>
      <c r="E1254" s="29" t="s">
        <v>227</v>
      </c>
      <c r="F1254" s="29" t="s">
        <v>228</v>
      </c>
      <c r="G1254" s="29" t="s">
        <v>1975</v>
      </c>
      <c r="H1254" s="30">
        <v>44734</v>
      </c>
      <c r="I1254" s="30">
        <v>46387</v>
      </c>
      <c r="J1254" s="30" t="s">
        <v>1921</v>
      </c>
      <c r="K1254" s="29" t="s">
        <v>2011</v>
      </c>
      <c r="L1254" s="29" t="s">
        <v>2012</v>
      </c>
      <c r="M1254" s="29" t="s">
        <v>1978</v>
      </c>
      <c r="N1254" s="29" t="s">
        <v>1986</v>
      </c>
      <c r="O1254" s="29" t="s">
        <v>1987</v>
      </c>
      <c r="P1254" s="29" t="s">
        <v>1981</v>
      </c>
      <c r="Q1254" s="29" t="s">
        <v>1982</v>
      </c>
      <c r="R1254" s="30">
        <v>44607</v>
      </c>
      <c r="S1254" s="30">
        <v>44607</v>
      </c>
      <c r="T1254" s="30">
        <v>44627</v>
      </c>
      <c r="U1254" s="30">
        <v>44607</v>
      </c>
      <c r="V1254" s="29" t="s">
        <v>2000</v>
      </c>
      <c r="W1254" s="29" t="s">
        <v>2001</v>
      </c>
      <c r="X1254" s="30">
        <v>44881</v>
      </c>
      <c r="Y1254" s="29" t="s">
        <v>1985</v>
      </c>
    </row>
    <row r="1255" spans="1:25" x14ac:dyDescent="0.25">
      <c r="A1255" s="28" t="s">
        <v>2008</v>
      </c>
      <c r="B1255" s="29" t="s">
        <v>2009</v>
      </c>
      <c r="C1255" s="29" t="s">
        <v>226</v>
      </c>
      <c r="D1255" s="29" t="s">
        <v>2034</v>
      </c>
      <c r="E1255" s="29" t="s">
        <v>227</v>
      </c>
      <c r="F1255" s="29" t="s">
        <v>228</v>
      </c>
      <c r="G1255" s="29" t="s">
        <v>1975</v>
      </c>
      <c r="H1255" s="30">
        <v>44734</v>
      </c>
      <c r="I1255" s="30">
        <v>46387</v>
      </c>
      <c r="J1255" s="30" t="s">
        <v>1921</v>
      </c>
      <c r="K1255" s="29" t="s">
        <v>2011</v>
      </c>
      <c r="L1255" s="29" t="s">
        <v>2012</v>
      </c>
      <c r="M1255" s="29" t="s">
        <v>1978</v>
      </c>
      <c r="N1255" s="29" t="s">
        <v>1988</v>
      </c>
      <c r="O1255" s="29" t="s">
        <v>1989</v>
      </c>
      <c r="P1255" s="29" t="s">
        <v>1981</v>
      </c>
      <c r="Q1255" s="29" t="s">
        <v>1982</v>
      </c>
      <c r="R1255" s="30">
        <v>45467</v>
      </c>
      <c r="S1255" s="30"/>
      <c r="T1255" s="30">
        <v>45527</v>
      </c>
      <c r="U1255" s="30"/>
      <c r="V1255" s="29" t="s">
        <v>2000</v>
      </c>
      <c r="W1255" s="29" t="s">
        <v>2001</v>
      </c>
      <c r="X1255" s="30">
        <v>44881</v>
      </c>
      <c r="Y1255" s="29" t="s">
        <v>1985</v>
      </c>
    </row>
    <row r="1256" spans="1:25" x14ac:dyDescent="0.25">
      <c r="A1256" s="28" t="s">
        <v>2008</v>
      </c>
      <c r="B1256" s="29" t="s">
        <v>2009</v>
      </c>
      <c r="C1256" s="29" t="s">
        <v>226</v>
      </c>
      <c r="D1256" s="29" t="s">
        <v>2034</v>
      </c>
      <c r="E1256" s="29" t="s">
        <v>227</v>
      </c>
      <c r="F1256" s="29" t="s">
        <v>228</v>
      </c>
      <c r="G1256" s="29" t="s">
        <v>1975</v>
      </c>
      <c r="H1256" s="30">
        <v>44734</v>
      </c>
      <c r="I1256" s="30">
        <v>46387</v>
      </c>
      <c r="J1256" s="30" t="s">
        <v>1921</v>
      </c>
      <c r="K1256" s="29" t="s">
        <v>2011</v>
      </c>
      <c r="L1256" s="29" t="s">
        <v>2012</v>
      </c>
      <c r="M1256" s="29" t="s">
        <v>1978</v>
      </c>
      <c r="N1256" s="29" t="s">
        <v>1990</v>
      </c>
      <c r="O1256" s="29" t="s">
        <v>1991</v>
      </c>
      <c r="P1256" s="29" t="s">
        <v>1981</v>
      </c>
      <c r="Q1256" s="29" t="s">
        <v>1982</v>
      </c>
      <c r="R1256" s="30">
        <v>45528</v>
      </c>
      <c r="S1256" s="30"/>
      <c r="T1256" s="30">
        <v>45621</v>
      </c>
      <c r="U1256" s="30"/>
      <c r="V1256" s="29" t="s">
        <v>2000</v>
      </c>
      <c r="W1256" s="29" t="s">
        <v>2001</v>
      </c>
      <c r="X1256" s="30">
        <v>44881</v>
      </c>
      <c r="Y1256" s="29" t="s">
        <v>1985</v>
      </c>
    </row>
    <row r="1257" spans="1:25" x14ac:dyDescent="0.25">
      <c r="A1257" s="28" t="s">
        <v>2008</v>
      </c>
      <c r="B1257" s="29" t="s">
        <v>2009</v>
      </c>
      <c r="C1257" s="29" t="s">
        <v>226</v>
      </c>
      <c r="D1257" s="29" t="s">
        <v>2034</v>
      </c>
      <c r="E1257" s="29" t="s">
        <v>227</v>
      </c>
      <c r="F1257" s="29" t="s">
        <v>228</v>
      </c>
      <c r="G1257" s="29" t="s">
        <v>1975</v>
      </c>
      <c r="H1257" s="30">
        <v>44734</v>
      </c>
      <c r="I1257" s="30">
        <v>46387</v>
      </c>
      <c r="J1257" s="30" t="s">
        <v>1921</v>
      </c>
      <c r="K1257" s="29" t="s">
        <v>2011</v>
      </c>
      <c r="L1257" s="29" t="s">
        <v>2012</v>
      </c>
      <c r="M1257" s="29" t="s">
        <v>1978</v>
      </c>
      <c r="N1257" s="29" t="s">
        <v>1992</v>
      </c>
      <c r="O1257" s="29" t="s">
        <v>1993</v>
      </c>
      <c r="P1257" s="29" t="s">
        <v>1981</v>
      </c>
      <c r="Q1257" s="29" t="s">
        <v>1982</v>
      </c>
      <c r="R1257" s="30">
        <v>45622</v>
      </c>
      <c r="S1257" s="30"/>
      <c r="T1257" s="30">
        <v>45688</v>
      </c>
      <c r="U1257" s="30"/>
      <c r="V1257" s="29" t="s">
        <v>2000</v>
      </c>
      <c r="W1257" s="29" t="s">
        <v>2001</v>
      </c>
      <c r="X1257" s="30">
        <v>44881</v>
      </c>
      <c r="Y1257" s="29" t="s">
        <v>1985</v>
      </c>
    </row>
    <row r="1258" spans="1:25" x14ac:dyDescent="0.25">
      <c r="A1258" s="28" t="s">
        <v>2008</v>
      </c>
      <c r="B1258" s="29" t="s">
        <v>2009</v>
      </c>
      <c r="C1258" s="29" t="s">
        <v>226</v>
      </c>
      <c r="D1258" s="29" t="s">
        <v>2034</v>
      </c>
      <c r="E1258" s="29" t="s">
        <v>227</v>
      </c>
      <c r="F1258" s="29" t="s">
        <v>228</v>
      </c>
      <c r="G1258" s="29" t="s">
        <v>1975</v>
      </c>
      <c r="H1258" s="30">
        <v>44734</v>
      </c>
      <c r="I1258" s="30">
        <v>46387</v>
      </c>
      <c r="J1258" s="30" t="s">
        <v>1921</v>
      </c>
      <c r="K1258" s="29" t="s">
        <v>2011</v>
      </c>
      <c r="L1258" s="29" t="s">
        <v>2012</v>
      </c>
      <c r="M1258" s="29" t="s">
        <v>1978</v>
      </c>
      <c r="N1258" s="29" t="s">
        <v>1994</v>
      </c>
      <c r="O1258" s="29" t="s">
        <v>1995</v>
      </c>
      <c r="P1258" s="29" t="s">
        <v>1981</v>
      </c>
      <c r="Q1258" s="29" t="s">
        <v>1982</v>
      </c>
      <c r="R1258" s="30">
        <v>45691</v>
      </c>
      <c r="S1258" s="30"/>
      <c r="T1258" s="30">
        <v>46510</v>
      </c>
      <c r="U1258" s="30"/>
      <c r="V1258" s="29" t="s">
        <v>2000</v>
      </c>
      <c r="W1258" s="29" t="s">
        <v>2001</v>
      </c>
      <c r="X1258" s="30">
        <v>44881</v>
      </c>
      <c r="Y1258" s="29" t="s">
        <v>1985</v>
      </c>
    </row>
    <row r="1259" spans="1:25" x14ac:dyDescent="0.25">
      <c r="A1259" s="28" t="s">
        <v>2008</v>
      </c>
      <c r="B1259" s="29" t="s">
        <v>2009</v>
      </c>
      <c r="C1259" s="29" t="s">
        <v>226</v>
      </c>
      <c r="D1259" s="29" t="s">
        <v>2034</v>
      </c>
      <c r="E1259" s="29" t="s">
        <v>227</v>
      </c>
      <c r="F1259" s="29" t="s">
        <v>228</v>
      </c>
      <c r="G1259" s="29" t="s">
        <v>1975</v>
      </c>
      <c r="H1259" s="30">
        <v>44734</v>
      </c>
      <c r="I1259" s="30">
        <v>46387</v>
      </c>
      <c r="J1259" s="30" t="s">
        <v>1921</v>
      </c>
      <c r="K1259" s="29" t="s">
        <v>2011</v>
      </c>
      <c r="L1259" s="29" t="s">
        <v>2012</v>
      </c>
      <c r="M1259" s="29" t="s">
        <v>1978</v>
      </c>
      <c r="N1259" s="29" t="s">
        <v>1996</v>
      </c>
      <c r="O1259" s="29" t="s">
        <v>1997</v>
      </c>
      <c r="P1259" s="29" t="s">
        <v>1981</v>
      </c>
      <c r="Q1259" s="29" t="s">
        <v>1982</v>
      </c>
      <c r="R1259" s="30">
        <v>46511</v>
      </c>
      <c r="S1259" s="30"/>
      <c r="T1259" s="30">
        <v>46574</v>
      </c>
      <c r="U1259" s="30"/>
      <c r="V1259" s="29" t="s">
        <v>2000</v>
      </c>
      <c r="W1259" s="29" t="s">
        <v>2001</v>
      </c>
      <c r="X1259" s="30">
        <v>44881</v>
      </c>
      <c r="Y1259" s="29" t="s">
        <v>1985</v>
      </c>
    </row>
    <row r="1260" spans="1:25" x14ac:dyDescent="0.25">
      <c r="A1260" s="28" t="s">
        <v>2008</v>
      </c>
      <c r="B1260" s="29" t="s">
        <v>2009</v>
      </c>
      <c r="C1260" s="29" t="s">
        <v>173</v>
      </c>
      <c r="D1260" s="29" t="s">
        <v>2016</v>
      </c>
      <c r="E1260" s="29" t="s">
        <v>174</v>
      </c>
      <c r="F1260" s="29" t="s">
        <v>175</v>
      </c>
      <c r="G1260" s="29" t="s">
        <v>1975</v>
      </c>
      <c r="H1260" s="30">
        <v>44624</v>
      </c>
      <c r="I1260" s="30">
        <v>46752</v>
      </c>
      <c r="J1260" s="30" t="s">
        <v>1921</v>
      </c>
      <c r="K1260" s="29" t="s">
        <v>2011</v>
      </c>
      <c r="L1260" s="29" t="s">
        <v>2012</v>
      </c>
      <c r="M1260" s="29" t="s">
        <v>1978</v>
      </c>
      <c r="N1260" s="29" t="s">
        <v>1979</v>
      </c>
      <c r="O1260" s="29" t="s">
        <v>1980</v>
      </c>
      <c r="P1260" s="29" t="s">
        <v>1981</v>
      </c>
      <c r="Q1260" s="29" t="s">
        <v>1982</v>
      </c>
      <c r="R1260" s="30">
        <v>44927</v>
      </c>
      <c r="S1260" s="30">
        <v>44927</v>
      </c>
      <c r="T1260" s="30">
        <v>45280</v>
      </c>
      <c r="U1260" s="30">
        <v>45280</v>
      </c>
      <c r="V1260" s="29" t="s">
        <v>1983</v>
      </c>
      <c r="W1260" s="29" t="s">
        <v>1984</v>
      </c>
      <c r="X1260" s="30">
        <v>44881</v>
      </c>
      <c r="Y1260" s="29" t="s">
        <v>1985</v>
      </c>
    </row>
    <row r="1261" spans="1:25" x14ac:dyDescent="0.25">
      <c r="A1261" s="28" t="s">
        <v>2008</v>
      </c>
      <c r="B1261" s="29" t="s">
        <v>2009</v>
      </c>
      <c r="C1261" s="29" t="s">
        <v>173</v>
      </c>
      <c r="D1261" s="29" t="s">
        <v>2016</v>
      </c>
      <c r="E1261" s="29" t="s">
        <v>174</v>
      </c>
      <c r="F1261" s="29" t="s">
        <v>175</v>
      </c>
      <c r="G1261" s="29" t="s">
        <v>1975</v>
      </c>
      <c r="H1261" s="30">
        <v>44624</v>
      </c>
      <c r="I1261" s="30">
        <v>46752</v>
      </c>
      <c r="J1261" s="30" t="s">
        <v>1921</v>
      </c>
      <c r="K1261" s="29" t="s">
        <v>2011</v>
      </c>
      <c r="L1261" s="29" t="s">
        <v>2012</v>
      </c>
      <c r="M1261" s="29" t="s">
        <v>1978</v>
      </c>
      <c r="N1261" s="29" t="s">
        <v>1986</v>
      </c>
      <c r="O1261" s="29" t="s">
        <v>1987</v>
      </c>
      <c r="P1261" s="29" t="s">
        <v>1981</v>
      </c>
      <c r="Q1261" s="29" t="s">
        <v>1982</v>
      </c>
      <c r="R1261" s="30">
        <v>45281</v>
      </c>
      <c r="S1261" s="30">
        <v>45281</v>
      </c>
      <c r="T1261" s="30">
        <v>45730</v>
      </c>
      <c r="U1261" s="30"/>
      <c r="V1261" s="29" t="s">
        <v>1983</v>
      </c>
      <c r="W1261" s="29" t="s">
        <v>1984</v>
      </c>
      <c r="X1261" s="30">
        <v>44881</v>
      </c>
      <c r="Y1261" s="29" t="s">
        <v>1985</v>
      </c>
    </row>
    <row r="1262" spans="1:25" x14ac:dyDescent="0.25">
      <c r="A1262" s="28" t="s">
        <v>2008</v>
      </c>
      <c r="B1262" s="29" t="s">
        <v>2009</v>
      </c>
      <c r="C1262" s="29" t="s">
        <v>173</v>
      </c>
      <c r="D1262" s="29" t="s">
        <v>2016</v>
      </c>
      <c r="E1262" s="29" t="s">
        <v>174</v>
      </c>
      <c r="F1262" s="29" t="s">
        <v>175</v>
      </c>
      <c r="G1262" s="29" t="s">
        <v>1975</v>
      </c>
      <c r="H1262" s="30">
        <v>44624</v>
      </c>
      <c r="I1262" s="30">
        <v>46752</v>
      </c>
      <c r="J1262" s="30" t="s">
        <v>1921</v>
      </c>
      <c r="K1262" s="29" t="s">
        <v>2011</v>
      </c>
      <c r="L1262" s="29" t="s">
        <v>2012</v>
      </c>
      <c r="M1262" s="29" t="s">
        <v>1978</v>
      </c>
      <c r="N1262" s="29" t="s">
        <v>1988</v>
      </c>
      <c r="O1262" s="29" t="s">
        <v>1989</v>
      </c>
      <c r="P1262" s="29" t="s">
        <v>1981</v>
      </c>
      <c r="Q1262" s="29" t="s">
        <v>1982</v>
      </c>
      <c r="R1262" s="30">
        <v>45731</v>
      </c>
      <c r="S1262" s="30"/>
      <c r="T1262" s="30">
        <v>45777</v>
      </c>
      <c r="U1262" s="30"/>
      <c r="V1262" s="29" t="s">
        <v>1983</v>
      </c>
      <c r="W1262" s="29" t="s">
        <v>1984</v>
      </c>
      <c r="X1262" s="30">
        <v>44881</v>
      </c>
      <c r="Y1262" s="29" t="s">
        <v>1985</v>
      </c>
    </row>
    <row r="1263" spans="1:25" x14ac:dyDescent="0.25">
      <c r="A1263" s="28" t="s">
        <v>2008</v>
      </c>
      <c r="B1263" s="29" t="s">
        <v>2009</v>
      </c>
      <c r="C1263" s="29" t="s">
        <v>173</v>
      </c>
      <c r="D1263" s="29" t="s">
        <v>2016</v>
      </c>
      <c r="E1263" s="29" t="s">
        <v>174</v>
      </c>
      <c r="F1263" s="29" t="s">
        <v>175</v>
      </c>
      <c r="G1263" s="29" t="s">
        <v>1975</v>
      </c>
      <c r="H1263" s="30">
        <v>44624</v>
      </c>
      <c r="I1263" s="30">
        <v>46752</v>
      </c>
      <c r="J1263" s="30" t="s">
        <v>1921</v>
      </c>
      <c r="K1263" s="29" t="s">
        <v>2011</v>
      </c>
      <c r="L1263" s="29" t="s">
        <v>2012</v>
      </c>
      <c r="M1263" s="29" t="s">
        <v>1978</v>
      </c>
      <c r="N1263" s="29" t="s">
        <v>1990</v>
      </c>
      <c r="O1263" s="29" t="s">
        <v>1991</v>
      </c>
      <c r="P1263" s="29" t="s">
        <v>1981</v>
      </c>
      <c r="Q1263" s="29" t="s">
        <v>1982</v>
      </c>
      <c r="R1263" s="30">
        <v>45931</v>
      </c>
      <c r="S1263" s="30"/>
      <c r="T1263" s="30">
        <v>46022</v>
      </c>
      <c r="U1263" s="30"/>
      <c r="V1263" s="29" t="s">
        <v>1983</v>
      </c>
      <c r="W1263" s="29" t="s">
        <v>1984</v>
      </c>
      <c r="X1263" s="30">
        <v>44881</v>
      </c>
      <c r="Y1263" s="29" t="s">
        <v>1985</v>
      </c>
    </row>
    <row r="1264" spans="1:25" x14ac:dyDescent="0.25">
      <c r="A1264" s="28" t="s">
        <v>2008</v>
      </c>
      <c r="B1264" s="29" t="s">
        <v>2009</v>
      </c>
      <c r="C1264" s="29" t="s">
        <v>173</v>
      </c>
      <c r="D1264" s="29" t="s">
        <v>2016</v>
      </c>
      <c r="E1264" s="29" t="s">
        <v>174</v>
      </c>
      <c r="F1264" s="29" t="s">
        <v>175</v>
      </c>
      <c r="G1264" s="29" t="s">
        <v>1975</v>
      </c>
      <c r="H1264" s="30">
        <v>44624</v>
      </c>
      <c r="I1264" s="30">
        <v>46752</v>
      </c>
      <c r="J1264" s="30" t="s">
        <v>1921</v>
      </c>
      <c r="K1264" s="29" t="s">
        <v>2011</v>
      </c>
      <c r="L1264" s="29" t="s">
        <v>2012</v>
      </c>
      <c r="M1264" s="29" t="s">
        <v>1978</v>
      </c>
      <c r="N1264" s="29" t="s">
        <v>1992</v>
      </c>
      <c r="O1264" s="29" t="s">
        <v>1993</v>
      </c>
      <c r="P1264" s="29" t="s">
        <v>1981</v>
      </c>
      <c r="Q1264" s="29" t="s">
        <v>1982</v>
      </c>
      <c r="R1264" s="30">
        <v>46023</v>
      </c>
      <c r="S1264" s="30"/>
      <c r="T1264" s="30">
        <v>46068</v>
      </c>
      <c r="U1264" s="30"/>
      <c r="V1264" s="29" t="s">
        <v>1983</v>
      </c>
      <c r="W1264" s="29" t="s">
        <v>1984</v>
      </c>
      <c r="X1264" s="30">
        <v>44881</v>
      </c>
      <c r="Y1264" s="29" t="s">
        <v>1985</v>
      </c>
    </row>
    <row r="1265" spans="1:25" x14ac:dyDescent="0.25">
      <c r="A1265" s="28" t="s">
        <v>2008</v>
      </c>
      <c r="B1265" s="29" t="s">
        <v>2009</v>
      </c>
      <c r="C1265" s="29" t="s">
        <v>173</v>
      </c>
      <c r="D1265" s="29" t="s">
        <v>2016</v>
      </c>
      <c r="E1265" s="29" t="s">
        <v>174</v>
      </c>
      <c r="F1265" s="29" t="s">
        <v>175</v>
      </c>
      <c r="G1265" s="29" t="s">
        <v>1975</v>
      </c>
      <c r="H1265" s="30">
        <v>44624</v>
      </c>
      <c r="I1265" s="30">
        <v>46752</v>
      </c>
      <c r="J1265" s="30" t="s">
        <v>1921</v>
      </c>
      <c r="K1265" s="29" t="s">
        <v>2011</v>
      </c>
      <c r="L1265" s="29" t="s">
        <v>2012</v>
      </c>
      <c r="M1265" s="29" t="s">
        <v>1978</v>
      </c>
      <c r="N1265" s="29" t="s">
        <v>1994</v>
      </c>
      <c r="O1265" s="29" t="s">
        <v>1995</v>
      </c>
      <c r="P1265" s="29" t="s">
        <v>1981</v>
      </c>
      <c r="Q1265" s="29" t="s">
        <v>1982</v>
      </c>
      <c r="R1265" s="30">
        <v>46069</v>
      </c>
      <c r="S1265" s="30"/>
      <c r="T1265" s="30">
        <v>46630</v>
      </c>
      <c r="U1265" s="30"/>
      <c r="V1265" s="29" t="s">
        <v>1983</v>
      </c>
      <c r="W1265" s="29" t="s">
        <v>1984</v>
      </c>
      <c r="X1265" s="30">
        <v>44881</v>
      </c>
      <c r="Y1265" s="29" t="s">
        <v>1985</v>
      </c>
    </row>
    <row r="1266" spans="1:25" x14ac:dyDescent="0.25">
      <c r="A1266" s="28" t="s">
        <v>2008</v>
      </c>
      <c r="B1266" s="29" t="s">
        <v>2009</v>
      </c>
      <c r="C1266" s="29" t="s">
        <v>173</v>
      </c>
      <c r="D1266" s="29" t="s">
        <v>2016</v>
      </c>
      <c r="E1266" s="29" t="s">
        <v>174</v>
      </c>
      <c r="F1266" s="29" t="s">
        <v>175</v>
      </c>
      <c r="G1266" s="29" t="s">
        <v>1975</v>
      </c>
      <c r="H1266" s="30">
        <v>44624</v>
      </c>
      <c r="I1266" s="30">
        <v>46752</v>
      </c>
      <c r="J1266" s="30" t="s">
        <v>1921</v>
      </c>
      <c r="K1266" s="29" t="s">
        <v>2011</v>
      </c>
      <c r="L1266" s="29" t="s">
        <v>2012</v>
      </c>
      <c r="M1266" s="29" t="s">
        <v>1978</v>
      </c>
      <c r="N1266" s="29" t="s">
        <v>1996</v>
      </c>
      <c r="O1266" s="29" t="s">
        <v>1997</v>
      </c>
      <c r="P1266" s="29" t="s">
        <v>1981</v>
      </c>
      <c r="Q1266" s="29" t="s">
        <v>1982</v>
      </c>
      <c r="R1266" s="30">
        <v>46631</v>
      </c>
      <c r="S1266" s="30"/>
      <c r="T1266" s="30">
        <v>46752</v>
      </c>
      <c r="U1266" s="30"/>
      <c r="V1266" s="29" t="s">
        <v>1983</v>
      </c>
      <c r="W1266" s="29" t="s">
        <v>1984</v>
      </c>
      <c r="X1266" s="30">
        <v>44881</v>
      </c>
      <c r="Y1266" s="29" t="s">
        <v>1985</v>
      </c>
    </row>
    <row r="1267" spans="1:25" x14ac:dyDescent="0.25">
      <c r="A1267" s="28" t="s">
        <v>2008</v>
      </c>
      <c r="B1267" s="29" t="s">
        <v>2009</v>
      </c>
      <c r="C1267" s="29" t="s">
        <v>184</v>
      </c>
      <c r="D1267" s="29" t="s">
        <v>2020</v>
      </c>
      <c r="E1267" s="29" t="s">
        <v>185</v>
      </c>
      <c r="F1267" s="29" t="s">
        <v>186</v>
      </c>
      <c r="G1267" s="29" t="s">
        <v>1975</v>
      </c>
      <c r="H1267" s="30">
        <v>44881</v>
      </c>
      <c r="I1267" s="30">
        <v>46752</v>
      </c>
      <c r="J1267" s="30" t="s">
        <v>1921</v>
      </c>
      <c r="K1267" s="29" t="s">
        <v>2011</v>
      </c>
      <c r="L1267" s="29" t="s">
        <v>2012</v>
      </c>
      <c r="M1267" s="29" t="s">
        <v>1978</v>
      </c>
      <c r="N1267" s="29" t="s">
        <v>1979</v>
      </c>
      <c r="O1267" s="29" t="s">
        <v>1980</v>
      </c>
      <c r="P1267" s="29" t="s">
        <v>1981</v>
      </c>
      <c r="Q1267" s="29" t="s">
        <v>1982</v>
      </c>
      <c r="R1267" s="30">
        <v>44562</v>
      </c>
      <c r="S1267" s="30">
        <v>44562</v>
      </c>
      <c r="T1267" s="30">
        <v>44681</v>
      </c>
      <c r="U1267" s="30">
        <v>44681</v>
      </c>
      <c r="V1267" s="29" t="s">
        <v>1983</v>
      </c>
      <c r="W1267" s="29" t="s">
        <v>1984</v>
      </c>
      <c r="X1267" s="30">
        <v>44881</v>
      </c>
      <c r="Y1267" s="29" t="s">
        <v>1985</v>
      </c>
    </row>
    <row r="1268" spans="1:25" x14ac:dyDescent="0.25">
      <c r="A1268" s="28" t="s">
        <v>2008</v>
      </c>
      <c r="B1268" s="29" t="s">
        <v>2009</v>
      </c>
      <c r="C1268" s="29" t="s">
        <v>184</v>
      </c>
      <c r="D1268" s="29" t="s">
        <v>2020</v>
      </c>
      <c r="E1268" s="29" t="s">
        <v>185</v>
      </c>
      <c r="F1268" s="29" t="s">
        <v>186</v>
      </c>
      <c r="G1268" s="29" t="s">
        <v>1975</v>
      </c>
      <c r="H1268" s="30">
        <v>44881</v>
      </c>
      <c r="I1268" s="30">
        <v>46752</v>
      </c>
      <c r="J1268" s="30" t="s">
        <v>1921</v>
      </c>
      <c r="K1268" s="29" t="s">
        <v>2011</v>
      </c>
      <c r="L1268" s="29" t="s">
        <v>2012</v>
      </c>
      <c r="M1268" s="29" t="s">
        <v>1978</v>
      </c>
      <c r="N1268" s="29" t="s">
        <v>1986</v>
      </c>
      <c r="O1268" s="29" t="s">
        <v>1987</v>
      </c>
      <c r="P1268" s="29" t="s">
        <v>1981</v>
      </c>
      <c r="Q1268" s="29" t="s">
        <v>1982</v>
      </c>
      <c r="R1268" s="30">
        <v>44682</v>
      </c>
      <c r="S1268" s="30">
        <v>44682</v>
      </c>
      <c r="T1268" s="30">
        <v>45259</v>
      </c>
      <c r="U1268" s="30">
        <v>45259</v>
      </c>
      <c r="V1268" s="29" t="s">
        <v>1983</v>
      </c>
      <c r="W1268" s="29" t="s">
        <v>1984</v>
      </c>
      <c r="X1268" s="30">
        <v>44881</v>
      </c>
      <c r="Y1268" s="29" t="s">
        <v>1985</v>
      </c>
    </row>
    <row r="1269" spans="1:25" x14ac:dyDescent="0.25">
      <c r="A1269" s="28" t="s">
        <v>2008</v>
      </c>
      <c r="B1269" s="29" t="s">
        <v>2009</v>
      </c>
      <c r="C1269" s="29" t="s">
        <v>184</v>
      </c>
      <c r="D1269" s="29" t="s">
        <v>2020</v>
      </c>
      <c r="E1269" s="29" t="s">
        <v>185</v>
      </c>
      <c r="F1269" s="29" t="s">
        <v>186</v>
      </c>
      <c r="G1269" s="29" t="s">
        <v>1975</v>
      </c>
      <c r="H1269" s="30">
        <v>44881</v>
      </c>
      <c r="I1269" s="30">
        <v>46752</v>
      </c>
      <c r="J1269" s="30" t="s">
        <v>1921</v>
      </c>
      <c r="K1269" s="29" t="s">
        <v>2011</v>
      </c>
      <c r="L1269" s="29" t="s">
        <v>2012</v>
      </c>
      <c r="M1269" s="29" t="s">
        <v>1978</v>
      </c>
      <c r="N1269" s="29" t="s">
        <v>1988</v>
      </c>
      <c r="O1269" s="29" t="s">
        <v>1989</v>
      </c>
      <c r="P1269" s="29" t="s">
        <v>1981</v>
      </c>
      <c r="Q1269" s="29" t="s">
        <v>1982</v>
      </c>
      <c r="R1269" s="30">
        <v>45260</v>
      </c>
      <c r="S1269" s="30">
        <v>45260</v>
      </c>
      <c r="T1269" s="30">
        <v>45565</v>
      </c>
      <c r="U1269" s="30">
        <v>45565</v>
      </c>
      <c r="V1269" s="29" t="s">
        <v>1983</v>
      </c>
      <c r="W1269" s="29" t="s">
        <v>1984</v>
      </c>
      <c r="X1269" s="30">
        <v>44881</v>
      </c>
      <c r="Y1269" s="29" t="s">
        <v>1985</v>
      </c>
    </row>
    <row r="1270" spans="1:25" x14ac:dyDescent="0.25">
      <c r="A1270" s="28" t="s">
        <v>2008</v>
      </c>
      <c r="B1270" s="29" t="s">
        <v>2009</v>
      </c>
      <c r="C1270" s="29" t="s">
        <v>184</v>
      </c>
      <c r="D1270" s="29" t="s">
        <v>2020</v>
      </c>
      <c r="E1270" s="29" t="s">
        <v>185</v>
      </c>
      <c r="F1270" s="29" t="s">
        <v>186</v>
      </c>
      <c r="G1270" s="29" t="s">
        <v>1975</v>
      </c>
      <c r="H1270" s="30">
        <v>44881</v>
      </c>
      <c r="I1270" s="30">
        <v>46752</v>
      </c>
      <c r="J1270" s="30" t="s">
        <v>1921</v>
      </c>
      <c r="K1270" s="29" t="s">
        <v>2011</v>
      </c>
      <c r="L1270" s="29" t="s">
        <v>2012</v>
      </c>
      <c r="M1270" s="29" t="s">
        <v>1978</v>
      </c>
      <c r="N1270" s="29" t="s">
        <v>1990</v>
      </c>
      <c r="O1270" s="29" t="s">
        <v>1991</v>
      </c>
      <c r="P1270" s="29" t="s">
        <v>1981</v>
      </c>
      <c r="Q1270" s="29" t="s">
        <v>1982</v>
      </c>
      <c r="R1270" s="30">
        <v>45853</v>
      </c>
      <c r="S1270" s="30"/>
      <c r="T1270" s="30">
        <v>45945</v>
      </c>
      <c r="U1270" s="30"/>
      <c r="V1270" s="29" t="s">
        <v>1983</v>
      </c>
      <c r="W1270" s="29" t="s">
        <v>1984</v>
      </c>
      <c r="X1270" s="30">
        <v>44881</v>
      </c>
      <c r="Y1270" s="29" t="s">
        <v>1985</v>
      </c>
    </row>
    <row r="1271" spans="1:25" x14ac:dyDescent="0.25">
      <c r="A1271" s="28" t="s">
        <v>2008</v>
      </c>
      <c r="B1271" s="29" t="s">
        <v>2009</v>
      </c>
      <c r="C1271" s="29" t="s">
        <v>184</v>
      </c>
      <c r="D1271" s="29" t="s">
        <v>2020</v>
      </c>
      <c r="E1271" s="29" t="s">
        <v>185</v>
      </c>
      <c r="F1271" s="29" t="s">
        <v>186</v>
      </c>
      <c r="G1271" s="29" t="s">
        <v>1975</v>
      </c>
      <c r="H1271" s="30">
        <v>44881</v>
      </c>
      <c r="I1271" s="30">
        <v>46752</v>
      </c>
      <c r="J1271" s="30" t="s">
        <v>1921</v>
      </c>
      <c r="K1271" s="29" t="s">
        <v>2011</v>
      </c>
      <c r="L1271" s="29" t="s">
        <v>2012</v>
      </c>
      <c r="M1271" s="29" t="s">
        <v>1978</v>
      </c>
      <c r="N1271" s="29" t="s">
        <v>1992</v>
      </c>
      <c r="O1271" s="29" t="s">
        <v>1993</v>
      </c>
      <c r="P1271" s="29" t="s">
        <v>1981</v>
      </c>
      <c r="Q1271" s="29" t="s">
        <v>1982</v>
      </c>
      <c r="R1271" s="30">
        <v>45566</v>
      </c>
      <c r="S1271" s="30">
        <v>45566</v>
      </c>
      <c r="T1271" s="30">
        <v>45976</v>
      </c>
      <c r="U1271" s="30"/>
      <c r="V1271" s="29" t="s">
        <v>1983</v>
      </c>
      <c r="W1271" s="29" t="s">
        <v>1984</v>
      </c>
      <c r="X1271" s="30">
        <v>44881</v>
      </c>
      <c r="Y1271" s="29" t="s">
        <v>1985</v>
      </c>
    </row>
    <row r="1272" spans="1:25" x14ac:dyDescent="0.25">
      <c r="A1272" s="28" t="s">
        <v>2008</v>
      </c>
      <c r="B1272" s="29" t="s">
        <v>2009</v>
      </c>
      <c r="C1272" s="29" t="s">
        <v>184</v>
      </c>
      <c r="D1272" s="29" t="s">
        <v>2020</v>
      </c>
      <c r="E1272" s="29" t="s">
        <v>185</v>
      </c>
      <c r="F1272" s="29" t="s">
        <v>186</v>
      </c>
      <c r="G1272" s="29" t="s">
        <v>1975</v>
      </c>
      <c r="H1272" s="30">
        <v>44881</v>
      </c>
      <c r="I1272" s="30">
        <v>46752</v>
      </c>
      <c r="J1272" s="30" t="s">
        <v>1921</v>
      </c>
      <c r="K1272" s="29" t="s">
        <v>2011</v>
      </c>
      <c r="L1272" s="29" t="s">
        <v>2012</v>
      </c>
      <c r="M1272" s="29" t="s">
        <v>1978</v>
      </c>
      <c r="N1272" s="29" t="s">
        <v>1994</v>
      </c>
      <c r="O1272" s="29" t="s">
        <v>1995</v>
      </c>
      <c r="P1272" s="29" t="s">
        <v>1981</v>
      </c>
      <c r="Q1272" s="29" t="s">
        <v>1982</v>
      </c>
      <c r="R1272" s="30">
        <v>45977</v>
      </c>
      <c r="S1272" s="30"/>
      <c r="T1272" s="30">
        <v>46660</v>
      </c>
      <c r="U1272" s="30"/>
      <c r="V1272" s="29" t="s">
        <v>1983</v>
      </c>
      <c r="W1272" s="29" t="s">
        <v>1984</v>
      </c>
      <c r="X1272" s="30">
        <v>44881</v>
      </c>
      <c r="Y1272" s="29" t="s">
        <v>1985</v>
      </c>
    </row>
    <row r="1273" spans="1:25" x14ac:dyDescent="0.25">
      <c r="A1273" s="28" t="s">
        <v>2008</v>
      </c>
      <c r="B1273" s="29" t="s">
        <v>2009</v>
      </c>
      <c r="C1273" s="29" t="s">
        <v>184</v>
      </c>
      <c r="D1273" s="29" t="s">
        <v>2020</v>
      </c>
      <c r="E1273" s="29" t="s">
        <v>185</v>
      </c>
      <c r="F1273" s="29" t="s">
        <v>186</v>
      </c>
      <c r="G1273" s="29" t="s">
        <v>1975</v>
      </c>
      <c r="H1273" s="30">
        <v>44881</v>
      </c>
      <c r="I1273" s="30">
        <v>46752</v>
      </c>
      <c r="J1273" s="30" t="s">
        <v>1921</v>
      </c>
      <c r="K1273" s="29" t="s">
        <v>2011</v>
      </c>
      <c r="L1273" s="29" t="s">
        <v>2012</v>
      </c>
      <c r="M1273" s="29" t="s">
        <v>1978</v>
      </c>
      <c r="N1273" s="29" t="s">
        <v>1996</v>
      </c>
      <c r="O1273" s="29" t="s">
        <v>1997</v>
      </c>
      <c r="P1273" s="29" t="s">
        <v>1981</v>
      </c>
      <c r="Q1273" s="29" t="s">
        <v>1982</v>
      </c>
      <c r="R1273" s="30">
        <v>46661</v>
      </c>
      <c r="S1273" s="30"/>
      <c r="T1273" s="30">
        <v>46752</v>
      </c>
      <c r="U1273" s="30"/>
      <c r="V1273" s="29" t="s">
        <v>1983</v>
      </c>
      <c r="W1273" s="29" t="s">
        <v>1984</v>
      </c>
      <c r="X1273" s="30">
        <v>44881</v>
      </c>
      <c r="Y1273" s="29" t="s">
        <v>1985</v>
      </c>
    </row>
    <row r="1274" spans="1:25" x14ac:dyDescent="0.25">
      <c r="A1274" s="28" t="s">
        <v>2008</v>
      </c>
      <c r="B1274" s="29" t="s">
        <v>2009</v>
      </c>
      <c r="C1274" s="29" t="s">
        <v>178</v>
      </c>
      <c r="D1274" s="29" t="s">
        <v>2018</v>
      </c>
      <c r="E1274" s="29" t="s">
        <v>179</v>
      </c>
      <c r="F1274" s="29" t="s">
        <v>180</v>
      </c>
      <c r="G1274" s="29" t="s">
        <v>1975</v>
      </c>
      <c r="H1274" s="30">
        <v>44740</v>
      </c>
      <c r="I1274" s="30">
        <v>46752</v>
      </c>
      <c r="J1274" s="30" t="s">
        <v>1921</v>
      </c>
      <c r="K1274" s="29" t="s">
        <v>2011</v>
      </c>
      <c r="L1274" s="29" t="s">
        <v>2012</v>
      </c>
      <c r="M1274" s="29" t="s">
        <v>1978</v>
      </c>
      <c r="N1274" s="29" t="s">
        <v>1979</v>
      </c>
      <c r="O1274" s="29" t="s">
        <v>1980</v>
      </c>
      <c r="P1274" s="29" t="s">
        <v>1981</v>
      </c>
      <c r="Q1274" s="29" t="s">
        <v>1982</v>
      </c>
      <c r="R1274" s="30">
        <v>45170</v>
      </c>
      <c r="S1274" s="30">
        <v>45121</v>
      </c>
      <c r="T1274" s="30">
        <v>45291</v>
      </c>
      <c r="U1274" s="30">
        <v>45291</v>
      </c>
      <c r="V1274" s="29" t="s">
        <v>1983</v>
      </c>
      <c r="W1274" s="29" t="s">
        <v>1984</v>
      </c>
      <c r="X1274" s="30">
        <v>44881</v>
      </c>
      <c r="Y1274" s="29" t="s">
        <v>1985</v>
      </c>
    </row>
    <row r="1275" spans="1:25" x14ac:dyDescent="0.25">
      <c r="A1275" s="28" t="s">
        <v>2008</v>
      </c>
      <c r="B1275" s="29" t="s">
        <v>2009</v>
      </c>
      <c r="C1275" s="29" t="s">
        <v>178</v>
      </c>
      <c r="D1275" s="29" t="s">
        <v>2018</v>
      </c>
      <c r="E1275" s="29" t="s">
        <v>179</v>
      </c>
      <c r="F1275" s="29" t="s">
        <v>180</v>
      </c>
      <c r="G1275" s="29" t="s">
        <v>1975</v>
      </c>
      <c r="H1275" s="30">
        <v>44740</v>
      </c>
      <c r="I1275" s="30">
        <v>46752</v>
      </c>
      <c r="J1275" s="30" t="s">
        <v>1921</v>
      </c>
      <c r="K1275" s="29" t="s">
        <v>2011</v>
      </c>
      <c r="L1275" s="29" t="s">
        <v>2012</v>
      </c>
      <c r="M1275" s="29" t="s">
        <v>1978</v>
      </c>
      <c r="N1275" s="29" t="s">
        <v>1986</v>
      </c>
      <c r="O1275" s="29" t="s">
        <v>1987</v>
      </c>
      <c r="P1275" s="29" t="s">
        <v>1981</v>
      </c>
      <c r="Q1275" s="29" t="s">
        <v>1982</v>
      </c>
      <c r="R1275" s="30">
        <v>45463</v>
      </c>
      <c r="S1275" s="30">
        <v>45463</v>
      </c>
      <c r="T1275" s="30">
        <v>45657</v>
      </c>
      <c r="U1275" s="30"/>
      <c r="V1275" s="29" t="s">
        <v>1983</v>
      </c>
      <c r="W1275" s="29" t="s">
        <v>1984</v>
      </c>
      <c r="X1275" s="30">
        <v>44881</v>
      </c>
      <c r="Y1275" s="29" t="s">
        <v>1985</v>
      </c>
    </row>
    <row r="1276" spans="1:25" x14ac:dyDescent="0.25">
      <c r="A1276" s="28" t="s">
        <v>2008</v>
      </c>
      <c r="B1276" s="29" t="s">
        <v>2009</v>
      </c>
      <c r="C1276" s="29" t="s">
        <v>178</v>
      </c>
      <c r="D1276" s="29" t="s">
        <v>2018</v>
      </c>
      <c r="E1276" s="29" t="s">
        <v>179</v>
      </c>
      <c r="F1276" s="29" t="s">
        <v>180</v>
      </c>
      <c r="G1276" s="29" t="s">
        <v>1975</v>
      </c>
      <c r="H1276" s="30">
        <v>44740</v>
      </c>
      <c r="I1276" s="30">
        <v>46752</v>
      </c>
      <c r="J1276" s="30" t="s">
        <v>1921</v>
      </c>
      <c r="K1276" s="29" t="s">
        <v>2011</v>
      </c>
      <c r="L1276" s="29" t="s">
        <v>2012</v>
      </c>
      <c r="M1276" s="29" t="s">
        <v>1978</v>
      </c>
      <c r="N1276" s="29" t="s">
        <v>1988</v>
      </c>
      <c r="O1276" s="29" t="s">
        <v>1989</v>
      </c>
      <c r="P1276" s="29" t="s">
        <v>1981</v>
      </c>
      <c r="Q1276" s="29" t="s">
        <v>1982</v>
      </c>
      <c r="R1276" s="30">
        <v>45658</v>
      </c>
      <c r="S1276" s="30"/>
      <c r="T1276" s="30">
        <v>45716</v>
      </c>
      <c r="U1276" s="30"/>
      <c r="V1276" s="29" t="s">
        <v>1983</v>
      </c>
      <c r="W1276" s="29" t="s">
        <v>1984</v>
      </c>
      <c r="X1276" s="30">
        <v>44881</v>
      </c>
      <c r="Y1276" s="29" t="s">
        <v>1985</v>
      </c>
    </row>
    <row r="1277" spans="1:25" x14ac:dyDescent="0.25">
      <c r="A1277" s="28" t="s">
        <v>2008</v>
      </c>
      <c r="B1277" s="29" t="s">
        <v>2009</v>
      </c>
      <c r="C1277" s="29" t="s">
        <v>178</v>
      </c>
      <c r="D1277" s="29" t="s">
        <v>2018</v>
      </c>
      <c r="E1277" s="29" t="s">
        <v>179</v>
      </c>
      <c r="F1277" s="29" t="s">
        <v>180</v>
      </c>
      <c r="G1277" s="29" t="s">
        <v>1975</v>
      </c>
      <c r="H1277" s="30">
        <v>44740</v>
      </c>
      <c r="I1277" s="30">
        <v>46752</v>
      </c>
      <c r="J1277" s="30" t="s">
        <v>1921</v>
      </c>
      <c r="K1277" s="29" t="s">
        <v>2011</v>
      </c>
      <c r="L1277" s="29" t="s">
        <v>2012</v>
      </c>
      <c r="M1277" s="29" t="s">
        <v>1978</v>
      </c>
      <c r="N1277" s="29" t="s">
        <v>1990</v>
      </c>
      <c r="O1277" s="29" t="s">
        <v>1991</v>
      </c>
      <c r="P1277" s="29" t="s">
        <v>1981</v>
      </c>
      <c r="Q1277" s="29" t="s">
        <v>1982</v>
      </c>
      <c r="R1277" s="30">
        <v>45717</v>
      </c>
      <c r="S1277" s="30"/>
      <c r="T1277" s="30">
        <v>45809</v>
      </c>
      <c r="U1277" s="30"/>
      <c r="V1277" s="29" t="s">
        <v>1983</v>
      </c>
      <c r="W1277" s="29" t="s">
        <v>1984</v>
      </c>
      <c r="X1277" s="30">
        <v>44881</v>
      </c>
      <c r="Y1277" s="29" t="s">
        <v>1985</v>
      </c>
    </row>
    <row r="1278" spans="1:25" x14ac:dyDescent="0.25">
      <c r="A1278" s="28" t="s">
        <v>2008</v>
      </c>
      <c r="B1278" s="29" t="s">
        <v>2009</v>
      </c>
      <c r="C1278" s="29" t="s">
        <v>178</v>
      </c>
      <c r="D1278" s="29" t="s">
        <v>2018</v>
      </c>
      <c r="E1278" s="29" t="s">
        <v>179</v>
      </c>
      <c r="F1278" s="29" t="s">
        <v>180</v>
      </c>
      <c r="G1278" s="29" t="s">
        <v>1975</v>
      </c>
      <c r="H1278" s="30">
        <v>44740</v>
      </c>
      <c r="I1278" s="30">
        <v>46752</v>
      </c>
      <c r="J1278" s="30" t="s">
        <v>1921</v>
      </c>
      <c r="K1278" s="29" t="s">
        <v>2011</v>
      </c>
      <c r="L1278" s="29" t="s">
        <v>2012</v>
      </c>
      <c r="M1278" s="29" t="s">
        <v>1978</v>
      </c>
      <c r="N1278" s="29" t="s">
        <v>1992</v>
      </c>
      <c r="O1278" s="29" t="s">
        <v>1993</v>
      </c>
      <c r="P1278" s="29" t="s">
        <v>1981</v>
      </c>
      <c r="Q1278" s="29" t="s">
        <v>1982</v>
      </c>
      <c r="R1278" s="30">
        <v>45810</v>
      </c>
      <c r="S1278" s="30"/>
      <c r="T1278" s="30">
        <v>45961</v>
      </c>
      <c r="U1278" s="30"/>
      <c r="V1278" s="29" t="s">
        <v>1983</v>
      </c>
      <c r="W1278" s="29" t="s">
        <v>1984</v>
      </c>
      <c r="X1278" s="30">
        <v>44881</v>
      </c>
      <c r="Y1278" s="29" t="s">
        <v>1985</v>
      </c>
    </row>
    <row r="1279" spans="1:25" x14ac:dyDescent="0.25">
      <c r="A1279" s="28" t="s">
        <v>2008</v>
      </c>
      <c r="B1279" s="29" t="s">
        <v>2009</v>
      </c>
      <c r="C1279" s="29" t="s">
        <v>178</v>
      </c>
      <c r="D1279" s="29" t="s">
        <v>2018</v>
      </c>
      <c r="E1279" s="29" t="s">
        <v>179</v>
      </c>
      <c r="F1279" s="29" t="s">
        <v>180</v>
      </c>
      <c r="G1279" s="29" t="s">
        <v>1975</v>
      </c>
      <c r="H1279" s="30">
        <v>44740</v>
      </c>
      <c r="I1279" s="30">
        <v>46752</v>
      </c>
      <c r="J1279" s="30" t="s">
        <v>1921</v>
      </c>
      <c r="K1279" s="29" t="s">
        <v>2011</v>
      </c>
      <c r="L1279" s="29" t="s">
        <v>2012</v>
      </c>
      <c r="M1279" s="29" t="s">
        <v>1978</v>
      </c>
      <c r="N1279" s="29" t="s">
        <v>1994</v>
      </c>
      <c r="O1279" s="29" t="s">
        <v>1995</v>
      </c>
      <c r="P1279" s="29" t="s">
        <v>1981</v>
      </c>
      <c r="Q1279" s="29" t="s">
        <v>1982</v>
      </c>
      <c r="R1279" s="30">
        <v>46022</v>
      </c>
      <c r="S1279" s="30"/>
      <c r="T1279" s="30">
        <v>46568</v>
      </c>
      <c r="U1279" s="30"/>
      <c r="V1279" s="29" t="s">
        <v>1983</v>
      </c>
      <c r="W1279" s="29" t="s">
        <v>1984</v>
      </c>
      <c r="X1279" s="30">
        <v>44881</v>
      </c>
      <c r="Y1279" s="29" t="s">
        <v>1985</v>
      </c>
    </row>
    <row r="1280" spans="1:25" x14ac:dyDescent="0.25">
      <c r="A1280" s="28" t="s">
        <v>2008</v>
      </c>
      <c r="B1280" s="29" t="s">
        <v>2009</v>
      </c>
      <c r="C1280" s="29" t="s">
        <v>178</v>
      </c>
      <c r="D1280" s="29" t="s">
        <v>2018</v>
      </c>
      <c r="E1280" s="29" t="s">
        <v>179</v>
      </c>
      <c r="F1280" s="29" t="s">
        <v>180</v>
      </c>
      <c r="G1280" s="29" t="s">
        <v>1975</v>
      </c>
      <c r="H1280" s="30">
        <v>44740</v>
      </c>
      <c r="I1280" s="30">
        <v>46752</v>
      </c>
      <c r="J1280" s="30" t="s">
        <v>1921</v>
      </c>
      <c r="K1280" s="29" t="s">
        <v>2011</v>
      </c>
      <c r="L1280" s="29" t="s">
        <v>2012</v>
      </c>
      <c r="M1280" s="29" t="s">
        <v>1978</v>
      </c>
      <c r="N1280" s="29" t="s">
        <v>1996</v>
      </c>
      <c r="O1280" s="29" t="s">
        <v>1997</v>
      </c>
      <c r="P1280" s="29" t="s">
        <v>1981</v>
      </c>
      <c r="Q1280" s="29" t="s">
        <v>1982</v>
      </c>
      <c r="R1280" s="30">
        <v>46569</v>
      </c>
      <c r="S1280" s="30"/>
      <c r="T1280" s="30">
        <v>46752</v>
      </c>
      <c r="U1280" s="30"/>
      <c r="V1280" s="29" t="s">
        <v>1983</v>
      </c>
      <c r="W1280" s="29" t="s">
        <v>1984</v>
      </c>
      <c r="X1280" s="30">
        <v>44881</v>
      </c>
      <c r="Y1280" s="29" t="s">
        <v>1985</v>
      </c>
    </row>
    <row r="1281" spans="1:25" x14ac:dyDescent="0.25">
      <c r="A1281" s="28" t="s">
        <v>2008</v>
      </c>
      <c r="B1281" s="29" t="s">
        <v>2009</v>
      </c>
      <c r="C1281" s="29" t="s">
        <v>199</v>
      </c>
      <c r="D1281" s="29" t="s">
        <v>2025</v>
      </c>
      <c r="E1281" s="29" t="s">
        <v>200</v>
      </c>
      <c r="F1281" s="29" t="s">
        <v>201</v>
      </c>
      <c r="G1281" s="29" t="s">
        <v>1975</v>
      </c>
      <c r="H1281" s="30">
        <v>44740</v>
      </c>
      <c r="I1281" s="30">
        <v>46752</v>
      </c>
      <c r="J1281" s="30" t="s">
        <v>1921</v>
      </c>
      <c r="K1281" s="29" t="s">
        <v>2011</v>
      </c>
      <c r="L1281" s="29" t="s">
        <v>2012</v>
      </c>
      <c r="M1281" s="29" t="s">
        <v>1978</v>
      </c>
      <c r="N1281" s="29" t="s">
        <v>1979</v>
      </c>
      <c r="O1281" s="29" t="s">
        <v>1980</v>
      </c>
      <c r="P1281" s="29" t="s">
        <v>1981</v>
      </c>
      <c r="Q1281" s="29" t="s">
        <v>1982</v>
      </c>
      <c r="R1281" s="30">
        <v>44682</v>
      </c>
      <c r="S1281" s="30">
        <v>44682</v>
      </c>
      <c r="T1281" s="30">
        <v>44805</v>
      </c>
      <c r="U1281" s="30">
        <v>44805</v>
      </c>
      <c r="V1281" s="29" t="s">
        <v>2000</v>
      </c>
      <c r="W1281" s="29" t="s">
        <v>2001</v>
      </c>
      <c r="X1281" s="30">
        <v>44881</v>
      </c>
      <c r="Y1281" s="29" t="s">
        <v>1985</v>
      </c>
    </row>
    <row r="1282" spans="1:25" x14ac:dyDescent="0.25">
      <c r="A1282" s="28" t="s">
        <v>2008</v>
      </c>
      <c r="B1282" s="29" t="s">
        <v>2009</v>
      </c>
      <c r="C1282" s="29" t="s">
        <v>199</v>
      </c>
      <c r="D1282" s="29" t="s">
        <v>2025</v>
      </c>
      <c r="E1282" s="29" t="s">
        <v>200</v>
      </c>
      <c r="F1282" s="29" t="s">
        <v>201</v>
      </c>
      <c r="G1282" s="29" t="s">
        <v>1975</v>
      </c>
      <c r="H1282" s="30">
        <v>44740</v>
      </c>
      <c r="I1282" s="30">
        <v>46752</v>
      </c>
      <c r="J1282" s="30" t="s">
        <v>1921</v>
      </c>
      <c r="K1282" s="29" t="s">
        <v>2011</v>
      </c>
      <c r="L1282" s="29" t="s">
        <v>2012</v>
      </c>
      <c r="M1282" s="29" t="s">
        <v>1978</v>
      </c>
      <c r="N1282" s="29" t="s">
        <v>1986</v>
      </c>
      <c r="O1282" s="29" t="s">
        <v>1987</v>
      </c>
      <c r="P1282" s="29" t="s">
        <v>1981</v>
      </c>
      <c r="Q1282" s="29" t="s">
        <v>1982</v>
      </c>
      <c r="R1282" s="30">
        <v>44819</v>
      </c>
      <c r="S1282" s="30">
        <v>44819</v>
      </c>
      <c r="T1282" s="30">
        <v>44926</v>
      </c>
      <c r="U1282" s="30">
        <v>44926</v>
      </c>
      <c r="V1282" s="29" t="s">
        <v>2000</v>
      </c>
      <c r="W1282" s="29" t="s">
        <v>2001</v>
      </c>
      <c r="X1282" s="30">
        <v>44881</v>
      </c>
      <c r="Y1282" s="29" t="s">
        <v>1985</v>
      </c>
    </row>
    <row r="1283" spans="1:25" x14ac:dyDescent="0.25">
      <c r="A1283" s="28" t="s">
        <v>2008</v>
      </c>
      <c r="B1283" s="29" t="s">
        <v>2009</v>
      </c>
      <c r="C1283" s="29" t="s">
        <v>199</v>
      </c>
      <c r="D1283" s="29" t="s">
        <v>2025</v>
      </c>
      <c r="E1283" s="29" t="s">
        <v>200</v>
      </c>
      <c r="F1283" s="29" t="s">
        <v>201</v>
      </c>
      <c r="G1283" s="29" t="s">
        <v>1975</v>
      </c>
      <c r="H1283" s="30">
        <v>44740</v>
      </c>
      <c r="I1283" s="30">
        <v>46752</v>
      </c>
      <c r="J1283" s="30" t="s">
        <v>1921</v>
      </c>
      <c r="K1283" s="29" t="s">
        <v>2011</v>
      </c>
      <c r="L1283" s="29" t="s">
        <v>2012</v>
      </c>
      <c r="M1283" s="29" t="s">
        <v>1978</v>
      </c>
      <c r="N1283" s="29" t="s">
        <v>1988</v>
      </c>
      <c r="O1283" s="29" t="s">
        <v>1989</v>
      </c>
      <c r="P1283" s="29" t="s">
        <v>1981</v>
      </c>
      <c r="Q1283" s="29" t="s">
        <v>1982</v>
      </c>
      <c r="R1283" s="30">
        <v>45200</v>
      </c>
      <c r="S1283" s="30">
        <v>45058</v>
      </c>
      <c r="T1283" s="30">
        <v>45641</v>
      </c>
      <c r="U1283" s="30"/>
      <c r="V1283" s="29" t="s">
        <v>2000</v>
      </c>
      <c r="W1283" s="29" t="s">
        <v>2001</v>
      </c>
      <c r="X1283" s="30">
        <v>44881</v>
      </c>
      <c r="Y1283" s="29" t="s">
        <v>1985</v>
      </c>
    </row>
    <row r="1284" spans="1:25" x14ac:dyDescent="0.25">
      <c r="A1284" s="28" t="s">
        <v>2008</v>
      </c>
      <c r="B1284" s="29" t="s">
        <v>2009</v>
      </c>
      <c r="C1284" s="29" t="s">
        <v>199</v>
      </c>
      <c r="D1284" s="29" t="s">
        <v>2025</v>
      </c>
      <c r="E1284" s="29" t="s">
        <v>200</v>
      </c>
      <c r="F1284" s="29" t="s">
        <v>201</v>
      </c>
      <c r="G1284" s="29" t="s">
        <v>1975</v>
      </c>
      <c r="H1284" s="30">
        <v>44740</v>
      </c>
      <c r="I1284" s="30">
        <v>46752</v>
      </c>
      <c r="J1284" s="30" t="s">
        <v>1921</v>
      </c>
      <c r="K1284" s="29" t="s">
        <v>2011</v>
      </c>
      <c r="L1284" s="29" t="s">
        <v>2012</v>
      </c>
      <c r="M1284" s="29" t="s">
        <v>1978</v>
      </c>
      <c r="N1284" s="29" t="s">
        <v>1990</v>
      </c>
      <c r="O1284" s="29" t="s">
        <v>1991</v>
      </c>
      <c r="P1284" s="29" t="s">
        <v>1981</v>
      </c>
      <c r="Q1284" s="29" t="s">
        <v>1982</v>
      </c>
      <c r="R1284" s="30">
        <v>45641</v>
      </c>
      <c r="S1284" s="30"/>
      <c r="T1284" s="30">
        <v>45703</v>
      </c>
      <c r="U1284" s="30"/>
      <c r="V1284" s="29" t="s">
        <v>2000</v>
      </c>
      <c r="W1284" s="29" t="s">
        <v>2001</v>
      </c>
      <c r="X1284" s="30">
        <v>44881</v>
      </c>
      <c r="Y1284" s="29" t="s">
        <v>1985</v>
      </c>
    </row>
    <row r="1285" spans="1:25" x14ac:dyDescent="0.25">
      <c r="A1285" s="28" t="s">
        <v>2008</v>
      </c>
      <c r="B1285" s="29" t="s">
        <v>2009</v>
      </c>
      <c r="C1285" s="29" t="s">
        <v>199</v>
      </c>
      <c r="D1285" s="29" t="s">
        <v>2025</v>
      </c>
      <c r="E1285" s="29" t="s">
        <v>200</v>
      </c>
      <c r="F1285" s="29" t="s">
        <v>201</v>
      </c>
      <c r="G1285" s="29" t="s">
        <v>1975</v>
      </c>
      <c r="H1285" s="30">
        <v>44740</v>
      </c>
      <c r="I1285" s="30">
        <v>46752</v>
      </c>
      <c r="J1285" s="30" t="s">
        <v>1921</v>
      </c>
      <c r="K1285" s="29" t="s">
        <v>2011</v>
      </c>
      <c r="L1285" s="29" t="s">
        <v>2012</v>
      </c>
      <c r="M1285" s="29" t="s">
        <v>1978</v>
      </c>
      <c r="N1285" s="29" t="s">
        <v>1992</v>
      </c>
      <c r="O1285" s="29" t="s">
        <v>1993</v>
      </c>
      <c r="P1285" s="29" t="s">
        <v>1981</v>
      </c>
      <c r="Q1285" s="29" t="s">
        <v>1982</v>
      </c>
      <c r="R1285" s="30">
        <v>45809</v>
      </c>
      <c r="S1285" s="30"/>
      <c r="T1285" s="30">
        <v>45869</v>
      </c>
      <c r="U1285" s="30"/>
      <c r="V1285" s="29" t="s">
        <v>2000</v>
      </c>
      <c r="W1285" s="29" t="s">
        <v>2001</v>
      </c>
      <c r="X1285" s="30">
        <v>44881</v>
      </c>
      <c r="Y1285" s="29" t="s">
        <v>1985</v>
      </c>
    </row>
    <row r="1286" spans="1:25" x14ac:dyDescent="0.25">
      <c r="A1286" s="28" t="s">
        <v>2008</v>
      </c>
      <c r="B1286" s="29" t="s">
        <v>2009</v>
      </c>
      <c r="C1286" s="29" t="s">
        <v>199</v>
      </c>
      <c r="D1286" s="29" t="s">
        <v>2025</v>
      </c>
      <c r="E1286" s="29" t="s">
        <v>200</v>
      </c>
      <c r="F1286" s="29" t="s">
        <v>201</v>
      </c>
      <c r="G1286" s="29" t="s">
        <v>1975</v>
      </c>
      <c r="H1286" s="30">
        <v>44740</v>
      </c>
      <c r="I1286" s="30">
        <v>46752</v>
      </c>
      <c r="J1286" s="30" t="s">
        <v>1921</v>
      </c>
      <c r="K1286" s="29" t="s">
        <v>2011</v>
      </c>
      <c r="L1286" s="29" t="s">
        <v>2012</v>
      </c>
      <c r="M1286" s="29" t="s">
        <v>1978</v>
      </c>
      <c r="N1286" s="29" t="s">
        <v>1994</v>
      </c>
      <c r="O1286" s="29" t="s">
        <v>1995</v>
      </c>
      <c r="P1286" s="29" t="s">
        <v>1981</v>
      </c>
      <c r="Q1286" s="29" t="s">
        <v>1982</v>
      </c>
      <c r="R1286" s="30">
        <v>45870</v>
      </c>
      <c r="S1286" s="30"/>
      <c r="T1286" s="30">
        <v>46568</v>
      </c>
      <c r="U1286" s="30"/>
      <c r="V1286" s="29" t="s">
        <v>2000</v>
      </c>
      <c r="W1286" s="29" t="s">
        <v>2001</v>
      </c>
      <c r="X1286" s="30">
        <v>44881</v>
      </c>
      <c r="Y1286" s="29" t="s">
        <v>1985</v>
      </c>
    </row>
    <row r="1287" spans="1:25" x14ac:dyDescent="0.25">
      <c r="A1287" s="28" t="s">
        <v>2008</v>
      </c>
      <c r="B1287" s="29" t="s">
        <v>2009</v>
      </c>
      <c r="C1287" s="29" t="s">
        <v>199</v>
      </c>
      <c r="D1287" s="29" t="s">
        <v>2025</v>
      </c>
      <c r="E1287" s="29" t="s">
        <v>200</v>
      </c>
      <c r="F1287" s="29" t="s">
        <v>201</v>
      </c>
      <c r="G1287" s="29" t="s">
        <v>1975</v>
      </c>
      <c r="H1287" s="30">
        <v>44740</v>
      </c>
      <c r="I1287" s="30">
        <v>46752</v>
      </c>
      <c r="J1287" s="30" t="s">
        <v>1921</v>
      </c>
      <c r="K1287" s="29" t="s">
        <v>2011</v>
      </c>
      <c r="L1287" s="29" t="s">
        <v>2012</v>
      </c>
      <c r="M1287" s="29" t="s">
        <v>1978</v>
      </c>
      <c r="N1287" s="29" t="s">
        <v>1996</v>
      </c>
      <c r="O1287" s="29" t="s">
        <v>1997</v>
      </c>
      <c r="P1287" s="29" t="s">
        <v>1981</v>
      </c>
      <c r="Q1287" s="29" t="s">
        <v>1982</v>
      </c>
      <c r="R1287" s="30">
        <v>46569</v>
      </c>
      <c r="S1287" s="30"/>
      <c r="T1287" s="30">
        <v>46752</v>
      </c>
      <c r="U1287" s="30"/>
      <c r="V1287" s="29" t="s">
        <v>2000</v>
      </c>
      <c r="W1287" s="29" t="s">
        <v>2001</v>
      </c>
      <c r="X1287" s="30">
        <v>44881</v>
      </c>
      <c r="Y1287" s="29" t="s">
        <v>1985</v>
      </c>
    </row>
    <row r="1288" spans="1:25" x14ac:dyDescent="0.25">
      <c r="A1288" s="28" t="s">
        <v>2008</v>
      </c>
      <c r="B1288" s="29" t="s">
        <v>2009</v>
      </c>
      <c r="C1288" s="29" t="s">
        <v>181</v>
      </c>
      <c r="D1288" s="29" t="s">
        <v>2019</v>
      </c>
      <c r="E1288" s="29" t="s">
        <v>182</v>
      </c>
      <c r="F1288" s="29" t="s">
        <v>183</v>
      </c>
      <c r="G1288" s="29" t="s">
        <v>1975</v>
      </c>
      <c r="H1288" s="30">
        <v>44735</v>
      </c>
      <c r="I1288" s="30">
        <v>44926</v>
      </c>
      <c r="J1288" s="30" t="s">
        <v>1921</v>
      </c>
      <c r="K1288" s="29" t="s">
        <v>2011</v>
      </c>
      <c r="L1288" s="29" t="s">
        <v>2012</v>
      </c>
      <c r="M1288" s="29" t="s">
        <v>1978</v>
      </c>
      <c r="N1288" s="29" t="s">
        <v>1979</v>
      </c>
      <c r="O1288" s="29" t="s">
        <v>1980</v>
      </c>
      <c r="P1288" s="29" t="s">
        <v>1981</v>
      </c>
      <c r="Q1288" s="29" t="s">
        <v>1982</v>
      </c>
      <c r="R1288" s="30">
        <v>44682</v>
      </c>
      <c r="S1288" s="30">
        <v>44682</v>
      </c>
      <c r="T1288" s="30">
        <v>44805</v>
      </c>
      <c r="U1288" s="30">
        <v>44805</v>
      </c>
      <c r="V1288" s="29" t="s">
        <v>2000</v>
      </c>
      <c r="W1288" s="29" t="s">
        <v>2001</v>
      </c>
      <c r="X1288" s="30">
        <v>44881</v>
      </c>
      <c r="Y1288" s="29" t="s">
        <v>1985</v>
      </c>
    </row>
    <row r="1289" spans="1:25" x14ac:dyDescent="0.25">
      <c r="A1289" s="28" t="s">
        <v>2008</v>
      </c>
      <c r="B1289" s="29" t="s">
        <v>2009</v>
      </c>
      <c r="C1289" s="29" t="s">
        <v>181</v>
      </c>
      <c r="D1289" s="29" t="s">
        <v>2019</v>
      </c>
      <c r="E1289" s="29" t="s">
        <v>182</v>
      </c>
      <c r="F1289" s="29" t="s">
        <v>183</v>
      </c>
      <c r="G1289" s="29" t="s">
        <v>1975</v>
      </c>
      <c r="H1289" s="30">
        <v>44735</v>
      </c>
      <c r="I1289" s="30">
        <v>44926</v>
      </c>
      <c r="J1289" s="30" t="s">
        <v>1921</v>
      </c>
      <c r="K1289" s="29" t="s">
        <v>2011</v>
      </c>
      <c r="L1289" s="29" t="s">
        <v>2012</v>
      </c>
      <c r="M1289" s="29" t="s">
        <v>1978</v>
      </c>
      <c r="N1289" s="29" t="s">
        <v>1986</v>
      </c>
      <c r="O1289" s="29" t="s">
        <v>1987</v>
      </c>
      <c r="P1289" s="29" t="s">
        <v>1981</v>
      </c>
      <c r="Q1289" s="29" t="s">
        <v>1982</v>
      </c>
      <c r="R1289" s="30">
        <v>44819</v>
      </c>
      <c r="S1289" s="30">
        <v>44819</v>
      </c>
      <c r="T1289" s="30">
        <v>44926</v>
      </c>
      <c r="U1289" s="30">
        <v>44926</v>
      </c>
      <c r="V1289" s="29" t="s">
        <v>2000</v>
      </c>
      <c r="W1289" s="29" t="s">
        <v>2001</v>
      </c>
      <c r="X1289" s="30">
        <v>44881</v>
      </c>
      <c r="Y1289" s="29" t="s">
        <v>1985</v>
      </c>
    </row>
    <row r="1290" spans="1:25" x14ac:dyDescent="0.25">
      <c r="A1290" s="28" t="s">
        <v>2008</v>
      </c>
      <c r="B1290" s="29" t="s">
        <v>2009</v>
      </c>
      <c r="C1290" s="29" t="s">
        <v>181</v>
      </c>
      <c r="D1290" s="29" t="s">
        <v>2019</v>
      </c>
      <c r="E1290" s="29" t="s">
        <v>182</v>
      </c>
      <c r="F1290" s="29" t="s">
        <v>183</v>
      </c>
      <c r="G1290" s="29" t="s">
        <v>1975</v>
      </c>
      <c r="H1290" s="30">
        <v>44735</v>
      </c>
      <c r="I1290" s="30">
        <v>44926</v>
      </c>
      <c r="J1290" s="30" t="s">
        <v>1921</v>
      </c>
      <c r="K1290" s="29" t="s">
        <v>2011</v>
      </c>
      <c r="L1290" s="29" t="s">
        <v>2012</v>
      </c>
      <c r="M1290" s="29" t="s">
        <v>1978</v>
      </c>
      <c r="N1290" s="29" t="s">
        <v>1988</v>
      </c>
      <c r="O1290" s="29" t="s">
        <v>1989</v>
      </c>
      <c r="P1290" s="29" t="s">
        <v>1981</v>
      </c>
      <c r="Q1290" s="29" t="s">
        <v>1982</v>
      </c>
      <c r="R1290" s="30">
        <v>44927</v>
      </c>
      <c r="S1290" s="30">
        <v>45643</v>
      </c>
      <c r="T1290" s="30">
        <v>45817</v>
      </c>
      <c r="U1290" s="30"/>
      <c r="V1290" s="29" t="s">
        <v>2000</v>
      </c>
      <c r="W1290" s="29" t="s">
        <v>2001</v>
      </c>
      <c r="X1290" s="30">
        <v>44881</v>
      </c>
      <c r="Y1290" s="29" t="s">
        <v>1985</v>
      </c>
    </row>
    <row r="1291" spans="1:25" x14ac:dyDescent="0.25">
      <c r="A1291" s="28" t="s">
        <v>2008</v>
      </c>
      <c r="B1291" s="29" t="s">
        <v>2009</v>
      </c>
      <c r="C1291" s="29" t="s">
        <v>181</v>
      </c>
      <c r="D1291" s="29" t="s">
        <v>2019</v>
      </c>
      <c r="E1291" s="29" t="s">
        <v>182</v>
      </c>
      <c r="F1291" s="29" t="s">
        <v>183</v>
      </c>
      <c r="G1291" s="29" t="s">
        <v>1975</v>
      </c>
      <c r="H1291" s="30">
        <v>44735</v>
      </c>
      <c r="I1291" s="30">
        <v>44926</v>
      </c>
      <c r="J1291" s="30" t="s">
        <v>1921</v>
      </c>
      <c r="K1291" s="29" t="s">
        <v>2011</v>
      </c>
      <c r="L1291" s="29" t="s">
        <v>2012</v>
      </c>
      <c r="M1291" s="29" t="s">
        <v>1978</v>
      </c>
      <c r="N1291" s="29" t="s">
        <v>1990</v>
      </c>
      <c r="O1291" s="29" t="s">
        <v>1991</v>
      </c>
      <c r="P1291" s="29" t="s">
        <v>1981</v>
      </c>
      <c r="Q1291" s="29" t="s">
        <v>1982</v>
      </c>
      <c r="R1291" s="30">
        <v>45818</v>
      </c>
      <c r="S1291" s="30"/>
      <c r="T1291" s="30">
        <v>45858</v>
      </c>
      <c r="U1291" s="30"/>
      <c r="V1291" s="29" t="s">
        <v>2000</v>
      </c>
      <c r="W1291" s="29" t="s">
        <v>2001</v>
      </c>
      <c r="X1291" s="30">
        <v>44881</v>
      </c>
      <c r="Y1291" s="29" t="s">
        <v>1985</v>
      </c>
    </row>
    <row r="1292" spans="1:25" x14ac:dyDescent="0.25">
      <c r="A1292" s="28" t="s">
        <v>2008</v>
      </c>
      <c r="B1292" s="29" t="s">
        <v>2009</v>
      </c>
      <c r="C1292" s="29" t="s">
        <v>181</v>
      </c>
      <c r="D1292" s="29" t="s">
        <v>2019</v>
      </c>
      <c r="E1292" s="29" t="s">
        <v>182</v>
      </c>
      <c r="F1292" s="29" t="s">
        <v>183</v>
      </c>
      <c r="G1292" s="29" t="s">
        <v>1975</v>
      </c>
      <c r="H1292" s="30">
        <v>44735</v>
      </c>
      <c r="I1292" s="30">
        <v>44926</v>
      </c>
      <c r="J1292" s="30" t="s">
        <v>1921</v>
      </c>
      <c r="K1292" s="29" t="s">
        <v>2011</v>
      </c>
      <c r="L1292" s="29" t="s">
        <v>2012</v>
      </c>
      <c r="M1292" s="29" t="s">
        <v>1978</v>
      </c>
      <c r="N1292" s="29" t="s">
        <v>1992</v>
      </c>
      <c r="O1292" s="29" t="s">
        <v>1993</v>
      </c>
      <c r="P1292" s="29" t="s">
        <v>1981</v>
      </c>
      <c r="Q1292" s="29" t="s">
        <v>1982</v>
      </c>
      <c r="R1292" s="30">
        <v>45931</v>
      </c>
      <c r="S1292" s="30"/>
      <c r="T1292" s="30">
        <v>45961</v>
      </c>
      <c r="U1292" s="30"/>
      <c r="V1292" s="29" t="s">
        <v>2000</v>
      </c>
      <c r="W1292" s="29" t="s">
        <v>2001</v>
      </c>
      <c r="X1292" s="30">
        <v>44881</v>
      </c>
      <c r="Y1292" s="29" t="s">
        <v>1985</v>
      </c>
    </row>
    <row r="1293" spans="1:25" x14ac:dyDescent="0.25">
      <c r="A1293" s="28" t="s">
        <v>2008</v>
      </c>
      <c r="B1293" s="29" t="s">
        <v>2009</v>
      </c>
      <c r="C1293" s="29" t="s">
        <v>181</v>
      </c>
      <c r="D1293" s="29" t="s">
        <v>2019</v>
      </c>
      <c r="E1293" s="29" t="s">
        <v>182</v>
      </c>
      <c r="F1293" s="29" t="s">
        <v>183</v>
      </c>
      <c r="G1293" s="29" t="s">
        <v>1975</v>
      </c>
      <c r="H1293" s="30">
        <v>44735</v>
      </c>
      <c r="I1293" s="30">
        <v>44926</v>
      </c>
      <c r="J1293" s="30" t="s">
        <v>1921</v>
      </c>
      <c r="K1293" s="29" t="s">
        <v>2011</v>
      </c>
      <c r="L1293" s="29" t="s">
        <v>2012</v>
      </c>
      <c r="M1293" s="29" t="s">
        <v>1978</v>
      </c>
      <c r="N1293" s="29" t="s">
        <v>1994</v>
      </c>
      <c r="O1293" s="29" t="s">
        <v>1995</v>
      </c>
      <c r="P1293" s="29" t="s">
        <v>1981</v>
      </c>
      <c r="Q1293" s="29" t="s">
        <v>1982</v>
      </c>
      <c r="R1293" s="30">
        <v>46006</v>
      </c>
      <c r="S1293" s="30"/>
      <c r="T1293" s="30">
        <v>46568</v>
      </c>
      <c r="U1293" s="30"/>
      <c r="V1293" s="29" t="s">
        <v>2000</v>
      </c>
      <c r="W1293" s="29" t="s">
        <v>2001</v>
      </c>
      <c r="X1293" s="30">
        <v>44881</v>
      </c>
      <c r="Y1293" s="29" t="s">
        <v>1985</v>
      </c>
    </row>
    <row r="1294" spans="1:25" x14ac:dyDescent="0.25">
      <c r="A1294" s="28" t="s">
        <v>2008</v>
      </c>
      <c r="B1294" s="29" t="s">
        <v>2009</v>
      </c>
      <c r="C1294" s="29" t="s">
        <v>181</v>
      </c>
      <c r="D1294" s="29" t="s">
        <v>2019</v>
      </c>
      <c r="E1294" s="29" t="s">
        <v>182</v>
      </c>
      <c r="F1294" s="29" t="s">
        <v>183</v>
      </c>
      <c r="G1294" s="29" t="s">
        <v>1975</v>
      </c>
      <c r="H1294" s="30">
        <v>44735</v>
      </c>
      <c r="I1294" s="30">
        <v>44926</v>
      </c>
      <c r="J1294" s="30" t="s">
        <v>1921</v>
      </c>
      <c r="K1294" s="29" t="s">
        <v>2011</v>
      </c>
      <c r="L1294" s="29" t="s">
        <v>2012</v>
      </c>
      <c r="M1294" s="29" t="s">
        <v>1978</v>
      </c>
      <c r="N1294" s="29" t="s">
        <v>1996</v>
      </c>
      <c r="O1294" s="29" t="s">
        <v>1997</v>
      </c>
      <c r="P1294" s="29" t="s">
        <v>1981</v>
      </c>
      <c r="Q1294" s="29" t="s">
        <v>1982</v>
      </c>
      <c r="R1294" s="30">
        <v>46569</v>
      </c>
      <c r="S1294" s="30"/>
      <c r="T1294" s="30">
        <v>46752</v>
      </c>
      <c r="U1294" s="30"/>
      <c r="V1294" s="29" t="s">
        <v>2000</v>
      </c>
      <c r="W1294" s="29" t="s">
        <v>2001</v>
      </c>
      <c r="X1294" s="30">
        <v>44881</v>
      </c>
      <c r="Y1294" s="29" t="s">
        <v>1985</v>
      </c>
    </row>
    <row r="1295" spans="1:25" x14ac:dyDescent="0.25">
      <c r="A1295" s="28" t="s">
        <v>2008</v>
      </c>
      <c r="B1295" s="29" t="s">
        <v>2009</v>
      </c>
      <c r="C1295" s="29" t="s">
        <v>196</v>
      </c>
      <c r="D1295" s="29" t="s">
        <v>2024</v>
      </c>
      <c r="E1295" s="29" t="s">
        <v>197</v>
      </c>
      <c r="F1295" s="29" t="s">
        <v>198</v>
      </c>
      <c r="G1295" s="29" t="s">
        <v>1975</v>
      </c>
      <c r="H1295" s="30">
        <v>44740</v>
      </c>
      <c r="I1295" s="30">
        <v>46752</v>
      </c>
      <c r="J1295" s="30" t="s">
        <v>1921</v>
      </c>
      <c r="K1295" s="29" t="s">
        <v>2011</v>
      </c>
      <c r="L1295" s="29" t="s">
        <v>2012</v>
      </c>
      <c r="M1295" s="29" t="s">
        <v>1978</v>
      </c>
      <c r="N1295" s="29" t="s">
        <v>1979</v>
      </c>
      <c r="O1295" s="29" t="s">
        <v>1980</v>
      </c>
      <c r="P1295" s="29" t="s">
        <v>1981</v>
      </c>
      <c r="Q1295" s="29" t="s">
        <v>1982</v>
      </c>
      <c r="R1295" s="30">
        <v>44562</v>
      </c>
      <c r="S1295" s="30">
        <v>44562</v>
      </c>
      <c r="T1295" s="30">
        <v>44678</v>
      </c>
      <c r="U1295" s="30">
        <v>44678</v>
      </c>
      <c r="V1295" s="29" t="s">
        <v>1983</v>
      </c>
      <c r="W1295" s="29" t="s">
        <v>1984</v>
      </c>
      <c r="X1295" s="30">
        <v>44881</v>
      </c>
      <c r="Y1295" s="29" t="s">
        <v>1985</v>
      </c>
    </row>
    <row r="1296" spans="1:25" x14ac:dyDescent="0.25">
      <c r="A1296" s="28" t="s">
        <v>2008</v>
      </c>
      <c r="B1296" s="29" t="s">
        <v>2009</v>
      </c>
      <c r="C1296" s="29" t="s">
        <v>196</v>
      </c>
      <c r="D1296" s="29" t="s">
        <v>2024</v>
      </c>
      <c r="E1296" s="29" t="s">
        <v>197</v>
      </c>
      <c r="F1296" s="29" t="s">
        <v>198</v>
      </c>
      <c r="G1296" s="29" t="s">
        <v>1975</v>
      </c>
      <c r="H1296" s="30">
        <v>44740</v>
      </c>
      <c r="I1296" s="30">
        <v>46752</v>
      </c>
      <c r="J1296" s="30" t="s">
        <v>1921</v>
      </c>
      <c r="K1296" s="29" t="s">
        <v>2011</v>
      </c>
      <c r="L1296" s="29" t="s">
        <v>2012</v>
      </c>
      <c r="M1296" s="29" t="s">
        <v>1978</v>
      </c>
      <c r="N1296" s="29" t="s">
        <v>1986</v>
      </c>
      <c r="O1296" s="29" t="s">
        <v>1987</v>
      </c>
      <c r="P1296" s="29" t="s">
        <v>1981</v>
      </c>
      <c r="Q1296" s="29" t="s">
        <v>1982</v>
      </c>
      <c r="R1296" s="30">
        <v>45292</v>
      </c>
      <c r="S1296" s="30">
        <v>45343</v>
      </c>
      <c r="T1296" s="30">
        <v>45596</v>
      </c>
      <c r="U1296" s="30">
        <v>45575</v>
      </c>
      <c r="V1296" s="29" t="s">
        <v>1983</v>
      </c>
      <c r="W1296" s="29" t="s">
        <v>1984</v>
      </c>
      <c r="X1296" s="30">
        <v>44881</v>
      </c>
      <c r="Y1296" s="29" t="s">
        <v>1985</v>
      </c>
    </row>
    <row r="1297" spans="1:25" x14ac:dyDescent="0.25">
      <c r="A1297" s="28" t="s">
        <v>2008</v>
      </c>
      <c r="B1297" s="29" t="s">
        <v>2009</v>
      </c>
      <c r="C1297" s="29" t="s">
        <v>196</v>
      </c>
      <c r="D1297" s="29" t="s">
        <v>2024</v>
      </c>
      <c r="E1297" s="29" t="s">
        <v>197</v>
      </c>
      <c r="F1297" s="29" t="s">
        <v>198</v>
      </c>
      <c r="G1297" s="29" t="s">
        <v>1975</v>
      </c>
      <c r="H1297" s="30">
        <v>44740</v>
      </c>
      <c r="I1297" s="30">
        <v>46752</v>
      </c>
      <c r="J1297" s="30" t="s">
        <v>1921</v>
      </c>
      <c r="K1297" s="29" t="s">
        <v>2011</v>
      </c>
      <c r="L1297" s="29" t="s">
        <v>2012</v>
      </c>
      <c r="M1297" s="29" t="s">
        <v>1978</v>
      </c>
      <c r="N1297" s="29" t="s">
        <v>1988</v>
      </c>
      <c r="O1297" s="29" t="s">
        <v>1989</v>
      </c>
      <c r="P1297" s="29" t="s">
        <v>1981</v>
      </c>
      <c r="Q1297" s="29" t="s">
        <v>1982</v>
      </c>
      <c r="R1297" s="30">
        <v>45597</v>
      </c>
      <c r="S1297" s="30">
        <v>45344</v>
      </c>
      <c r="T1297" s="30">
        <v>45657</v>
      </c>
      <c r="U1297" s="30">
        <v>45575</v>
      </c>
      <c r="V1297" s="29" t="s">
        <v>1983</v>
      </c>
      <c r="W1297" s="29" t="s">
        <v>1984</v>
      </c>
      <c r="X1297" s="30">
        <v>44881</v>
      </c>
      <c r="Y1297" s="29" t="s">
        <v>1985</v>
      </c>
    </row>
    <row r="1298" spans="1:25" x14ac:dyDescent="0.25">
      <c r="A1298" s="28" t="s">
        <v>2008</v>
      </c>
      <c r="B1298" s="29" t="s">
        <v>2009</v>
      </c>
      <c r="C1298" s="29" t="s">
        <v>196</v>
      </c>
      <c r="D1298" s="29" t="s">
        <v>2024</v>
      </c>
      <c r="E1298" s="29" t="s">
        <v>197</v>
      </c>
      <c r="F1298" s="29" t="s">
        <v>198</v>
      </c>
      <c r="G1298" s="29" t="s">
        <v>1975</v>
      </c>
      <c r="H1298" s="30">
        <v>44740</v>
      </c>
      <c r="I1298" s="30">
        <v>46752</v>
      </c>
      <c r="J1298" s="30" t="s">
        <v>1921</v>
      </c>
      <c r="K1298" s="29" t="s">
        <v>2011</v>
      </c>
      <c r="L1298" s="29" t="s">
        <v>2012</v>
      </c>
      <c r="M1298" s="29" t="s">
        <v>1978</v>
      </c>
      <c r="N1298" s="29" t="s">
        <v>1990</v>
      </c>
      <c r="O1298" s="29" t="s">
        <v>1991</v>
      </c>
      <c r="P1298" s="29" t="s">
        <v>1981</v>
      </c>
      <c r="Q1298" s="29" t="s">
        <v>1982</v>
      </c>
      <c r="R1298" s="30">
        <v>45658</v>
      </c>
      <c r="S1298" s="30"/>
      <c r="T1298" s="30">
        <v>45747</v>
      </c>
      <c r="U1298" s="30"/>
      <c r="V1298" s="29" t="s">
        <v>1983</v>
      </c>
      <c r="W1298" s="29" t="s">
        <v>1984</v>
      </c>
      <c r="X1298" s="30">
        <v>44881</v>
      </c>
      <c r="Y1298" s="29" t="s">
        <v>1985</v>
      </c>
    </row>
    <row r="1299" spans="1:25" x14ac:dyDescent="0.25">
      <c r="A1299" s="28" t="s">
        <v>2008</v>
      </c>
      <c r="B1299" s="29" t="s">
        <v>2009</v>
      </c>
      <c r="C1299" s="29" t="s">
        <v>196</v>
      </c>
      <c r="D1299" s="29" t="s">
        <v>2024</v>
      </c>
      <c r="E1299" s="29" t="s">
        <v>197</v>
      </c>
      <c r="F1299" s="29" t="s">
        <v>198</v>
      </c>
      <c r="G1299" s="29" t="s">
        <v>1975</v>
      </c>
      <c r="H1299" s="30">
        <v>44740</v>
      </c>
      <c r="I1299" s="30">
        <v>46752</v>
      </c>
      <c r="J1299" s="30" t="s">
        <v>1921</v>
      </c>
      <c r="K1299" s="29" t="s">
        <v>2011</v>
      </c>
      <c r="L1299" s="29" t="s">
        <v>2012</v>
      </c>
      <c r="M1299" s="29" t="s">
        <v>1978</v>
      </c>
      <c r="N1299" s="29" t="s">
        <v>1992</v>
      </c>
      <c r="O1299" s="29" t="s">
        <v>1993</v>
      </c>
      <c r="P1299" s="29" t="s">
        <v>1981</v>
      </c>
      <c r="Q1299" s="29" t="s">
        <v>1982</v>
      </c>
      <c r="R1299" s="30">
        <v>45868</v>
      </c>
      <c r="S1299" s="30"/>
      <c r="T1299" s="30">
        <v>45899</v>
      </c>
      <c r="U1299" s="30"/>
      <c r="V1299" s="29" t="s">
        <v>1983</v>
      </c>
      <c r="W1299" s="29" t="s">
        <v>1984</v>
      </c>
      <c r="X1299" s="30">
        <v>44881</v>
      </c>
      <c r="Y1299" s="29" t="s">
        <v>1985</v>
      </c>
    </row>
    <row r="1300" spans="1:25" x14ac:dyDescent="0.25">
      <c r="A1300" s="28" t="s">
        <v>2008</v>
      </c>
      <c r="B1300" s="29" t="s">
        <v>2009</v>
      </c>
      <c r="C1300" s="29" t="s">
        <v>196</v>
      </c>
      <c r="D1300" s="29" t="s">
        <v>2024</v>
      </c>
      <c r="E1300" s="29" t="s">
        <v>197</v>
      </c>
      <c r="F1300" s="29" t="s">
        <v>198</v>
      </c>
      <c r="G1300" s="29" t="s">
        <v>1975</v>
      </c>
      <c r="H1300" s="30">
        <v>44740</v>
      </c>
      <c r="I1300" s="30">
        <v>46752</v>
      </c>
      <c r="J1300" s="30" t="s">
        <v>1921</v>
      </c>
      <c r="K1300" s="29" t="s">
        <v>2011</v>
      </c>
      <c r="L1300" s="29" t="s">
        <v>2012</v>
      </c>
      <c r="M1300" s="29" t="s">
        <v>1978</v>
      </c>
      <c r="N1300" s="29" t="s">
        <v>1994</v>
      </c>
      <c r="O1300" s="29" t="s">
        <v>1995</v>
      </c>
      <c r="P1300" s="29" t="s">
        <v>1981</v>
      </c>
      <c r="Q1300" s="29" t="s">
        <v>1982</v>
      </c>
      <c r="R1300" s="30">
        <v>45838</v>
      </c>
      <c r="S1300" s="30"/>
      <c r="T1300" s="30">
        <v>46690</v>
      </c>
      <c r="U1300" s="30"/>
      <c r="V1300" s="29" t="s">
        <v>1983</v>
      </c>
      <c r="W1300" s="29" t="s">
        <v>1984</v>
      </c>
      <c r="X1300" s="30">
        <v>44881</v>
      </c>
      <c r="Y1300" s="29" t="s">
        <v>1985</v>
      </c>
    </row>
    <row r="1301" spans="1:25" x14ac:dyDescent="0.25">
      <c r="A1301" s="28" t="s">
        <v>2008</v>
      </c>
      <c r="B1301" s="29" t="s">
        <v>2009</v>
      </c>
      <c r="C1301" s="29" t="s">
        <v>196</v>
      </c>
      <c r="D1301" s="29" t="s">
        <v>2024</v>
      </c>
      <c r="E1301" s="29" t="s">
        <v>197</v>
      </c>
      <c r="F1301" s="29" t="s">
        <v>198</v>
      </c>
      <c r="G1301" s="29" t="s">
        <v>1975</v>
      </c>
      <c r="H1301" s="30">
        <v>44740</v>
      </c>
      <c r="I1301" s="30">
        <v>46752</v>
      </c>
      <c r="J1301" s="30" t="s">
        <v>1921</v>
      </c>
      <c r="K1301" s="29" t="s">
        <v>2011</v>
      </c>
      <c r="L1301" s="29" t="s">
        <v>2012</v>
      </c>
      <c r="M1301" s="29" t="s">
        <v>1978</v>
      </c>
      <c r="N1301" s="29" t="s">
        <v>1996</v>
      </c>
      <c r="O1301" s="29" t="s">
        <v>1997</v>
      </c>
      <c r="P1301" s="29" t="s">
        <v>1981</v>
      </c>
      <c r="Q1301" s="29" t="s">
        <v>1982</v>
      </c>
      <c r="R1301" s="30">
        <v>46266</v>
      </c>
      <c r="S1301" s="30"/>
      <c r="T1301" s="30">
        <v>46752</v>
      </c>
      <c r="U1301" s="30"/>
      <c r="V1301" s="29" t="s">
        <v>1983</v>
      </c>
      <c r="W1301" s="29" t="s">
        <v>1984</v>
      </c>
      <c r="X1301" s="30">
        <v>44881</v>
      </c>
      <c r="Y1301" s="29" t="s">
        <v>1985</v>
      </c>
    </row>
    <row r="1302" spans="1:25" x14ac:dyDescent="0.25">
      <c r="A1302" s="28" t="s">
        <v>2008</v>
      </c>
      <c r="B1302" s="29" t="s">
        <v>2009</v>
      </c>
      <c r="C1302" s="29" t="s">
        <v>176</v>
      </c>
      <c r="D1302" s="29" t="s">
        <v>2017</v>
      </c>
      <c r="E1302" s="29" t="s">
        <v>177</v>
      </c>
      <c r="F1302" s="29" t="s">
        <v>2701</v>
      </c>
      <c r="G1302" s="29" t="s">
        <v>1975</v>
      </c>
      <c r="H1302" s="30">
        <v>44740</v>
      </c>
      <c r="I1302" s="30">
        <v>46752</v>
      </c>
      <c r="J1302" s="30" t="s">
        <v>1921</v>
      </c>
      <c r="K1302" s="29" t="s">
        <v>2011</v>
      </c>
      <c r="L1302" s="29" t="s">
        <v>2012</v>
      </c>
      <c r="M1302" s="29" t="s">
        <v>1978</v>
      </c>
      <c r="N1302" s="29" t="s">
        <v>1979</v>
      </c>
      <c r="O1302" s="29" t="s">
        <v>1980</v>
      </c>
      <c r="P1302" s="29" t="s">
        <v>1981</v>
      </c>
      <c r="Q1302" s="29" t="s">
        <v>1982</v>
      </c>
      <c r="R1302" s="30">
        <v>44927</v>
      </c>
      <c r="S1302" s="30">
        <v>44927</v>
      </c>
      <c r="T1302" s="30">
        <v>45138</v>
      </c>
      <c r="U1302" s="30">
        <v>45138</v>
      </c>
      <c r="V1302" s="29" t="s">
        <v>1983</v>
      </c>
      <c r="W1302" s="29" t="s">
        <v>1984</v>
      </c>
      <c r="X1302" s="30">
        <v>44881</v>
      </c>
      <c r="Y1302" s="29" t="s">
        <v>1985</v>
      </c>
    </row>
    <row r="1303" spans="1:25" x14ac:dyDescent="0.25">
      <c r="A1303" s="28" t="s">
        <v>2008</v>
      </c>
      <c r="B1303" s="29" t="s">
        <v>2009</v>
      </c>
      <c r="C1303" s="29" t="s">
        <v>176</v>
      </c>
      <c r="D1303" s="29" t="s">
        <v>2017</v>
      </c>
      <c r="E1303" s="29" t="s">
        <v>177</v>
      </c>
      <c r="F1303" s="29" t="s">
        <v>2701</v>
      </c>
      <c r="G1303" s="29" t="s">
        <v>1975</v>
      </c>
      <c r="H1303" s="30">
        <v>44740</v>
      </c>
      <c r="I1303" s="30">
        <v>46752</v>
      </c>
      <c r="J1303" s="30" t="s">
        <v>1921</v>
      </c>
      <c r="K1303" s="29" t="s">
        <v>2011</v>
      </c>
      <c r="L1303" s="29" t="s">
        <v>2012</v>
      </c>
      <c r="M1303" s="29" t="s">
        <v>1978</v>
      </c>
      <c r="N1303" s="29" t="s">
        <v>1986</v>
      </c>
      <c r="O1303" s="29" t="s">
        <v>1987</v>
      </c>
      <c r="P1303" s="29" t="s">
        <v>1981</v>
      </c>
      <c r="Q1303" s="29" t="s">
        <v>1982</v>
      </c>
      <c r="R1303" s="30">
        <v>45139</v>
      </c>
      <c r="S1303" s="30">
        <v>45259</v>
      </c>
      <c r="T1303" s="30">
        <v>45139</v>
      </c>
      <c r="U1303" s="30">
        <v>45259</v>
      </c>
      <c r="V1303" s="29" t="s">
        <v>1983</v>
      </c>
      <c r="W1303" s="29" t="s">
        <v>1984</v>
      </c>
      <c r="X1303" s="30">
        <v>44881</v>
      </c>
      <c r="Y1303" s="29" t="s">
        <v>1985</v>
      </c>
    </row>
    <row r="1304" spans="1:25" x14ac:dyDescent="0.25">
      <c r="A1304" s="28" t="s">
        <v>2008</v>
      </c>
      <c r="B1304" s="29" t="s">
        <v>2009</v>
      </c>
      <c r="C1304" s="29" t="s">
        <v>176</v>
      </c>
      <c r="D1304" s="29" t="s">
        <v>2017</v>
      </c>
      <c r="E1304" s="29" t="s">
        <v>177</v>
      </c>
      <c r="F1304" s="29" t="s">
        <v>2701</v>
      </c>
      <c r="G1304" s="29" t="s">
        <v>1975</v>
      </c>
      <c r="H1304" s="30">
        <v>44740</v>
      </c>
      <c r="I1304" s="30">
        <v>46752</v>
      </c>
      <c r="J1304" s="30" t="s">
        <v>1921</v>
      </c>
      <c r="K1304" s="29" t="s">
        <v>2011</v>
      </c>
      <c r="L1304" s="29" t="s">
        <v>2012</v>
      </c>
      <c r="M1304" s="29" t="s">
        <v>1978</v>
      </c>
      <c r="N1304" s="29" t="s">
        <v>1988</v>
      </c>
      <c r="O1304" s="29" t="s">
        <v>1989</v>
      </c>
      <c r="P1304" s="29" t="s">
        <v>1981</v>
      </c>
      <c r="Q1304" s="29" t="s">
        <v>1982</v>
      </c>
      <c r="R1304" s="30">
        <v>45260</v>
      </c>
      <c r="S1304" s="30">
        <v>45260</v>
      </c>
      <c r="T1304" s="30">
        <v>45575</v>
      </c>
      <c r="U1304" s="30">
        <v>45575</v>
      </c>
      <c r="V1304" s="29" t="s">
        <v>1983</v>
      </c>
      <c r="W1304" s="29" t="s">
        <v>1984</v>
      </c>
      <c r="X1304" s="30">
        <v>44881</v>
      </c>
      <c r="Y1304" s="29" t="s">
        <v>1985</v>
      </c>
    </row>
    <row r="1305" spans="1:25" x14ac:dyDescent="0.25">
      <c r="A1305" s="28" t="s">
        <v>2008</v>
      </c>
      <c r="B1305" s="29" t="s">
        <v>2009</v>
      </c>
      <c r="C1305" s="29" t="s">
        <v>176</v>
      </c>
      <c r="D1305" s="29" t="s">
        <v>2017</v>
      </c>
      <c r="E1305" s="29" t="s">
        <v>177</v>
      </c>
      <c r="F1305" s="29" t="s">
        <v>2701</v>
      </c>
      <c r="G1305" s="29" t="s">
        <v>1975</v>
      </c>
      <c r="H1305" s="30">
        <v>44740</v>
      </c>
      <c r="I1305" s="30">
        <v>46752</v>
      </c>
      <c r="J1305" s="30" t="s">
        <v>1921</v>
      </c>
      <c r="K1305" s="29" t="s">
        <v>2011</v>
      </c>
      <c r="L1305" s="29" t="s">
        <v>2012</v>
      </c>
      <c r="M1305" s="29" t="s">
        <v>1978</v>
      </c>
      <c r="N1305" s="29" t="s">
        <v>1990</v>
      </c>
      <c r="O1305" s="29" t="s">
        <v>1991</v>
      </c>
      <c r="P1305" s="29" t="s">
        <v>1981</v>
      </c>
      <c r="Q1305" s="29" t="s">
        <v>1982</v>
      </c>
      <c r="R1305" s="30">
        <v>45853</v>
      </c>
      <c r="S1305" s="30"/>
      <c r="T1305" s="30">
        <v>45945</v>
      </c>
      <c r="U1305" s="30"/>
      <c r="V1305" s="29" t="s">
        <v>1983</v>
      </c>
      <c r="W1305" s="29" t="s">
        <v>1984</v>
      </c>
      <c r="X1305" s="30">
        <v>44881</v>
      </c>
      <c r="Y1305" s="29" t="s">
        <v>1985</v>
      </c>
    </row>
    <row r="1306" spans="1:25" x14ac:dyDescent="0.25">
      <c r="A1306" s="28" t="s">
        <v>2008</v>
      </c>
      <c r="B1306" s="29" t="s">
        <v>2009</v>
      </c>
      <c r="C1306" s="29" t="s">
        <v>176</v>
      </c>
      <c r="D1306" s="29" t="s">
        <v>2017</v>
      </c>
      <c r="E1306" s="29" t="s">
        <v>177</v>
      </c>
      <c r="F1306" s="29" t="s">
        <v>2701</v>
      </c>
      <c r="G1306" s="29" t="s">
        <v>1975</v>
      </c>
      <c r="H1306" s="30">
        <v>44740</v>
      </c>
      <c r="I1306" s="30">
        <v>46752</v>
      </c>
      <c r="J1306" s="30" t="s">
        <v>1921</v>
      </c>
      <c r="K1306" s="29" t="s">
        <v>2011</v>
      </c>
      <c r="L1306" s="29" t="s">
        <v>2012</v>
      </c>
      <c r="M1306" s="29" t="s">
        <v>1978</v>
      </c>
      <c r="N1306" s="29" t="s">
        <v>1992</v>
      </c>
      <c r="O1306" s="29" t="s">
        <v>1993</v>
      </c>
      <c r="P1306" s="29" t="s">
        <v>1981</v>
      </c>
      <c r="Q1306" s="29" t="s">
        <v>1982</v>
      </c>
      <c r="R1306" s="30">
        <v>45576</v>
      </c>
      <c r="S1306" s="30">
        <v>45576</v>
      </c>
      <c r="T1306" s="30">
        <v>45976</v>
      </c>
      <c r="U1306" s="30"/>
      <c r="V1306" s="29" t="s">
        <v>1983</v>
      </c>
      <c r="W1306" s="29" t="s">
        <v>1984</v>
      </c>
      <c r="X1306" s="30">
        <v>44881</v>
      </c>
      <c r="Y1306" s="29" t="s">
        <v>1985</v>
      </c>
    </row>
    <row r="1307" spans="1:25" x14ac:dyDescent="0.25">
      <c r="A1307" s="28" t="s">
        <v>2008</v>
      </c>
      <c r="B1307" s="29" t="s">
        <v>2009</v>
      </c>
      <c r="C1307" s="29" t="s">
        <v>176</v>
      </c>
      <c r="D1307" s="29" t="s">
        <v>2017</v>
      </c>
      <c r="E1307" s="29" t="s">
        <v>177</v>
      </c>
      <c r="F1307" s="29" t="s">
        <v>2701</v>
      </c>
      <c r="G1307" s="29" t="s">
        <v>1975</v>
      </c>
      <c r="H1307" s="30">
        <v>44740</v>
      </c>
      <c r="I1307" s="30">
        <v>46752</v>
      </c>
      <c r="J1307" s="30" t="s">
        <v>1921</v>
      </c>
      <c r="K1307" s="29" t="s">
        <v>2011</v>
      </c>
      <c r="L1307" s="29" t="s">
        <v>2012</v>
      </c>
      <c r="M1307" s="29" t="s">
        <v>1978</v>
      </c>
      <c r="N1307" s="29" t="s">
        <v>1994</v>
      </c>
      <c r="O1307" s="29" t="s">
        <v>1995</v>
      </c>
      <c r="P1307" s="29" t="s">
        <v>1981</v>
      </c>
      <c r="Q1307" s="29" t="s">
        <v>1982</v>
      </c>
      <c r="R1307" s="30">
        <v>45977</v>
      </c>
      <c r="S1307" s="30"/>
      <c r="T1307" s="30">
        <v>46568</v>
      </c>
      <c r="U1307" s="30"/>
      <c r="V1307" s="29" t="s">
        <v>1983</v>
      </c>
      <c r="W1307" s="29" t="s">
        <v>1984</v>
      </c>
      <c r="X1307" s="30">
        <v>44881</v>
      </c>
      <c r="Y1307" s="29" t="s">
        <v>1985</v>
      </c>
    </row>
    <row r="1308" spans="1:25" x14ac:dyDescent="0.25">
      <c r="A1308" s="28" t="s">
        <v>2008</v>
      </c>
      <c r="B1308" s="29" t="s">
        <v>2009</v>
      </c>
      <c r="C1308" s="29" t="s">
        <v>176</v>
      </c>
      <c r="D1308" s="29" t="s">
        <v>2017</v>
      </c>
      <c r="E1308" s="29" t="s">
        <v>177</v>
      </c>
      <c r="F1308" s="29" t="s">
        <v>2701</v>
      </c>
      <c r="G1308" s="29" t="s">
        <v>1975</v>
      </c>
      <c r="H1308" s="30">
        <v>44740</v>
      </c>
      <c r="I1308" s="30">
        <v>46752</v>
      </c>
      <c r="J1308" s="30" t="s">
        <v>1921</v>
      </c>
      <c r="K1308" s="29" t="s">
        <v>2011</v>
      </c>
      <c r="L1308" s="29" t="s">
        <v>2012</v>
      </c>
      <c r="M1308" s="29" t="s">
        <v>1978</v>
      </c>
      <c r="N1308" s="29" t="s">
        <v>1996</v>
      </c>
      <c r="O1308" s="29" t="s">
        <v>1997</v>
      </c>
      <c r="P1308" s="29" t="s">
        <v>1981</v>
      </c>
      <c r="Q1308" s="29" t="s">
        <v>1982</v>
      </c>
      <c r="R1308" s="30">
        <v>46569</v>
      </c>
      <c r="S1308" s="30"/>
      <c r="T1308" s="30">
        <v>46752</v>
      </c>
      <c r="U1308" s="30"/>
      <c r="V1308" s="29" t="s">
        <v>1983</v>
      </c>
      <c r="W1308" s="29" t="s">
        <v>1984</v>
      </c>
      <c r="X1308" s="30">
        <v>44881</v>
      </c>
      <c r="Y1308" s="29" t="s">
        <v>1985</v>
      </c>
    </row>
    <row r="1309" spans="1:25" x14ac:dyDescent="0.25">
      <c r="A1309" s="28" t="s">
        <v>2008</v>
      </c>
      <c r="B1309" s="29" t="s">
        <v>2009</v>
      </c>
      <c r="C1309" s="29" t="s">
        <v>187</v>
      </c>
      <c r="D1309" s="29" t="s">
        <v>2021</v>
      </c>
      <c r="E1309" s="29" t="s">
        <v>188</v>
      </c>
      <c r="F1309" s="29" t="s">
        <v>189</v>
      </c>
      <c r="G1309" s="29" t="s">
        <v>1975</v>
      </c>
      <c r="H1309" s="30">
        <v>44673</v>
      </c>
      <c r="I1309" s="30">
        <v>46387</v>
      </c>
      <c r="J1309" s="30" t="s">
        <v>1921</v>
      </c>
      <c r="K1309" s="29" t="s">
        <v>2011</v>
      </c>
      <c r="L1309" s="29" t="s">
        <v>2012</v>
      </c>
      <c r="M1309" s="29" t="s">
        <v>1978</v>
      </c>
      <c r="N1309" s="29" t="s">
        <v>1979</v>
      </c>
      <c r="O1309" s="29" t="s">
        <v>1980</v>
      </c>
      <c r="P1309" s="29" t="s">
        <v>1981</v>
      </c>
      <c r="Q1309" s="29" t="s">
        <v>1982</v>
      </c>
      <c r="R1309" s="30">
        <v>44562</v>
      </c>
      <c r="S1309" s="30">
        <v>44562</v>
      </c>
      <c r="T1309" s="30">
        <v>44681</v>
      </c>
      <c r="U1309" s="30">
        <v>44678</v>
      </c>
      <c r="V1309" s="29" t="s">
        <v>1983</v>
      </c>
      <c r="W1309" s="29" t="s">
        <v>1984</v>
      </c>
      <c r="X1309" s="30">
        <v>44881</v>
      </c>
      <c r="Y1309" s="29" t="s">
        <v>1985</v>
      </c>
    </row>
    <row r="1310" spans="1:25" x14ac:dyDescent="0.25">
      <c r="A1310" s="28" t="s">
        <v>2008</v>
      </c>
      <c r="B1310" s="29" t="s">
        <v>2009</v>
      </c>
      <c r="C1310" s="29" t="s">
        <v>187</v>
      </c>
      <c r="D1310" s="29" t="s">
        <v>2021</v>
      </c>
      <c r="E1310" s="29" t="s">
        <v>188</v>
      </c>
      <c r="F1310" s="29" t="s">
        <v>189</v>
      </c>
      <c r="G1310" s="29" t="s">
        <v>1975</v>
      </c>
      <c r="H1310" s="30">
        <v>44673</v>
      </c>
      <c r="I1310" s="30">
        <v>46387</v>
      </c>
      <c r="J1310" s="30" t="s">
        <v>1921</v>
      </c>
      <c r="K1310" s="29" t="s">
        <v>2011</v>
      </c>
      <c r="L1310" s="29" t="s">
        <v>2012</v>
      </c>
      <c r="M1310" s="29" t="s">
        <v>1978</v>
      </c>
      <c r="N1310" s="29" t="s">
        <v>1986</v>
      </c>
      <c r="O1310" s="29" t="s">
        <v>1987</v>
      </c>
      <c r="P1310" s="29" t="s">
        <v>1981</v>
      </c>
      <c r="Q1310" s="29" t="s">
        <v>1982</v>
      </c>
      <c r="R1310" s="30">
        <v>45597</v>
      </c>
      <c r="S1310" s="30"/>
      <c r="T1310" s="30">
        <v>45657</v>
      </c>
      <c r="U1310" s="30"/>
      <c r="V1310" s="29" t="s">
        <v>1983</v>
      </c>
      <c r="W1310" s="29" t="s">
        <v>1984</v>
      </c>
      <c r="X1310" s="30">
        <v>44881</v>
      </c>
      <c r="Y1310" s="29" t="s">
        <v>1985</v>
      </c>
    </row>
    <row r="1311" spans="1:25" x14ac:dyDescent="0.25">
      <c r="A1311" s="28" t="s">
        <v>2008</v>
      </c>
      <c r="B1311" s="29" t="s">
        <v>2009</v>
      </c>
      <c r="C1311" s="29" t="s">
        <v>187</v>
      </c>
      <c r="D1311" s="29" t="s">
        <v>2021</v>
      </c>
      <c r="E1311" s="29" t="s">
        <v>188</v>
      </c>
      <c r="F1311" s="29" t="s">
        <v>189</v>
      </c>
      <c r="G1311" s="29" t="s">
        <v>1975</v>
      </c>
      <c r="H1311" s="30">
        <v>44673</v>
      </c>
      <c r="I1311" s="30">
        <v>46387</v>
      </c>
      <c r="J1311" s="30" t="s">
        <v>1921</v>
      </c>
      <c r="K1311" s="29" t="s">
        <v>2011</v>
      </c>
      <c r="L1311" s="29" t="s">
        <v>2012</v>
      </c>
      <c r="M1311" s="29" t="s">
        <v>1978</v>
      </c>
      <c r="N1311" s="29" t="s">
        <v>1988</v>
      </c>
      <c r="O1311" s="29" t="s">
        <v>1989</v>
      </c>
      <c r="P1311" s="29" t="s">
        <v>1981</v>
      </c>
      <c r="Q1311" s="29" t="s">
        <v>1982</v>
      </c>
      <c r="R1311" s="30">
        <v>45658</v>
      </c>
      <c r="S1311" s="30"/>
      <c r="T1311" s="30">
        <v>45747</v>
      </c>
      <c r="U1311" s="30"/>
      <c r="V1311" s="29" t="s">
        <v>1983</v>
      </c>
      <c r="W1311" s="29" t="s">
        <v>1984</v>
      </c>
      <c r="X1311" s="30">
        <v>44881</v>
      </c>
      <c r="Y1311" s="29" t="s">
        <v>1985</v>
      </c>
    </row>
    <row r="1312" spans="1:25" x14ac:dyDescent="0.25">
      <c r="A1312" s="28" t="s">
        <v>2008</v>
      </c>
      <c r="B1312" s="29" t="s">
        <v>2009</v>
      </c>
      <c r="C1312" s="29" t="s">
        <v>187</v>
      </c>
      <c r="D1312" s="29" t="s">
        <v>2021</v>
      </c>
      <c r="E1312" s="29" t="s">
        <v>188</v>
      </c>
      <c r="F1312" s="29" t="s">
        <v>189</v>
      </c>
      <c r="G1312" s="29" t="s">
        <v>1975</v>
      </c>
      <c r="H1312" s="30">
        <v>44673</v>
      </c>
      <c r="I1312" s="30">
        <v>46387</v>
      </c>
      <c r="J1312" s="30" t="s">
        <v>1921</v>
      </c>
      <c r="K1312" s="29" t="s">
        <v>2011</v>
      </c>
      <c r="L1312" s="29" t="s">
        <v>2012</v>
      </c>
      <c r="M1312" s="29" t="s">
        <v>1978</v>
      </c>
      <c r="N1312" s="29" t="s">
        <v>1990</v>
      </c>
      <c r="O1312" s="29" t="s">
        <v>1991</v>
      </c>
      <c r="P1312" s="29" t="s">
        <v>1981</v>
      </c>
      <c r="Q1312" s="29" t="s">
        <v>1982</v>
      </c>
      <c r="R1312" s="30">
        <v>45748</v>
      </c>
      <c r="S1312" s="30"/>
      <c r="T1312" s="30">
        <v>45839</v>
      </c>
      <c r="U1312" s="30"/>
      <c r="V1312" s="29" t="s">
        <v>1983</v>
      </c>
      <c r="W1312" s="29" t="s">
        <v>1984</v>
      </c>
      <c r="X1312" s="30">
        <v>44881</v>
      </c>
      <c r="Y1312" s="29" t="s">
        <v>1985</v>
      </c>
    </row>
    <row r="1313" spans="1:25" x14ac:dyDescent="0.25">
      <c r="A1313" s="28" t="s">
        <v>2008</v>
      </c>
      <c r="B1313" s="29" t="s">
        <v>2009</v>
      </c>
      <c r="C1313" s="29" t="s">
        <v>187</v>
      </c>
      <c r="D1313" s="29" t="s">
        <v>2021</v>
      </c>
      <c r="E1313" s="29" t="s">
        <v>188</v>
      </c>
      <c r="F1313" s="29" t="s">
        <v>189</v>
      </c>
      <c r="G1313" s="29" t="s">
        <v>1975</v>
      </c>
      <c r="H1313" s="30">
        <v>44673</v>
      </c>
      <c r="I1313" s="30">
        <v>46387</v>
      </c>
      <c r="J1313" s="30" t="s">
        <v>1921</v>
      </c>
      <c r="K1313" s="29" t="s">
        <v>2011</v>
      </c>
      <c r="L1313" s="29" t="s">
        <v>2012</v>
      </c>
      <c r="M1313" s="29" t="s">
        <v>1978</v>
      </c>
      <c r="N1313" s="29" t="s">
        <v>1992</v>
      </c>
      <c r="O1313" s="29" t="s">
        <v>1993</v>
      </c>
      <c r="P1313" s="29" t="s">
        <v>1981</v>
      </c>
      <c r="Q1313" s="29" t="s">
        <v>1982</v>
      </c>
      <c r="R1313" s="30">
        <v>45869</v>
      </c>
      <c r="S1313" s="30"/>
      <c r="T1313" s="30">
        <v>45961</v>
      </c>
      <c r="U1313" s="30"/>
      <c r="V1313" s="29" t="s">
        <v>1983</v>
      </c>
      <c r="W1313" s="29" t="s">
        <v>1984</v>
      </c>
      <c r="X1313" s="30">
        <v>44881</v>
      </c>
      <c r="Y1313" s="29" t="s">
        <v>1985</v>
      </c>
    </row>
    <row r="1314" spans="1:25" x14ac:dyDescent="0.25">
      <c r="A1314" s="28" t="s">
        <v>2008</v>
      </c>
      <c r="B1314" s="29" t="s">
        <v>2009</v>
      </c>
      <c r="C1314" s="29" t="s">
        <v>187</v>
      </c>
      <c r="D1314" s="29" t="s">
        <v>2021</v>
      </c>
      <c r="E1314" s="29" t="s">
        <v>188</v>
      </c>
      <c r="F1314" s="29" t="s">
        <v>189</v>
      </c>
      <c r="G1314" s="29" t="s">
        <v>1975</v>
      </c>
      <c r="H1314" s="30">
        <v>44673</v>
      </c>
      <c r="I1314" s="30">
        <v>46387</v>
      </c>
      <c r="J1314" s="30" t="s">
        <v>1921</v>
      </c>
      <c r="K1314" s="29" t="s">
        <v>2011</v>
      </c>
      <c r="L1314" s="29" t="s">
        <v>2012</v>
      </c>
      <c r="M1314" s="29" t="s">
        <v>1978</v>
      </c>
      <c r="N1314" s="29" t="s">
        <v>1994</v>
      </c>
      <c r="O1314" s="29" t="s">
        <v>1995</v>
      </c>
      <c r="P1314" s="29" t="s">
        <v>1981</v>
      </c>
      <c r="Q1314" s="29" t="s">
        <v>1982</v>
      </c>
      <c r="R1314" s="30">
        <v>46006</v>
      </c>
      <c r="S1314" s="30"/>
      <c r="T1314" s="30">
        <v>46599</v>
      </c>
      <c r="U1314" s="30"/>
      <c r="V1314" s="29" t="s">
        <v>1983</v>
      </c>
      <c r="W1314" s="29" t="s">
        <v>1984</v>
      </c>
      <c r="X1314" s="30">
        <v>44881</v>
      </c>
      <c r="Y1314" s="29" t="s">
        <v>1985</v>
      </c>
    </row>
    <row r="1315" spans="1:25" x14ac:dyDescent="0.25">
      <c r="A1315" s="28" t="s">
        <v>2008</v>
      </c>
      <c r="B1315" s="29" t="s">
        <v>2009</v>
      </c>
      <c r="C1315" s="29" t="s">
        <v>187</v>
      </c>
      <c r="D1315" s="29" t="s">
        <v>2021</v>
      </c>
      <c r="E1315" s="29" t="s">
        <v>188</v>
      </c>
      <c r="F1315" s="29" t="s">
        <v>189</v>
      </c>
      <c r="G1315" s="29" t="s">
        <v>1975</v>
      </c>
      <c r="H1315" s="30">
        <v>44673</v>
      </c>
      <c r="I1315" s="30">
        <v>46387</v>
      </c>
      <c r="J1315" s="30" t="s">
        <v>1921</v>
      </c>
      <c r="K1315" s="29" t="s">
        <v>2011</v>
      </c>
      <c r="L1315" s="29" t="s">
        <v>2012</v>
      </c>
      <c r="M1315" s="29" t="s">
        <v>1978</v>
      </c>
      <c r="N1315" s="29" t="s">
        <v>1996</v>
      </c>
      <c r="O1315" s="29" t="s">
        <v>1997</v>
      </c>
      <c r="P1315" s="29" t="s">
        <v>1981</v>
      </c>
      <c r="Q1315" s="29" t="s">
        <v>1982</v>
      </c>
      <c r="R1315" s="30">
        <v>46631</v>
      </c>
      <c r="S1315" s="30"/>
      <c r="T1315" s="30">
        <v>46752</v>
      </c>
      <c r="U1315" s="30"/>
      <c r="V1315" s="29" t="s">
        <v>1983</v>
      </c>
      <c r="W1315" s="29" t="s">
        <v>1984</v>
      </c>
      <c r="X1315" s="30">
        <v>44881</v>
      </c>
      <c r="Y1315" s="29" t="s">
        <v>1985</v>
      </c>
    </row>
    <row r="1316" spans="1:25" x14ac:dyDescent="0.25">
      <c r="A1316" s="28" t="s">
        <v>2008</v>
      </c>
      <c r="B1316" s="29" t="s">
        <v>2009</v>
      </c>
      <c r="C1316" s="29" t="s">
        <v>190</v>
      </c>
      <c r="D1316" s="29" t="s">
        <v>2022</v>
      </c>
      <c r="E1316" s="29" t="s">
        <v>191</v>
      </c>
      <c r="F1316" s="29" t="s">
        <v>192</v>
      </c>
      <c r="G1316" s="29" t="s">
        <v>1975</v>
      </c>
      <c r="H1316" s="30">
        <v>44673</v>
      </c>
      <c r="I1316" s="30">
        <v>46752</v>
      </c>
      <c r="J1316" s="30" t="s">
        <v>1921</v>
      </c>
      <c r="K1316" s="29" t="s">
        <v>2011</v>
      </c>
      <c r="L1316" s="29" t="s">
        <v>2012</v>
      </c>
      <c r="M1316" s="29" t="s">
        <v>1978</v>
      </c>
      <c r="N1316" s="29" t="s">
        <v>1979</v>
      </c>
      <c r="O1316" s="29" t="s">
        <v>1980</v>
      </c>
      <c r="P1316" s="29" t="s">
        <v>1981</v>
      </c>
      <c r="Q1316" s="29" t="s">
        <v>1982</v>
      </c>
      <c r="R1316" s="30">
        <v>44682</v>
      </c>
      <c r="S1316" s="30">
        <v>44682</v>
      </c>
      <c r="T1316" s="30">
        <v>45046</v>
      </c>
      <c r="U1316" s="30">
        <v>45046</v>
      </c>
      <c r="V1316" s="29" t="s">
        <v>2000</v>
      </c>
      <c r="W1316" s="29" t="s">
        <v>2001</v>
      </c>
      <c r="X1316" s="30">
        <v>44881</v>
      </c>
      <c r="Y1316" s="29" t="s">
        <v>1985</v>
      </c>
    </row>
    <row r="1317" spans="1:25" x14ac:dyDescent="0.25">
      <c r="A1317" s="28" t="s">
        <v>2008</v>
      </c>
      <c r="B1317" s="29" t="s">
        <v>2009</v>
      </c>
      <c r="C1317" s="29" t="s">
        <v>190</v>
      </c>
      <c r="D1317" s="29" t="s">
        <v>2022</v>
      </c>
      <c r="E1317" s="29" t="s">
        <v>191</v>
      </c>
      <c r="F1317" s="29" t="s">
        <v>192</v>
      </c>
      <c r="G1317" s="29" t="s">
        <v>1975</v>
      </c>
      <c r="H1317" s="30">
        <v>44673</v>
      </c>
      <c r="I1317" s="30">
        <v>46752</v>
      </c>
      <c r="J1317" s="30" t="s">
        <v>1921</v>
      </c>
      <c r="K1317" s="29" t="s">
        <v>2011</v>
      </c>
      <c r="L1317" s="29" t="s">
        <v>2012</v>
      </c>
      <c r="M1317" s="29" t="s">
        <v>1978</v>
      </c>
      <c r="N1317" s="29" t="s">
        <v>1986</v>
      </c>
      <c r="O1317" s="29" t="s">
        <v>1987</v>
      </c>
      <c r="P1317" s="29" t="s">
        <v>1981</v>
      </c>
      <c r="Q1317" s="29" t="s">
        <v>1982</v>
      </c>
      <c r="R1317" s="30">
        <v>45047</v>
      </c>
      <c r="S1317" s="30">
        <v>45047</v>
      </c>
      <c r="T1317" s="30">
        <v>45169</v>
      </c>
      <c r="U1317" s="30">
        <v>45169</v>
      </c>
      <c r="V1317" s="29" t="s">
        <v>2000</v>
      </c>
      <c r="W1317" s="29" t="s">
        <v>2001</v>
      </c>
      <c r="X1317" s="30">
        <v>44881</v>
      </c>
      <c r="Y1317" s="29" t="s">
        <v>1985</v>
      </c>
    </row>
    <row r="1318" spans="1:25" x14ac:dyDescent="0.25">
      <c r="A1318" s="28" t="s">
        <v>2008</v>
      </c>
      <c r="B1318" s="29" t="s">
        <v>2009</v>
      </c>
      <c r="C1318" s="29" t="s">
        <v>190</v>
      </c>
      <c r="D1318" s="29" t="s">
        <v>2022</v>
      </c>
      <c r="E1318" s="29" t="s">
        <v>191</v>
      </c>
      <c r="F1318" s="29" t="s">
        <v>192</v>
      </c>
      <c r="G1318" s="29" t="s">
        <v>1975</v>
      </c>
      <c r="H1318" s="30">
        <v>44673</v>
      </c>
      <c r="I1318" s="30">
        <v>46752</v>
      </c>
      <c r="J1318" s="30" t="s">
        <v>1921</v>
      </c>
      <c r="K1318" s="29" t="s">
        <v>2011</v>
      </c>
      <c r="L1318" s="29" t="s">
        <v>2012</v>
      </c>
      <c r="M1318" s="29" t="s">
        <v>1978</v>
      </c>
      <c r="N1318" s="29" t="s">
        <v>1988</v>
      </c>
      <c r="O1318" s="29" t="s">
        <v>1989</v>
      </c>
      <c r="P1318" s="29" t="s">
        <v>1981</v>
      </c>
      <c r="Q1318" s="29" t="s">
        <v>1982</v>
      </c>
      <c r="R1318" s="30">
        <v>45170</v>
      </c>
      <c r="S1318" s="30">
        <v>45282</v>
      </c>
      <c r="T1318" s="30">
        <v>45716</v>
      </c>
      <c r="U1318" s="30"/>
      <c r="V1318" s="29" t="s">
        <v>2000</v>
      </c>
      <c r="W1318" s="29" t="s">
        <v>2001</v>
      </c>
      <c r="X1318" s="30">
        <v>44881</v>
      </c>
      <c r="Y1318" s="29" t="s">
        <v>1985</v>
      </c>
    </row>
    <row r="1319" spans="1:25" x14ac:dyDescent="0.25">
      <c r="A1319" s="28" t="s">
        <v>2008</v>
      </c>
      <c r="B1319" s="29" t="s">
        <v>2009</v>
      </c>
      <c r="C1319" s="29" t="s">
        <v>190</v>
      </c>
      <c r="D1319" s="29" t="s">
        <v>2022</v>
      </c>
      <c r="E1319" s="29" t="s">
        <v>191</v>
      </c>
      <c r="F1319" s="29" t="s">
        <v>192</v>
      </c>
      <c r="G1319" s="29" t="s">
        <v>1975</v>
      </c>
      <c r="H1319" s="30">
        <v>44673</v>
      </c>
      <c r="I1319" s="30">
        <v>46752</v>
      </c>
      <c r="J1319" s="30" t="s">
        <v>1921</v>
      </c>
      <c r="K1319" s="29" t="s">
        <v>2011</v>
      </c>
      <c r="L1319" s="29" t="s">
        <v>2012</v>
      </c>
      <c r="M1319" s="29" t="s">
        <v>1978</v>
      </c>
      <c r="N1319" s="29" t="s">
        <v>1990</v>
      </c>
      <c r="O1319" s="29" t="s">
        <v>1991</v>
      </c>
      <c r="P1319" s="29" t="s">
        <v>1981</v>
      </c>
      <c r="Q1319" s="29" t="s">
        <v>1982</v>
      </c>
      <c r="R1319" s="30">
        <v>45717</v>
      </c>
      <c r="S1319" s="30"/>
      <c r="T1319" s="30">
        <v>45838</v>
      </c>
      <c r="U1319" s="30"/>
      <c r="V1319" s="29" t="s">
        <v>2000</v>
      </c>
      <c r="W1319" s="29" t="s">
        <v>2001</v>
      </c>
      <c r="X1319" s="30">
        <v>44881</v>
      </c>
      <c r="Y1319" s="29" t="s">
        <v>1985</v>
      </c>
    </row>
    <row r="1320" spans="1:25" x14ac:dyDescent="0.25">
      <c r="A1320" s="28" t="s">
        <v>2008</v>
      </c>
      <c r="B1320" s="29" t="s">
        <v>2009</v>
      </c>
      <c r="C1320" s="29" t="s">
        <v>190</v>
      </c>
      <c r="D1320" s="29" t="s">
        <v>2022</v>
      </c>
      <c r="E1320" s="29" t="s">
        <v>191</v>
      </c>
      <c r="F1320" s="29" t="s">
        <v>192</v>
      </c>
      <c r="G1320" s="29" t="s">
        <v>1975</v>
      </c>
      <c r="H1320" s="30">
        <v>44673</v>
      </c>
      <c r="I1320" s="30">
        <v>46752</v>
      </c>
      <c r="J1320" s="30" t="s">
        <v>1921</v>
      </c>
      <c r="K1320" s="29" t="s">
        <v>2011</v>
      </c>
      <c r="L1320" s="29" t="s">
        <v>2012</v>
      </c>
      <c r="M1320" s="29" t="s">
        <v>1978</v>
      </c>
      <c r="N1320" s="29" t="s">
        <v>1992</v>
      </c>
      <c r="O1320" s="29" t="s">
        <v>1993</v>
      </c>
      <c r="P1320" s="29" t="s">
        <v>1981</v>
      </c>
      <c r="Q1320" s="29" t="s">
        <v>1982</v>
      </c>
      <c r="R1320" s="30">
        <v>45901</v>
      </c>
      <c r="S1320" s="30"/>
      <c r="T1320" s="30">
        <v>45961</v>
      </c>
      <c r="U1320" s="30"/>
      <c r="V1320" s="29" t="s">
        <v>2000</v>
      </c>
      <c r="W1320" s="29" t="s">
        <v>2001</v>
      </c>
      <c r="X1320" s="30">
        <v>44881</v>
      </c>
      <c r="Y1320" s="29" t="s">
        <v>1985</v>
      </c>
    </row>
    <row r="1321" spans="1:25" x14ac:dyDescent="0.25">
      <c r="A1321" s="28" t="s">
        <v>2008</v>
      </c>
      <c r="B1321" s="29" t="s">
        <v>2009</v>
      </c>
      <c r="C1321" s="29" t="s">
        <v>190</v>
      </c>
      <c r="D1321" s="29" t="s">
        <v>2022</v>
      </c>
      <c r="E1321" s="29" t="s">
        <v>191</v>
      </c>
      <c r="F1321" s="29" t="s">
        <v>192</v>
      </c>
      <c r="G1321" s="29" t="s">
        <v>1975</v>
      </c>
      <c r="H1321" s="30">
        <v>44673</v>
      </c>
      <c r="I1321" s="30">
        <v>46752</v>
      </c>
      <c r="J1321" s="30" t="s">
        <v>1921</v>
      </c>
      <c r="K1321" s="29" t="s">
        <v>2011</v>
      </c>
      <c r="L1321" s="29" t="s">
        <v>2012</v>
      </c>
      <c r="M1321" s="29" t="s">
        <v>1978</v>
      </c>
      <c r="N1321" s="29" t="s">
        <v>1994</v>
      </c>
      <c r="O1321" s="29" t="s">
        <v>1995</v>
      </c>
      <c r="P1321" s="29" t="s">
        <v>1981</v>
      </c>
      <c r="Q1321" s="29" t="s">
        <v>1982</v>
      </c>
      <c r="R1321" s="30">
        <v>46006</v>
      </c>
      <c r="S1321" s="30"/>
      <c r="T1321" s="30">
        <v>46477</v>
      </c>
      <c r="U1321" s="30"/>
      <c r="V1321" s="29" t="s">
        <v>2000</v>
      </c>
      <c r="W1321" s="29" t="s">
        <v>2001</v>
      </c>
      <c r="X1321" s="30">
        <v>44881</v>
      </c>
      <c r="Y1321" s="29" t="s">
        <v>1985</v>
      </c>
    </row>
    <row r="1322" spans="1:25" x14ac:dyDescent="0.25">
      <c r="A1322" s="28" t="s">
        <v>2008</v>
      </c>
      <c r="B1322" s="29" t="s">
        <v>2009</v>
      </c>
      <c r="C1322" s="29" t="s">
        <v>190</v>
      </c>
      <c r="D1322" s="29" t="s">
        <v>2022</v>
      </c>
      <c r="E1322" s="29" t="s">
        <v>191</v>
      </c>
      <c r="F1322" s="29" t="s">
        <v>192</v>
      </c>
      <c r="G1322" s="29" t="s">
        <v>1975</v>
      </c>
      <c r="H1322" s="30">
        <v>44673</v>
      </c>
      <c r="I1322" s="30">
        <v>46752</v>
      </c>
      <c r="J1322" s="30" t="s">
        <v>1921</v>
      </c>
      <c r="K1322" s="29" t="s">
        <v>2011</v>
      </c>
      <c r="L1322" s="29" t="s">
        <v>2012</v>
      </c>
      <c r="M1322" s="29" t="s">
        <v>1978</v>
      </c>
      <c r="N1322" s="29" t="s">
        <v>1996</v>
      </c>
      <c r="O1322" s="29" t="s">
        <v>1997</v>
      </c>
      <c r="P1322" s="29" t="s">
        <v>1981</v>
      </c>
      <c r="Q1322" s="29" t="s">
        <v>1982</v>
      </c>
      <c r="R1322" s="30">
        <v>46522</v>
      </c>
      <c r="S1322" s="30"/>
      <c r="T1322" s="30">
        <v>46660</v>
      </c>
      <c r="U1322" s="30"/>
      <c r="V1322" s="29" t="s">
        <v>2000</v>
      </c>
      <c r="W1322" s="29" t="s">
        <v>2001</v>
      </c>
      <c r="X1322" s="30">
        <v>44881</v>
      </c>
      <c r="Y1322" s="29" t="s">
        <v>1985</v>
      </c>
    </row>
    <row r="1323" spans="1:25" x14ac:dyDescent="0.25">
      <c r="A1323" s="28" t="s">
        <v>2008</v>
      </c>
      <c r="B1323" s="29" t="s">
        <v>2009</v>
      </c>
      <c r="C1323" s="29" t="s">
        <v>193</v>
      </c>
      <c r="D1323" s="29" t="s">
        <v>2023</v>
      </c>
      <c r="E1323" s="29" t="s">
        <v>194</v>
      </c>
      <c r="F1323" s="29" t="s">
        <v>195</v>
      </c>
      <c r="G1323" s="29" t="s">
        <v>1975</v>
      </c>
      <c r="H1323" s="30">
        <v>44673</v>
      </c>
      <c r="I1323" s="30">
        <v>45657</v>
      </c>
      <c r="J1323" s="30" t="s">
        <v>1921</v>
      </c>
      <c r="K1323" s="29" t="s">
        <v>2011</v>
      </c>
      <c r="L1323" s="29" t="s">
        <v>2012</v>
      </c>
      <c r="M1323" s="29" t="s">
        <v>1978</v>
      </c>
      <c r="N1323" s="29" t="s">
        <v>2003</v>
      </c>
      <c r="O1323" s="29" t="s">
        <v>1993</v>
      </c>
      <c r="P1323" s="29" t="s">
        <v>2004</v>
      </c>
      <c r="Q1323" s="29" t="s">
        <v>2005</v>
      </c>
      <c r="R1323" s="30">
        <v>45657</v>
      </c>
      <c r="S1323" s="30"/>
      <c r="T1323" s="30">
        <v>45748</v>
      </c>
      <c r="U1323" s="30"/>
      <c r="V1323" s="29" t="s">
        <v>1983</v>
      </c>
      <c r="W1323" s="29" t="s">
        <v>1984</v>
      </c>
      <c r="X1323" s="30">
        <v>44881</v>
      </c>
      <c r="Y1323" s="29" t="s">
        <v>33</v>
      </c>
    </row>
    <row r="1324" spans="1:25" x14ac:dyDescent="0.25">
      <c r="A1324" s="28" t="s">
        <v>2008</v>
      </c>
      <c r="B1324" s="29" t="s">
        <v>2009</v>
      </c>
      <c r="C1324" s="29" t="s">
        <v>193</v>
      </c>
      <c r="D1324" s="29" t="s">
        <v>2023</v>
      </c>
      <c r="E1324" s="29" t="s">
        <v>194</v>
      </c>
      <c r="F1324" s="29" t="s">
        <v>195</v>
      </c>
      <c r="G1324" s="29" t="s">
        <v>1975</v>
      </c>
      <c r="H1324" s="30">
        <v>44673</v>
      </c>
      <c r="I1324" s="30">
        <v>45657</v>
      </c>
      <c r="J1324" s="30" t="s">
        <v>1921</v>
      </c>
      <c r="K1324" s="29" t="s">
        <v>2011</v>
      </c>
      <c r="L1324" s="29" t="s">
        <v>2012</v>
      </c>
      <c r="M1324" s="29" t="s">
        <v>1978</v>
      </c>
      <c r="N1324" s="29" t="s">
        <v>2006</v>
      </c>
      <c r="O1324" s="29" t="s">
        <v>2007</v>
      </c>
      <c r="P1324" s="29" t="s">
        <v>2004</v>
      </c>
      <c r="Q1324" s="29" t="s">
        <v>2005</v>
      </c>
      <c r="R1324" s="30">
        <v>45749</v>
      </c>
      <c r="S1324" s="30"/>
      <c r="T1324" s="30">
        <v>45971</v>
      </c>
      <c r="U1324" s="30"/>
      <c r="V1324" s="29" t="s">
        <v>1983</v>
      </c>
      <c r="W1324" s="29" t="s">
        <v>1984</v>
      </c>
      <c r="X1324" s="30">
        <v>44881</v>
      </c>
      <c r="Y1324" s="29" t="s">
        <v>33</v>
      </c>
    </row>
    <row r="1325" spans="1:25" x14ac:dyDescent="0.25">
      <c r="A1325" s="28" t="s">
        <v>2008</v>
      </c>
      <c r="B1325" s="29" t="s">
        <v>2009</v>
      </c>
      <c r="C1325" s="29" t="s">
        <v>244</v>
      </c>
      <c r="D1325" s="29" t="s">
        <v>2040</v>
      </c>
      <c r="E1325" s="29" t="s">
        <v>245</v>
      </c>
      <c r="F1325" s="29" t="s">
        <v>246</v>
      </c>
      <c r="G1325" s="29" t="s">
        <v>1975</v>
      </c>
      <c r="H1325" s="30">
        <v>44629</v>
      </c>
      <c r="I1325" s="30">
        <v>46752</v>
      </c>
      <c r="J1325" s="30" t="s">
        <v>1921</v>
      </c>
      <c r="K1325" s="29" t="s">
        <v>2011</v>
      </c>
      <c r="L1325" s="29" t="s">
        <v>2012</v>
      </c>
      <c r="M1325" s="29" t="s">
        <v>1978</v>
      </c>
      <c r="N1325" s="29" t="s">
        <v>1979</v>
      </c>
      <c r="O1325" s="29" t="s">
        <v>1980</v>
      </c>
      <c r="P1325" s="29" t="s">
        <v>1981</v>
      </c>
      <c r="Q1325" s="29" t="s">
        <v>1982</v>
      </c>
      <c r="R1325" s="30">
        <v>43257</v>
      </c>
      <c r="S1325" s="30">
        <v>43257</v>
      </c>
      <c r="T1325" s="30">
        <v>43258</v>
      </c>
      <c r="U1325" s="30">
        <v>43258</v>
      </c>
      <c r="V1325" s="29" t="s">
        <v>2000</v>
      </c>
      <c r="W1325" s="29" t="s">
        <v>2001</v>
      </c>
      <c r="X1325" s="30">
        <v>44881</v>
      </c>
      <c r="Y1325" s="29" t="s">
        <v>1985</v>
      </c>
    </row>
    <row r="1326" spans="1:25" x14ac:dyDescent="0.25">
      <c r="A1326" s="28" t="s">
        <v>2008</v>
      </c>
      <c r="B1326" s="29" t="s">
        <v>2009</v>
      </c>
      <c r="C1326" s="29" t="s">
        <v>244</v>
      </c>
      <c r="D1326" s="29" t="s">
        <v>2040</v>
      </c>
      <c r="E1326" s="29" t="s">
        <v>245</v>
      </c>
      <c r="F1326" s="29" t="s">
        <v>246</v>
      </c>
      <c r="G1326" s="29" t="s">
        <v>1975</v>
      </c>
      <c r="H1326" s="30">
        <v>44629</v>
      </c>
      <c r="I1326" s="30">
        <v>46752</v>
      </c>
      <c r="J1326" s="30" t="s">
        <v>1921</v>
      </c>
      <c r="K1326" s="29" t="s">
        <v>2011</v>
      </c>
      <c r="L1326" s="29" t="s">
        <v>2012</v>
      </c>
      <c r="M1326" s="29" t="s">
        <v>1978</v>
      </c>
      <c r="N1326" s="29" t="s">
        <v>1986</v>
      </c>
      <c r="O1326" s="29" t="s">
        <v>1987</v>
      </c>
      <c r="P1326" s="29" t="s">
        <v>1981</v>
      </c>
      <c r="Q1326" s="29" t="s">
        <v>1982</v>
      </c>
      <c r="R1326" s="30">
        <v>43257</v>
      </c>
      <c r="S1326" s="30">
        <v>43257</v>
      </c>
      <c r="T1326" s="30">
        <v>43258</v>
      </c>
      <c r="U1326" s="30">
        <v>43258</v>
      </c>
      <c r="V1326" s="29" t="s">
        <v>2000</v>
      </c>
      <c r="W1326" s="29" t="s">
        <v>2001</v>
      </c>
      <c r="X1326" s="30">
        <v>44881</v>
      </c>
      <c r="Y1326" s="29" t="s">
        <v>1985</v>
      </c>
    </row>
    <row r="1327" spans="1:25" x14ac:dyDescent="0.25">
      <c r="A1327" s="28" t="s">
        <v>2008</v>
      </c>
      <c r="B1327" s="29" t="s">
        <v>2009</v>
      </c>
      <c r="C1327" s="29" t="s">
        <v>244</v>
      </c>
      <c r="D1327" s="29" t="s">
        <v>2040</v>
      </c>
      <c r="E1327" s="29" t="s">
        <v>245</v>
      </c>
      <c r="F1327" s="29" t="s">
        <v>246</v>
      </c>
      <c r="G1327" s="29" t="s">
        <v>1975</v>
      </c>
      <c r="H1327" s="30">
        <v>44629</v>
      </c>
      <c r="I1327" s="30">
        <v>46752</v>
      </c>
      <c r="J1327" s="30" t="s">
        <v>1921</v>
      </c>
      <c r="K1327" s="29" t="s">
        <v>2011</v>
      </c>
      <c r="L1327" s="29" t="s">
        <v>2012</v>
      </c>
      <c r="M1327" s="29" t="s">
        <v>1978</v>
      </c>
      <c r="N1327" s="29" t="s">
        <v>1988</v>
      </c>
      <c r="O1327" s="29" t="s">
        <v>1989</v>
      </c>
      <c r="P1327" s="29" t="s">
        <v>1981</v>
      </c>
      <c r="Q1327" s="29" t="s">
        <v>1982</v>
      </c>
      <c r="R1327" s="30">
        <v>44628</v>
      </c>
      <c r="S1327" s="30">
        <v>44628</v>
      </c>
      <c r="T1327" s="30">
        <v>45168</v>
      </c>
      <c r="U1327" s="30">
        <v>45643</v>
      </c>
      <c r="V1327" s="29" t="s">
        <v>2000</v>
      </c>
      <c r="W1327" s="29" t="s">
        <v>2001</v>
      </c>
      <c r="X1327" s="30">
        <v>44881</v>
      </c>
      <c r="Y1327" s="29" t="s">
        <v>1985</v>
      </c>
    </row>
    <row r="1328" spans="1:25" x14ac:dyDescent="0.25">
      <c r="A1328" s="28" t="s">
        <v>2008</v>
      </c>
      <c r="B1328" s="29" t="s">
        <v>2009</v>
      </c>
      <c r="C1328" s="29" t="s">
        <v>244</v>
      </c>
      <c r="D1328" s="29" t="s">
        <v>2040</v>
      </c>
      <c r="E1328" s="29" t="s">
        <v>245</v>
      </c>
      <c r="F1328" s="29" t="s">
        <v>246</v>
      </c>
      <c r="G1328" s="29" t="s">
        <v>1975</v>
      </c>
      <c r="H1328" s="30">
        <v>44629</v>
      </c>
      <c r="I1328" s="30">
        <v>46752</v>
      </c>
      <c r="J1328" s="30" t="s">
        <v>1921</v>
      </c>
      <c r="K1328" s="29" t="s">
        <v>2011</v>
      </c>
      <c r="L1328" s="29" t="s">
        <v>2012</v>
      </c>
      <c r="M1328" s="29" t="s">
        <v>1978</v>
      </c>
      <c r="N1328" s="29" t="s">
        <v>1990</v>
      </c>
      <c r="O1328" s="29" t="s">
        <v>1991</v>
      </c>
      <c r="P1328" s="29" t="s">
        <v>1981</v>
      </c>
      <c r="Q1328" s="29" t="s">
        <v>1982</v>
      </c>
      <c r="R1328" s="30">
        <v>45644</v>
      </c>
      <c r="S1328" s="30"/>
      <c r="T1328" s="30">
        <v>45779</v>
      </c>
      <c r="U1328" s="30"/>
      <c r="V1328" s="29" t="s">
        <v>2000</v>
      </c>
      <c r="W1328" s="29" t="s">
        <v>2001</v>
      </c>
      <c r="X1328" s="30">
        <v>44881</v>
      </c>
      <c r="Y1328" s="29" t="s">
        <v>1985</v>
      </c>
    </row>
    <row r="1329" spans="1:25" x14ac:dyDescent="0.25">
      <c r="A1329" s="28" t="s">
        <v>2008</v>
      </c>
      <c r="B1329" s="29" t="s">
        <v>2009</v>
      </c>
      <c r="C1329" s="29" t="s">
        <v>244</v>
      </c>
      <c r="D1329" s="29" t="s">
        <v>2040</v>
      </c>
      <c r="E1329" s="29" t="s">
        <v>245</v>
      </c>
      <c r="F1329" s="29" t="s">
        <v>246</v>
      </c>
      <c r="G1329" s="29" t="s">
        <v>1975</v>
      </c>
      <c r="H1329" s="30">
        <v>44629</v>
      </c>
      <c r="I1329" s="30">
        <v>46752</v>
      </c>
      <c r="J1329" s="30" t="s">
        <v>1921</v>
      </c>
      <c r="K1329" s="29" t="s">
        <v>2011</v>
      </c>
      <c r="L1329" s="29" t="s">
        <v>2012</v>
      </c>
      <c r="M1329" s="29" t="s">
        <v>1978</v>
      </c>
      <c r="N1329" s="29" t="s">
        <v>1992</v>
      </c>
      <c r="O1329" s="29" t="s">
        <v>1993</v>
      </c>
      <c r="P1329" s="29" t="s">
        <v>1981</v>
      </c>
      <c r="Q1329" s="29" t="s">
        <v>1982</v>
      </c>
      <c r="R1329" s="30">
        <v>45659</v>
      </c>
      <c r="S1329" s="30"/>
      <c r="T1329" s="30">
        <v>45779</v>
      </c>
      <c r="U1329" s="30"/>
      <c r="V1329" s="29" t="s">
        <v>2000</v>
      </c>
      <c r="W1329" s="29" t="s">
        <v>2001</v>
      </c>
      <c r="X1329" s="30">
        <v>44881</v>
      </c>
      <c r="Y1329" s="29" t="s">
        <v>1985</v>
      </c>
    </row>
    <row r="1330" spans="1:25" x14ac:dyDescent="0.25">
      <c r="A1330" s="28" t="s">
        <v>2008</v>
      </c>
      <c r="B1330" s="29" t="s">
        <v>2009</v>
      </c>
      <c r="C1330" s="29" t="s">
        <v>244</v>
      </c>
      <c r="D1330" s="29" t="s">
        <v>2040</v>
      </c>
      <c r="E1330" s="29" t="s">
        <v>245</v>
      </c>
      <c r="F1330" s="29" t="s">
        <v>246</v>
      </c>
      <c r="G1330" s="29" t="s">
        <v>1975</v>
      </c>
      <c r="H1330" s="30">
        <v>44629</v>
      </c>
      <c r="I1330" s="30">
        <v>46752</v>
      </c>
      <c r="J1330" s="30" t="s">
        <v>1921</v>
      </c>
      <c r="K1330" s="29" t="s">
        <v>2011</v>
      </c>
      <c r="L1330" s="29" t="s">
        <v>2012</v>
      </c>
      <c r="M1330" s="29" t="s">
        <v>1978</v>
      </c>
      <c r="N1330" s="29" t="s">
        <v>1994</v>
      </c>
      <c r="O1330" s="29" t="s">
        <v>1995</v>
      </c>
      <c r="P1330" s="29" t="s">
        <v>1981</v>
      </c>
      <c r="Q1330" s="29" t="s">
        <v>1982</v>
      </c>
      <c r="R1330" s="30">
        <v>45780</v>
      </c>
      <c r="S1330" s="30"/>
      <c r="T1330" s="30">
        <v>46660</v>
      </c>
      <c r="U1330" s="30"/>
      <c r="V1330" s="29" t="s">
        <v>2000</v>
      </c>
      <c r="W1330" s="29" t="s">
        <v>2001</v>
      </c>
      <c r="X1330" s="30">
        <v>44881</v>
      </c>
      <c r="Y1330" s="29" t="s">
        <v>1985</v>
      </c>
    </row>
    <row r="1331" spans="1:25" x14ac:dyDescent="0.25">
      <c r="A1331" s="28" t="s">
        <v>2008</v>
      </c>
      <c r="B1331" s="29" t="s">
        <v>2009</v>
      </c>
      <c r="C1331" s="29" t="s">
        <v>244</v>
      </c>
      <c r="D1331" s="29" t="s">
        <v>2040</v>
      </c>
      <c r="E1331" s="29" t="s">
        <v>245</v>
      </c>
      <c r="F1331" s="29" t="s">
        <v>246</v>
      </c>
      <c r="G1331" s="29" t="s">
        <v>1975</v>
      </c>
      <c r="H1331" s="30">
        <v>44629</v>
      </c>
      <c r="I1331" s="30">
        <v>46752</v>
      </c>
      <c r="J1331" s="30" t="s">
        <v>1921</v>
      </c>
      <c r="K1331" s="29" t="s">
        <v>2011</v>
      </c>
      <c r="L1331" s="29" t="s">
        <v>2012</v>
      </c>
      <c r="M1331" s="29" t="s">
        <v>1978</v>
      </c>
      <c r="N1331" s="29" t="s">
        <v>1996</v>
      </c>
      <c r="O1331" s="29" t="s">
        <v>1997</v>
      </c>
      <c r="P1331" s="29" t="s">
        <v>1981</v>
      </c>
      <c r="Q1331" s="29" t="s">
        <v>1982</v>
      </c>
      <c r="R1331" s="30">
        <v>46661</v>
      </c>
      <c r="S1331" s="30"/>
      <c r="T1331" s="30">
        <v>46721</v>
      </c>
      <c r="U1331" s="30"/>
      <c r="V1331" s="29" t="s">
        <v>2000</v>
      </c>
      <c r="W1331" s="29" t="s">
        <v>2001</v>
      </c>
      <c r="X1331" s="30">
        <v>44881</v>
      </c>
      <c r="Y1331" s="29" t="s">
        <v>1985</v>
      </c>
    </row>
    <row r="1332" spans="1:25" x14ac:dyDescent="0.25">
      <c r="A1332" s="28" t="s">
        <v>2008</v>
      </c>
      <c r="B1332" s="29" t="s">
        <v>2009</v>
      </c>
      <c r="C1332" s="29" t="s">
        <v>211</v>
      </c>
      <c r="D1332" s="29" t="s">
        <v>2029</v>
      </c>
      <c r="E1332" s="29" t="s">
        <v>212</v>
      </c>
      <c r="F1332" s="29" t="s">
        <v>213</v>
      </c>
      <c r="G1332" s="29" t="s">
        <v>1975</v>
      </c>
      <c r="H1332" s="30">
        <v>44629</v>
      </c>
      <c r="I1332" s="30">
        <v>46752</v>
      </c>
      <c r="J1332" s="30" t="s">
        <v>1921</v>
      </c>
      <c r="K1332" s="29" t="s">
        <v>2011</v>
      </c>
      <c r="L1332" s="29" t="s">
        <v>2012</v>
      </c>
      <c r="M1332" s="29" t="s">
        <v>1978</v>
      </c>
      <c r="N1332" s="29" t="s">
        <v>1979</v>
      </c>
      <c r="O1332" s="29" t="s">
        <v>1980</v>
      </c>
      <c r="P1332" s="29" t="s">
        <v>1981</v>
      </c>
      <c r="Q1332" s="29" t="s">
        <v>1982</v>
      </c>
      <c r="R1332" s="30">
        <v>44764</v>
      </c>
      <c r="S1332" s="30">
        <v>44764</v>
      </c>
      <c r="T1332" s="30">
        <v>45382</v>
      </c>
      <c r="U1332" s="30">
        <v>45382</v>
      </c>
      <c r="V1332" s="29" t="s">
        <v>1983</v>
      </c>
      <c r="W1332" s="29" t="s">
        <v>1984</v>
      </c>
      <c r="X1332" s="30">
        <v>44881</v>
      </c>
      <c r="Y1332" s="29" t="s">
        <v>1985</v>
      </c>
    </row>
    <row r="1333" spans="1:25" x14ac:dyDescent="0.25">
      <c r="A1333" s="28" t="s">
        <v>2008</v>
      </c>
      <c r="B1333" s="29" t="s">
        <v>2009</v>
      </c>
      <c r="C1333" s="29" t="s">
        <v>211</v>
      </c>
      <c r="D1333" s="29" t="s">
        <v>2029</v>
      </c>
      <c r="E1333" s="29" t="s">
        <v>212</v>
      </c>
      <c r="F1333" s="29" t="s">
        <v>213</v>
      </c>
      <c r="G1333" s="29" t="s">
        <v>1975</v>
      </c>
      <c r="H1333" s="30">
        <v>44629</v>
      </c>
      <c r="I1333" s="30">
        <v>46752</v>
      </c>
      <c r="J1333" s="30" t="s">
        <v>1921</v>
      </c>
      <c r="K1333" s="29" t="s">
        <v>2011</v>
      </c>
      <c r="L1333" s="29" t="s">
        <v>2012</v>
      </c>
      <c r="M1333" s="29" t="s">
        <v>1978</v>
      </c>
      <c r="N1333" s="29" t="s">
        <v>1986</v>
      </c>
      <c r="O1333" s="29" t="s">
        <v>1987</v>
      </c>
      <c r="P1333" s="29" t="s">
        <v>1981</v>
      </c>
      <c r="Q1333" s="29" t="s">
        <v>1982</v>
      </c>
      <c r="R1333" s="30">
        <v>44764</v>
      </c>
      <c r="S1333" s="30">
        <v>44764</v>
      </c>
      <c r="T1333" s="30">
        <v>45473</v>
      </c>
      <c r="U1333" s="30">
        <v>45473</v>
      </c>
      <c r="V1333" s="29" t="s">
        <v>1983</v>
      </c>
      <c r="W1333" s="29" t="s">
        <v>1984</v>
      </c>
      <c r="X1333" s="30">
        <v>44881</v>
      </c>
      <c r="Y1333" s="29" t="s">
        <v>1985</v>
      </c>
    </row>
    <row r="1334" spans="1:25" x14ac:dyDescent="0.25">
      <c r="A1334" s="28" t="s">
        <v>2008</v>
      </c>
      <c r="B1334" s="29" t="s">
        <v>2009</v>
      </c>
      <c r="C1334" s="29" t="s">
        <v>211</v>
      </c>
      <c r="D1334" s="29" t="s">
        <v>2029</v>
      </c>
      <c r="E1334" s="29" t="s">
        <v>212</v>
      </c>
      <c r="F1334" s="29" t="s">
        <v>213</v>
      </c>
      <c r="G1334" s="29" t="s">
        <v>1975</v>
      </c>
      <c r="H1334" s="30">
        <v>44629</v>
      </c>
      <c r="I1334" s="30">
        <v>46752</v>
      </c>
      <c r="J1334" s="30" t="s">
        <v>1921</v>
      </c>
      <c r="K1334" s="29" t="s">
        <v>2011</v>
      </c>
      <c r="L1334" s="29" t="s">
        <v>2012</v>
      </c>
      <c r="M1334" s="29" t="s">
        <v>1978</v>
      </c>
      <c r="N1334" s="29" t="s">
        <v>1988</v>
      </c>
      <c r="O1334" s="29" t="s">
        <v>1989</v>
      </c>
      <c r="P1334" s="29" t="s">
        <v>1981</v>
      </c>
      <c r="Q1334" s="29" t="s">
        <v>1982</v>
      </c>
      <c r="R1334" s="30">
        <v>44764</v>
      </c>
      <c r="S1334" s="30">
        <v>44764</v>
      </c>
      <c r="T1334" s="30">
        <v>45473</v>
      </c>
      <c r="U1334" s="30">
        <v>45473</v>
      </c>
      <c r="V1334" s="29" t="s">
        <v>1983</v>
      </c>
      <c r="W1334" s="29" t="s">
        <v>1984</v>
      </c>
      <c r="X1334" s="30">
        <v>44881</v>
      </c>
      <c r="Y1334" s="29" t="s">
        <v>1985</v>
      </c>
    </row>
    <row r="1335" spans="1:25" x14ac:dyDescent="0.25">
      <c r="A1335" s="28" t="s">
        <v>2008</v>
      </c>
      <c r="B1335" s="29" t="s">
        <v>2009</v>
      </c>
      <c r="C1335" s="29" t="s">
        <v>211</v>
      </c>
      <c r="D1335" s="29" t="s">
        <v>2029</v>
      </c>
      <c r="E1335" s="29" t="s">
        <v>212</v>
      </c>
      <c r="F1335" s="29" t="s">
        <v>213</v>
      </c>
      <c r="G1335" s="29" t="s">
        <v>1975</v>
      </c>
      <c r="H1335" s="30">
        <v>44629</v>
      </c>
      <c r="I1335" s="30">
        <v>46752</v>
      </c>
      <c r="J1335" s="30" t="s">
        <v>1921</v>
      </c>
      <c r="K1335" s="29" t="s">
        <v>2011</v>
      </c>
      <c r="L1335" s="29" t="s">
        <v>2012</v>
      </c>
      <c r="M1335" s="29" t="s">
        <v>1978</v>
      </c>
      <c r="N1335" s="29" t="s">
        <v>1990</v>
      </c>
      <c r="O1335" s="29" t="s">
        <v>1991</v>
      </c>
      <c r="P1335" s="29" t="s">
        <v>1981</v>
      </c>
      <c r="Q1335" s="29" t="s">
        <v>1982</v>
      </c>
      <c r="R1335" s="30">
        <v>44764</v>
      </c>
      <c r="S1335" s="30">
        <v>44764</v>
      </c>
      <c r="T1335" s="30">
        <v>45674</v>
      </c>
      <c r="U1335" s="30">
        <v>45674</v>
      </c>
      <c r="V1335" s="29" t="s">
        <v>1983</v>
      </c>
      <c r="W1335" s="29" t="s">
        <v>1984</v>
      </c>
      <c r="X1335" s="30">
        <v>44881</v>
      </c>
      <c r="Y1335" s="29" t="s">
        <v>1985</v>
      </c>
    </row>
    <row r="1336" spans="1:25" x14ac:dyDescent="0.25">
      <c r="A1336" s="28" t="s">
        <v>2008</v>
      </c>
      <c r="B1336" s="29" t="s">
        <v>2009</v>
      </c>
      <c r="C1336" s="29" t="s">
        <v>211</v>
      </c>
      <c r="D1336" s="29" t="s">
        <v>2029</v>
      </c>
      <c r="E1336" s="29" t="s">
        <v>212</v>
      </c>
      <c r="F1336" s="29" t="s">
        <v>213</v>
      </c>
      <c r="G1336" s="29" t="s">
        <v>1975</v>
      </c>
      <c r="H1336" s="30">
        <v>44629</v>
      </c>
      <c r="I1336" s="30">
        <v>46752</v>
      </c>
      <c r="J1336" s="30" t="s">
        <v>1921</v>
      </c>
      <c r="K1336" s="29" t="s">
        <v>2011</v>
      </c>
      <c r="L1336" s="29" t="s">
        <v>2012</v>
      </c>
      <c r="M1336" s="29" t="s">
        <v>1978</v>
      </c>
      <c r="N1336" s="29" t="s">
        <v>1992</v>
      </c>
      <c r="O1336" s="29" t="s">
        <v>1993</v>
      </c>
      <c r="P1336" s="29" t="s">
        <v>1981</v>
      </c>
      <c r="Q1336" s="29" t="s">
        <v>1982</v>
      </c>
      <c r="R1336" s="30">
        <v>45714</v>
      </c>
      <c r="S1336" s="30"/>
      <c r="T1336" s="30">
        <v>45777</v>
      </c>
      <c r="U1336" s="30"/>
      <c r="V1336" s="29" t="s">
        <v>1983</v>
      </c>
      <c r="W1336" s="29" t="s">
        <v>1984</v>
      </c>
      <c r="X1336" s="30">
        <v>44881</v>
      </c>
      <c r="Y1336" s="29" t="s">
        <v>1985</v>
      </c>
    </row>
    <row r="1337" spans="1:25" x14ac:dyDescent="0.25">
      <c r="A1337" s="28" t="s">
        <v>2008</v>
      </c>
      <c r="B1337" s="29" t="s">
        <v>2009</v>
      </c>
      <c r="C1337" s="29" t="s">
        <v>211</v>
      </c>
      <c r="D1337" s="29" t="s">
        <v>2029</v>
      </c>
      <c r="E1337" s="29" t="s">
        <v>212</v>
      </c>
      <c r="F1337" s="29" t="s">
        <v>213</v>
      </c>
      <c r="G1337" s="29" t="s">
        <v>1975</v>
      </c>
      <c r="H1337" s="30">
        <v>44629</v>
      </c>
      <c r="I1337" s="30">
        <v>46752</v>
      </c>
      <c r="J1337" s="30" t="s">
        <v>1921</v>
      </c>
      <c r="K1337" s="29" t="s">
        <v>2011</v>
      </c>
      <c r="L1337" s="29" t="s">
        <v>2012</v>
      </c>
      <c r="M1337" s="29" t="s">
        <v>1978</v>
      </c>
      <c r="N1337" s="29" t="s">
        <v>1994</v>
      </c>
      <c r="O1337" s="29" t="s">
        <v>1995</v>
      </c>
      <c r="P1337" s="29" t="s">
        <v>1981</v>
      </c>
      <c r="Q1337" s="29" t="s">
        <v>1982</v>
      </c>
      <c r="R1337" s="30">
        <v>45778</v>
      </c>
      <c r="S1337" s="30"/>
      <c r="T1337" s="30">
        <v>46112</v>
      </c>
      <c r="U1337" s="30"/>
      <c r="V1337" s="29" t="s">
        <v>1983</v>
      </c>
      <c r="W1337" s="29" t="s">
        <v>1984</v>
      </c>
      <c r="X1337" s="30">
        <v>44881</v>
      </c>
      <c r="Y1337" s="29" t="s">
        <v>1985</v>
      </c>
    </row>
    <row r="1338" spans="1:25" x14ac:dyDescent="0.25">
      <c r="A1338" s="28" t="s">
        <v>2008</v>
      </c>
      <c r="B1338" s="29" t="s">
        <v>2009</v>
      </c>
      <c r="C1338" s="29" t="s">
        <v>211</v>
      </c>
      <c r="D1338" s="29" t="s">
        <v>2029</v>
      </c>
      <c r="E1338" s="29" t="s">
        <v>212</v>
      </c>
      <c r="F1338" s="29" t="s">
        <v>213</v>
      </c>
      <c r="G1338" s="29" t="s">
        <v>1975</v>
      </c>
      <c r="H1338" s="30">
        <v>44629</v>
      </c>
      <c r="I1338" s="30">
        <v>46752</v>
      </c>
      <c r="J1338" s="30" t="s">
        <v>1921</v>
      </c>
      <c r="K1338" s="29" t="s">
        <v>2011</v>
      </c>
      <c r="L1338" s="29" t="s">
        <v>2012</v>
      </c>
      <c r="M1338" s="29" t="s">
        <v>1978</v>
      </c>
      <c r="N1338" s="29" t="s">
        <v>1996</v>
      </c>
      <c r="O1338" s="29" t="s">
        <v>1997</v>
      </c>
      <c r="P1338" s="29" t="s">
        <v>1981</v>
      </c>
      <c r="Q1338" s="29" t="s">
        <v>1982</v>
      </c>
      <c r="R1338" s="30">
        <v>46113</v>
      </c>
      <c r="S1338" s="30"/>
      <c r="T1338" s="30">
        <v>46203</v>
      </c>
      <c r="U1338" s="30"/>
      <c r="V1338" s="29" t="s">
        <v>1983</v>
      </c>
      <c r="W1338" s="29" t="s">
        <v>1984</v>
      </c>
      <c r="X1338" s="30">
        <v>44881</v>
      </c>
      <c r="Y1338" s="29" t="s">
        <v>1985</v>
      </c>
    </row>
    <row r="1339" spans="1:25" x14ac:dyDescent="0.25">
      <c r="A1339" s="28" t="s">
        <v>2008</v>
      </c>
      <c r="B1339" s="29" t="s">
        <v>2009</v>
      </c>
      <c r="C1339" s="29" t="s">
        <v>3406</v>
      </c>
      <c r="D1339" s="29" t="s">
        <v>3408</v>
      </c>
      <c r="E1339" s="29" t="s">
        <v>264</v>
      </c>
      <c r="F1339" s="29" t="s">
        <v>3409</v>
      </c>
      <c r="G1339" s="29" t="s">
        <v>1975</v>
      </c>
      <c r="H1339" s="30">
        <v>44809</v>
      </c>
      <c r="I1339" s="30">
        <v>44926</v>
      </c>
      <c r="J1339" s="30" t="s">
        <v>1921</v>
      </c>
      <c r="K1339" s="29" t="s">
        <v>2011</v>
      </c>
      <c r="L1339" s="29" t="s">
        <v>2012</v>
      </c>
      <c r="M1339" s="29" t="s">
        <v>1978</v>
      </c>
      <c r="N1339" s="29" t="s">
        <v>1979</v>
      </c>
      <c r="O1339" s="29" t="s">
        <v>1980</v>
      </c>
      <c r="P1339" s="29" t="s">
        <v>1981</v>
      </c>
      <c r="Q1339" s="29" t="s">
        <v>1982</v>
      </c>
      <c r="R1339" s="30">
        <v>44607</v>
      </c>
      <c r="S1339" s="30">
        <v>44607</v>
      </c>
      <c r="T1339" s="30">
        <v>44666</v>
      </c>
      <c r="U1339" s="30">
        <v>44666</v>
      </c>
      <c r="V1339" s="29" t="s">
        <v>2000</v>
      </c>
      <c r="W1339" s="29" t="s">
        <v>2001</v>
      </c>
      <c r="X1339" s="30">
        <v>44881</v>
      </c>
      <c r="Y1339" s="29" t="s">
        <v>1985</v>
      </c>
    </row>
    <row r="1340" spans="1:25" x14ac:dyDescent="0.25">
      <c r="A1340" s="28" t="s">
        <v>2008</v>
      </c>
      <c r="B1340" s="29" t="s">
        <v>2009</v>
      </c>
      <c r="C1340" s="29" t="s">
        <v>3406</v>
      </c>
      <c r="D1340" s="29" t="s">
        <v>3408</v>
      </c>
      <c r="E1340" s="29" t="s">
        <v>264</v>
      </c>
      <c r="F1340" s="29" t="s">
        <v>3409</v>
      </c>
      <c r="G1340" s="29" t="s">
        <v>1975</v>
      </c>
      <c r="H1340" s="30">
        <v>44809</v>
      </c>
      <c r="I1340" s="30">
        <v>44926</v>
      </c>
      <c r="J1340" s="30" t="s">
        <v>1921</v>
      </c>
      <c r="K1340" s="29" t="s">
        <v>2011</v>
      </c>
      <c r="L1340" s="29" t="s">
        <v>2012</v>
      </c>
      <c r="M1340" s="29" t="s">
        <v>1978</v>
      </c>
      <c r="N1340" s="29" t="s">
        <v>1986</v>
      </c>
      <c r="O1340" s="29" t="s">
        <v>1987</v>
      </c>
      <c r="P1340" s="29" t="s">
        <v>1981</v>
      </c>
      <c r="Q1340" s="29" t="s">
        <v>1982</v>
      </c>
      <c r="R1340" s="30">
        <v>44667</v>
      </c>
      <c r="S1340" s="30">
        <v>44667</v>
      </c>
      <c r="T1340" s="30">
        <v>44741</v>
      </c>
      <c r="U1340" s="30">
        <v>44741</v>
      </c>
      <c r="V1340" s="29" t="s">
        <v>2000</v>
      </c>
      <c r="W1340" s="29" t="s">
        <v>2001</v>
      </c>
      <c r="X1340" s="30">
        <v>44881</v>
      </c>
      <c r="Y1340" s="29" t="s">
        <v>1985</v>
      </c>
    </row>
    <row r="1341" spans="1:25" x14ac:dyDescent="0.25">
      <c r="A1341" s="28" t="s">
        <v>2008</v>
      </c>
      <c r="B1341" s="29" t="s">
        <v>2009</v>
      </c>
      <c r="C1341" s="29" t="s">
        <v>3406</v>
      </c>
      <c r="D1341" s="29" t="s">
        <v>3408</v>
      </c>
      <c r="E1341" s="29" t="s">
        <v>264</v>
      </c>
      <c r="F1341" s="29" t="s">
        <v>3409</v>
      </c>
      <c r="G1341" s="29" t="s">
        <v>1975</v>
      </c>
      <c r="H1341" s="30">
        <v>44809</v>
      </c>
      <c r="I1341" s="30">
        <v>44926</v>
      </c>
      <c r="J1341" s="30" t="s">
        <v>1921</v>
      </c>
      <c r="K1341" s="29" t="s">
        <v>2011</v>
      </c>
      <c r="L1341" s="29" t="s">
        <v>2012</v>
      </c>
      <c r="M1341" s="29" t="s">
        <v>1978</v>
      </c>
      <c r="N1341" s="29" t="s">
        <v>1988</v>
      </c>
      <c r="O1341" s="29" t="s">
        <v>1989</v>
      </c>
      <c r="P1341" s="29" t="s">
        <v>1981</v>
      </c>
      <c r="Q1341" s="29" t="s">
        <v>1982</v>
      </c>
      <c r="R1341" s="30">
        <v>44743</v>
      </c>
      <c r="S1341" s="30">
        <v>44743</v>
      </c>
      <c r="T1341" s="30">
        <v>44838</v>
      </c>
      <c r="U1341" s="30">
        <v>44838</v>
      </c>
      <c r="V1341" s="29" t="s">
        <v>2000</v>
      </c>
      <c r="W1341" s="29" t="s">
        <v>2001</v>
      </c>
      <c r="X1341" s="30">
        <v>44881</v>
      </c>
      <c r="Y1341" s="29" t="s">
        <v>1985</v>
      </c>
    </row>
    <row r="1342" spans="1:25" x14ac:dyDescent="0.25">
      <c r="A1342" s="28" t="s">
        <v>2008</v>
      </c>
      <c r="B1342" s="29" t="s">
        <v>2009</v>
      </c>
      <c r="C1342" s="29" t="s">
        <v>3406</v>
      </c>
      <c r="D1342" s="29" t="s">
        <v>3408</v>
      </c>
      <c r="E1342" s="29" t="s">
        <v>264</v>
      </c>
      <c r="F1342" s="29" t="s">
        <v>3409</v>
      </c>
      <c r="G1342" s="29" t="s">
        <v>1975</v>
      </c>
      <c r="H1342" s="30">
        <v>44809</v>
      </c>
      <c r="I1342" s="30">
        <v>44926</v>
      </c>
      <c r="J1342" s="30" t="s">
        <v>1921</v>
      </c>
      <c r="K1342" s="29" t="s">
        <v>2011</v>
      </c>
      <c r="L1342" s="29" t="s">
        <v>2012</v>
      </c>
      <c r="M1342" s="29" t="s">
        <v>1978</v>
      </c>
      <c r="N1342" s="29" t="s">
        <v>1990</v>
      </c>
      <c r="O1342" s="29" t="s">
        <v>1991</v>
      </c>
      <c r="P1342" s="29" t="s">
        <v>1981</v>
      </c>
      <c r="Q1342" s="29" t="s">
        <v>1982</v>
      </c>
      <c r="R1342" s="30">
        <v>45748</v>
      </c>
      <c r="S1342" s="30"/>
      <c r="T1342" s="30">
        <v>45930</v>
      </c>
      <c r="U1342" s="30"/>
      <c r="V1342" s="29" t="s">
        <v>2000</v>
      </c>
      <c r="W1342" s="29" t="s">
        <v>2001</v>
      </c>
      <c r="X1342" s="30">
        <v>44881</v>
      </c>
      <c r="Y1342" s="29" t="s">
        <v>1985</v>
      </c>
    </row>
    <row r="1343" spans="1:25" x14ac:dyDescent="0.25">
      <c r="A1343" s="28" t="s">
        <v>2008</v>
      </c>
      <c r="B1343" s="29" t="s">
        <v>2009</v>
      </c>
      <c r="C1343" s="29" t="s">
        <v>3406</v>
      </c>
      <c r="D1343" s="29" t="s">
        <v>3408</v>
      </c>
      <c r="E1343" s="29" t="s">
        <v>264</v>
      </c>
      <c r="F1343" s="29" t="s">
        <v>3409</v>
      </c>
      <c r="G1343" s="29" t="s">
        <v>1975</v>
      </c>
      <c r="H1343" s="30">
        <v>44809</v>
      </c>
      <c r="I1343" s="30">
        <v>44926</v>
      </c>
      <c r="J1343" s="30" t="s">
        <v>1921</v>
      </c>
      <c r="K1343" s="29" t="s">
        <v>2011</v>
      </c>
      <c r="L1343" s="29" t="s">
        <v>2012</v>
      </c>
      <c r="M1343" s="29" t="s">
        <v>1978</v>
      </c>
      <c r="N1343" s="29" t="s">
        <v>1992</v>
      </c>
      <c r="O1343" s="29" t="s">
        <v>1993</v>
      </c>
      <c r="P1343" s="29" t="s">
        <v>1981</v>
      </c>
      <c r="Q1343" s="29" t="s">
        <v>1982</v>
      </c>
      <c r="R1343" s="30">
        <v>45931</v>
      </c>
      <c r="S1343" s="30"/>
      <c r="T1343" s="30">
        <v>46022</v>
      </c>
      <c r="U1343" s="30"/>
      <c r="V1343" s="29" t="s">
        <v>2000</v>
      </c>
      <c r="W1343" s="29" t="s">
        <v>2001</v>
      </c>
      <c r="X1343" s="30">
        <v>44881</v>
      </c>
      <c r="Y1343" s="29" t="s">
        <v>1985</v>
      </c>
    </row>
    <row r="1344" spans="1:25" x14ac:dyDescent="0.25">
      <c r="A1344" s="28" t="s">
        <v>2008</v>
      </c>
      <c r="B1344" s="29" t="s">
        <v>2009</v>
      </c>
      <c r="C1344" s="29" t="s">
        <v>3406</v>
      </c>
      <c r="D1344" s="29" t="s">
        <v>3408</v>
      </c>
      <c r="E1344" s="29" t="s">
        <v>264</v>
      </c>
      <c r="F1344" s="29" t="s">
        <v>3409</v>
      </c>
      <c r="G1344" s="29" t="s">
        <v>1975</v>
      </c>
      <c r="H1344" s="30">
        <v>44809</v>
      </c>
      <c r="I1344" s="30">
        <v>44926</v>
      </c>
      <c r="J1344" s="30" t="s">
        <v>1921</v>
      </c>
      <c r="K1344" s="29" t="s">
        <v>2011</v>
      </c>
      <c r="L1344" s="29" t="s">
        <v>2012</v>
      </c>
      <c r="M1344" s="29" t="s">
        <v>1978</v>
      </c>
      <c r="N1344" s="29" t="s">
        <v>1994</v>
      </c>
      <c r="O1344" s="29" t="s">
        <v>1995</v>
      </c>
      <c r="P1344" s="29" t="s">
        <v>1981</v>
      </c>
      <c r="Q1344" s="29" t="s">
        <v>1982</v>
      </c>
      <c r="R1344" s="30">
        <v>46023</v>
      </c>
      <c r="S1344" s="30"/>
      <c r="T1344" s="30">
        <v>46387</v>
      </c>
      <c r="U1344" s="30"/>
      <c r="V1344" s="29" t="s">
        <v>2000</v>
      </c>
      <c r="W1344" s="29" t="s">
        <v>2001</v>
      </c>
      <c r="X1344" s="30">
        <v>44881</v>
      </c>
      <c r="Y1344" s="29" t="s">
        <v>1985</v>
      </c>
    </row>
    <row r="1345" spans="1:25" x14ac:dyDescent="0.25">
      <c r="A1345" s="28" t="s">
        <v>2008</v>
      </c>
      <c r="B1345" s="29" t="s">
        <v>2009</v>
      </c>
      <c r="C1345" s="29" t="s">
        <v>3406</v>
      </c>
      <c r="D1345" s="29" t="s">
        <v>3408</v>
      </c>
      <c r="E1345" s="29" t="s">
        <v>264</v>
      </c>
      <c r="F1345" s="29" t="s">
        <v>3409</v>
      </c>
      <c r="G1345" s="29" t="s">
        <v>1975</v>
      </c>
      <c r="H1345" s="30">
        <v>44809</v>
      </c>
      <c r="I1345" s="30">
        <v>44926</v>
      </c>
      <c r="J1345" s="30" t="s">
        <v>1921</v>
      </c>
      <c r="K1345" s="29" t="s">
        <v>2011</v>
      </c>
      <c r="L1345" s="29" t="s">
        <v>2012</v>
      </c>
      <c r="M1345" s="29" t="s">
        <v>1978</v>
      </c>
      <c r="N1345" s="29" t="s">
        <v>1996</v>
      </c>
      <c r="O1345" s="29" t="s">
        <v>1997</v>
      </c>
      <c r="P1345" s="29" t="s">
        <v>1981</v>
      </c>
      <c r="Q1345" s="29" t="s">
        <v>1982</v>
      </c>
      <c r="R1345" s="30">
        <v>46388</v>
      </c>
      <c r="S1345" s="30"/>
      <c r="T1345" s="30">
        <v>46568</v>
      </c>
      <c r="U1345" s="30"/>
      <c r="V1345" s="29" t="s">
        <v>2000</v>
      </c>
      <c r="W1345" s="29" t="s">
        <v>2001</v>
      </c>
      <c r="X1345" s="30">
        <v>44881</v>
      </c>
      <c r="Y1345" s="29" t="s">
        <v>1985</v>
      </c>
    </row>
    <row r="1346" spans="1:25" x14ac:dyDescent="0.25">
      <c r="A1346" s="28" t="s">
        <v>2008</v>
      </c>
      <c r="B1346" s="29" t="s">
        <v>2009</v>
      </c>
      <c r="C1346" s="29" t="s">
        <v>259</v>
      </c>
      <c r="D1346" s="29" t="s">
        <v>2045</v>
      </c>
      <c r="E1346" s="29" t="s">
        <v>260</v>
      </c>
      <c r="F1346" s="29" t="s">
        <v>261</v>
      </c>
      <c r="G1346" s="29" t="s">
        <v>1975</v>
      </c>
      <c r="H1346" s="30">
        <v>44628</v>
      </c>
      <c r="I1346" s="30">
        <v>46387</v>
      </c>
      <c r="J1346" s="30" t="s">
        <v>1921</v>
      </c>
      <c r="K1346" s="29" t="s">
        <v>2011</v>
      </c>
      <c r="L1346" s="29" t="s">
        <v>2012</v>
      </c>
      <c r="M1346" s="29" t="s">
        <v>1978</v>
      </c>
      <c r="N1346" s="29" t="s">
        <v>1979</v>
      </c>
      <c r="O1346" s="29" t="s">
        <v>1980</v>
      </c>
      <c r="P1346" s="29" t="s">
        <v>1981</v>
      </c>
      <c r="Q1346" s="29" t="s">
        <v>1982</v>
      </c>
      <c r="R1346" s="30">
        <v>44600</v>
      </c>
      <c r="S1346" s="30">
        <v>44600</v>
      </c>
      <c r="T1346" s="30">
        <v>44628</v>
      </c>
      <c r="U1346" s="30">
        <v>44628</v>
      </c>
      <c r="V1346" s="29" t="s">
        <v>2000</v>
      </c>
      <c r="W1346" s="29" t="s">
        <v>2001</v>
      </c>
      <c r="X1346" s="30">
        <v>44881</v>
      </c>
      <c r="Y1346" s="29" t="s">
        <v>1985</v>
      </c>
    </row>
    <row r="1347" spans="1:25" x14ac:dyDescent="0.25">
      <c r="A1347" s="28" t="s">
        <v>2008</v>
      </c>
      <c r="B1347" s="29" t="s">
        <v>2009</v>
      </c>
      <c r="C1347" s="29" t="s">
        <v>259</v>
      </c>
      <c r="D1347" s="29" t="s">
        <v>2045</v>
      </c>
      <c r="E1347" s="29" t="s">
        <v>260</v>
      </c>
      <c r="F1347" s="29" t="s">
        <v>261</v>
      </c>
      <c r="G1347" s="29" t="s">
        <v>1975</v>
      </c>
      <c r="H1347" s="30">
        <v>44628</v>
      </c>
      <c r="I1347" s="30">
        <v>46387</v>
      </c>
      <c r="J1347" s="30" t="s">
        <v>1921</v>
      </c>
      <c r="K1347" s="29" t="s">
        <v>2011</v>
      </c>
      <c r="L1347" s="29" t="s">
        <v>2012</v>
      </c>
      <c r="M1347" s="29" t="s">
        <v>1978</v>
      </c>
      <c r="N1347" s="29" t="s">
        <v>1986</v>
      </c>
      <c r="O1347" s="29" t="s">
        <v>1987</v>
      </c>
      <c r="P1347" s="29" t="s">
        <v>1981</v>
      </c>
      <c r="Q1347" s="29" t="s">
        <v>1982</v>
      </c>
      <c r="R1347" s="30">
        <v>44600</v>
      </c>
      <c r="S1347" s="30">
        <v>44600</v>
      </c>
      <c r="T1347" s="30">
        <v>44628</v>
      </c>
      <c r="U1347" s="30">
        <v>44628</v>
      </c>
      <c r="V1347" s="29" t="s">
        <v>2000</v>
      </c>
      <c r="W1347" s="29" t="s">
        <v>2001</v>
      </c>
      <c r="X1347" s="30">
        <v>44881</v>
      </c>
      <c r="Y1347" s="29" t="s">
        <v>1985</v>
      </c>
    </row>
    <row r="1348" spans="1:25" x14ac:dyDescent="0.25">
      <c r="A1348" s="28" t="s">
        <v>2008</v>
      </c>
      <c r="B1348" s="29" t="s">
        <v>2009</v>
      </c>
      <c r="C1348" s="29" t="s">
        <v>259</v>
      </c>
      <c r="D1348" s="29" t="s">
        <v>2045</v>
      </c>
      <c r="E1348" s="29" t="s">
        <v>260</v>
      </c>
      <c r="F1348" s="29" t="s">
        <v>261</v>
      </c>
      <c r="G1348" s="29" t="s">
        <v>1975</v>
      </c>
      <c r="H1348" s="30">
        <v>44628</v>
      </c>
      <c r="I1348" s="30">
        <v>46387</v>
      </c>
      <c r="J1348" s="30" t="s">
        <v>1921</v>
      </c>
      <c r="K1348" s="29" t="s">
        <v>2011</v>
      </c>
      <c r="L1348" s="29" t="s">
        <v>2012</v>
      </c>
      <c r="M1348" s="29" t="s">
        <v>1978</v>
      </c>
      <c r="N1348" s="29" t="s">
        <v>1988</v>
      </c>
      <c r="O1348" s="29" t="s">
        <v>1989</v>
      </c>
      <c r="P1348" s="29" t="s">
        <v>1981</v>
      </c>
      <c r="Q1348" s="29" t="s">
        <v>1982</v>
      </c>
      <c r="R1348" s="30">
        <v>44934</v>
      </c>
      <c r="S1348" s="30">
        <v>44934</v>
      </c>
      <c r="T1348" s="30">
        <v>45657</v>
      </c>
      <c r="U1348" s="30"/>
      <c r="V1348" s="29" t="s">
        <v>2000</v>
      </c>
      <c r="W1348" s="29" t="s">
        <v>2001</v>
      </c>
      <c r="X1348" s="30">
        <v>44881</v>
      </c>
      <c r="Y1348" s="29" t="s">
        <v>1985</v>
      </c>
    </row>
    <row r="1349" spans="1:25" x14ac:dyDescent="0.25">
      <c r="A1349" s="28" t="s">
        <v>2008</v>
      </c>
      <c r="B1349" s="29" t="s">
        <v>2009</v>
      </c>
      <c r="C1349" s="29" t="s">
        <v>259</v>
      </c>
      <c r="D1349" s="29" t="s">
        <v>2045</v>
      </c>
      <c r="E1349" s="29" t="s">
        <v>260</v>
      </c>
      <c r="F1349" s="29" t="s">
        <v>261</v>
      </c>
      <c r="G1349" s="29" t="s">
        <v>1975</v>
      </c>
      <c r="H1349" s="30">
        <v>44628</v>
      </c>
      <c r="I1349" s="30">
        <v>46387</v>
      </c>
      <c r="J1349" s="30" t="s">
        <v>1921</v>
      </c>
      <c r="K1349" s="29" t="s">
        <v>2011</v>
      </c>
      <c r="L1349" s="29" t="s">
        <v>2012</v>
      </c>
      <c r="M1349" s="29" t="s">
        <v>1978</v>
      </c>
      <c r="N1349" s="29" t="s">
        <v>1990</v>
      </c>
      <c r="O1349" s="29" t="s">
        <v>1991</v>
      </c>
      <c r="P1349" s="29" t="s">
        <v>1981</v>
      </c>
      <c r="Q1349" s="29" t="s">
        <v>1982</v>
      </c>
      <c r="R1349" s="30">
        <v>44934</v>
      </c>
      <c r="S1349" s="30">
        <v>44934</v>
      </c>
      <c r="T1349" s="30">
        <v>45716</v>
      </c>
      <c r="U1349" s="30"/>
      <c r="V1349" s="29" t="s">
        <v>2000</v>
      </c>
      <c r="W1349" s="29" t="s">
        <v>2001</v>
      </c>
      <c r="X1349" s="30">
        <v>44881</v>
      </c>
      <c r="Y1349" s="29" t="s">
        <v>1985</v>
      </c>
    </row>
    <row r="1350" spans="1:25" x14ac:dyDescent="0.25">
      <c r="A1350" s="28" t="s">
        <v>2008</v>
      </c>
      <c r="B1350" s="29" t="s">
        <v>2009</v>
      </c>
      <c r="C1350" s="29" t="s">
        <v>259</v>
      </c>
      <c r="D1350" s="29" t="s">
        <v>2045</v>
      </c>
      <c r="E1350" s="29" t="s">
        <v>260</v>
      </c>
      <c r="F1350" s="29" t="s">
        <v>261</v>
      </c>
      <c r="G1350" s="29" t="s">
        <v>1975</v>
      </c>
      <c r="H1350" s="30">
        <v>44628</v>
      </c>
      <c r="I1350" s="30">
        <v>46387</v>
      </c>
      <c r="J1350" s="30" t="s">
        <v>1921</v>
      </c>
      <c r="K1350" s="29" t="s">
        <v>2011</v>
      </c>
      <c r="L1350" s="29" t="s">
        <v>2012</v>
      </c>
      <c r="M1350" s="29" t="s">
        <v>1978</v>
      </c>
      <c r="N1350" s="29" t="s">
        <v>1992</v>
      </c>
      <c r="O1350" s="29" t="s">
        <v>1993</v>
      </c>
      <c r="P1350" s="29" t="s">
        <v>1981</v>
      </c>
      <c r="Q1350" s="29" t="s">
        <v>1982</v>
      </c>
      <c r="R1350" s="30">
        <v>45809</v>
      </c>
      <c r="S1350" s="30"/>
      <c r="T1350" s="30">
        <v>45838</v>
      </c>
      <c r="U1350" s="30"/>
      <c r="V1350" s="29" t="s">
        <v>2000</v>
      </c>
      <c r="W1350" s="29" t="s">
        <v>2001</v>
      </c>
      <c r="X1350" s="30">
        <v>44881</v>
      </c>
      <c r="Y1350" s="29" t="s">
        <v>1985</v>
      </c>
    </row>
    <row r="1351" spans="1:25" x14ac:dyDescent="0.25">
      <c r="A1351" s="28" t="s">
        <v>2008</v>
      </c>
      <c r="B1351" s="29" t="s">
        <v>2009</v>
      </c>
      <c r="C1351" s="29" t="s">
        <v>259</v>
      </c>
      <c r="D1351" s="29" t="s">
        <v>2045</v>
      </c>
      <c r="E1351" s="29" t="s">
        <v>260</v>
      </c>
      <c r="F1351" s="29" t="s">
        <v>261</v>
      </c>
      <c r="G1351" s="29" t="s">
        <v>1975</v>
      </c>
      <c r="H1351" s="30">
        <v>44628</v>
      </c>
      <c r="I1351" s="30">
        <v>46387</v>
      </c>
      <c r="J1351" s="30" t="s">
        <v>1921</v>
      </c>
      <c r="K1351" s="29" t="s">
        <v>2011</v>
      </c>
      <c r="L1351" s="29" t="s">
        <v>2012</v>
      </c>
      <c r="M1351" s="29" t="s">
        <v>1978</v>
      </c>
      <c r="N1351" s="29" t="s">
        <v>1994</v>
      </c>
      <c r="O1351" s="29" t="s">
        <v>1995</v>
      </c>
      <c r="P1351" s="29" t="s">
        <v>1981</v>
      </c>
      <c r="Q1351" s="29" t="s">
        <v>1982</v>
      </c>
      <c r="R1351" s="30">
        <v>45778</v>
      </c>
      <c r="S1351" s="30"/>
      <c r="T1351" s="30">
        <v>46326</v>
      </c>
      <c r="U1351" s="30"/>
      <c r="V1351" s="29" t="s">
        <v>2000</v>
      </c>
      <c r="W1351" s="29" t="s">
        <v>2001</v>
      </c>
      <c r="X1351" s="30">
        <v>44881</v>
      </c>
      <c r="Y1351" s="29" t="s">
        <v>1985</v>
      </c>
    </row>
    <row r="1352" spans="1:25" x14ac:dyDescent="0.25">
      <c r="A1352" s="28" t="s">
        <v>2008</v>
      </c>
      <c r="B1352" s="29" t="s">
        <v>2009</v>
      </c>
      <c r="C1352" s="29" t="s">
        <v>259</v>
      </c>
      <c r="D1352" s="29" t="s">
        <v>2045</v>
      </c>
      <c r="E1352" s="29" t="s">
        <v>260</v>
      </c>
      <c r="F1352" s="29" t="s">
        <v>261</v>
      </c>
      <c r="G1352" s="29" t="s">
        <v>1975</v>
      </c>
      <c r="H1352" s="30">
        <v>44628</v>
      </c>
      <c r="I1352" s="30">
        <v>46387</v>
      </c>
      <c r="J1352" s="30" t="s">
        <v>1921</v>
      </c>
      <c r="K1352" s="29" t="s">
        <v>2011</v>
      </c>
      <c r="L1352" s="29" t="s">
        <v>2012</v>
      </c>
      <c r="M1352" s="29" t="s">
        <v>1978</v>
      </c>
      <c r="N1352" s="29" t="s">
        <v>1996</v>
      </c>
      <c r="O1352" s="29" t="s">
        <v>1997</v>
      </c>
      <c r="P1352" s="29" t="s">
        <v>1981</v>
      </c>
      <c r="Q1352" s="29" t="s">
        <v>1982</v>
      </c>
      <c r="R1352" s="30">
        <v>45809</v>
      </c>
      <c r="S1352" s="30"/>
      <c r="T1352" s="30">
        <v>46356</v>
      </c>
      <c r="U1352" s="30"/>
      <c r="V1352" s="29" t="s">
        <v>2000</v>
      </c>
      <c r="W1352" s="29" t="s">
        <v>2001</v>
      </c>
      <c r="X1352" s="30">
        <v>44881</v>
      </c>
      <c r="Y1352" s="29" t="s">
        <v>1985</v>
      </c>
    </row>
    <row r="1353" spans="1:25" x14ac:dyDescent="0.25">
      <c r="A1353" s="28" t="s">
        <v>2008</v>
      </c>
      <c r="B1353" s="29" t="s">
        <v>2009</v>
      </c>
      <c r="C1353" s="29" t="s">
        <v>235</v>
      </c>
      <c r="D1353" s="29" t="s">
        <v>2037</v>
      </c>
      <c r="E1353" s="29" t="s">
        <v>236</v>
      </c>
      <c r="F1353" s="29" t="s">
        <v>237</v>
      </c>
      <c r="G1353" s="29" t="s">
        <v>1975</v>
      </c>
      <c r="H1353" s="30">
        <v>44635</v>
      </c>
      <c r="I1353" s="30">
        <v>46752</v>
      </c>
      <c r="J1353" s="30" t="s">
        <v>1921</v>
      </c>
      <c r="K1353" s="29" t="s">
        <v>2011</v>
      </c>
      <c r="L1353" s="29" t="s">
        <v>2012</v>
      </c>
      <c r="M1353" s="29" t="s">
        <v>1978</v>
      </c>
      <c r="N1353" s="29" t="s">
        <v>1979</v>
      </c>
      <c r="O1353" s="29" t="s">
        <v>1980</v>
      </c>
      <c r="P1353" s="29" t="s">
        <v>1981</v>
      </c>
      <c r="Q1353" s="29" t="s">
        <v>1982</v>
      </c>
      <c r="R1353" s="30">
        <v>44623</v>
      </c>
      <c r="S1353" s="30">
        <v>44623</v>
      </c>
      <c r="T1353" s="30">
        <v>44623</v>
      </c>
      <c r="U1353" s="30">
        <v>44623</v>
      </c>
      <c r="V1353" s="29" t="s">
        <v>1983</v>
      </c>
      <c r="W1353" s="29" t="s">
        <v>1984</v>
      </c>
      <c r="X1353" s="30">
        <v>44881</v>
      </c>
      <c r="Y1353" s="29" t="s">
        <v>1985</v>
      </c>
    </row>
    <row r="1354" spans="1:25" x14ac:dyDescent="0.25">
      <c r="A1354" s="28" t="s">
        <v>2008</v>
      </c>
      <c r="B1354" s="29" t="s">
        <v>2009</v>
      </c>
      <c r="C1354" s="29" t="s">
        <v>235</v>
      </c>
      <c r="D1354" s="29" t="s">
        <v>2037</v>
      </c>
      <c r="E1354" s="29" t="s">
        <v>236</v>
      </c>
      <c r="F1354" s="29" t="s">
        <v>237</v>
      </c>
      <c r="G1354" s="29" t="s">
        <v>1975</v>
      </c>
      <c r="H1354" s="30">
        <v>44635</v>
      </c>
      <c r="I1354" s="30">
        <v>46752</v>
      </c>
      <c r="J1354" s="30" t="s">
        <v>1921</v>
      </c>
      <c r="K1354" s="29" t="s">
        <v>2011</v>
      </c>
      <c r="L1354" s="29" t="s">
        <v>2012</v>
      </c>
      <c r="M1354" s="29" t="s">
        <v>1978</v>
      </c>
      <c r="N1354" s="29" t="s">
        <v>1986</v>
      </c>
      <c r="O1354" s="29" t="s">
        <v>1987</v>
      </c>
      <c r="P1354" s="29" t="s">
        <v>1981</v>
      </c>
      <c r="Q1354" s="29" t="s">
        <v>1982</v>
      </c>
      <c r="R1354" s="30">
        <v>44623</v>
      </c>
      <c r="S1354" s="30">
        <v>44623</v>
      </c>
      <c r="T1354" s="30">
        <v>44623</v>
      </c>
      <c r="U1354" s="30">
        <v>44623</v>
      </c>
      <c r="V1354" s="29" t="s">
        <v>1983</v>
      </c>
      <c r="W1354" s="29" t="s">
        <v>1984</v>
      </c>
      <c r="X1354" s="30">
        <v>44881</v>
      </c>
      <c r="Y1354" s="29" t="s">
        <v>1985</v>
      </c>
    </row>
    <row r="1355" spans="1:25" x14ac:dyDescent="0.25">
      <c r="A1355" s="28" t="s">
        <v>2008</v>
      </c>
      <c r="B1355" s="29" t="s">
        <v>2009</v>
      </c>
      <c r="C1355" s="29" t="s">
        <v>235</v>
      </c>
      <c r="D1355" s="29" t="s">
        <v>2037</v>
      </c>
      <c r="E1355" s="29" t="s">
        <v>236</v>
      </c>
      <c r="F1355" s="29" t="s">
        <v>237</v>
      </c>
      <c r="G1355" s="29" t="s">
        <v>1975</v>
      </c>
      <c r="H1355" s="30">
        <v>44635</v>
      </c>
      <c r="I1355" s="30">
        <v>46752</v>
      </c>
      <c r="J1355" s="30" t="s">
        <v>1921</v>
      </c>
      <c r="K1355" s="29" t="s">
        <v>2011</v>
      </c>
      <c r="L1355" s="29" t="s">
        <v>2012</v>
      </c>
      <c r="M1355" s="29" t="s">
        <v>1978</v>
      </c>
      <c r="N1355" s="29" t="s">
        <v>1988</v>
      </c>
      <c r="O1355" s="29" t="s">
        <v>1989</v>
      </c>
      <c r="P1355" s="29" t="s">
        <v>1981</v>
      </c>
      <c r="Q1355" s="29" t="s">
        <v>1982</v>
      </c>
      <c r="R1355" s="30">
        <v>45017</v>
      </c>
      <c r="S1355" s="30"/>
      <c r="T1355" s="30">
        <v>45900</v>
      </c>
      <c r="U1355" s="30"/>
      <c r="V1355" s="29" t="s">
        <v>1983</v>
      </c>
      <c r="W1355" s="29" t="s">
        <v>1984</v>
      </c>
      <c r="X1355" s="30">
        <v>44881</v>
      </c>
      <c r="Y1355" s="29" t="s">
        <v>1985</v>
      </c>
    </row>
    <row r="1356" spans="1:25" x14ac:dyDescent="0.25">
      <c r="A1356" s="28" t="s">
        <v>2008</v>
      </c>
      <c r="B1356" s="29" t="s">
        <v>2009</v>
      </c>
      <c r="C1356" s="29" t="s">
        <v>235</v>
      </c>
      <c r="D1356" s="29" t="s">
        <v>2037</v>
      </c>
      <c r="E1356" s="29" t="s">
        <v>236</v>
      </c>
      <c r="F1356" s="29" t="s">
        <v>237</v>
      </c>
      <c r="G1356" s="29" t="s">
        <v>1975</v>
      </c>
      <c r="H1356" s="30">
        <v>44635</v>
      </c>
      <c r="I1356" s="30">
        <v>46752</v>
      </c>
      <c r="J1356" s="30" t="s">
        <v>1921</v>
      </c>
      <c r="K1356" s="29" t="s">
        <v>2011</v>
      </c>
      <c r="L1356" s="29" t="s">
        <v>2012</v>
      </c>
      <c r="M1356" s="29" t="s">
        <v>1978</v>
      </c>
      <c r="N1356" s="29" t="s">
        <v>1990</v>
      </c>
      <c r="O1356" s="29" t="s">
        <v>1991</v>
      </c>
      <c r="P1356" s="29" t="s">
        <v>1981</v>
      </c>
      <c r="Q1356" s="29" t="s">
        <v>1982</v>
      </c>
      <c r="R1356" s="30">
        <v>45017</v>
      </c>
      <c r="S1356" s="30"/>
      <c r="T1356" s="30">
        <v>45900</v>
      </c>
      <c r="U1356" s="30"/>
      <c r="V1356" s="29" t="s">
        <v>1983</v>
      </c>
      <c r="W1356" s="29" t="s">
        <v>1984</v>
      </c>
      <c r="X1356" s="30">
        <v>44881</v>
      </c>
      <c r="Y1356" s="29" t="s">
        <v>1985</v>
      </c>
    </row>
    <row r="1357" spans="1:25" x14ac:dyDescent="0.25">
      <c r="A1357" s="28" t="s">
        <v>2008</v>
      </c>
      <c r="B1357" s="29" t="s">
        <v>2009</v>
      </c>
      <c r="C1357" s="29" t="s">
        <v>235</v>
      </c>
      <c r="D1357" s="29" t="s">
        <v>2037</v>
      </c>
      <c r="E1357" s="29" t="s">
        <v>236</v>
      </c>
      <c r="F1357" s="29" t="s">
        <v>237</v>
      </c>
      <c r="G1357" s="29" t="s">
        <v>1975</v>
      </c>
      <c r="H1357" s="30">
        <v>44635</v>
      </c>
      <c r="I1357" s="30">
        <v>46752</v>
      </c>
      <c r="J1357" s="30" t="s">
        <v>1921</v>
      </c>
      <c r="K1357" s="29" t="s">
        <v>2011</v>
      </c>
      <c r="L1357" s="29" t="s">
        <v>2012</v>
      </c>
      <c r="M1357" s="29" t="s">
        <v>1978</v>
      </c>
      <c r="N1357" s="29" t="s">
        <v>1992</v>
      </c>
      <c r="O1357" s="29" t="s">
        <v>1993</v>
      </c>
      <c r="P1357" s="29" t="s">
        <v>1981</v>
      </c>
      <c r="Q1357" s="29" t="s">
        <v>1982</v>
      </c>
      <c r="R1357" s="30">
        <v>45901</v>
      </c>
      <c r="S1357" s="30"/>
      <c r="T1357" s="30">
        <v>46266</v>
      </c>
      <c r="U1357" s="30"/>
      <c r="V1357" s="29" t="s">
        <v>1983</v>
      </c>
      <c r="W1357" s="29" t="s">
        <v>1984</v>
      </c>
      <c r="X1357" s="30">
        <v>44881</v>
      </c>
      <c r="Y1357" s="29" t="s">
        <v>1985</v>
      </c>
    </row>
    <row r="1358" spans="1:25" x14ac:dyDescent="0.25">
      <c r="A1358" s="28" t="s">
        <v>2008</v>
      </c>
      <c r="B1358" s="29" t="s">
        <v>2009</v>
      </c>
      <c r="C1358" s="29" t="s">
        <v>235</v>
      </c>
      <c r="D1358" s="29" t="s">
        <v>2037</v>
      </c>
      <c r="E1358" s="29" t="s">
        <v>236</v>
      </c>
      <c r="F1358" s="29" t="s">
        <v>237</v>
      </c>
      <c r="G1358" s="29" t="s">
        <v>1975</v>
      </c>
      <c r="H1358" s="30">
        <v>44635</v>
      </c>
      <c r="I1358" s="30">
        <v>46752</v>
      </c>
      <c r="J1358" s="30" t="s">
        <v>1921</v>
      </c>
      <c r="K1358" s="29" t="s">
        <v>2011</v>
      </c>
      <c r="L1358" s="29" t="s">
        <v>2012</v>
      </c>
      <c r="M1358" s="29" t="s">
        <v>1978</v>
      </c>
      <c r="N1358" s="29" t="s">
        <v>1994</v>
      </c>
      <c r="O1358" s="29" t="s">
        <v>1995</v>
      </c>
      <c r="P1358" s="29" t="s">
        <v>1981</v>
      </c>
      <c r="Q1358" s="29" t="s">
        <v>1982</v>
      </c>
      <c r="R1358" s="30">
        <v>45901</v>
      </c>
      <c r="S1358" s="30"/>
      <c r="T1358" s="30">
        <v>46507</v>
      </c>
      <c r="U1358" s="30"/>
      <c r="V1358" s="29" t="s">
        <v>1983</v>
      </c>
      <c r="W1358" s="29" t="s">
        <v>1984</v>
      </c>
      <c r="X1358" s="30">
        <v>44881</v>
      </c>
      <c r="Y1358" s="29" t="s">
        <v>1985</v>
      </c>
    </row>
    <row r="1359" spans="1:25" x14ac:dyDescent="0.25">
      <c r="A1359" s="28" t="s">
        <v>2008</v>
      </c>
      <c r="B1359" s="29" t="s">
        <v>2009</v>
      </c>
      <c r="C1359" s="29" t="s">
        <v>235</v>
      </c>
      <c r="D1359" s="29" t="s">
        <v>2037</v>
      </c>
      <c r="E1359" s="29" t="s">
        <v>236</v>
      </c>
      <c r="F1359" s="29" t="s">
        <v>237</v>
      </c>
      <c r="G1359" s="29" t="s">
        <v>1975</v>
      </c>
      <c r="H1359" s="30">
        <v>44635</v>
      </c>
      <c r="I1359" s="30">
        <v>46752</v>
      </c>
      <c r="J1359" s="30" t="s">
        <v>1921</v>
      </c>
      <c r="K1359" s="29" t="s">
        <v>2011</v>
      </c>
      <c r="L1359" s="29" t="s">
        <v>2012</v>
      </c>
      <c r="M1359" s="29" t="s">
        <v>1978</v>
      </c>
      <c r="N1359" s="29" t="s">
        <v>1996</v>
      </c>
      <c r="O1359" s="29" t="s">
        <v>1997</v>
      </c>
      <c r="P1359" s="29" t="s">
        <v>1981</v>
      </c>
      <c r="Q1359" s="29" t="s">
        <v>1982</v>
      </c>
      <c r="R1359" s="30">
        <v>46508</v>
      </c>
      <c r="S1359" s="30"/>
      <c r="T1359" s="30">
        <v>46752</v>
      </c>
      <c r="U1359" s="30"/>
      <c r="V1359" s="29" t="s">
        <v>1983</v>
      </c>
      <c r="W1359" s="29" t="s">
        <v>1984</v>
      </c>
      <c r="X1359" s="30">
        <v>44881</v>
      </c>
      <c r="Y1359" s="29" t="s">
        <v>1985</v>
      </c>
    </row>
    <row r="1360" spans="1:25" x14ac:dyDescent="0.25">
      <c r="A1360" s="28" t="s">
        <v>2008</v>
      </c>
      <c r="B1360" s="29" t="s">
        <v>2009</v>
      </c>
      <c r="C1360" s="29" t="s">
        <v>164</v>
      </c>
      <c r="D1360" s="29" t="s">
        <v>2013</v>
      </c>
      <c r="E1360" s="29" t="s">
        <v>165</v>
      </c>
      <c r="F1360" s="29" t="s">
        <v>166</v>
      </c>
      <c r="G1360" s="29" t="s">
        <v>1975</v>
      </c>
      <c r="H1360" s="30">
        <v>44735</v>
      </c>
      <c r="I1360" s="30">
        <v>46387</v>
      </c>
      <c r="J1360" s="30" t="s">
        <v>1921</v>
      </c>
      <c r="K1360" s="29" t="s">
        <v>2011</v>
      </c>
      <c r="L1360" s="29" t="s">
        <v>2012</v>
      </c>
      <c r="M1360" s="29" t="s">
        <v>1978</v>
      </c>
      <c r="N1360" s="29" t="s">
        <v>1979</v>
      </c>
      <c r="O1360" s="29" t="s">
        <v>1980</v>
      </c>
      <c r="P1360" s="29" t="s">
        <v>1981</v>
      </c>
      <c r="Q1360" s="29" t="s">
        <v>1982</v>
      </c>
      <c r="R1360" s="30">
        <v>43110</v>
      </c>
      <c r="S1360" s="30">
        <v>43118</v>
      </c>
      <c r="T1360" s="30">
        <v>43200</v>
      </c>
      <c r="U1360" s="30">
        <v>43200</v>
      </c>
      <c r="V1360" s="29" t="s">
        <v>2000</v>
      </c>
      <c r="W1360" s="29" t="s">
        <v>2001</v>
      </c>
      <c r="X1360" s="30">
        <v>44881</v>
      </c>
      <c r="Y1360" s="29" t="s">
        <v>1985</v>
      </c>
    </row>
    <row r="1361" spans="1:25" x14ac:dyDescent="0.25">
      <c r="A1361" s="28" t="s">
        <v>2008</v>
      </c>
      <c r="B1361" s="29" t="s">
        <v>2009</v>
      </c>
      <c r="C1361" s="29" t="s">
        <v>164</v>
      </c>
      <c r="D1361" s="29" t="s">
        <v>2013</v>
      </c>
      <c r="E1361" s="29" t="s">
        <v>165</v>
      </c>
      <c r="F1361" s="29" t="s">
        <v>166</v>
      </c>
      <c r="G1361" s="29" t="s">
        <v>1975</v>
      </c>
      <c r="H1361" s="30">
        <v>44735</v>
      </c>
      <c r="I1361" s="30">
        <v>46387</v>
      </c>
      <c r="J1361" s="30" t="s">
        <v>1921</v>
      </c>
      <c r="K1361" s="29" t="s">
        <v>2011</v>
      </c>
      <c r="L1361" s="29" t="s">
        <v>2012</v>
      </c>
      <c r="M1361" s="29" t="s">
        <v>1978</v>
      </c>
      <c r="N1361" s="29" t="s">
        <v>1986</v>
      </c>
      <c r="O1361" s="29" t="s">
        <v>1987</v>
      </c>
      <c r="P1361" s="29" t="s">
        <v>1981</v>
      </c>
      <c r="Q1361" s="29" t="s">
        <v>1982</v>
      </c>
      <c r="R1361" s="30">
        <v>43110</v>
      </c>
      <c r="S1361" s="30">
        <v>43110</v>
      </c>
      <c r="T1361" s="30">
        <v>43200</v>
      </c>
      <c r="U1361" s="30">
        <v>43200</v>
      </c>
      <c r="V1361" s="29" t="s">
        <v>2000</v>
      </c>
      <c r="W1361" s="29" t="s">
        <v>2001</v>
      </c>
      <c r="X1361" s="30">
        <v>44881</v>
      </c>
      <c r="Y1361" s="29" t="s">
        <v>1985</v>
      </c>
    </row>
    <row r="1362" spans="1:25" x14ac:dyDescent="0.25">
      <c r="A1362" s="28" t="s">
        <v>2008</v>
      </c>
      <c r="B1362" s="29" t="s">
        <v>2009</v>
      </c>
      <c r="C1362" s="29" t="s">
        <v>164</v>
      </c>
      <c r="D1362" s="29" t="s">
        <v>2013</v>
      </c>
      <c r="E1362" s="29" t="s">
        <v>165</v>
      </c>
      <c r="F1362" s="29" t="s">
        <v>166</v>
      </c>
      <c r="G1362" s="29" t="s">
        <v>1975</v>
      </c>
      <c r="H1362" s="30">
        <v>44735</v>
      </c>
      <c r="I1362" s="30">
        <v>46387</v>
      </c>
      <c r="J1362" s="30" t="s">
        <v>1921</v>
      </c>
      <c r="K1362" s="29" t="s">
        <v>2011</v>
      </c>
      <c r="L1362" s="29" t="s">
        <v>2012</v>
      </c>
      <c r="M1362" s="29" t="s">
        <v>1978</v>
      </c>
      <c r="N1362" s="29" t="s">
        <v>1988</v>
      </c>
      <c r="O1362" s="29" t="s">
        <v>1989</v>
      </c>
      <c r="P1362" s="29" t="s">
        <v>1981</v>
      </c>
      <c r="Q1362" s="29" t="s">
        <v>1982</v>
      </c>
      <c r="R1362" s="30">
        <v>43344</v>
      </c>
      <c r="S1362" s="30">
        <v>43344</v>
      </c>
      <c r="T1362" s="30">
        <v>43403</v>
      </c>
      <c r="U1362" s="30">
        <v>43403</v>
      </c>
      <c r="V1362" s="29" t="s">
        <v>2000</v>
      </c>
      <c r="W1362" s="29" t="s">
        <v>2001</v>
      </c>
      <c r="X1362" s="30">
        <v>44881</v>
      </c>
      <c r="Y1362" s="29" t="s">
        <v>1985</v>
      </c>
    </row>
    <row r="1363" spans="1:25" x14ac:dyDescent="0.25">
      <c r="A1363" s="28" t="s">
        <v>2008</v>
      </c>
      <c r="B1363" s="29" t="s">
        <v>2009</v>
      </c>
      <c r="C1363" s="29" t="s">
        <v>164</v>
      </c>
      <c r="D1363" s="29" t="s">
        <v>2013</v>
      </c>
      <c r="E1363" s="29" t="s">
        <v>165</v>
      </c>
      <c r="F1363" s="29" t="s">
        <v>166</v>
      </c>
      <c r="G1363" s="29" t="s">
        <v>1975</v>
      </c>
      <c r="H1363" s="30">
        <v>44735</v>
      </c>
      <c r="I1363" s="30">
        <v>46387</v>
      </c>
      <c r="J1363" s="30" t="s">
        <v>1921</v>
      </c>
      <c r="K1363" s="29" t="s">
        <v>2011</v>
      </c>
      <c r="L1363" s="29" t="s">
        <v>2012</v>
      </c>
      <c r="M1363" s="29" t="s">
        <v>1978</v>
      </c>
      <c r="N1363" s="29" t="s">
        <v>1990</v>
      </c>
      <c r="O1363" s="29" t="s">
        <v>1991</v>
      </c>
      <c r="P1363" s="29" t="s">
        <v>1981</v>
      </c>
      <c r="Q1363" s="29" t="s">
        <v>1982</v>
      </c>
      <c r="R1363" s="30">
        <v>45015</v>
      </c>
      <c r="S1363" s="30">
        <v>45434</v>
      </c>
      <c r="T1363" s="30">
        <v>45245</v>
      </c>
      <c r="U1363" s="30">
        <v>45617</v>
      </c>
      <c r="V1363" s="29" t="s">
        <v>2000</v>
      </c>
      <c r="W1363" s="29" t="s">
        <v>2001</v>
      </c>
      <c r="X1363" s="30">
        <v>44881</v>
      </c>
      <c r="Y1363" s="29" t="s">
        <v>1985</v>
      </c>
    </row>
    <row r="1364" spans="1:25" x14ac:dyDescent="0.25">
      <c r="A1364" s="28" t="s">
        <v>2008</v>
      </c>
      <c r="B1364" s="29" t="s">
        <v>2009</v>
      </c>
      <c r="C1364" s="29" t="s">
        <v>164</v>
      </c>
      <c r="D1364" s="29" t="s">
        <v>2013</v>
      </c>
      <c r="E1364" s="29" t="s">
        <v>165</v>
      </c>
      <c r="F1364" s="29" t="s">
        <v>166</v>
      </c>
      <c r="G1364" s="29" t="s">
        <v>1975</v>
      </c>
      <c r="H1364" s="30">
        <v>44735</v>
      </c>
      <c r="I1364" s="30">
        <v>46387</v>
      </c>
      <c r="J1364" s="30" t="s">
        <v>1921</v>
      </c>
      <c r="K1364" s="29" t="s">
        <v>2011</v>
      </c>
      <c r="L1364" s="29" t="s">
        <v>2012</v>
      </c>
      <c r="M1364" s="29" t="s">
        <v>1978</v>
      </c>
      <c r="N1364" s="29" t="s">
        <v>1992</v>
      </c>
      <c r="O1364" s="29" t="s">
        <v>1993</v>
      </c>
      <c r="P1364" s="29" t="s">
        <v>1981</v>
      </c>
      <c r="Q1364" s="29" t="s">
        <v>1982</v>
      </c>
      <c r="R1364" s="30">
        <v>45590</v>
      </c>
      <c r="S1364" s="30"/>
      <c r="T1364" s="30">
        <v>45621</v>
      </c>
      <c r="U1364" s="30"/>
      <c r="V1364" s="29" t="s">
        <v>2000</v>
      </c>
      <c r="W1364" s="29" t="s">
        <v>2001</v>
      </c>
      <c r="X1364" s="30">
        <v>44881</v>
      </c>
      <c r="Y1364" s="29" t="s">
        <v>1985</v>
      </c>
    </row>
    <row r="1365" spans="1:25" x14ac:dyDescent="0.25">
      <c r="A1365" s="28" t="s">
        <v>2008</v>
      </c>
      <c r="B1365" s="29" t="s">
        <v>2009</v>
      </c>
      <c r="C1365" s="29" t="s">
        <v>164</v>
      </c>
      <c r="D1365" s="29" t="s">
        <v>2013</v>
      </c>
      <c r="E1365" s="29" t="s">
        <v>165</v>
      </c>
      <c r="F1365" s="29" t="s">
        <v>166</v>
      </c>
      <c r="G1365" s="29" t="s">
        <v>1975</v>
      </c>
      <c r="H1365" s="30">
        <v>44735</v>
      </c>
      <c r="I1365" s="30">
        <v>46387</v>
      </c>
      <c r="J1365" s="30" t="s">
        <v>1921</v>
      </c>
      <c r="K1365" s="29" t="s">
        <v>2011</v>
      </c>
      <c r="L1365" s="29" t="s">
        <v>2012</v>
      </c>
      <c r="M1365" s="29" t="s">
        <v>1978</v>
      </c>
      <c r="N1365" s="29" t="s">
        <v>1994</v>
      </c>
      <c r="O1365" s="29" t="s">
        <v>1995</v>
      </c>
      <c r="P1365" s="29" t="s">
        <v>1981</v>
      </c>
      <c r="Q1365" s="29" t="s">
        <v>1982</v>
      </c>
      <c r="R1365" s="30">
        <v>45621</v>
      </c>
      <c r="S1365" s="30"/>
      <c r="T1365" s="30">
        <v>45986</v>
      </c>
      <c r="U1365" s="30"/>
      <c r="V1365" s="29" t="s">
        <v>2000</v>
      </c>
      <c r="W1365" s="29" t="s">
        <v>2001</v>
      </c>
      <c r="X1365" s="30">
        <v>44881</v>
      </c>
      <c r="Y1365" s="29" t="s">
        <v>1985</v>
      </c>
    </row>
    <row r="1366" spans="1:25" x14ac:dyDescent="0.25">
      <c r="A1366" s="28" t="s">
        <v>2008</v>
      </c>
      <c r="B1366" s="29" t="s">
        <v>2009</v>
      </c>
      <c r="C1366" s="29" t="s">
        <v>164</v>
      </c>
      <c r="D1366" s="29" t="s">
        <v>2013</v>
      </c>
      <c r="E1366" s="29" t="s">
        <v>165</v>
      </c>
      <c r="F1366" s="29" t="s">
        <v>166</v>
      </c>
      <c r="G1366" s="29" t="s">
        <v>1975</v>
      </c>
      <c r="H1366" s="30">
        <v>44735</v>
      </c>
      <c r="I1366" s="30">
        <v>46387</v>
      </c>
      <c r="J1366" s="30" t="s">
        <v>1921</v>
      </c>
      <c r="K1366" s="29" t="s">
        <v>2011</v>
      </c>
      <c r="L1366" s="29" t="s">
        <v>2012</v>
      </c>
      <c r="M1366" s="29" t="s">
        <v>1978</v>
      </c>
      <c r="N1366" s="29" t="s">
        <v>1996</v>
      </c>
      <c r="O1366" s="29" t="s">
        <v>1997</v>
      </c>
      <c r="P1366" s="29" t="s">
        <v>1981</v>
      </c>
      <c r="Q1366" s="29" t="s">
        <v>1982</v>
      </c>
      <c r="R1366" s="30">
        <v>45986</v>
      </c>
      <c r="S1366" s="30"/>
      <c r="T1366" s="30">
        <v>46022</v>
      </c>
      <c r="U1366" s="30"/>
      <c r="V1366" s="29" t="s">
        <v>2000</v>
      </c>
      <c r="W1366" s="29" t="s">
        <v>2001</v>
      </c>
      <c r="X1366" s="30">
        <v>44881</v>
      </c>
      <c r="Y1366" s="29" t="s">
        <v>1985</v>
      </c>
    </row>
    <row r="1367" spans="1:25" x14ac:dyDescent="0.25">
      <c r="A1367" s="28" t="s">
        <v>2008</v>
      </c>
      <c r="B1367" s="29" t="s">
        <v>2009</v>
      </c>
      <c r="C1367" s="29" t="s">
        <v>208</v>
      </c>
      <c r="D1367" s="29" t="s">
        <v>2028</v>
      </c>
      <c r="E1367" s="29" t="s">
        <v>209</v>
      </c>
      <c r="F1367" s="29" t="s">
        <v>210</v>
      </c>
      <c r="G1367" s="29" t="s">
        <v>1975</v>
      </c>
      <c r="H1367" s="30">
        <v>44627</v>
      </c>
      <c r="I1367" s="30">
        <v>44926</v>
      </c>
      <c r="J1367" s="30" t="s">
        <v>1921</v>
      </c>
      <c r="K1367" s="29" t="s">
        <v>2011</v>
      </c>
      <c r="L1367" s="29" t="s">
        <v>2012</v>
      </c>
      <c r="M1367" s="29" t="s">
        <v>1978</v>
      </c>
      <c r="N1367" s="29" t="s">
        <v>1979</v>
      </c>
      <c r="O1367" s="29" t="s">
        <v>1980</v>
      </c>
      <c r="P1367" s="29" t="s">
        <v>1981</v>
      </c>
      <c r="Q1367" s="29" t="s">
        <v>1982</v>
      </c>
      <c r="R1367" s="30">
        <v>45114</v>
      </c>
      <c r="S1367" s="30"/>
      <c r="T1367" s="30">
        <v>45869</v>
      </c>
      <c r="U1367" s="30"/>
      <c r="V1367" s="29" t="s">
        <v>2000</v>
      </c>
      <c r="W1367" s="29" t="s">
        <v>2001</v>
      </c>
      <c r="X1367" s="30">
        <v>44881</v>
      </c>
      <c r="Y1367" s="29" t="s">
        <v>33</v>
      </c>
    </row>
    <row r="1368" spans="1:25" x14ac:dyDescent="0.25">
      <c r="A1368" s="28" t="s">
        <v>2008</v>
      </c>
      <c r="B1368" s="29" t="s">
        <v>2009</v>
      </c>
      <c r="C1368" s="29" t="s">
        <v>208</v>
      </c>
      <c r="D1368" s="29" t="s">
        <v>2028</v>
      </c>
      <c r="E1368" s="29" t="s">
        <v>209</v>
      </c>
      <c r="F1368" s="29" t="s">
        <v>210</v>
      </c>
      <c r="G1368" s="29" t="s">
        <v>1975</v>
      </c>
      <c r="H1368" s="30">
        <v>44627</v>
      </c>
      <c r="I1368" s="30">
        <v>44926</v>
      </c>
      <c r="J1368" s="30" t="s">
        <v>1921</v>
      </c>
      <c r="K1368" s="29" t="s">
        <v>2011</v>
      </c>
      <c r="L1368" s="29" t="s">
        <v>2012</v>
      </c>
      <c r="M1368" s="29" t="s">
        <v>1978</v>
      </c>
      <c r="N1368" s="29" t="s">
        <v>1986</v>
      </c>
      <c r="O1368" s="29" t="s">
        <v>1987</v>
      </c>
      <c r="P1368" s="29" t="s">
        <v>1981</v>
      </c>
      <c r="Q1368" s="29" t="s">
        <v>1982</v>
      </c>
      <c r="R1368" s="30">
        <v>45083</v>
      </c>
      <c r="S1368" s="30"/>
      <c r="T1368" s="30">
        <v>45838</v>
      </c>
      <c r="U1368" s="30"/>
      <c r="V1368" s="29" t="s">
        <v>2000</v>
      </c>
      <c r="W1368" s="29" t="s">
        <v>2001</v>
      </c>
      <c r="X1368" s="30">
        <v>44881</v>
      </c>
      <c r="Y1368" s="29" t="s">
        <v>33</v>
      </c>
    </row>
    <row r="1369" spans="1:25" x14ac:dyDescent="0.25">
      <c r="A1369" s="28" t="s">
        <v>2008</v>
      </c>
      <c r="B1369" s="29" t="s">
        <v>2009</v>
      </c>
      <c r="C1369" s="29" t="s">
        <v>208</v>
      </c>
      <c r="D1369" s="29" t="s">
        <v>2028</v>
      </c>
      <c r="E1369" s="29" t="s">
        <v>209</v>
      </c>
      <c r="F1369" s="29" t="s">
        <v>210</v>
      </c>
      <c r="G1369" s="29" t="s">
        <v>1975</v>
      </c>
      <c r="H1369" s="30">
        <v>44627</v>
      </c>
      <c r="I1369" s="30">
        <v>44926</v>
      </c>
      <c r="J1369" s="30" t="s">
        <v>1921</v>
      </c>
      <c r="K1369" s="29" t="s">
        <v>2011</v>
      </c>
      <c r="L1369" s="29" t="s">
        <v>2012</v>
      </c>
      <c r="M1369" s="29" t="s">
        <v>1978</v>
      </c>
      <c r="N1369" s="29" t="s">
        <v>1988</v>
      </c>
      <c r="O1369" s="29" t="s">
        <v>1989</v>
      </c>
      <c r="P1369" s="29" t="s">
        <v>1981</v>
      </c>
      <c r="Q1369" s="29" t="s">
        <v>1982</v>
      </c>
      <c r="R1369" s="30">
        <v>45189</v>
      </c>
      <c r="S1369" s="30"/>
      <c r="T1369" s="30">
        <v>45930</v>
      </c>
      <c r="U1369" s="30"/>
      <c r="V1369" s="29" t="s">
        <v>2000</v>
      </c>
      <c r="W1369" s="29" t="s">
        <v>2001</v>
      </c>
      <c r="X1369" s="30">
        <v>44881</v>
      </c>
      <c r="Y1369" s="29" t="s">
        <v>33</v>
      </c>
    </row>
    <row r="1370" spans="1:25" x14ac:dyDescent="0.25">
      <c r="A1370" s="28" t="s">
        <v>2008</v>
      </c>
      <c r="B1370" s="29" t="s">
        <v>2009</v>
      </c>
      <c r="C1370" s="29" t="s">
        <v>208</v>
      </c>
      <c r="D1370" s="29" t="s">
        <v>2028</v>
      </c>
      <c r="E1370" s="29" t="s">
        <v>209</v>
      </c>
      <c r="F1370" s="29" t="s">
        <v>210</v>
      </c>
      <c r="G1370" s="29" t="s">
        <v>1975</v>
      </c>
      <c r="H1370" s="30">
        <v>44627</v>
      </c>
      <c r="I1370" s="30">
        <v>44926</v>
      </c>
      <c r="J1370" s="30" t="s">
        <v>1921</v>
      </c>
      <c r="K1370" s="29" t="s">
        <v>2011</v>
      </c>
      <c r="L1370" s="29" t="s">
        <v>2012</v>
      </c>
      <c r="M1370" s="29" t="s">
        <v>1978</v>
      </c>
      <c r="N1370" s="29" t="s">
        <v>1990</v>
      </c>
      <c r="O1370" s="29" t="s">
        <v>1991</v>
      </c>
      <c r="P1370" s="29" t="s">
        <v>1981</v>
      </c>
      <c r="Q1370" s="29" t="s">
        <v>1982</v>
      </c>
      <c r="R1370" s="30">
        <v>45189</v>
      </c>
      <c r="S1370" s="30"/>
      <c r="T1370" s="30">
        <v>45930</v>
      </c>
      <c r="U1370" s="30"/>
      <c r="V1370" s="29" t="s">
        <v>2000</v>
      </c>
      <c r="W1370" s="29" t="s">
        <v>2001</v>
      </c>
      <c r="X1370" s="30">
        <v>44881</v>
      </c>
      <c r="Y1370" s="29" t="s">
        <v>33</v>
      </c>
    </row>
    <row r="1371" spans="1:25" x14ac:dyDescent="0.25">
      <c r="A1371" s="28" t="s">
        <v>2008</v>
      </c>
      <c r="B1371" s="29" t="s">
        <v>2009</v>
      </c>
      <c r="C1371" s="29" t="s">
        <v>208</v>
      </c>
      <c r="D1371" s="29" t="s">
        <v>2028</v>
      </c>
      <c r="E1371" s="29" t="s">
        <v>209</v>
      </c>
      <c r="F1371" s="29" t="s">
        <v>210</v>
      </c>
      <c r="G1371" s="29" t="s">
        <v>1975</v>
      </c>
      <c r="H1371" s="30">
        <v>44627</v>
      </c>
      <c r="I1371" s="30">
        <v>44926</v>
      </c>
      <c r="J1371" s="30" t="s">
        <v>1921</v>
      </c>
      <c r="K1371" s="29" t="s">
        <v>2011</v>
      </c>
      <c r="L1371" s="29" t="s">
        <v>2012</v>
      </c>
      <c r="M1371" s="29" t="s">
        <v>1978</v>
      </c>
      <c r="N1371" s="29" t="s">
        <v>1992</v>
      </c>
      <c r="O1371" s="29" t="s">
        <v>1993</v>
      </c>
      <c r="P1371" s="29" t="s">
        <v>1981</v>
      </c>
      <c r="Q1371" s="29" t="s">
        <v>1982</v>
      </c>
      <c r="R1371" s="30">
        <v>44740</v>
      </c>
      <c r="S1371" s="30"/>
      <c r="T1371" s="30">
        <v>44740</v>
      </c>
      <c r="U1371" s="30"/>
      <c r="V1371" s="29" t="s">
        <v>2000</v>
      </c>
      <c r="W1371" s="29" t="s">
        <v>2001</v>
      </c>
      <c r="X1371" s="30">
        <v>44881</v>
      </c>
      <c r="Y1371" s="29" t="s">
        <v>33</v>
      </c>
    </row>
    <row r="1372" spans="1:25" x14ac:dyDescent="0.25">
      <c r="A1372" s="28" t="s">
        <v>2008</v>
      </c>
      <c r="B1372" s="29" t="s">
        <v>2009</v>
      </c>
      <c r="C1372" s="29" t="s">
        <v>208</v>
      </c>
      <c r="D1372" s="29" t="s">
        <v>2028</v>
      </c>
      <c r="E1372" s="29" t="s">
        <v>209</v>
      </c>
      <c r="F1372" s="29" t="s">
        <v>210</v>
      </c>
      <c r="G1372" s="29" t="s">
        <v>1975</v>
      </c>
      <c r="H1372" s="30">
        <v>44627</v>
      </c>
      <c r="I1372" s="30">
        <v>44926</v>
      </c>
      <c r="J1372" s="30" t="s">
        <v>1921</v>
      </c>
      <c r="K1372" s="29" t="s">
        <v>2011</v>
      </c>
      <c r="L1372" s="29" t="s">
        <v>2012</v>
      </c>
      <c r="M1372" s="29" t="s">
        <v>1978</v>
      </c>
      <c r="N1372" s="29" t="s">
        <v>1994</v>
      </c>
      <c r="O1372" s="29" t="s">
        <v>1995</v>
      </c>
      <c r="P1372" s="29" t="s">
        <v>1981</v>
      </c>
      <c r="Q1372" s="29" t="s">
        <v>1982</v>
      </c>
      <c r="R1372" s="30">
        <v>45432</v>
      </c>
      <c r="S1372" s="30"/>
      <c r="T1372" s="30">
        <v>45777</v>
      </c>
      <c r="U1372" s="30"/>
      <c r="V1372" s="29" t="s">
        <v>2000</v>
      </c>
      <c r="W1372" s="29" t="s">
        <v>2001</v>
      </c>
      <c r="X1372" s="30">
        <v>44881</v>
      </c>
      <c r="Y1372" s="29" t="s">
        <v>33</v>
      </c>
    </row>
    <row r="1373" spans="1:25" x14ac:dyDescent="0.25">
      <c r="A1373" s="28" t="s">
        <v>2008</v>
      </c>
      <c r="B1373" s="29" t="s">
        <v>2009</v>
      </c>
      <c r="C1373" s="29" t="s">
        <v>208</v>
      </c>
      <c r="D1373" s="29" t="s">
        <v>2028</v>
      </c>
      <c r="E1373" s="29" t="s">
        <v>209</v>
      </c>
      <c r="F1373" s="29" t="s">
        <v>210</v>
      </c>
      <c r="G1373" s="29" t="s">
        <v>1975</v>
      </c>
      <c r="H1373" s="30">
        <v>44627</v>
      </c>
      <c r="I1373" s="30">
        <v>44926</v>
      </c>
      <c r="J1373" s="30" t="s">
        <v>1921</v>
      </c>
      <c r="K1373" s="29" t="s">
        <v>2011</v>
      </c>
      <c r="L1373" s="29" t="s">
        <v>2012</v>
      </c>
      <c r="M1373" s="29" t="s">
        <v>1978</v>
      </c>
      <c r="N1373" s="29" t="s">
        <v>1996</v>
      </c>
      <c r="O1373" s="29" t="s">
        <v>1997</v>
      </c>
      <c r="P1373" s="29" t="s">
        <v>1981</v>
      </c>
      <c r="Q1373" s="29" t="s">
        <v>1982</v>
      </c>
      <c r="R1373" s="30">
        <v>45869</v>
      </c>
      <c r="S1373" s="30"/>
      <c r="T1373" s="30">
        <v>45869</v>
      </c>
      <c r="U1373" s="30"/>
      <c r="V1373" s="29" t="s">
        <v>2000</v>
      </c>
      <c r="W1373" s="29" t="s">
        <v>2001</v>
      </c>
      <c r="X1373" s="30">
        <v>44881</v>
      </c>
      <c r="Y1373" s="29" t="s">
        <v>33</v>
      </c>
    </row>
    <row r="1374" spans="1:25" x14ac:dyDescent="0.25">
      <c r="A1374" s="28" t="s">
        <v>2008</v>
      </c>
      <c r="B1374" s="29" t="s">
        <v>2009</v>
      </c>
      <c r="C1374" s="29" t="s">
        <v>167</v>
      </c>
      <c r="D1374" s="29" t="s">
        <v>2014</v>
      </c>
      <c r="E1374" s="29" t="s">
        <v>168</v>
      </c>
      <c r="F1374" s="29" t="s">
        <v>169</v>
      </c>
      <c r="G1374" s="29" t="s">
        <v>1975</v>
      </c>
      <c r="H1374" s="30">
        <v>44628</v>
      </c>
      <c r="I1374" s="30">
        <v>44926</v>
      </c>
      <c r="J1374" s="30" t="s">
        <v>1921</v>
      </c>
      <c r="K1374" s="29" t="s">
        <v>2011</v>
      </c>
      <c r="L1374" s="29" t="s">
        <v>2012</v>
      </c>
      <c r="M1374" s="29" t="s">
        <v>1978</v>
      </c>
      <c r="N1374" s="29" t="s">
        <v>1979</v>
      </c>
      <c r="O1374" s="29" t="s">
        <v>1980</v>
      </c>
      <c r="P1374" s="29" t="s">
        <v>1981</v>
      </c>
      <c r="Q1374" s="29" t="s">
        <v>1982</v>
      </c>
      <c r="R1374" s="30">
        <v>44617</v>
      </c>
      <c r="S1374" s="30">
        <v>44617</v>
      </c>
      <c r="T1374" s="30">
        <v>44629</v>
      </c>
      <c r="U1374" s="30">
        <v>44629</v>
      </c>
      <c r="V1374" s="29" t="s">
        <v>2000</v>
      </c>
      <c r="W1374" s="29" t="s">
        <v>2001</v>
      </c>
      <c r="X1374" s="30">
        <v>44881</v>
      </c>
      <c r="Y1374" s="29" t="s">
        <v>1985</v>
      </c>
    </row>
    <row r="1375" spans="1:25" x14ac:dyDescent="0.25">
      <c r="A1375" s="28" t="s">
        <v>2008</v>
      </c>
      <c r="B1375" s="29" t="s">
        <v>2009</v>
      </c>
      <c r="C1375" s="29" t="s">
        <v>167</v>
      </c>
      <c r="D1375" s="29" t="s">
        <v>2014</v>
      </c>
      <c r="E1375" s="29" t="s">
        <v>168</v>
      </c>
      <c r="F1375" s="29" t="s">
        <v>169</v>
      </c>
      <c r="G1375" s="29" t="s">
        <v>1975</v>
      </c>
      <c r="H1375" s="30">
        <v>44628</v>
      </c>
      <c r="I1375" s="30">
        <v>44926</v>
      </c>
      <c r="J1375" s="30" t="s">
        <v>1921</v>
      </c>
      <c r="K1375" s="29" t="s">
        <v>2011</v>
      </c>
      <c r="L1375" s="29" t="s">
        <v>2012</v>
      </c>
      <c r="M1375" s="29" t="s">
        <v>1978</v>
      </c>
      <c r="N1375" s="29" t="s">
        <v>1986</v>
      </c>
      <c r="O1375" s="29" t="s">
        <v>1987</v>
      </c>
      <c r="P1375" s="29" t="s">
        <v>1981</v>
      </c>
      <c r="Q1375" s="29" t="s">
        <v>1982</v>
      </c>
      <c r="R1375" s="30">
        <v>45202</v>
      </c>
      <c r="S1375" s="30">
        <v>45202</v>
      </c>
      <c r="T1375" s="30">
        <v>45412</v>
      </c>
      <c r="U1375" s="30"/>
      <c r="V1375" s="29" t="s">
        <v>2000</v>
      </c>
      <c r="W1375" s="29" t="s">
        <v>2001</v>
      </c>
      <c r="X1375" s="30">
        <v>44881</v>
      </c>
      <c r="Y1375" s="29" t="s">
        <v>1985</v>
      </c>
    </row>
    <row r="1376" spans="1:25" x14ac:dyDescent="0.25">
      <c r="A1376" s="28" t="s">
        <v>2008</v>
      </c>
      <c r="B1376" s="29" t="s">
        <v>2009</v>
      </c>
      <c r="C1376" s="29" t="s">
        <v>167</v>
      </c>
      <c r="D1376" s="29" t="s">
        <v>2014</v>
      </c>
      <c r="E1376" s="29" t="s">
        <v>168</v>
      </c>
      <c r="F1376" s="29" t="s">
        <v>169</v>
      </c>
      <c r="G1376" s="29" t="s">
        <v>1975</v>
      </c>
      <c r="H1376" s="30">
        <v>44628</v>
      </c>
      <c r="I1376" s="30">
        <v>44926</v>
      </c>
      <c r="J1376" s="30" t="s">
        <v>1921</v>
      </c>
      <c r="K1376" s="29" t="s">
        <v>2011</v>
      </c>
      <c r="L1376" s="29" t="s">
        <v>2012</v>
      </c>
      <c r="M1376" s="29" t="s">
        <v>1978</v>
      </c>
      <c r="N1376" s="29" t="s">
        <v>1988</v>
      </c>
      <c r="O1376" s="29" t="s">
        <v>1989</v>
      </c>
      <c r="P1376" s="29" t="s">
        <v>1981</v>
      </c>
      <c r="Q1376" s="29" t="s">
        <v>1982</v>
      </c>
      <c r="R1376" s="30">
        <v>45170</v>
      </c>
      <c r="S1376" s="30"/>
      <c r="T1376" s="30">
        <v>45290</v>
      </c>
      <c r="U1376" s="30"/>
      <c r="V1376" s="29" t="s">
        <v>2000</v>
      </c>
      <c r="W1376" s="29" t="s">
        <v>2001</v>
      </c>
      <c r="X1376" s="30">
        <v>44881</v>
      </c>
      <c r="Y1376" s="29" t="s">
        <v>1985</v>
      </c>
    </row>
    <row r="1377" spans="1:25" x14ac:dyDescent="0.25">
      <c r="A1377" s="28" t="s">
        <v>2008</v>
      </c>
      <c r="B1377" s="29" t="s">
        <v>2009</v>
      </c>
      <c r="C1377" s="29" t="s">
        <v>167</v>
      </c>
      <c r="D1377" s="29" t="s">
        <v>2014</v>
      </c>
      <c r="E1377" s="29" t="s">
        <v>168</v>
      </c>
      <c r="F1377" s="29" t="s">
        <v>169</v>
      </c>
      <c r="G1377" s="29" t="s">
        <v>1975</v>
      </c>
      <c r="H1377" s="30">
        <v>44628</v>
      </c>
      <c r="I1377" s="30">
        <v>44926</v>
      </c>
      <c r="J1377" s="30" t="s">
        <v>1921</v>
      </c>
      <c r="K1377" s="29" t="s">
        <v>2011</v>
      </c>
      <c r="L1377" s="29" t="s">
        <v>2012</v>
      </c>
      <c r="M1377" s="29" t="s">
        <v>1978</v>
      </c>
      <c r="N1377" s="29" t="s">
        <v>1990</v>
      </c>
      <c r="O1377" s="29" t="s">
        <v>1991</v>
      </c>
      <c r="P1377" s="29" t="s">
        <v>1981</v>
      </c>
      <c r="Q1377" s="29" t="s">
        <v>1982</v>
      </c>
      <c r="R1377" s="30">
        <v>45170</v>
      </c>
      <c r="S1377" s="30"/>
      <c r="T1377" s="30">
        <v>45290</v>
      </c>
      <c r="U1377" s="30"/>
      <c r="V1377" s="29" t="s">
        <v>2000</v>
      </c>
      <c r="W1377" s="29" t="s">
        <v>2001</v>
      </c>
      <c r="X1377" s="30">
        <v>44881</v>
      </c>
      <c r="Y1377" s="29" t="s">
        <v>1985</v>
      </c>
    </row>
    <row r="1378" spans="1:25" x14ac:dyDescent="0.25">
      <c r="A1378" s="28" t="s">
        <v>2008</v>
      </c>
      <c r="B1378" s="29" t="s">
        <v>2009</v>
      </c>
      <c r="C1378" s="29" t="s">
        <v>167</v>
      </c>
      <c r="D1378" s="29" t="s">
        <v>2014</v>
      </c>
      <c r="E1378" s="29" t="s">
        <v>168</v>
      </c>
      <c r="F1378" s="29" t="s">
        <v>169</v>
      </c>
      <c r="G1378" s="29" t="s">
        <v>1975</v>
      </c>
      <c r="H1378" s="30">
        <v>44628</v>
      </c>
      <c r="I1378" s="30">
        <v>44926</v>
      </c>
      <c r="J1378" s="30" t="s">
        <v>1921</v>
      </c>
      <c r="K1378" s="29" t="s">
        <v>2011</v>
      </c>
      <c r="L1378" s="29" t="s">
        <v>2012</v>
      </c>
      <c r="M1378" s="29" t="s">
        <v>1978</v>
      </c>
      <c r="N1378" s="29" t="s">
        <v>1992</v>
      </c>
      <c r="O1378" s="29" t="s">
        <v>1993</v>
      </c>
      <c r="P1378" s="29" t="s">
        <v>1981</v>
      </c>
      <c r="Q1378" s="29" t="s">
        <v>1982</v>
      </c>
      <c r="R1378" s="30">
        <v>46024</v>
      </c>
      <c r="S1378" s="30"/>
      <c r="T1378" s="30">
        <v>46174</v>
      </c>
      <c r="U1378" s="30"/>
      <c r="V1378" s="29" t="s">
        <v>2000</v>
      </c>
      <c r="W1378" s="29" t="s">
        <v>2001</v>
      </c>
      <c r="X1378" s="30">
        <v>44881</v>
      </c>
      <c r="Y1378" s="29" t="s">
        <v>1985</v>
      </c>
    </row>
    <row r="1379" spans="1:25" x14ac:dyDescent="0.25">
      <c r="A1379" s="28" t="s">
        <v>2008</v>
      </c>
      <c r="B1379" s="29" t="s">
        <v>2009</v>
      </c>
      <c r="C1379" s="29" t="s">
        <v>167</v>
      </c>
      <c r="D1379" s="29" t="s">
        <v>2014</v>
      </c>
      <c r="E1379" s="29" t="s">
        <v>168</v>
      </c>
      <c r="F1379" s="29" t="s">
        <v>169</v>
      </c>
      <c r="G1379" s="29" t="s">
        <v>1975</v>
      </c>
      <c r="H1379" s="30">
        <v>44628</v>
      </c>
      <c r="I1379" s="30">
        <v>44926</v>
      </c>
      <c r="J1379" s="30" t="s">
        <v>1921</v>
      </c>
      <c r="K1379" s="29" t="s">
        <v>2011</v>
      </c>
      <c r="L1379" s="29" t="s">
        <v>2012</v>
      </c>
      <c r="M1379" s="29" t="s">
        <v>1978</v>
      </c>
      <c r="N1379" s="29" t="s">
        <v>1994</v>
      </c>
      <c r="O1379" s="29" t="s">
        <v>1995</v>
      </c>
      <c r="P1379" s="29" t="s">
        <v>1981</v>
      </c>
      <c r="Q1379" s="29" t="s">
        <v>1982</v>
      </c>
      <c r="R1379" s="30">
        <v>45352</v>
      </c>
      <c r="S1379" s="30"/>
      <c r="T1379" s="30">
        <v>45991</v>
      </c>
      <c r="U1379" s="30"/>
      <c r="V1379" s="29" t="s">
        <v>2000</v>
      </c>
      <c r="W1379" s="29" t="s">
        <v>2001</v>
      </c>
      <c r="X1379" s="30">
        <v>44881</v>
      </c>
      <c r="Y1379" s="29" t="s">
        <v>1985</v>
      </c>
    </row>
    <row r="1380" spans="1:25" x14ac:dyDescent="0.25">
      <c r="A1380" s="28" t="s">
        <v>2008</v>
      </c>
      <c r="B1380" s="29" t="s">
        <v>2009</v>
      </c>
      <c r="C1380" s="29" t="s">
        <v>167</v>
      </c>
      <c r="D1380" s="29" t="s">
        <v>2014</v>
      </c>
      <c r="E1380" s="29" t="s">
        <v>168</v>
      </c>
      <c r="F1380" s="29" t="s">
        <v>169</v>
      </c>
      <c r="G1380" s="29" t="s">
        <v>1975</v>
      </c>
      <c r="H1380" s="30">
        <v>44628</v>
      </c>
      <c r="I1380" s="30">
        <v>44926</v>
      </c>
      <c r="J1380" s="30" t="s">
        <v>1921</v>
      </c>
      <c r="K1380" s="29" t="s">
        <v>2011</v>
      </c>
      <c r="L1380" s="29" t="s">
        <v>2012</v>
      </c>
      <c r="M1380" s="29" t="s">
        <v>1978</v>
      </c>
      <c r="N1380" s="29" t="s">
        <v>1996</v>
      </c>
      <c r="O1380" s="29" t="s">
        <v>1997</v>
      </c>
      <c r="P1380" s="29" t="s">
        <v>1981</v>
      </c>
      <c r="Q1380" s="29" t="s">
        <v>1982</v>
      </c>
      <c r="R1380" s="30">
        <v>45992</v>
      </c>
      <c r="S1380" s="30"/>
      <c r="T1380" s="30">
        <v>46021</v>
      </c>
      <c r="U1380" s="30"/>
      <c r="V1380" s="29" t="s">
        <v>2000</v>
      </c>
      <c r="W1380" s="29" t="s">
        <v>2001</v>
      </c>
      <c r="X1380" s="30">
        <v>44881</v>
      </c>
      <c r="Y1380" s="29" t="s">
        <v>1985</v>
      </c>
    </row>
    <row r="1381" spans="1:25" x14ac:dyDescent="0.25">
      <c r="A1381" s="28" t="s">
        <v>2008</v>
      </c>
      <c r="B1381" s="29" t="s">
        <v>2009</v>
      </c>
      <c r="C1381" s="29" t="s">
        <v>217</v>
      </c>
      <c r="D1381" s="29" t="s">
        <v>2031</v>
      </c>
      <c r="E1381" s="29" t="s">
        <v>218</v>
      </c>
      <c r="F1381" s="29" t="s">
        <v>219</v>
      </c>
      <c r="G1381" s="29" t="s">
        <v>1975</v>
      </c>
      <c r="H1381" s="30">
        <v>44734</v>
      </c>
      <c r="I1381" s="30">
        <v>46387</v>
      </c>
      <c r="J1381" s="30">
        <v>46387</v>
      </c>
      <c r="K1381" s="29" t="s">
        <v>2011</v>
      </c>
      <c r="L1381" s="29" t="s">
        <v>2012</v>
      </c>
      <c r="M1381" s="29" t="s">
        <v>1978</v>
      </c>
      <c r="N1381" s="29" t="s">
        <v>1979</v>
      </c>
      <c r="O1381" s="29" t="s">
        <v>1980</v>
      </c>
      <c r="P1381" s="29" t="s">
        <v>1981</v>
      </c>
      <c r="Q1381" s="29" t="s">
        <v>1982</v>
      </c>
      <c r="R1381" s="30">
        <v>44682</v>
      </c>
      <c r="S1381" s="30">
        <v>44682</v>
      </c>
      <c r="T1381" s="30">
        <v>44712</v>
      </c>
      <c r="U1381" s="30">
        <v>44712</v>
      </c>
      <c r="V1381" s="29" t="s">
        <v>1983</v>
      </c>
      <c r="W1381" s="29" t="s">
        <v>1984</v>
      </c>
      <c r="X1381" s="30">
        <v>44881</v>
      </c>
      <c r="Y1381" s="29" t="s">
        <v>1985</v>
      </c>
    </row>
    <row r="1382" spans="1:25" x14ac:dyDescent="0.25">
      <c r="A1382" s="28" t="s">
        <v>2008</v>
      </c>
      <c r="B1382" s="29" t="s">
        <v>2009</v>
      </c>
      <c r="C1382" s="29" t="s">
        <v>217</v>
      </c>
      <c r="D1382" s="29" t="s">
        <v>2031</v>
      </c>
      <c r="E1382" s="29" t="s">
        <v>218</v>
      </c>
      <c r="F1382" s="29" t="s">
        <v>219</v>
      </c>
      <c r="G1382" s="29" t="s">
        <v>1975</v>
      </c>
      <c r="H1382" s="30">
        <v>44734</v>
      </c>
      <c r="I1382" s="30">
        <v>46387</v>
      </c>
      <c r="J1382" s="30">
        <v>46387</v>
      </c>
      <c r="K1382" s="29" t="s">
        <v>2011</v>
      </c>
      <c r="L1382" s="29" t="s">
        <v>2012</v>
      </c>
      <c r="M1382" s="29" t="s">
        <v>1978</v>
      </c>
      <c r="N1382" s="29" t="s">
        <v>1986</v>
      </c>
      <c r="O1382" s="29" t="s">
        <v>1987</v>
      </c>
      <c r="P1382" s="29" t="s">
        <v>1981</v>
      </c>
      <c r="Q1382" s="29" t="s">
        <v>1982</v>
      </c>
      <c r="R1382" s="30">
        <v>44682</v>
      </c>
      <c r="S1382" s="30">
        <v>44682</v>
      </c>
      <c r="T1382" s="30">
        <v>44712</v>
      </c>
      <c r="U1382" s="30">
        <v>44712</v>
      </c>
      <c r="V1382" s="29" t="s">
        <v>1983</v>
      </c>
      <c r="W1382" s="29" t="s">
        <v>1984</v>
      </c>
      <c r="X1382" s="30">
        <v>44881</v>
      </c>
      <c r="Y1382" s="29" t="s">
        <v>1985</v>
      </c>
    </row>
    <row r="1383" spans="1:25" x14ac:dyDescent="0.25">
      <c r="A1383" s="28" t="s">
        <v>2008</v>
      </c>
      <c r="B1383" s="29" t="s">
        <v>2009</v>
      </c>
      <c r="C1383" s="29" t="s">
        <v>217</v>
      </c>
      <c r="D1383" s="29" t="s">
        <v>2031</v>
      </c>
      <c r="E1383" s="29" t="s">
        <v>218</v>
      </c>
      <c r="F1383" s="29" t="s">
        <v>219</v>
      </c>
      <c r="G1383" s="29" t="s">
        <v>1975</v>
      </c>
      <c r="H1383" s="30">
        <v>44734</v>
      </c>
      <c r="I1383" s="30">
        <v>46387</v>
      </c>
      <c r="J1383" s="30">
        <v>46387</v>
      </c>
      <c r="K1383" s="29" t="s">
        <v>2011</v>
      </c>
      <c r="L1383" s="29" t="s">
        <v>2012</v>
      </c>
      <c r="M1383" s="29" t="s">
        <v>1978</v>
      </c>
      <c r="N1383" s="29" t="s">
        <v>1988</v>
      </c>
      <c r="O1383" s="29" t="s">
        <v>1989</v>
      </c>
      <c r="P1383" s="29" t="s">
        <v>1981</v>
      </c>
      <c r="Q1383" s="29" t="s">
        <v>1982</v>
      </c>
      <c r="R1383" s="30">
        <v>45170</v>
      </c>
      <c r="S1383" s="30"/>
      <c r="T1383" s="30">
        <v>45261</v>
      </c>
      <c r="U1383" s="30"/>
      <c r="V1383" s="29" t="s">
        <v>1983</v>
      </c>
      <c r="W1383" s="29" t="s">
        <v>1984</v>
      </c>
      <c r="X1383" s="30">
        <v>44881</v>
      </c>
      <c r="Y1383" s="29" t="s">
        <v>1985</v>
      </c>
    </row>
    <row r="1384" spans="1:25" x14ac:dyDescent="0.25">
      <c r="A1384" s="28" t="s">
        <v>2008</v>
      </c>
      <c r="B1384" s="29" t="s">
        <v>2009</v>
      </c>
      <c r="C1384" s="29" t="s">
        <v>217</v>
      </c>
      <c r="D1384" s="29" t="s">
        <v>2031</v>
      </c>
      <c r="E1384" s="29" t="s">
        <v>218</v>
      </c>
      <c r="F1384" s="29" t="s">
        <v>219</v>
      </c>
      <c r="G1384" s="29" t="s">
        <v>1975</v>
      </c>
      <c r="H1384" s="30">
        <v>44734</v>
      </c>
      <c r="I1384" s="30">
        <v>46387</v>
      </c>
      <c r="J1384" s="30">
        <v>46387</v>
      </c>
      <c r="K1384" s="29" t="s">
        <v>2011</v>
      </c>
      <c r="L1384" s="29" t="s">
        <v>2012</v>
      </c>
      <c r="M1384" s="29" t="s">
        <v>1978</v>
      </c>
      <c r="N1384" s="29" t="s">
        <v>1990</v>
      </c>
      <c r="O1384" s="29" t="s">
        <v>1991</v>
      </c>
      <c r="P1384" s="29" t="s">
        <v>1981</v>
      </c>
      <c r="Q1384" s="29" t="s">
        <v>1982</v>
      </c>
      <c r="R1384" s="30">
        <v>45262</v>
      </c>
      <c r="S1384" s="30"/>
      <c r="T1384" s="30">
        <v>45536</v>
      </c>
      <c r="U1384" s="30"/>
      <c r="V1384" s="29" t="s">
        <v>1983</v>
      </c>
      <c r="W1384" s="29" t="s">
        <v>1984</v>
      </c>
      <c r="X1384" s="30">
        <v>44881</v>
      </c>
      <c r="Y1384" s="29" t="s">
        <v>1985</v>
      </c>
    </row>
    <row r="1385" spans="1:25" x14ac:dyDescent="0.25">
      <c r="A1385" s="28" t="s">
        <v>2008</v>
      </c>
      <c r="B1385" s="29" t="s">
        <v>2009</v>
      </c>
      <c r="C1385" s="29" t="s">
        <v>217</v>
      </c>
      <c r="D1385" s="29" t="s">
        <v>2031</v>
      </c>
      <c r="E1385" s="29" t="s">
        <v>218</v>
      </c>
      <c r="F1385" s="29" t="s">
        <v>219</v>
      </c>
      <c r="G1385" s="29" t="s">
        <v>1975</v>
      </c>
      <c r="H1385" s="30">
        <v>44734</v>
      </c>
      <c r="I1385" s="30">
        <v>46387</v>
      </c>
      <c r="J1385" s="30">
        <v>46387</v>
      </c>
      <c r="K1385" s="29" t="s">
        <v>2011</v>
      </c>
      <c r="L1385" s="29" t="s">
        <v>2012</v>
      </c>
      <c r="M1385" s="29" t="s">
        <v>1978</v>
      </c>
      <c r="N1385" s="29" t="s">
        <v>1992</v>
      </c>
      <c r="O1385" s="29" t="s">
        <v>1993</v>
      </c>
      <c r="P1385" s="29" t="s">
        <v>1981</v>
      </c>
      <c r="Q1385" s="29" t="s">
        <v>1982</v>
      </c>
      <c r="R1385" s="30">
        <v>45597</v>
      </c>
      <c r="S1385" s="30"/>
      <c r="T1385" s="30">
        <v>45626</v>
      </c>
      <c r="U1385" s="30"/>
      <c r="V1385" s="29" t="s">
        <v>1983</v>
      </c>
      <c r="W1385" s="29" t="s">
        <v>1984</v>
      </c>
      <c r="X1385" s="30">
        <v>44881</v>
      </c>
      <c r="Y1385" s="29" t="s">
        <v>1985</v>
      </c>
    </row>
    <row r="1386" spans="1:25" x14ac:dyDescent="0.25">
      <c r="A1386" s="28" t="s">
        <v>2008</v>
      </c>
      <c r="B1386" s="29" t="s">
        <v>2009</v>
      </c>
      <c r="C1386" s="29" t="s">
        <v>217</v>
      </c>
      <c r="D1386" s="29" t="s">
        <v>2031</v>
      </c>
      <c r="E1386" s="29" t="s">
        <v>218</v>
      </c>
      <c r="F1386" s="29" t="s">
        <v>219</v>
      </c>
      <c r="G1386" s="29" t="s">
        <v>1975</v>
      </c>
      <c r="H1386" s="30">
        <v>44734</v>
      </c>
      <c r="I1386" s="30">
        <v>46387</v>
      </c>
      <c r="J1386" s="30">
        <v>46387</v>
      </c>
      <c r="K1386" s="29" t="s">
        <v>2011</v>
      </c>
      <c r="L1386" s="29" t="s">
        <v>2012</v>
      </c>
      <c r="M1386" s="29" t="s">
        <v>1978</v>
      </c>
      <c r="N1386" s="29" t="s">
        <v>1994</v>
      </c>
      <c r="O1386" s="29" t="s">
        <v>1995</v>
      </c>
      <c r="P1386" s="29" t="s">
        <v>1981</v>
      </c>
      <c r="Q1386" s="29" t="s">
        <v>1982</v>
      </c>
      <c r="R1386" s="30">
        <v>45627</v>
      </c>
      <c r="S1386" s="30"/>
      <c r="T1386" s="30">
        <v>45778</v>
      </c>
      <c r="U1386" s="30"/>
      <c r="V1386" s="29" t="s">
        <v>1983</v>
      </c>
      <c r="W1386" s="29" t="s">
        <v>1984</v>
      </c>
      <c r="X1386" s="30">
        <v>44881</v>
      </c>
      <c r="Y1386" s="29" t="s">
        <v>1985</v>
      </c>
    </row>
    <row r="1387" spans="1:25" x14ac:dyDescent="0.25">
      <c r="A1387" s="28" t="s">
        <v>2008</v>
      </c>
      <c r="B1387" s="29" t="s">
        <v>2009</v>
      </c>
      <c r="C1387" s="29" t="s">
        <v>217</v>
      </c>
      <c r="D1387" s="29" t="s">
        <v>2031</v>
      </c>
      <c r="E1387" s="29" t="s">
        <v>218</v>
      </c>
      <c r="F1387" s="29" t="s">
        <v>219</v>
      </c>
      <c r="G1387" s="29" t="s">
        <v>1975</v>
      </c>
      <c r="H1387" s="30">
        <v>44734</v>
      </c>
      <c r="I1387" s="30">
        <v>46387</v>
      </c>
      <c r="J1387" s="30">
        <v>46387</v>
      </c>
      <c r="K1387" s="29" t="s">
        <v>2011</v>
      </c>
      <c r="L1387" s="29" t="s">
        <v>2012</v>
      </c>
      <c r="M1387" s="29" t="s">
        <v>1978</v>
      </c>
      <c r="N1387" s="29" t="s">
        <v>1996</v>
      </c>
      <c r="O1387" s="29" t="s">
        <v>1997</v>
      </c>
      <c r="P1387" s="29" t="s">
        <v>1981</v>
      </c>
      <c r="Q1387" s="29" t="s">
        <v>1982</v>
      </c>
      <c r="R1387" s="30">
        <v>45870</v>
      </c>
      <c r="S1387" s="30"/>
      <c r="T1387" s="30">
        <v>45931</v>
      </c>
      <c r="U1387" s="30"/>
      <c r="V1387" s="29" t="s">
        <v>1983</v>
      </c>
      <c r="W1387" s="29" t="s">
        <v>1984</v>
      </c>
      <c r="X1387" s="30">
        <v>44881</v>
      </c>
      <c r="Y1387" s="29" t="s">
        <v>1985</v>
      </c>
    </row>
    <row r="1388" spans="1:25" x14ac:dyDescent="0.25">
      <c r="A1388" s="28" t="s">
        <v>2008</v>
      </c>
      <c r="B1388" s="29" t="s">
        <v>2009</v>
      </c>
      <c r="C1388" s="29" t="s">
        <v>220</v>
      </c>
      <c r="D1388" s="29" t="s">
        <v>2032</v>
      </c>
      <c r="E1388" s="29" t="s">
        <v>221</v>
      </c>
      <c r="F1388" s="29" t="s">
        <v>222</v>
      </c>
      <c r="G1388" s="29" t="s">
        <v>1975</v>
      </c>
      <c r="H1388" s="30">
        <v>44735</v>
      </c>
      <c r="I1388" s="30">
        <v>46387</v>
      </c>
      <c r="J1388" s="30">
        <v>46387</v>
      </c>
      <c r="K1388" s="29" t="s">
        <v>2011</v>
      </c>
      <c r="L1388" s="29" t="s">
        <v>2012</v>
      </c>
      <c r="M1388" s="29" t="s">
        <v>1978</v>
      </c>
      <c r="N1388" s="29" t="s">
        <v>1979</v>
      </c>
      <c r="O1388" s="29" t="s">
        <v>1980</v>
      </c>
      <c r="P1388" s="29" t="s">
        <v>1981</v>
      </c>
      <c r="Q1388" s="29" t="s">
        <v>1982</v>
      </c>
      <c r="R1388" s="30">
        <v>44682</v>
      </c>
      <c r="S1388" s="30">
        <v>44682</v>
      </c>
      <c r="T1388" s="30">
        <v>44712</v>
      </c>
      <c r="U1388" s="30">
        <v>44712</v>
      </c>
      <c r="V1388" s="29" t="s">
        <v>1983</v>
      </c>
      <c r="W1388" s="29" t="s">
        <v>1984</v>
      </c>
      <c r="X1388" s="30">
        <v>44881</v>
      </c>
      <c r="Y1388" s="29" t="s">
        <v>1985</v>
      </c>
    </row>
    <row r="1389" spans="1:25" x14ac:dyDescent="0.25">
      <c r="A1389" s="28" t="s">
        <v>2008</v>
      </c>
      <c r="B1389" s="29" t="s">
        <v>2009</v>
      </c>
      <c r="C1389" s="29" t="s">
        <v>220</v>
      </c>
      <c r="D1389" s="29" t="s">
        <v>2032</v>
      </c>
      <c r="E1389" s="29" t="s">
        <v>221</v>
      </c>
      <c r="F1389" s="29" t="s">
        <v>222</v>
      </c>
      <c r="G1389" s="29" t="s">
        <v>1975</v>
      </c>
      <c r="H1389" s="30">
        <v>44735</v>
      </c>
      <c r="I1389" s="30">
        <v>46387</v>
      </c>
      <c r="J1389" s="30">
        <v>46387</v>
      </c>
      <c r="K1389" s="29" t="s">
        <v>2011</v>
      </c>
      <c r="L1389" s="29" t="s">
        <v>2012</v>
      </c>
      <c r="M1389" s="29" t="s">
        <v>1978</v>
      </c>
      <c r="N1389" s="29" t="s">
        <v>1986</v>
      </c>
      <c r="O1389" s="29" t="s">
        <v>1987</v>
      </c>
      <c r="P1389" s="29" t="s">
        <v>1981</v>
      </c>
      <c r="Q1389" s="29" t="s">
        <v>1982</v>
      </c>
      <c r="R1389" s="30">
        <v>44682</v>
      </c>
      <c r="S1389" s="30">
        <v>44682</v>
      </c>
      <c r="T1389" s="30">
        <v>45808</v>
      </c>
      <c r="U1389" s="30">
        <v>44712</v>
      </c>
      <c r="V1389" s="29" t="s">
        <v>1983</v>
      </c>
      <c r="W1389" s="29" t="s">
        <v>1984</v>
      </c>
      <c r="X1389" s="30">
        <v>44881</v>
      </c>
      <c r="Y1389" s="29" t="s">
        <v>1985</v>
      </c>
    </row>
    <row r="1390" spans="1:25" x14ac:dyDescent="0.25">
      <c r="A1390" s="28" t="s">
        <v>2008</v>
      </c>
      <c r="B1390" s="29" t="s">
        <v>2009</v>
      </c>
      <c r="C1390" s="29" t="s">
        <v>220</v>
      </c>
      <c r="D1390" s="29" t="s">
        <v>2032</v>
      </c>
      <c r="E1390" s="29" t="s">
        <v>221</v>
      </c>
      <c r="F1390" s="29" t="s">
        <v>222</v>
      </c>
      <c r="G1390" s="29" t="s">
        <v>1975</v>
      </c>
      <c r="H1390" s="30">
        <v>44735</v>
      </c>
      <c r="I1390" s="30">
        <v>46387</v>
      </c>
      <c r="J1390" s="30">
        <v>46387</v>
      </c>
      <c r="K1390" s="29" t="s">
        <v>2011</v>
      </c>
      <c r="L1390" s="29" t="s">
        <v>2012</v>
      </c>
      <c r="M1390" s="29" t="s">
        <v>1978</v>
      </c>
      <c r="N1390" s="29" t="s">
        <v>1988</v>
      </c>
      <c r="O1390" s="29" t="s">
        <v>1989</v>
      </c>
      <c r="P1390" s="29" t="s">
        <v>1981</v>
      </c>
      <c r="Q1390" s="29" t="s">
        <v>1982</v>
      </c>
      <c r="R1390" s="30">
        <v>45170</v>
      </c>
      <c r="S1390" s="30"/>
      <c r="T1390" s="30">
        <v>45261</v>
      </c>
      <c r="U1390" s="30"/>
      <c r="V1390" s="29" t="s">
        <v>1983</v>
      </c>
      <c r="W1390" s="29" t="s">
        <v>1984</v>
      </c>
      <c r="X1390" s="30">
        <v>44881</v>
      </c>
      <c r="Y1390" s="29" t="s">
        <v>1985</v>
      </c>
    </row>
    <row r="1391" spans="1:25" x14ac:dyDescent="0.25">
      <c r="A1391" s="28" t="s">
        <v>2008</v>
      </c>
      <c r="B1391" s="29" t="s">
        <v>2009</v>
      </c>
      <c r="C1391" s="29" t="s">
        <v>220</v>
      </c>
      <c r="D1391" s="29" t="s">
        <v>2032</v>
      </c>
      <c r="E1391" s="29" t="s">
        <v>221</v>
      </c>
      <c r="F1391" s="29" t="s">
        <v>222</v>
      </c>
      <c r="G1391" s="29" t="s">
        <v>1975</v>
      </c>
      <c r="H1391" s="30">
        <v>44735</v>
      </c>
      <c r="I1391" s="30">
        <v>46387</v>
      </c>
      <c r="J1391" s="30">
        <v>46387</v>
      </c>
      <c r="K1391" s="29" t="s">
        <v>2011</v>
      </c>
      <c r="L1391" s="29" t="s">
        <v>2012</v>
      </c>
      <c r="M1391" s="29" t="s">
        <v>1978</v>
      </c>
      <c r="N1391" s="29" t="s">
        <v>1990</v>
      </c>
      <c r="O1391" s="29" t="s">
        <v>1991</v>
      </c>
      <c r="P1391" s="29" t="s">
        <v>1981</v>
      </c>
      <c r="Q1391" s="29" t="s">
        <v>1982</v>
      </c>
      <c r="R1391" s="30">
        <v>45262</v>
      </c>
      <c r="S1391" s="30"/>
      <c r="T1391" s="30">
        <v>45536</v>
      </c>
      <c r="U1391" s="30"/>
      <c r="V1391" s="29" t="s">
        <v>1983</v>
      </c>
      <c r="W1391" s="29" t="s">
        <v>1984</v>
      </c>
      <c r="X1391" s="30">
        <v>44881</v>
      </c>
      <c r="Y1391" s="29" t="s">
        <v>1985</v>
      </c>
    </row>
    <row r="1392" spans="1:25" x14ac:dyDescent="0.25">
      <c r="A1392" s="28" t="s">
        <v>2008</v>
      </c>
      <c r="B1392" s="29" t="s">
        <v>2009</v>
      </c>
      <c r="C1392" s="29" t="s">
        <v>220</v>
      </c>
      <c r="D1392" s="29" t="s">
        <v>2032</v>
      </c>
      <c r="E1392" s="29" t="s">
        <v>221</v>
      </c>
      <c r="F1392" s="29" t="s">
        <v>222</v>
      </c>
      <c r="G1392" s="29" t="s">
        <v>1975</v>
      </c>
      <c r="H1392" s="30">
        <v>44735</v>
      </c>
      <c r="I1392" s="30">
        <v>46387</v>
      </c>
      <c r="J1392" s="30">
        <v>46387</v>
      </c>
      <c r="K1392" s="29" t="s">
        <v>2011</v>
      </c>
      <c r="L1392" s="29" t="s">
        <v>2012</v>
      </c>
      <c r="M1392" s="29" t="s">
        <v>1978</v>
      </c>
      <c r="N1392" s="29" t="s">
        <v>1992</v>
      </c>
      <c r="O1392" s="29" t="s">
        <v>1993</v>
      </c>
      <c r="P1392" s="29" t="s">
        <v>1981</v>
      </c>
      <c r="Q1392" s="29" t="s">
        <v>1982</v>
      </c>
      <c r="R1392" s="30">
        <v>45597</v>
      </c>
      <c r="S1392" s="30"/>
      <c r="T1392" s="30">
        <v>45626</v>
      </c>
      <c r="U1392" s="30"/>
      <c r="V1392" s="29" t="s">
        <v>1983</v>
      </c>
      <c r="W1392" s="29" t="s">
        <v>1984</v>
      </c>
      <c r="X1392" s="30">
        <v>44881</v>
      </c>
      <c r="Y1392" s="29" t="s">
        <v>1985</v>
      </c>
    </row>
    <row r="1393" spans="1:25" x14ac:dyDescent="0.25">
      <c r="A1393" s="28" t="s">
        <v>2008</v>
      </c>
      <c r="B1393" s="29" t="s">
        <v>2009</v>
      </c>
      <c r="C1393" s="29" t="s">
        <v>220</v>
      </c>
      <c r="D1393" s="29" t="s">
        <v>2032</v>
      </c>
      <c r="E1393" s="29" t="s">
        <v>221</v>
      </c>
      <c r="F1393" s="29" t="s">
        <v>222</v>
      </c>
      <c r="G1393" s="29" t="s">
        <v>1975</v>
      </c>
      <c r="H1393" s="30">
        <v>44735</v>
      </c>
      <c r="I1393" s="30">
        <v>46387</v>
      </c>
      <c r="J1393" s="30">
        <v>46387</v>
      </c>
      <c r="K1393" s="29" t="s">
        <v>2011</v>
      </c>
      <c r="L1393" s="29" t="s">
        <v>2012</v>
      </c>
      <c r="M1393" s="29" t="s">
        <v>1978</v>
      </c>
      <c r="N1393" s="29" t="s">
        <v>1994</v>
      </c>
      <c r="O1393" s="29" t="s">
        <v>1995</v>
      </c>
      <c r="P1393" s="29" t="s">
        <v>1981</v>
      </c>
      <c r="Q1393" s="29" t="s">
        <v>1982</v>
      </c>
      <c r="R1393" s="30">
        <v>45627</v>
      </c>
      <c r="S1393" s="30"/>
      <c r="T1393" s="30">
        <v>45778</v>
      </c>
      <c r="U1393" s="30"/>
      <c r="V1393" s="29" t="s">
        <v>1983</v>
      </c>
      <c r="W1393" s="29" t="s">
        <v>1984</v>
      </c>
      <c r="X1393" s="30">
        <v>44881</v>
      </c>
      <c r="Y1393" s="29" t="s">
        <v>1985</v>
      </c>
    </row>
    <row r="1394" spans="1:25" x14ac:dyDescent="0.25">
      <c r="A1394" s="28" t="s">
        <v>2008</v>
      </c>
      <c r="B1394" s="29" t="s">
        <v>2009</v>
      </c>
      <c r="C1394" s="29" t="s">
        <v>220</v>
      </c>
      <c r="D1394" s="29" t="s">
        <v>2032</v>
      </c>
      <c r="E1394" s="29" t="s">
        <v>221</v>
      </c>
      <c r="F1394" s="29" t="s">
        <v>222</v>
      </c>
      <c r="G1394" s="29" t="s">
        <v>1975</v>
      </c>
      <c r="H1394" s="30">
        <v>44735</v>
      </c>
      <c r="I1394" s="30">
        <v>46387</v>
      </c>
      <c r="J1394" s="30">
        <v>46387</v>
      </c>
      <c r="K1394" s="29" t="s">
        <v>2011</v>
      </c>
      <c r="L1394" s="29" t="s">
        <v>2012</v>
      </c>
      <c r="M1394" s="29" t="s">
        <v>1978</v>
      </c>
      <c r="N1394" s="29" t="s">
        <v>1996</v>
      </c>
      <c r="O1394" s="29" t="s">
        <v>1997</v>
      </c>
      <c r="P1394" s="29" t="s">
        <v>1981</v>
      </c>
      <c r="Q1394" s="29" t="s">
        <v>1982</v>
      </c>
      <c r="R1394" s="30">
        <v>45870</v>
      </c>
      <c r="S1394" s="30"/>
      <c r="T1394" s="30">
        <v>45931</v>
      </c>
      <c r="U1394" s="30"/>
      <c r="V1394" s="29" t="s">
        <v>1983</v>
      </c>
      <c r="W1394" s="29" t="s">
        <v>1984</v>
      </c>
      <c r="X1394" s="30">
        <v>44881</v>
      </c>
      <c r="Y1394" s="29" t="s">
        <v>1985</v>
      </c>
    </row>
    <row r="1395" spans="1:25" x14ac:dyDescent="0.25">
      <c r="A1395" s="28" t="s">
        <v>2008</v>
      </c>
      <c r="B1395" s="29" t="s">
        <v>2009</v>
      </c>
      <c r="C1395" s="29" t="s">
        <v>170</v>
      </c>
      <c r="D1395" s="29" t="s">
        <v>2015</v>
      </c>
      <c r="E1395" s="29" t="s">
        <v>171</v>
      </c>
      <c r="F1395" s="29" t="s">
        <v>172</v>
      </c>
      <c r="G1395" s="29" t="s">
        <v>1975</v>
      </c>
      <c r="H1395" s="30">
        <v>44735</v>
      </c>
      <c r="I1395" s="30">
        <v>46387</v>
      </c>
      <c r="J1395" s="30" t="s">
        <v>1921</v>
      </c>
      <c r="K1395" s="29" t="s">
        <v>2011</v>
      </c>
      <c r="L1395" s="29" t="s">
        <v>2012</v>
      </c>
      <c r="M1395" s="29" t="s">
        <v>1978</v>
      </c>
      <c r="N1395" s="29" t="s">
        <v>1979</v>
      </c>
      <c r="O1395" s="29" t="s">
        <v>1980</v>
      </c>
      <c r="P1395" s="29" t="s">
        <v>1981</v>
      </c>
      <c r="Q1395" s="29" t="s">
        <v>1982</v>
      </c>
      <c r="R1395" s="30">
        <v>44576</v>
      </c>
      <c r="S1395" s="30">
        <v>44576</v>
      </c>
      <c r="T1395" s="30">
        <v>44630</v>
      </c>
      <c r="U1395" s="30">
        <v>44630</v>
      </c>
      <c r="V1395" s="29" t="s">
        <v>1983</v>
      </c>
      <c r="W1395" s="29" t="s">
        <v>1984</v>
      </c>
      <c r="X1395" s="30">
        <v>44881</v>
      </c>
      <c r="Y1395" s="29" t="s">
        <v>1985</v>
      </c>
    </row>
    <row r="1396" spans="1:25" x14ac:dyDescent="0.25">
      <c r="A1396" s="28" t="s">
        <v>2008</v>
      </c>
      <c r="B1396" s="29" t="s">
        <v>2009</v>
      </c>
      <c r="C1396" s="29" t="s">
        <v>170</v>
      </c>
      <c r="D1396" s="29" t="s">
        <v>2015</v>
      </c>
      <c r="E1396" s="29" t="s">
        <v>171</v>
      </c>
      <c r="F1396" s="29" t="s">
        <v>172</v>
      </c>
      <c r="G1396" s="29" t="s">
        <v>1975</v>
      </c>
      <c r="H1396" s="30">
        <v>44735</v>
      </c>
      <c r="I1396" s="30">
        <v>46387</v>
      </c>
      <c r="J1396" s="30" t="s">
        <v>1921</v>
      </c>
      <c r="K1396" s="29" t="s">
        <v>2011</v>
      </c>
      <c r="L1396" s="29" t="s">
        <v>2012</v>
      </c>
      <c r="M1396" s="29" t="s">
        <v>1978</v>
      </c>
      <c r="N1396" s="29" t="s">
        <v>1986</v>
      </c>
      <c r="O1396" s="29" t="s">
        <v>1987</v>
      </c>
      <c r="P1396" s="29" t="s">
        <v>1981</v>
      </c>
      <c r="Q1396" s="29" t="s">
        <v>1982</v>
      </c>
      <c r="R1396" s="30">
        <v>44866</v>
      </c>
      <c r="S1396" s="30">
        <v>44927</v>
      </c>
      <c r="T1396" s="30">
        <v>45016</v>
      </c>
      <c r="U1396" s="30">
        <v>45057</v>
      </c>
      <c r="V1396" s="29" t="s">
        <v>1983</v>
      </c>
      <c r="W1396" s="29" t="s">
        <v>1984</v>
      </c>
      <c r="X1396" s="30">
        <v>44881</v>
      </c>
      <c r="Y1396" s="29" t="s">
        <v>1985</v>
      </c>
    </row>
    <row r="1397" spans="1:25" x14ac:dyDescent="0.25">
      <c r="A1397" s="28" t="s">
        <v>2008</v>
      </c>
      <c r="B1397" s="29" t="s">
        <v>2009</v>
      </c>
      <c r="C1397" s="29" t="s">
        <v>170</v>
      </c>
      <c r="D1397" s="29" t="s">
        <v>2015</v>
      </c>
      <c r="E1397" s="29" t="s">
        <v>171</v>
      </c>
      <c r="F1397" s="29" t="s">
        <v>172</v>
      </c>
      <c r="G1397" s="29" t="s">
        <v>1975</v>
      </c>
      <c r="H1397" s="30">
        <v>44735</v>
      </c>
      <c r="I1397" s="30">
        <v>46387</v>
      </c>
      <c r="J1397" s="30" t="s">
        <v>1921</v>
      </c>
      <c r="K1397" s="29" t="s">
        <v>2011</v>
      </c>
      <c r="L1397" s="29" t="s">
        <v>2012</v>
      </c>
      <c r="M1397" s="29" t="s">
        <v>1978</v>
      </c>
      <c r="N1397" s="29" t="s">
        <v>1988</v>
      </c>
      <c r="O1397" s="29" t="s">
        <v>1989</v>
      </c>
      <c r="P1397" s="29" t="s">
        <v>1981</v>
      </c>
      <c r="Q1397" s="29" t="s">
        <v>1982</v>
      </c>
      <c r="R1397" s="30">
        <v>45057</v>
      </c>
      <c r="S1397" s="30"/>
      <c r="T1397" s="30">
        <v>45504</v>
      </c>
      <c r="U1397" s="30"/>
      <c r="V1397" s="29" t="s">
        <v>1983</v>
      </c>
      <c r="W1397" s="29" t="s">
        <v>1984</v>
      </c>
      <c r="X1397" s="30">
        <v>44881</v>
      </c>
      <c r="Y1397" s="29" t="s">
        <v>1985</v>
      </c>
    </row>
    <row r="1398" spans="1:25" x14ac:dyDescent="0.25">
      <c r="A1398" s="28" t="s">
        <v>2008</v>
      </c>
      <c r="B1398" s="29" t="s">
        <v>2009</v>
      </c>
      <c r="C1398" s="29" t="s">
        <v>170</v>
      </c>
      <c r="D1398" s="29" t="s">
        <v>2015</v>
      </c>
      <c r="E1398" s="29" t="s">
        <v>171</v>
      </c>
      <c r="F1398" s="29" t="s">
        <v>172</v>
      </c>
      <c r="G1398" s="29" t="s">
        <v>1975</v>
      </c>
      <c r="H1398" s="30">
        <v>44735</v>
      </c>
      <c r="I1398" s="30">
        <v>46387</v>
      </c>
      <c r="J1398" s="30" t="s">
        <v>1921</v>
      </c>
      <c r="K1398" s="29" t="s">
        <v>2011</v>
      </c>
      <c r="L1398" s="29" t="s">
        <v>2012</v>
      </c>
      <c r="M1398" s="29" t="s">
        <v>1978</v>
      </c>
      <c r="N1398" s="29" t="s">
        <v>1990</v>
      </c>
      <c r="O1398" s="29" t="s">
        <v>1991</v>
      </c>
      <c r="P1398" s="29" t="s">
        <v>1981</v>
      </c>
      <c r="Q1398" s="29" t="s">
        <v>1982</v>
      </c>
      <c r="R1398" s="30">
        <v>45505</v>
      </c>
      <c r="S1398" s="30">
        <v>45057</v>
      </c>
      <c r="T1398" s="30">
        <v>45657</v>
      </c>
      <c r="U1398" s="30"/>
      <c r="V1398" s="29" t="s">
        <v>1983</v>
      </c>
      <c r="W1398" s="29" t="s">
        <v>1984</v>
      </c>
      <c r="X1398" s="30">
        <v>44881</v>
      </c>
      <c r="Y1398" s="29" t="s">
        <v>1985</v>
      </c>
    </row>
    <row r="1399" spans="1:25" x14ac:dyDescent="0.25">
      <c r="A1399" s="28" t="s">
        <v>2008</v>
      </c>
      <c r="B1399" s="29" t="s">
        <v>2009</v>
      </c>
      <c r="C1399" s="29" t="s">
        <v>170</v>
      </c>
      <c r="D1399" s="29" t="s">
        <v>2015</v>
      </c>
      <c r="E1399" s="29" t="s">
        <v>171</v>
      </c>
      <c r="F1399" s="29" t="s">
        <v>172</v>
      </c>
      <c r="G1399" s="29" t="s">
        <v>1975</v>
      </c>
      <c r="H1399" s="30">
        <v>44735</v>
      </c>
      <c r="I1399" s="30">
        <v>46387</v>
      </c>
      <c r="J1399" s="30" t="s">
        <v>1921</v>
      </c>
      <c r="K1399" s="29" t="s">
        <v>2011</v>
      </c>
      <c r="L1399" s="29" t="s">
        <v>2012</v>
      </c>
      <c r="M1399" s="29" t="s">
        <v>1978</v>
      </c>
      <c r="N1399" s="29" t="s">
        <v>1992</v>
      </c>
      <c r="O1399" s="29" t="s">
        <v>1993</v>
      </c>
      <c r="P1399" s="29" t="s">
        <v>1981</v>
      </c>
      <c r="Q1399" s="29" t="s">
        <v>1982</v>
      </c>
      <c r="R1399" s="30">
        <v>45689</v>
      </c>
      <c r="S1399" s="30"/>
      <c r="T1399" s="30">
        <v>45690</v>
      </c>
      <c r="U1399" s="30"/>
      <c r="V1399" s="29" t="s">
        <v>1983</v>
      </c>
      <c r="W1399" s="29" t="s">
        <v>1984</v>
      </c>
      <c r="X1399" s="30">
        <v>44881</v>
      </c>
      <c r="Y1399" s="29" t="s">
        <v>1985</v>
      </c>
    </row>
    <row r="1400" spans="1:25" x14ac:dyDescent="0.25">
      <c r="A1400" s="28" t="s">
        <v>2008</v>
      </c>
      <c r="B1400" s="29" t="s">
        <v>2009</v>
      </c>
      <c r="C1400" s="29" t="s">
        <v>170</v>
      </c>
      <c r="D1400" s="29" t="s">
        <v>2015</v>
      </c>
      <c r="E1400" s="29" t="s">
        <v>171</v>
      </c>
      <c r="F1400" s="29" t="s">
        <v>172</v>
      </c>
      <c r="G1400" s="29" t="s">
        <v>1975</v>
      </c>
      <c r="H1400" s="30">
        <v>44735</v>
      </c>
      <c r="I1400" s="30">
        <v>46387</v>
      </c>
      <c r="J1400" s="30" t="s">
        <v>1921</v>
      </c>
      <c r="K1400" s="29" t="s">
        <v>2011</v>
      </c>
      <c r="L1400" s="29" t="s">
        <v>2012</v>
      </c>
      <c r="M1400" s="29" t="s">
        <v>1978</v>
      </c>
      <c r="N1400" s="29" t="s">
        <v>1994</v>
      </c>
      <c r="O1400" s="29" t="s">
        <v>1995</v>
      </c>
      <c r="P1400" s="29" t="s">
        <v>1981</v>
      </c>
      <c r="Q1400" s="29" t="s">
        <v>1982</v>
      </c>
      <c r="R1400" s="30">
        <v>45698</v>
      </c>
      <c r="S1400" s="30"/>
      <c r="T1400" s="30">
        <v>45971</v>
      </c>
      <c r="U1400" s="30"/>
      <c r="V1400" s="29" t="s">
        <v>1983</v>
      </c>
      <c r="W1400" s="29" t="s">
        <v>1984</v>
      </c>
      <c r="X1400" s="30">
        <v>44881</v>
      </c>
      <c r="Y1400" s="29" t="s">
        <v>1985</v>
      </c>
    </row>
    <row r="1401" spans="1:25" x14ac:dyDescent="0.25">
      <c r="A1401" s="28" t="s">
        <v>2008</v>
      </c>
      <c r="B1401" s="29" t="s">
        <v>2009</v>
      </c>
      <c r="C1401" s="29" t="s">
        <v>170</v>
      </c>
      <c r="D1401" s="29" t="s">
        <v>2015</v>
      </c>
      <c r="E1401" s="29" t="s">
        <v>171</v>
      </c>
      <c r="F1401" s="29" t="s">
        <v>172</v>
      </c>
      <c r="G1401" s="29" t="s">
        <v>1975</v>
      </c>
      <c r="H1401" s="30">
        <v>44735</v>
      </c>
      <c r="I1401" s="30">
        <v>46387</v>
      </c>
      <c r="J1401" s="30" t="s">
        <v>1921</v>
      </c>
      <c r="K1401" s="29" t="s">
        <v>2011</v>
      </c>
      <c r="L1401" s="29" t="s">
        <v>2012</v>
      </c>
      <c r="M1401" s="29" t="s">
        <v>1978</v>
      </c>
      <c r="N1401" s="29" t="s">
        <v>1996</v>
      </c>
      <c r="O1401" s="29" t="s">
        <v>1997</v>
      </c>
      <c r="P1401" s="29" t="s">
        <v>1981</v>
      </c>
      <c r="Q1401" s="29" t="s">
        <v>1982</v>
      </c>
      <c r="R1401" s="30">
        <v>46033</v>
      </c>
      <c r="S1401" s="30"/>
      <c r="T1401" s="30">
        <v>46123</v>
      </c>
      <c r="U1401" s="30"/>
      <c r="V1401" s="29" t="s">
        <v>1983</v>
      </c>
      <c r="W1401" s="29" t="s">
        <v>1984</v>
      </c>
      <c r="X1401" s="30">
        <v>44881</v>
      </c>
      <c r="Y1401" s="29" t="s">
        <v>1985</v>
      </c>
    </row>
    <row r="1402" spans="1:25" x14ac:dyDescent="0.25">
      <c r="A1402" s="28" t="s">
        <v>2008</v>
      </c>
      <c r="B1402" s="29" t="s">
        <v>2009</v>
      </c>
      <c r="C1402" s="29" t="s">
        <v>205</v>
      </c>
      <c r="D1402" s="29" t="s">
        <v>2027</v>
      </c>
      <c r="E1402" s="29" t="s">
        <v>206</v>
      </c>
      <c r="F1402" s="29" t="s">
        <v>207</v>
      </c>
      <c r="G1402" s="29" t="s">
        <v>1975</v>
      </c>
      <c r="H1402" s="30">
        <v>44630</v>
      </c>
      <c r="I1402" s="30">
        <v>45230</v>
      </c>
      <c r="J1402" s="30" t="s">
        <v>1921</v>
      </c>
      <c r="K1402" s="29" t="s">
        <v>2011</v>
      </c>
      <c r="L1402" s="29" t="s">
        <v>2012</v>
      </c>
      <c r="M1402" s="29" t="s">
        <v>1978</v>
      </c>
      <c r="N1402" s="29" t="s">
        <v>1979</v>
      </c>
      <c r="O1402" s="29" t="s">
        <v>1980</v>
      </c>
      <c r="P1402" s="29" t="s">
        <v>1981</v>
      </c>
      <c r="Q1402" s="29" t="s">
        <v>1982</v>
      </c>
      <c r="R1402" s="30">
        <v>44280</v>
      </c>
      <c r="S1402" s="30">
        <v>44280</v>
      </c>
      <c r="T1402" s="30">
        <v>44280</v>
      </c>
      <c r="U1402" s="30">
        <v>44280</v>
      </c>
      <c r="V1402" s="29" t="s">
        <v>1983</v>
      </c>
      <c r="W1402" s="29" t="s">
        <v>1984</v>
      </c>
      <c r="X1402" s="30">
        <v>45151</v>
      </c>
      <c r="Y1402" s="29" t="s">
        <v>1985</v>
      </c>
    </row>
    <row r="1403" spans="1:25" x14ac:dyDescent="0.25">
      <c r="A1403" s="28" t="s">
        <v>2008</v>
      </c>
      <c r="B1403" s="29" t="s">
        <v>2009</v>
      </c>
      <c r="C1403" s="29" t="s">
        <v>205</v>
      </c>
      <c r="D1403" s="29" t="s">
        <v>2027</v>
      </c>
      <c r="E1403" s="29" t="s">
        <v>206</v>
      </c>
      <c r="F1403" s="29" t="s">
        <v>207</v>
      </c>
      <c r="G1403" s="29" t="s">
        <v>1975</v>
      </c>
      <c r="H1403" s="30">
        <v>44630</v>
      </c>
      <c r="I1403" s="30">
        <v>45230</v>
      </c>
      <c r="J1403" s="30" t="s">
        <v>1921</v>
      </c>
      <c r="K1403" s="29" t="s">
        <v>2011</v>
      </c>
      <c r="L1403" s="29" t="s">
        <v>2012</v>
      </c>
      <c r="M1403" s="29" t="s">
        <v>1978</v>
      </c>
      <c r="N1403" s="29" t="s">
        <v>1986</v>
      </c>
      <c r="O1403" s="29" t="s">
        <v>1987</v>
      </c>
      <c r="P1403" s="29" t="s">
        <v>1981</v>
      </c>
      <c r="Q1403" s="29" t="s">
        <v>1982</v>
      </c>
      <c r="R1403" s="30">
        <v>44280</v>
      </c>
      <c r="S1403" s="30">
        <v>44280</v>
      </c>
      <c r="T1403" s="30">
        <v>44280</v>
      </c>
      <c r="U1403" s="30">
        <v>44280</v>
      </c>
      <c r="V1403" s="29" t="s">
        <v>1983</v>
      </c>
      <c r="W1403" s="29" t="s">
        <v>1984</v>
      </c>
      <c r="X1403" s="30">
        <v>45151</v>
      </c>
      <c r="Y1403" s="29" t="s">
        <v>1985</v>
      </c>
    </row>
    <row r="1404" spans="1:25" x14ac:dyDescent="0.25">
      <c r="A1404" s="28" t="s">
        <v>2008</v>
      </c>
      <c r="B1404" s="29" t="s">
        <v>2009</v>
      </c>
      <c r="C1404" s="29" t="s">
        <v>205</v>
      </c>
      <c r="D1404" s="29" t="s">
        <v>2027</v>
      </c>
      <c r="E1404" s="29" t="s">
        <v>206</v>
      </c>
      <c r="F1404" s="29" t="s">
        <v>207</v>
      </c>
      <c r="G1404" s="29" t="s">
        <v>1975</v>
      </c>
      <c r="H1404" s="30">
        <v>44630</v>
      </c>
      <c r="I1404" s="30">
        <v>45230</v>
      </c>
      <c r="J1404" s="30" t="s">
        <v>1921</v>
      </c>
      <c r="K1404" s="29" t="s">
        <v>2011</v>
      </c>
      <c r="L1404" s="29" t="s">
        <v>2012</v>
      </c>
      <c r="M1404" s="29" t="s">
        <v>1978</v>
      </c>
      <c r="N1404" s="29" t="s">
        <v>1988</v>
      </c>
      <c r="O1404" s="29" t="s">
        <v>1989</v>
      </c>
      <c r="P1404" s="29" t="s">
        <v>1981</v>
      </c>
      <c r="Q1404" s="29" t="s">
        <v>1982</v>
      </c>
      <c r="R1404" s="30">
        <v>44280</v>
      </c>
      <c r="S1404" s="30">
        <v>44280</v>
      </c>
      <c r="T1404" s="30">
        <v>45107</v>
      </c>
      <c r="U1404" s="30">
        <v>44445</v>
      </c>
      <c r="V1404" s="29" t="s">
        <v>1983</v>
      </c>
      <c r="W1404" s="29" t="s">
        <v>1984</v>
      </c>
      <c r="X1404" s="30">
        <v>45151</v>
      </c>
      <c r="Y1404" s="29" t="s">
        <v>1985</v>
      </c>
    </row>
    <row r="1405" spans="1:25" x14ac:dyDescent="0.25">
      <c r="A1405" s="28" t="s">
        <v>2008</v>
      </c>
      <c r="B1405" s="29" t="s">
        <v>2009</v>
      </c>
      <c r="C1405" s="29" t="s">
        <v>205</v>
      </c>
      <c r="D1405" s="29" t="s">
        <v>2027</v>
      </c>
      <c r="E1405" s="29" t="s">
        <v>206</v>
      </c>
      <c r="F1405" s="29" t="s">
        <v>207</v>
      </c>
      <c r="G1405" s="29" t="s">
        <v>1975</v>
      </c>
      <c r="H1405" s="30">
        <v>44630</v>
      </c>
      <c r="I1405" s="30">
        <v>45230</v>
      </c>
      <c r="J1405" s="30" t="s">
        <v>1921</v>
      </c>
      <c r="K1405" s="29" t="s">
        <v>2011</v>
      </c>
      <c r="L1405" s="29" t="s">
        <v>2012</v>
      </c>
      <c r="M1405" s="29" t="s">
        <v>1978</v>
      </c>
      <c r="N1405" s="29" t="s">
        <v>1990</v>
      </c>
      <c r="O1405" s="29" t="s">
        <v>1991</v>
      </c>
      <c r="P1405" s="29" t="s">
        <v>1981</v>
      </c>
      <c r="Q1405" s="29" t="s">
        <v>1982</v>
      </c>
      <c r="R1405" s="30">
        <v>45107</v>
      </c>
      <c r="S1405" s="30">
        <v>45289</v>
      </c>
      <c r="T1405" s="30">
        <v>45230</v>
      </c>
      <c r="U1405" s="30">
        <v>45408</v>
      </c>
      <c r="V1405" s="29" t="s">
        <v>1983</v>
      </c>
      <c r="W1405" s="29" t="s">
        <v>1984</v>
      </c>
      <c r="X1405" s="30">
        <v>45151</v>
      </c>
      <c r="Y1405" s="29" t="s">
        <v>1985</v>
      </c>
    </row>
    <row r="1406" spans="1:25" x14ac:dyDescent="0.25">
      <c r="A1406" s="28" t="s">
        <v>2008</v>
      </c>
      <c r="B1406" s="29" t="s">
        <v>2009</v>
      </c>
      <c r="C1406" s="29" t="s">
        <v>205</v>
      </c>
      <c r="D1406" s="29" t="s">
        <v>2027</v>
      </c>
      <c r="E1406" s="29" t="s">
        <v>206</v>
      </c>
      <c r="F1406" s="29" t="s">
        <v>207</v>
      </c>
      <c r="G1406" s="29" t="s">
        <v>1975</v>
      </c>
      <c r="H1406" s="30">
        <v>44630</v>
      </c>
      <c r="I1406" s="30">
        <v>45230</v>
      </c>
      <c r="J1406" s="30" t="s">
        <v>1921</v>
      </c>
      <c r="K1406" s="29" t="s">
        <v>2011</v>
      </c>
      <c r="L1406" s="29" t="s">
        <v>2012</v>
      </c>
      <c r="M1406" s="29" t="s">
        <v>1978</v>
      </c>
      <c r="N1406" s="29" t="s">
        <v>1992</v>
      </c>
      <c r="O1406" s="29" t="s">
        <v>1993</v>
      </c>
      <c r="P1406" s="29" t="s">
        <v>1981</v>
      </c>
      <c r="Q1406" s="29" t="s">
        <v>1982</v>
      </c>
      <c r="R1406" s="30">
        <v>45502</v>
      </c>
      <c r="S1406" s="30"/>
      <c r="T1406" s="30">
        <v>45537</v>
      </c>
      <c r="U1406" s="30"/>
      <c r="V1406" s="29" t="s">
        <v>1983</v>
      </c>
      <c r="W1406" s="29" t="s">
        <v>1984</v>
      </c>
      <c r="X1406" s="30">
        <v>45151</v>
      </c>
      <c r="Y1406" s="29" t="s">
        <v>1985</v>
      </c>
    </row>
    <row r="1407" spans="1:25" x14ac:dyDescent="0.25">
      <c r="A1407" s="28" t="s">
        <v>2008</v>
      </c>
      <c r="B1407" s="29" t="s">
        <v>2009</v>
      </c>
      <c r="C1407" s="29" t="s">
        <v>205</v>
      </c>
      <c r="D1407" s="29" t="s">
        <v>2027</v>
      </c>
      <c r="E1407" s="29" t="s">
        <v>206</v>
      </c>
      <c r="F1407" s="29" t="s">
        <v>207</v>
      </c>
      <c r="G1407" s="29" t="s">
        <v>1975</v>
      </c>
      <c r="H1407" s="30">
        <v>44630</v>
      </c>
      <c r="I1407" s="30">
        <v>45230</v>
      </c>
      <c r="J1407" s="30" t="s">
        <v>1921</v>
      </c>
      <c r="K1407" s="29" t="s">
        <v>2011</v>
      </c>
      <c r="L1407" s="29" t="s">
        <v>2012</v>
      </c>
      <c r="M1407" s="29" t="s">
        <v>1978</v>
      </c>
      <c r="N1407" s="29" t="s">
        <v>1994</v>
      </c>
      <c r="O1407" s="29" t="s">
        <v>1995</v>
      </c>
      <c r="P1407" s="29" t="s">
        <v>1981</v>
      </c>
      <c r="Q1407" s="29" t="s">
        <v>1982</v>
      </c>
      <c r="R1407" s="30">
        <v>45537</v>
      </c>
      <c r="S1407" s="30"/>
      <c r="T1407" s="30">
        <v>45837</v>
      </c>
      <c r="U1407" s="30"/>
      <c r="V1407" s="29" t="s">
        <v>1983</v>
      </c>
      <c r="W1407" s="29" t="s">
        <v>1984</v>
      </c>
      <c r="X1407" s="30">
        <v>45151</v>
      </c>
      <c r="Y1407" s="29" t="s">
        <v>1985</v>
      </c>
    </row>
    <row r="1408" spans="1:25" x14ac:dyDescent="0.25">
      <c r="A1408" s="28" t="s">
        <v>2008</v>
      </c>
      <c r="B1408" s="29" t="s">
        <v>2009</v>
      </c>
      <c r="C1408" s="29" t="s">
        <v>205</v>
      </c>
      <c r="D1408" s="29" t="s">
        <v>2027</v>
      </c>
      <c r="E1408" s="29" t="s">
        <v>206</v>
      </c>
      <c r="F1408" s="29" t="s">
        <v>207</v>
      </c>
      <c r="G1408" s="29" t="s">
        <v>1975</v>
      </c>
      <c r="H1408" s="30">
        <v>44630</v>
      </c>
      <c r="I1408" s="30">
        <v>45230</v>
      </c>
      <c r="J1408" s="30" t="s">
        <v>1921</v>
      </c>
      <c r="K1408" s="29" t="s">
        <v>2011</v>
      </c>
      <c r="L1408" s="29" t="s">
        <v>2012</v>
      </c>
      <c r="M1408" s="29" t="s">
        <v>1978</v>
      </c>
      <c r="N1408" s="29" t="s">
        <v>1996</v>
      </c>
      <c r="O1408" s="29" t="s">
        <v>1997</v>
      </c>
      <c r="P1408" s="29" t="s">
        <v>1981</v>
      </c>
      <c r="Q1408" s="29" t="s">
        <v>1982</v>
      </c>
      <c r="R1408" s="30">
        <v>45837</v>
      </c>
      <c r="S1408" s="30"/>
      <c r="T1408" s="30">
        <v>45897</v>
      </c>
      <c r="U1408" s="30"/>
      <c r="V1408" s="29" t="s">
        <v>1983</v>
      </c>
      <c r="W1408" s="29" t="s">
        <v>1984</v>
      </c>
      <c r="X1408" s="30">
        <v>45151</v>
      </c>
      <c r="Y1408" s="29" t="s">
        <v>1985</v>
      </c>
    </row>
    <row r="1409" spans="1:25" x14ac:dyDescent="0.25">
      <c r="A1409" s="28" t="s">
        <v>2008</v>
      </c>
      <c r="B1409" s="29" t="s">
        <v>2009</v>
      </c>
      <c r="C1409" s="29" t="s">
        <v>214</v>
      </c>
      <c r="D1409" s="29" t="s">
        <v>2030</v>
      </c>
      <c r="E1409" s="29" t="s">
        <v>215</v>
      </c>
      <c r="F1409" s="29" t="s">
        <v>216</v>
      </c>
      <c r="G1409" s="29" t="s">
        <v>1975</v>
      </c>
      <c r="H1409" s="30">
        <v>44627</v>
      </c>
      <c r="I1409" s="30">
        <v>44926</v>
      </c>
      <c r="J1409" s="30" t="s">
        <v>1921</v>
      </c>
      <c r="K1409" s="29" t="s">
        <v>2011</v>
      </c>
      <c r="L1409" s="29" t="s">
        <v>2012</v>
      </c>
      <c r="M1409" s="29" t="s">
        <v>1978</v>
      </c>
      <c r="N1409" s="29" t="s">
        <v>1979</v>
      </c>
      <c r="O1409" s="29" t="s">
        <v>1980</v>
      </c>
      <c r="P1409" s="29" t="s">
        <v>1981</v>
      </c>
      <c r="Q1409" s="29" t="s">
        <v>1982</v>
      </c>
      <c r="R1409" s="30">
        <v>44630</v>
      </c>
      <c r="S1409" s="30">
        <v>44630</v>
      </c>
      <c r="T1409" s="30">
        <v>44630</v>
      </c>
      <c r="U1409" s="30">
        <v>44630</v>
      </c>
      <c r="V1409" s="29" t="s">
        <v>2000</v>
      </c>
      <c r="W1409" s="29" t="s">
        <v>2001</v>
      </c>
      <c r="X1409" s="30">
        <v>44881</v>
      </c>
      <c r="Y1409" s="29" t="s">
        <v>1985</v>
      </c>
    </row>
    <row r="1410" spans="1:25" x14ac:dyDescent="0.25">
      <c r="A1410" s="28" t="s">
        <v>2008</v>
      </c>
      <c r="B1410" s="29" t="s">
        <v>2009</v>
      </c>
      <c r="C1410" s="29" t="s">
        <v>214</v>
      </c>
      <c r="D1410" s="29" t="s">
        <v>2030</v>
      </c>
      <c r="E1410" s="29" t="s">
        <v>215</v>
      </c>
      <c r="F1410" s="29" t="s">
        <v>216</v>
      </c>
      <c r="G1410" s="29" t="s">
        <v>1975</v>
      </c>
      <c r="H1410" s="30">
        <v>44627</v>
      </c>
      <c r="I1410" s="30">
        <v>44926</v>
      </c>
      <c r="J1410" s="30" t="s">
        <v>1921</v>
      </c>
      <c r="K1410" s="29" t="s">
        <v>2011</v>
      </c>
      <c r="L1410" s="29" t="s">
        <v>2012</v>
      </c>
      <c r="M1410" s="29" t="s">
        <v>1978</v>
      </c>
      <c r="N1410" s="29" t="s">
        <v>1986</v>
      </c>
      <c r="O1410" s="29" t="s">
        <v>1987</v>
      </c>
      <c r="P1410" s="29" t="s">
        <v>1981</v>
      </c>
      <c r="Q1410" s="29" t="s">
        <v>1982</v>
      </c>
      <c r="R1410" s="30">
        <v>44630</v>
      </c>
      <c r="S1410" s="30">
        <v>44630</v>
      </c>
      <c r="T1410" s="30">
        <v>44630</v>
      </c>
      <c r="U1410" s="30">
        <v>44630</v>
      </c>
      <c r="V1410" s="29" t="s">
        <v>2000</v>
      </c>
      <c r="W1410" s="29" t="s">
        <v>2001</v>
      </c>
      <c r="X1410" s="30">
        <v>44881</v>
      </c>
      <c r="Y1410" s="29" t="s">
        <v>1985</v>
      </c>
    </row>
    <row r="1411" spans="1:25" x14ac:dyDescent="0.25">
      <c r="A1411" s="28" t="s">
        <v>2008</v>
      </c>
      <c r="B1411" s="29" t="s">
        <v>2009</v>
      </c>
      <c r="C1411" s="29" t="s">
        <v>214</v>
      </c>
      <c r="D1411" s="29" t="s">
        <v>2030</v>
      </c>
      <c r="E1411" s="29" t="s">
        <v>215</v>
      </c>
      <c r="F1411" s="29" t="s">
        <v>216</v>
      </c>
      <c r="G1411" s="29" t="s">
        <v>1975</v>
      </c>
      <c r="H1411" s="30">
        <v>44627</v>
      </c>
      <c r="I1411" s="30">
        <v>44926</v>
      </c>
      <c r="J1411" s="30" t="s">
        <v>1921</v>
      </c>
      <c r="K1411" s="29" t="s">
        <v>2011</v>
      </c>
      <c r="L1411" s="29" t="s">
        <v>2012</v>
      </c>
      <c r="M1411" s="29" t="s">
        <v>1978</v>
      </c>
      <c r="N1411" s="29" t="s">
        <v>1988</v>
      </c>
      <c r="O1411" s="29" t="s">
        <v>1989</v>
      </c>
      <c r="P1411" s="29" t="s">
        <v>1981</v>
      </c>
      <c r="Q1411" s="29" t="s">
        <v>1982</v>
      </c>
      <c r="R1411" s="30">
        <v>44630</v>
      </c>
      <c r="S1411" s="30">
        <v>44630</v>
      </c>
      <c r="T1411" s="30">
        <v>44630</v>
      </c>
      <c r="U1411" s="30">
        <v>44630</v>
      </c>
      <c r="V1411" s="29" t="s">
        <v>2000</v>
      </c>
      <c r="W1411" s="29" t="s">
        <v>2001</v>
      </c>
      <c r="X1411" s="30">
        <v>44881</v>
      </c>
      <c r="Y1411" s="29" t="s">
        <v>1985</v>
      </c>
    </row>
    <row r="1412" spans="1:25" x14ac:dyDescent="0.25">
      <c r="A1412" s="28" t="s">
        <v>2008</v>
      </c>
      <c r="B1412" s="29" t="s">
        <v>2009</v>
      </c>
      <c r="C1412" s="29" t="s">
        <v>214</v>
      </c>
      <c r="D1412" s="29" t="s">
        <v>2030</v>
      </c>
      <c r="E1412" s="29" t="s">
        <v>215</v>
      </c>
      <c r="F1412" s="29" t="s">
        <v>216</v>
      </c>
      <c r="G1412" s="29" t="s">
        <v>1975</v>
      </c>
      <c r="H1412" s="30">
        <v>44627</v>
      </c>
      <c r="I1412" s="30">
        <v>44926</v>
      </c>
      <c r="J1412" s="30" t="s">
        <v>1921</v>
      </c>
      <c r="K1412" s="29" t="s">
        <v>2011</v>
      </c>
      <c r="L1412" s="29" t="s">
        <v>2012</v>
      </c>
      <c r="M1412" s="29" t="s">
        <v>1978</v>
      </c>
      <c r="N1412" s="29" t="s">
        <v>1990</v>
      </c>
      <c r="O1412" s="29" t="s">
        <v>1991</v>
      </c>
      <c r="P1412" s="29" t="s">
        <v>1981</v>
      </c>
      <c r="Q1412" s="29" t="s">
        <v>1982</v>
      </c>
      <c r="R1412" s="30">
        <v>45219</v>
      </c>
      <c r="S1412" s="30"/>
      <c r="T1412" s="30">
        <v>45311</v>
      </c>
      <c r="U1412" s="30"/>
      <c r="V1412" s="29" t="s">
        <v>2000</v>
      </c>
      <c r="W1412" s="29" t="s">
        <v>2001</v>
      </c>
      <c r="X1412" s="30">
        <v>44881</v>
      </c>
      <c r="Y1412" s="29" t="s">
        <v>1985</v>
      </c>
    </row>
    <row r="1413" spans="1:25" x14ac:dyDescent="0.25">
      <c r="A1413" s="28" t="s">
        <v>2008</v>
      </c>
      <c r="B1413" s="29" t="s">
        <v>2009</v>
      </c>
      <c r="C1413" s="29" t="s">
        <v>214</v>
      </c>
      <c r="D1413" s="29" t="s">
        <v>2030</v>
      </c>
      <c r="E1413" s="29" t="s">
        <v>215</v>
      </c>
      <c r="F1413" s="29" t="s">
        <v>216</v>
      </c>
      <c r="G1413" s="29" t="s">
        <v>1975</v>
      </c>
      <c r="H1413" s="30">
        <v>44627</v>
      </c>
      <c r="I1413" s="30">
        <v>44926</v>
      </c>
      <c r="J1413" s="30" t="s">
        <v>1921</v>
      </c>
      <c r="K1413" s="29" t="s">
        <v>2011</v>
      </c>
      <c r="L1413" s="29" t="s">
        <v>2012</v>
      </c>
      <c r="M1413" s="29" t="s">
        <v>1978</v>
      </c>
      <c r="N1413" s="29" t="s">
        <v>1992</v>
      </c>
      <c r="O1413" s="29" t="s">
        <v>1993</v>
      </c>
      <c r="P1413" s="29" t="s">
        <v>1981</v>
      </c>
      <c r="Q1413" s="29" t="s">
        <v>1982</v>
      </c>
      <c r="R1413" s="30">
        <v>45350</v>
      </c>
      <c r="S1413" s="30"/>
      <c r="T1413" s="30">
        <v>45350</v>
      </c>
      <c r="U1413" s="30"/>
      <c r="V1413" s="29" t="s">
        <v>2000</v>
      </c>
      <c r="W1413" s="29" t="s">
        <v>2001</v>
      </c>
      <c r="X1413" s="30">
        <v>44881</v>
      </c>
      <c r="Y1413" s="29" t="s">
        <v>1985</v>
      </c>
    </row>
    <row r="1414" spans="1:25" x14ac:dyDescent="0.25">
      <c r="A1414" s="28" t="s">
        <v>2008</v>
      </c>
      <c r="B1414" s="29" t="s">
        <v>2009</v>
      </c>
      <c r="C1414" s="29" t="s">
        <v>214</v>
      </c>
      <c r="D1414" s="29" t="s">
        <v>2030</v>
      </c>
      <c r="E1414" s="29" t="s">
        <v>215</v>
      </c>
      <c r="F1414" s="29" t="s">
        <v>216</v>
      </c>
      <c r="G1414" s="29" t="s">
        <v>1975</v>
      </c>
      <c r="H1414" s="30">
        <v>44627</v>
      </c>
      <c r="I1414" s="30">
        <v>44926</v>
      </c>
      <c r="J1414" s="30" t="s">
        <v>1921</v>
      </c>
      <c r="K1414" s="29" t="s">
        <v>2011</v>
      </c>
      <c r="L1414" s="29" t="s">
        <v>2012</v>
      </c>
      <c r="M1414" s="29" t="s">
        <v>1978</v>
      </c>
      <c r="N1414" s="29" t="s">
        <v>1994</v>
      </c>
      <c r="O1414" s="29" t="s">
        <v>1995</v>
      </c>
      <c r="P1414" s="29" t="s">
        <v>1981</v>
      </c>
      <c r="Q1414" s="29" t="s">
        <v>1982</v>
      </c>
      <c r="R1414" s="30">
        <v>45352</v>
      </c>
      <c r="S1414" s="30"/>
      <c r="T1414" s="30">
        <v>45716</v>
      </c>
      <c r="U1414" s="30"/>
      <c r="V1414" s="29" t="s">
        <v>2000</v>
      </c>
      <c r="W1414" s="29" t="s">
        <v>2001</v>
      </c>
      <c r="X1414" s="30">
        <v>44881</v>
      </c>
      <c r="Y1414" s="29" t="s">
        <v>1985</v>
      </c>
    </row>
    <row r="1415" spans="1:25" x14ac:dyDescent="0.25">
      <c r="A1415" s="28" t="s">
        <v>2008</v>
      </c>
      <c r="B1415" s="29" t="s">
        <v>2009</v>
      </c>
      <c r="C1415" s="29" t="s">
        <v>214</v>
      </c>
      <c r="D1415" s="29" t="s">
        <v>2030</v>
      </c>
      <c r="E1415" s="29" t="s">
        <v>215</v>
      </c>
      <c r="F1415" s="29" t="s">
        <v>216</v>
      </c>
      <c r="G1415" s="29" t="s">
        <v>1975</v>
      </c>
      <c r="H1415" s="30">
        <v>44627</v>
      </c>
      <c r="I1415" s="30">
        <v>44926</v>
      </c>
      <c r="J1415" s="30" t="s">
        <v>1921</v>
      </c>
      <c r="K1415" s="29" t="s">
        <v>2011</v>
      </c>
      <c r="L1415" s="29" t="s">
        <v>2012</v>
      </c>
      <c r="M1415" s="29" t="s">
        <v>1978</v>
      </c>
      <c r="N1415" s="29" t="s">
        <v>1996</v>
      </c>
      <c r="O1415" s="29" t="s">
        <v>1997</v>
      </c>
      <c r="P1415" s="29" t="s">
        <v>1981</v>
      </c>
      <c r="Q1415" s="29" t="s">
        <v>1982</v>
      </c>
      <c r="R1415" s="30">
        <v>46203</v>
      </c>
      <c r="S1415" s="30"/>
      <c r="T1415" s="30">
        <v>46203</v>
      </c>
      <c r="U1415" s="30"/>
      <c r="V1415" s="29" t="s">
        <v>2000</v>
      </c>
      <c r="W1415" s="29" t="s">
        <v>2001</v>
      </c>
      <c r="X1415" s="30">
        <v>44881</v>
      </c>
      <c r="Y1415" s="29" t="s">
        <v>1985</v>
      </c>
    </row>
    <row r="1416" spans="1:25" x14ac:dyDescent="0.25">
      <c r="A1416" s="28" t="s">
        <v>2008</v>
      </c>
      <c r="B1416" s="29" t="s">
        <v>2009</v>
      </c>
      <c r="C1416" s="29" t="s">
        <v>232</v>
      </c>
      <c r="D1416" s="29" t="s">
        <v>2036</v>
      </c>
      <c r="E1416" s="29" t="s">
        <v>233</v>
      </c>
      <c r="F1416" s="29" t="s">
        <v>234</v>
      </c>
      <c r="G1416" s="29" t="s">
        <v>1975</v>
      </c>
      <c r="H1416" s="30">
        <v>44740</v>
      </c>
      <c r="I1416" s="30">
        <v>44926</v>
      </c>
      <c r="J1416" s="30" t="s">
        <v>1921</v>
      </c>
      <c r="K1416" s="29" t="s">
        <v>2011</v>
      </c>
      <c r="L1416" s="29" t="s">
        <v>2012</v>
      </c>
      <c r="M1416" s="29" t="s">
        <v>1978</v>
      </c>
      <c r="N1416" s="29" t="s">
        <v>1979</v>
      </c>
      <c r="O1416" s="29" t="s">
        <v>1980</v>
      </c>
      <c r="P1416" s="29" t="s">
        <v>1981</v>
      </c>
      <c r="Q1416" s="29" t="s">
        <v>1982</v>
      </c>
      <c r="R1416" s="30">
        <v>45184</v>
      </c>
      <c r="S1416" s="30"/>
      <c r="T1416" s="30">
        <v>45213</v>
      </c>
      <c r="U1416" s="30"/>
      <c r="V1416" s="29" t="s">
        <v>2000</v>
      </c>
      <c r="W1416" s="29" t="s">
        <v>2001</v>
      </c>
      <c r="X1416" s="30">
        <v>44881</v>
      </c>
      <c r="Y1416" s="29" t="s">
        <v>33</v>
      </c>
    </row>
    <row r="1417" spans="1:25" x14ac:dyDescent="0.25">
      <c r="A1417" s="28" t="s">
        <v>2008</v>
      </c>
      <c r="B1417" s="29" t="s">
        <v>2009</v>
      </c>
      <c r="C1417" s="29" t="s">
        <v>232</v>
      </c>
      <c r="D1417" s="29" t="s">
        <v>2036</v>
      </c>
      <c r="E1417" s="29" t="s">
        <v>233</v>
      </c>
      <c r="F1417" s="29" t="s">
        <v>234</v>
      </c>
      <c r="G1417" s="29" t="s">
        <v>1975</v>
      </c>
      <c r="H1417" s="30">
        <v>44740</v>
      </c>
      <c r="I1417" s="30">
        <v>44926</v>
      </c>
      <c r="J1417" s="30" t="s">
        <v>1921</v>
      </c>
      <c r="K1417" s="29" t="s">
        <v>2011</v>
      </c>
      <c r="L1417" s="29" t="s">
        <v>2012</v>
      </c>
      <c r="M1417" s="29" t="s">
        <v>1978</v>
      </c>
      <c r="N1417" s="29" t="s">
        <v>1986</v>
      </c>
      <c r="O1417" s="29" t="s">
        <v>1987</v>
      </c>
      <c r="P1417" s="29" t="s">
        <v>1981</v>
      </c>
      <c r="Q1417" s="29" t="s">
        <v>1982</v>
      </c>
      <c r="R1417" s="30">
        <v>45184</v>
      </c>
      <c r="S1417" s="30"/>
      <c r="T1417" s="30">
        <v>45213</v>
      </c>
      <c r="U1417" s="30"/>
      <c r="V1417" s="29" t="s">
        <v>2000</v>
      </c>
      <c r="W1417" s="29" t="s">
        <v>2001</v>
      </c>
      <c r="X1417" s="30">
        <v>44881</v>
      </c>
      <c r="Y1417" s="29" t="s">
        <v>33</v>
      </c>
    </row>
    <row r="1418" spans="1:25" x14ac:dyDescent="0.25">
      <c r="A1418" s="28" t="s">
        <v>2008</v>
      </c>
      <c r="B1418" s="29" t="s">
        <v>2009</v>
      </c>
      <c r="C1418" s="29" t="s">
        <v>232</v>
      </c>
      <c r="D1418" s="29" t="s">
        <v>2036</v>
      </c>
      <c r="E1418" s="29" t="s">
        <v>233</v>
      </c>
      <c r="F1418" s="29" t="s">
        <v>234</v>
      </c>
      <c r="G1418" s="29" t="s">
        <v>1975</v>
      </c>
      <c r="H1418" s="30">
        <v>44740</v>
      </c>
      <c r="I1418" s="30">
        <v>44926</v>
      </c>
      <c r="J1418" s="30" t="s">
        <v>1921</v>
      </c>
      <c r="K1418" s="29" t="s">
        <v>2011</v>
      </c>
      <c r="L1418" s="29" t="s">
        <v>2012</v>
      </c>
      <c r="M1418" s="29" t="s">
        <v>1978</v>
      </c>
      <c r="N1418" s="29" t="s">
        <v>1988</v>
      </c>
      <c r="O1418" s="29" t="s">
        <v>1989</v>
      </c>
      <c r="P1418" s="29" t="s">
        <v>1981</v>
      </c>
      <c r="Q1418" s="29" t="s">
        <v>1982</v>
      </c>
      <c r="R1418" s="30">
        <v>45213</v>
      </c>
      <c r="S1418" s="30"/>
      <c r="T1418" s="30">
        <v>45222</v>
      </c>
      <c r="U1418" s="30"/>
      <c r="V1418" s="29" t="s">
        <v>2000</v>
      </c>
      <c r="W1418" s="29" t="s">
        <v>2001</v>
      </c>
      <c r="X1418" s="30">
        <v>44881</v>
      </c>
      <c r="Y1418" s="29" t="s">
        <v>33</v>
      </c>
    </row>
    <row r="1419" spans="1:25" x14ac:dyDescent="0.25">
      <c r="A1419" s="28" t="s">
        <v>2008</v>
      </c>
      <c r="B1419" s="29" t="s">
        <v>2009</v>
      </c>
      <c r="C1419" s="29" t="s">
        <v>232</v>
      </c>
      <c r="D1419" s="29" t="s">
        <v>2036</v>
      </c>
      <c r="E1419" s="29" t="s">
        <v>233</v>
      </c>
      <c r="F1419" s="29" t="s">
        <v>234</v>
      </c>
      <c r="G1419" s="29" t="s">
        <v>1975</v>
      </c>
      <c r="H1419" s="30">
        <v>44740</v>
      </c>
      <c r="I1419" s="30">
        <v>44926</v>
      </c>
      <c r="J1419" s="30" t="s">
        <v>1921</v>
      </c>
      <c r="K1419" s="29" t="s">
        <v>2011</v>
      </c>
      <c r="L1419" s="29" t="s">
        <v>2012</v>
      </c>
      <c r="M1419" s="29" t="s">
        <v>1978</v>
      </c>
      <c r="N1419" s="29" t="s">
        <v>1990</v>
      </c>
      <c r="O1419" s="29" t="s">
        <v>1991</v>
      </c>
      <c r="P1419" s="29" t="s">
        <v>1981</v>
      </c>
      <c r="Q1419" s="29" t="s">
        <v>1982</v>
      </c>
      <c r="R1419" s="30">
        <v>45222</v>
      </c>
      <c r="S1419" s="30"/>
      <c r="T1419" s="30">
        <v>45254</v>
      </c>
      <c r="U1419" s="30"/>
      <c r="V1419" s="29" t="s">
        <v>2000</v>
      </c>
      <c r="W1419" s="29" t="s">
        <v>2001</v>
      </c>
      <c r="X1419" s="30">
        <v>44881</v>
      </c>
      <c r="Y1419" s="29" t="s">
        <v>33</v>
      </c>
    </row>
    <row r="1420" spans="1:25" x14ac:dyDescent="0.25">
      <c r="A1420" s="28" t="s">
        <v>2008</v>
      </c>
      <c r="B1420" s="29" t="s">
        <v>2009</v>
      </c>
      <c r="C1420" s="29" t="s">
        <v>232</v>
      </c>
      <c r="D1420" s="29" t="s">
        <v>2036</v>
      </c>
      <c r="E1420" s="29" t="s">
        <v>233</v>
      </c>
      <c r="F1420" s="29" t="s">
        <v>234</v>
      </c>
      <c r="G1420" s="29" t="s">
        <v>1975</v>
      </c>
      <c r="H1420" s="30">
        <v>44740</v>
      </c>
      <c r="I1420" s="30">
        <v>44926</v>
      </c>
      <c r="J1420" s="30" t="s">
        <v>1921</v>
      </c>
      <c r="K1420" s="29" t="s">
        <v>2011</v>
      </c>
      <c r="L1420" s="29" t="s">
        <v>2012</v>
      </c>
      <c r="M1420" s="29" t="s">
        <v>1978</v>
      </c>
      <c r="N1420" s="29" t="s">
        <v>1992</v>
      </c>
      <c r="O1420" s="29" t="s">
        <v>1993</v>
      </c>
      <c r="P1420" s="29" t="s">
        <v>1981</v>
      </c>
      <c r="Q1420" s="29" t="s">
        <v>1982</v>
      </c>
      <c r="R1420" s="30">
        <v>45323</v>
      </c>
      <c r="S1420" s="30"/>
      <c r="T1420" s="30">
        <v>45352</v>
      </c>
      <c r="U1420" s="30"/>
      <c r="V1420" s="29" t="s">
        <v>2000</v>
      </c>
      <c r="W1420" s="29" t="s">
        <v>2001</v>
      </c>
      <c r="X1420" s="30">
        <v>44881</v>
      </c>
      <c r="Y1420" s="29" t="s">
        <v>33</v>
      </c>
    </row>
    <row r="1421" spans="1:25" x14ac:dyDescent="0.25">
      <c r="A1421" s="28" t="s">
        <v>2008</v>
      </c>
      <c r="B1421" s="29" t="s">
        <v>2009</v>
      </c>
      <c r="C1421" s="29" t="s">
        <v>232</v>
      </c>
      <c r="D1421" s="29" t="s">
        <v>2036</v>
      </c>
      <c r="E1421" s="29" t="s">
        <v>233</v>
      </c>
      <c r="F1421" s="29" t="s">
        <v>234</v>
      </c>
      <c r="G1421" s="29" t="s">
        <v>1975</v>
      </c>
      <c r="H1421" s="30">
        <v>44740</v>
      </c>
      <c r="I1421" s="30">
        <v>44926</v>
      </c>
      <c r="J1421" s="30" t="s">
        <v>1921</v>
      </c>
      <c r="K1421" s="29" t="s">
        <v>2011</v>
      </c>
      <c r="L1421" s="29" t="s">
        <v>2012</v>
      </c>
      <c r="M1421" s="29" t="s">
        <v>1978</v>
      </c>
      <c r="N1421" s="29" t="s">
        <v>1994</v>
      </c>
      <c r="O1421" s="29" t="s">
        <v>1995</v>
      </c>
      <c r="P1421" s="29" t="s">
        <v>1981</v>
      </c>
      <c r="Q1421" s="29" t="s">
        <v>1982</v>
      </c>
      <c r="R1421" s="30">
        <v>45257</v>
      </c>
      <c r="S1421" s="30"/>
      <c r="T1421" s="30">
        <v>45565</v>
      </c>
      <c r="U1421" s="30"/>
      <c r="V1421" s="29" t="s">
        <v>2000</v>
      </c>
      <c r="W1421" s="29" t="s">
        <v>2001</v>
      </c>
      <c r="X1421" s="30">
        <v>44881</v>
      </c>
      <c r="Y1421" s="29" t="s">
        <v>33</v>
      </c>
    </row>
    <row r="1422" spans="1:25" x14ac:dyDescent="0.25">
      <c r="A1422" s="28" t="s">
        <v>2008</v>
      </c>
      <c r="B1422" s="29" t="s">
        <v>2009</v>
      </c>
      <c r="C1422" s="29" t="s">
        <v>232</v>
      </c>
      <c r="D1422" s="29" t="s">
        <v>2036</v>
      </c>
      <c r="E1422" s="29" t="s">
        <v>233</v>
      </c>
      <c r="F1422" s="29" t="s">
        <v>234</v>
      </c>
      <c r="G1422" s="29" t="s">
        <v>1975</v>
      </c>
      <c r="H1422" s="30">
        <v>44740</v>
      </c>
      <c r="I1422" s="30">
        <v>44926</v>
      </c>
      <c r="J1422" s="30" t="s">
        <v>1921</v>
      </c>
      <c r="K1422" s="29" t="s">
        <v>2011</v>
      </c>
      <c r="L1422" s="29" t="s">
        <v>2012</v>
      </c>
      <c r="M1422" s="29" t="s">
        <v>1978</v>
      </c>
      <c r="N1422" s="29" t="s">
        <v>1996</v>
      </c>
      <c r="O1422" s="29" t="s">
        <v>1997</v>
      </c>
      <c r="P1422" s="29" t="s">
        <v>1981</v>
      </c>
      <c r="Q1422" s="29" t="s">
        <v>1982</v>
      </c>
      <c r="R1422" s="30">
        <v>45566</v>
      </c>
      <c r="S1422" s="30"/>
      <c r="T1422" s="30">
        <v>45657</v>
      </c>
      <c r="U1422" s="30"/>
      <c r="V1422" s="29" t="s">
        <v>2000</v>
      </c>
      <c r="W1422" s="29" t="s">
        <v>2001</v>
      </c>
      <c r="X1422" s="30">
        <v>44881</v>
      </c>
      <c r="Y1422" s="29" t="s">
        <v>33</v>
      </c>
    </row>
    <row r="1423" spans="1:25" x14ac:dyDescent="0.25">
      <c r="A1423" s="28" t="s">
        <v>2395</v>
      </c>
      <c r="B1423" s="29" t="s">
        <v>2396</v>
      </c>
      <c r="C1423" s="29" t="s">
        <v>1158</v>
      </c>
      <c r="D1423" s="29" t="s">
        <v>2399</v>
      </c>
      <c r="E1423" s="29" t="s">
        <v>1159</v>
      </c>
      <c r="F1423" s="29" t="s">
        <v>1160</v>
      </c>
      <c r="G1423" s="29" t="s">
        <v>1975</v>
      </c>
      <c r="H1423" s="30">
        <v>43286</v>
      </c>
      <c r="I1423" s="30">
        <v>44410</v>
      </c>
      <c r="J1423" s="30">
        <v>44410</v>
      </c>
      <c r="K1423" s="29" t="s">
        <v>2392</v>
      </c>
      <c r="L1423" s="29" t="s">
        <v>2393</v>
      </c>
      <c r="M1423" s="29" t="s">
        <v>2095</v>
      </c>
      <c r="N1423" s="29" t="s">
        <v>2003</v>
      </c>
      <c r="O1423" s="29" t="s">
        <v>1993</v>
      </c>
      <c r="P1423" s="29" t="s">
        <v>2004</v>
      </c>
      <c r="Q1423" s="29" t="s">
        <v>2005</v>
      </c>
      <c r="R1423" s="30">
        <v>42816</v>
      </c>
      <c r="S1423" s="30">
        <v>42816</v>
      </c>
      <c r="T1423" s="30">
        <v>42816</v>
      </c>
      <c r="U1423" s="30">
        <v>42816</v>
      </c>
      <c r="V1423" s="29" t="s">
        <v>2074</v>
      </c>
      <c r="W1423" s="29" t="s">
        <v>2075</v>
      </c>
      <c r="X1423" s="30">
        <v>43375</v>
      </c>
      <c r="Y1423" s="29" t="s">
        <v>2075</v>
      </c>
    </row>
    <row r="1424" spans="1:25" x14ac:dyDescent="0.25">
      <c r="A1424" s="28" t="s">
        <v>2395</v>
      </c>
      <c r="B1424" s="29" t="s">
        <v>2396</v>
      </c>
      <c r="C1424" s="29" t="s">
        <v>1158</v>
      </c>
      <c r="D1424" s="29" t="s">
        <v>2399</v>
      </c>
      <c r="E1424" s="29" t="s">
        <v>1159</v>
      </c>
      <c r="F1424" s="29" t="s">
        <v>1160</v>
      </c>
      <c r="G1424" s="29" t="s">
        <v>1975</v>
      </c>
      <c r="H1424" s="30">
        <v>43286</v>
      </c>
      <c r="I1424" s="30">
        <v>44410</v>
      </c>
      <c r="J1424" s="30">
        <v>44410</v>
      </c>
      <c r="K1424" s="29" t="s">
        <v>2392</v>
      </c>
      <c r="L1424" s="29" t="s">
        <v>2393</v>
      </c>
      <c r="M1424" s="29" t="s">
        <v>2095</v>
      </c>
      <c r="N1424" s="29" t="s">
        <v>2006</v>
      </c>
      <c r="O1424" s="29" t="s">
        <v>2007</v>
      </c>
      <c r="P1424" s="29" t="s">
        <v>2004</v>
      </c>
      <c r="Q1424" s="29" t="s">
        <v>2005</v>
      </c>
      <c r="R1424" s="30">
        <v>42816</v>
      </c>
      <c r="S1424" s="30">
        <v>42816</v>
      </c>
      <c r="T1424" s="30">
        <v>44410</v>
      </c>
      <c r="U1424" s="30">
        <v>44410</v>
      </c>
      <c r="V1424" s="29" t="s">
        <v>2074</v>
      </c>
      <c r="W1424" s="29" t="s">
        <v>2075</v>
      </c>
      <c r="X1424" s="30">
        <v>43375</v>
      </c>
      <c r="Y1424" s="29" t="s">
        <v>2075</v>
      </c>
    </row>
    <row r="1425" spans="1:25" x14ac:dyDescent="0.25">
      <c r="A1425" s="28" t="s">
        <v>2243</v>
      </c>
      <c r="B1425" s="29" t="s">
        <v>2244</v>
      </c>
      <c r="C1425" s="29" t="s">
        <v>740</v>
      </c>
      <c r="D1425" s="29" t="s">
        <v>2245</v>
      </c>
      <c r="E1425" s="29" t="s">
        <v>741</v>
      </c>
      <c r="F1425" s="29" t="s">
        <v>742</v>
      </c>
      <c r="G1425" s="29" t="s">
        <v>1975</v>
      </c>
      <c r="H1425" s="30">
        <v>44740</v>
      </c>
      <c r="I1425" s="30">
        <v>46387</v>
      </c>
      <c r="J1425" s="30" t="s">
        <v>1921</v>
      </c>
      <c r="K1425" s="29" t="s">
        <v>2246</v>
      </c>
      <c r="L1425" s="29" t="s">
        <v>2244</v>
      </c>
      <c r="M1425" s="29" t="s">
        <v>1978</v>
      </c>
      <c r="N1425" s="29" t="s">
        <v>1979</v>
      </c>
      <c r="O1425" s="29" t="s">
        <v>1980</v>
      </c>
      <c r="P1425" s="29" t="s">
        <v>1981</v>
      </c>
      <c r="Q1425" s="29" t="s">
        <v>1982</v>
      </c>
      <c r="R1425" s="30">
        <v>44835</v>
      </c>
      <c r="S1425" s="30">
        <v>44835</v>
      </c>
      <c r="T1425" s="30">
        <v>44965</v>
      </c>
      <c r="U1425" s="30">
        <v>44965</v>
      </c>
      <c r="V1425" s="29" t="s">
        <v>1983</v>
      </c>
      <c r="W1425" s="29" t="s">
        <v>1984</v>
      </c>
      <c r="X1425" s="30">
        <v>44874</v>
      </c>
      <c r="Y1425" s="29" t="s">
        <v>1985</v>
      </c>
    </row>
    <row r="1426" spans="1:25" x14ac:dyDescent="0.25">
      <c r="A1426" s="28" t="s">
        <v>2243</v>
      </c>
      <c r="B1426" s="29" t="s">
        <v>2244</v>
      </c>
      <c r="C1426" s="29" t="s">
        <v>740</v>
      </c>
      <c r="D1426" s="29" t="s">
        <v>2245</v>
      </c>
      <c r="E1426" s="29" t="s">
        <v>741</v>
      </c>
      <c r="F1426" s="29" t="s">
        <v>742</v>
      </c>
      <c r="G1426" s="29" t="s">
        <v>1975</v>
      </c>
      <c r="H1426" s="30">
        <v>44740</v>
      </c>
      <c r="I1426" s="30">
        <v>46387</v>
      </c>
      <c r="J1426" s="30" t="s">
        <v>1921</v>
      </c>
      <c r="K1426" s="29" t="s">
        <v>2246</v>
      </c>
      <c r="L1426" s="29" t="s">
        <v>2244</v>
      </c>
      <c r="M1426" s="29" t="s">
        <v>1978</v>
      </c>
      <c r="N1426" s="29" t="s">
        <v>1986</v>
      </c>
      <c r="O1426" s="29" t="s">
        <v>1987</v>
      </c>
      <c r="P1426" s="29" t="s">
        <v>1981</v>
      </c>
      <c r="Q1426" s="29" t="s">
        <v>1982</v>
      </c>
      <c r="R1426" s="30">
        <v>44835</v>
      </c>
      <c r="S1426" s="30">
        <v>44835</v>
      </c>
      <c r="T1426" s="30">
        <v>44985</v>
      </c>
      <c r="U1426" s="30">
        <v>45016</v>
      </c>
      <c r="V1426" s="29" t="s">
        <v>1983</v>
      </c>
      <c r="W1426" s="29" t="s">
        <v>1984</v>
      </c>
      <c r="X1426" s="30">
        <v>44874</v>
      </c>
      <c r="Y1426" s="29" t="s">
        <v>1985</v>
      </c>
    </row>
    <row r="1427" spans="1:25" x14ac:dyDescent="0.25">
      <c r="A1427" s="28" t="s">
        <v>2243</v>
      </c>
      <c r="B1427" s="29" t="s">
        <v>2244</v>
      </c>
      <c r="C1427" s="29" t="s">
        <v>740</v>
      </c>
      <c r="D1427" s="29" t="s">
        <v>2245</v>
      </c>
      <c r="E1427" s="29" t="s">
        <v>741</v>
      </c>
      <c r="F1427" s="29" t="s">
        <v>742</v>
      </c>
      <c r="G1427" s="29" t="s">
        <v>1975</v>
      </c>
      <c r="H1427" s="30">
        <v>44740</v>
      </c>
      <c r="I1427" s="30">
        <v>46387</v>
      </c>
      <c r="J1427" s="30" t="s">
        <v>1921</v>
      </c>
      <c r="K1427" s="29" t="s">
        <v>2246</v>
      </c>
      <c r="L1427" s="29" t="s">
        <v>2244</v>
      </c>
      <c r="M1427" s="29" t="s">
        <v>1978</v>
      </c>
      <c r="N1427" s="29" t="s">
        <v>1988</v>
      </c>
      <c r="O1427" s="29" t="s">
        <v>1989</v>
      </c>
      <c r="P1427" s="29" t="s">
        <v>1981</v>
      </c>
      <c r="Q1427" s="29" t="s">
        <v>1982</v>
      </c>
      <c r="R1427" s="30">
        <v>45311</v>
      </c>
      <c r="S1427" s="30">
        <v>45385</v>
      </c>
      <c r="T1427" s="30">
        <v>45716</v>
      </c>
      <c r="U1427" s="30"/>
      <c r="V1427" s="29" t="s">
        <v>1983</v>
      </c>
      <c r="W1427" s="29" t="s">
        <v>1984</v>
      </c>
      <c r="X1427" s="30">
        <v>44874</v>
      </c>
      <c r="Y1427" s="29" t="s">
        <v>1985</v>
      </c>
    </row>
    <row r="1428" spans="1:25" x14ac:dyDescent="0.25">
      <c r="A1428" s="28" t="s">
        <v>2243</v>
      </c>
      <c r="B1428" s="29" t="s">
        <v>2244</v>
      </c>
      <c r="C1428" s="29" t="s">
        <v>740</v>
      </c>
      <c r="D1428" s="29" t="s">
        <v>2245</v>
      </c>
      <c r="E1428" s="29" t="s">
        <v>741</v>
      </c>
      <c r="F1428" s="29" t="s">
        <v>742</v>
      </c>
      <c r="G1428" s="29" t="s">
        <v>1975</v>
      </c>
      <c r="H1428" s="30">
        <v>44740</v>
      </c>
      <c r="I1428" s="30">
        <v>46387</v>
      </c>
      <c r="J1428" s="30" t="s">
        <v>1921</v>
      </c>
      <c r="K1428" s="29" t="s">
        <v>2246</v>
      </c>
      <c r="L1428" s="29" t="s">
        <v>2244</v>
      </c>
      <c r="M1428" s="29" t="s">
        <v>1978</v>
      </c>
      <c r="N1428" s="29" t="s">
        <v>1990</v>
      </c>
      <c r="O1428" s="29" t="s">
        <v>1991</v>
      </c>
      <c r="P1428" s="29" t="s">
        <v>1981</v>
      </c>
      <c r="Q1428" s="29" t="s">
        <v>1982</v>
      </c>
      <c r="R1428" s="30">
        <v>45717</v>
      </c>
      <c r="S1428" s="30"/>
      <c r="T1428" s="30">
        <v>45808</v>
      </c>
      <c r="U1428" s="30"/>
      <c r="V1428" s="29" t="s">
        <v>1983</v>
      </c>
      <c r="W1428" s="29" t="s">
        <v>1984</v>
      </c>
      <c r="X1428" s="30">
        <v>44874</v>
      </c>
      <c r="Y1428" s="29" t="s">
        <v>1985</v>
      </c>
    </row>
    <row r="1429" spans="1:25" x14ac:dyDescent="0.25">
      <c r="A1429" s="28" t="s">
        <v>2243</v>
      </c>
      <c r="B1429" s="29" t="s">
        <v>2244</v>
      </c>
      <c r="C1429" s="29" t="s">
        <v>740</v>
      </c>
      <c r="D1429" s="29" t="s">
        <v>2245</v>
      </c>
      <c r="E1429" s="29" t="s">
        <v>741</v>
      </c>
      <c r="F1429" s="29" t="s">
        <v>742</v>
      </c>
      <c r="G1429" s="29" t="s">
        <v>1975</v>
      </c>
      <c r="H1429" s="30">
        <v>44740</v>
      </c>
      <c r="I1429" s="30">
        <v>46387</v>
      </c>
      <c r="J1429" s="30" t="s">
        <v>1921</v>
      </c>
      <c r="K1429" s="29" t="s">
        <v>2246</v>
      </c>
      <c r="L1429" s="29" t="s">
        <v>2244</v>
      </c>
      <c r="M1429" s="29" t="s">
        <v>1978</v>
      </c>
      <c r="N1429" s="29" t="s">
        <v>1992</v>
      </c>
      <c r="O1429" s="29" t="s">
        <v>1993</v>
      </c>
      <c r="P1429" s="29" t="s">
        <v>1981</v>
      </c>
      <c r="Q1429" s="29" t="s">
        <v>1982</v>
      </c>
      <c r="R1429" s="30">
        <v>45292</v>
      </c>
      <c r="S1429" s="30"/>
      <c r="T1429" s="30">
        <v>45657</v>
      </c>
      <c r="U1429" s="30"/>
      <c r="V1429" s="29" t="s">
        <v>1983</v>
      </c>
      <c r="W1429" s="29" t="s">
        <v>1984</v>
      </c>
      <c r="X1429" s="30">
        <v>44874</v>
      </c>
      <c r="Y1429" s="29" t="s">
        <v>1985</v>
      </c>
    </row>
    <row r="1430" spans="1:25" x14ac:dyDescent="0.25">
      <c r="A1430" s="28" t="s">
        <v>2243</v>
      </c>
      <c r="B1430" s="29" t="s">
        <v>2244</v>
      </c>
      <c r="C1430" s="29" t="s">
        <v>740</v>
      </c>
      <c r="D1430" s="29" t="s">
        <v>2245</v>
      </c>
      <c r="E1430" s="29" t="s">
        <v>741</v>
      </c>
      <c r="F1430" s="29" t="s">
        <v>742</v>
      </c>
      <c r="G1430" s="29" t="s">
        <v>1975</v>
      </c>
      <c r="H1430" s="30">
        <v>44740</v>
      </c>
      <c r="I1430" s="30">
        <v>46387</v>
      </c>
      <c r="J1430" s="30" t="s">
        <v>1921</v>
      </c>
      <c r="K1430" s="29" t="s">
        <v>2246</v>
      </c>
      <c r="L1430" s="29" t="s">
        <v>2244</v>
      </c>
      <c r="M1430" s="29" t="s">
        <v>1978</v>
      </c>
      <c r="N1430" s="29" t="s">
        <v>1994</v>
      </c>
      <c r="O1430" s="29" t="s">
        <v>1995</v>
      </c>
      <c r="P1430" s="29" t="s">
        <v>1981</v>
      </c>
      <c r="Q1430" s="29" t="s">
        <v>1982</v>
      </c>
      <c r="R1430" s="30">
        <v>45809</v>
      </c>
      <c r="S1430" s="30"/>
      <c r="T1430" s="30">
        <v>46266</v>
      </c>
      <c r="U1430" s="30"/>
      <c r="V1430" s="29" t="s">
        <v>1983</v>
      </c>
      <c r="W1430" s="29" t="s">
        <v>1984</v>
      </c>
      <c r="X1430" s="30">
        <v>44874</v>
      </c>
      <c r="Y1430" s="29" t="s">
        <v>1985</v>
      </c>
    </row>
    <row r="1431" spans="1:25" x14ac:dyDescent="0.25">
      <c r="A1431" s="28" t="s">
        <v>2243</v>
      </c>
      <c r="B1431" s="29" t="s">
        <v>2244</v>
      </c>
      <c r="C1431" s="29" t="s">
        <v>740</v>
      </c>
      <c r="D1431" s="29" t="s">
        <v>2245</v>
      </c>
      <c r="E1431" s="29" t="s">
        <v>741</v>
      </c>
      <c r="F1431" s="29" t="s">
        <v>742</v>
      </c>
      <c r="G1431" s="29" t="s">
        <v>1975</v>
      </c>
      <c r="H1431" s="30">
        <v>44740</v>
      </c>
      <c r="I1431" s="30">
        <v>46387</v>
      </c>
      <c r="J1431" s="30" t="s">
        <v>1921</v>
      </c>
      <c r="K1431" s="29" t="s">
        <v>2246</v>
      </c>
      <c r="L1431" s="29" t="s">
        <v>2244</v>
      </c>
      <c r="M1431" s="29" t="s">
        <v>1978</v>
      </c>
      <c r="N1431" s="29" t="s">
        <v>1996</v>
      </c>
      <c r="O1431" s="29" t="s">
        <v>1997</v>
      </c>
      <c r="P1431" s="29" t="s">
        <v>1981</v>
      </c>
      <c r="Q1431" s="29" t="s">
        <v>1982</v>
      </c>
      <c r="R1431" s="30">
        <v>46267</v>
      </c>
      <c r="S1431" s="30"/>
      <c r="T1431" s="30">
        <v>46387</v>
      </c>
      <c r="U1431" s="30"/>
      <c r="V1431" s="29" t="s">
        <v>1983</v>
      </c>
      <c r="W1431" s="29" t="s">
        <v>1984</v>
      </c>
      <c r="X1431" s="30">
        <v>44874</v>
      </c>
      <c r="Y1431" s="29" t="s">
        <v>1985</v>
      </c>
    </row>
    <row r="1432" spans="1:25" x14ac:dyDescent="0.25">
      <c r="A1432" s="28" t="s">
        <v>2243</v>
      </c>
      <c r="B1432" s="29" t="s">
        <v>2244</v>
      </c>
      <c r="C1432" s="29" t="s">
        <v>743</v>
      </c>
      <c r="D1432" s="29" t="s">
        <v>2247</v>
      </c>
      <c r="E1432" s="29" t="s">
        <v>744</v>
      </c>
      <c r="F1432" s="29" t="s">
        <v>745</v>
      </c>
      <c r="G1432" s="29" t="s">
        <v>1975</v>
      </c>
      <c r="H1432" s="30">
        <v>44740</v>
      </c>
      <c r="I1432" s="30">
        <v>46387</v>
      </c>
      <c r="J1432" s="30" t="s">
        <v>1921</v>
      </c>
      <c r="K1432" s="29" t="s">
        <v>2246</v>
      </c>
      <c r="L1432" s="29" t="s">
        <v>2244</v>
      </c>
      <c r="M1432" s="29" t="s">
        <v>1978</v>
      </c>
      <c r="N1432" s="29" t="s">
        <v>1979</v>
      </c>
      <c r="O1432" s="29" t="s">
        <v>1980</v>
      </c>
      <c r="P1432" s="29" t="s">
        <v>1981</v>
      </c>
      <c r="Q1432" s="29" t="s">
        <v>1982</v>
      </c>
      <c r="R1432" s="30">
        <v>44835</v>
      </c>
      <c r="S1432" s="30">
        <v>44835</v>
      </c>
      <c r="T1432" s="30">
        <v>44965</v>
      </c>
      <c r="U1432" s="30">
        <v>44965</v>
      </c>
      <c r="V1432" s="29" t="s">
        <v>1983</v>
      </c>
      <c r="W1432" s="29" t="s">
        <v>1984</v>
      </c>
      <c r="X1432" s="30">
        <v>44874</v>
      </c>
      <c r="Y1432" s="29" t="s">
        <v>1985</v>
      </c>
    </row>
    <row r="1433" spans="1:25" x14ac:dyDescent="0.25">
      <c r="A1433" s="28" t="s">
        <v>2243</v>
      </c>
      <c r="B1433" s="29" t="s">
        <v>2244</v>
      </c>
      <c r="C1433" s="29" t="s">
        <v>743</v>
      </c>
      <c r="D1433" s="29" t="s">
        <v>2247</v>
      </c>
      <c r="E1433" s="29" t="s">
        <v>744</v>
      </c>
      <c r="F1433" s="29" t="s">
        <v>745</v>
      </c>
      <c r="G1433" s="29" t="s">
        <v>1975</v>
      </c>
      <c r="H1433" s="30">
        <v>44740</v>
      </c>
      <c r="I1433" s="30">
        <v>46387</v>
      </c>
      <c r="J1433" s="30" t="s">
        <v>1921</v>
      </c>
      <c r="K1433" s="29" t="s">
        <v>2246</v>
      </c>
      <c r="L1433" s="29" t="s">
        <v>2244</v>
      </c>
      <c r="M1433" s="29" t="s">
        <v>1978</v>
      </c>
      <c r="N1433" s="29" t="s">
        <v>1986</v>
      </c>
      <c r="O1433" s="29" t="s">
        <v>1987</v>
      </c>
      <c r="P1433" s="29" t="s">
        <v>1981</v>
      </c>
      <c r="Q1433" s="29" t="s">
        <v>1982</v>
      </c>
      <c r="R1433" s="30">
        <v>44835</v>
      </c>
      <c r="S1433" s="30">
        <v>44835</v>
      </c>
      <c r="T1433" s="30">
        <v>44985</v>
      </c>
      <c r="U1433" s="30">
        <v>45016</v>
      </c>
      <c r="V1433" s="29" t="s">
        <v>1983</v>
      </c>
      <c r="W1433" s="29" t="s">
        <v>1984</v>
      </c>
      <c r="X1433" s="30">
        <v>44874</v>
      </c>
      <c r="Y1433" s="29" t="s">
        <v>1985</v>
      </c>
    </row>
    <row r="1434" spans="1:25" x14ac:dyDescent="0.25">
      <c r="A1434" s="28" t="s">
        <v>2243</v>
      </c>
      <c r="B1434" s="29" t="s">
        <v>2244</v>
      </c>
      <c r="C1434" s="29" t="s">
        <v>743</v>
      </c>
      <c r="D1434" s="29" t="s">
        <v>2247</v>
      </c>
      <c r="E1434" s="29" t="s">
        <v>744</v>
      </c>
      <c r="F1434" s="29" t="s">
        <v>745</v>
      </c>
      <c r="G1434" s="29" t="s">
        <v>1975</v>
      </c>
      <c r="H1434" s="30">
        <v>44740</v>
      </c>
      <c r="I1434" s="30">
        <v>46387</v>
      </c>
      <c r="J1434" s="30" t="s">
        <v>1921</v>
      </c>
      <c r="K1434" s="29" t="s">
        <v>2246</v>
      </c>
      <c r="L1434" s="29" t="s">
        <v>2244</v>
      </c>
      <c r="M1434" s="29" t="s">
        <v>1978</v>
      </c>
      <c r="N1434" s="29" t="s">
        <v>1988</v>
      </c>
      <c r="O1434" s="29" t="s">
        <v>1989</v>
      </c>
      <c r="P1434" s="29" t="s">
        <v>1981</v>
      </c>
      <c r="Q1434" s="29" t="s">
        <v>1982</v>
      </c>
      <c r="R1434" s="30">
        <v>45311</v>
      </c>
      <c r="S1434" s="30">
        <v>45469</v>
      </c>
      <c r="T1434" s="30">
        <v>45767</v>
      </c>
      <c r="U1434" s="30"/>
      <c r="V1434" s="29" t="s">
        <v>1983</v>
      </c>
      <c r="W1434" s="29" t="s">
        <v>1984</v>
      </c>
      <c r="X1434" s="30">
        <v>44874</v>
      </c>
      <c r="Y1434" s="29" t="s">
        <v>1985</v>
      </c>
    </row>
    <row r="1435" spans="1:25" x14ac:dyDescent="0.25">
      <c r="A1435" s="28" t="s">
        <v>2243</v>
      </c>
      <c r="B1435" s="29" t="s">
        <v>2244</v>
      </c>
      <c r="C1435" s="29" t="s">
        <v>743</v>
      </c>
      <c r="D1435" s="29" t="s">
        <v>2247</v>
      </c>
      <c r="E1435" s="29" t="s">
        <v>744</v>
      </c>
      <c r="F1435" s="29" t="s">
        <v>745</v>
      </c>
      <c r="G1435" s="29" t="s">
        <v>1975</v>
      </c>
      <c r="H1435" s="30">
        <v>44740</v>
      </c>
      <c r="I1435" s="30">
        <v>46387</v>
      </c>
      <c r="J1435" s="30" t="s">
        <v>1921</v>
      </c>
      <c r="K1435" s="29" t="s">
        <v>2246</v>
      </c>
      <c r="L1435" s="29" t="s">
        <v>2244</v>
      </c>
      <c r="M1435" s="29" t="s">
        <v>1978</v>
      </c>
      <c r="N1435" s="29" t="s">
        <v>1990</v>
      </c>
      <c r="O1435" s="29" t="s">
        <v>1991</v>
      </c>
      <c r="P1435" s="29" t="s">
        <v>1981</v>
      </c>
      <c r="Q1435" s="29" t="s">
        <v>1982</v>
      </c>
      <c r="R1435" s="30">
        <v>45767</v>
      </c>
      <c r="S1435" s="30"/>
      <c r="T1435" s="30">
        <v>45863</v>
      </c>
      <c r="U1435" s="30"/>
      <c r="V1435" s="29" t="s">
        <v>1983</v>
      </c>
      <c r="W1435" s="29" t="s">
        <v>1984</v>
      </c>
      <c r="X1435" s="30">
        <v>44874</v>
      </c>
      <c r="Y1435" s="29" t="s">
        <v>1985</v>
      </c>
    </row>
    <row r="1436" spans="1:25" x14ac:dyDescent="0.25">
      <c r="A1436" s="28" t="s">
        <v>2243</v>
      </c>
      <c r="B1436" s="29" t="s">
        <v>2244</v>
      </c>
      <c r="C1436" s="29" t="s">
        <v>743</v>
      </c>
      <c r="D1436" s="29" t="s">
        <v>2247</v>
      </c>
      <c r="E1436" s="29" t="s">
        <v>744</v>
      </c>
      <c r="F1436" s="29" t="s">
        <v>745</v>
      </c>
      <c r="G1436" s="29" t="s">
        <v>1975</v>
      </c>
      <c r="H1436" s="30">
        <v>44740</v>
      </c>
      <c r="I1436" s="30">
        <v>46387</v>
      </c>
      <c r="J1436" s="30" t="s">
        <v>1921</v>
      </c>
      <c r="K1436" s="29" t="s">
        <v>2246</v>
      </c>
      <c r="L1436" s="29" t="s">
        <v>2244</v>
      </c>
      <c r="M1436" s="29" t="s">
        <v>1978</v>
      </c>
      <c r="N1436" s="29" t="s">
        <v>1992</v>
      </c>
      <c r="O1436" s="29" t="s">
        <v>1993</v>
      </c>
      <c r="P1436" s="29" t="s">
        <v>1981</v>
      </c>
      <c r="Q1436" s="29" t="s">
        <v>1982</v>
      </c>
      <c r="R1436" s="30">
        <v>45292</v>
      </c>
      <c r="S1436" s="30"/>
      <c r="T1436" s="30">
        <v>46022</v>
      </c>
      <c r="U1436" s="30"/>
      <c r="V1436" s="29" t="s">
        <v>1983</v>
      </c>
      <c r="W1436" s="29" t="s">
        <v>1984</v>
      </c>
      <c r="X1436" s="30">
        <v>44874</v>
      </c>
      <c r="Y1436" s="29" t="s">
        <v>1985</v>
      </c>
    </row>
    <row r="1437" spans="1:25" x14ac:dyDescent="0.25">
      <c r="A1437" s="28" t="s">
        <v>2243</v>
      </c>
      <c r="B1437" s="29" t="s">
        <v>2244</v>
      </c>
      <c r="C1437" s="29" t="s">
        <v>743</v>
      </c>
      <c r="D1437" s="29" t="s">
        <v>2247</v>
      </c>
      <c r="E1437" s="29" t="s">
        <v>744</v>
      </c>
      <c r="F1437" s="29" t="s">
        <v>745</v>
      </c>
      <c r="G1437" s="29" t="s">
        <v>1975</v>
      </c>
      <c r="H1437" s="30">
        <v>44740</v>
      </c>
      <c r="I1437" s="30">
        <v>46387</v>
      </c>
      <c r="J1437" s="30" t="s">
        <v>1921</v>
      </c>
      <c r="K1437" s="29" t="s">
        <v>2246</v>
      </c>
      <c r="L1437" s="29" t="s">
        <v>2244</v>
      </c>
      <c r="M1437" s="29" t="s">
        <v>1978</v>
      </c>
      <c r="N1437" s="29" t="s">
        <v>1994</v>
      </c>
      <c r="O1437" s="29" t="s">
        <v>1995</v>
      </c>
      <c r="P1437" s="29" t="s">
        <v>1981</v>
      </c>
      <c r="Q1437" s="29" t="s">
        <v>1982</v>
      </c>
      <c r="R1437" s="30">
        <v>45864</v>
      </c>
      <c r="S1437" s="30"/>
      <c r="T1437" s="30">
        <v>46266</v>
      </c>
      <c r="U1437" s="30"/>
      <c r="V1437" s="29" t="s">
        <v>1983</v>
      </c>
      <c r="W1437" s="29" t="s">
        <v>1984</v>
      </c>
      <c r="X1437" s="30">
        <v>44874</v>
      </c>
      <c r="Y1437" s="29" t="s">
        <v>1985</v>
      </c>
    </row>
    <row r="1438" spans="1:25" x14ac:dyDescent="0.25">
      <c r="A1438" s="28" t="s">
        <v>2243</v>
      </c>
      <c r="B1438" s="29" t="s">
        <v>2244</v>
      </c>
      <c r="C1438" s="29" t="s">
        <v>743</v>
      </c>
      <c r="D1438" s="29" t="s">
        <v>2247</v>
      </c>
      <c r="E1438" s="29" t="s">
        <v>744</v>
      </c>
      <c r="F1438" s="29" t="s">
        <v>745</v>
      </c>
      <c r="G1438" s="29" t="s">
        <v>1975</v>
      </c>
      <c r="H1438" s="30">
        <v>44740</v>
      </c>
      <c r="I1438" s="30">
        <v>46387</v>
      </c>
      <c r="J1438" s="30" t="s">
        <v>1921</v>
      </c>
      <c r="K1438" s="29" t="s">
        <v>2246</v>
      </c>
      <c r="L1438" s="29" t="s">
        <v>2244</v>
      </c>
      <c r="M1438" s="29" t="s">
        <v>1978</v>
      </c>
      <c r="N1438" s="29" t="s">
        <v>1996</v>
      </c>
      <c r="O1438" s="29" t="s">
        <v>1997</v>
      </c>
      <c r="P1438" s="29" t="s">
        <v>1981</v>
      </c>
      <c r="Q1438" s="29" t="s">
        <v>1982</v>
      </c>
      <c r="R1438" s="30">
        <v>46267</v>
      </c>
      <c r="S1438" s="30"/>
      <c r="T1438" s="30">
        <v>46387</v>
      </c>
      <c r="U1438" s="30"/>
      <c r="V1438" s="29" t="s">
        <v>1983</v>
      </c>
      <c r="W1438" s="29" t="s">
        <v>1984</v>
      </c>
      <c r="X1438" s="30">
        <v>44874</v>
      </c>
      <c r="Y1438" s="29" t="s">
        <v>1985</v>
      </c>
    </row>
    <row r="1439" spans="1:25" x14ac:dyDescent="0.25">
      <c r="A1439" s="28" t="s">
        <v>2243</v>
      </c>
      <c r="B1439" s="29" t="s">
        <v>2244</v>
      </c>
      <c r="C1439" s="29" t="s">
        <v>746</v>
      </c>
      <c r="D1439" s="29" t="s">
        <v>2248</v>
      </c>
      <c r="E1439" s="29" t="s">
        <v>747</v>
      </c>
      <c r="F1439" s="29" t="s">
        <v>748</v>
      </c>
      <c r="G1439" s="29" t="s">
        <v>1975</v>
      </c>
      <c r="H1439" s="30">
        <v>44740</v>
      </c>
      <c r="I1439" s="30">
        <v>46387</v>
      </c>
      <c r="J1439" s="30" t="s">
        <v>1921</v>
      </c>
      <c r="K1439" s="29" t="s">
        <v>2246</v>
      </c>
      <c r="L1439" s="29" t="s">
        <v>2244</v>
      </c>
      <c r="M1439" s="29" t="s">
        <v>1978</v>
      </c>
      <c r="N1439" s="29" t="s">
        <v>1979</v>
      </c>
      <c r="O1439" s="29" t="s">
        <v>1980</v>
      </c>
      <c r="P1439" s="29" t="s">
        <v>1981</v>
      </c>
      <c r="Q1439" s="29" t="s">
        <v>1982</v>
      </c>
      <c r="R1439" s="30">
        <v>44835</v>
      </c>
      <c r="S1439" s="30">
        <v>44835</v>
      </c>
      <c r="T1439" s="30">
        <v>44965</v>
      </c>
      <c r="U1439" s="30">
        <v>44965</v>
      </c>
      <c r="V1439" s="29" t="s">
        <v>1983</v>
      </c>
      <c r="W1439" s="29" t="s">
        <v>1984</v>
      </c>
      <c r="X1439" s="30">
        <v>44874</v>
      </c>
      <c r="Y1439" s="29" t="s">
        <v>1985</v>
      </c>
    </row>
    <row r="1440" spans="1:25" x14ac:dyDescent="0.25">
      <c r="A1440" s="28" t="s">
        <v>2243</v>
      </c>
      <c r="B1440" s="29" t="s">
        <v>2244</v>
      </c>
      <c r="C1440" s="29" t="s">
        <v>746</v>
      </c>
      <c r="D1440" s="29" t="s">
        <v>2248</v>
      </c>
      <c r="E1440" s="29" t="s">
        <v>747</v>
      </c>
      <c r="F1440" s="29" t="s">
        <v>748</v>
      </c>
      <c r="G1440" s="29" t="s">
        <v>1975</v>
      </c>
      <c r="H1440" s="30">
        <v>44740</v>
      </c>
      <c r="I1440" s="30">
        <v>46387</v>
      </c>
      <c r="J1440" s="30" t="s">
        <v>1921</v>
      </c>
      <c r="K1440" s="29" t="s">
        <v>2246</v>
      </c>
      <c r="L1440" s="29" t="s">
        <v>2244</v>
      </c>
      <c r="M1440" s="29" t="s">
        <v>1978</v>
      </c>
      <c r="N1440" s="29" t="s">
        <v>1986</v>
      </c>
      <c r="O1440" s="29" t="s">
        <v>1987</v>
      </c>
      <c r="P1440" s="29" t="s">
        <v>1981</v>
      </c>
      <c r="Q1440" s="29" t="s">
        <v>1982</v>
      </c>
      <c r="R1440" s="30">
        <v>44835</v>
      </c>
      <c r="S1440" s="30">
        <v>44835</v>
      </c>
      <c r="T1440" s="30">
        <v>44985</v>
      </c>
      <c r="U1440" s="30">
        <v>45016</v>
      </c>
      <c r="V1440" s="29" t="s">
        <v>1983</v>
      </c>
      <c r="W1440" s="29" t="s">
        <v>1984</v>
      </c>
      <c r="X1440" s="30">
        <v>44874</v>
      </c>
      <c r="Y1440" s="29" t="s">
        <v>1985</v>
      </c>
    </row>
    <row r="1441" spans="1:25" x14ac:dyDescent="0.25">
      <c r="A1441" s="28" t="s">
        <v>2243</v>
      </c>
      <c r="B1441" s="29" t="s">
        <v>2244</v>
      </c>
      <c r="C1441" s="29" t="s">
        <v>746</v>
      </c>
      <c r="D1441" s="29" t="s">
        <v>2248</v>
      </c>
      <c r="E1441" s="29" t="s">
        <v>747</v>
      </c>
      <c r="F1441" s="29" t="s">
        <v>748</v>
      </c>
      <c r="G1441" s="29" t="s">
        <v>1975</v>
      </c>
      <c r="H1441" s="30">
        <v>44740</v>
      </c>
      <c r="I1441" s="30">
        <v>46387</v>
      </c>
      <c r="J1441" s="30" t="s">
        <v>1921</v>
      </c>
      <c r="K1441" s="29" t="s">
        <v>2246</v>
      </c>
      <c r="L1441" s="29" t="s">
        <v>2244</v>
      </c>
      <c r="M1441" s="29" t="s">
        <v>1978</v>
      </c>
      <c r="N1441" s="29" t="s">
        <v>1988</v>
      </c>
      <c r="O1441" s="29" t="s">
        <v>1989</v>
      </c>
      <c r="P1441" s="29" t="s">
        <v>1981</v>
      </c>
      <c r="Q1441" s="29" t="s">
        <v>1982</v>
      </c>
      <c r="R1441" s="30">
        <v>45311</v>
      </c>
      <c r="S1441" s="30">
        <v>45376</v>
      </c>
      <c r="T1441" s="30">
        <v>45725</v>
      </c>
      <c r="U1441" s="30"/>
      <c r="V1441" s="29" t="s">
        <v>1983</v>
      </c>
      <c r="W1441" s="29" t="s">
        <v>1984</v>
      </c>
      <c r="X1441" s="30">
        <v>44874</v>
      </c>
      <c r="Y1441" s="29" t="s">
        <v>1985</v>
      </c>
    </row>
    <row r="1442" spans="1:25" x14ac:dyDescent="0.25">
      <c r="A1442" s="28" t="s">
        <v>2243</v>
      </c>
      <c r="B1442" s="29" t="s">
        <v>2244</v>
      </c>
      <c r="C1442" s="29" t="s">
        <v>746</v>
      </c>
      <c r="D1442" s="29" t="s">
        <v>2248</v>
      </c>
      <c r="E1442" s="29" t="s">
        <v>747</v>
      </c>
      <c r="F1442" s="29" t="s">
        <v>748</v>
      </c>
      <c r="G1442" s="29" t="s">
        <v>1975</v>
      </c>
      <c r="H1442" s="30">
        <v>44740</v>
      </c>
      <c r="I1442" s="30">
        <v>46387</v>
      </c>
      <c r="J1442" s="30" t="s">
        <v>1921</v>
      </c>
      <c r="K1442" s="29" t="s">
        <v>2246</v>
      </c>
      <c r="L1442" s="29" t="s">
        <v>2244</v>
      </c>
      <c r="M1442" s="29" t="s">
        <v>1978</v>
      </c>
      <c r="N1442" s="29" t="s">
        <v>1990</v>
      </c>
      <c r="O1442" s="29" t="s">
        <v>1991</v>
      </c>
      <c r="P1442" s="29" t="s">
        <v>1981</v>
      </c>
      <c r="Q1442" s="29" t="s">
        <v>1982</v>
      </c>
      <c r="R1442" s="30">
        <v>45726</v>
      </c>
      <c r="S1442" s="30"/>
      <c r="T1442" s="30">
        <v>45809</v>
      </c>
      <c r="U1442" s="30"/>
      <c r="V1442" s="29" t="s">
        <v>1983</v>
      </c>
      <c r="W1442" s="29" t="s">
        <v>1984</v>
      </c>
      <c r="X1442" s="30">
        <v>44874</v>
      </c>
      <c r="Y1442" s="29" t="s">
        <v>1985</v>
      </c>
    </row>
    <row r="1443" spans="1:25" x14ac:dyDescent="0.25">
      <c r="A1443" s="28" t="s">
        <v>2243</v>
      </c>
      <c r="B1443" s="29" t="s">
        <v>2244</v>
      </c>
      <c r="C1443" s="29" t="s">
        <v>746</v>
      </c>
      <c r="D1443" s="29" t="s">
        <v>2248</v>
      </c>
      <c r="E1443" s="29" t="s">
        <v>747</v>
      </c>
      <c r="F1443" s="29" t="s">
        <v>748</v>
      </c>
      <c r="G1443" s="29" t="s">
        <v>1975</v>
      </c>
      <c r="H1443" s="30">
        <v>44740</v>
      </c>
      <c r="I1443" s="30">
        <v>46387</v>
      </c>
      <c r="J1443" s="30" t="s">
        <v>1921</v>
      </c>
      <c r="K1443" s="29" t="s">
        <v>2246</v>
      </c>
      <c r="L1443" s="29" t="s">
        <v>2244</v>
      </c>
      <c r="M1443" s="29" t="s">
        <v>1978</v>
      </c>
      <c r="N1443" s="29" t="s">
        <v>1992</v>
      </c>
      <c r="O1443" s="29" t="s">
        <v>1993</v>
      </c>
      <c r="P1443" s="29" t="s">
        <v>1981</v>
      </c>
      <c r="Q1443" s="29" t="s">
        <v>1982</v>
      </c>
      <c r="R1443" s="30">
        <v>45292</v>
      </c>
      <c r="S1443" s="30"/>
      <c r="T1443" s="30">
        <v>46022</v>
      </c>
      <c r="U1443" s="30"/>
      <c r="V1443" s="29" t="s">
        <v>1983</v>
      </c>
      <c r="W1443" s="29" t="s">
        <v>1984</v>
      </c>
      <c r="X1443" s="30">
        <v>44874</v>
      </c>
      <c r="Y1443" s="29" t="s">
        <v>1985</v>
      </c>
    </row>
    <row r="1444" spans="1:25" x14ac:dyDescent="0.25">
      <c r="A1444" s="28" t="s">
        <v>2243</v>
      </c>
      <c r="B1444" s="29" t="s">
        <v>2244</v>
      </c>
      <c r="C1444" s="29" t="s">
        <v>746</v>
      </c>
      <c r="D1444" s="29" t="s">
        <v>2248</v>
      </c>
      <c r="E1444" s="29" t="s">
        <v>747</v>
      </c>
      <c r="F1444" s="29" t="s">
        <v>748</v>
      </c>
      <c r="G1444" s="29" t="s">
        <v>1975</v>
      </c>
      <c r="H1444" s="30">
        <v>44740</v>
      </c>
      <c r="I1444" s="30">
        <v>46387</v>
      </c>
      <c r="J1444" s="30" t="s">
        <v>1921</v>
      </c>
      <c r="K1444" s="29" t="s">
        <v>2246</v>
      </c>
      <c r="L1444" s="29" t="s">
        <v>2244</v>
      </c>
      <c r="M1444" s="29" t="s">
        <v>1978</v>
      </c>
      <c r="N1444" s="29" t="s">
        <v>1994</v>
      </c>
      <c r="O1444" s="29" t="s">
        <v>1995</v>
      </c>
      <c r="P1444" s="29" t="s">
        <v>1981</v>
      </c>
      <c r="Q1444" s="29" t="s">
        <v>1982</v>
      </c>
      <c r="R1444" s="30">
        <v>45810</v>
      </c>
      <c r="S1444" s="30"/>
      <c r="T1444" s="30">
        <v>46266</v>
      </c>
      <c r="U1444" s="30"/>
      <c r="V1444" s="29" t="s">
        <v>1983</v>
      </c>
      <c r="W1444" s="29" t="s">
        <v>1984</v>
      </c>
      <c r="X1444" s="30">
        <v>44874</v>
      </c>
      <c r="Y1444" s="29" t="s">
        <v>1985</v>
      </c>
    </row>
    <row r="1445" spans="1:25" x14ac:dyDescent="0.25">
      <c r="A1445" s="28" t="s">
        <v>2243</v>
      </c>
      <c r="B1445" s="29" t="s">
        <v>2244</v>
      </c>
      <c r="C1445" s="29" t="s">
        <v>746</v>
      </c>
      <c r="D1445" s="29" t="s">
        <v>2248</v>
      </c>
      <c r="E1445" s="29" t="s">
        <v>747</v>
      </c>
      <c r="F1445" s="29" t="s">
        <v>748</v>
      </c>
      <c r="G1445" s="29" t="s">
        <v>1975</v>
      </c>
      <c r="H1445" s="30">
        <v>44740</v>
      </c>
      <c r="I1445" s="30">
        <v>46387</v>
      </c>
      <c r="J1445" s="30" t="s">
        <v>1921</v>
      </c>
      <c r="K1445" s="29" t="s">
        <v>2246</v>
      </c>
      <c r="L1445" s="29" t="s">
        <v>2244</v>
      </c>
      <c r="M1445" s="29" t="s">
        <v>1978</v>
      </c>
      <c r="N1445" s="29" t="s">
        <v>1996</v>
      </c>
      <c r="O1445" s="29" t="s">
        <v>1997</v>
      </c>
      <c r="P1445" s="29" t="s">
        <v>1981</v>
      </c>
      <c r="Q1445" s="29" t="s">
        <v>1982</v>
      </c>
      <c r="R1445" s="30">
        <v>46267</v>
      </c>
      <c r="S1445" s="30"/>
      <c r="T1445" s="30">
        <v>46387</v>
      </c>
      <c r="U1445" s="30"/>
      <c r="V1445" s="29" t="s">
        <v>1983</v>
      </c>
      <c r="W1445" s="29" t="s">
        <v>1984</v>
      </c>
      <c r="X1445" s="30">
        <v>44874</v>
      </c>
      <c r="Y1445" s="29" t="s">
        <v>1985</v>
      </c>
    </row>
    <row r="1446" spans="1:25" x14ac:dyDescent="0.25">
      <c r="A1446" s="28" t="s">
        <v>2243</v>
      </c>
      <c r="B1446" s="29" t="s">
        <v>2244</v>
      </c>
      <c r="C1446" s="29" t="s">
        <v>749</v>
      </c>
      <c r="D1446" s="29" t="s">
        <v>2249</v>
      </c>
      <c r="E1446" s="29" t="s">
        <v>750</v>
      </c>
      <c r="F1446" s="29" t="s">
        <v>751</v>
      </c>
      <c r="G1446" s="29" t="s">
        <v>1975</v>
      </c>
      <c r="H1446" s="30">
        <v>44740</v>
      </c>
      <c r="I1446" s="30">
        <v>46387</v>
      </c>
      <c r="J1446" s="30" t="s">
        <v>1921</v>
      </c>
      <c r="K1446" s="29" t="s">
        <v>2246</v>
      </c>
      <c r="L1446" s="29" t="s">
        <v>2244</v>
      </c>
      <c r="M1446" s="29" t="s">
        <v>1978</v>
      </c>
      <c r="N1446" s="29" t="s">
        <v>1979</v>
      </c>
      <c r="O1446" s="29" t="s">
        <v>1980</v>
      </c>
      <c r="P1446" s="29" t="s">
        <v>1981</v>
      </c>
      <c r="Q1446" s="29" t="s">
        <v>1982</v>
      </c>
      <c r="R1446" s="30">
        <v>44835</v>
      </c>
      <c r="S1446" s="30">
        <v>44835</v>
      </c>
      <c r="T1446" s="30">
        <v>44965</v>
      </c>
      <c r="U1446" s="30">
        <v>44965</v>
      </c>
      <c r="V1446" s="29" t="s">
        <v>1983</v>
      </c>
      <c r="W1446" s="29" t="s">
        <v>1984</v>
      </c>
      <c r="X1446" s="30">
        <v>44874</v>
      </c>
      <c r="Y1446" s="29" t="s">
        <v>1985</v>
      </c>
    </row>
    <row r="1447" spans="1:25" x14ac:dyDescent="0.25">
      <c r="A1447" s="28" t="s">
        <v>2243</v>
      </c>
      <c r="B1447" s="29" t="s">
        <v>2244</v>
      </c>
      <c r="C1447" s="29" t="s">
        <v>749</v>
      </c>
      <c r="D1447" s="29" t="s">
        <v>2249</v>
      </c>
      <c r="E1447" s="29" t="s">
        <v>750</v>
      </c>
      <c r="F1447" s="29" t="s">
        <v>751</v>
      </c>
      <c r="G1447" s="29" t="s">
        <v>1975</v>
      </c>
      <c r="H1447" s="30">
        <v>44740</v>
      </c>
      <c r="I1447" s="30">
        <v>46387</v>
      </c>
      <c r="J1447" s="30" t="s">
        <v>1921</v>
      </c>
      <c r="K1447" s="29" t="s">
        <v>2246</v>
      </c>
      <c r="L1447" s="29" t="s">
        <v>2244</v>
      </c>
      <c r="M1447" s="29" t="s">
        <v>1978</v>
      </c>
      <c r="N1447" s="29" t="s">
        <v>1986</v>
      </c>
      <c r="O1447" s="29" t="s">
        <v>1987</v>
      </c>
      <c r="P1447" s="29" t="s">
        <v>1981</v>
      </c>
      <c r="Q1447" s="29" t="s">
        <v>1982</v>
      </c>
      <c r="R1447" s="30">
        <v>44835</v>
      </c>
      <c r="S1447" s="30">
        <v>44835</v>
      </c>
      <c r="T1447" s="30">
        <v>44985</v>
      </c>
      <c r="U1447" s="30">
        <v>45016</v>
      </c>
      <c r="V1447" s="29" t="s">
        <v>1983</v>
      </c>
      <c r="W1447" s="29" t="s">
        <v>1984</v>
      </c>
      <c r="X1447" s="30">
        <v>44874</v>
      </c>
      <c r="Y1447" s="29" t="s">
        <v>1985</v>
      </c>
    </row>
    <row r="1448" spans="1:25" x14ac:dyDescent="0.25">
      <c r="A1448" s="28" t="s">
        <v>2243</v>
      </c>
      <c r="B1448" s="29" t="s">
        <v>2244</v>
      </c>
      <c r="C1448" s="29" t="s">
        <v>749</v>
      </c>
      <c r="D1448" s="29" t="s">
        <v>2249</v>
      </c>
      <c r="E1448" s="29" t="s">
        <v>750</v>
      </c>
      <c r="F1448" s="29" t="s">
        <v>751</v>
      </c>
      <c r="G1448" s="29" t="s">
        <v>1975</v>
      </c>
      <c r="H1448" s="30">
        <v>44740</v>
      </c>
      <c r="I1448" s="30">
        <v>46387</v>
      </c>
      <c r="J1448" s="30" t="s">
        <v>1921</v>
      </c>
      <c r="K1448" s="29" t="s">
        <v>2246</v>
      </c>
      <c r="L1448" s="29" t="s">
        <v>2244</v>
      </c>
      <c r="M1448" s="29" t="s">
        <v>1978</v>
      </c>
      <c r="N1448" s="29" t="s">
        <v>1988</v>
      </c>
      <c r="O1448" s="29" t="s">
        <v>1989</v>
      </c>
      <c r="P1448" s="29" t="s">
        <v>1981</v>
      </c>
      <c r="Q1448" s="29" t="s">
        <v>1982</v>
      </c>
      <c r="R1448" s="30">
        <v>45311</v>
      </c>
      <c r="S1448" s="30">
        <v>45401</v>
      </c>
      <c r="T1448" s="30">
        <v>45703</v>
      </c>
      <c r="U1448" s="30">
        <v>45671</v>
      </c>
      <c r="V1448" s="29" t="s">
        <v>1983</v>
      </c>
      <c r="W1448" s="29" t="s">
        <v>1984</v>
      </c>
      <c r="X1448" s="30">
        <v>44874</v>
      </c>
      <c r="Y1448" s="29" t="s">
        <v>1985</v>
      </c>
    </row>
    <row r="1449" spans="1:25" x14ac:dyDescent="0.25">
      <c r="A1449" s="28" t="s">
        <v>2243</v>
      </c>
      <c r="B1449" s="29" t="s">
        <v>2244</v>
      </c>
      <c r="C1449" s="29" t="s">
        <v>749</v>
      </c>
      <c r="D1449" s="29" t="s">
        <v>2249</v>
      </c>
      <c r="E1449" s="29" t="s">
        <v>750</v>
      </c>
      <c r="F1449" s="29" t="s">
        <v>751</v>
      </c>
      <c r="G1449" s="29" t="s">
        <v>1975</v>
      </c>
      <c r="H1449" s="30">
        <v>44740</v>
      </c>
      <c r="I1449" s="30">
        <v>46387</v>
      </c>
      <c r="J1449" s="30" t="s">
        <v>1921</v>
      </c>
      <c r="K1449" s="29" t="s">
        <v>2246</v>
      </c>
      <c r="L1449" s="29" t="s">
        <v>2244</v>
      </c>
      <c r="M1449" s="29" t="s">
        <v>1978</v>
      </c>
      <c r="N1449" s="29" t="s">
        <v>1990</v>
      </c>
      <c r="O1449" s="29" t="s">
        <v>1991</v>
      </c>
      <c r="P1449" s="29" t="s">
        <v>1981</v>
      </c>
      <c r="Q1449" s="29" t="s">
        <v>1982</v>
      </c>
      <c r="R1449" s="30">
        <v>45688</v>
      </c>
      <c r="S1449" s="30"/>
      <c r="T1449" s="30">
        <v>45772</v>
      </c>
      <c r="U1449" s="30"/>
      <c r="V1449" s="29" t="s">
        <v>1983</v>
      </c>
      <c r="W1449" s="29" t="s">
        <v>1984</v>
      </c>
      <c r="X1449" s="30">
        <v>44874</v>
      </c>
      <c r="Y1449" s="29" t="s">
        <v>1985</v>
      </c>
    </row>
    <row r="1450" spans="1:25" x14ac:dyDescent="0.25">
      <c r="A1450" s="28" t="s">
        <v>2243</v>
      </c>
      <c r="B1450" s="29" t="s">
        <v>2244</v>
      </c>
      <c r="C1450" s="29" t="s">
        <v>749</v>
      </c>
      <c r="D1450" s="29" t="s">
        <v>2249</v>
      </c>
      <c r="E1450" s="29" t="s">
        <v>750</v>
      </c>
      <c r="F1450" s="29" t="s">
        <v>751</v>
      </c>
      <c r="G1450" s="29" t="s">
        <v>1975</v>
      </c>
      <c r="H1450" s="30">
        <v>44740</v>
      </c>
      <c r="I1450" s="30">
        <v>46387</v>
      </c>
      <c r="J1450" s="30" t="s">
        <v>1921</v>
      </c>
      <c r="K1450" s="29" t="s">
        <v>2246</v>
      </c>
      <c r="L1450" s="29" t="s">
        <v>2244</v>
      </c>
      <c r="M1450" s="29" t="s">
        <v>1978</v>
      </c>
      <c r="N1450" s="29" t="s">
        <v>1992</v>
      </c>
      <c r="O1450" s="29" t="s">
        <v>1993</v>
      </c>
      <c r="P1450" s="29" t="s">
        <v>1981</v>
      </c>
      <c r="Q1450" s="29" t="s">
        <v>1982</v>
      </c>
      <c r="R1450" s="30">
        <v>45292</v>
      </c>
      <c r="S1450" s="30"/>
      <c r="T1450" s="30">
        <v>46022</v>
      </c>
      <c r="U1450" s="30"/>
      <c r="V1450" s="29" t="s">
        <v>1983</v>
      </c>
      <c r="W1450" s="29" t="s">
        <v>1984</v>
      </c>
      <c r="X1450" s="30">
        <v>44874</v>
      </c>
      <c r="Y1450" s="29" t="s">
        <v>1985</v>
      </c>
    </row>
    <row r="1451" spans="1:25" x14ac:dyDescent="0.25">
      <c r="A1451" s="28" t="s">
        <v>2243</v>
      </c>
      <c r="B1451" s="29" t="s">
        <v>2244</v>
      </c>
      <c r="C1451" s="29" t="s">
        <v>749</v>
      </c>
      <c r="D1451" s="29" t="s">
        <v>2249</v>
      </c>
      <c r="E1451" s="29" t="s">
        <v>750</v>
      </c>
      <c r="F1451" s="29" t="s">
        <v>751</v>
      </c>
      <c r="G1451" s="29" t="s">
        <v>1975</v>
      </c>
      <c r="H1451" s="30">
        <v>44740</v>
      </c>
      <c r="I1451" s="30">
        <v>46387</v>
      </c>
      <c r="J1451" s="30" t="s">
        <v>1921</v>
      </c>
      <c r="K1451" s="29" t="s">
        <v>2246</v>
      </c>
      <c r="L1451" s="29" t="s">
        <v>2244</v>
      </c>
      <c r="M1451" s="29" t="s">
        <v>1978</v>
      </c>
      <c r="N1451" s="29" t="s">
        <v>1994</v>
      </c>
      <c r="O1451" s="29" t="s">
        <v>1995</v>
      </c>
      <c r="P1451" s="29" t="s">
        <v>1981</v>
      </c>
      <c r="Q1451" s="29" t="s">
        <v>1982</v>
      </c>
      <c r="R1451" s="30">
        <v>45773</v>
      </c>
      <c r="S1451" s="30"/>
      <c r="T1451" s="30">
        <v>46266</v>
      </c>
      <c r="U1451" s="30"/>
      <c r="V1451" s="29" t="s">
        <v>1983</v>
      </c>
      <c r="W1451" s="29" t="s">
        <v>1984</v>
      </c>
      <c r="X1451" s="30">
        <v>44874</v>
      </c>
      <c r="Y1451" s="29" t="s">
        <v>1985</v>
      </c>
    </row>
    <row r="1452" spans="1:25" x14ac:dyDescent="0.25">
      <c r="A1452" s="28" t="s">
        <v>2243</v>
      </c>
      <c r="B1452" s="29" t="s">
        <v>2244</v>
      </c>
      <c r="C1452" s="29" t="s">
        <v>749</v>
      </c>
      <c r="D1452" s="29" t="s">
        <v>2249</v>
      </c>
      <c r="E1452" s="29" t="s">
        <v>750</v>
      </c>
      <c r="F1452" s="29" t="s">
        <v>751</v>
      </c>
      <c r="G1452" s="29" t="s">
        <v>1975</v>
      </c>
      <c r="H1452" s="30">
        <v>44740</v>
      </c>
      <c r="I1452" s="30">
        <v>46387</v>
      </c>
      <c r="J1452" s="30" t="s">
        <v>1921</v>
      </c>
      <c r="K1452" s="29" t="s">
        <v>2246</v>
      </c>
      <c r="L1452" s="29" t="s">
        <v>2244</v>
      </c>
      <c r="M1452" s="29" t="s">
        <v>1978</v>
      </c>
      <c r="N1452" s="29" t="s">
        <v>1996</v>
      </c>
      <c r="O1452" s="29" t="s">
        <v>1997</v>
      </c>
      <c r="P1452" s="29" t="s">
        <v>1981</v>
      </c>
      <c r="Q1452" s="29" t="s">
        <v>1982</v>
      </c>
      <c r="R1452" s="30">
        <v>46267</v>
      </c>
      <c r="S1452" s="30"/>
      <c r="T1452" s="30">
        <v>46387</v>
      </c>
      <c r="U1452" s="30"/>
      <c r="V1452" s="29" t="s">
        <v>1983</v>
      </c>
      <c r="W1452" s="29" t="s">
        <v>1984</v>
      </c>
      <c r="X1452" s="30">
        <v>44874</v>
      </c>
      <c r="Y1452" s="29" t="s">
        <v>1985</v>
      </c>
    </row>
    <row r="1453" spans="1:25" x14ac:dyDescent="0.25">
      <c r="A1453" s="28" t="s">
        <v>2243</v>
      </c>
      <c r="B1453" s="29" t="s">
        <v>2244</v>
      </c>
      <c r="C1453" s="29" t="s">
        <v>752</v>
      </c>
      <c r="D1453" s="29" t="s">
        <v>2250</v>
      </c>
      <c r="E1453" s="29" t="s">
        <v>753</v>
      </c>
      <c r="F1453" s="29" t="s">
        <v>754</v>
      </c>
      <c r="G1453" s="29" t="s">
        <v>1975</v>
      </c>
      <c r="H1453" s="30">
        <v>44740</v>
      </c>
      <c r="I1453" s="30">
        <v>46387</v>
      </c>
      <c r="J1453" s="30" t="s">
        <v>1921</v>
      </c>
      <c r="K1453" s="29" t="s">
        <v>2246</v>
      </c>
      <c r="L1453" s="29" t="s">
        <v>2244</v>
      </c>
      <c r="M1453" s="29" t="s">
        <v>1978</v>
      </c>
      <c r="N1453" s="29" t="s">
        <v>1979</v>
      </c>
      <c r="O1453" s="29" t="s">
        <v>1980</v>
      </c>
      <c r="P1453" s="29" t="s">
        <v>1981</v>
      </c>
      <c r="Q1453" s="29" t="s">
        <v>1982</v>
      </c>
      <c r="R1453" s="30">
        <v>44835</v>
      </c>
      <c r="S1453" s="30">
        <v>44835</v>
      </c>
      <c r="T1453" s="30">
        <v>44965</v>
      </c>
      <c r="U1453" s="30">
        <v>44965</v>
      </c>
      <c r="V1453" s="29" t="s">
        <v>1983</v>
      </c>
      <c r="W1453" s="29" t="s">
        <v>1984</v>
      </c>
      <c r="X1453" s="30">
        <v>44874</v>
      </c>
      <c r="Y1453" s="29" t="s">
        <v>1985</v>
      </c>
    </row>
    <row r="1454" spans="1:25" x14ac:dyDescent="0.25">
      <c r="A1454" s="28" t="s">
        <v>2243</v>
      </c>
      <c r="B1454" s="29" t="s">
        <v>2244</v>
      </c>
      <c r="C1454" s="29" t="s">
        <v>752</v>
      </c>
      <c r="D1454" s="29" t="s">
        <v>2250</v>
      </c>
      <c r="E1454" s="29" t="s">
        <v>753</v>
      </c>
      <c r="F1454" s="29" t="s">
        <v>754</v>
      </c>
      <c r="G1454" s="29" t="s">
        <v>1975</v>
      </c>
      <c r="H1454" s="30">
        <v>44740</v>
      </c>
      <c r="I1454" s="30">
        <v>46387</v>
      </c>
      <c r="J1454" s="30" t="s">
        <v>1921</v>
      </c>
      <c r="K1454" s="29" t="s">
        <v>2246</v>
      </c>
      <c r="L1454" s="29" t="s">
        <v>2244</v>
      </c>
      <c r="M1454" s="29" t="s">
        <v>1978</v>
      </c>
      <c r="N1454" s="29" t="s">
        <v>1986</v>
      </c>
      <c r="O1454" s="29" t="s">
        <v>1987</v>
      </c>
      <c r="P1454" s="29" t="s">
        <v>1981</v>
      </c>
      <c r="Q1454" s="29" t="s">
        <v>1982</v>
      </c>
      <c r="R1454" s="30">
        <v>44835</v>
      </c>
      <c r="S1454" s="30">
        <v>44835</v>
      </c>
      <c r="T1454" s="30">
        <v>44985</v>
      </c>
      <c r="U1454" s="30">
        <v>45016</v>
      </c>
      <c r="V1454" s="29" t="s">
        <v>1983</v>
      </c>
      <c r="W1454" s="29" t="s">
        <v>1984</v>
      </c>
      <c r="X1454" s="30">
        <v>44874</v>
      </c>
      <c r="Y1454" s="29" t="s">
        <v>1985</v>
      </c>
    </row>
    <row r="1455" spans="1:25" x14ac:dyDescent="0.25">
      <c r="A1455" s="28" t="s">
        <v>2243</v>
      </c>
      <c r="B1455" s="29" t="s">
        <v>2244</v>
      </c>
      <c r="C1455" s="29" t="s">
        <v>752</v>
      </c>
      <c r="D1455" s="29" t="s">
        <v>2250</v>
      </c>
      <c r="E1455" s="29" t="s">
        <v>753</v>
      </c>
      <c r="F1455" s="29" t="s">
        <v>754</v>
      </c>
      <c r="G1455" s="29" t="s">
        <v>1975</v>
      </c>
      <c r="H1455" s="30">
        <v>44740</v>
      </c>
      <c r="I1455" s="30">
        <v>46387</v>
      </c>
      <c r="J1455" s="30" t="s">
        <v>1921</v>
      </c>
      <c r="K1455" s="29" t="s">
        <v>2246</v>
      </c>
      <c r="L1455" s="29" t="s">
        <v>2244</v>
      </c>
      <c r="M1455" s="29" t="s">
        <v>1978</v>
      </c>
      <c r="N1455" s="29" t="s">
        <v>1988</v>
      </c>
      <c r="O1455" s="29" t="s">
        <v>1989</v>
      </c>
      <c r="P1455" s="29" t="s">
        <v>1981</v>
      </c>
      <c r="Q1455" s="29" t="s">
        <v>1982</v>
      </c>
      <c r="R1455" s="30">
        <v>45311</v>
      </c>
      <c r="S1455" s="30">
        <v>45398</v>
      </c>
      <c r="T1455" s="30">
        <v>45779</v>
      </c>
      <c r="U1455" s="30"/>
      <c r="V1455" s="29" t="s">
        <v>1983</v>
      </c>
      <c r="W1455" s="29" t="s">
        <v>1984</v>
      </c>
      <c r="X1455" s="30">
        <v>44874</v>
      </c>
      <c r="Y1455" s="29" t="s">
        <v>1985</v>
      </c>
    </row>
    <row r="1456" spans="1:25" x14ac:dyDescent="0.25">
      <c r="A1456" s="28" t="s">
        <v>2243</v>
      </c>
      <c r="B1456" s="29" t="s">
        <v>2244</v>
      </c>
      <c r="C1456" s="29" t="s">
        <v>752</v>
      </c>
      <c r="D1456" s="29" t="s">
        <v>2250</v>
      </c>
      <c r="E1456" s="29" t="s">
        <v>753</v>
      </c>
      <c r="F1456" s="29" t="s">
        <v>754</v>
      </c>
      <c r="G1456" s="29" t="s">
        <v>1975</v>
      </c>
      <c r="H1456" s="30">
        <v>44740</v>
      </c>
      <c r="I1456" s="30">
        <v>46387</v>
      </c>
      <c r="J1456" s="30" t="s">
        <v>1921</v>
      </c>
      <c r="K1456" s="29" t="s">
        <v>2246</v>
      </c>
      <c r="L1456" s="29" t="s">
        <v>2244</v>
      </c>
      <c r="M1456" s="29" t="s">
        <v>1978</v>
      </c>
      <c r="N1456" s="29" t="s">
        <v>1990</v>
      </c>
      <c r="O1456" s="29" t="s">
        <v>1991</v>
      </c>
      <c r="P1456" s="29" t="s">
        <v>1981</v>
      </c>
      <c r="Q1456" s="29" t="s">
        <v>1982</v>
      </c>
      <c r="R1456" s="30">
        <v>45780</v>
      </c>
      <c r="S1456" s="30"/>
      <c r="T1456" s="30">
        <v>45889</v>
      </c>
      <c r="U1456" s="30"/>
      <c r="V1456" s="29" t="s">
        <v>1983</v>
      </c>
      <c r="W1456" s="29" t="s">
        <v>1984</v>
      </c>
      <c r="X1456" s="30">
        <v>44874</v>
      </c>
      <c r="Y1456" s="29" t="s">
        <v>1985</v>
      </c>
    </row>
    <row r="1457" spans="1:25" x14ac:dyDescent="0.25">
      <c r="A1457" s="28" t="s">
        <v>2243</v>
      </c>
      <c r="B1457" s="29" t="s">
        <v>2244</v>
      </c>
      <c r="C1457" s="29" t="s">
        <v>752</v>
      </c>
      <c r="D1457" s="29" t="s">
        <v>2250</v>
      </c>
      <c r="E1457" s="29" t="s">
        <v>753</v>
      </c>
      <c r="F1457" s="29" t="s">
        <v>754</v>
      </c>
      <c r="G1457" s="29" t="s">
        <v>1975</v>
      </c>
      <c r="H1457" s="30">
        <v>44740</v>
      </c>
      <c r="I1457" s="30">
        <v>46387</v>
      </c>
      <c r="J1457" s="30" t="s">
        <v>1921</v>
      </c>
      <c r="K1457" s="29" t="s">
        <v>2246</v>
      </c>
      <c r="L1457" s="29" t="s">
        <v>2244</v>
      </c>
      <c r="M1457" s="29" t="s">
        <v>1978</v>
      </c>
      <c r="N1457" s="29" t="s">
        <v>1992</v>
      </c>
      <c r="O1457" s="29" t="s">
        <v>1993</v>
      </c>
      <c r="P1457" s="29" t="s">
        <v>1981</v>
      </c>
      <c r="Q1457" s="29" t="s">
        <v>1982</v>
      </c>
      <c r="R1457" s="30">
        <v>45292</v>
      </c>
      <c r="S1457" s="30"/>
      <c r="T1457" s="30">
        <v>46022</v>
      </c>
      <c r="U1457" s="30"/>
      <c r="V1457" s="29" t="s">
        <v>1983</v>
      </c>
      <c r="W1457" s="29" t="s">
        <v>1984</v>
      </c>
      <c r="X1457" s="30">
        <v>44874</v>
      </c>
      <c r="Y1457" s="29" t="s">
        <v>1985</v>
      </c>
    </row>
    <row r="1458" spans="1:25" x14ac:dyDescent="0.25">
      <c r="A1458" s="28" t="s">
        <v>2243</v>
      </c>
      <c r="B1458" s="29" t="s">
        <v>2244</v>
      </c>
      <c r="C1458" s="29" t="s">
        <v>752</v>
      </c>
      <c r="D1458" s="29" t="s">
        <v>2250</v>
      </c>
      <c r="E1458" s="29" t="s">
        <v>753</v>
      </c>
      <c r="F1458" s="29" t="s">
        <v>754</v>
      </c>
      <c r="G1458" s="29" t="s">
        <v>1975</v>
      </c>
      <c r="H1458" s="30">
        <v>44740</v>
      </c>
      <c r="I1458" s="30">
        <v>46387</v>
      </c>
      <c r="J1458" s="30" t="s">
        <v>1921</v>
      </c>
      <c r="K1458" s="29" t="s">
        <v>2246</v>
      </c>
      <c r="L1458" s="29" t="s">
        <v>2244</v>
      </c>
      <c r="M1458" s="29" t="s">
        <v>1978</v>
      </c>
      <c r="N1458" s="29" t="s">
        <v>1994</v>
      </c>
      <c r="O1458" s="29" t="s">
        <v>1995</v>
      </c>
      <c r="P1458" s="29" t="s">
        <v>1981</v>
      </c>
      <c r="Q1458" s="29" t="s">
        <v>1982</v>
      </c>
      <c r="R1458" s="30">
        <v>45890</v>
      </c>
      <c r="S1458" s="30"/>
      <c r="T1458" s="30">
        <v>46266</v>
      </c>
      <c r="U1458" s="30"/>
      <c r="V1458" s="29" t="s">
        <v>1983</v>
      </c>
      <c r="W1458" s="29" t="s">
        <v>1984</v>
      </c>
      <c r="X1458" s="30">
        <v>44874</v>
      </c>
      <c r="Y1458" s="29" t="s">
        <v>1985</v>
      </c>
    </row>
    <row r="1459" spans="1:25" x14ac:dyDescent="0.25">
      <c r="A1459" s="28" t="s">
        <v>2243</v>
      </c>
      <c r="B1459" s="29" t="s">
        <v>2244</v>
      </c>
      <c r="C1459" s="29" t="s">
        <v>752</v>
      </c>
      <c r="D1459" s="29" t="s">
        <v>2250</v>
      </c>
      <c r="E1459" s="29" t="s">
        <v>753</v>
      </c>
      <c r="F1459" s="29" t="s">
        <v>754</v>
      </c>
      <c r="G1459" s="29" t="s">
        <v>1975</v>
      </c>
      <c r="H1459" s="30">
        <v>44740</v>
      </c>
      <c r="I1459" s="30">
        <v>46387</v>
      </c>
      <c r="J1459" s="30" t="s">
        <v>1921</v>
      </c>
      <c r="K1459" s="29" t="s">
        <v>2246</v>
      </c>
      <c r="L1459" s="29" t="s">
        <v>2244</v>
      </c>
      <c r="M1459" s="29" t="s">
        <v>1978</v>
      </c>
      <c r="N1459" s="29" t="s">
        <v>1996</v>
      </c>
      <c r="O1459" s="29" t="s">
        <v>1997</v>
      </c>
      <c r="P1459" s="29" t="s">
        <v>1981</v>
      </c>
      <c r="Q1459" s="29" t="s">
        <v>1982</v>
      </c>
      <c r="R1459" s="30">
        <v>46267</v>
      </c>
      <c r="S1459" s="30"/>
      <c r="T1459" s="30">
        <v>46387</v>
      </c>
      <c r="U1459" s="30"/>
      <c r="V1459" s="29" t="s">
        <v>1983</v>
      </c>
      <c r="W1459" s="29" t="s">
        <v>1984</v>
      </c>
      <c r="X1459" s="30">
        <v>44874</v>
      </c>
      <c r="Y1459" s="29" t="s">
        <v>1985</v>
      </c>
    </row>
    <row r="1460" spans="1:25" x14ac:dyDescent="0.25">
      <c r="A1460" s="28" t="s">
        <v>2243</v>
      </c>
      <c r="B1460" s="29" t="s">
        <v>2244</v>
      </c>
      <c r="C1460" s="29" t="s">
        <v>755</v>
      </c>
      <c r="D1460" s="29" t="s">
        <v>2251</v>
      </c>
      <c r="E1460" s="29" t="s">
        <v>756</v>
      </c>
      <c r="F1460" s="29" t="s">
        <v>757</v>
      </c>
      <c r="G1460" s="29" t="s">
        <v>1975</v>
      </c>
      <c r="H1460" s="30">
        <v>44740</v>
      </c>
      <c r="I1460" s="30">
        <v>46387</v>
      </c>
      <c r="J1460" s="30" t="s">
        <v>1921</v>
      </c>
      <c r="K1460" s="29" t="s">
        <v>2246</v>
      </c>
      <c r="L1460" s="29" t="s">
        <v>2244</v>
      </c>
      <c r="M1460" s="29" t="s">
        <v>1978</v>
      </c>
      <c r="N1460" s="29" t="s">
        <v>1979</v>
      </c>
      <c r="O1460" s="29" t="s">
        <v>1980</v>
      </c>
      <c r="P1460" s="29" t="s">
        <v>1981</v>
      </c>
      <c r="Q1460" s="29" t="s">
        <v>1982</v>
      </c>
      <c r="R1460" s="30">
        <v>44835</v>
      </c>
      <c r="S1460" s="30">
        <v>44835</v>
      </c>
      <c r="T1460" s="30">
        <v>44965</v>
      </c>
      <c r="U1460" s="30">
        <v>44965</v>
      </c>
      <c r="V1460" s="29" t="s">
        <v>1983</v>
      </c>
      <c r="W1460" s="29" t="s">
        <v>1984</v>
      </c>
      <c r="X1460" s="30">
        <v>44874</v>
      </c>
      <c r="Y1460" s="29" t="s">
        <v>1985</v>
      </c>
    </row>
    <row r="1461" spans="1:25" x14ac:dyDescent="0.25">
      <c r="A1461" s="28" t="s">
        <v>2243</v>
      </c>
      <c r="B1461" s="29" t="s">
        <v>2244</v>
      </c>
      <c r="C1461" s="29" t="s">
        <v>755</v>
      </c>
      <c r="D1461" s="29" t="s">
        <v>2251</v>
      </c>
      <c r="E1461" s="29" t="s">
        <v>756</v>
      </c>
      <c r="F1461" s="29" t="s">
        <v>757</v>
      </c>
      <c r="G1461" s="29" t="s">
        <v>1975</v>
      </c>
      <c r="H1461" s="30">
        <v>44740</v>
      </c>
      <c r="I1461" s="30">
        <v>46387</v>
      </c>
      <c r="J1461" s="30" t="s">
        <v>1921</v>
      </c>
      <c r="K1461" s="29" t="s">
        <v>2246</v>
      </c>
      <c r="L1461" s="29" t="s">
        <v>2244</v>
      </c>
      <c r="M1461" s="29" t="s">
        <v>1978</v>
      </c>
      <c r="N1461" s="29" t="s">
        <v>1986</v>
      </c>
      <c r="O1461" s="29" t="s">
        <v>1987</v>
      </c>
      <c r="P1461" s="29" t="s">
        <v>1981</v>
      </c>
      <c r="Q1461" s="29" t="s">
        <v>1982</v>
      </c>
      <c r="R1461" s="30">
        <v>44835</v>
      </c>
      <c r="S1461" s="30">
        <v>44835</v>
      </c>
      <c r="T1461" s="30">
        <v>44985</v>
      </c>
      <c r="U1461" s="30">
        <v>45016</v>
      </c>
      <c r="V1461" s="29" t="s">
        <v>1983</v>
      </c>
      <c r="W1461" s="29" t="s">
        <v>1984</v>
      </c>
      <c r="X1461" s="30">
        <v>44874</v>
      </c>
      <c r="Y1461" s="29" t="s">
        <v>1985</v>
      </c>
    </row>
    <row r="1462" spans="1:25" x14ac:dyDescent="0.25">
      <c r="A1462" s="28" t="s">
        <v>2243</v>
      </c>
      <c r="B1462" s="29" t="s">
        <v>2244</v>
      </c>
      <c r="C1462" s="29" t="s">
        <v>755</v>
      </c>
      <c r="D1462" s="29" t="s">
        <v>2251</v>
      </c>
      <c r="E1462" s="29" t="s">
        <v>756</v>
      </c>
      <c r="F1462" s="29" t="s">
        <v>757</v>
      </c>
      <c r="G1462" s="29" t="s">
        <v>1975</v>
      </c>
      <c r="H1462" s="30">
        <v>44740</v>
      </c>
      <c r="I1462" s="30">
        <v>46387</v>
      </c>
      <c r="J1462" s="30" t="s">
        <v>1921</v>
      </c>
      <c r="K1462" s="29" t="s">
        <v>2246</v>
      </c>
      <c r="L1462" s="29" t="s">
        <v>2244</v>
      </c>
      <c r="M1462" s="29" t="s">
        <v>1978</v>
      </c>
      <c r="N1462" s="29" t="s">
        <v>1988</v>
      </c>
      <c r="O1462" s="29" t="s">
        <v>1989</v>
      </c>
      <c r="P1462" s="29" t="s">
        <v>1981</v>
      </c>
      <c r="Q1462" s="29" t="s">
        <v>1982</v>
      </c>
      <c r="R1462" s="30">
        <v>45311</v>
      </c>
      <c r="S1462" s="30">
        <v>45435</v>
      </c>
      <c r="T1462" s="30">
        <v>45775</v>
      </c>
      <c r="U1462" s="30"/>
      <c r="V1462" s="29" t="s">
        <v>1983</v>
      </c>
      <c r="W1462" s="29" t="s">
        <v>1984</v>
      </c>
      <c r="X1462" s="30">
        <v>44874</v>
      </c>
      <c r="Y1462" s="29" t="s">
        <v>1985</v>
      </c>
    </row>
    <row r="1463" spans="1:25" x14ac:dyDescent="0.25">
      <c r="A1463" s="28" t="s">
        <v>2243</v>
      </c>
      <c r="B1463" s="29" t="s">
        <v>2244</v>
      </c>
      <c r="C1463" s="29" t="s">
        <v>755</v>
      </c>
      <c r="D1463" s="29" t="s">
        <v>2251</v>
      </c>
      <c r="E1463" s="29" t="s">
        <v>756</v>
      </c>
      <c r="F1463" s="29" t="s">
        <v>757</v>
      </c>
      <c r="G1463" s="29" t="s">
        <v>1975</v>
      </c>
      <c r="H1463" s="30">
        <v>44740</v>
      </c>
      <c r="I1463" s="30">
        <v>46387</v>
      </c>
      <c r="J1463" s="30" t="s">
        <v>1921</v>
      </c>
      <c r="K1463" s="29" t="s">
        <v>2246</v>
      </c>
      <c r="L1463" s="29" t="s">
        <v>2244</v>
      </c>
      <c r="M1463" s="29" t="s">
        <v>1978</v>
      </c>
      <c r="N1463" s="29" t="s">
        <v>1990</v>
      </c>
      <c r="O1463" s="29" t="s">
        <v>1991</v>
      </c>
      <c r="P1463" s="29" t="s">
        <v>1981</v>
      </c>
      <c r="Q1463" s="29" t="s">
        <v>1982</v>
      </c>
      <c r="R1463" s="30">
        <v>45776</v>
      </c>
      <c r="S1463" s="30"/>
      <c r="T1463" s="30">
        <v>45900</v>
      </c>
      <c r="U1463" s="30"/>
      <c r="V1463" s="29" t="s">
        <v>1983</v>
      </c>
      <c r="W1463" s="29" t="s">
        <v>1984</v>
      </c>
      <c r="X1463" s="30">
        <v>44874</v>
      </c>
      <c r="Y1463" s="29" t="s">
        <v>1985</v>
      </c>
    </row>
    <row r="1464" spans="1:25" x14ac:dyDescent="0.25">
      <c r="A1464" s="28" t="s">
        <v>2243</v>
      </c>
      <c r="B1464" s="29" t="s">
        <v>2244</v>
      </c>
      <c r="C1464" s="29" t="s">
        <v>755</v>
      </c>
      <c r="D1464" s="29" t="s">
        <v>2251</v>
      </c>
      <c r="E1464" s="29" t="s">
        <v>756</v>
      </c>
      <c r="F1464" s="29" t="s">
        <v>757</v>
      </c>
      <c r="G1464" s="29" t="s">
        <v>1975</v>
      </c>
      <c r="H1464" s="30">
        <v>44740</v>
      </c>
      <c r="I1464" s="30">
        <v>46387</v>
      </c>
      <c r="J1464" s="30" t="s">
        <v>1921</v>
      </c>
      <c r="K1464" s="29" t="s">
        <v>2246</v>
      </c>
      <c r="L1464" s="29" t="s">
        <v>2244</v>
      </c>
      <c r="M1464" s="29" t="s">
        <v>1978</v>
      </c>
      <c r="N1464" s="29" t="s">
        <v>1992</v>
      </c>
      <c r="O1464" s="29" t="s">
        <v>1993</v>
      </c>
      <c r="P1464" s="29" t="s">
        <v>1981</v>
      </c>
      <c r="Q1464" s="29" t="s">
        <v>1982</v>
      </c>
      <c r="R1464" s="30">
        <v>45292</v>
      </c>
      <c r="S1464" s="30"/>
      <c r="T1464" s="30">
        <v>46022</v>
      </c>
      <c r="U1464" s="30"/>
      <c r="V1464" s="29" t="s">
        <v>1983</v>
      </c>
      <c r="W1464" s="29" t="s">
        <v>1984</v>
      </c>
      <c r="X1464" s="30">
        <v>44874</v>
      </c>
      <c r="Y1464" s="29" t="s">
        <v>1985</v>
      </c>
    </row>
    <row r="1465" spans="1:25" x14ac:dyDescent="0.25">
      <c r="A1465" s="28" t="s">
        <v>2243</v>
      </c>
      <c r="B1465" s="29" t="s">
        <v>2244</v>
      </c>
      <c r="C1465" s="29" t="s">
        <v>755</v>
      </c>
      <c r="D1465" s="29" t="s">
        <v>2251</v>
      </c>
      <c r="E1465" s="29" t="s">
        <v>756</v>
      </c>
      <c r="F1465" s="29" t="s">
        <v>757</v>
      </c>
      <c r="G1465" s="29" t="s">
        <v>1975</v>
      </c>
      <c r="H1465" s="30">
        <v>44740</v>
      </c>
      <c r="I1465" s="30">
        <v>46387</v>
      </c>
      <c r="J1465" s="30" t="s">
        <v>1921</v>
      </c>
      <c r="K1465" s="29" t="s">
        <v>2246</v>
      </c>
      <c r="L1465" s="29" t="s">
        <v>2244</v>
      </c>
      <c r="M1465" s="29" t="s">
        <v>1978</v>
      </c>
      <c r="N1465" s="29" t="s">
        <v>1994</v>
      </c>
      <c r="O1465" s="29" t="s">
        <v>1995</v>
      </c>
      <c r="P1465" s="29" t="s">
        <v>1981</v>
      </c>
      <c r="Q1465" s="29" t="s">
        <v>1982</v>
      </c>
      <c r="R1465" s="30">
        <v>45901</v>
      </c>
      <c r="S1465" s="30"/>
      <c r="T1465" s="30">
        <v>46266</v>
      </c>
      <c r="U1465" s="30"/>
      <c r="V1465" s="29" t="s">
        <v>1983</v>
      </c>
      <c r="W1465" s="29" t="s">
        <v>1984</v>
      </c>
      <c r="X1465" s="30">
        <v>44874</v>
      </c>
      <c r="Y1465" s="29" t="s">
        <v>1985</v>
      </c>
    </row>
    <row r="1466" spans="1:25" x14ac:dyDescent="0.25">
      <c r="A1466" s="28" t="s">
        <v>2243</v>
      </c>
      <c r="B1466" s="29" t="s">
        <v>2244</v>
      </c>
      <c r="C1466" s="29" t="s">
        <v>755</v>
      </c>
      <c r="D1466" s="29" t="s">
        <v>2251</v>
      </c>
      <c r="E1466" s="29" t="s">
        <v>756</v>
      </c>
      <c r="F1466" s="29" t="s">
        <v>757</v>
      </c>
      <c r="G1466" s="29" t="s">
        <v>1975</v>
      </c>
      <c r="H1466" s="30">
        <v>44740</v>
      </c>
      <c r="I1466" s="30">
        <v>46387</v>
      </c>
      <c r="J1466" s="30" t="s">
        <v>1921</v>
      </c>
      <c r="K1466" s="29" t="s">
        <v>2246</v>
      </c>
      <c r="L1466" s="29" t="s">
        <v>2244</v>
      </c>
      <c r="M1466" s="29" t="s">
        <v>1978</v>
      </c>
      <c r="N1466" s="29" t="s">
        <v>1996</v>
      </c>
      <c r="O1466" s="29" t="s">
        <v>1997</v>
      </c>
      <c r="P1466" s="29" t="s">
        <v>1981</v>
      </c>
      <c r="Q1466" s="29" t="s">
        <v>1982</v>
      </c>
      <c r="R1466" s="30">
        <v>46267</v>
      </c>
      <c r="S1466" s="30"/>
      <c r="T1466" s="30">
        <v>46387</v>
      </c>
      <c r="U1466" s="30"/>
      <c r="V1466" s="29" t="s">
        <v>1983</v>
      </c>
      <c r="W1466" s="29" t="s">
        <v>1984</v>
      </c>
      <c r="X1466" s="30">
        <v>44874</v>
      </c>
      <c r="Y1466" s="29" t="s">
        <v>1985</v>
      </c>
    </row>
    <row r="1467" spans="1:25" x14ac:dyDescent="0.25">
      <c r="A1467" s="28" t="s">
        <v>2243</v>
      </c>
      <c r="B1467" s="29" t="s">
        <v>2244</v>
      </c>
      <c r="C1467" s="29" t="s">
        <v>758</v>
      </c>
      <c r="D1467" s="29" t="s">
        <v>2252</v>
      </c>
      <c r="E1467" s="29" t="s">
        <v>759</v>
      </c>
      <c r="F1467" s="29" t="s">
        <v>760</v>
      </c>
      <c r="G1467" s="29" t="s">
        <v>1975</v>
      </c>
      <c r="H1467" s="30">
        <v>44740</v>
      </c>
      <c r="I1467" s="30">
        <v>46387</v>
      </c>
      <c r="J1467" s="30" t="s">
        <v>1921</v>
      </c>
      <c r="K1467" s="29" t="s">
        <v>2246</v>
      </c>
      <c r="L1467" s="29" t="s">
        <v>2244</v>
      </c>
      <c r="M1467" s="29" t="s">
        <v>1978</v>
      </c>
      <c r="N1467" s="29" t="s">
        <v>1979</v>
      </c>
      <c r="O1467" s="29" t="s">
        <v>1980</v>
      </c>
      <c r="P1467" s="29" t="s">
        <v>1981</v>
      </c>
      <c r="Q1467" s="29" t="s">
        <v>1982</v>
      </c>
      <c r="R1467" s="30">
        <v>44835</v>
      </c>
      <c r="S1467" s="30">
        <v>44835</v>
      </c>
      <c r="T1467" s="30">
        <v>44965</v>
      </c>
      <c r="U1467" s="30">
        <v>44965</v>
      </c>
      <c r="V1467" s="29" t="s">
        <v>1983</v>
      </c>
      <c r="W1467" s="29" t="s">
        <v>1984</v>
      </c>
      <c r="X1467" s="30">
        <v>44874</v>
      </c>
      <c r="Y1467" s="29" t="s">
        <v>1985</v>
      </c>
    </row>
    <row r="1468" spans="1:25" x14ac:dyDescent="0.25">
      <c r="A1468" s="28" t="s">
        <v>2243</v>
      </c>
      <c r="B1468" s="29" t="s">
        <v>2244</v>
      </c>
      <c r="C1468" s="29" t="s">
        <v>758</v>
      </c>
      <c r="D1468" s="29" t="s">
        <v>2252</v>
      </c>
      <c r="E1468" s="29" t="s">
        <v>759</v>
      </c>
      <c r="F1468" s="29" t="s">
        <v>760</v>
      </c>
      <c r="G1468" s="29" t="s">
        <v>1975</v>
      </c>
      <c r="H1468" s="30">
        <v>44740</v>
      </c>
      <c r="I1468" s="30">
        <v>46387</v>
      </c>
      <c r="J1468" s="30" t="s">
        <v>1921</v>
      </c>
      <c r="K1468" s="29" t="s">
        <v>2246</v>
      </c>
      <c r="L1468" s="29" t="s">
        <v>2244</v>
      </c>
      <c r="M1468" s="29" t="s">
        <v>1978</v>
      </c>
      <c r="N1468" s="29" t="s">
        <v>1986</v>
      </c>
      <c r="O1468" s="29" t="s">
        <v>1987</v>
      </c>
      <c r="P1468" s="29" t="s">
        <v>1981</v>
      </c>
      <c r="Q1468" s="29" t="s">
        <v>1982</v>
      </c>
      <c r="R1468" s="30">
        <v>44835</v>
      </c>
      <c r="S1468" s="30">
        <v>44835</v>
      </c>
      <c r="T1468" s="30">
        <v>44985</v>
      </c>
      <c r="U1468" s="30">
        <v>45016</v>
      </c>
      <c r="V1468" s="29" t="s">
        <v>1983</v>
      </c>
      <c r="W1468" s="29" t="s">
        <v>1984</v>
      </c>
      <c r="X1468" s="30">
        <v>44874</v>
      </c>
      <c r="Y1468" s="29" t="s">
        <v>1985</v>
      </c>
    </row>
    <row r="1469" spans="1:25" x14ac:dyDescent="0.25">
      <c r="A1469" s="28" t="s">
        <v>2243</v>
      </c>
      <c r="B1469" s="29" t="s">
        <v>2244</v>
      </c>
      <c r="C1469" s="29" t="s">
        <v>758</v>
      </c>
      <c r="D1469" s="29" t="s">
        <v>2252</v>
      </c>
      <c r="E1469" s="29" t="s">
        <v>759</v>
      </c>
      <c r="F1469" s="29" t="s">
        <v>760</v>
      </c>
      <c r="G1469" s="29" t="s">
        <v>1975</v>
      </c>
      <c r="H1469" s="30">
        <v>44740</v>
      </c>
      <c r="I1469" s="30">
        <v>46387</v>
      </c>
      <c r="J1469" s="30" t="s">
        <v>1921</v>
      </c>
      <c r="K1469" s="29" t="s">
        <v>2246</v>
      </c>
      <c r="L1469" s="29" t="s">
        <v>2244</v>
      </c>
      <c r="M1469" s="29" t="s">
        <v>1978</v>
      </c>
      <c r="N1469" s="29" t="s">
        <v>1988</v>
      </c>
      <c r="O1469" s="29" t="s">
        <v>1989</v>
      </c>
      <c r="P1469" s="29" t="s">
        <v>1981</v>
      </c>
      <c r="Q1469" s="29" t="s">
        <v>1982</v>
      </c>
      <c r="R1469" s="30">
        <v>45311</v>
      </c>
      <c r="S1469" s="30">
        <v>45629</v>
      </c>
      <c r="T1469" s="30">
        <v>45808</v>
      </c>
      <c r="U1469" s="30"/>
      <c r="V1469" s="29" t="s">
        <v>1983</v>
      </c>
      <c r="W1469" s="29" t="s">
        <v>1984</v>
      </c>
      <c r="X1469" s="30">
        <v>44874</v>
      </c>
      <c r="Y1469" s="29" t="s">
        <v>1985</v>
      </c>
    </row>
    <row r="1470" spans="1:25" x14ac:dyDescent="0.25">
      <c r="A1470" s="28" t="s">
        <v>2243</v>
      </c>
      <c r="B1470" s="29" t="s">
        <v>2244</v>
      </c>
      <c r="C1470" s="29" t="s">
        <v>758</v>
      </c>
      <c r="D1470" s="29" t="s">
        <v>2252</v>
      </c>
      <c r="E1470" s="29" t="s">
        <v>759</v>
      </c>
      <c r="F1470" s="29" t="s">
        <v>760</v>
      </c>
      <c r="G1470" s="29" t="s">
        <v>1975</v>
      </c>
      <c r="H1470" s="30">
        <v>44740</v>
      </c>
      <c r="I1470" s="30">
        <v>46387</v>
      </c>
      <c r="J1470" s="30" t="s">
        <v>1921</v>
      </c>
      <c r="K1470" s="29" t="s">
        <v>2246</v>
      </c>
      <c r="L1470" s="29" t="s">
        <v>2244</v>
      </c>
      <c r="M1470" s="29" t="s">
        <v>1978</v>
      </c>
      <c r="N1470" s="29" t="s">
        <v>1990</v>
      </c>
      <c r="O1470" s="29" t="s">
        <v>1991</v>
      </c>
      <c r="P1470" s="29" t="s">
        <v>1981</v>
      </c>
      <c r="Q1470" s="29" t="s">
        <v>1982</v>
      </c>
      <c r="R1470" s="30">
        <v>45809</v>
      </c>
      <c r="S1470" s="30"/>
      <c r="T1470" s="30">
        <v>45900</v>
      </c>
      <c r="U1470" s="30"/>
      <c r="V1470" s="29" t="s">
        <v>1983</v>
      </c>
      <c r="W1470" s="29" t="s">
        <v>1984</v>
      </c>
      <c r="X1470" s="30">
        <v>44874</v>
      </c>
      <c r="Y1470" s="29" t="s">
        <v>1985</v>
      </c>
    </row>
    <row r="1471" spans="1:25" x14ac:dyDescent="0.25">
      <c r="A1471" s="28" t="s">
        <v>2243</v>
      </c>
      <c r="B1471" s="29" t="s">
        <v>2244</v>
      </c>
      <c r="C1471" s="29" t="s">
        <v>758</v>
      </c>
      <c r="D1471" s="29" t="s">
        <v>2252</v>
      </c>
      <c r="E1471" s="29" t="s">
        <v>759</v>
      </c>
      <c r="F1471" s="29" t="s">
        <v>760</v>
      </c>
      <c r="G1471" s="29" t="s">
        <v>1975</v>
      </c>
      <c r="H1471" s="30">
        <v>44740</v>
      </c>
      <c r="I1471" s="30">
        <v>46387</v>
      </c>
      <c r="J1471" s="30" t="s">
        <v>1921</v>
      </c>
      <c r="K1471" s="29" t="s">
        <v>2246</v>
      </c>
      <c r="L1471" s="29" t="s">
        <v>2244</v>
      </c>
      <c r="M1471" s="29" t="s">
        <v>1978</v>
      </c>
      <c r="N1471" s="29" t="s">
        <v>1992</v>
      </c>
      <c r="O1471" s="29" t="s">
        <v>1993</v>
      </c>
      <c r="P1471" s="29" t="s">
        <v>1981</v>
      </c>
      <c r="Q1471" s="29" t="s">
        <v>1982</v>
      </c>
      <c r="R1471" s="30">
        <v>45292</v>
      </c>
      <c r="S1471" s="30"/>
      <c r="T1471" s="30">
        <v>45536</v>
      </c>
      <c r="U1471" s="30"/>
      <c r="V1471" s="29" t="s">
        <v>1983</v>
      </c>
      <c r="W1471" s="29" t="s">
        <v>1984</v>
      </c>
      <c r="X1471" s="30">
        <v>44874</v>
      </c>
      <c r="Y1471" s="29" t="s">
        <v>1985</v>
      </c>
    </row>
    <row r="1472" spans="1:25" x14ac:dyDescent="0.25">
      <c r="A1472" s="28" t="s">
        <v>2243</v>
      </c>
      <c r="B1472" s="29" t="s">
        <v>2244</v>
      </c>
      <c r="C1472" s="29" t="s">
        <v>758</v>
      </c>
      <c r="D1472" s="29" t="s">
        <v>2252</v>
      </c>
      <c r="E1472" s="29" t="s">
        <v>759</v>
      </c>
      <c r="F1472" s="29" t="s">
        <v>760</v>
      </c>
      <c r="G1472" s="29" t="s">
        <v>1975</v>
      </c>
      <c r="H1472" s="30">
        <v>44740</v>
      </c>
      <c r="I1472" s="30">
        <v>46387</v>
      </c>
      <c r="J1472" s="30" t="s">
        <v>1921</v>
      </c>
      <c r="K1472" s="29" t="s">
        <v>2246</v>
      </c>
      <c r="L1472" s="29" t="s">
        <v>2244</v>
      </c>
      <c r="M1472" s="29" t="s">
        <v>1978</v>
      </c>
      <c r="N1472" s="29" t="s">
        <v>1994</v>
      </c>
      <c r="O1472" s="29" t="s">
        <v>1995</v>
      </c>
      <c r="P1472" s="29" t="s">
        <v>1981</v>
      </c>
      <c r="Q1472" s="29" t="s">
        <v>1982</v>
      </c>
      <c r="R1472" s="30">
        <v>45901</v>
      </c>
      <c r="S1472" s="30"/>
      <c r="T1472" s="30">
        <v>46266</v>
      </c>
      <c r="U1472" s="30"/>
      <c r="V1472" s="29" t="s">
        <v>1983</v>
      </c>
      <c r="W1472" s="29" t="s">
        <v>1984</v>
      </c>
      <c r="X1472" s="30">
        <v>44874</v>
      </c>
      <c r="Y1472" s="29" t="s">
        <v>1985</v>
      </c>
    </row>
    <row r="1473" spans="1:25" x14ac:dyDescent="0.25">
      <c r="A1473" s="28" t="s">
        <v>2243</v>
      </c>
      <c r="B1473" s="29" t="s">
        <v>2244</v>
      </c>
      <c r="C1473" s="29" t="s">
        <v>758</v>
      </c>
      <c r="D1473" s="29" t="s">
        <v>2252</v>
      </c>
      <c r="E1473" s="29" t="s">
        <v>759</v>
      </c>
      <c r="F1473" s="29" t="s">
        <v>760</v>
      </c>
      <c r="G1473" s="29" t="s">
        <v>1975</v>
      </c>
      <c r="H1473" s="30">
        <v>44740</v>
      </c>
      <c r="I1473" s="30">
        <v>46387</v>
      </c>
      <c r="J1473" s="30" t="s">
        <v>1921</v>
      </c>
      <c r="K1473" s="29" t="s">
        <v>2246</v>
      </c>
      <c r="L1473" s="29" t="s">
        <v>2244</v>
      </c>
      <c r="M1473" s="29" t="s">
        <v>1978</v>
      </c>
      <c r="N1473" s="29" t="s">
        <v>1996</v>
      </c>
      <c r="O1473" s="29" t="s">
        <v>1997</v>
      </c>
      <c r="P1473" s="29" t="s">
        <v>1981</v>
      </c>
      <c r="Q1473" s="29" t="s">
        <v>1982</v>
      </c>
      <c r="R1473" s="30">
        <v>46267</v>
      </c>
      <c r="S1473" s="30"/>
      <c r="T1473" s="30">
        <v>46387</v>
      </c>
      <c r="U1473" s="30"/>
      <c r="V1473" s="29" t="s">
        <v>1983</v>
      </c>
      <c r="W1473" s="29" t="s">
        <v>1984</v>
      </c>
      <c r="X1473" s="30">
        <v>44874</v>
      </c>
      <c r="Y1473" s="29" t="s">
        <v>1985</v>
      </c>
    </row>
    <row r="1474" spans="1:25" x14ac:dyDescent="0.25">
      <c r="A1474" s="28" t="s">
        <v>2243</v>
      </c>
      <c r="B1474" s="29" t="s">
        <v>2244</v>
      </c>
      <c r="C1474" s="29" t="s">
        <v>761</v>
      </c>
      <c r="D1474" s="29" t="s">
        <v>2253</v>
      </c>
      <c r="E1474" s="29" t="s">
        <v>762</v>
      </c>
      <c r="F1474" s="29" t="s">
        <v>763</v>
      </c>
      <c r="G1474" s="29" t="s">
        <v>1975</v>
      </c>
      <c r="H1474" s="30">
        <v>44740</v>
      </c>
      <c r="I1474" s="30">
        <v>44926</v>
      </c>
      <c r="J1474" s="30" t="s">
        <v>1921</v>
      </c>
      <c r="K1474" s="29" t="s">
        <v>2246</v>
      </c>
      <c r="L1474" s="29" t="s">
        <v>2244</v>
      </c>
      <c r="M1474" s="29" t="s">
        <v>1978</v>
      </c>
      <c r="N1474" s="29" t="s">
        <v>1979</v>
      </c>
      <c r="O1474" s="29" t="s">
        <v>1980</v>
      </c>
      <c r="P1474" s="29" t="s">
        <v>1981</v>
      </c>
      <c r="Q1474" s="29" t="s">
        <v>1982</v>
      </c>
      <c r="R1474" s="30">
        <v>44835</v>
      </c>
      <c r="S1474" s="30">
        <v>44835</v>
      </c>
      <c r="T1474" s="30">
        <v>44965</v>
      </c>
      <c r="U1474" s="30">
        <v>44965</v>
      </c>
      <c r="V1474" s="29" t="s">
        <v>1983</v>
      </c>
      <c r="W1474" s="29" t="s">
        <v>1984</v>
      </c>
      <c r="X1474" s="30">
        <v>44874</v>
      </c>
      <c r="Y1474" s="29" t="s">
        <v>1985</v>
      </c>
    </row>
    <row r="1475" spans="1:25" x14ac:dyDescent="0.25">
      <c r="A1475" s="28" t="s">
        <v>2243</v>
      </c>
      <c r="B1475" s="29" t="s">
        <v>2244</v>
      </c>
      <c r="C1475" s="29" t="s">
        <v>761</v>
      </c>
      <c r="D1475" s="29" t="s">
        <v>2253</v>
      </c>
      <c r="E1475" s="29" t="s">
        <v>762</v>
      </c>
      <c r="F1475" s="29" t="s">
        <v>763</v>
      </c>
      <c r="G1475" s="29" t="s">
        <v>1975</v>
      </c>
      <c r="H1475" s="30">
        <v>44740</v>
      </c>
      <c r="I1475" s="30">
        <v>44926</v>
      </c>
      <c r="J1475" s="30" t="s">
        <v>1921</v>
      </c>
      <c r="K1475" s="29" t="s">
        <v>2246</v>
      </c>
      <c r="L1475" s="29" t="s">
        <v>2244</v>
      </c>
      <c r="M1475" s="29" t="s">
        <v>1978</v>
      </c>
      <c r="N1475" s="29" t="s">
        <v>1986</v>
      </c>
      <c r="O1475" s="29" t="s">
        <v>1987</v>
      </c>
      <c r="P1475" s="29" t="s">
        <v>1981</v>
      </c>
      <c r="Q1475" s="29" t="s">
        <v>1982</v>
      </c>
      <c r="R1475" s="30">
        <v>44835</v>
      </c>
      <c r="S1475" s="30">
        <v>44835</v>
      </c>
      <c r="T1475" s="30">
        <v>44985</v>
      </c>
      <c r="U1475" s="30">
        <v>45016</v>
      </c>
      <c r="V1475" s="29" t="s">
        <v>1983</v>
      </c>
      <c r="W1475" s="29" t="s">
        <v>1984</v>
      </c>
      <c r="X1475" s="30">
        <v>44874</v>
      </c>
      <c r="Y1475" s="29" t="s">
        <v>1985</v>
      </c>
    </row>
    <row r="1476" spans="1:25" x14ac:dyDescent="0.25">
      <c r="A1476" s="28" t="s">
        <v>2243</v>
      </c>
      <c r="B1476" s="29" t="s">
        <v>2244</v>
      </c>
      <c r="C1476" s="29" t="s">
        <v>761</v>
      </c>
      <c r="D1476" s="29" t="s">
        <v>2253</v>
      </c>
      <c r="E1476" s="29" t="s">
        <v>762</v>
      </c>
      <c r="F1476" s="29" t="s">
        <v>763</v>
      </c>
      <c r="G1476" s="29" t="s">
        <v>1975</v>
      </c>
      <c r="H1476" s="30">
        <v>44740</v>
      </c>
      <c r="I1476" s="30">
        <v>44926</v>
      </c>
      <c r="J1476" s="30" t="s">
        <v>1921</v>
      </c>
      <c r="K1476" s="29" t="s">
        <v>2246</v>
      </c>
      <c r="L1476" s="29" t="s">
        <v>2244</v>
      </c>
      <c r="M1476" s="29" t="s">
        <v>1978</v>
      </c>
      <c r="N1476" s="29" t="s">
        <v>1988</v>
      </c>
      <c r="O1476" s="29" t="s">
        <v>1989</v>
      </c>
      <c r="P1476" s="29" t="s">
        <v>1981</v>
      </c>
      <c r="Q1476" s="29" t="s">
        <v>1982</v>
      </c>
      <c r="R1476" s="30">
        <v>45311</v>
      </c>
      <c r="S1476" s="30">
        <v>45425</v>
      </c>
      <c r="T1476" s="30">
        <v>45731</v>
      </c>
      <c r="U1476" s="30"/>
      <c r="V1476" s="29" t="s">
        <v>1983</v>
      </c>
      <c r="W1476" s="29" t="s">
        <v>1984</v>
      </c>
      <c r="X1476" s="30">
        <v>44874</v>
      </c>
      <c r="Y1476" s="29" t="s">
        <v>1985</v>
      </c>
    </row>
    <row r="1477" spans="1:25" x14ac:dyDescent="0.25">
      <c r="A1477" s="28" t="s">
        <v>2243</v>
      </c>
      <c r="B1477" s="29" t="s">
        <v>2244</v>
      </c>
      <c r="C1477" s="29" t="s">
        <v>761</v>
      </c>
      <c r="D1477" s="29" t="s">
        <v>2253</v>
      </c>
      <c r="E1477" s="29" t="s">
        <v>762</v>
      </c>
      <c r="F1477" s="29" t="s">
        <v>763</v>
      </c>
      <c r="G1477" s="29" t="s">
        <v>1975</v>
      </c>
      <c r="H1477" s="30">
        <v>44740</v>
      </c>
      <c r="I1477" s="30">
        <v>44926</v>
      </c>
      <c r="J1477" s="30" t="s">
        <v>1921</v>
      </c>
      <c r="K1477" s="29" t="s">
        <v>2246</v>
      </c>
      <c r="L1477" s="29" t="s">
        <v>2244</v>
      </c>
      <c r="M1477" s="29" t="s">
        <v>1978</v>
      </c>
      <c r="N1477" s="29" t="s">
        <v>1990</v>
      </c>
      <c r="O1477" s="29" t="s">
        <v>1991</v>
      </c>
      <c r="P1477" s="29" t="s">
        <v>1981</v>
      </c>
      <c r="Q1477" s="29" t="s">
        <v>1982</v>
      </c>
      <c r="R1477" s="30">
        <v>45732</v>
      </c>
      <c r="S1477" s="30"/>
      <c r="T1477" s="30">
        <v>45824</v>
      </c>
      <c r="U1477" s="30"/>
      <c r="V1477" s="29" t="s">
        <v>1983</v>
      </c>
      <c r="W1477" s="29" t="s">
        <v>1984</v>
      </c>
      <c r="X1477" s="30">
        <v>44874</v>
      </c>
      <c r="Y1477" s="29" t="s">
        <v>1985</v>
      </c>
    </row>
    <row r="1478" spans="1:25" x14ac:dyDescent="0.25">
      <c r="A1478" s="28" t="s">
        <v>2243</v>
      </c>
      <c r="B1478" s="29" t="s">
        <v>2244</v>
      </c>
      <c r="C1478" s="29" t="s">
        <v>761</v>
      </c>
      <c r="D1478" s="29" t="s">
        <v>2253</v>
      </c>
      <c r="E1478" s="29" t="s">
        <v>762</v>
      </c>
      <c r="F1478" s="29" t="s">
        <v>763</v>
      </c>
      <c r="G1478" s="29" t="s">
        <v>1975</v>
      </c>
      <c r="H1478" s="30">
        <v>44740</v>
      </c>
      <c r="I1478" s="30">
        <v>44926</v>
      </c>
      <c r="J1478" s="30" t="s">
        <v>1921</v>
      </c>
      <c r="K1478" s="29" t="s">
        <v>2246</v>
      </c>
      <c r="L1478" s="29" t="s">
        <v>2244</v>
      </c>
      <c r="M1478" s="29" t="s">
        <v>1978</v>
      </c>
      <c r="N1478" s="29" t="s">
        <v>1992</v>
      </c>
      <c r="O1478" s="29" t="s">
        <v>1993</v>
      </c>
      <c r="P1478" s="29" t="s">
        <v>1981</v>
      </c>
      <c r="Q1478" s="29" t="s">
        <v>1982</v>
      </c>
      <c r="R1478" s="30">
        <v>45292</v>
      </c>
      <c r="S1478" s="30"/>
      <c r="T1478" s="30">
        <v>46022</v>
      </c>
      <c r="U1478" s="30"/>
      <c r="V1478" s="29" t="s">
        <v>1983</v>
      </c>
      <c r="W1478" s="29" t="s">
        <v>1984</v>
      </c>
      <c r="X1478" s="30">
        <v>44874</v>
      </c>
      <c r="Y1478" s="29" t="s">
        <v>1985</v>
      </c>
    </row>
    <row r="1479" spans="1:25" x14ac:dyDescent="0.25">
      <c r="A1479" s="28" t="s">
        <v>2243</v>
      </c>
      <c r="B1479" s="29" t="s">
        <v>2244</v>
      </c>
      <c r="C1479" s="29" t="s">
        <v>761</v>
      </c>
      <c r="D1479" s="29" t="s">
        <v>2253</v>
      </c>
      <c r="E1479" s="29" t="s">
        <v>762</v>
      </c>
      <c r="F1479" s="29" t="s">
        <v>763</v>
      </c>
      <c r="G1479" s="29" t="s">
        <v>1975</v>
      </c>
      <c r="H1479" s="30">
        <v>44740</v>
      </c>
      <c r="I1479" s="30">
        <v>44926</v>
      </c>
      <c r="J1479" s="30" t="s">
        <v>1921</v>
      </c>
      <c r="K1479" s="29" t="s">
        <v>2246</v>
      </c>
      <c r="L1479" s="29" t="s">
        <v>2244</v>
      </c>
      <c r="M1479" s="29" t="s">
        <v>1978</v>
      </c>
      <c r="N1479" s="29" t="s">
        <v>1994</v>
      </c>
      <c r="O1479" s="29" t="s">
        <v>1995</v>
      </c>
      <c r="P1479" s="29" t="s">
        <v>1981</v>
      </c>
      <c r="Q1479" s="29" t="s">
        <v>1982</v>
      </c>
      <c r="R1479" s="30">
        <v>45825</v>
      </c>
      <c r="S1479" s="30"/>
      <c r="T1479" s="30">
        <v>46266</v>
      </c>
      <c r="U1479" s="30"/>
      <c r="V1479" s="29" t="s">
        <v>1983</v>
      </c>
      <c r="W1479" s="29" t="s">
        <v>1984</v>
      </c>
      <c r="X1479" s="30">
        <v>44874</v>
      </c>
      <c r="Y1479" s="29" t="s">
        <v>1985</v>
      </c>
    </row>
    <row r="1480" spans="1:25" x14ac:dyDescent="0.25">
      <c r="A1480" s="28" t="s">
        <v>2243</v>
      </c>
      <c r="B1480" s="29" t="s">
        <v>2244</v>
      </c>
      <c r="C1480" s="29" t="s">
        <v>761</v>
      </c>
      <c r="D1480" s="29" t="s">
        <v>2253</v>
      </c>
      <c r="E1480" s="29" t="s">
        <v>762</v>
      </c>
      <c r="F1480" s="29" t="s">
        <v>763</v>
      </c>
      <c r="G1480" s="29" t="s">
        <v>1975</v>
      </c>
      <c r="H1480" s="30">
        <v>44740</v>
      </c>
      <c r="I1480" s="30">
        <v>44926</v>
      </c>
      <c r="J1480" s="30" t="s">
        <v>1921</v>
      </c>
      <c r="K1480" s="29" t="s">
        <v>2246</v>
      </c>
      <c r="L1480" s="29" t="s">
        <v>2244</v>
      </c>
      <c r="M1480" s="29" t="s">
        <v>1978</v>
      </c>
      <c r="N1480" s="29" t="s">
        <v>1996</v>
      </c>
      <c r="O1480" s="29" t="s">
        <v>1997</v>
      </c>
      <c r="P1480" s="29" t="s">
        <v>1981</v>
      </c>
      <c r="Q1480" s="29" t="s">
        <v>1982</v>
      </c>
      <c r="R1480" s="30">
        <v>46267</v>
      </c>
      <c r="S1480" s="30"/>
      <c r="T1480" s="30">
        <v>46387</v>
      </c>
      <c r="U1480" s="30"/>
      <c r="V1480" s="29" t="s">
        <v>1983</v>
      </c>
      <c r="W1480" s="29" t="s">
        <v>1984</v>
      </c>
      <c r="X1480" s="30">
        <v>44874</v>
      </c>
      <c r="Y1480" s="29" t="s">
        <v>1985</v>
      </c>
    </row>
    <row r="1481" spans="1:25" x14ac:dyDescent="0.25">
      <c r="A1481" s="28" t="s">
        <v>2243</v>
      </c>
      <c r="B1481" s="29" t="s">
        <v>2244</v>
      </c>
      <c r="C1481" s="29" t="s">
        <v>764</v>
      </c>
      <c r="D1481" s="29" t="s">
        <v>2254</v>
      </c>
      <c r="E1481" s="29" t="s">
        <v>765</v>
      </c>
      <c r="F1481" s="29" t="s">
        <v>766</v>
      </c>
      <c r="G1481" s="29" t="s">
        <v>1975</v>
      </c>
      <c r="H1481" s="30">
        <v>44740</v>
      </c>
      <c r="I1481" s="30">
        <v>46387</v>
      </c>
      <c r="J1481" s="30" t="s">
        <v>1921</v>
      </c>
      <c r="K1481" s="29" t="s">
        <v>2246</v>
      </c>
      <c r="L1481" s="29" t="s">
        <v>2244</v>
      </c>
      <c r="M1481" s="29" t="s">
        <v>1978</v>
      </c>
      <c r="N1481" s="29" t="s">
        <v>1979</v>
      </c>
      <c r="O1481" s="29" t="s">
        <v>1980</v>
      </c>
      <c r="P1481" s="29" t="s">
        <v>1981</v>
      </c>
      <c r="Q1481" s="29" t="s">
        <v>1982</v>
      </c>
      <c r="R1481" s="30">
        <v>44835</v>
      </c>
      <c r="S1481" s="30">
        <v>44835</v>
      </c>
      <c r="T1481" s="30">
        <v>44965</v>
      </c>
      <c r="U1481" s="30">
        <v>44965</v>
      </c>
      <c r="V1481" s="29" t="s">
        <v>1983</v>
      </c>
      <c r="W1481" s="29" t="s">
        <v>1984</v>
      </c>
      <c r="X1481" s="30">
        <v>44874</v>
      </c>
      <c r="Y1481" s="29" t="s">
        <v>1985</v>
      </c>
    </row>
    <row r="1482" spans="1:25" x14ac:dyDescent="0.25">
      <c r="A1482" s="28" t="s">
        <v>2243</v>
      </c>
      <c r="B1482" s="29" t="s">
        <v>2244</v>
      </c>
      <c r="C1482" s="29" t="s">
        <v>764</v>
      </c>
      <c r="D1482" s="29" t="s">
        <v>2254</v>
      </c>
      <c r="E1482" s="29" t="s">
        <v>765</v>
      </c>
      <c r="F1482" s="29" t="s">
        <v>766</v>
      </c>
      <c r="G1482" s="29" t="s">
        <v>1975</v>
      </c>
      <c r="H1482" s="30">
        <v>44740</v>
      </c>
      <c r="I1482" s="30">
        <v>46387</v>
      </c>
      <c r="J1482" s="30" t="s">
        <v>1921</v>
      </c>
      <c r="K1482" s="29" t="s">
        <v>2246</v>
      </c>
      <c r="L1482" s="29" t="s">
        <v>2244</v>
      </c>
      <c r="M1482" s="29" t="s">
        <v>1978</v>
      </c>
      <c r="N1482" s="29" t="s">
        <v>1986</v>
      </c>
      <c r="O1482" s="29" t="s">
        <v>1987</v>
      </c>
      <c r="P1482" s="29" t="s">
        <v>1981</v>
      </c>
      <c r="Q1482" s="29" t="s">
        <v>1982</v>
      </c>
      <c r="R1482" s="30">
        <v>44835</v>
      </c>
      <c r="S1482" s="30">
        <v>44835</v>
      </c>
      <c r="T1482" s="30">
        <v>44985</v>
      </c>
      <c r="U1482" s="30">
        <v>45016</v>
      </c>
      <c r="V1482" s="29" t="s">
        <v>1983</v>
      </c>
      <c r="W1482" s="29" t="s">
        <v>1984</v>
      </c>
      <c r="X1482" s="30">
        <v>44874</v>
      </c>
      <c r="Y1482" s="29" t="s">
        <v>1985</v>
      </c>
    </row>
    <row r="1483" spans="1:25" x14ac:dyDescent="0.25">
      <c r="A1483" s="28" t="s">
        <v>2243</v>
      </c>
      <c r="B1483" s="29" t="s">
        <v>2244</v>
      </c>
      <c r="C1483" s="29" t="s">
        <v>764</v>
      </c>
      <c r="D1483" s="29" t="s">
        <v>2254</v>
      </c>
      <c r="E1483" s="29" t="s">
        <v>765</v>
      </c>
      <c r="F1483" s="29" t="s">
        <v>766</v>
      </c>
      <c r="G1483" s="29" t="s">
        <v>1975</v>
      </c>
      <c r="H1483" s="30">
        <v>44740</v>
      </c>
      <c r="I1483" s="30">
        <v>46387</v>
      </c>
      <c r="J1483" s="30" t="s">
        <v>1921</v>
      </c>
      <c r="K1483" s="29" t="s">
        <v>2246</v>
      </c>
      <c r="L1483" s="29" t="s">
        <v>2244</v>
      </c>
      <c r="M1483" s="29" t="s">
        <v>1978</v>
      </c>
      <c r="N1483" s="29" t="s">
        <v>1988</v>
      </c>
      <c r="O1483" s="29" t="s">
        <v>1989</v>
      </c>
      <c r="P1483" s="29" t="s">
        <v>1981</v>
      </c>
      <c r="Q1483" s="29" t="s">
        <v>1982</v>
      </c>
      <c r="R1483" s="30">
        <v>45311</v>
      </c>
      <c r="S1483" s="30">
        <v>45415</v>
      </c>
      <c r="T1483" s="30">
        <v>45708</v>
      </c>
      <c r="U1483" s="30"/>
      <c r="V1483" s="29" t="s">
        <v>1983</v>
      </c>
      <c r="W1483" s="29" t="s">
        <v>1984</v>
      </c>
      <c r="X1483" s="30">
        <v>44874</v>
      </c>
      <c r="Y1483" s="29" t="s">
        <v>1985</v>
      </c>
    </row>
    <row r="1484" spans="1:25" x14ac:dyDescent="0.25">
      <c r="A1484" s="28" t="s">
        <v>2243</v>
      </c>
      <c r="B1484" s="29" t="s">
        <v>2244</v>
      </c>
      <c r="C1484" s="29" t="s">
        <v>764</v>
      </c>
      <c r="D1484" s="29" t="s">
        <v>2254</v>
      </c>
      <c r="E1484" s="29" t="s">
        <v>765</v>
      </c>
      <c r="F1484" s="29" t="s">
        <v>766</v>
      </c>
      <c r="G1484" s="29" t="s">
        <v>1975</v>
      </c>
      <c r="H1484" s="30">
        <v>44740</v>
      </c>
      <c r="I1484" s="30">
        <v>46387</v>
      </c>
      <c r="J1484" s="30" t="s">
        <v>1921</v>
      </c>
      <c r="K1484" s="29" t="s">
        <v>2246</v>
      </c>
      <c r="L1484" s="29" t="s">
        <v>2244</v>
      </c>
      <c r="M1484" s="29" t="s">
        <v>1978</v>
      </c>
      <c r="N1484" s="29" t="s">
        <v>1990</v>
      </c>
      <c r="O1484" s="29" t="s">
        <v>1991</v>
      </c>
      <c r="P1484" s="29" t="s">
        <v>1981</v>
      </c>
      <c r="Q1484" s="29" t="s">
        <v>1982</v>
      </c>
      <c r="R1484" s="30">
        <v>45709</v>
      </c>
      <c r="S1484" s="30"/>
      <c r="T1484" s="30">
        <v>45828</v>
      </c>
      <c r="U1484" s="30"/>
      <c r="V1484" s="29" t="s">
        <v>1983</v>
      </c>
      <c r="W1484" s="29" t="s">
        <v>1984</v>
      </c>
      <c r="X1484" s="30">
        <v>44874</v>
      </c>
      <c r="Y1484" s="29" t="s">
        <v>1985</v>
      </c>
    </row>
    <row r="1485" spans="1:25" x14ac:dyDescent="0.25">
      <c r="A1485" s="28" t="s">
        <v>2243</v>
      </c>
      <c r="B1485" s="29" t="s">
        <v>2244</v>
      </c>
      <c r="C1485" s="29" t="s">
        <v>764</v>
      </c>
      <c r="D1485" s="29" t="s">
        <v>2254</v>
      </c>
      <c r="E1485" s="29" t="s">
        <v>765</v>
      </c>
      <c r="F1485" s="29" t="s">
        <v>766</v>
      </c>
      <c r="G1485" s="29" t="s">
        <v>1975</v>
      </c>
      <c r="H1485" s="30">
        <v>44740</v>
      </c>
      <c r="I1485" s="30">
        <v>46387</v>
      </c>
      <c r="J1485" s="30" t="s">
        <v>1921</v>
      </c>
      <c r="K1485" s="29" t="s">
        <v>2246</v>
      </c>
      <c r="L1485" s="29" t="s">
        <v>2244</v>
      </c>
      <c r="M1485" s="29" t="s">
        <v>1978</v>
      </c>
      <c r="N1485" s="29" t="s">
        <v>1992</v>
      </c>
      <c r="O1485" s="29" t="s">
        <v>1993</v>
      </c>
      <c r="P1485" s="29" t="s">
        <v>1981</v>
      </c>
      <c r="Q1485" s="29" t="s">
        <v>1982</v>
      </c>
      <c r="R1485" s="30">
        <v>45292</v>
      </c>
      <c r="S1485" s="30"/>
      <c r="T1485" s="30">
        <v>46022</v>
      </c>
      <c r="U1485" s="30"/>
      <c r="V1485" s="29" t="s">
        <v>1983</v>
      </c>
      <c r="W1485" s="29" t="s">
        <v>1984</v>
      </c>
      <c r="X1485" s="30">
        <v>44874</v>
      </c>
      <c r="Y1485" s="29" t="s">
        <v>1985</v>
      </c>
    </row>
    <row r="1486" spans="1:25" x14ac:dyDescent="0.25">
      <c r="A1486" s="28" t="s">
        <v>2243</v>
      </c>
      <c r="B1486" s="29" t="s">
        <v>2244</v>
      </c>
      <c r="C1486" s="29" t="s">
        <v>764</v>
      </c>
      <c r="D1486" s="29" t="s">
        <v>2254</v>
      </c>
      <c r="E1486" s="29" t="s">
        <v>765</v>
      </c>
      <c r="F1486" s="29" t="s">
        <v>766</v>
      </c>
      <c r="G1486" s="29" t="s">
        <v>1975</v>
      </c>
      <c r="H1486" s="30">
        <v>44740</v>
      </c>
      <c r="I1486" s="30">
        <v>46387</v>
      </c>
      <c r="J1486" s="30" t="s">
        <v>1921</v>
      </c>
      <c r="K1486" s="29" t="s">
        <v>2246</v>
      </c>
      <c r="L1486" s="29" t="s">
        <v>2244</v>
      </c>
      <c r="M1486" s="29" t="s">
        <v>1978</v>
      </c>
      <c r="N1486" s="29" t="s">
        <v>1994</v>
      </c>
      <c r="O1486" s="29" t="s">
        <v>1995</v>
      </c>
      <c r="P1486" s="29" t="s">
        <v>1981</v>
      </c>
      <c r="Q1486" s="29" t="s">
        <v>1982</v>
      </c>
      <c r="R1486" s="30">
        <v>45829</v>
      </c>
      <c r="S1486" s="30"/>
      <c r="T1486" s="30">
        <v>46266</v>
      </c>
      <c r="U1486" s="30"/>
      <c r="V1486" s="29" t="s">
        <v>1983</v>
      </c>
      <c r="W1486" s="29" t="s">
        <v>1984</v>
      </c>
      <c r="X1486" s="30">
        <v>44874</v>
      </c>
      <c r="Y1486" s="29" t="s">
        <v>1985</v>
      </c>
    </row>
    <row r="1487" spans="1:25" x14ac:dyDescent="0.25">
      <c r="A1487" s="28" t="s">
        <v>2243</v>
      </c>
      <c r="B1487" s="29" t="s">
        <v>2244</v>
      </c>
      <c r="C1487" s="29" t="s">
        <v>764</v>
      </c>
      <c r="D1487" s="29" t="s">
        <v>2254</v>
      </c>
      <c r="E1487" s="29" t="s">
        <v>765</v>
      </c>
      <c r="F1487" s="29" t="s">
        <v>766</v>
      </c>
      <c r="G1487" s="29" t="s">
        <v>1975</v>
      </c>
      <c r="H1487" s="30">
        <v>44740</v>
      </c>
      <c r="I1487" s="30">
        <v>46387</v>
      </c>
      <c r="J1487" s="30" t="s">
        <v>1921</v>
      </c>
      <c r="K1487" s="29" t="s">
        <v>2246</v>
      </c>
      <c r="L1487" s="29" t="s">
        <v>2244</v>
      </c>
      <c r="M1487" s="29" t="s">
        <v>1978</v>
      </c>
      <c r="N1487" s="29" t="s">
        <v>1996</v>
      </c>
      <c r="O1487" s="29" t="s">
        <v>1997</v>
      </c>
      <c r="P1487" s="29" t="s">
        <v>1981</v>
      </c>
      <c r="Q1487" s="29" t="s">
        <v>1982</v>
      </c>
      <c r="R1487" s="30">
        <v>46267</v>
      </c>
      <c r="S1487" s="30"/>
      <c r="T1487" s="30">
        <v>46387</v>
      </c>
      <c r="U1487" s="30"/>
      <c r="V1487" s="29" t="s">
        <v>1983</v>
      </c>
      <c r="W1487" s="29" t="s">
        <v>1984</v>
      </c>
      <c r="X1487" s="30">
        <v>44874</v>
      </c>
      <c r="Y1487" s="29" t="s">
        <v>1985</v>
      </c>
    </row>
    <row r="1488" spans="1:25" x14ac:dyDescent="0.25">
      <c r="A1488" s="28" t="s">
        <v>2243</v>
      </c>
      <c r="B1488" s="29" t="s">
        <v>2244</v>
      </c>
      <c r="C1488" s="29" t="s">
        <v>767</v>
      </c>
      <c r="D1488" s="29" t="s">
        <v>2255</v>
      </c>
      <c r="E1488" s="29" t="s">
        <v>768</v>
      </c>
      <c r="F1488" s="29" t="s">
        <v>769</v>
      </c>
      <c r="G1488" s="29" t="s">
        <v>1975</v>
      </c>
      <c r="H1488" s="30">
        <v>44740</v>
      </c>
      <c r="I1488" s="30">
        <v>44926</v>
      </c>
      <c r="J1488" s="30" t="s">
        <v>1921</v>
      </c>
      <c r="K1488" s="29" t="s">
        <v>2246</v>
      </c>
      <c r="L1488" s="29" t="s">
        <v>2244</v>
      </c>
      <c r="M1488" s="29" t="s">
        <v>1978</v>
      </c>
      <c r="N1488" s="29" t="s">
        <v>1979</v>
      </c>
      <c r="O1488" s="29" t="s">
        <v>1980</v>
      </c>
      <c r="P1488" s="29" t="s">
        <v>1981</v>
      </c>
      <c r="Q1488" s="29" t="s">
        <v>1982</v>
      </c>
      <c r="R1488" s="30">
        <v>44835</v>
      </c>
      <c r="S1488" s="30">
        <v>44835</v>
      </c>
      <c r="T1488" s="30">
        <v>44965</v>
      </c>
      <c r="U1488" s="30">
        <v>44965</v>
      </c>
      <c r="V1488" s="29" t="s">
        <v>1983</v>
      </c>
      <c r="W1488" s="29" t="s">
        <v>1984</v>
      </c>
      <c r="X1488" s="30">
        <v>44874</v>
      </c>
      <c r="Y1488" s="29" t="s">
        <v>1985</v>
      </c>
    </row>
    <row r="1489" spans="1:25" x14ac:dyDescent="0.25">
      <c r="A1489" s="28" t="s">
        <v>2243</v>
      </c>
      <c r="B1489" s="29" t="s">
        <v>2244</v>
      </c>
      <c r="C1489" s="29" t="s">
        <v>767</v>
      </c>
      <c r="D1489" s="29" t="s">
        <v>2255</v>
      </c>
      <c r="E1489" s="29" t="s">
        <v>768</v>
      </c>
      <c r="F1489" s="29" t="s">
        <v>769</v>
      </c>
      <c r="G1489" s="29" t="s">
        <v>1975</v>
      </c>
      <c r="H1489" s="30">
        <v>44740</v>
      </c>
      <c r="I1489" s="30">
        <v>44926</v>
      </c>
      <c r="J1489" s="30" t="s">
        <v>1921</v>
      </c>
      <c r="K1489" s="29" t="s">
        <v>2246</v>
      </c>
      <c r="L1489" s="29" t="s">
        <v>2244</v>
      </c>
      <c r="M1489" s="29" t="s">
        <v>1978</v>
      </c>
      <c r="N1489" s="29" t="s">
        <v>1986</v>
      </c>
      <c r="O1489" s="29" t="s">
        <v>1987</v>
      </c>
      <c r="P1489" s="29" t="s">
        <v>1981</v>
      </c>
      <c r="Q1489" s="29" t="s">
        <v>1982</v>
      </c>
      <c r="R1489" s="30">
        <v>44835</v>
      </c>
      <c r="S1489" s="30">
        <v>44835</v>
      </c>
      <c r="T1489" s="30">
        <v>44985</v>
      </c>
      <c r="U1489" s="30">
        <v>45016</v>
      </c>
      <c r="V1489" s="29" t="s">
        <v>1983</v>
      </c>
      <c r="W1489" s="29" t="s">
        <v>1984</v>
      </c>
      <c r="X1489" s="30">
        <v>44874</v>
      </c>
      <c r="Y1489" s="29" t="s">
        <v>1985</v>
      </c>
    </row>
    <row r="1490" spans="1:25" x14ac:dyDescent="0.25">
      <c r="A1490" s="28" t="s">
        <v>2243</v>
      </c>
      <c r="B1490" s="29" t="s">
        <v>2244</v>
      </c>
      <c r="C1490" s="29" t="s">
        <v>767</v>
      </c>
      <c r="D1490" s="29" t="s">
        <v>2255</v>
      </c>
      <c r="E1490" s="29" t="s">
        <v>768</v>
      </c>
      <c r="F1490" s="29" t="s">
        <v>769</v>
      </c>
      <c r="G1490" s="29" t="s">
        <v>1975</v>
      </c>
      <c r="H1490" s="30">
        <v>44740</v>
      </c>
      <c r="I1490" s="30">
        <v>44926</v>
      </c>
      <c r="J1490" s="30" t="s">
        <v>1921</v>
      </c>
      <c r="K1490" s="29" t="s">
        <v>2246</v>
      </c>
      <c r="L1490" s="29" t="s">
        <v>2244</v>
      </c>
      <c r="M1490" s="29" t="s">
        <v>1978</v>
      </c>
      <c r="N1490" s="29" t="s">
        <v>1988</v>
      </c>
      <c r="O1490" s="29" t="s">
        <v>1989</v>
      </c>
      <c r="P1490" s="29" t="s">
        <v>1981</v>
      </c>
      <c r="Q1490" s="29" t="s">
        <v>1982</v>
      </c>
      <c r="R1490" s="30">
        <v>45311</v>
      </c>
      <c r="S1490" s="30">
        <v>45378</v>
      </c>
      <c r="T1490" s="30">
        <v>45703</v>
      </c>
      <c r="U1490" s="30">
        <v>45708</v>
      </c>
      <c r="V1490" s="29" t="s">
        <v>1983</v>
      </c>
      <c r="W1490" s="29" t="s">
        <v>1984</v>
      </c>
      <c r="X1490" s="30">
        <v>44874</v>
      </c>
      <c r="Y1490" s="29" t="s">
        <v>1985</v>
      </c>
    </row>
    <row r="1491" spans="1:25" x14ac:dyDescent="0.25">
      <c r="A1491" s="28" t="s">
        <v>2243</v>
      </c>
      <c r="B1491" s="29" t="s">
        <v>2244</v>
      </c>
      <c r="C1491" s="29" t="s">
        <v>767</v>
      </c>
      <c r="D1491" s="29" t="s">
        <v>2255</v>
      </c>
      <c r="E1491" s="29" t="s">
        <v>768</v>
      </c>
      <c r="F1491" s="29" t="s">
        <v>769</v>
      </c>
      <c r="G1491" s="29" t="s">
        <v>1975</v>
      </c>
      <c r="H1491" s="30">
        <v>44740</v>
      </c>
      <c r="I1491" s="30">
        <v>44926</v>
      </c>
      <c r="J1491" s="30" t="s">
        <v>1921</v>
      </c>
      <c r="K1491" s="29" t="s">
        <v>2246</v>
      </c>
      <c r="L1491" s="29" t="s">
        <v>2244</v>
      </c>
      <c r="M1491" s="29" t="s">
        <v>1978</v>
      </c>
      <c r="N1491" s="29" t="s">
        <v>1990</v>
      </c>
      <c r="O1491" s="29" t="s">
        <v>1991</v>
      </c>
      <c r="P1491" s="29" t="s">
        <v>1981</v>
      </c>
      <c r="Q1491" s="29" t="s">
        <v>1982</v>
      </c>
      <c r="R1491" s="30">
        <v>45708</v>
      </c>
      <c r="S1491" s="30"/>
      <c r="T1491" s="30">
        <v>45793</v>
      </c>
      <c r="U1491" s="30"/>
      <c r="V1491" s="29" t="s">
        <v>1983</v>
      </c>
      <c r="W1491" s="29" t="s">
        <v>1984</v>
      </c>
      <c r="X1491" s="30">
        <v>44874</v>
      </c>
      <c r="Y1491" s="29" t="s">
        <v>1985</v>
      </c>
    </row>
    <row r="1492" spans="1:25" x14ac:dyDescent="0.25">
      <c r="A1492" s="28" t="s">
        <v>2243</v>
      </c>
      <c r="B1492" s="29" t="s">
        <v>2244</v>
      </c>
      <c r="C1492" s="29" t="s">
        <v>767</v>
      </c>
      <c r="D1492" s="29" t="s">
        <v>2255</v>
      </c>
      <c r="E1492" s="29" t="s">
        <v>768</v>
      </c>
      <c r="F1492" s="29" t="s">
        <v>769</v>
      </c>
      <c r="G1492" s="29" t="s">
        <v>1975</v>
      </c>
      <c r="H1492" s="30">
        <v>44740</v>
      </c>
      <c r="I1492" s="30">
        <v>44926</v>
      </c>
      <c r="J1492" s="30" t="s">
        <v>1921</v>
      </c>
      <c r="K1492" s="29" t="s">
        <v>2246</v>
      </c>
      <c r="L1492" s="29" t="s">
        <v>2244</v>
      </c>
      <c r="M1492" s="29" t="s">
        <v>1978</v>
      </c>
      <c r="N1492" s="29" t="s">
        <v>1992</v>
      </c>
      <c r="O1492" s="29" t="s">
        <v>1993</v>
      </c>
      <c r="P1492" s="29" t="s">
        <v>1981</v>
      </c>
      <c r="Q1492" s="29" t="s">
        <v>1982</v>
      </c>
      <c r="R1492" s="30">
        <v>45292</v>
      </c>
      <c r="S1492" s="30"/>
      <c r="T1492" s="30">
        <v>46022</v>
      </c>
      <c r="U1492" s="30"/>
      <c r="V1492" s="29" t="s">
        <v>1983</v>
      </c>
      <c r="W1492" s="29" t="s">
        <v>1984</v>
      </c>
      <c r="X1492" s="30">
        <v>44874</v>
      </c>
      <c r="Y1492" s="29" t="s">
        <v>1985</v>
      </c>
    </row>
    <row r="1493" spans="1:25" x14ac:dyDescent="0.25">
      <c r="A1493" s="28" t="s">
        <v>2243</v>
      </c>
      <c r="B1493" s="29" t="s">
        <v>2244</v>
      </c>
      <c r="C1493" s="29" t="s">
        <v>767</v>
      </c>
      <c r="D1493" s="29" t="s">
        <v>2255</v>
      </c>
      <c r="E1493" s="29" t="s">
        <v>768</v>
      </c>
      <c r="F1493" s="29" t="s">
        <v>769</v>
      </c>
      <c r="G1493" s="29" t="s">
        <v>1975</v>
      </c>
      <c r="H1493" s="30">
        <v>44740</v>
      </c>
      <c r="I1493" s="30">
        <v>44926</v>
      </c>
      <c r="J1493" s="30" t="s">
        <v>1921</v>
      </c>
      <c r="K1493" s="29" t="s">
        <v>2246</v>
      </c>
      <c r="L1493" s="29" t="s">
        <v>2244</v>
      </c>
      <c r="M1493" s="29" t="s">
        <v>1978</v>
      </c>
      <c r="N1493" s="29" t="s">
        <v>1994</v>
      </c>
      <c r="O1493" s="29" t="s">
        <v>1995</v>
      </c>
      <c r="P1493" s="29" t="s">
        <v>1981</v>
      </c>
      <c r="Q1493" s="29" t="s">
        <v>1982</v>
      </c>
      <c r="R1493" s="30">
        <v>45794</v>
      </c>
      <c r="S1493" s="30"/>
      <c r="T1493" s="30">
        <v>46266</v>
      </c>
      <c r="U1493" s="30"/>
      <c r="V1493" s="29" t="s">
        <v>1983</v>
      </c>
      <c r="W1493" s="29" t="s">
        <v>1984</v>
      </c>
      <c r="X1493" s="30">
        <v>44874</v>
      </c>
      <c r="Y1493" s="29" t="s">
        <v>1985</v>
      </c>
    </row>
    <row r="1494" spans="1:25" x14ac:dyDescent="0.25">
      <c r="A1494" s="28" t="s">
        <v>2243</v>
      </c>
      <c r="B1494" s="29" t="s">
        <v>2244</v>
      </c>
      <c r="C1494" s="29" t="s">
        <v>767</v>
      </c>
      <c r="D1494" s="29" t="s">
        <v>2255</v>
      </c>
      <c r="E1494" s="29" t="s">
        <v>768</v>
      </c>
      <c r="F1494" s="29" t="s">
        <v>769</v>
      </c>
      <c r="G1494" s="29" t="s">
        <v>1975</v>
      </c>
      <c r="H1494" s="30">
        <v>44740</v>
      </c>
      <c r="I1494" s="30">
        <v>44926</v>
      </c>
      <c r="J1494" s="30" t="s">
        <v>1921</v>
      </c>
      <c r="K1494" s="29" t="s">
        <v>2246</v>
      </c>
      <c r="L1494" s="29" t="s">
        <v>2244</v>
      </c>
      <c r="M1494" s="29" t="s">
        <v>1978</v>
      </c>
      <c r="N1494" s="29" t="s">
        <v>1996</v>
      </c>
      <c r="O1494" s="29" t="s">
        <v>1997</v>
      </c>
      <c r="P1494" s="29" t="s">
        <v>1981</v>
      </c>
      <c r="Q1494" s="29" t="s">
        <v>1982</v>
      </c>
      <c r="R1494" s="30">
        <v>46267</v>
      </c>
      <c r="S1494" s="30"/>
      <c r="T1494" s="30">
        <v>46387</v>
      </c>
      <c r="U1494" s="30"/>
      <c r="V1494" s="29" t="s">
        <v>1983</v>
      </c>
      <c r="W1494" s="29" t="s">
        <v>1984</v>
      </c>
      <c r="X1494" s="30">
        <v>44874</v>
      </c>
      <c r="Y1494" s="29" t="s">
        <v>1985</v>
      </c>
    </row>
    <row r="1495" spans="1:25" x14ac:dyDescent="0.25">
      <c r="A1495" s="28" t="s">
        <v>2243</v>
      </c>
      <c r="B1495" s="29" t="s">
        <v>2244</v>
      </c>
      <c r="C1495" s="29" t="s">
        <v>770</v>
      </c>
      <c r="D1495" s="29" t="s">
        <v>2256</v>
      </c>
      <c r="E1495" s="29" t="s">
        <v>771</v>
      </c>
      <c r="F1495" s="29" t="s">
        <v>772</v>
      </c>
      <c r="G1495" s="29" t="s">
        <v>1975</v>
      </c>
      <c r="H1495" s="30">
        <v>44740</v>
      </c>
      <c r="I1495" s="30">
        <v>46387</v>
      </c>
      <c r="J1495" s="30" t="s">
        <v>1921</v>
      </c>
      <c r="K1495" s="29" t="s">
        <v>2246</v>
      </c>
      <c r="L1495" s="29" t="s">
        <v>2244</v>
      </c>
      <c r="M1495" s="29" t="s">
        <v>1978</v>
      </c>
      <c r="N1495" s="29" t="s">
        <v>1979</v>
      </c>
      <c r="O1495" s="29" t="s">
        <v>1980</v>
      </c>
      <c r="P1495" s="29" t="s">
        <v>1981</v>
      </c>
      <c r="Q1495" s="29" t="s">
        <v>1982</v>
      </c>
      <c r="R1495" s="30">
        <v>44835</v>
      </c>
      <c r="S1495" s="30">
        <v>44835</v>
      </c>
      <c r="T1495" s="30">
        <v>44965</v>
      </c>
      <c r="U1495" s="30">
        <v>44965</v>
      </c>
      <c r="V1495" s="29" t="s">
        <v>1983</v>
      </c>
      <c r="W1495" s="29" t="s">
        <v>1984</v>
      </c>
      <c r="X1495" s="30">
        <v>44874</v>
      </c>
      <c r="Y1495" s="29" t="s">
        <v>1985</v>
      </c>
    </row>
    <row r="1496" spans="1:25" x14ac:dyDescent="0.25">
      <c r="A1496" s="28" t="s">
        <v>2243</v>
      </c>
      <c r="B1496" s="29" t="s">
        <v>2244</v>
      </c>
      <c r="C1496" s="29" t="s">
        <v>770</v>
      </c>
      <c r="D1496" s="29" t="s">
        <v>2256</v>
      </c>
      <c r="E1496" s="29" t="s">
        <v>771</v>
      </c>
      <c r="F1496" s="29" t="s">
        <v>772</v>
      </c>
      <c r="G1496" s="29" t="s">
        <v>1975</v>
      </c>
      <c r="H1496" s="30">
        <v>44740</v>
      </c>
      <c r="I1496" s="30">
        <v>46387</v>
      </c>
      <c r="J1496" s="30" t="s">
        <v>1921</v>
      </c>
      <c r="K1496" s="29" t="s">
        <v>2246</v>
      </c>
      <c r="L1496" s="29" t="s">
        <v>2244</v>
      </c>
      <c r="M1496" s="29" t="s">
        <v>1978</v>
      </c>
      <c r="N1496" s="29" t="s">
        <v>1986</v>
      </c>
      <c r="O1496" s="29" t="s">
        <v>1987</v>
      </c>
      <c r="P1496" s="29" t="s">
        <v>1981</v>
      </c>
      <c r="Q1496" s="29" t="s">
        <v>1982</v>
      </c>
      <c r="R1496" s="30">
        <v>44835</v>
      </c>
      <c r="S1496" s="30">
        <v>44835</v>
      </c>
      <c r="T1496" s="30">
        <v>44985</v>
      </c>
      <c r="U1496" s="30">
        <v>45016</v>
      </c>
      <c r="V1496" s="29" t="s">
        <v>1983</v>
      </c>
      <c r="W1496" s="29" t="s">
        <v>1984</v>
      </c>
      <c r="X1496" s="30">
        <v>44874</v>
      </c>
      <c r="Y1496" s="29" t="s">
        <v>1985</v>
      </c>
    </row>
    <row r="1497" spans="1:25" x14ac:dyDescent="0.25">
      <c r="A1497" s="28" t="s">
        <v>2243</v>
      </c>
      <c r="B1497" s="29" t="s">
        <v>2244</v>
      </c>
      <c r="C1497" s="29" t="s">
        <v>770</v>
      </c>
      <c r="D1497" s="29" t="s">
        <v>2256</v>
      </c>
      <c r="E1497" s="29" t="s">
        <v>771</v>
      </c>
      <c r="F1497" s="29" t="s">
        <v>772</v>
      </c>
      <c r="G1497" s="29" t="s">
        <v>1975</v>
      </c>
      <c r="H1497" s="30">
        <v>44740</v>
      </c>
      <c r="I1497" s="30">
        <v>46387</v>
      </c>
      <c r="J1497" s="30" t="s">
        <v>1921</v>
      </c>
      <c r="K1497" s="29" t="s">
        <v>2246</v>
      </c>
      <c r="L1497" s="29" t="s">
        <v>2244</v>
      </c>
      <c r="M1497" s="29" t="s">
        <v>1978</v>
      </c>
      <c r="N1497" s="29" t="s">
        <v>1988</v>
      </c>
      <c r="O1497" s="29" t="s">
        <v>1989</v>
      </c>
      <c r="P1497" s="29" t="s">
        <v>1981</v>
      </c>
      <c r="Q1497" s="29" t="s">
        <v>1982</v>
      </c>
      <c r="R1497" s="30">
        <v>45311</v>
      </c>
      <c r="S1497" s="30">
        <v>45393</v>
      </c>
      <c r="T1497" s="30">
        <v>45736</v>
      </c>
      <c r="U1497" s="30"/>
      <c r="V1497" s="29" t="s">
        <v>1983</v>
      </c>
      <c r="W1497" s="29" t="s">
        <v>1984</v>
      </c>
      <c r="X1497" s="30">
        <v>44874</v>
      </c>
      <c r="Y1497" s="29" t="s">
        <v>1985</v>
      </c>
    </row>
    <row r="1498" spans="1:25" x14ac:dyDescent="0.25">
      <c r="A1498" s="28" t="s">
        <v>2243</v>
      </c>
      <c r="B1498" s="29" t="s">
        <v>2244</v>
      </c>
      <c r="C1498" s="29" t="s">
        <v>770</v>
      </c>
      <c r="D1498" s="29" t="s">
        <v>2256</v>
      </c>
      <c r="E1498" s="29" t="s">
        <v>771</v>
      </c>
      <c r="F1498" s="29" t="s">
        <v>772</v>
      </c>
      <c r="G1498" s="29" t="s">
        <v>1975</v>
      </c>
      <c r="H1498" s="30">
        <v>44740</v>
      </c>
      <c r="I1498" s="30">
        <v>46387</v>
      </c>
      <c r="J1498" s="30" t="s">
        <v>1921</v>
      </c>
      <c r="K1498" s="29" t="s">
        <v>2246</v>
      </c>
      <c r="L1498" s="29" t="s">
        <v>2244</v>
      </c>
      <c r="M1498" s="29" t="s">
        <v>1978</v>
      </c>
      <c r="N1498" s="29" t="s">
        <v>1990</v>
      </c>
      <c r="O1498" s="29" t="s">
        <v>1991</v>
      </c>
      <c r="P1498" s="29" t="s">
        <v>1981</v>
      </c>
      <c r="Q1498" s="29" t="s">
        <v>1982</v>
      </c>
      <c r="R1498" s="30">
        <v>45737</v>
      </c>
      <c r="S1498" s="30"/>
      <c r="T1498" s="30">
        <v>45853</v>
      </c>
      <c r="U1498" s="30"/>
      <c r="V1498" s="29" t="s">
        <v>1983</v>
      </c>
      <c r="W1498" s="29" t="s">
        <v>1984</v>
      </c>
      <c r="X1498" s="30">
        <v>44874</v>
      </c>
      <c r="Y1498" s="29" t="s">
        <v>1985</v>
      </c>
    </row>
    <row r="1499" spans="1:25" x14ac:dyDescent="0.25">
      <c r="A1499" s="28" t="s">
        <v>2243</v>
      </c>
      <c r="B1499" s="29" t="s">
        <v>2244</v>
      </c>
      <c r="C1499" s="29" t="s">
        <v>770</v>
      </c>
      <c r="D1499" s="29" t="s">
        <v>2256</v>
      </c>
      <c r="E1499" s="29" t="s">
        <v>771</v>
      </c>
      <c r="F1499" s="29" t="s">
        <v>772</v>
      </c>
      <c r="G1499" s="29" t="s">
        <v>1975</v>
      </c>
      <c r="H1499" s="30">
        <v>44740</v>
      </c>
      <c r="I1499" s="30">
        <v>46387</v>
      </c>
      <c r="J1499" s="30" t="s">
        <v>1921</v>
      </c>
      <c r="K1499" s="29" t="s">
        <v>2246</v>
      </c>
      <c r="L1499" s="29" t="s">
        <v>2244</v>
      </c>
      <c r="M1499" s="29" t="s">
        <v>1978</v>
      </c>
      <c r="N1499" s="29" t="s">
        <v>1992</v>
      </c>
      <c r="O1499" s="29" t="s">
        <v>1993</v>
      </c>
      <c r="P1499" s="29" t="s">
        <v>1981</v>
      </c>
      <c r="Q1499" s="29" t="s">
        <v>1982</v>
      </c>
      <c r="R1499" s="30">
        <v>45292</v>
      </c>
      <c r="S1499" s="30"/>
      <c r="T1499" s="30">
        <v>46022</v>
      </c>
      <c r="U1499" s="30"/>
      <c r="V1499" s="29" t="s">
        <v>1983</v>
      </c>
      <c r="W1499" s="29" t="s">
        <v>1984</v>
      </c>
      <c r="X1499" s="30">
        <v>44874</v>
      </c>
      <c r="Y1499" s="29" t="s">
        <v>1985</v>
      </c>
    </row>
    <row r="1500" spans="1:25" x14ac:dyDescent="0.25">
      <c r="A1500" s="28" t="s">
        <v>2243</v>
      </c>
      <c r="B1500" s="29" t="s">
        <v>2244</v>
      </c>
      <c r="C1500" s="29" t="s">
        <v>770</v>
      </c>
      <c r="D1500" s="29" t="s">
        <v>2256</v>
      </c>
      <c r="E1500" s="29" t="s">
        <v>771</v>
      </c>
      <c r="F1500" s="29" t="s">
        <v>772</v>
      </c>
      <c r="G1500" s="29" t="s">
        <v>1975</v>
      </c>
      <c r="H1500" s="30">
        <v>44740</v>
      </c>
      <c r="I1500" s="30">
        <v>46387</v>
      </c>
      <c r="J1500" s="30" t="s">
        <v>1921</v>
      </c>
      <c r="K1500" s="29" t="s">
        <v>2246</v>
      </c>
      <c r="L1500" s="29" t="s">
        <v>2244</v>
      </c>
      <c r="M1500" s="29" t="s">
        <v>1978</v>
      </c>
      <c r="N1500" s="29" t="s">
        <v>1994</v>
      </c>
      <c r="O1500" s="29" t="s">
        <v>1995</v>
      </c>
      <c r="P1500" s="29" t="s">
        <v>1981</v>
      </c>
      <c r="Q1500" s="29" t="s">
        <v>1982</v>
      </c>
      <c r="R1500" s="30">
        <v>45853</v>
      </c>
      <c r="S1500" s="30"/>
      <c r="T1500" s="30">
        <v>46266</v>
      </c>
      <c r="U1500" s="30"/>
      <c r="V1500" s="29" t="s">
        <v>1983</v>
      </c>
      <c r="W1500" s="29" t="s">
        <v>1984</v>
      </c>
      <c r="X1500" s="30">
        <v>44874</v>
      </c>
      <c r="Y1500" s="29" t="s">
        <v>1985</v>
      </c>
    </row>
    <row r="1501" spans="1:25" x14ac:dyDescent="0.25">
      <c r="A1501" s="28" t="s">
        <v>2243</v>
      </c>
      <c r="B1501" s="29" t="s">
        <v>2244</v>
      </c>
      <c r="C1501" s="29" t="s">
        <v>770</v>
      </c>
      <c r="D1501" s="29" t="s">
        <v>2256</v>
      </c>
      <c r="E1501" s="29" t="s">
        <v>771</v>
      </c>
      <c r="F1501" s="29" t="s">
        <v>772</v>
      </c>
      <c r="G1501" s="29" t="s">
        <v>1975</v>
      </c>
      <c r="H1501" s="30">
        <v>44740</v>
      </c>
      <c r="I1501" s="30">
        <v>46387</v>
      </c>
      <c r="J1501" s="30" t="s">
        <v>1921</v>
      </c>
      <c r="K1501" s="29" t="s">
        <v>2246</v>
      </c>
      <c r="L1501" s="29" t="s">
        <v>2244</v>
      </c>
      <c r="M1501" s="29" t="s">
        <v>1978</v>
      </c>
      <c r="N1501" s="29" t="s">
        <v>1996</v>
      </c>
      <c r="O1501" s="29" t="s">
        <v>1997</v>
      </c>
      <c r="P1501" s="29" t="s">
        <v>1981</v>
      </c>
      <c r="Q1501" s="29" t="s">
        <v>1982</v>
      </c>
      <c r="R1501" s="30">
        <v>46267</v>
      </c>
      <c r="S1501" s="30"/>
      <c r="T1501" s="30">
        <v>46387</v>
      </c>
      <c r="U1501" s="30"/>
      <c r="V1501" s="29" t="s">
        <v>1983</v>
      </c>
      <c r="W1501" s="29" t="s">
        <v>1984</v>
      </c>
      <c r="X1501" s="30">
        <v>44874</v>
      </c>
      <c r="Y1501" s="29" t="s">
        <v>1985</v>
      </c>
    </row>
    <row r="1502" spans="1:25" x14ac:dyDescent="0.25">
      <c r="A1502" s="28" t="s">
        <v>2243</v>
      </c>
      <c r="B1502" s="29" t="s">
        <v>2244</v>
      </c>
      <c r="C1502" s="29" t="s">
        <v>773</v>
      </c>
      <c r="D1502" s="29" t="s">
        <v>2257</v>
      </c>
      <c r="E1502" s="29" t="s">
        <v>774</v>
      </c>
      <c r="F1502" s="29" t="s">
        <v>775</v>
      </c>
      <c r="G1502" s="29" t="s">
        <v>1975</v>
      </c>
      <c r="H1502" s="30">
        <v>44740</v>
      </c>
      <c r="I1502" s="30">
        <v>46387</v>
      </c>
      <c r="J1502" s="30" t="s">
        <v>1921</v>
      </c>
      <c r="K1502" s="29" t="s">
        <v>2246</v>
      </c>
      <c r="L1502" s="29" t="s">
        <v>2244</v>
      </c>
      <c r="M1502" s="29" t="s">
        <v>1978</v>
      </c>
      <c r="N1502" s="29" t="s">
        <v>1979</v>
      </c>
      <c r="O1502" s="29" t="s">
        <v>1980</v>
      </c>
      <c r="P1502" s="29" t="s">
        <v>1981</v>
      </c>
      <c r="Q1502" s="29" t="s">
        <v>1982</v>
      </c>
      <c r="R1502" s="30">
        <v>44835</v>
      </c>
      <c r="S1502" s="30">
        <v>44835</v>
      </c>
      <c r="T1502" s="30">
        <v>44965</v>
      </c>
      <c r="U1502" s="30">
        <v>44965</v>
      </c>
      <c r="V1502" s="29" t="s">
        <v>1983</v>
      </c>
      <c r="W1502" s="29" t="s">
        <v>1984</v>
      </c>
      <c r="X1502" s="30">
        <v>44874</v>
      </c>
      <c r="Y1502" s="29" t="s">
        <v>1985</v>
      </c>
    </row>
    <row r="1503" spans="1:25" x14ac:dyDescent="0.25">
      <c r="A1503" s="28" t="s">
        <v>2243</v>
      </c>
      <c r="B1503" s="29" t="s">
        <v>2244</v>
      </c>
      <c r="C1503" s="29" t="s">
        <v>773</v>
      </c>
      <c r="D1503" s="29" t="s">
        <v>2257</v>
      </c>
      <c r="E1503" s="29" t="s">
        <v>774</v>
      </c>
      <c r="F1503" s="29" t="s">
        <v>775</v>
      </c>
      <c r="G1503" s="29" t="s">
        <v>1975</v>
      </c>
      <c r="H1503" s="30">
        <v>44740</v>
      </c>
      <c r="I1503" s="30">
        <v>46387</v>
      </c>
      <c r="J1503" s="30" t="s">
        <v>1921</v>
      </c>
      <c r="K1503" s="29" t="s">
        <v>2246</v>
      </c>
      <c r="L1503" s="29" t="s">
        <v>2244</v>
      </c>
      <c r="M1503" s="29" t="s">
        <v>1978</v>
      </c>
      <c r="N1503" s="29" t="s">
        <v>1986</v>
      </c>
      <c r="O1503" s="29" t="s">
        <v>1987</v>
      </c>
      <c r="P1503" s="29" t="s">
        <v>1981</v>
      </c>
      <c r="Q1503" s="29" t="s">
        <v>1982</v>
      </c>
      <c r="R1503" s="30">
        <v>44835</v>
      </c>
      <c r="S1503" s="30">
        <v>44835</v>
      </c>
      <c r="T1503" s="30">
        <v>44985</v>
      </c>
      <c r="U1503" s="30">
        <v>45016</v>
      </c>
      <c r="V1503" s="29" t="s">
        <v>1983</v>
      </c>
      <c r="W1503" s="29" t="s">
        <v>1984</v>
      </c>
      <c r="X1503" s="30">
        <v>44874</v>
      </c>
      <c r="Y1503" s="29" t="s">
        <v>1985</v>
      </c>
    </row>
    <row r="1504" spans="1:25" x14ac:dyDescent="0.25">
      <c r="A1504" s="28" t="s">
        <v>2243</v>
      </c>
      <c r="B1504" s="29" t="s">
        <v>2244</v>
      </c>
      <c r="C1504" s="29" t="s">
        <v>773</v>
      </c>
      <c r="D1504" s="29" t="s">
        <v>2257</v>
      </c>
      <c r="E1504" s="29" t="s">
        <v>774</v>
      </c>
      <c r="F1504" s="29" t="s">
        <v>775</v>
      </c>
      <c r="G1504" s="29" t="s">
        <v>1975</v>
      </c>
      <c r="H1504" s="30">
        <v>44740</v>
      </c>
      <c r="I1504" s="30">
        <v>46387</v>
      </c>
      <c r="J1504" s="30" t="s">
        <v>1921</v>
      </c>
      <c r="K1504" s="29" t="s">
        <v>2246</v>
      </c>
      <c r="L1504" s="29" t="s">
        <v>2244</v>
      </c>
      <c r="M1504" s="29" t="s">
        <v>1978</v>
      </c>
      <c r="N1504" s="29" t="s">
        <v>1988</v>
      </c>
      <c r="O1504" s="29" t="s">
        <v>1989</v>
      </c>
      <c r="P1504" s="29" t="s">
        <v>1981</v>
      </c>
      <c r="Q1504" s="29" t="s">
        <v>1982</v>
      </c>
      <c r="R1504" s="30">
        <v>45311</v>
      </c>
      <c r="S1504" s="30">
        <v>45386</v>
      </c>
      <c r="T1504" s="30">
        <v>45731</v>
      </c>
      <c r="U1504" s="30"/>
      <c r="V1504" s="29" t="s">
        <v>1983</v>
      </c>
      <c r="W1504" s="29" t="s">
        <v>1984</v>
      </c>
      <c r="X1504" s="30">
        <v>44874</v>
      </c>
      <c r="Y1504" s="29" t="s">
        <v>1985</v>
      </c>
    </row>
    <row r="1505" spans="1:25" x14ac:dyDescent="0.25">
      <c r="A1505" s="28" t="s">
        <v>2243</v>
      </c>
      <c r="B1505" s="29" t="s">
        <v>2244</v>
      </c>
      <c r="C1505" s="29" t="s">
        <v>773</v>
      </c>
      <c r="D1505" s="29" t="s">
        <v>2257</v>
      </c>
      <c r="E1505" s="29" t="s">
        <v>774</v>
      </c>
      <c r="F1505" s="29" t="s">
        <v>775</v>
      </c>
      <c r="G1505" s="29" t="s">
        <v>1975</v>
      </c>
      <c r="H1505" s="30">
        <v>44740</v>
      </c>
      <c r="I1505" s="30">
        <v>46387</v>
      </c>
      <c r="J1505" s="30" t="s">
        <v>1921</v>
      </c>
      <c r="K1505" s="29" t="s">
        <v>2246</v>
      </c>
      <c r="L1505" s="29" t="s">
        <v>2244</v>
      </c>
      <c r="M1505" s="29" t="s">
        <v>1978</v>
      </c>
      <c r="N1505" s="29" t="s">
        <v>1990</v>
      </c>
      <c r="O1505" s="29" t="s">
        <v>1991</v>
      </c>
      <c r="P1505" s="29" t="s">
        <v>1981</v>
      </c>
      <c r="Q1505" s="29" t="s">
        <v>1982</v>
      </c>
      <c r="R1505" s="30">
        <v>45732</v>
      </c>
      <c r="S1505" s="30"/>
      <c r="T1505" s="30">
        <v>45823</v>
      </c>
      <c r="U1505" s="30"/>
      <c r="V1505" s="29" t="s">
        <v>1983</v>
      </c>
      <c r="W1505" s="29" t="s">
        <v>1984</v>
      </c>
      <c r="X1505" s="30">
        <v>44874</v>
      </c>
      <c r="Y1505" s="29" t="s">
        <v>1985</v>
      </c>
    </row>
    <row r="1506" spans="1:25" x14ac:dyDescent="0.25">
      <c r="A1506" s="28" t="s">
        <v>2243</v>
      </c>
      <c r="B1506" s="29" t="s">
        <v>2244</v>
      </c>
      <c r="C1506" s="29" t="s">
        <v>773</v>
      </c>
      <c r="D1506" s="29" t="s">
        <v>2257</v>
      </c>
      <c r="E1506" s="29" t="s">
        <v>774</v>
      </c>
      <c r="F1506" s="29" t="s">
        <v>775</v>
      </c>
      <c r="G1506" s="29" t="s">
        <v>1975</v>
      </c>
      <c r="H1506" s="30">
        <v>44740</v>
      </c>
      <c r="I1506" s="30">
        <v>46387</v>
      </c>
      <c r="J1506" s="30" t="s">
        <v>1921</v>
      </c>
      <c r="K1506" s="29" t="s">
        <v>2246</v>
      </c>
      <c r="L1506" s="29" t="s">
        <v>2244</v>
      </c>
      <c r="M1506" s="29" t="s">
        <v>1978</v>
      </c>
      <c r="N1506" s="29" t="s">
        <v>1992</v>
      </c>
      <c r="O1506" s="29" t="s">
        <v>1993</v>
      </c>
      <c r="P1506" s="29" t="s">
        <v>1981</v>
      </c>
      <c r="Q1506" s="29" t="s">
        <v>1982</v>
      </c>
      <c r="R1506" s="30">
        <v>45292</v>
      </c>
      <c r="S1506" s="30"/>
      <c r="T1506" s="30">
        <v>46022</v>
      </c>
      <c r="U1506" s="30"/>
      <c r="V1506" s="29" t="s">
        <v>1983</v>
      </c>
      <c r="W1506" s="29" t="s">
        <v>1984</v>
      </c>
      <c r="X1506" s="30">
        <v>44874</v>
      </c>
      <c r="Y1506" s="29" t="s">
        <v>1985</v>
      </c>
    </row>
    <row r="1507" spans="1:25" x14ac:dyDescent="0.25">
      <c r="A1507" s="28" t="s">
        <v>2243</v>
      </c>
      <c r="B1507" s="29" t="s">
        <v>2244</v>
      </c>
      <c r="C1507" s="29" t="s">
        <v>773</v>
      </c>
      <c r="D1507" s="29" t="s">
        <v>2257</v>
      </c>
      <c r="E1507" s="29" t="s">
        <v>774</v>
      </c>
      <c r="F1507" s="29" t="s">
        <v>775</v>
      </c>
      <c r="G1507" s="29" t="s">
        <v>1975</v>
      </c>
      <c r="H1507" s="30">
        <v>44740</v>
      </c>
      <c r="I1507" s="30">
        <v>46387</v>
      </c>
      <c r="J1507" s="30" t="s">
        <v>1921</v>
      </c>
      <c r="K1507" s="29" t="s">
        <v>2246</v>
      </c>
      <c r="L1507" s="29" t="s">
        <v>2244</v>
      </c>
      <c r="M1507" s="29" t="s">
        <v>1978</v>
      </c>
      <c r="N1507" s="29" t="s">
        <v>1994</v>
      </c>
      <c r="O1507" s="29" t="s">
        <v>1995</v>
      </c>
      <c r="P1507" s="29" t="s">
        <v>1981</v>
      </c>
      <c r="Q1507" s="29" t="s">
        <v>1982</v>
      </c>
      <c r="R1507" s="30">
        <v>45824</v>
      </c>
      <c r="S1507" s="30"/>
      <c r="T1507" s="30">
        <v>46266</v>
      </c>
      <c r="U1507" s="30"/>
      <c r="V1507" s="29" t="s">
        <v>1983</v>
      </c>
      <c r="W1507" s="29" t="s">
        <v>1984</v>
      </c>
      <c r="X1507" s="30">
        <v>44874</v>
      </c>
      <c r="Y1507" s="29" t="s">
        <v>1985</v>
      </c>
    </row>
    <row r="1508" spans="1:25" x14ac:dyDescent="0.25">
      <c r="A1508" s="28" t="s">
        <v>2243</v>
      </c>
      <c r="B1508" s="29" t="s">
        <v>2244</v>
      </c>
      <c r="C1508" s="29" t="s">
        <v>773</v>
      </c>
      <c r="D1508" s="29" t="s">
        <v>2257</v>
      </c>
      <c r="E1508" s="29" t="s">
        <v>774</v>
      </c>
      <c r="F1508" s="29" t="s">
        <v>775</v>
      </c>
      <c r="G1508" s="29" t="s">
        <v>1975</v>
      </c>
      <c r="H1508" s="30">
        <v>44740</v>
      </c>
      <c r="I1508" s="30">
        <v>46387</v>
      </c>
      <c r="J1508" s="30" t="s">
        <v>1921</v>
      </c>
      <c r="K1508" s="29" t="s">
        <v>2246</v>
      </c>
      <c r="L1508" s="29" t="s">
        <v>2244</v>
      </c>
      <c r="M1508" s="29" t="s">
        <v>1978</v>
      </c>
      <c r="N1508" s="29" t="s">
        <v>1996</v>
      </c>
      <c r="O1508" s="29" t="s">
        <v>1997</v>
      </c>
      <c r="P1508" s="29" t="s">
        <v>1981</v>
      </c>
      <c r="Q1508" s="29" t="s">
        <v>1982</v>
      </c>
      <c r="R1508" s="30">
        <v>46267</v>
      </c>
      <c r="S1508" s="30"/>
      <c r="T1508" s="30">
        <v>46387</v>
      </c>
      <c r="U1508" s="30"/>
      <c r="V1508" s="29" t="s">
        <v>1983</v>
      </c>
      <c r="W1508" s="29" t="s">
        <v>1984</v>
      </c>
      <c r="X1508" s="30">
        <v>44874</v>
      </c>
      <c r="Y1508" s="29" t="s">
        <v>1985</v>
      </c>
    </row>
    <row r="1509" spans="1:25" x14ac:dyDescent="0.25">
      <c r="A1509" s="28" t="s">
        <v>2243</v>
      </c>
      <c r="B1509" s="29" t="s">
        <v>2244</v>
      </c>
      <c r="C1509" s="29" t="s">
        <v>776</v>
      </c>
      <c r="D1509" s="29" t="s">
        <v>2258</v>
      </c>
      <c r="E1509" s="29" t="s">
        <v>777</v>
      </c>
      <c r="F1509" s="29" t="s">
        <v>778</v>
      </c>
      <c r="G1509" s="29" t="s">
        <v>1975</v>
      </c>
      <c r="H1509" s="30">
        <v>44740</v>
      </c>
      <c r="I1509" s="30">
        <v>46387</v>
      </c>
      <c r="J1509" s="30" t="s">
        <v>1921</v>
      </c>
      <c r="K1509" s="29" t="s">
        <v>2246</v>
      </c>
      <c r="L1509" s="29" t="s">
        <v>2244</v>
      </c>
      <c r="M1509" s="29" t="s">
        <v>1978</v>
      </c>
      <c r="N1509" s="29" t="s">
        <v>1979</v>
      </c>
      <c r="O1509" s="29" t="s">
        <v>1980</v>
      </c>
      <c r="P1509" s="29" t="s">
        <v>1981</v>
      </c>
      <c r="Q1509" s="29" t="s">
        <v>1982</v>
      </c>
      <c r="R1509" s="30">
        <v>44835</v>
      </c>
      <c r="S1509" s="30">
        <v>44835</v>
      </c>
      <c r="T1509" s="30">
        <v>44965</v>
      </c>
      <c r="U1509" s="30">
        <v>44965</v>
      </c>
      <c r="V1509" s="29" t="s">
        <v>1983</v>
      </c>
      <c r="W1509" s="29" t="s">
        <v>1984</v>
      </c>
      <c r="X1509" s="30">
        <v>44874</v>
      </c>
      <c r="Y1509" s="29" t="s">
        <v>1985</v>
      </c>
    </row>
    <row r="1510" spans="1:25" x14ac:dyDescent="0.25">
      <c r="A1510" s="28" t="s">
        <v>2243</v>
      </c>
      <c r="B1510" s="29" t="s">
        <v>2244</v>
      </c>
      <c r="C1510" s="29" t="s">
        <v>776</v>
      </c>
      <c r="D1510" s="29" t="s">
        <v>2258</v>
      </c>
      <c r="E1510" s="29" t="s">
        <v>777</v>
      </c>
      <c r="F1510" s="29" t="s">
        <v>778</v>
      </c>
      <c r="G1510" s="29" t="s">
        <v>1975</v>
      </c>
      <c r="H1510" s="30">
        <v>44740</v>
      </c>
      <c r="I1510" s="30">
        <v>46387</v>
      </c>
      <c r="J1510" s="30" t="s">
        <v>1921</v>
      </c>
      <c r="K1510" s="29" t="s">
        <v>2246</v>
      </c>
      <c r="L1510" s="29" t="s">
        <v>2244</v>
      </c>
      <c r="M1510" s="29" t="s">
        <v>1978</v>
      </c>
      <c r="N1510" s="29" t="s">
        <v>1986</v>
      </c>
      <c r="O1510" s="29" t="s">
        <v>1987</v>
      </c>
      <c r="P1510" s="29" t="s">
        <v>1981</v>
      </c>
      <c r="Q1510" s="29" t="s">
        <v>1982</v>
      </c>
      <c r="R1510" s="30">
        <v>44835</v>
      </c>
      <c r="S1510" s="30">
        <v>44835</v>
      </c>
      <c r="T1510" s="30">
        <v>44985</v>
      </c>
      <c r="U1510" s="30">
        <v>45016</v>
      </c>
      <c r="V1510" s="29" t="s">
        <v>1983</v>
      </c>
      <c r="W1510" s="29" t="s">
        <v>1984</v>
      </c>
      <c r="X1510" s="30">
        <v>44874</v>
      </c>
      <c r="Y1510" s="29" t="s">
        <v>1985</v>
      </c>
    </row>
    <row r="1511" spans="1:25" x14ac:dyDescent="0.25">
      <c r="A1511" s="28" t="s">
        <v>2243</v>
      </c>
      <c r="B1511" s="29" t="s">
        <v>2244</v>
      </c>
      <c r="C1511" s="29" t="s">
        <v>776</v>
      </c>
      <c r="D1511" s="29" t="s">
        <v>2258</v>
      </c>
      <c r="E1511" s="29" t="s">
        <v>777</v>
      </c>
      <c r="F1511" s="29" t="s">
        <v>778</v>
      </c>
      <c r="G1511" s="29" t="s">
        <v>1975</v>
      </c>
      <c r="H1511" s="30">
        <v>44740</v>
      </c>
      <c r="I1511" s="30">
        <v>46387</v>
      </c>
      <c r="J1511" s="30" t="s">
        <v>1921</v>
      </c>
      <c r="K1511" s="29" t="s">
        <v>2246</v>
      </c>
      <c r="L1511" s="29" t="s">
        <v>2244</v>
      </c>
      <c r="M1511" s="29" t="s">
        <v>1978</v>
      </c>
      <c r="N1511" s="29" t="s">
        <v>1988</v>
      </c>
      <c r="O1511" s="29" t="s">
        <v>1989</v>
      </c>
      <c r="P1511" s="29" t="s">
        <v>1981</v>
      </c>
      <c r="Q1511" s="29" t="s">
        <v>1982</v>
      </c>
      <c r="R1511" s="30">
        <v>45311</v>
      </c>
      <c r="S1511" s="30">
        <v>45389</v>
      </c>
      <c r="T1511" s="30">
        <v>45731</v>
      </c>
      <c r="U1511" s="30"/>
      <c r="V1511" s="29" t="s">
        <v>1983</v>
      </c>
      <c r="W1511" s="29" t="s">
        <v>1984</v>
      </c>
      <c r="X1511" s="30">
        <v>44874</v>
      </c>
      <c r="Y1511" s="29" t="s">
        <v>1985</v>
      </c>
    </row>
    <row r="1512" spans="1:25" x14ac:dyDescent="0.25">
      <c r="A1512" s="28" t="s">
        <v>2243</v>
      </c>
      <c r="B1512" s="29" t="s">
        <v>2244</v>
      </c>
      <c r="C1512" s="29" t="s">
        <v>776</v>
      </c>
      <c r="D1512" s="29" t="s">
        <v>2258</v>
      </c>
      <c r="E1512" s="29" t="s">
        <v>777</v>
      </c>
      <c r="F1512" s="29" t="s">
        <v>778</v>
      </c>
      <c r="G1512" s="29" t="s">
        <v>1975</v>
      </c>
      <c r="H1512" s="30">
        <v>44740</v>
      </c>
      <c r="I1512" s="30">
        <v>46387</v>
      </c>
      <c r="J1512" s="30" t="s">
        <v>1921</v>
      </c>
      <c r="K1512" s="29" t="s">
        <v>2246</v>
      </c>
      <c r="L1512" s="29" t="s">
        <v>2244</v>
      </c>
      <c r="M1512" s="29" t="s">
        <v>1978</v>
      </c>
      <c r="N1512" s="29" t="s">
        <v>1990</v>
      </c>
      <c r="O1512" s="29" t="s">
        <v>1991</v>
      </c>
      <c r="P1512" s="29" t="s">
        <v>1981</v>
      </c>
      <c r="Q1512" s="29" t="s">
        <v>1982</v>
      </c>
      <c r="R1512" s="30">
        <v>45732</v>
      </c>
      <c r="S1512" s="30"/>
      <c r="T1512" s="30">
        <v>45824</v>
      </c>
      <c r="U1512" s="30"/>
      <c r="V1512" s="29" t="s">
        <v>1983</v>
      </c>
      <c r="W1512" s="29" t="s">
        <v>1984</v>
      </c>
      <c r="X1512" s="30">
        <v>44874</v>
      </c>
      <c r="Y1512" s="29" t="s">
        <v>1985</v>
      </c>
    </row>
    <row r="1513" spans="1:25" x14ac:dyDescent="0.25">
      <c r="A1513" s="28" t="s">
        <v>2243</v>
      </c>
      <c r="B1513" s="29" t="s">
        <v>2244</v>
      </c>
      <c r="C1513" s="29" t="s">
        <v>776</v>
      </c>
      <c r="D1513" s="29" t="s">
        <v>2258</v>
      </c>
      <c r="E1513" s="29" t="s">
        <v>777</v>
      </c>
      <c r="F1513" s="29" t="s">
        <v>778</v>
      </c>
      <c r="G1513" s="29" t="s">
        <v>1975</v>
      </c>
      <c r="H1513" s="30">
        <v>44740</v>
      </c>
      <c r="I1513" s="30">
        <v>46387</v>
      </c>
      <c r="J1513" s="30" t="s">
        <v>1921</v>
      </c>
      <c r="K1513" s="29" t="s">
        <v>2246</v>
      </c>
      <c r="L1513" s="29" t="s">
        <v>2244</v>
      </c>
      <c r="M1513" s="29" t="s">
        <v>1978</v>
      </c>
      <c r="N1513" s="29" t="s">
        <v>1992</v>
      </c>
      <c r="O1513" s="29" t="s">
        <v>1993</v>
      </c>
      <c r="P1513" s="29" t="s">
        <v>1981</v>
      </c>
      <c r="Q1513" s="29" t="s">
        <v>1982</v>
      </c>
      <c r="R1513" s="30">
        <v>45292</v>
      </c>
      <c r="S1513" s="30"/>
      <c r="T1513" s="30">
        <v>46022</v>
      </c>
      <c r="U1513" s="30"/>
      <c r="V1513" s="29" t="s">
        <v>1983</v>
      </c>
      <c r="W1513" s="29" t="s">
        <v>1984</v>
      </c>
      <c r="X1513" s="30">
        <v>44874</v>
      </c>
      <c r="Y1513" s="29" t="s">
        <v>1985</v>
      </c>
    </row>
    <row r="1514" spans="1:25" x14ac:dyDescent="0.25">
      <c r="A1514" s="28" t="s">
        <v>2243</v>
      </c>
      <c r="B1514" s="29" t="s">
        <v>2244</v>
      </c>
      <c r="C1514" s="29" t="s">
        <v>776</v>
      </c>
      <c r="D1514" s="29" t="s">
        <v>2258</v>
      </c>
      <c r="E1514" s="29" t="s">
        <v>777</v>
      </c>
      <c r="F1514" s="29" t="s">
        <v>778</v>
      </c>
      <c r="G1514" s="29" t="s">
        <v>1975</v>
      </c>
      <c r="H1514" s="30">
        <v>44740</v>
      </c>
      <c r="I1514" s="30">
        <v>46387</v>
      </c>
      <c r="J1514" s="30" t="s">
        <v>1921</v>
      </c>
      <c r="K1514" s="29" t="s">
        <v>2246</v>
      </c>
      <c r="L1514" s="29" t="s">
        <v>2244</v>
      </c>
      <c r="M1514" s="29" t="s">
        <v>1978</v>
      </c>
      <c r="N1514" s="29" t="s">
        <v>1994</v>
      </c>
      <c r="O1514" s="29" t="s">
        <v>1995</v>
      </c>
      <c r="P1514" s="29" t="s">
        <v>1981</v>
      </c>
      <c r="Q1514" s="29" t="s">
        <v>1982</v>
      </c>
      <c r="R1514" s="30">
        <v>45825</v>
      </c>
      <c r="S1514" s="30"/>
      <c r="T1514" s="30">
        <v>46266</v>
      </c>
      <c r="U1514" s="30"/>
      <c r="V1514" s="29" t="s">
        <v>1983</v>
      </c>
      <c r="W1514" s="29" t="s">
        <v>1984</v>
      </c>
      <c r="X1514" s="30">
        <v>44874</v>
      </c>
      <c r="Y1514" s="29" t="s">
        <v>1985</v>
      </c>
    </row>
    <row r="1515" spans="1:25" x14ac:dyDescent="0.25">
      <c r="A1515" s="28" t="s">
        <v>2243</v>
      </c>
      <c r="B1515" s="29" t="s">
        <v>2244</v>
      </c>
      <c r="C1515" s="29" t="s">
        <v>776</v>
      </c>
      <c r="D1515" s="29" t="s">
        <v>2258</v>
      </c>
      <c r="E1515" s="29" t="s">
        <v>777</v>
      </c>
      <c r="F1515" s="29" t="s">
        <v>778</v>
      </c>
      <c r="G1515" s="29" t="s">
        <v>1975</v>
      </c>
      <c r="H1515" s="30">
        <v>44740</v>
      </c>
      <c r="I1515" s="30">
        <v>46387</v>
      </c>
      <c r="J1515" s="30" t="s">
        <v>1921</v>
      </c>
      <c r="K1515" s="29" t="s">
        <v>2246</v>
      </c>
      <c r="L1515" s="29" t="s">
        <v>2244</v>
      </c>
      <c r="M1515" s="29" t="s">
        <v>1978</v>
      </c>
      <c r="N1515" s="29" t="s">
        <v>1996</v>
      </c>
      <c r="O1515" s="29" t="s">
        <v>1997</v>
      </c>
      <c r="P1515" s="29" t="s">
        <v>1981</v>
      </c>
      <c r="Q1515" s="29" t="s">
        <v>1982</v>
      </c>
      <c r="R1515" s="30">
        <v>46267</v>
      </c>
      <c r="S1515" s="30"/>
      <c r="T1515" s="30">
        <v>46387</v>
      </c>
      <c r="U1515" s="30"/>
      <c r="V1515" s="29" t="s">
        <v>1983</v>
      </c>
      <c r="W1515" s="29" t="s">
        <v>1984</v>
      </c>
      <c r="X1515" s="30">
        <v>44874</v>
      </c>
      <c r="Y1515" s="29" t="s">
        <v>1985</v>
      </c>
    </row>
    <row r="1516" spans="1:25" x14ac:dyDescent="0.25">
      <c r="A1516" s="28" t="s">
        <v>2243</v>
      </c>
      <c r="B1516" s="29" t="s">
        <v>2244</v>
      </c>
      <c r="C1516" s="29" t="s">
        <v>779</v>
      </c>
      <c r="D1516" s="29" t="s">
        <v>2259</v>
      </c>
      <c r="E1516" s="29" t="s">
        <v>780</v>
      </c>
      <c r="F1516" s="29" t="s">
        <v>781</v>
      </c>
      <c r="G1516" s="29" t="s">
        <v>1975</v>
      </c>
      <c r="H1516" s="30">
        <v>44740</v>
      </c>
      <c r="I1516" s="30">
        <v>46387</v>
      </c>
      <c r="J1516" s="30" t="s">
        <v>1921</v>
      </c>
      <c r="K1516" s="29" t="s">
        <v>2246</v>
      </c>
      <c r="L1516" s="29" t="s">
        <v>2244</v>
      </c>
      <c r="M1516" s="29" t="s">
        <v>1978</v>
      </c>
      <c r="N1516" s="29" t="s">
        <v>1979</v>
      </c>
      <c r="O1516" s="29" t="s">
        <v>1980</v>
      </c>
      <c r="P1516" s="29" t="s">
        <v>1981</v>
      </c>
      <c r="Q1516" s="29" t="s">
        <v>1982</v>
      </c>
      <c r="R1516" s="30">
        <v>44835</v>
      </c>
      <c r="S1516" s="30">
        <v>44835</v>
      </c>
      <c r="T1516" s="30">
        <v>44965</v>
      </c>
      <c r="U1516" s="30">
        <v>44965</v>
      </c>
      <c r="V1516" s="29" t="s">
        <v>1983</v>
      </c>
      <c r="W1516" s="29" t="s">
        <v>1984</v>
      </c>
      <c r="X1516" s="30">
        <v>44874</v>
      </c>
      <c r="Y1516" s="29" t="s">
        <v>1985</v>
      </c>
    </row>
    <row r="1517" spans="1:25" x14ac:dyDescent="0.25">
      <c r="A1517" s="28" t="s">
        <v>2243</v>
      </c>
      <c r="B1517" s="29" t="s">
        <v>2244</v>
      </c>
      <c r="C1517" s="29" t="s">
        <v>779</v>
      </c>
      <c r="D1517" s="29" t="s">
        <v>2259</v>
      </c>
      <c r="E1517" s="29" t="s">
        <v>780</v>
      </c>
      <c r="F1517" s="29" t="s">
        <v>781</v>
      </c>
      <c r="G1517" s="29" t="s">
        <v>1975</v>
      </c>
      <c r="H1517" s="30">
        <v>44740</v>
      </c>
      <c r="I1517" s="30">
        <v>46387</v>
      </c>
      <c r="J1517" s="30" t="s">
        <v>1921</v>
      </c>
      <c r="K1517" s="29" t="s">
        <v>2246</v>
      </c>
      <c r="L1517" s="29" t="s">
        <v>2244</v>
      </c>
      <c r="M1517" s="29" t="s">
        <v>1978</v>
      </c>
      <c r="N1517" s="29" t="s">
        <v>1986</v>
      </c>
      <c r="O1517" s="29" t="s">
        <v>1987</v>
      </c>
      <c r="P1517" s="29" t="s">
        <v>1981</v>
      </c>
      <c r="Q1517" s="29" t="s">
        <v>1982</v>
      </c>
      <c r="R1517" s="30">
        <v>44835</v>
      </c>
      <c r="S1517" s="30">
        <v>44835</v>
      </c>
      <c r="T1517" s="30">
        <v>44985</v>
      </c>
      <c r="U1517" s="30">
        <v>45016</v>
      </c>
      <c r="V1517" s="29" t="s">
        <v>1983</v>
      </c>
      <c r="W1517" s="29" t="s">
        <v>1984</v>
      </c>
      <c r="X1517" s="30">
        <v>44874</v>
      </c>
      <c r="Y1517" s="29" t="s">
        <v>1985</v>
      </c>
    </row>
    <row r="1518" spans="1:25" x14ac:dyDescent="0.25">
      <c r="A1518" s="28" t="s">
        <v>2243</v>
      </c>
      <c r="B1518" s="29" t="s">
        <v>2244</v>
      </c>
      <c r="C1518" s="29" t="s">
        <v>779</v>
      </c>
      <c r="D1518" s="29" t="s">
        <v>2259</v>
      </c>
      <c r="E1518" s="29" t="s">
        <v>780</v>
      </c>
      <c r="F1518" s="29" t="s">
        <v>781</v>
      </c>
      <c r="G1518" s="29" t="s">
        <v>1975</v>
      </c>
      <c r="H1518" s="30">
        <v>44740</v>
      </c>
      <c r="I1518" s="30">
        <v>46387</v>
      </c>
      <c r="J1518" s="30" t="s">
        <v>1921</v>
      </c>
      <c r="K1518" s="29" t="s">
        <v>2246</v>
      </c>
      <c r="L1518" s="29" t="s">
        <v>2244</v>
      </c>
      <c r="M1518" s="29" t="s">
        <v>1978</v>
      </c>
      <c r="N1518" s="29" t="s">
        <v>1988</v>
      </c>
      <c r="O1518" s="29" t="s">
        <v>1989</v>
      </c>
      <c r="P1518" s="29" t="s">
        <v>1981</v>
      </c>
      <c r="Q1518" s="29" t="s">
        <v>1982</v>
      </c>
      <c r="R1518" s="30">
        <v>45311</v>
      </c>
      <c r="S1518" s="30">
        <v>45391</v>
      </c>
      <c r="T1518" s="30">
        <v>45726</v>
      </c>
      <c r="U1518" s="30"/>
      <c r="V1518" s="29" t="s">
        <v>1983</v>
      </c>
      <c r="W1518" s="29" t="s">
        <v>1984</v>
      </c>
      <c r="X1518" s="30">
        <v>44874</v>
      </c>
      <c r="Y1518" s="29" t="s">
        <v>1985</v>
      </c>
    </row>
    <row r="1519" spans="1:25" x14ac:dyDescent="0.25">
      <c r="A1519" s="28" t="s">
        <v>2243</v>
      </c>
      <c r="B1519" s="29" t="s">
        <v>2244</v>
      </c>
      <c r="C1519" s="29" t="s">
        <v>779</v>
      </c>
      <c r="D1519" s="29" t="s">
        <v>2259</v>
      </c>
      <c r="E1519" s="29" t="s">
        <v>780</v>
      </c>
      <c r="F1519" s="29" t="s">
        <v>781</v>
      </c>
      <c r="G1519" s="29" t="s">
        <v>1975</v>
      </c>
      <c r="H1519" s="30">
        <v>44740</v>
      </c>
      <c r="I1519" s="30">
        <v>46387</v>
      </c>
      <c r="J1519" s="30" t="s">
        <v>1921</v>
      </c>
      <c r="K1519" s="29" t="s">
        <v>2246</v>
      </c>
      <c r="L1519" s="29" t="s">
        <v>2244</v>
      </c>
      <c r="M1519" s="29" t="s">
        <v>1978</v>
      </c>
      <c r="N1519" s="29" t="s">
        <v>1990</v>
      </c>
      <c r="O1519" s="29" t="s">
        <v>1991</v>
      </c>
      <c r="P1519" s="29" t="s">
        <v>1981</v>
      </c>
      <c r="Q1519" s="29" t="s">
        <v>1982</v>
      </c>
      <c r="R1519" s="30">
        <v>45727</v>
      </c>
      <c r="S1519" s="30"/>
      <c r="T1519" s="30">
        <v>45819</v>
      </c>
      <c r="U1519" s="30"/>
      <c r="V1519" s="29" t="s">
        <v>1983</v>
      </c>
      <c r="W1519" s="29" t="s">
        <v>1984</v>
      </c>
      <c r="X1519" s="30">
        <v>44874</v>
      </c>
      <c r="Y1519" s="29" t="s">
        <v>1985</v>
      </c>
    </row>
    <row r="1520" spans="1:25" x14ac:dyDescent="0.25">
      <c r="A1520" s="28" t="s">
        <v>2243</v>
      </c>
      <c r="B1520" s="29" t="s">
        <v>2244</v>
      </c>
      <c r="C1520" s="29" t="s">
        <v>779</v>
      </c>
      <c r="D1520" s="29" t="s">
        <v>2259</v>
      </c>
      <c r="E1520" s="29" t="s">
        <v>780</v>
      </c>
      <c r="F1520" s="29" t="s">
        <v>781</v>
      </c>
      <c r="G1520" s="29" t="s">
        <v>1975</v>
      </c>
      <c r="H1520" s="30">
        <v>44740</v>
      </c>
      <c r="I1520" s="30">
        <v>46387</v>
      </c>
      <c r="J1520" s="30" t="s">
        <v>1921</v>
      </c>
      <c r="K1520" s="29" t="s">
        <v>2246</v>
      </c>
      <c r="L1520" s="29" t="s">
        <v>2244</v>
      </c>
      <c r="M1520" s="29" t="s">
        <v>1978</v>
      </c>
      <c r="N1520" s="29" t="s">
        <v>1992</v>
      </c>
      <c r="O1520" s="29" t="s">
        <v>1993</v>
      </c>
      <c r="P1520" s="29" t="s">
        <v>1981</v>
      </c>
      <c r="Q1520" s="29" t="s">
        <v>1982</v>
      </c>
      <c r="R1520" s="30">
        <v>45292</v>
      </c>
      <c r="S1520" s="30"/>
      <c r="T1520" s="30">
        <v>46022</v>
      </c>
      <c r="U1520" s="30"/>
      <c r="V1520" s="29" t="s">
        <v>1983</v>
      </c>
      <c r="W1520" s="29" t="s">
        <v>1984</v>
      </c>
      <c r="X1520" s="30">
        <v>44874</v>
      </c>
      <c r="Y1520" s="29" t="s">
        <v>1985</v>
      </c>
    </row>
    <row r="1521" spans="1:25" x14ac:dyDescent="0.25">
      <c r="A1521" s="28" t="s">
        <v>2243</v>
      </c>
      <c r="B1521" s="29" t="s">
        <v>2244</v>
      </c>
      <c r="C1521" s="29" t="s">
        <v>779</v>
      </c>
      <c r="D1521" s="29" t="s">
        <v>2259</v>
      </c>
      <c r="E1521" s="29" t="s">
        <v>780</v>
      </c>
      <c r="F1521" s="29" t="s">
        <v>781</v>
      </c>
      <c r="G1521" s="29" t="s">
        <v>1975</v>
      </c>
      <c r="H1521" s="30">
        <v>44740</v>
      </c>
      <c r="I1521" s="30">
        <v>46387</v>
      </c>
      <c r="J1521" s="30" t="s">
        <v>1921</v>
      </c>
      <c r="K1521" s="29" t="s">
        <v>2246</v>
      </c>
      <c r="L1521" s="29" t="s">
        <v>2244</v>
      </c>
      <c r="M1521" s="29" t="s">
        <v>1978</v>
      </c>
      <c r="N1521" s="29" t="s">
        <v>1994</v>
      </c>
      <c r="O1521" s="29" t="s">
        <v>1995</v>
      </c>
      <c r="P1521" s="29" t="s">
        <v>1981</v>
      </c>
      <c r="Q1521" s="29" t="s">
        <v>1982</v>
      </c>
      <c r="R1521" s="30">
        <v>45820</v>
      </c>
      <c r="S1521" s="30"/>
      <c r="T1521" s="30">
        <v>46266</v>
      </c>
      <c r="U1521" s="30"/>
      <c r="V1521" s="29" t="s">
        <v>1983</v>
      </c>
      <c r="W1521" s="29" t="s">
        <v>1984</v>
      </c>
      <c r="X1521" s="30">
        <v>44874</v>
      </c>
      <c r="Y1521" s="29" t="s">
        <v>1985</v>
      </c>
    </row>
    <row r="1522" spans="1:25" x14ac:dyDescent="0.25">
      <c r="A1522" s="28" t="s">
        <v>2243</v>
      </c>
      <c r="B1522" s="29" t="s">
        <v>2244</v>
      </c>
      <c r="C1522" s="29" t="s">
        <v>779</v>
      </c>
      <c r="D1522" s="29" t="s">
        <v>2259</v>
      </c>
      <c r="E1522" s="29" t="s">
        <v>780</v>
      </c>
      <c r="F1522" s="29" t="s">
        <v>781</v>
      </c>
      <c r="G1522" s="29" t="s">
        <v>1975</v>
      </c>
      <c r="H1522" s="30">
        <v>44740</v>
      </c>
      <c r="I1522" s="30">
        <v>46387</v>
      </c>
      <c r="J1522" s="30" t="s">
        <v>1921</v>
      </c>
      <c r="K1522" s="29" t="s">
        <v>2246</v>
      </c>
      <c r="L1522" s="29" t="s">
        <v>2244</v>
      </c>
      <c r="M1522" s="29" t="s">
        <v>1978</v>
      </c>
      <c r="N1522" s="29" t="s">
        <v>1996</v>
      </c>
      <c r="O1522" s="29" t="s">
        <v>1997</v>
      </c>
      <c r="P1522" s="29" t="s">
        <v>1981</v>
      </c>
      <c r="Q1522" s="29" t="s">
        <v>1982</v>
      </c>
      <c r="R1522" s="30">
        <v>46267</v>
      </c>
      <c r="S1522" s="30"/>
      <c r="T1522" s="30">
        <v>46387</v>
      </c>
      <c r="U1522" s="30"/>
      <c r="V1522" s="29" t="s">
        <v>1983</v>
      </c>
      <c r="W1522" s="29" t="s">
        <v>1984</v>
      </c>
      <c r="X1522" s="30">
        <v>44874</v>
      </c>
      <c r="Y1522" s="29" t="s">
        <v>1985</v>
      </c>
    </row>
    <row r="1523" spans="1:25" x14ac:dyDescent="0.25">
      <c r="A1523" s="28" t="s">
        <v>2243</v>
      </c>
      <c r="B1523" s="29" t="s">
        <v>2244</v>
      </c>
      <c r="C1523" s="29" t="s">
        <v>782</v>
      </c>
      <c r="D1523" s="29" t="s">
        <v>2260</v>
      </c>
      <c r="E1523" s="29" t="s">
        <v>783</v>
      </c>
      <c r="F1523" s="29" t="s">
        <v>784</v>
      </c>
      <c r="G1523" s="29" t="s">
        <v>1975</v>
      </c>
      <c r="H1523" s="30">
        <v>44740</v>
      </c>
      <c r="I1523" s="30">
        <v>46387</v>
      </c>
      <c r="J1523" s="30" t="s">
        <v>1921</v>
      </c>
      <c r="K1523" s="29" t="s">
        <v>2246</v>
      </c>
      <c r="L1523" s="29" t="s">
        <v>2244</v>
      </c>
      <c r="M1523" s="29" t="s">
        <v>1978</v>
      </c>
      <c r="N1523" s="29" t="s">
        <v>1979</v>
      </c>
      <c r="O1523" s="29" t="s">
        <v>1980</v>
      </c>
      <c r="P1523" s="29" t="s">
        <v>1981</v>
      </c>
      <c r="Q1523" s="29" t="s">
        <v>1982</v>
      </c>
      <c r="R1523" s="30">
        <v>44835</v>
      </c>
      <c r="S1523" s="30">
        <v>44835</v>
      </c>
      <c r="T1523" s="30">
        <v>44965</v>
      </c>
      <c r="U1523" s="30">
        <v>44965</v>
      </c>
      <c r="V1523" s="29" t="s">
        <v>1983</v>
      </c>
      <c r="W1523" s="29" t="s">
        <v>1984</v>
      </c>
      <c r="X1523" s="30">
        <v>44874</v>
      </c>
      <c r="Y1523" s="29" t="s">
        <v>1985</v>
      </c>
    </row>
    <row r="1524" spans="1:25" x14ac:dyDescent="0.25">
      <c r="A1524" s="28" t="s">
        <v>2243</v>
      </c>
      <c r="B1524" s="29" t="s">
        <v>2244</v>
      </c>
      <c r="C1524" s="29" t="s">
        <v>782</v>
      </c>
      <c r="D1524" s="29" t="s">
        <v>2260</v>
      </c>
      <c r="E1524" s="29" t="s">
        <v>783</v>
      </c>
      <c r="F1524" s="29" t="s">
        <v>784</v>
      </c>
      <c r="G1524" s="29" t="s">
        <v>1975</v>
      </c>
      <c r="H1524" s="30">
        <v>44740</v>
      </c>
      <c r="I1524" s="30">
        <v>46387</v>
      </c>
      <c r="J1524" s="30" t="s">
        <v>1921</v>
      </c>
      <c r="K1524" s="29" t="s">
        <v>2246</v>
      </c>
      <c r="L1524" s="29" t="s">
        <v>2244</v>
      </c>
      <c r="M1524" s="29" t="s">
        <v>1978</v>
      </c>
      <c r="N1524" s="29" t="s">
        <v>1986</v>
      </c>
      <c r="O1524" s="29" t="s">
        <v>1987</v>
      </c>
      <c r="P1524" s="29" t="s">
        <v>1981</v>
      </c>
      <c r="Q1524" s="29" t="s">
        <v>1982</v>
      </c>
      <c r="R1524" s="30">
        <v>44835</v>
      </c>
      <c r="S1524" s="30">
        <v>44835</v>
      </c>
      <c r="T1524" s="30">
        <v>44985</v>
      </c>
      <c r="U1524" s="30">
        <v>45016</v>
      </c>
      <c r="V1524" s="29" t="s">
        <v>1983</v>
      </c>
      <c r="W1524" s="29" t="s">
        <v>1984</v>
      </c>
      <c r="X1524" s="30">
        <v>44874</v>
      </c>
      <c r="Y1524" s="29" t="s">
        <v>1985</v>
      </c>
    </row>
    <row r="1525" spans="1:25" x14ac:dyDescent="0.25">
      <c r="A1525" s="28" t="s">
        <v>2243</v>
      </c>
      <c r="B1525" s="29" t="s">
        <v>2244</v>
      </c>
      <c r="C1525" s="29" t="s">
        <v>782</v>
      </c>
      <c r="D1525" s="29" t="s">
        <v>2260</v>
      </c>
      <c r="E1525" s="29" t="s">
        <v>783</v>
      </c>
      <c r="F1525" s="29" t="s">
        <v>784</v>
      </c>
      <c r="G1525" s="29" t="s">
        <v>1975</v>
      </c>
      <c r="H1525" s="30">
        <v>44740</v>
      </c>
      <c r="I1525" s="30">
        <v>46387</v>
      </c>
      <c r="J1525" s="30" t="s">
        <v>1921</v>
      </c>
      <c r="K1525" s="29" t="s">
        <v>2246</v>
      </c>
      <c r="L1525" s="29" t="s">
        <v>2244</v>
      </c>
      <c r="M1525" s="29" t="s">
        <v>1978</v>
      </c>
      <c r="N1525" s="29" t="s">
        <v>1988</v>
      </c>
      <c r="O1525" s="29" t="s">
        <v>1989</v>
      </c>
      <c r="P1525" s="29" t="s">
        <v>1981</v>
      </c>
      <c r="Q1525" s="29" t="s">
        <v>1982</v>
      </c>
      <c r="R1525" s="30">
        <v>45311</v>
      </c>
      <c r="S1525" s="30">
        <v>45467</v>
      </c>
      <c r="T1525" s="30">
        <v>45731</v>
      </c>
      <c r="U1525" s="30"/>
      <c r="V1525" s="29" t="s">
        <v>1983</v>
      </c>
      <c r="W1525" s="29" t="s">
        <v>1984</v>
      </c>
      <c r="X1525" s="30">
        <v>44874</v>
      </c>
      <c r="Y1525" s="29" t="s">
        <v>1985</v>
      </c>
    </row>
    <row r="1526" spans="1:25" x14ac:dyDescent="0.25">
      <c r="A1526" s="28" t="s">
        <v>2243</v>
      </c>
      <c r="B1526" s="29" t="s">
        <v>2244</v>
      </c>
      <c r="C1526" s="29" t="s">
        <v>782</v>
      </c>
      <c r="D1526" s="29" t="s">
        <v>2260</v>
      </c>
      <c r="E1526" s="29" t="s">
        <v>783</v>
      </c>
      <c r="F1526" s="29" t="s">
        <v>784</v>
      </c>
      <c r="G1526" s="29" t="s">
        <v>1975</v>
      </c>
      <c r="H1526" s="30">
        <v>44740</v>
      </c>
      <c r="I1526" s="30">
        <v>46387</v>
      </c>
      <c r="J1526" s="30" t="s">
        <v>1921</v>
      </c>
      <c r="K1526" s="29" t="s">
        <v>2246</v>
      </c>
      <c r="L1526" s="29" t="s">
        <v>2244</v>
      </c>
      <c r="M1526" s="29" t="s">
        <v>1978</v>
      </c>
      <c r="N1526" s="29" t="s">
        <v>1990</v>
      </c>
      <c r="O1526" s="29" t="s">
        <v>1991</v>
      </c>
      <c r="P1526" s="29" t="s">
        <v>1981</v>
      </c>
      <c r="Q1526" s="29" t="s">
        <v>1982</v>
      </c>
      <c r="R1526" s="30">
        <v>45732</v>
      </c>
      <c r="S1526" s="30"/>
      <c r="T1526" s="30">
        <v>45818</v>
      </c>
      <c r="U1526" s="30"/>
      <c r="V1526" s="29" t="s">
        <v>1983</v>
      </c>
      <c r="W1526" s="29" t="s">
        <v>1984</v>
      </c>
      <c r="X1526" s="30">
        <v>44874</v>
      </c>
      <c r="Y1526" s="29" t="s">
        <v>1985</v>
      </c>
    </row>
    <row r="1527" spans="1:25" x14ac:dyDescent="0.25">
      <c r="A1527" s="28" t="s">
        <v>2243</v>
      </c>
      <c r="B1527" s="29" t="s">
        <v>2244</v>
      </c>
      <c r="C1527" s="29" t="s">
        <v>782</v>
      </c>
      <c r="D1527" s="29" t="s">
        <v>2260</v>
      </c>
      <c r="E1527" s="29" t="s">
        <v>783</v>
      </c>
      <c r="F1527" s="29" t="s">
        <v>784</v>
      </c>
      <c r="G1527" s="29" t="s">
        <v>1975</v>
      </c>
      <c r="H1527" s="30">
        <v>44740</v>
      </c>
      <c r="I1527" s="30">
        <v>46387</v>
      </c>
      <c r="J1527" s="30" t="s">
        <v>1921</v>
      </c>
      <c r="K1527" s="29" t="s">
        <v>2246</v>
      </c>
      <c r="L1527" s="29" t="s">
        <v>2244</v>
      </c>
      <c r="M1527" s="29" t="s">
        <v>1978</v>
      </c>
      <c r="N1527" s="29" t="s">
        <v>1992</v>
      </c>
      <c r="O1527" s="29" t="s">
        <v>1993</v>
      </c>
      <c r="P1527" s="29" t="s">
        <v>1981</v>
      </c>
      <c r="Q1527" s="29" t="s">
        <v>1982</v>
      </c>
      <c r="R1527" s="30">
        <v>45292</v>
      </c>
      <c r="S1527" s="30"/>
      <c r="T1527" s="30">
        <v>46022</v>
      </c>
      <c r="U1527" s="30"/>
      <c r="V1527" s="29" t="s">
        <v>1983</v>
      </c>
      <c r="W1527" s="29" t="s">
        <v>1984</v>
      </c>
      <c r="X1527" s="30">
        <v>44874</v>
      </c>
      <c r="Y1527" s="29" t="s">
        <v>1985</v>
      </c>
    </row>
    <row r="1528" spans="1:25" x14ac:dyDescent="0.25">
      <c r="A1528" s="28" t="s">
        <v>2243</v>
      </c>
      <c r="B1528" s="29" t="s">
        <v>2244</v>
      </c>
      <c r="C1528" s="29" t="s">
        <v>782</v>
      </c>
      <c r="D1528" s="29" t="s">
        <v>2260</v>
      </c>
      <c r="E1528" s="29" t="s">
        <v>783</v>
      </c>
      <c r="F1528" s="29" t="s">
        <v>784</v>
      </c>
      <c r="G1528" s="29" t="s">
        <v>1975</v>
      </c>
      <c r="H1528" s="30">
        <v>44740</v>
      </c>
      <c r="I1528" s="30">
        <v>46387</v>
      </c>
      <c r="J1528" s="30" t="s">
        <v>1921</v>
      </c>
      <c r="K1528" s="29" t="s">
        <v>2246</v>
      </c>
      <c r="L1528" s="29" t="s">
        <v>2244</v>
      </c>
      <c r="M1528" s="29" t="s">
        <v>1978</v>
      </c>
      <c r="N1528" s="29" t="s">
        <v>1994</v>
      </c>
      <c r="O1528" s="29" t="s">
        <v>1995</v>
      </c>
      <c r="P1528" s="29" t="s">
        <v>1981</v>
      </c>
      <c r="Q1528" s="29" t="s">
        <v>1982</v>
      </c>
      <c r="R1528" s="30">
        <v>45819</v>
      </c>
      <c r="S1528" s="30"/>
      <c r="T1528" s="30">
        <v>46266</v>
      </c>
      <c r="U1528" s="30"/>
      <c r="V1528" s="29" t="s">
        <v>1983</v>
      </c>
      <c r="W1528" s="29" t="s">
        <v>1984</v>
      </c>
      <c r="X1528" s="30">
        <v>44874</v>
      </c>
      <c r="Y1528" s="29" t="s">
        <v>1985</v>
      </c>
    </row>
    <row r="1529" spans="1:25" x14ac:dyDescent="0.25">
      <c r="A1529" s="28" t="s">
        <v>2243</v>
      </c>
      <c r="B1529" s="29" t="s">
        <v>2244</v>
      </c>
      <c r="C1529" s="29" t="s">
        <v>782</v>
      </c>
      <c r="D1529" s="29" t="s">
        <v>2260</v>
      </c>
      <c r="E1529" s="29" t="s">
        <v>783</v>
      </c>
      <c r="F1529" s="29" t="s">
        <v>784</v>
      </c>
      <c r="G1529" s="29" t="s">
        <v>1975</v>
      </c>
      <c r="H1529" s="30">
        <v>44740</v>
      </c>
      <c r="I1529" s="30">
        <v>46387</v>
      </c>
      <c r="J1529" s="30" t="s">
        <v>1921</v>
      </c>
      <c r="K1529" s="29" t="s">
        <v>2246</v>
      </c>
      <c r="L1529" s="29" t="s">
        <v>2244</v>
      </c>
      <c r="M1529" s="29" t="s">
        <v>1978</v>
      </c>
      <c r="N1529" s="29" t="s">
        <v>1996</v>
      </c>
      <c r="O1529" s="29" t="s">
        <v>1997</v>
      </c>
      <c r="P1529" s="29" t="s">
        <v>1981</v>
      </c>
      <c r="Q1529" s="29" t="s">
        <v>1982</v>
      </c>
      <c r="R1529" s="30">
        <v>46267</v>
      </c>
      <c r="S1529" s="30"/>
      <c r="T1529" s="30">
        <v>46387</v>
      </c>
      <c r="U1529" s="30"/>
      <c r="V1529" s="29" t="s">
        <v>1983</v>
      </c>
      <c r="W1529" s="29" t="s">
        <v>1984</v>
      </c>
      <c r="X1529" s="30">
        <v>44874</v>
      </c>
      <c r="Y1529" s="29" t="s">
        <v>1985</v>
      </c>
    </row>
    <row r="1530" spans="1:25" x14ac:dyDescent="0.25">
      <c r="A1530" s="28" t="s">
        <v>2528</v>
      </c>
      <c r="B1530" s="29" t="s">
        <v>2529</v>
      </c>
      <c r="C1530" s="29" t="s">
        <v>1827</v>
      </c>
      <c r="D1530" s="29" t="s">
        <v>2572</v>
      </c>
      <c r="E1530" s="29" t="s">
        <v>1828</v>
      </c>
      <c r="F1530" s="29" t="s">
        <v>1829</v>
      </c>
      <c r="G1530" s="29" t="s">
        <v>1975</v>
      </c>
      <c r="H1530" s="30">
        <v>44628</v>
      </c>
      <c r="I1530" s="30">
        <v>46752</v>
      </c>
      <c r="J1530" s="30">
        <v>46752</v>
      </c>
      <c r="K1530" s="29" t="s">
        <v>2531</v>
      </c>
      <c r="L1530" s="29" t="s">
        <v>2532</v>
      </c>
      <c r="M1530" s="29" t="s">
        <v>1978</v>
      </c>
      <c r="N1530" s="29" t="s">
        <v>1979</v>
      </c>
      <c r="O1530" s="29" t="s">
        <v>1980</v>
      </c>
      <c r="P1530" s="29" t="s">
        <v>1981</v>
      </c>
      <c r="Q1530" s="29" t="s">
        <v>1982</v>
      </c>
      <c r="R1530" s="30">
        <v>45504</v>
      </c>
      <c r="S1530" s="30"/>
      <c r="T1530" s="30">
        <v>45838</v>
      </c>
      <c r="U1530" s="30"/>
      <c r="V1530" s="29" t="s">
        <v>2000</v>
      </c>
      <c r="W1530" s="29" t="s">
        <v>2001</v>
      </c>
      <c r="X1530" s="30">
        <v>44873</v>
      </c>
      <c r="Y1530" s="29" t="s">
        <v>33</v>
      </c>
    </row>
    <row r="1531" spans="1:25" x14ac:dyDescent="0.25">
      <c r="A1531" s="28" t="s">
        <v>2528</v>
      </c>
      <c r="B1531" s="29" t="s">
        <v>2529</v>
      </c>
      <c r="C1531" s="29" t="s">
        <v>1827</v>
      </c>
      <c r="D1531" s="29" t="s">
        <v>2572</v>
      </c>
      <c r="E1531" s="29" t="s">
        <v>1828</v>
      </c>
      <c r="F1531" s="29" t="s">
        <v>1829</v>
      </c>
      <c r="G1531" s="29" t="s">
        <v>1975</v>
      </c>
      <c r="H1531" s="30">
        <v>44628</v>
      </c>
      <c r="I1531" s="30">
        <v>46752</v>
      </c>
      <c r="J1531" s="30">
        <v>46752</v>
      </c>
      <c r="K1531" s="29" t="s">
        <v>2531</v>
      </c>
      <c r="L1531" s="29" t="s">
        <v>2532</v>
      </c>
      <c r="M1531" s="29" t="s">
        <v>1978</v>
      </c>
      <c r="N1531" s="29" t="s">
        <v>1986</v>
      </c>
      <c r="O1531" s="29" t="s">
        <v>1987</v>
      </c>
      <c r="P1531" s="29" t="s">
        <v>1981</v>
      </c>
      <c r="Q1531" s="29" t="s">
        <v>1982</v>
      </c>
      <c r="R1531" s="30">
        <v>45504</v>
      </c>
      <c r="S1531" s="30"/>
      <c r="T1531" s="30">
        <v>45838</v>
      </c>
      <c r="U1531" s="30"/>
      <c r="V1531" s="29" t="s">
        <v>2000</v>
      </c>
      <c r="W1531" s="29" t="s">
        <v>2001</v>
      </c>
      <c r="X1531" s="30">
        <v>44873</v>
      </c>
      <c r="Y1531" s="29" t="s">
        <v>33</v>
      </c>
    </row>
    <row r="1532" spans="1:25" x14ac:dyDescent="0.25">
      <c r="A1532" s="28" t="s">
        <v>2528</v>
      </c>
      <c r="B1532" s="29" t="s">
        <v>2529</v>
      </c>
      <c r="C1532" s="29" t="s">
        <v>1827</v>
      </c>
      <c r="D1532" s="29" t="s">
        <v>2572</v>
      </c>
      <c r="E1532" s="29" t="s">
        <v>1828</v>
      </c>
      <c r="F1532" s="29" t="s">
        <v>1829</v>
      </c>
      <c r="G1532" s="29" t="s">
        <v>1975</v>
      </c>
      <c r="H1532" s="30">
        <v>44628</v>
      </c>
      <c r="I1532" s="30">
        <v>46752</v>
      </c>
      <c r="J1532" s="30">
        <v>46752</v>
      </c>
      <c r="K1532" s="29" t="s">
        <v>2531</v>
      </c>
      <c r="L1532" s="29" t="s">
        <v>2532</v>
      </c>
      <c r="M1532" s="29" t="s">
        <v>1978</v>
      </c>
      <c r="N1532" s="29" t="s">
        <v>1988</v>
      </c>
      <c r="O1532" s="29" t="s">
        <v>1989</v>
      </c>
      <c r="P1532" s="29" t="s">
        <v>1981</v>
      </c>
      <c r="Q1532" s="29" t="s">
        <v>1982</v>
      </c>
      <c r="R1532" s="30">
        <v>45504</v>
      </c>
      <c r="S1532" s="30"/>
      <c r="T1532" s="30">
        <v>45838</v>
      </c>
      <c r="U1532" s="30"/>
      <c r="V1532" s="29" t="s">
        <v>2000</v>
      </c>
      <c r="W1532" s="29" t="s">
        <v>2001</v>
      </c>
      <c r="X1532" s="30">
        <v>44873</v>
      </c>
      <c r="Y1532" s="29" t="s">
        <v>33</v>
      </c>
    </row>
    <row r="1533" spans="1:25" x14ac:dyDescent="0.25">
      <c r="A1533" s="28" t="s">
        <v>2528</v>
      </c>
      <c r="B1533" s="29" t="s">
        <v>2529</v>
      </c>
      <c r="C1533" s="29" t="s">
        <v>1827</v>
      </c>
      <c r="D1533" s="29" t="s">
        <v>2572</v>
      </c>
      <c r="E1533" s="29" t="s">
        <v>1828</v>
      </c>
      <c r="F1533" s="29" t="s">
        <v>1829</v>
      </c>
      <c r="G1533" s="29" t="s">
        <v>1975</v>
      </c>
      <c r="H1533" s="30">
        <v>44628</v>
      </c>
      <c r="I1533" s="30">
        <v>46752</v>
      </c>
      <c r="J1533" s="30">
        <v>46752</v>
      </c>
      <c r="K1533" s="29" t="s">
        <v>2531</v>
      </c>
      <c r="L1533" s="29" t="s">
        <v>2532</v>
      </c>
      <c r="M1533" s="29" t="s">
        <v>1978</v>
      </c>
      <c r="N1533" s="29" t="s">
        <v>1990</v>
      </c>
      <c r="O1533" s="29" t="s">
        <v>1991</v>
      </c>
      <c r="P1533" s="29" t="s">
        <v>1981</v>
      </c>
      <c r="Q1533" s="29" t="s">
        <v>1982</v>
      </c>
      <c r="R1533" s="30">
        <v>45504</v>
      </c>
      <c r="S1533" s="30"/>
      <c r="T1533" s="30">
        <v>45838</v>
      </c>
      <c r="U1533" s="30"/>
      <c r="V1533" s="29" t="s">
        <v>2000</v>
      </c>
      <c r="W1533" s="29" t="s">
        <v>2001</v>
      </c>
      <c r="X1533" s="30">
        <v>44873</v>
      </c>
      <c r="Y1533" s="29" t="s">
        <v>33</v>
      </c>
    </row>
    <row r="1534" spans="1:25" x14ac:dyDescent="0.25">
      <c r="A1534" s="28" t="s">
        <v>2528</v>
      </c>
      <c r="B1534" s="29" t="s">
        <v>2529</v>
      </c>
      <c r="C1534" s="29" t="s">
        <v>1827</v>
      </c>
      <c r="D1534" s="29" t="s">
        <v>2572</v>
      </c>
      <c r="E1534" s="29" t="s">
        <v>1828</v>
      </c>
      <c r="F1534" s="29" t="s">
        <v>1829</v>
      </c>
      <c r="G1534" s="29" t="s">
        <v>1975</v>
      </c>
      <c r="H1534" s="30">
        <v>44628</v>
      </c>
      <c r="I1534" s="30">
        <v>46752</v>
      </c>
      <c r="J1534" s="30">
        <v>46752</v>
      </c>
      <c r="K1534" s="29" t="s">
        <v>2531</v>
      </c>
      <c r="L1534" s="29" t="s">
        <v>2532</v>
      </c>
      <c r="M1534" s="29" t="s">
        <v>1978</v>
      </c>
      <c r="N1534" s="29" t="s">
        <v>1992</v>
      </c>
      <c r="O1534" s="29" t="s">
        <v>1993</v>
      </c>
      <c r="P1534" s="29" t="s">
        <v>1981</v>
      </c>
      <c r="Q1534" s="29" t="s">
        <v>1982</v>
      </c>
      <c r="R1534" s="30">
        <v>45870</v>
      </c>
      <c r="S1534" s="30"/>
      <c r="T1534" s="30">
        <v>45930</v>
      </c>
      <c r="U1534" s="30"/>
      <c r="V1534" s="29" t="s">
        <v>2000</v>
      </c>
      <c r="W1534" s="29" t="s">
        <v>2001</v>
      </c>
      <c r="X1534" s="30">
        <v>44873</v>
      </c>
      <c r="Y1534" s="29" t="s">
        <v>33</v>
      </c>
    </row>
    <row r="1535" spans="1:25" x14ac:dyDescent="0.25">
      <c r="A1535" s="28" t="s">
        <v>2528</v>
      </c>
      <c r="B1535" s="29" t="s">
        <v>2529</v>
      </c>
      <c r="C1535" s="29" t="s">
        <v>1827</v>
      </c>
      <c r="D1535" s="29" t="s">
        <v>2572</v>
      </c>
      <c r="E1535" s="29" t="s">
        <v>1828</v>
      </c>
      <c r="F1535" s="29" t="s">
        <v>1829</v>
      </c>
      <c r="G1535" s="29" t="s">
        <v>1975</v>
      </c>
      <c r="H1535" s="30">
        <v>44628</v>
      </c>
      <c r="I1535" s="30">
        <v>46752</v>
      </c>
      <c r="J1535" s="30">
        <v>46752</v>
      </c>
      <c r="K1535" s="29" t="s">
        <v>2531</v>
      </c>
      <c r="L1535" s="29" t="s">
        <v>2532</v>
      </c>
      <c r="M1535" s="29" t="s">
        <v>1978</v>
      </c>
      <c r="N1535" s="29" t="s">
        <v>1994</v>
      </c>
      <c r="O1535" s="29" t="s">
        <v>1995</v>
      </c>
      <c r="P1535" s="29" t="s">
        <v>1981</v>
      </c>
      <c r="Q1535" s="29" t="s">
        <v>1982</v>
      </c>
      <c r="R1535" s="30">
        <v>45901</v>
      </c>
      <c r="S1535" s="30"/>
      <c r="T1535" s="30">
        <v>46142</v>
      </c>
      <c r="U1535" s="30"/>
      <c r="V1535" s="29" t="s">
        <v>2000</v>
      </c>
      <c r="W1535" s="29" t="s">
        <v>2001</v>
      </c>
      <c r="X1535" s="30">
        <v>44873</v>
      </c>
      <c r="Y1535" s="29" t="s">
        <v>33</v>
      </c>
    </row>
    <row r="1536" spans="1:25" x14ac:dyDescent="0.25">
      <c r="A1536" s="28" t="s">
        <v>2528</v>
      </c>
      <c r="B1536" s="29" t="s">
        <v>2529</v>
      </c>
      <c r="C1536" s="29" t="s">
        <v>1827</v>
      </c>
      <c r="D1536" s="29" t="s">
        <v>2572</v>
      </c>
      <c r="E1536" s="29" t="s">
        <v>1828</v>
      </c>
      <c r="F1536" s="29" t="s">
        <v>1829</v>
      </c>
      <c r="G1536" s="29" t="s">
        <v>1975</v>
      </c>
      <c r="H1536" s="30">
        <v>44628</v>
      </c>
      <c r="I1536" s="30">
        <v>46752</v>
      </c>
      <c r="J1536" s="30">
        <v>46752</v>
      </c>
      <c r="K1536" s="29" t="s">
        <v>2531</v>
      </c>
      <c r="L1536" s="29" t="s">
        <v>2532</v>
      </c>
      <c r="M1536" s="29" t="s">
        <v>1978</v>
      </c>
      <c r="N1536" s="29" t="s">
        <v>1996</v>
      </c>
      <c r="O1536" s="29" t="s">
        <v>1997</v>
      </c>
      <c r="P1536" s="29" t="s">
        <v>1981</v>
      </c>
      <c r="Q1536" s="29" t="s">
        <v>1982</v>
      </c>
      <c r="R1536" s="30">
        <v>46173</v>
      </c>
      <c r="S1536" s="30"/>
      <c r="T1536" s="30">
        <v>46387</v>
      </c>
      <c r="U1536" s="30"/>
      <c r="V1536" s="29" t="s">
        <v>2000</v>
      </c>
      <c r="W1536" s="29" t="s">
        <v>2001</v>
      </c>
      <c r="X1536" s="30">
        <v>44873</v>
      </c>
      <c r="Y1536" s="29" t="s">
        <v>33</v>
      </c>
    </row>
    <row r="1537" spans="1:25" x14ac:dyDescent="0.25">
      <c r="A1537" s="28" t="s">
        <v>2528</v>
      </c>
      <c r="B1537" s="29" t="s">
        <v>2529</v>
      </c>
      <c r="C1537" s="29" t="s">
        <v>1812</v>
      </c>
      <c r="D1537" s="29" t="s">
        <v>2567</v>
      </c>
      <c r="E1537" s="29" t="s">
        <v>1813</v>
      </c>
      <c r="F1537" s="29" t="s">
        <v>1814</v>
      </c>
      <c r="G1537" s="29" t="s">
        <v>1975</v>
      </c>
      <c r="H1537" s="30">
        <v>44606</v>
      </c>
      <c r="I1537" s="30">
        <v>45657</v>
      </c>
      <c r="J1537" s="30" t="s">
        <v>1921</v>
      </c>
      <c r="K1537" s="29" t="s">
        <v>2531</v>
      </c>
      <c r="L1537" s="29" t="s">
        <v>2532</v>
      </c>
      <c r="M1537" s="29" t="s">
        <v>1978</v>
      </c>
      <c r="N1537" s="29" t="s">
        <v>1979</v>
      </c>
      <c r="O1537" s="29" t="s">
        <v>1980</v>
      </c>
      <c r="P1537" s="29" t="s">
        <v>1981</v>
      </c>
      <c r="Q1537" s="29" t="s">
        <v>1982</v>
      </c>
      <c r="R1537" s="30">
        <v>43244</v>
      </c>
      <c r="S1537" s="30">
        <v>43244</v>
      </c>
      <c r="T1537" s="30">
        <v>43845</v>
      </c>
      <c r="U1537" s="30">
        <v>43845</v>
      </c>
      <c r="V1537" s="29" t="s">
        <v>1983</v>
      </c>
      <c r="W1537" s="29" t="s">
        <v>1984</v>
      </c>
      <c r="X1537" s="30">
        <v>44873</v>
      </c>
      <c r="Y1537" s="29" t="s">
        <v>1985</v>
      </c>
    </row>
    <row r="1538" spans="1:25" x14ac:dyDescent="0.25">
      <c r="A1538" s="28" t="s">
        <v>2528</v>
      </c>
      <c r="B1538" s="29" t="s">
        <v>2529</v>
      </c>
      <c r="C1538" s="29" t="s">
        <v>1812</v>
      </c>
      <c r="D1538" s="29" t="s">
        <v>2567</v>
      </c>
      <c r="E1538" s="29" t="s">
        <v>1813</v>
      </c>
      <c r="F1538" s="29" t="s">
        <v>1814</v>
      </c>
      <c r="G1538" s="29" t="s">
        <v>1975</v>
      </c>
      <c r="H1538" s="30">
        <v>44606</v>
      </c>
      <c r="I1538" s="30">
        <v>45657</v>
      </c>
      <c r="J1538" s="30" t="s">
        <v>1921</v>
      </c>
      <c r="K1538" s="29" t="s">
        <v>2531</v>
      </c>
      <c r="L1538" s="29" t="s">
        <v>2532</v>
      </c>
      <c r="M1538" s="29" t="s">
        <v>1978</v>
      </c>
      <c r="N1538" s="29" t="s">
        <v>1986</v>
      </c>
      <c r="O1538" s="29" t="s">
        <v>1987</v>
      </c>
      <c r="P1538" s="29" t="s">
        <v>1981</v>
      </c>
      <c r="Q1538" s="29" t="s">
        <v>1982</v>
      </c>
      <c r="R1538" s="30">
        <v>43244</v>
      </c>
      <c r="S1538" s="30">
        <v>43244</v>
      </c>
      <c r="T1538" s="30">
        <v>43845</v>
      </c>
      <c r="U1538" s="30">
        <v>43845</v>
      </c>
      <c r="V1538" s="29" t="s">
        <v>1983</v>
      </c>
      <c r="W1538" s="29" t="s">
        <v>1984</v>
      </c>
      <c r="X1538" s="30">
        <v>44873</v>
      </c>
      <c r="Y1538" s="29" t="s">
        <v>1985</v>
      </c>
    </row>
    <row r="1539" spans="1:25" x14ac:dyDescent="0.25">
      <c r="A1539" s="28" t="s">
        <v>2528</v>
      </c>
      <c r="B1539" s="29" t="s">
        <v>2529</v>
      </c>
      <c r="C1539" s="29" t="s">
        <v>1812</v>
      </c>
      <c r="D1539" s="29" t="s">
        <v>2567</v>
      </c>
      <c r="E1539" s="29" t="s">
        <v>1813</v>
      </c>
      <c r="F1539" s="29" t="s">
        <v>1814</v>
      </c>
      <c r="G1539" s="29" t="s">
        <v>1975</v>
      </c>
      <c r="H1539" s="30">
        <v>44606</v>
      </c>
      <c r="I1539" s="30">
        <v>45657</v>
      </c>
      <c r="J1539" s="30" t="s">
        <v>1921</v>
      </c>
      <c r="K1539" s="29" t="s">
        <v>2531</v>
      </c>
      <c r="L1539" s="29" t="s">
        <v>2532</v>
      </c>
      <c r="M1539" s="29" t="s">
        <v>1978</v>
      </c>
      <c r="N1539" s="29" t="s">
        <v>1988</v>
      </c>
      <c r="O1539" s="29" t="s">
        <v>1989</v>
      </c>
      <c r="P1539" s="29" t="s">
        <v>1981</v>
      </c>
      <c r="Q1539" s="29" t="s">
        <v>1982</v>
      </c>
      <c r="R1539" s="30">
        <v>43244</v>
      </c>
      <c r="S1539" s="30">
        <v>43244</v>
      </c>
      <c r="T1539" s="30">
        <v>43845</v>
      </c>
      <c r="U1539" s="30">
        <v>43845</v>
      </c>
      <c r="V1539" s="29" t="s">
        <v>1983</v>
      </c>
      <c r="W1539" s="29" t="s">
        <v>1984</v>
      </c>
      <c r="X1539" s="30">
        <v>44873</v>
      </c>
      <c r="Y1539" s="29" t="s">
        <v>1985</v>
      </c>
    </row>
    <row r="1540" spans="1:25" x14ac:dyDescent="0.25">
      <c r="A1540" s="28" t="s">
        <v>2528</v>
      </c>
      <c r="B1540" s="29" t="s">
        <v>2529</v>
      </c>
      <c r="C1540" s="29" t="s">
        <v>1812</v>
      </c>
      <c r="D1540" s="29" t="s">
        <v>2567</v>
      </c>
      <c r="E1540" s="29" t="s">
        <v>1813</v>
      </c>
      <c r="F1540" s="29" t="s">
        <v>1814</v>
      </c>
      <c r="G1540" s="29" t="s">
        <v>1975</v>
      </c>
      <c r="H1540" s="30">
        <v>44606</v>
      </c>
      <c r="I1540" s="30">
        <v>45657</v>
      </c>
      <c r="J1540" s="30" t="s">
        <v>1921</v>
      </c>
      <c r="K1540" s="29" t="s">
        <v>2531</v>
      </c>
      <c r="L1540" s="29" t="s">
        <v>2532</v>
      </c>
      <c r="M1540" s="29" t="s">
        <v>1978</v>
      </c>
      <c r="N1540" s="29" t="s">
        <v>1990</v>
      </c>
      <c r="O1540" s="29" t="s">
        <v>1991</v>
      </c>
      <c r="P1540" s="29" t="s">
        <v>1981</v>
      </c>
      <c r="Q1540" s="29" t="s">
        <v>1982</v>
      </c>
      <c r="R1540" s="30">
        <v>45289</v>
      </c>
      <c r="S1540" s="30"/>
      <c r="T1540" s="30">
        <v>45351</v>
      </c>
      <c r="U1540" s="30"/>
      <c r="V1540" s="29" t="s">
        <v>1983</v>
      </c>
      <c r="W1540" s="29" t="s">
        <v>1984</v>
      </c>
      <c r="X1540" s="30">
        <v>44873</v>
      </c>
      <c r="Y1540" s="29" t="s">
        <v>1985</v>
      </c>
    </row>
    <row r="1541" spans="1:25" x14ac:dyDescent="0.25">
      <c r="A1541" s="28" t="s">
        <v>2528</v>
      </c>
      <c r="B1541" s="29" t="s">
        <v>2529</v>
      </c>
      <c r="C1541" s="29" t="s">
        <v>1812</v>
      </c>
      <c r="D1541" s="29" t="s">
        <v>2567</v>
      </c>
      <c r="E1541" s="29" t="s">
        <v>1813</v>
      </c>
      <c r="F1541" s="29" t="s">
        <v>1814</v>
      </c>
      <c r="G1541" s="29" t="s">
        <v>1975</v>
      </c>
      <c r="H1541" s="30">
        <v>44606</v>
      </c>
      <c r="I1541" s="30">
        <v>45657</v>
      </c>
      <c r="J1541" s="30" t="s">
        <v>1921</v>
      </c>
      <c r="K1541" s="29" t="s">
        <v>2531</v>
      </c>
      <c r="L1541" s="29" t="s">
        <v>2532</v>
      </c>
      <c r="M1541" s="29" t="s">
        <v>1978</v>
      </c>
      <c r="N1541" s="29" t="s">
        <v>1992</v>
      </c>
      <c r="O1541" s="29" t="s">
        <v>1993</v>
      </c>
      <c r="P1541" s="29" t="s">
        <v>1981</v>
      </c>
      <c r="Q1541" s="29" t="s">
        <v>1982</v>
      </c>
      <c r="R1541" s="30">
        <v>45544</v>
      </c>
      <c r="S1541" s="30"/>
      <c r="T1541" s="30">
        <v>45548</v>
      </c>
      <c r="U1541" s="30"/>
      <c r="V1541" s="29" t="s">
        <v>1983</v>
      </c>
      <c r="W1541" s="29" t="s">
        <v>1984</v>
      </c>
      <c r="X1541" s="30">
        <v>44873</v>
      </c>
      <c r="Y1541" s="29" t="s">
        <v>1985</v>
      </c>
    </row>
    <row r="1542" spans="1:25" x14ac:dyDescent="0.25">
      <c r="A1542" s="28" t="s">
        <v>2528</v>
      </c>
      <c r="B1542" s="29" t="s">
        <v>2529</v>
      </c>
      <c r="C1542" s="29" t="s">
        <v>1812</v>
      </c>
      <c r="D1542" s="29" t="s">
        <v>2567</v>
      </c>
      <c r="E1542" s="29" t="s">
        <v>1813</v>
      </c>
      <c r="F1542" s="29" t="s">
        <v>1814</v>
      </c>
      <c r="G1542" s="29" t="s">
        <v>1975</v>
      </c>
      <c r="H1542" s="30">
        <v>44606</v>
      </c>
      <c r="I1542" s="30">
        <v>45657</v>
      </c>
      <c r="J1542" s="30" t="s">
        <v>1921</v>
      </c>
      <c r="K1542" s="29" t="s">
        <v>2531</v>
      </c>
      <c r="L1542" s="29" t="s">
        <v>2532</v>
      </c>
      <c r="M1542" s="29" t="s">
        <v>1978</v>
      </c>
      <c r="N1542" s="29" t="s">
        <v>1994</v>
      </c>
      <c r="O1542" s="29" t="s">
        <v>1995</v>
      </c>
      <c r="P1542" s="29" t="s">
        <v>1981</v>
      </c>
      <c r="Q1542" s="29" t="s">
        <v>1982</v>
      </c>
      <c r="R1542" s="30">
        <v>45558</v>
      </c>
      <c r="S1542" s="30"/>
      <c r="T1542" s="30">
        <v>45744</v>
      </c>
      <c r="U1542" s="30"/>
      <c r="V1542" s="29" t="s">
        <v>1983</v>
      </c>
      <c r="W1542" s="29" t="s">
        <v>1984</v>
      </c>
      <c r="X1542" s="30">
        <v>44873</v>
      </c>
      <c r="Y1542" s="29" t="s">
        <v>1985</v>
      </c>
    </row>
    <row r="1543" spans="1:25" x14ac:dyDescent="0.25">
      <c r="A1543" s="28" t="s">
        <v>2528</v>
      </c>
      <c r="B1543" s="29" t="s">
        <v>2529</v>
      </c>
      <c r="C1543" s="29" t="s">
        <v>1812</v>
      </c>
      <c r="D1543" s="29" t="s">
        <v>2567</v>
      </c>
      <c r="E1543" s="29" t="s">
        <v>1813</v>
      </c>
      <c r="F1543" s="29" t="s">
        <v>1814</v>
      </c>
      <c r="G1543" s="29" t="s">
        <v>1975</v>
      </c>
      <c r="H1543" s="30">
        <v>44606</v>
      </c>
      <c r="I1543" s="30">
        <v>45657</v>
      </c>
      <c r="J1543" s="30" t="s">
        <v>1921</v>
      </c>
      <c r="K1543" s="29" t="s">
        <v>2531</v>
      </c>
      <c r="L1543" s="29" t="s">
        <v>2532</v>
      </c>
      <c r="M1543" s="29" t="s">
        <v>1978</v>
      </c>
      <c r="N1543" s="29" t="s">
        <v>1996</v>
      </c>
      <c r="O1543" s="29" t="s">
        <v>1997</v>
      </c>
      <c r="P1543" s="29" t="s">
        <v>1981</v>
      </c>
      <c r="Q1543" s="29" t="s">
        <v>1982</v>
      </c>
      <c r="R1543" s="30">
        <v>45747</v>
      </c>
      <c r="S1543" s="30"/>
      <c r="T1543" s="30">
        <v>45777</v>
      </c>
      <c r="U1543" s="30"/>
      <c r="V1543" s="29" t="s">
        <v>1983</v>
      </c>
      <c r="W1543" s="29" t="s">
        <v>1984</v>
      </c>
      <c r="X1543" s="30">
        <v>44873</v>
      </c>
      <c r="Y1543" s="29" t="s">
        <v>1985</v>
      </c>
    </row>
    <row r="1544" spans="1:25" x14ac:dyDescent="0.25">
      <c r="A1544" s="28" t="s">
        <v>2528</v>
      </c>
      <c r="B1544" s="29" t="s">
        <v>2529</v>
      </c>
      <c r="C1544" s="29" t="s">
        <v>1738</v>
      </c>
      <c r="D1544" s="29" t="s">
        <v>2542</v>
      </c>
      <c r="E1544" s="29" t="s">
        <v>1739</v>
      </c>
      <c r="F1544" s="29" t="s">
        <v>1740</v>
      </c>
      <c r="G1544" s="29" t="s">
        <v>1975</v>
      </c>
      <c r="H1544" s="30">
        <v>44574</v>
      </c>
      <c r="I1544" s="30">
        <v>46752</v>
      </c>
      <c r="J1544" s="30" t="s">
        <v>1921</v>
      </c>
      <c r="K1544" s="29" t="s">
        <v>2531</v>
      </c>
      <c r="L1544" s="29" t="s">
        <v>2532</v>
      </c>
      <c r="M1544" s="29" t="s">
        <v>1978</v>
      </c>
      <c r="N1544" s="29" t="s">
        <v>1979</v>
      </c>
      <c r="O1544" s="29" t="s">
        <v>1980</v>
      </c>
      <c r="P1544" s="29" t="s">
        <v>1981</v>
      </c>
      <c r="Q1544" s="29" t="s">
        <v>1982</v>
      </c>
      <c r="R1544" s="30">
        <v>44545</v>
      </c>
      <c r="S1544" s="30">
        <v>44545</v>
      </c>
      <c r="T1544" s="30">
        <v>44573</v>
      </c>
      <c r="U1544" s="30">
        <v>44573</v>
      </c>
      <c r="V1544" s="29" t="s">
        <v>1983</v>
      </c>
      <c r="W1544" s="29" t="s">
        <v>1984</v>
      </c>
      <c r="X1544" s="30">
        <v>44873</v>
      </c>
      <c r="Y1544" s="29" t="s">
        <v>1985</v>
      </c>
    </row>
    <row r="1545" spans="1:25" x14ac:dyDescent="0.25">
      <c r="A1545" s="28" t="s">
        <v>2528</v>
      </c>
      <c r="B1545" s="29" t="s">
        <v>2529</v>
      </c>
      <c r="C1545" s="29" t="s">
        <v>1738</v>
      </c>
      <c r="D1545" s="29" t="s">
        <v>2542</v>
      </c>
      <c r="E1545" s="29" t="s">
        <v>1739</v>
      </c>
      <c r="F1545" s="29" t="s">
        <v>1740</v>
      </c>
      <c r="G1545" s="29" t="s">
        <v>1975</v>
      </c>
      <c r="H1545" s="30">
        <v>44574</v>
      </c>
      <c r="I1545" s="30">
        <v>46752</v>
      </c>
      <c r="J1545" s="30" t="s">
        <v>1921</v>
      </c>
      <c r="K1545" s="29" t="s">
        <v>2531</v>
      </c>
      <c r="L1545" s="29" t="s">
        <v>2532</v>
      </c>
      <c r="M1545" s="29" t="s">
        <v>1978</v>
      </c>
      <c r="N1545" s="29" t="s">
        <v>1986</v>
      </c>
      <c r="O1545" s="29" t="s">
        <v>1987</v>
      </c>
      <c r="P1545" s="29" t="s">
        <v>1981</v>
      </c>
      <c r="Q1545" s="29" t="s">
        <v>1982</v>
      </c>
      <c r="R1545" s="30">
        <v>44545</v>
      </c>
      <c r="S1545" s="30">
        <v>44545</v>
      </c>
      <c r="T1545" s="30">
        <v>44573</v>
      </c>
      <c r="U1545" s="30">
        <v>44573</v>
      </c>
      <c r="V1545" s="29" t="s">
        <v>1983</v>
      </c>
      <c r="W1545" s="29" t="s">
        <v>1984</v>
      </c>
      <c r="X1545" s="30">
        <v>44873</v>
      </c>
      <c r="Y1545" s="29" t="s">
        <v>1985</v>
      </c>
    </row>
    <row r="1546" spans="1:25" x14ac:dyDescent="0.25">
      <c r="A1546" s="28" t="s">
        <v>2528</v>
      </c>
      <c r="B1546" s="29" t="s">
        <v>2529</v>
      </c>
      <c r="C1546" s="29" t="s">
        <v>1738</v>
      </c>
      <c r="D1546" s="29" t="s">
        <v>2542</v>
      </c>
      <c r="E1546" s="29" t="s">
        <v>1739</v>
      </c>
      <c r="F1546" s="29" t="s">
        <v>1740</v>
      </c>
      <c r="G1546" s="29" t="s">
        <v>1975</v>
      </c>
      <c r="H1546" s="30">
        <v>44574</v>
      </c>
      <c r="I1546" s="30">
        <v>46752</v>
      </c>
      <c r="J1546" s="30" t="s">
        <v>1921</v>
      </c>
      <c r="K1546" s="29" t="s">
        <v>2531</v>
      </c>
      <c r="L1546" s="29" t="s">
        <v>2532</v>
      </c>
      <c r="M1546" s="29" t="s">
        <v>1978</v>
      </c>
      <c r="N1546" s="29" t="s">
        <v>1988</v>
      </c>
      <c r="O1546" s="29" t="s">
        <v>1989</v>
      </c>
      <c r="P1546" s="29" t="s">
        <v>1981</v>
      </c>
      <c r="Q1546" s="29" t="s">
        <v>1982</v>
      </c>
      <c r="R1546" s="30">
        <v>45488</v>
      </c>
      <c r="S1546" s="30">
        <v>45483</v>
      </c>
      <c r="T1546" s="30">
        <v>45688</v>
      </c>
      <c r="U1546" s="30"/>
      <c r="V1546" s="29" t="s">
        <v>1983</v>
      </c>
      <c r="W1546" s="29" t="s">
        <v>1984</v>
      </c>
      <c r="X1546" s="30">
        <v>44873</v>
      </c>
      <c r="Y1546" s="29" t="s">
        <v>1985</v>
      </c>
    </row>
    <row r="1547" spans="1:25" x14ac:dyDescent="0.25">
      <c r="A1547" s="28" t="s">
        <v>2528</v>
      </c>
      <c r="B1547" s="29" t="s">
        <v>2529</v>
      </c>
      <c r="C1547" s="29" t="s">
        <v>1738</v>
      </c>
      <c r="D1547" s="29" t="s">
        <v>2542</v>
      </c>
      <c r="E1547" s="29" t="s">
        <v>1739</v>
      </c>
      <c r="F1547" s="29" t="s">
        <v>1740</v>
      </c>
      <c r="G1547" s="29" t="s">
        <v>1975</v>
      </c>
      <c r="H1547" s="30">
        <v>44574</v>
      </c>
      <c r="I1547" s="30">
        <v>46752</v>
      </c>
      <c r="J1547" s="30" t="s">
        <v>1921</v>
      </c>
      <c r="K1547" s="29" t="s">
        <v>2531</v>
      </c>
      <c r="L1547" s="29" t="s">
        <v>2532</v>
      </c>
      <c r="M1547" s="29" t="s">
        <v>1978</v>
      </c>
      <c r="N1547" s="29" t="s">
        <v>1990</v>
      </c>
      <c r="O1547" s="29" t="s">
        <v>1991</v>
      </c>
      <c r="P1547" s="29" t="s">
        <v>1981</v>
      </c>
      <c r="Q1547" s="29" t="s">
        <v>1982</v>
      </c>
      <c r="R1547" s="30">
        <v>45689</v>
      </c>
      <c r="S1547" s="30"/>
      <c r="T1547" s="30">
        <v>45869</v>
      </c>
      <c r="U1547" s="30"/>
      <c r="V1547" s="29" t="s">
        <v>1983</v>
      </c>
      <c r="W1547" s="29" t="s">
        <v>1984</v>
      </c>
      <c r="X1547" s="30">
        <v>44873</v>
      </c>
      <c r="Y1547" s="29" t="s">
        <v>1985</v>
      </c>
    </row>
    <row r="1548" spans="1:25" x14ac:dyDescent="0.25">
      <c r="A1548" s="28" t="s">
        <v>2528</v>
      </c>
      <c r="B1548" s="29" t="s">
        <v>2529</v>
      </c>
      <c r="C1548" s="29" t="s">
        <v>1738</v>
      </c>
      <c r="D1548" s="29" t="s">
        <v>2542</v>
      </c>
      <c r="E1548" s="29" t="s">
        <v>1739</v>
      </c>
      <c r="F1548" s="29" t="s">
        <v>1740</v>
      </c>
      <c r="G1548" s="29" t="s">
        <v>1975</v>
      </c>
      <c r="H1548" s="30">
        <v>44574</v>
      </c>
      <c r="I1548" s="30">
        <v>46752</v>
      </c>
      <c r="J1548" s="30" t="s">
        <v>1921</v>
      </c>
      <c r="K1548" s="29" t="s">
        <v>2531</v>
      </c>
      <c r="L1548" s="29" t="s">
        <v>2532</v>
      </c>
      <c r="M1548" s="29" t="s">
        <v>1978</v>
      </c>
      <c r="N1548" s="29" t="s">
        <v>1992</v>
      </c>
      <c r="O1548" s="29" t="s">
        <v>1993</v>
      </c>
      <c r="P1548" s="29" t="s">
        <v>1981</v>
      </c>
      <c r="Q1548" s="29" t="s">
        <v>1982</v>
      </c>
      <c r="R1548" s="30">
        <v>45870</v>
      </c>
      <c r="S1548" s="30"/>
      <c r="T1548" s="30">
        <v>45930</v>
      </c>
      <c r="U1548" s="30"/>
      <c r="V1548" s="29" t="s">
        <v>1983</v>
      </c>
      <c r="W1548" s="29" t="s">
        <v>1984</v>
      </c>
      <c r="X1548" s="30">
        <v>44873</v>
      </c>
      <c r="Y1548" s="29" t="s">
        <v>1985</v>
      </c>
    </row>
    <row r="1549" spans="1:25" x14ac:dyDescent="0.25">
      <c r="A1549" s="28" t="s">
        <v>2528</v>
      </c>
      <c r="B1549" s="29" t="s">
        <v>2529</v>
      </c>
      <c r="C1549" s="29" t="s">
        <v>1738</v>
      </c>
      <c r="D1549" s="29" t="s">
        <v>2542</v>
      </c>
      <c r="E1549" s="29" t="s">
        <v>1739</v>
      </c>
      <c r="F1549" s="29" t="s">
        <v>1740</v>
      </c>
      <c r="G1549" s="29" t="s">
        <v>1975</v>
      </c>
      <c r="H1549" s="30">
        <v>44574</v>
      </c>
      <c r="I1549" s="30">
        <v>46752</v>
      </c>
      <c r="J1549" s="30" t="s">
        <v>1921</v>
      </c>
      <c r="K1549" s="29" t="s">
        <v>2531</v>
      </c>
      <c r="L1549" s="29" t="s">
        <v>2532</v>
      </c>
      <c r="M1549" s="29" t="s">
        <v>1978</v>
      </c>
      <c r="N1549" s="29" t="s">
        <v>1994</v>
      </c>
      <c r="O1549" s="29" t="s">
        <v>1995</v>
      </c>
      <c r="P1549" s="29" t="s">
        <v>1981</v>
      </c>
      <c r="Q1549" s="29" t="s">
        <v>1982</v>
      </c>
      <c r="R1549" s="30">
        <v>45931</v>
      </c>
      <c r="S1549" s="30"/>
      <c r="T1549" s="30">
        <v>46660</v>
      </c>
      <c r="U1549" s="30"/>
      <c r="V1549" s="29" t="s">
        <v>1983</v>
      </c>
      <c r="W1549" s="29" t="s">
        <v>1984</v>
      </c>
      <c r="X1549" s="30">
        <v>44873</v>
      </c>
      <c r="Y1549" s="29" t="s">
        <v>1985</v>
      </c>
    </row>
    <row r="1550" spans="1:25" x14ac:dyDescent="0.25">
      <c r="A1550" s="28" t="s">
        <v>2528</v>
      </c>
      <c r="B1550" s="29" t="s">
        <v>2529</v>
      </c>
      <c r="C1550" s="29" t="s">
        <v>1738</v>
      </c>
      <c r="D1550" s="29" t="s">
        <v>2542</v>
      </c>
      <c r="E1550" s="29" t="s">
        <v>1739</v>
      </c>
      <c r="F1550" s="29" t="s">
        <v>1740</v>
      </c>
      <c r="G1550" s="29" t="s">
        <v>1975</v>
      </c>
      <c r="H1550" s="30">
        <v>44574</v>
      </c>
      <c r="I1550" s="30">
        <v>46752</v>
      </c>
      <c r="J1550" s="30" t="s">
        <v>1921</v>
      </c>
      <c r="K1550" s="29" t="s">
        <v>2531</v>
      </c>
      <c r="L1550" s="29" t="s">
        <v>2532</v>
      </c>
      <c r="M1550" s="29" t="s">
        <v>1978</v>
      </c>
      <c r="N1550" s="29" t="s">
        <v>1996</v>
      </c>
      <c r="O1550" s="29" t="s">
        <v>1997</v>
      </c>
      <c r="P1550" s="29" t="s">
        <v>1981</v>
      </c>
      <c r="Q1550" s="29" t="s">
        <v>1982</v>
      </c>
      <c r="R1550" s="30">
        <v>46661</v>
      </c>
      <c r="S1550" s="30"/>
      <c r="T1550" s="30">
        <v>46752</v>
      </c>
      <c r="U1550" s="30"/>
      <c r="V1550" s="29" t="s">
        <v>1983</v>
      </c>
      <c r="W1550" s="29" t="s">
        <v>1984</v>
      </c>
      <c r="X1550" s="30">
        <v>44873</v>
      </c>
      <c r="Y1550" s="29" t="s">
        <v>1985</v>
      </c>
    </row>
    <row r="1551" spans="1:25" x14ac:dyDescent="0.25">
      <c r="A1551" s="28" t="s">
        <v>2528</v>
      </c>
      <c r="B1551" s="29" t="s">
        <v>2529</v>
      </c>
      <c r="C1551" s="29" t="s">
        <v>1798</v>
      </c>
      <c r="D1551" s="29" t="s">
        <v>2562</v>
      </c>
      <c r="E1551" s="29" t="s">
        <v>1799</v>
      </c>
      <c r="F1551" s="29" t="s">
        <v>1800</v>
      </c>
      <c r="G1551" s="29" t="s">
        <v>1975</v>
      </c>
      <c r="H1551" s="30">
        <v>44628</v>
      </c>
      <c r="I1551" s="30">
        <v>44926</v>
      </c>
      <c r="J1551" s="30" t="s">
        <v>1921</v>
      </c>
      <c r="K1551" s="29" t="s">
        <v>2531</v>
      </c>
      <c r="L1551" s="29" t="s">
        <v>2532</v>
      </c>
      <c r="M1551" s="29" t="s">
        <v>1978</v>
      </c>
      <c r="N1551" s="29" t="s">
        <v>1979</v>
      </c>
      <c r="O1551" s="29" t="s">
        <v>1980</v>
      </c>
      <c r="P1551" s="29" t="s">
        <v>1981</v>
      </c>
      <c r="Q1551" s="29" t="s">
        <v>1982</v>
      </c>
      <c r="R1551" s="30">
        <v>45488</v>
      </c>
      <c r="S1551" s="30">
        <v>45518</v>
      </c>
      <c r="T1551" s="30">
        <v>45596</v>
      </c>
      <c r="U1551" s="30"/>
      <c r="V1551" s="29" t="s">
        <v>2000</v>
      </c>
      <c r="W1551" s="29" t="s">
        <v>2001</v>
      </c>
      <c r="X1551" s="30">
        <v>44873</v>
      </c>
      <c r="Y1551" s="29" t="s">
        <v>1985</v>
      </c>
    </row>
    <row r="1552" spans="1:25" x14ac:dyDescent="0.25">
      <c r="A1552" s="28" t="s">
        <v>2528</v>
      </c>
      <c r="B1552" s="29" t="s">
        <v>2529</v>
      </c>
      <c r="C1552" s="29" t="s">
        <v>1798</v>
      </c>
      <c r="D1552" s="29" t="s">
        <v>2562</v>
      </c>
      <c r="E1552" s="29" t="s">
        <v>1799</v>
      </c>
      <c r="F1552" s="29" t="s">
        <v>1800</v>
      </c>
      <c r="G1552" s="29" t="s">
        <v>1975</v>
      </c>
      <c r="H1552" s="30">
        <v>44628</v>
      </c>
      <c r="I1552" s="30">
        <v>44926</v>
      </c>
      <c r="J1552" s="30" t="s">
        <v>1921</v>
      </c>
      <c r="K1552" s="29" t="s">
        <v>2531</v>
      </c>
      <c r="L1552" s="29" t="s">
        <v>2532</v>
      </c>
      <c r="M1552" s="29" t="s">
        <v>1978</v>
      </c>
      <c r="N1552" s="29" t="s">
        <v>1986</v>
      </c>
      <c r="O1552" s="29" t="s">
        <v>1987</v>
      </c>
      <c r="P1552" s="29" t="s">
        <v>1981</v>
      </c>
      <c r="Q1552" s="29" t="s">
        <v>1982</v>
      </c>
      <c r="R1552" s="30">
        <v>45597</v>
      </c>
      <c r="S1552" s="30"/>
      <c r="T1552" s="30">
        <v>45626</v>
      </c>
      <c r="U1552" s="30"/>
      <c r="V1552" s="29" t="s">
        <v>2000</v>
      </c>
      <c r="W1552" s="29" t="s">
        <v>2001</v>
      </c>
      <c r="X1552" s="30">
        <v>44873</v>
      </c>
      <c r="Y1552" s="29" t="s">
        <v>1985</v>
      </c>
    </row>
    <row r="1553" spans="1:25" x14ac:dyDescent="0.25">
      <c r="A1553" s="28" t="s">
        <v>2528</v>
      </c>
      <c r="B1553" s="29" t="s">
        <v>2529</v>
      </c>
      <c r="C1553" s="29" t="s">
        <v>1798</v>
      </c>
      <c r="D1553" s="29" t="s">
        <v>2562</v>
      </c>
      <c r="E1553" s="29" t="s">
        <v>1799</v>
      </c>
      <c r="F1553" s="29" t="s">
        <v>1800</v>
      </c>
      <c r="G1553" s="29" t="s">
        <v>1975</v>
      </c>
      <c r="H1553" s="30">
        <v>44628</v>
      </c>
      <c r="I1553" s="30">
        <v>44926</v>
      </c>
      <c r="J1553" s="30" t="s">
        <v>1921</v>
      </c>
      <c r="K1553" s="29" t="s">
        <v>2531</v>
      </c>
      <c r="L1553" s="29" t="s">
        <v>2532</v>
      </c>
      <c r="M1553" s="29" t="s">
        <v>1978</v>
      </c>
      <c r="N1553" s="29" t="s">
        <v>1988</v>
      </c>
      <c r="O1553" s="29" t="s">
        <v>1989</v>
      </c>
      <c r="P1553" s="29" t="s">
        <v>1981</v>
      </c>
      <c r="Q1553" s="29" t="s">
        <v>1982</v>
      </c>
      <c r="R1553" s="30">
        <v>45627</v>
      </c>
      <c r="S1553" s="30"/>
      <c r="T1553" s="30">
        <v>45657</v>
      </c>
      <c r="U1553" s="30"/>
      <c r="V1553" s="29" t="s">
        <v>2000</v>
      </c>
      <c r="W1553" s="29" t="s">
        <v>2001</v>
      </c>
      <c r="X1553" s="30">
        <v>44873</v>
      </c>
      <c r="Y1553" s="29" t="s">
        <v>1985</v>
      </c>
    </row>
    <row r="1554" spans="1:25" x14ac:dyDescent="0.25">
      <c r="A1554" s="28" t="s">
        <v>2528</v>
      </c>
      <c r="B1554" s="29" t="s">
        <v>2529</v>
      </c>
      <c r="C1554" s="29" t="s">
        <v>1798</v>
      </c>
      <c r="D1554" s="29" t="s">
        <v>2562</v>
      </c>
      <c r="E1554" s="29" t="s">
        <v>1799</v>
      </c>
      <c r="F1554" s="29" t="s">
        <v>1800</v>
      </c>
      <c r="G1554" s="29" t="s">
        <v>1975</v>
      </c>
      <c r="H1554" s="30">
        <v>44628</v>
      </c>
      <c r="I1554" s="30">
        <v>44926</v>
      </c>
      <c r="J1554" s="30" t="s">
        <v>1921</v>
      </c>
      <c r="K1554" s="29" t="s">
        <v>2531</v>
      </c>
      <c r="L1554" s="29" t="s">
        <v>2532</v>
      </c>
      <c r="M1554" s="29" t="s">
        <v>1978</v>
      </c>
      <c r="N1554" s="29" t="s">
        <v>1990</v>
      </c>
      <c r="O1554" s="29" t="s">
        <v>1991</v>
      </c>
      <c r="P1554" s="29" t="s">
        <v>1981</v>
      </c>
      <c r="Q1554" s="29" t="s">
        <v>1982</v>
      </c>
      <c r="R1554" s="30">
        <v>45659</v>
      </c>
      <c r="S1554" s="30"/>
      <c r="T1554" s="30">
        <v>45961</v>
      </c>
      <c r="U1554" s="30"/>
      <c r="V1554" s="29" t="s">
        <v>2000</v>
      </c>
      <c r="W1554" s="29" t="s">
        <v>2001</v>
      </c>
      <c r="X1554" s="30">
        <v>44873</v>
      </c>
      <c r="Y1554" s="29" t="s">
        <v>1985</v>
      </c>
    </row>
    <row r="1555" spans="1:25" x14ac:dyDescent="0.25">
      <c r="A1555" s="28" t="s">
        <v>2528</v>
      </c>
      <c r="B1555" s="29" t="s">
        <v>2529</v>
      </c>
      <c r="C1555" s="29" t="s">
        <v>1798</v>
      </c>
      <c r="D1555" s="29" t="s">
        <v>2562</v>
      </c>
      <c r="E1555" s="29" t="s">
        <v>1799</v>
      </c>
      <c r="F1555" s="29" t="s">
        <v>1800</v>
      </c>
      <c r="G1555" s="29" t="s">
        <v>1975</v>
      </c>
      <c r="H1555" s="30">
        <v>44628</v>
      </c>
      <c r="I1555" s="30">
        <v>44926</v>
      </c>
      <c r="J1555" s="30" t="s">
        <v>1921</v>
      </c>
      <c r="K1555" s="29" t="s">
        <v>2531</v>
      </c>
      <c r="L1555" s="29" t="s">
        <v>2532</v>
      </c>
      <c r="M1555" s="29" t="s">
        <v>1978</v>
      </c>
      <c r="N1555" s="29" t="s">
        <v>1992</v>
      </c>
      <c r="O1555" s="29" t="s">
        <v>1993</v>
      </c>
      <c r="P1555" s="29" t="s">
        <v>1981</v>
      </c>
      <c r="Q1555" s="29" t="s">
        <v>1982</v>
      </c>
      <c r="R1555" s="30">
        <v>45962</v>
      </c>
      <c r="S1555" s="30"/>
      <c r="T1555" s="30">
        <v>46022</v>
      </c>
      <c r="U1555" s="30"/>
      <c r="V1555" s="29" t="s">
        <v>2000</v>
      </c>
      <c r="W1555" s="29" t="s">
        <v>2001</v>
      </c>
      <c r="X1555" s="30">
        <v>44873</v>
      </c>
      <c r="Y1555" s="29" t="s">
        <v>1985</v>
      </c>
    </row>
    <row r="1556" spans="1:25" x14ac:dyDescent="0.25">
      <c r="A1556" s="28" t="s">
        <v>2528</v>
      </c>
      <c r="B1556" s="29" t="s">
        <v>2529</v>
      </c>
      <c r="C1556" s="29" t="s">
        <v>1798</v>
      </c>
      <c r="D1556" s="29" t="s">
        <v>2562</v>
      </c>
      <c r="E1556" s="29" t="s">
        <v>1799</v>
      </c>
      <c r="F1556" s="29" t="s">
        <v>1800</v>
      </c>
      <c r="G1556" s="29" t="s">
        <v>1975</v>
      </c>
      <c r="H1556" s="30">
        <v>44628</v>
      </c>
      <c r="I1556" s="30">
        <v>44926</v>
      </c>
      <c r="J1556" s="30" t="s">
        <v>1921</v>
      </c>
      <c r="K1556" s="29" t="s">
        <v>2531</v>
      </c>
      <c r="L1556" s="29" t="s">
        <v>2532</v>
      </c>
      <c r="M1556" s="29" t="s">
        <v>1978</v>
      </c>
      <c r="N1556" s="29" t="s">
        <v>1994</v>
      </c>
      <c r="O1556" s="29" t="s">
        <v>1995</v>
      </c>
      <c r="P1556" s="29" t="s">
        <v>1981</v>
      </c>
      <c r="Q1556" s="29" t="s">
        <v>1982</v>
      </c>
      <c r="R1556" s="30">
        <v>46024</v>
      </c>
      <c r="S1556" s="30"/>
      <c r="T1556" s="30">
        <v>46477</v>
      </c>
      <c r="U1556" s="30"/>
      <c r="V1556" s="29" t="s">
        <v>2000</v>
      </c>
      <c r="W1556" s="29" t="s">
        <v>2001</v>
      </c>
      <c r="X1556" s="30">
        <v>44873</v>
      </c>
      <c r="Y1556" s="29" t="s">
        <v>1985</v>
      </c>
    </row>
    <row r="1557" spans="1:25" x14ac:dyDescent="0.25">
      <c r="A1557" s="28" t="s">
        <v>2528</v>
      </c>
      <c r="B1557" s="29" t="s">
        <v>2529</v>
      </c>
      <c r="C1557" s="29" t="s">
        <v>1798</v>
      </c>
      <c r="D1557" s="29" t="s">
        <v>2562</v>
      </c>
      <c r="E1557" s="29" t="s">
        <v>1799</v>
      </c>
      <c r="F1557" s="29" t="s">
        <v>1800</v>
      </c>
      <c r="G1557" s="29" t="s">
        <v>1975</v>
      </c>
      <c r="H1557" s="30">
        <v>44628</v>
      </c>
      <c r="I1557" s="30">
        <v>44926</v>
      </c>
      <c r="J1557" s="30" t="s">
        <v>1921</v>
      </c>
      <c r="K1557" s="29" t="s">
        <v>2531</v>
      </c>
      <c r="L1557" s="29" t="s">
        <v>2532</v>
      </c>
      <c r="M1557" s="29" t="s">
        <v>1978</v>
      </c>
      <c r="N1557" s="29" t="s">
        <v>1996</v>
      </c>
      <c r="O1557" s="29" t="s">
        <v>1997</v>
      </c>
      <c r="P1557" s="29" t="s">
        <v>1981</v>
      </c>
      <c r="Q1557" s="29" t="s">
        <v>1982</v>
      </c>
      <c r="R1557" s="30">
        <v>46478</v>
      </c>
      <c r="S1557" s="30"/>
      <c r="T1557" s="30">
        <v>46569</v>
      </c>
      <c r="U1557" s="30"/>
      <c r="V1557" s="29" t="s">
        <v>2000</v>
      </c>
      <c r="W1557" s="29" t="s">
        <v>2001</v>
      </c>
      <c r="X1557" s="30">
        <v>44873</v>
      </c>
      <c r="Y1557" s="29" t="s">
        <v>1985</v>
      </c>
    </row>
    <row r="1558" spans="1:25" x14ac:dyDescent="0.25">
      <c r="A1558" s="28" t="s">
        <v>2528</v>
      </c>
      <c r="B1558" s="29" t="s">
        <v>2529</v>
      </c>
      <c r="C1558" s="29" t="s">
        <v>1708</v>
      </c>
      <c r="D1558" s="29" t="s">
        <v>2530</v>
      </c>
      <c r="E1558" s="29" t="s">
        <v>1709</v>
      </c>
      <c r="F1558" s="29" t="s">
        <v>1710</v>
      </c>
      <c r="G1558" s="29" t="s">
        <v>1975</v>
      </c>
      <c r="H1558" s="30">
        <v>44606</v>
      </c>
      <c r="I1558" s="30">
        <v>44926</v>
      </c>
      <c r="J1558" s="30" t="s">
        <v>1921</v>
      </c>
      <c r="K1558" s="29" t="s">
        <v>2531</v>
      </c>
      <c r="L1558" s="29" t="s">
        <v>2532</v>
      </c>
      <c r="M1558" s="29" t="s">
        <v>1978</v>
      </c>
      <c r="N1558" s="29" t="s">
        <v>1979</v>
      </c>
      <c r="O1558" s="29" t="s">
        <v>1980</v>
      </c>
      <c r="P1558" s="29" t="s">
        <v>1981</v>
      </c>
      <c r="Q1558" s="29" t="s">
        <v>1982</v>
      </c>
      <c r="R1558" s="30">
        <v>45231</v>
      </c>
      <c r="S1558" s="30"/>
      <c r="T1558" s="30">
        <v>45412</v>
      </c>
      <c r="U1558" s="30"/>
      <c r="V1558" s="29" t="s">
        <v>2000</v>
      </c>
      <c r="W1558" s="29" t="s">
        <v>2001</v>
      </c>
      <c r="X1558" s="30">
        <v>44873</v>
      </c>
      <c r="Y1558" s="29" t="s">
        <v>33</v>
      </c>
    </row>
    <row r="1559" spans="1:25" x14ac:dyDescent="0.25">
      <c r="A1559" s="28" t="s">
        <v>2528</v>
      </c>
      <c r="B1559" s="29" t="s">
        <v>2529</v>
      </c>
      <c r="C1559" s="29" t="s">
        <v>1708</v>
      </c>
      <c r="D1559" s="29" t="s">
        <v>2530</v>
      </c>
      <c r="E1559" s="29" t="s">
        <v>1709</v>
      </c>
      <c r="F1559" s="29" t="s">
        <v>1710</v>
      </c>
      <c r="G1559" s="29" t="s">
        <v>1975</v>
      </c>
      <c r="H1559" s="30">
        <v>44606</v>
      </c>
      <c r="I1559" s="30">
        <v>44926</v>
      </c>
      <c r="J1559" s="30" t="s">
        <v>1921</v>
      </c>
      <c r="K1559" s="29" t="s">
        <v>2531</v>
      </c>
      <c r="L1559" s="29" t="s">
        <v>2532</v>
      </c>
      <c r="M1559" s="29" t="s">
        <v>1978</v>
      </c>
      <c r="N1559" s="29" t="s">
        <v>1986</v>
      </c>
      <c r="O1559" s="29" t="s">
        <v>1987</v>
      </c>
      <c r="P1559" s="29" t="s">
        <v>1981</v>
      </c>
      <c r="Q1559" s="29" t="s">
        <v>1982</v>
      </c>
      <c r="R1559" s="30">
        <v>45231</v>
      </c>
      <c r="S1559" s="30"/>
      <c r="T1559" s="30">
        <v>45412</v>
      </c>
      <c r="U1559" s="30"/>
      <c r="V1559" s="29" t="s">
        <v>2000</v>
      </c>
      <c r="W1559" s="29" t="s">
        <v>2001</v>
      </c>
      <c r="X1559" s="30">
        <v>44873</v>
      </c>
      <c r="Y1559" s="29" t="s">
        <v>33</v>
      </c>
    </row>
    <row r="1560" spans="1:25" x14ac:dyDescent="0.25">
      <c r="A1560" s="28" t="s">
        <v>2528</v>
      </c>
      <c r="B1560" s="29" t="s">
        <v>2529</v>
      </c>
      <c r="C1560" s="29" t="s">
        <v>1708</v>
      </c>
      <c r="D1560" s="29" t="s">
        <v>2530</v>
      </c>
      <c r="E1560" s="29" t="s">
        <v>1709</v>
      </c>
      <c r="F1560" s="29" t="s">
        <v>1710</v>
      </c>
      <c r="G1560" s="29" t="s">
        <v>1975</v>
      </c>
      <c r="H1560" s="30">
        <v>44606</v>
      </c>
      <c r="I1560" s="30">
        <v>44926</v>
      </c>
      <c r="J1560" s="30" t="s">
        <v>1921</v>
      </c>
      <c r="K1560" s="29" t="s">
        <v>2531</v>
      </c>
      <c r="L1560" s="29" t="s">
        <v>2532</v>
      </c>
      <c r="M1560" s="29" t="s">
        <v>1978</v>
      </c>
      <c r="N1560" s="29" t="s">
        <v>1988</v>
      </c>
      <c r="O1560" s="29" t="s">
        <v>1989</v>
      </c>
      <c r="P1560" s="29" t="s">
        <v>1981</v>
      </c>
      <c r="Q1560" s="29" t="s">
        <v>1982</v>
      </c>
      <c r="R1560" s="30">
        <v>45231</v>
      </c>
      <c r="S1560" s="30"/>
      <c r="T1560" s="30">
        <v>45412</v>
      </c>
      <c r="U1560" s="30"/>
      <c r="V1560" s="29" t="s">
        <v>2000</v>
      </c>
      <c r="W1560" s="29" t="s">
        <v>2001</v>
      </c>
      <c r="X1560" s="30">
        <v>44873</v>
      </c>
      <c r="Y1560" s="29" t="s">
        <v>33</v>
      </c>
    </row>
    <row r="1561" spans="1:25" x14ac:dyDescent="0.25">
      <c r="A1561" s="28" t="s">
        <v>2528</v>
      </c>
      <c r="B1561" s="29" t="s">
        <v>2529</v>
      </c>
      <c r="C1561" s="29" t="s">
        <v>1708</v>
      </c>
      <c r="D1561" s="29" t="s">
        <v>2530</v>
      </c>
      <c r="E1561" s="29" t="s">
        <v>1709</v>
      </c>
      <c r="F1561" s="29" t="s">
        <v>1710</v>
      </c>
      <c r="G1561" s="29" t="s">
        <v>1975</v>
      </c>
      <c r="H1561" s="30">
        <v>44606</v>
      </c>
      <c r="I1561" s="30">
        <v>44926</v>
      </c>
      <c r="J1561" s="30" t="s">
        <v>1921</v>
      </c>
      <c r="K1561" s="29" t="s">
        <v>2531</v>
      </c>
      <c r="L1561" s="29" t="s">
        <v>2532</v>
      </c>
      <c r="M1561" s="29" t="s">
        <v>1978</v>
      </c>
      <c r="N1561" s="29" t="s">
        <v>1990</v>
      </c>
      <c r="O1561" s="29" t="s">
        <v>1991</v>
      </c>
      <c r="P1561" s="29" t="s">
        <v>1981</v>
      </c>
      <c r="Q1561" s="29" t="s">
        <v>1982</v>
      </c>
      <c r="R1561" s="30">
        <v>45231</v>
      </c>
      <c r="S1561" s="30"/>
      <c r="T1561" s="30">
        <v>45412</v>
      </c>
      <c r="U1561" s="30"/>
      <c r="V1561" s="29" t="s">
        <v>2000</v>
      </c>
      <c r="W1561" s="29" t="s">
        <v>2001</v>
      </c>
      <c r="X1561" s="30">
        <v>44873</v>
      </c>
      <c r="Y1561" s="29" t="s">
        <v>33</v>
      </c>
    </row>
    <row r="1562" spans="1:25" x14ac:dyDescent="0.25">
      <c r="A1562" s="28" t="s">
        <v>2528</v>
      </c>
      <c r="B1562" s="29" t="s">
        <v>2529</v>
      </c>
      <c r="C1562" s="29" t="s">
        <v>1708</v>
      </c>
      <c r="D1562" s="29" t="s">
        <v>2530</v>
      </c>
      <c r="E1562" s="29" t="s">
        <v>1709</v>
      </c>
      <c r="F1562" s="29" t="s">
        <v>1710</v>
      </c>
      <c r="G1562" s="29" t="s">
        <v>1975</v>
      </c>
      <c r="H1562" s="30">
        <v>44606</v>
      </c>
      <c r="I1562" s="30">
        <v>44926</v>
      </c>
      <c r="J1562" s="30" t="s">
        <v>1921</v>
      </c>
      <c r="K1562" s="29" t="s">
        <v>2531</v>
      </c>
      <c r="L1562" s="29" t="s">
        <v>2532</v>
      </c>
      <c r="M1562" s="29" t="s">
        <v>1978</v>
      </c>
      <c r="N1562" s="29" t="s">
        <v>1992</v>
      </c>
      <c r="O1562" s="29" t="s">
        <v>1993</v>
      </c>
      <c r="P1562" s="29" t="s">
        <v>1981</v>
      </c>
      <c r="Q1562" s="29" t="s">
        <v>1982</v>
      </c>
      <c r="R1562" s="30">
        <v>45413</v>
      </c>
      <c r="S1562" s="30"/>
      <c r="T1562" s="30">
        <v>45535</v>
      </c>
      <c r="U1562" s="30"/>
      <c r="V1562" s="29" t="s">
        <v>2000</v>
      </c>
      <c r="W1562" s="29" t="s">
        <v>2001</v>
      </c>
      <c r="X1562" s="30">
        <v>44873</v>
      </c>
      <c r="Y1562" s="29" t="s">
        <v>33</v>
      </c>
    </row>
    <row r="1563" spans="1:25" x14ac:dyDescent="0.25">
      <c r="A1563" s="28" t="s">
        <v>2528</v>
      </c>
      <c r="B1563" s="29" t="s">
        <v>2529</v>
      </c>
      <c r="C1563" s="29" t="s">
        <v>1708</v>
      </c>
      <c r="D1563" s="29" t="s">
        <v>2530</v>
      </c>
      <c r="E1563" s="29" t="s">
        <v>1709</v>
      </c>
      <c r="F1563" s="29" t="s">
        <v>1710</v>
      </c>
      <c r="G1563" s="29" t="s">
        <v>1975</v>
      </c>
      <c r="H1563" s="30">
        <v>44606</v>
      </c>
      <c r="I1563" s="30">
        <v>44926</v>
      </c>
      <c r="J1563" s="30" t="s">
        <v>1921</v>
      </c>
      <c r="K1563" s="29" t="s">
        <v>2531</v>
      </c>
      <c r="L1563" s="29" t="s">
        <v>2532</v>
      </c>
      <c r="M1563" s="29" t="s">
        <v>1978</v>
      </c>
      <c r="N1563" s="29" t="s">
        <v>1994</v>
      </c>
      <c r="O1563" s="29" t="s">
        <v>1995</v>
      </c>
      <c r="P1563" s="29" t="s">
        <v>1981</v>
      </c>
      <c r="Q1563" s="29" t="s">
        <v>1982</v>
      </c>
      <c r="R1563" s="30">
        <v>45536</v>
      </c>
      <c r="S1563" s="30"/>
      <c r="T1563" s="30">
        <v>46265</v>
      </c>
      <c r="U1563" s="30"/>
      <c r="V1563" s="29" t="s">
        <v>2000</v>
      </c>
      <c r="W1563" s="29" t="s">
        <v>2001</v>
      </c>
      <c r="X1563" s="30">
        <v>44873</v>
      </c>
      <c r="Y1563" s="29" t="s">
        <v>33</v>
      </c>
    </row>
    <row r="1564" spans="1:25" x14ac:dyDescent="0.25">
      <c r="A1564" s="28" t="s">
        <v>2528</v>
      </c>
      <c r="B1564" s="29" t="s">
        <v>2529</v>
      </c>
      <c r="C1564" s="29" t="s">
        <v>1708</v>
      </c>
      <c r="D1564" s="29" t="s">
        <v>2530</v>
      </c>
      <c r="E1564" s="29" t="s">
        <v>1709</v>
      </c>
      <c r="F1564" s="29" t="s">
        <v>1710</v>
      </c>
      <c r="G1564" s="29" t="s">
        <v>1975</v>
      </c>
      <c r="H1564" s="30">
        <v>44606</v>
      </c>
      <c r="I1564" s="30">
        <v>44926</v>
      </c>
      <c r="J1564" s="30" t="s">
        <v>1921</v>
      </c>
      <c r="K1564" s="29" t="s">
        <v>2531</v>
      </c>
      <c r="L1564" s="29" t="s">
        <v>2532</v>
      </c>
      <c r="M1564" s="29" t="s">
        <v>1978</v>
      </c>
      <c r="N1564" s="29" t="s">
        <v>1996</v>
      </c>
      <c r="O1564" s="29" t="s">
        <v>1997</v>
      </c>
      <c r="P1564" s="29" t="s">
        <v>1981</v>
      </c>
      <c r="Q1564" s="29" t="s">
        <v>1982</v>
      </c>
      <c r="R1564" s="30">
        <v>46266</v>
      </c>
      <c r="S1564" s="30"/>
      <c r="T1564" s="30">
        <v>46446</v>
      </c>
      <c r="U1564" s="30"/>
      <c r="V1564" s="29" t="s">
        <v>2000</v>
      </c>
      <c r="W1564" s="29" t="s">
        <v>2001</v>
      </c>
      <c r="X1564" s="30">
        <v>44873</v>
      </c>
      <c r="Y1564" s="29" t="s">
        <v>33</v>
      </c>
    </row>
    <row r="1565" spans="1:25" x14ac:dyDescent="0.25">
      <c r="A1565" s="28" t="s">
        <v>2528</v>
      </c>
      <c r="B1565" s="29" t="s">
        <v>2529</v>
      </c>
      <c r="C1565" s="29" t="s">
        <v>1711</v>
      </c>
      <c r="D1565" s="29" t="s">
        <v>2533</v>
      </c>
      <c r="E1565" s="29" t="s">
        <v>1712</v>
      </c>
      <c r="F1565" s="29" t="s">
        <v>1713</v>
      </c>
      <c r="G1565" s="29" t="s">
        <v>1975</v>
      </c>
      <c r="H1565" s="30">
        <v>44580</v>
      </c>
      <c r="I1565" s="30">
        <v>46387</v>
      </c>
      <c r="J1565" s="30" t="s">
        <v>1921</v>
      </c>
      <c r="K1565" s="29" t="s">
        <v>2531</v>
      </c>
      <c r="L1565" s="29" t="s">
        <v>2532</v>
      </c>
      <c r="M1565" s="29" t="s">
        <v>1978</v>
      </c>
      <c r="N1565" s="29" t="s">
        <v>1979</v>
      </c>
      <c r="O1565" s="29" t="s">
        <v>1980</v>
      </c>
      <c r="P1565" s="29" t="s">
        <v>1981</v>
      </c>
      <c r="Q1565" s="29" t="s">
        <v>1982</v>
      </c>
      <c r="R1565" s="30">
        <v>45550</v>
      </c>
      <c r="S1565" s="30"/>
      <c r="T1565" s="30">
        <v>45611</v>
      </c>
      <c r="U1565" s="30"/>
      <c r="V1565" s="29" t="s">
        <v>2000</v>
      </c>
      <c r="W1565" s="29" t="s">
        <v>2001</v>
      </c>
      <c r="X1565" s="30">
        <v>44873</v>
      </c>
      <c r="Y1565" s="29" t="s">
        <v>33</v>
      </c>
    </row>
    <row r="1566" spans="1:25" x14ac:dyDescent="0.25">
      <c r="A1566" s="28" t="s">
        <v>2528</v>
      </c>
      <c r="B1566" s="29" t="s">
        <v>2529</v>
      </c>
      <c r="C1566" s="29" t="s">
        <v>1711</v>
      </c>
      <c r="D1566" s="29" t="s">
        <v>2533</v>
      </c>
      <c r="E1566" s="29" t="s">
        <v>1712</v>
      </c>
      <c r="F1566" s="29" t="s">
        <v>1713</v>
      </c>
      <c r="G1566" s="29" t="s">
        <v>1975</v>
      </c>
      <c r="H1566" s="30">
        <v>44580</v>
      </c>
      <c r="I1566" s="30">
        <v>46387</v>
      </c>
      <c r="J1566" s="30" t="s">
        <v>1921</v>
      </c>
      <c r="K1566" s="29" t="s">
        <v>2531</v>
      </c>
      <c r="L1566" s="29" t="s">
        <v>2532</v>
      </c>
      <c r="M1566" s="29" t="s">
        <v>1978</v>
      </c>
      <c r="N1566" s="29" t="s">
        <v>1986</v>
      </c>
      <c r="O1566" s="29" t="s">
        <v>1987</v>
      </c>
      <c r="P1566" s="29" t="s">
        <v>1981</v>
      </c>
      <c r="Q1566" s="29" t="s">
        <v>1982</v>
      </c>
      <c r="R1566" s="30">
        <v>45612</v>
      </c>
      <c r="S1566" s="30"/>
      <c r="T1566" s="30">
        <v>45731</v>
      </c>
      <c r="U1566" s="30"/>
      <c r="V1566" s="29" t="s">
        <v>2000</v>
      </c>
      <c r="W1566" s="29" t="s">
        <v>2001</v>
      </c>
      <c r="X1566" s="30">
        <v>44873</v>
      </c>
      <c r="Y1566" s="29" t="s">
        <v>33</v>
      </c>
    </row>
    <row r="1567" spans="1:25" x14ac:dyDescent="0.25">
      <c r="A1567" s="28" t="s">
        <v>2528</v>
      </c>
      <c r="B1567" s="29" t="s">
        <v>2529</v>
      </c>
      <c r="C1567" s="29" t="s">
        <v>1711</v>
      </c>
      <c r="D1567" s="29" t="s">
        <v>2533</v>
      </c>
      <c r="E1567" s="29" t="s">
        <v>1712</v>
      </c>
      <c r="F1567" s="29" t="s">
        <v>1713</v>
      </c>
      <c r="G1567" s="29" t="s">
        <v>1975</v>
      </c>
      <c r="H1567" s="30">
        <v>44580</v>
      </c>
      <c r="I1567" s="30">
        <v>46387</v>
      </c>
      <c r="J1567" s="30" t="s">
        <v>1921</v>
      </c>
      <c r="K1567" s="29" t="s">
        <v>2531</v>
      </c>
      <c r="L1567" s="29" t="s">
        <v>2532</v>
      </c>
      <c r="M1567" s="29" t="s">
        <v>1978</v>
      </c>
      <c r="N1567" s="29" t="s">
        <v>1988</v>
      </c>
      <c r="O1567" s="29" t="s">
        <v>1989</v>
      </c>
      <c r="P1567" s="29" t="s">
        <v>1981</v>
      </c>
      <c r="Q1567" s="29" t="s">
        <v>1982</v>
      </c>
      <c r="R1567" s="30">
        <v>45807</v>
      </c>
      <c r="S1567" s="30"/>
      <c r="T1567" s="30">
        <v>45868</v>
      </c>
      <c r="U1567" s="30"/>
      <c r="V1567" s="29" t="s">
        <v>2000</v>
      </c>
      <c r="W1567" s="29" t="s">
        <v>2001</v>
      </c>
      <c r="X1567" s="30">
        <v>44873</v>
      </c>
      <c r="Y1567" s="29" t="s">
        <v>33</v>
      </c>
    </row>
    <row r="1568" spans="1:25" x14ac:dyDescent="0.25">
      <c r="A1568" s="28" t="s">
        <v>2528</v>
      </c>
      <c r="B1568" s="29" t="s">
        <v>2529</v>
      </c>
      <c r="C1568" s="29" t="s">
        <v>1711</v>
      </c>
      <c r="D1568" s="29" t="s">
        <v>2533</v>
      </c>
      <c r="E1568" s="29" t="s">
        <v>1712</v>
      </c>
      <c r="F1568" s="29" t="s">
        <v>1713</v>
      </c>
      <c r="G1568" s="29" t="s">
        <v>1975</v>
      </c>
      <c r="H1568" s="30">
        <v>44580</v>
      </c>
      <c r="I1568" s="30">
        <v>46387</v>
      </c>
      <c r="J1568" s="30" t="s">
        <v>1921</v>
      </c>
      <c r="K1568" s="29" t="s">
        <v>2531</v>
      </c>
      <c r="L1568" s="29" t="s">
        <v>2532</v>
      </c>
      <c r="M1568" s="29" t="s">
        <v>1978</v>
      </c>
      <c r="N1568" s="29" t="s">
        <v>1990</v>
      </c>
      <c r="O1568" s="29" t="s">
        <v>1991</v>
      </c>
      <c r="P1568" s="29" t="s">
        <v>1981</v>
      </c>
      <c r="Q1568" s="29" t="s">
        <v>1982</v>
      </c>
      <c r="R1568" s="30">
        <v>45807</v>
      </c>
      <c r="S1568" s="30"/>
      <c r="T1568" s="30">
        <v>45868</v>
      </c>
      <c r="U1568" s="30"/>
      <c r="V1568" s="29" t="s">
        <v>2000</v>
      </c>
      <c r="W1568" s="29" t="s">
        <v>2001</v>
      </c>
      <c r="X1568" s="30">
        <v>44873</v>
      </c>
      <c r="Y1568" s="29" t="s">
        <v>33</v>
      </c>
    </row>
    <row r="1569" spans="1:25" x14ac:dyDescent="0.25">
      <c r="A1569" s="28" t="s">
        <v>2528</v>
      </c>
      <c r="B1569" s="29" t="s">
        <v>2529</v>
      </c>
      <c r="C1569" s="29" t="s">
        <v>1711</v>
      </c>
      <c r="D1569" s="29" t="s">
        <v>2533</v>
      </c>
      <c r="E1569" s="29" t="s">
        <v>1712</v>
      </c>
      <c r="F1569" s="29" t="s">
        <v>1713</v>
      </c>
      <c r="G1569" s="29" t="s">
        <v>1975</v>
      </c>
      <c r="H1569" s="30">
        <v>44580</v>
      </c>
      <c r="I1569" s="30">
        <v>46387</v>
      </c>
      <c r="J1569" s="30" t="s">
        <v>1921</v>
      </c>
      <c r="K1569" s="29" t="s">
        <v>2531</v>
      </c>
      <c r="L1569" s="29" t="s">
        <v>2532</v>
      </c>
      <c r="M1569" s="29" t="s">
        <v>1978</v>
      </c>
      <c r="N1569" s="29" t="s">
        <v>1992</v>
      </c>
      <c r="O1569" s="29" t="s">
        <v>1993</v>
      </c>
      <c r="P1569" s="29" t="s">
        <v>1981</v>
      </c>
      <c r="Q1569" s="29" t="s">
        <v>1982</v>
      </c>
      <c r="R1569" s="30">
        <v>45370</v>
      </c>
      <c r="S1569" s="30"/>
      <c r="T1569" s="30">
        <v>45370</v>
      </c>
      <c r="U1569" s="30"/>
      <c r="V1569" s="29" t="s">
        <v>2000</v>
      </c>
      <c r="W1569" s="29" t="s">
        <v>2001</v>
      </c>
      <c r="X1569" s="30">
        <v>44873</v>
      </c>
      <c r="Y1569" s="29" t="s">
        <v>33</v>
      </c>
    </row>
    <row r="1570" spans="1:25" x14ac:dyDescent="0.25">
      <c r="A1570" s="28" t="s">
        <v>2528</v>
      </c>
      <c r="B1570" s="29" t="s">
        <v>2529</v>
      </c>
      <c r="C1570" s="29" t="s">
        <v>1711</v>
      </c>
      <c r="D1570" s="29" t="s">
        <v>2533</v>
      </c>
      <c r="E1570" s="29" t="s">
        <v>1712</v>
      </c>
      <c r="F1570" s="29" t="s">
        <v>1713</v>
      </c>
      <c r="G1570" s="29" t="s">
        <v>1975</v>
      </c>
      <c r="H1570" s="30">
        <v>44580</v>
      </c>
      <c r="I1570" s="30">
        <v>46387</v>
      </c>
      <c r="J1570" s="30" t="s">
        <v>1921</v>
      </c>
      <c r="K1570" s="29" t="s">
        <v>2531</v>
      </c>
      <c r="L1570" s="29" t="s">
        <v>2532</v>
      </c>
      <c r="M1570" s="29" t="s">
        <v>1978</v>
      </c>
      <c r="N1570" s="29" t="s">
        <v>1994</v>
      </c>
      <c r="O1570" s="29" t="s">
        <v>1995</v>
      </c>
      <c r="P1570" s="29" t="s">
        <v>1981</v>
      </c>
      <c r="Q1570" s="29" t="s">
        <v>1982</v>
      </c>
      <c r="R1570" s="30">
        <v>45960</v>
      </c>
      <c r="S1570" s="30"/>
      <c r="T1570" s="30">
        <v>46568</v>
      </c>
      <c r="U1570" s="30"/>
      <c r="V1570" s="29" t="s">
        <v>2000</v>
      </c>
      <c r="W1570" s="29" t="s">
        <v>2001</v>
      </c>
      <c r="X1570" s="30">
        <v>44873</v>
      </c>
      <c r="Y1570" s="29" t="s">
        <v>33</v>
      </c>
    </row>
    <row r="1571" spans="1:25" x14ac:dyDescent="0.25">
      <c r="A1571" s="28" t="s">
        <v>2528</v>
      </c>
      <c r="B1571" s="29" t="s">
        <v>2529</v>
      </c>
      <c r="C1571" s="29" t="s">
        <v>1711</v>
      </c>
      <c r="D1571" s="29" t="s">
        <v>2533</v>
      </c>
      <c r="E1571" s="29" t="s">
        <v>1712</v>
      </c>
      <c r="F1571" s="29" t="s">
        <v>1713</v>
      </c>
      <c r="G1571" s="29" t="s">
        <v>1975</v>
      </c>
      <c r="H1571" s="30">
        <v>44580</v>
      </c>
      <c r="I1571" s="30">
        <v>46387</v>
      </c>
      <c r="J1571" s="30" t="s">
        <v>1921</v>
      </c>
      <c r="K1571" s="29" t="s">
        <v>2531</v>
      </c>
      <c r="L1571" s="29" t="s">
        <v>2532</v>
      </c>
      <c r="M1571" s="29" t="s">
        <v>1978</v>
      </c>
      <c r="N1571" s="29" t="s">
        <v>1996</v>
      </c>
      <c r="O1571" s="29" t="s">
        <v>1997</v>
      </c>
      <c r="P1571" s="29" t="s">
        <v>1981</v>
      </c>
      <c r="Q1571" s="29" t="s">
        <v>1982</v>
      </c>
      <c r="R1571" s="30">
        <v>46569</v>
      </c>
      <c r="S1571" s="30"/>
      <c r="T1571" s="30">
        <v>46752</v>
      </c>
      <c r="U1571" s="30"/>
      <c r="V1571" s="29" t="s">
        <v>2000</v>
      </c>
      <c r="W1571" s="29" t="s">
        <v>2001</v>
      </c>
      <c r="X1571" s="30">
        <v>44873</v>
      </c>
      <c r="Y1571" s="29" t="s">
        <v>33</v>
      </c>
    </row>
    <row r="1572" spans="1:25" x14ac:dyDescent="0.25">
      <c r="A1572" s="28" t="s">
        <v>2528</v>
      </c>
      <c r="B1572" s="29" t="s">
        <v>2529</v>
      </c>
      <c r="C1572" s="29" t="s">
        <v>1714</v>
      </c>
      <c r="D1572" s="29" t="s">
        <v>2534</v>
      </c>
      <c r="E1572" s="29" t="s">
        <v>1715</v>
      </c>
      <c r="F1572" s="29" t="s">
        <v>1716</v>
      </c>
      <c r="G1572" s="29" t="s">
        <v>1975</v>
      </c>
      <c r="H1572" s="30">
        <v>44631</v>
      </c>
      <c r="I1572" s="30">
        <v>46022</v>
      </c>
      <c r="J1572" s="30">
        <v>46387</v>
      </c>
      <c r="K1572" s="29" t="s">
        <v>2531</v>
      </c>
      <c r="L1572" s="29" t="s">
        <v>2532</v>
      </c>
      <c r="M1572" s="29" t="s">
        <v>1978</v>
      </c>
      <c r="N1572" s="29" t="s">
        <v>1979</v>
      </c>
      <c r="O1572" s="29" t="s">
        <v>1980</v>
      </c>
      <c r="P1572" s="29" t="s">
        <v>1981</v>
      </c>
      <c r="Q1572" s="29" t="s">
        <v>1982</v>
      </c>
      <c r="R1572" s="30">
        <v>45377</v>
      </c>
      <c r="S1572" s="30">
        <v>45377</v>
      </c>
      <c r="T1572" s="30">
        <v>45504</v>
      </c>
      <c r="U1572" s="30"/>
      <c r="V1572" s="29" t="s">
        <v>2000</v>
      </c>
      <c r="W1572" s="29" t="s">
        <v>2001</v>
      </c>
      <c r="X1572" s="30">
        <v>44873</v>
      </c>
      <c r="Y1572" s="29" t="s">
        <v>1985</v>
      </c>
    </row>
    <row r="1573" spans="1:25" x14ac:dyDescent="0.25">
      <c r="A1573" s="28" t="s">
        <v>2528</v>
      </c>
      <c r="B1573" s="29" t="s">
        <v>2529</v>
      </c>
      <c r="C1573" s="29" t="s">
        <v>1714</v>
      </c>
      <c r="D1573" s="29" t="s">
        <v>2534</v>
      </c>
      <c r="E1573" s="29" t="s">
        <v>1715</v>
      </c>
      <c r="F1573" s="29" t="s">
        <v>1716</v>
      </c>
      <c r="G1573" s="29" t="s">
        <v>1975</v>
      </c>
      <c r="H1573" s="30">
        <v>44631</v>
      </c>
      <c r="I1573" s="30">
        <v>46022</v>
      </c>
      <c r="J1573" s="30">
        <v>46387</v>
      </c>
      <c r="K1573" s="29" t="s">
        <v>2531</v>
      </c>
      <c r="L1573" s="29" t="s">
        <v>2532</v>
      </c>
      <c r="M1573" s="29" t="s">
        <v>1978</v>
      </c>
      <c r="N1573" s="29" t="s">
        <v>1986</v>
      </c>
      <c r="O1573" s="29" t="s">
        <v>1987</v>
      </c>
      <c r="P1573" s="29" t="s">
        <v>1981</v>
      </c>
      <c r="Q1573" s="29" t="s">
        <v>1982</v>
      </c>
      <c r="R1573" s="30">
        <v>45536</v>
      </c>
      <c r="S1573" s="30"/>
      <c r="T1573" s="30">
        <v>45596</v>
      </c>
      <c r="U1573" s="30"/>
      <c r="V1573" s="29" t="s">
        <v>2000</v>
      </c>
      <c r="W1573" s="29" t="s">
        <v>2001</v>
      </c>
      <c r="X1573" s="30">
        <v>44873</v>
      </c>
      <c r="Y1573" s="29" t="s">
        <v>1985</v>
      </c>
    </row>
    <row r="1574" spans="1:25" x14ac:dyDescent="0.25">
      <c r="A1574" s="28" t="s">
        <v>2528</v>
      </c>
      <c r="B1574" s="29" t="s">
        <v>2529</v>
      </c>
      <c r="C1574" s="29" t="s">
        <v>1714</v>
      </c>
      <c r="D1574" s="29" t="s">
        <v>2534</v>
      </c>
      <c r="E1574" s="29" t="s">
        <v>1715</v>
      </c>
      <c r="F1574" s="29" t="s">
        <v>1716</v>
      </c>
      <c r="G1574" s="29" t="s">
        <v>1975</v>
      </c>
      <c r="H1574" s="30">
        <v>44631</v>
      </c>
      <c r="I1574" s="30">
        <v>46022</v>
      </c>
      <c r="J1574" s="30">
        <v>46387</v>
      </c>
      <c r="K1574" s="29" t="s">
        <v>2531</v>
      </c>
      <c r="L1574" s="29" t="s">
        <v>2532</v>
      </c>
      <c r="M1574" s="29" t="s">
        <v>1978</v>
      </c>
      <c r="N1574" s="29" t="s">
        <v>1988</v>
      </c>
      <c r="O1574" s="29" t="s">
        <v>1989</v>
      </c>
      <c r="P1574" s="29" t="s">
        <v>1981</v>
      </c>
      <c r="Q1574" s="29" t="s">
        <v>1982</v>
      </c>
      <c r="R1574" s="30">
        <v>45536</v>
      </c>
      <c r="S1574" s="30"/>
      <c r="T1574" s="30">
        <v>45596</v>
      </c>
      <c r="U1574" s="30"/>
      <c r="V1574" s="29" t="s">
        <v>2000</v>
      </c>
      <c r="W1574" s="29" t="s">
        <v>2001</v>
      </c>
      <c r="X1574" s="30">
        <v>44873</v>
      </c>
      <c r="Y1574" s="29" t="s">
        <v>1985</v>
      </c>
    </row>
    <row r="1575" spans="1:25" x14ac:dyDescent="0.25">
      <c r="A1575" s="28" t="s">
        <v>2528</v>
      </c>
      <c r="B1575" s="29" t="s">
        <v>2529</v>
      </c>
      <c r="C1575" s="29" t="s">
        <v>1714</v>
      </c>
      <c r="D1575" s="29" t="s">
        <v>2534</v>
      </c>
      <c r="E1575" s="29" t="s">
        <v>1715</v>
      </c>
      <c r="F1575" s="29" t="s">
        <v>1716</v>
      </c>
      <c r="G1575" s="29" t="s">
        <v>1975</v>
      </c>
      <c r="H1575" s="30">
        <v>44631</v>
      </c>
      <c r="I1575" s="30">
        <v>46022</v>
      </c>
      <c r="J1575" s="30">
        <v>46387</v>
      </c>
      <c r="K1575" s="29" t="s">
        <v>2531</v>
      </c>
      <c r="L1575" s="29" t="s">
        <v>2532</v>
      </c>
      <c r="M1575" s="29" t="s">
        <v>1978</v>
      </c>
      <c r="N1575" s="29" t="s">
        <v>1990</v>
      </c>
      <c r="O1575" s="29" t="s">
        <v>1991</v>
      </c>
      <c r="P1575" s="29" t="s">
        <v>1981</v>
      </c>
      <c r="Q1575" s="29" t="s">
        <v>1982</v>
      </c>
      <c r="R1575" s="30">
        <v>45757</v>
      </c>
      <c r="S1575" s="30"/>
      <c r="T1575" s="30">
        <v>45857</v>
      </c>
      <c r="U1575" s="30"/>
      <c r="V1575" s="29" t="s">
        <v>2000</v>
      </c>
      <c r="W1575" s="29" t="s">
        <v>2001</v>
      </c>
      <c r="X1575" s="30">
        <v>44873</v>
      </c>
      <c r="Y1575" s="29" t="s">
        <v>1985</v>
      </c>
    </row>
    <row r="1576" spans="1:25" x14ac:dyDescent="0.25">
      <c r="A1576" s="28" t="s">
        <v>2528</v>
      </c>
      <c r="B1576" s="29" t="s">
        <v>2529</v>
      </c>
      <c r="C1576" s="29" t="s">
        <v>1714</v>
      </c>
      <c r="D1576" s="29" t="s">
        <v>2534</v>
      </c>
      <c r="E1576" s="29" t="s">
        <v>1715</v>
      </c>
      <c r="F1576" s="29" t="s">
        <v>1716</v>
      </c>
      <c r="G1576" s="29" t="s">
        <v>1975</v>
      </c>
      <c r="H1576" s="30">
        <v>44631</v>
      </c>
      <c r="I1576" s="30">
        <v>46022</v>
      </c>
      <c r="J1576" s="30">
        <v>46387</v>
      </c>
      <c r="K1576" s="29" t="s">
        <v>2531</v>
      </c>
      <c r="L1576" s="29" t="s">
        <v>2532</v>
      </c>
      <c r="M1576" s="29" t="s">
        <v>1978</v>
      </c>
      <c r="N1576" s="29" t="s">
        <v>1992</v>
      </c>
      <c r="O1576" s="29" t="s">
        <v>1993</v>
      </c>
      <c r="P1576" s="29" t="s">
        <v>1981</v>
      </c>
      <c r="Q1576" s="29" t="s">
        <v>1982</v>
      </c>
      <c r="R1576" s="30">
        <v>45746</v>
      </c>
      <c r="S1576" s="30"/>
      <c r="T1576" s="30">
        <v>45756</v>
      </c>
      <c r="U1576" s="30"/>
      <c r="V1576" s="29" t="s">
        <v>2000</v>
      </c>
      <c r="W1576" s="29" t="s">
        <v>2001</v>
      </c>
      <c r="X1576" s="30">
        <v>44873</v>
      </c>
      <c r="Y1576" s="29" t="s">
        <v>1985</v>
      </c>
    </row>
    <row r="1577" spans="1:25" x14ac:dyDescent="0.25">
      <c r="A1577" s="28" t="s">
        <v>2528</v>
      </c>
      <c r="B1577" s="29" t="s">
        <v>2529</v>
      </c>
      <c r="C1577" s="29" t="s">
        <v>1714</v>
      </c>
      <c r="D1577" s="29" t="s">
        <v>2534</v>
      </c>
      <c r="E1577" s="29" t="s">
        <v>1715</v>
      </c>
      <c r="F1577" s="29" t="s">
        <v>1716</v>
      </c>
      <c r="G1577" s="29" t="s">
        <v>1975</v>
      </c>
      <c r="H1577" s="30">
        <v>44631</v>
      </c>
      <c r="I1577" s="30">
        <v>46022</v>
      </c>
      <c r="J1577" s="30">
        <v>46387</v>
      </c>
      <c r="K1577" s="29" t="s">
        <v>2531</v>
      </c>
      <c r="L1577" s="29" t="s">
        <v>2532</v>
      </c>
      <c r="M1577" s="29" t="s">
        <v>1978</v>
      </c>
      <c r="N1577" s="29" t="s">
        <v>1994</v>
      </c>
      <c r="O1577" s="29" t="s">
        <v>1995</v>
      </c>
      <c r="P1577" s="29" t="s">
        <v>1981</v>
      </c>
      <c r="Q1577" s="29" t="s">
        <v>1982</v>
      </c>
      <c r="R1577" s="30">
        <v>45862</v>
      </c>
      <c r="S1577" s="30"/>
      <c r="T1577" s="30">
        <v>46512</v>
      </c>
      <c r="U1577" s="30"/>
      <c r="V1577" s="29" t="s">
        <v>2000</v>
      </c>
      <c r="W1577" s="29" t="s">
        <v>2001</v>
      </c>
      <c r="X1577" s="30">
        <v>44873</v>
      </c>
      <c r="Y1577" s="29" t="s">
        <v>1985</v>
      </c>
    </row>
    <row r="1578" spans="1:25" x14ac:dyDescent="0.25">
      <c r="A1578" s="28" t="s">
        <v>2528</v>
      </c>
      <c r="B1578" s="29" t="s">
        <v>2529</v>
      </c>
      <c r="C1578" s="29" t="s">
        <v>1714</v>
      </c>
      <c r="D1578" s="29" t="s">
        <v>2534</v>
      </c>
      <c r="E1578" s="29" t="s">
        <v>1715</v>
      </c>
      <c r="F1578" s="29" t="s">
        <v>1716</v>
      </c>
      <c r="G1578" s="29" t="s">
        <v>1975</v>
      </c>
      <c r="H1578" s="30">
        <v>44631</v>
      </c>
      <c r="I1578" s="30">
        <v>46022</v>
      </c>
      <c r="J1578" s="30">
        <v>46387</v>
      </c>
      <c r="K1578" s="29" t="s">
        <v>2531</v>
      </c>
      <c r="L1578" s="29" t="s">
        <v>2532</v>
      </c>
      <c r="M1578" s="29" t="s">
        <v>1978</v>
      </c>
      <c r="N1578" s="29" t="s">
        <v>1996</v>
      </c>
      <c r="O1578" s="29" t="s">
        <v>1997</v>
      </c>
      <c r="P1578" s="29" t="s">
        <v>1981</v>
      </c>
      <c r="Q1578" s="29" t="s">
        <v>1982</v>
      </c>
      <c r="R1578" s="30">
        <v>45862</v>
      </c>
      <c r="S1578" s="30"/>
      <c r="T1578" s="30">
        <v>46692</v>
      </c>
      <c r="U1578" s="30"/>
      <c r="V1578" s="29" t="s">
        <v>2000</v>
      </c>
      <c r="W1578" s="29" t="s">
        <v>2001</v>
      </c>
      <c r="X1578" s="30">
        <v>44873</v>
      </c>
      <c r="Y1578" s="29" t="s">
        <v>1985</v>
      </c>
    </row>
    <row r="1579" spans="1:25" x14ac:dyDescent="0.25">
      <c r="A1579" s="28" t="s">
        <v>2528</v>
      </c>
      <c r="B1579" s="29" t="s">
        <v>2529</v>
      </c>
      <c r="C1579" s="29" t="s">
        <v>1717</v>
      </c>
      <c r="D1579" s="29" t="s">
        <v>2535</v>
      </c>
      <c r="E1579" s="29" t="s">
        <v>1718</v>
      </c>
      <c r="F1579" s="29" t="s">
        <v>1719</v>
      </c>
      <c r="G1579" s="29" t="s">
        <v>1975</v>
      </c>
      <c r="H1579" s="30">
        <v>44690</v>
      </c>
      <c r="I1579" s="30">
        <v>44926</v>
      </c>
      <c r="J1579" s="30" t="s">
        <v>1921</v>
      </c>
      <c r="K1579" s="29" t="s">
        <v>2531</v>
      </c>
      <c r="L1579" s="29" t="s">
        <v>2532</v>
      </c>
      <c r="M1579" s="29" t="s">
        <v>1978</v>
      </c>
      <c r="N1579" s="29" t="s">
        <v>1979</v>
      </c>
      <c r="O1579" s="29" t="s">
        <v>1980</v>
      </c>
      <c r="P1579" s="29" t="s">
        <v>1981</v>
      </c>
      <c r="Q1579" s="29" t="s">
        <v>1982</v>
      </c>
      <c r="R1579" s="30">
        <v>45352</v>
      </c>
      <c r="S1579" s="30"/>
      <c r="T1579" s="30">
        <v>45493</v>
      </c>
      <c r="U1579" s="30"/>
      <c r="V1579" s="29" t="s">
        <v>2000</v>
      </c>
      <c r="W1579" s="29" t="s">
        <v>2001</v>
      </c>
      <c r="X1579" s="30">
        <v>44873</v>
      </c>
      <c r="Y1579" s="29" t="s">
        <v>33</v>
      </c>
    </row>
    <row r="1580" spans="1:25" x14ac:dyDescent="0.25">
      <c r="A1580" s="28" t="s">
        <v>2528</v>
      </c>
      <c r="B1580" s="29" t="s">
        <v>2529</v>
      </c>
      <c r="C1580" s="29" t="s">
        <v>1717</v>
      </c>
      <c r="D1580" s="29" t="s">
        <v>2535</v>
      </c>
      <c r="E1580" s="29" t="s">
        <v>1718</v>
      </c>
      <c r="F1580" s="29" t="s">
        <v>1719</v>
      </c>
      <c r="G1580" s="29" t="s">
        <v>1975</v>
      </c>
      <c r="H1580" s="30">
        <v>44690</v>
      </c>
      <c r="I1580" s="30">
        <v>44926</v>
      </c>
      <c r="J1580" s="30" t="s">
        <v>1921</v>
      </c>
      <c r="K1580" s="29" t="s">
        <v>2531</v>
      </c>
      <c r="L1580" s="29" t="s">
        <v>2532</v>
      </c>
      <c r="M1580" s="29" t="s">
        <v>1978</v>
      </c>
      <c r="N1580" s="29" t="s">
        <v>1986</v>
      </c>
      <c r="O1580" s="29" t="s">
        <v>1987</v>
      </c>
      <c r="P1580" s="29" t="s">
        <v>1981</v>
      </c>
      <c r="Q1580" s="29" t="s">
        <v>1982</v>
      </c>
      <c r="R1580" s="30">
        <v>45474</v>
      </c>
      <c r="S1580" s="30"/>
      <c r="T1580" s="30">
        <v>45747</v>
      </c>
      <c r="U1580" s="30"/>
      <c r="V1580" s="29" t="s">
        <v>2000</v>
      </c>
      <c r="W1580" s="29" t="s">
        <v>2001</v>
      </c>
      <c r="X1580" s="30">
        <v>44873</v>
      </c>
      <c r="Y1580" s="29" t="s">
        <v>33</v>
      </c>
    </row>
    <row r="1581" spans="1:25" x14ac:dyDescent="0.25">
      <c r="A1581" s="28" t="s">
        <v>2528</v>
      </c>
      <c r="B1581" s="29" t="s">
        <v>2529</v>
      </c>
      <c r="C1581" s="29" t="s">
        <v>1717</v>
      </c>
      <c r="D1581" s="29" t="s">
        <v>2535</v>
      </c>
      <c r="E1581" s="29" t="s">
        <v>1718</v>
      </c>
      <c r="F1581" s="29" t="s">
        <v>1719</v>
      </c>
      <c r="G1581" s="29" t="s">
        <v>1975</v>
      </c>
      <c r="H1581" s="30">
        <v>44690</v>
      </c>
      <c r="I1581" s="30">
        <v>44926</v>
      </c>
      <c r="J1581" s="30" t="s">
        <v>1921</v>
      </c>
      <c r="K1581" s="29" t="s">
        <v>2531</v>
      </c>
      <c r="L1581" s="29" t="s">
        <v>2532</v>
      </c>
      <c r="M1581" s="29" t="s">
        <v>1978</v>
      </c>
      <c r="N1581" s="29" t="s">
        <v>1988</v>
      </c>
      <c r="O1581" s="29" t="s">
        <v>1989</v>
      </c>
      <c r="P1581" s="29" t="s">
        <v>1981</v>
      </c>
      <c r="Q1581" s="29" t="s">
        <v>1982</v>
      </c>
      <c r="R1581" s="30">
        <v>45748</v>
      </c>
      <c r="S1581" s="30"/>
      <c r="T1581" s="30">
        <v>45930</v>
      </c>
      <c r="U1581" s="30"/>
      <c r="V1581" s="29" t="s">
        <v>2000</v>
      </c>
      <c r="W1581" s="29" t="s">
        <v>2001</v>
      </c>
      <c r="X1581" s="30">
        <v>44873</v>
      </c>
      <c r="Y1581" s="29" t="s">
        <v>33</v>
      </c>
    </row>
    <row r="1582" spans="1:25" x14ac:dyDescent="0.25">
      <c r="A1582" s="28" t="s">
        <v>2528</v>
      </c>
      <c r="B1582" s="29" t="s">
        <v>2529</v>
      </c>
      <c r="C1582" s="29" t="s">
        <v>1717</v>
      </c>
      <c r="D1582" s="29" t="s">
        <v>2535</v>
      </c>
      <c r="E1582" s="29" t="s">
        <v>1718</v>
      </c>
      <c r="F1582" s="29" t="s">
        <v>1719</v>
      </c>
      <c r="G1582" s="29" t="s">
        <v>1975</v>
      </c>
      <c r="H1582" s="30">
        <v>44690</v>
      </c>
      <c r="I1582" s="30">
        <v>44926</v>
      </c>
      <c r="J1582" s="30" t="s">
        <v>1921</v>
      </c>
      <c r="K1582" s="29" t="s">
        <v>2531</v>
      </c>
      <c r="L1582" s="29" t="s">
        <v>2532</v>
      </c>
      <c r="M1582" s="29" t="s">
        <v>1978</v>
      </c>
      <c r="N1582" s="29" t="s">
        <v>1990</v>
      </c>
      <c r="O1582" s="29" t="s">
        <v>1991</v>
      </c>
      <c r="P1582" s="29" t="s">
        <v>1981</v>
      </c>
      <c r="Q1582" s="29" t="s">
        <v>1982</v>
      </c>
      <c r="R1582" s="30">
        <v>45658</v>
      </c>
      <c r="S1582" s="30"/>
      <c r="T1582" s="30">
        <v>45869</v>
      </c>
      <c r="U1582" s="30"/>
      <c r="V1582" s="29" t="s">
        <v>2000</v>
      </c>
      <c r="W1582" s="29" t="s">
        <v>2001</v>
      </c>
      <c r="X1582" s="30">
        <v>44873</v>
      </c>
      <c r="Y1582" s="29" t="s">
        <v>33</v>
      </c>
    </row>
    <row r="1583" spans="1:25" x14ac:dyDescent="0.25">
      <c r="A1583" s="28" t="s">
        <v>2528</v>
      </c>
      <c r="B1583" s="29" t="s">
        <v>2529</v>
      </c>
      <c r="C1583" s="29" t="s">
        <v>1717</v>
      </c>
      <c r="D1583" s="29" t="s">
        <v>2535</v>
      </c>
      <c r="E1583" s="29" t="s">
        <v>1718</v>
      </c>
      <c r="F1583" s="29" t="s">
        <v>1719</v>
      </c>
      <c r="G1583" s="29" t="s">
        <v>1975</v>
      </c>
      <c r="H1583" s="30">
        <v>44690</v>
      </c>
      <c r="I1583" s="30">
        <v>44926</v>
      </c>
      <c r="J1583" s="30" t="s">
        <v>1921</v>
      </c>
      <c r="K1583" s="29" t="s">
        <v>2531</v>
      </c>
      <c r="L1583" s="29" t="s">
        <v>2532</v>
      </c>
      <c r="M1583" s="29" t="s">
        <v>1978</v>
      </c>
      <c r="N1583" s="29" t="s">
        <v>1992</v>
      </c>
      <c r="O1583" s="29" t="s">
        <v>1993</v>
      </c>
      <c r="P1583" s="29" t="s">
        <v>1981</v>
      </c>
      <c r="Q1583" s="29" t="s">
        <v>1982</v>
      </c>
      <c r="R1583" s="30">
        <v>45961</v>
      </c>
      <c r="S1583" s="30"/>
      <c r="T1583" s="30">
        <v>45961</v>
      </c>
      <c r="U1583" s="30"/>
      <c r="V1583" s="29" t="s">
        <v>2000</v>
      </c>
      <c r="W1583" s="29" t="s">
        <v>2001</v>
      </c>
      <c r="X1583" s="30">
        <v>44873</v>
      </c>
      <c r="Y1583" s="29" t="s">
        <v>33</v>
      </c>
    </row>
    <row r="1584" spans="1:25" x14ac:dyDescent="0.25">
      <c r="A1584" s="28" t="s">
        <v>2528</v>
      </c>
      <c r="B1584" s="29" t="s">
        <v>2529</v>
      </c>
      <c r="C1584" s="29" t="s">
        <v>1717</v>
      </c>
      <c r="D1584" s="29" t="s">
        <v>2535</v>
      </c>
      <c r="E1584" s="29" t="s">
        <v>1718</v>
      </c>
      <c r="F1584" s="29" t="s">
        <v>1719</v>
      </c>
      <c r="G1584" s="29" t="s">
        <v>1975</v>
      </c>
      <c r="H1584" s="30">
        <v>44690</v>
      </c>
      <c r="I1584" s="30">
        <v>44926</v>
      </c>
      <c r="J1584" s="30" t="s">
        <v>1921</v>
      </c>
      <c r="K1584" s="29" t="s">
        <v>2531</v>
      </c>
      <c r="L1584" s="29" t="s">
        <v>2532</v>
      </c>
      <c r="M1584" s="29" t="s">
        <v>1978</v>
      </c>
      <c r="N1584" s="29" t="s">
        <v>1994</v>
      </c>
      <c r="O1584" s="29" t="s">
        <v>1995</v>
      </c>
      <c r="P1584" s="29" t="s">
        <v>1981</v>
      </c>
      <c r="Q1584" s="29" t="s">
        <v>1982</v>
      </c>
      <c r="R1584" s="30">
        <v>45962</v>
      </c>
      <c r="S1584" s="30"/>
      <c r="T1584" s="30">
        <v>46660</v>
      </c>
      <c r="U1584" s="30"/>
      <c r="V1584" s="29" t="s">
        <v>2000</v>
      </c>
      <c r="W1584" s="29" t="s">
        <v>2001</v>
      </c>
      <c r="X1584" s="30">
        <v>44873</v>
      </c>
      <c r="Y1584" s="29" t="s">
        <v>33</v>
      </c>
    </row>
    <row r="1585" spans="1:25" x14ac:dyDescent="0.25">
      <c r="A1585" s="28" t="s">
        <v>2528</v>
      </c>
      <c r="B1585" s="29" t="s">
        <v>2529</v>
      </c>
      <c r="C1585" s="29" t="s">
        <v>1717</v>
      </c>
      <c r="D1585" s="29" t="s">
        <v>2535</v>
      </c>
      <c r="E1585" s="29" t="s">
        <v>1718</v>
      </c>
      <c r="F1585" s="29" t="s">
        <v>1719</v>
      </c>
      <c r="G1585" s="29" t="s">
        <v>1975</v>
      </c>
      <c r="H1585" s="30">
        <v>44690</v>
      </c>
      <c r="I1585" s="30">
        <v>44926</v>
      </c>
      <c r="J1585" s="30" t="s">
        <v>1921</v>
      </c>
      <c r="K1585" s="29" t="s">
        <v>2531</v>
      </c>
      <c r="L1585" s="29" t="s">
        <v>2532</v>
      </c>
      <c r="M1585" s="29" t="s">
        <v>1978</v>
      </c>
      <c r="N1585" s="29" t="s">
        <v>1996</v>
      </c>
      <c r="O1585" s="29" t="s">
        <v>1997</v>
      </c>
      <c r="P1585" s="29" t="s">
        <v>1981</v>
      </c>
      <c r="Q1585" s="29" t="s">
        <v>1982</v>
      </c>
      <c r="R1585" s="30">
        <v>46600</v>
      </c>
      <c r="S1585" s="30"/>
      <c r="T1585" s="30">
        <v>46690</v>
      </c>
      <c r="U1585" s="30"/>
      <c r="V1585" s="29" t="s">
        <v>2000</v>
      </c>
      <c r="W1585" s="29" t="s">
        <v>2001</v>
      </c>
      <c r="X1585" s="30">
        <v>44873</v>
      </c>
      <c r="Y1585" s="29" t="s">
        <v>33</v>
      </c>
    </row>
    <row r="1586" spans="1:25" x14ac:dyDescent="0.25">
      <c r="A1586" s="28" t="s">
        <v>2528</v>
      </c>
      <c r="B1586" s="29" t="s">
        <v>2529</v>
      </c>
      <c r="C1586" s="29" t="s">
        <v>1815</v>
      </c>
      <c r="D1586" s="29" t="s">
        <v>2568</v>
      </c>
      <c r="E1586" s="29" t="s">
        <v>1816</v>
      </c>
      <c r="F1586" s="29" t="s">
        <v>1817</v>
      </c>
      <c r="G1586" s="29" t="s">
        <v>1975</v>
      </c>
      <c r="H1586" s="30">
        <v>44627</v>
      </c>
      <c r="I1586" s="30">
        <v>46022</v>
      </c>
      <c r="J1586" s="30" t="s">
        <v>1921</v>
      </c>
      <c r="K1586" s="29" t="s">
        <v>2531</v>
      </c>
      <c r="L1586" s="29" t="s">
        <v>2532</v>
      </c>
      <c r="M1586" s="29" t="s">
        <v>1978</v>
      </c>
      <c r="N1586" s="29" t="s">
        <v>1979</v>
      </c>
      <c r="O1586" s="29" t="s">
        <v>1980</v>
      </c>
      <c r="P1586" s="29" t="s">
        <v>1981</v>
      </c>
      <c r="Q1586" s="29" t="s">
        <v>1982</v>
      </c>
      <c r="R1586" s="30">
        <v>45607</v>
      </c>
      <c r="S1586" s="30"/>
      <c r="T1586" s="30">
        <v>45688</v>
      </c>
      <c r="U1586" s="30"/>
      <c r="V1586" s="29" t="s">
        <v>2000</v>
      </c>
      <c r="W1586" s="29" t="s">
        <v>2001</v>
      </c>
      <c r="X1586" s="30">
        <v>44927</v>
      </c>
      <c r="Y1586" s="29" t="s">
        <v>33</v>
      </c>
    </row>
    <row r="1587" spans="1:25" x14ac:dyDescent="0.25">
      <c r="A1587" s="28" t="s">
        <v>2528</v>
      </c>
      <c r="B1587" s="29" t="s">
        <v>2529</v>
      </c>
      <c r="C1587" s="29" t="s">
        <v>1815</v>
      </c>
      <c r="D1587" s="29" t="s">
        <v>2568</v>
      </c>
      <c r="E1587" s="29" t="s">
        <v>1816</v>
      </c>
      <c r="F1587" s="29" t="s">
        <v>1817</v>
      </c>
      <c r="G1587" s="29" t="s">
        <v>1975</v>
      </c>
      <c r="H1587" s="30">
        <v>44627</v>
      </c>
      <c r="I1587" s="30">
        <v>46022</v>
      </c>
      <c r="J1587" s="30" t="s">
        <v>1921</v>
      </c>
      <c r="K1587" s="29" t="s">
        <v>2531</v>
      </c>
      <c r="L1587" s="29" t="s">
        <v>2532</v>
      </c>
      <c r="M1587" s="29" t="s">
        <v>1978</v>
      </c>
      <c r="N1587" s="29" t="s">
        <v>1986</v>
      </c>
      <c r="O1587" s="29" t="s">
        <v>1987</v>
      </c>
      <c r="P1587" s="29" t="s">
        <v>1981</v>
      </c>
      <c r="Q1587" s="29" t="s">
        <v>1982</v>
      </c>
      <c r="R1587" s="30">
        <v>45691</v>
      </c>
      <c r="S1587" s="30"/>
      <c r="T1587" s="30">
        <v>45703</v>
      </c>
      <c r="U1587" s="30"/>
      <c r="V1587" s="29" t="s">
        <v>2000</v>
      </c>
      <c r="W1587" s="29" t="s">
        <v>2001</v>
      </c>
      <c r="X1587" s="30">
        <v>44927</v>
      </c>
      <c r="Y1587" s="29" t="s">
        <v>33</v>
      </c>
    </row>
    <row r="1588" spans="1:25" x14ac:dyDescent="0.25">
      <c r="A1588" s="28" t="s">
        <v>2528</v>
      </c>
      <c r="B1588" s="29" t="s">
        <v>2529</v>
      </c>
      <c r="C1588" s="29" t="s">
        <v>1815</v>
      </c>
      <c r="D1588" s="29" t="s">
        <v>2568</v>
      </c>
      <c r="E1588" s="29" t="s">
        <v>1816</v>
      </c>
      <c r="F1588" s="29" t="s">
        <v>1817</v>
      </c>
      <c r="G1588" s="29" t="s">
        <v>1975</v>
      </c>
      <c r="H1588" s="30">
        <v>44627</v>
      </c>
      <c r="I1588" s="30">
        <v>46022</v>
      </c>
      <c r="J1588" s="30" t="s">
        <v>1921</v>
      </c>
      <c r="K1588" s="29" t="s">
        <v>2531</v>
      </c>
      <c r="L1588" s="29" t="s">
        <v>2532</v>
      </c>
      <c r="M1588" s="29" t="s">
        <v>1978</v>
      </c>
      <c r="N1588" s="29" t="s">
        <v>1988</v>
      </c>
      <c r="O1588" s="29" t="s">
        <v>1989</v>
      </c>
      <c r="P1588" s="29" t="s">
        <v>1981</v>
      </c>
      <c r="Q1588" s="29" t="s">
        <v>1982</v>
      </c>
      <c r="R1588" s="30">
        <v>45705</v>
      </c>
      <c r="S1588" s="30"/>
      <c r="T1588" s="30">
        <v>45731</v>
      </c>
      <c r="U1588" s="30"/>
      <c r="V1588" s="29" t="s">
        <v>2000</v>
      </c>
      <c r="W1588" s="29" t="s">
        <v>2001</v>
      </c>
      <c r="X1588" s="30">
        <v>44927</v>
      </c>
      <c r="Y1588" s="29" t="s">
        <v>33</v>
      </c>
    </row>
    <row r="1589" spans="1:25" x14ac:dyDescent="0.25">
      <c r="A1589" s="28" t="s">
        <v>2528</v>
      </c>
      <c r="B1589" s="29" t="s">
        <v>2529</v>
      </c>
      <c r="C1589" s="29" t="s">
        <v>1815</v>
      </c>
      <c r="D1589" s="29" t="s">
        <v>2568</v>
      </c>
      <c r="E1589" s="29" t="s">
        <v>1816</v>
      </c>
      <c r="F1589" s="29" t="s">
        <v>1817</v>
      </c>
      <c r="G1589" s="29" t="s">
        <v>1975</v>
      </c>
      <c r="H1589" s="30">
        <v>44627</v>
      </c>
      <c r="I1589" s="30">
        <v>46022</v>
      </c>
      <c r="J1589" s="30" t="s">
        <v>1921</v>
      </c>
      <c r="K1589" s="29" t="s">
        <v>2531</v>
      </c>
      <c r="L1589" s="29" t="s">
        <v>2532</v>
      </c>
      <c r="M1589" s="29" t="s">
        <v>1978</v>
      </c>
      <c r="N1589" s="29" t="s">
        <v>1990</v>
      </c>
      <c r="O1589" s="29" t="s">
        <v>1991</v>
      </c>
      <c r="P1589" s="29" t="s">
        <v>1981</v>
      </c>
      <c r="Q1589" s="29" t="s">
        <v>1982</v>
      </c>
      <c r="R1589" s="30">
        <v>45733</v>
      </c>
      <c r="S1589" s="30"/>
      <c r="T1589" s="30">
        <v>45737</v>
      </c>
      <c r="U1589" s="30"/>
      <c r="V1589" s="29" t="s">
        <v>2000</v>
      </c>
      <c r="W1589" s="29" t="s">
        <v>2001</v>
      </c>
      <c r="X1589" s="30">
        <v>44927</v>
      </c>
      <c r="Y1589" s="29" t="s">
        <v>33</v>
      </c>
    </row>
    <row r="1590" spans="1:25" x14ac:dyDescent="0.25">
      <c r="A1590" s="28" t="s">
        <v>2528</v>
      </c>
      <c r="B1590" s="29" t="s">
        <v>2529</v>
      </c>
      <c r="C1590" s="29" t="s">
        <v>1815</v>
      </c>
      <c r="D1590" s="29" t="s">
        <v>2568</v>
      </c>
      <c r="E1590" s="29" t="s">
        <v>1816</v>
      </c>
      <c r="F1590" s="29" t="s">
        <v>1817</v>
      </c>
      <c r="G1590" s="29" t="s">
        <v>1975</v>
      </c>
      <c r="H1590" s="30">
        <v>44627</v>
      </c>
      <c r="I1590" s="30">
        <v>46022</v>
      </c>
      <c r="J1590" s="30" t="s">
        <v>1921</v>
      </c>
      <c r="K1590" s="29" t="s">
        <v>2531</v>
      </c>
      <c r="L1590" s="29" t="s">
        <v>2532</v>
      </c>
      <c r="M1590" s="29" t="s">
        <v>1978</v>
      </c>
      <c r="N1590" s="29" t="s">
        <v>1992</v>
      </c>
      <c r="O1590" s="29" t="s">
        <v>1993</v>
      </c>
      <c r="P1590" s="29" t="s">
        <v>1981</v>
      </c>
      <c r="Q1590" s="29" t="s">
        <v>1982</v>
      </c>
      <c r="R1590" s="30">
        <v>45737</v>
      </c>
      <c r="S1590" s="30"/>
      <c r="T1590" s="30">
        <v>45765</v>
      </c>
      <c r="U1590" s="30"/>
      <c r="V1590" s="29" t="s">
        <v>2000</v>
      </c>
      <c r="W1590" s="29" t="s">
        <v>2001</v>
      </c>
      <c r="X1590" s="30">
        <v>44927</v>
      </c>
      <c r="Y1590" s="29" t="s">
        <v>33</v>
      </c>
    </row>
    <row r="1591" spans="1:25" x14ac:dyDescent="0.25">
      <c r="A1591" s="28" t="s">
        <v>2528</v>
      </c>
      <c r="B1591" s="29" t="s">
        <v>2529</v>
      </c>
      <c r="C1591" s="29" t="s">
        <v>1815</v>
      </c>
      <c r="D1591" s="29" t="s">
        <v>2568</v>
      </c>
      <c r="E1591" s="29" t="s">
        <v>1816</v>
      </c>
      <c r="F1591" s="29" t="s">
        <v>1817</v>
      </c>
      <c r="G1591" s="29" t="s">
        <v>1975</v>
      </c>
      <c r="H1591" s="30">
        <v>44627</v>
      </c>
      <c r="I1591" s="30">
        <v>46022</v>
      </c>
      <c r="J1591" s="30" t="s">
        <v>1921</v>
      </c>
      <c r="K1591" s="29" t="s">
        <v>2531</v>
      </c>
      <c r="L1591" s="29" t="s">
        <v>2532</v>
      </c>
      <c r="M1591" s="29" t="s">
        <v>1978</v>
      </c>
      <c r="N1591" s="29" t="s">
        <v>1994</v>
      </c>
      <c r="O1591" s="29" t="s">
        <v>1995</v>
      </c>
      <c r="P1591" s="29" t="s">
        <v>1981</v>
      </c>
      <c r="Q1591" s="29" t="s">
        <v>1982</v>
      </c>
      <c r="R1591" s="30">
        <v>45747</v>
      </c>
      <c r="S1591" s="30"/>
      <c r="T1591" s="30">
        <v>45991</v>
      </c>
      <c r="U1591" s="30"/>
      <c r="V1591" s="29" t="s">
        <v>2000</v>
      </c>
      <c r="W1591" s="29" t="s">
        <v>2001</v>
      </c>
      <c r="X1591" s="30">
        <v>44927</v>
      </c>
      <c r="Y1591" s="29" t="s">
        <v>33</v>
      </c>
    </row>
    <row r="1592" spans="1:25" x14ac:dyDescent="0.25">
      <c r="A1592" s="28" t="s">
        <v>2528</v>
      </c>
      <c r="B1592" s="29" t="s">
        <v>2529</v>
      </c>
      <c r="C1592" s="29" t="s">
        <v>1815</v>
      </c>
      <c r="D1592" s="29" t="s">
        <v>2568</v>
      </c>
      <c r="E1592" s="29" t="s">
        <v>1816</v>
      </c>
      <c r="F1592" s="29" t="s">
        <v>1817</v>
      </c>
      <c r="G1592" s="29" t="s">
        <v>1975</v>
      </c>
      <c r="H1592" s="30">
        <v>44627</v>
      </c>
      <c r="I1592" s="30">
        <v>46022</v>
      </c>
      <c r="J1592" s="30" t="s">
        <v>1921</v>
      </c>
      <c r="K1592" s="29" t="s">
        <v>2531</v>
      </c>
      <c r="L1592" s="29" t="s">
        <v>2532</v>
      </c>
      <c r="M1592" s="29" t="s">
        <v>1978</v>
      </c>
      <c r="N1592" s="29" t="s">
        <v>1996</v>
      </c>
      <c r="O1592" s="29" t="s">
        <v>1997</v>
      </c>
      <c r="P1592" s="29" t="s">
        <v>1981</v>
      </c>
      <c r="Q1592" s="29" t="s">
        <v>1982</v>
      </c>
      <c r="R1592" s="30">
        <v>45992</v>
      </c>
      <c r="S1592" s="30"/>
      <c r="T1592" s="30">
        <v>46022</v>
      </c>
      <c r="U1592" s="30"/>
      <c r="V1592" s="29" t="s">
        <v>2000</v>
      </c>
      <c r="W1592" s="29" t="s">
        <v>2001</v>
      </c>
      <c r="X1592" s="30">
        <v>44927</v>
      </c>
      <c r="Y1592" s="29" t="s">
        <v>33</v>
      </c>
    </row>
    <row r="1593" spans="1:25" x14ac:dyDescent="0.25">
      <c r="A1593" s="28" t="s">
        <v>2528</v>
      </c>
      <c r="B1593" s="29" t="s">
        <v>2529</v>
      </c>
      <c r="C1593" s="29" t="s">
        <v>1830</v>
      </c>
      <c r="D1593" s="29" t="s">
        <v>2573</v>
      </c>
      <c r="E1593" s="29" t="s">
        <v>1831</v>
      </c>
      <c r="F1593" s="29" t="s">
        <v>1832</v>
      </c>
      <c r="G1593" s="29" t="s">
        <v>1975</v>
      </c>
      <c r="H1593" s="30">
        <v>44572</v>
      </c>
      <c r="I1593" s="30">
        <v>46387</v>
      </c>
      <c r="J1593" s="30" t="s">
        <v>1921</v>
      </c>
      <c r="K1593" s="29" t="s">
        <v>2531</v>
      </c>
      <c r="L1593" s="29" t="s">
        <v>2532</v>
      </c>
      <c r="M1593" s="29" t="s">
        <v>1978</v>
      </c>
      <c r="N1593" s="29" t="s">
        <v>1979</v>
      </c>
      <c r="O1593" s="29" t="s">
        <v>1980</v>
      </c>
      <c r="P1593" s="29" t="s">
        <v>1981</v>
      </c>
      <c r="Q1593" s="29" t="s">
        <v>1982</v>
      </c>
      <c r="R1593" s="30">
        <v>44544</v>
      </c>
      <c r="S1593" s="30">
        <v>44544</v>
      </c>
      <c r="T1593" s="30">
        <v>44575</v>
      </c>
      <c r="U1593" s="30">
        <v>44909</v>
      </c>
      <c r="V1593" s="29" t="s">
        <v>1983</v>
      </c>
      <c r="W1593" s="29" t="s">
        <v>1984</v>
      </c>
      <c r="X1593" s="30">
        <v>44873</v>
      </c>
      <c r="Y1593" s="29" t="s">
        <v>1985</v>
      </c>
    </row>
    <row r="1594" spans="1:25" x14ac:dyDescent="0.25">
      <c r="A1594" s="28" t="s">
        <v>2528</v>
      </c>
      <c r="B1594" s="29" t="s">
        <v>2529</v>
      </c>
      <c r="C1594" s="29" t="s">
        <v>1830</v>
      </c>
      <c r="D1594" s="29" t="s">
        <v>2573</v>
      </c>
      <c r="E1594" s="29" t="s">
        <v>1831</v>
      </c>
      <c r="F1594" s="29" t="s">
        <v>1832</v>
      </c>
      <c r="G1594" s="29" t="s">
        <v>1975</v>
      </c>
      <c r="H1594" s="30">
        <v>44572</v>
      </c>
      <c r="I1594" s="30">
        <v>46387</v>
      </c>
      <c r="J1594" s="30" t="s">
        <v>1921</v>
      </c>
      <c r="K1594" s="29" t="s">
        <v>2531</v>
      </c>
      <c r="L1594" s="29" t="s">
        <v>2532</v>
      </c>
      <c r="M1594" s="29" t="s">
        <v>1978</v>
      </c>
      <c r="N1594" s="29" t="s">
        <v>1986</v>
      </c>
      <c r="O1594" s="29" t="s">
        <v>1987</v>
      </c>
      <c r="P1594" s="29" t="s">
        <v>1981</v>
      </c>
      <c r="Q1594" s="29" t="s">
        <v>1982</v>
      </c>
      <c r="R1594" s="30">
        <v>44666</v>
      </c>
      <c r="S1594" s="30">
        <v>44666</v>
      </c>
      <c r="T1594" s="30">
        <v>45046</v>
      </c>
      <c r="U1594" s="30">
        <v>45366</v>
      </c>
      <c r="V1594" s="29" t="s">
        <v>1983</v>
      </c>
      <c r="W1594" s="29" t="s">
        <v>1984</v>
      </c>
      <c r="X1594" s="30">
        <v>44873</v>
      </c>
      <c r="Y1594" s="29" t="s">
        <v>1985</v>
      </c>
    </row>
    <row r="1595" spans="1:25" x14ac:dyDescent="0.25">
      <c r="A1595" s="28" t="s">
        <v>2528</v>
      </c>
      <c r="B1595" s="29" t="s">
        <v>2529</v>
      </c>
      <c r="C1595" s="29" t="s">
        <v>1830</v>
      </c>
      <c r="D1595" s="29" t="s">
        <v>2573</v>
      </c>
      <c r="E1595" s="29" t="s">
        <v>1831</v>
      </c>
      <c r="F1595" s="29" t="s">
        <v>1832</v>
      </c>
      <c r="G1595" s="29" t="s">
        <v>1975</v>
      </c>
      <c r="H1595" s="30">
        <v>44572</v>
      </c>
      <c r="I1595" s="30">
        <v>46387</v>
      </c>
      <c r="J1595" s="30" t="s">
        <v>1921</v>
      </c>
      <c r="K1595" s="29" t="s">
        <v>2531</v>
      </c>
      <c r="L1595" s="29" t="s">
        <v>2532</v>
      </c>
      <c r="M1595" s="29" t="s">
        <v>1978</v>
      </c>
      <c r="N1595" s="29" t="s">
        <v>1988</v>
      </c>
      <c r="O1595" s="29" t="s">
        <v>1989</v>
      </c>
      <c r="P1595" s="29" t="s">
        <v>1981</v>
      </c>
      <c r="Q1595" s="29" t="s">
        <v>1982</v>
      </c>
      <c r="R1595" s="30">
        <v>45474</v>
      </c>
      <c r="S1595" s="30"/>
      <c r="T1595" s="30">
        <v>45565</v>
      </c>
      <c r="U1595" s="30"/>
      <c r="V1595" s="29" t="s">
        <v>1983</v>
      </c>
      <c r="W1595" s="29" t="s">
        <v>1984</v>
      </c>
      <c r="X1595" s="30">
        <v>44873</v>
      </c>
      <c r="Y1595" s="29" t="s">
        <v>1985</v>
      </c>
    </row>
    <row r="1596" spans="1:25" x14ac:dyDescent="0.25">
      <c r="A1596" s="28" t="s">
        <v>2528</v>
      </c>
      <c r="B1596" s="29" t="s">
        <v>2529</v>
      </c>
      <c r="C1596" s="29" t="s">
        <v>1830</v>
      </c>
      <c r="D1596" s="29" t="s">
        <v>2573</v>
      </c>
      <c r="E1596" s="29" t="s">
        <v>1831</v>
      </c>
      <c r="F1596" s="29" t="s">
        <v>1832</v>
      </c>
      <c r="G1596" s="29" t="s">
        <v>1975</v>
      </c>
      <c r="H1596" s="30">
        <v>44572</v>
      </c>
      <c r="I1596" s="30">
        <v>46387</v>
      </c>
      <c r="J1596" s="30" t="s">
        <v>1921</v>
      </c>
      <c r="K1596" s="29" t="s">
        <v>2531</v>
      </c>
      <c r="L1596" s="29" t="s">
        <v>2532</v>
      </c>
      <c r="M1596" s="29" t="s">
        <v>1978</v>
      </c>
      <c r="N1596" s="29" t="s">
        <v>1990</v>
      </c>
      <c r="O1596" s="29" t="s">
        <v>1991</v>
      </c>
      <c r="P1596" s="29" t="s">
        <v>1981</v>
      </c>
      <c r="Q1596" s="29" t="s">
        <v>1982</v>
      </c>
      <c r="R1596" s="30">
        <v>45580</v>
      </c>
      <c r="S1596" s="30"/>
      <c r="T1596" s="30">
        <v>45656</v>
      </c>
      <c r="U1596" s="30"/>
      <c r="V1596" s="29" t="s">
        <v>1983</v>
      </c>
      <c r="W1596" s="29" t="s">
        <v>1984</v>
      </c>
      <c r="X1596" s="30">
        <v>44873</v>
      </c>
      <c r="Y1596" s="29" t="s">
        <v>1985</v>
      </c>
    </row>
    <row r="1597" spans="1:25" x14ac:dyDescent="0.25">
      <c r="A1597" s="28" t="s">
        <v>2528</v>
      </c>
      <c r="B1597" s="29" t="s">
        <v>2529</v>
      </c>
      <c r="C1597" s="29" t="s">
        <v>1830</v>
      </c>
      <c r="D1597" s="29" t="s">
        <v>2573</v>
      </c>
      <c r="E1597" s="29" t="s">
        <v>1831</v>
      </c>
      <c r="F1597" s="29" t="s">
        <v>1832</v>
      </c>
      <c r="G1597" s="29" t="s">
        <v>1975</v>
      </c>
      <c r="H1597" s="30">
        <v>44572</v>
      </c>
      <c r="I1597" s="30">
        <v>46387</v>
      </c>
      <c r="J1597" s="30" t="s">
        <v>1921</v>
      </c>
      <c r="K1597" s="29" t="s">
        <v>2531</v>
      </c>
      <c r="L1597" s="29" t="s">
        <v>2532</v>
      </c>
      <c r="M1597" s="29" t="s">
        <v>1978</v>
      </c>
      <c r="N1597" s="29" t="s">
        <v>1992</v>
      </c>
      <c r="O1597" s="29" t="s">
        <v>1993</v>
      </c>
      <c r="P1597" s="29" t="s">
        <v>1981</v>
      </c>
      <c r="Q1597" s="29" t="s">
        <v>1982</v>
      </c>
      <c r="R1597" s="30">
        <v>45659</v>
      </c>
      <c r="S1597" s="30"/>
      <c r="T1597" s="30">
        <v>45748</v>
      </c>
      <c r="U1597" s="30"/>
      <c r="V1597" s="29" t="s">
        <v>1983</v>
      </c>
      <c r="W1597" s="29" t="s">
        <v>1984</v>
      </c>
      <c r="X1597" s="30">
        <v>44873</v>
      </c>
      <c r="Y1597" s="29" t="s">
        <v>1985</v>
      </c>
    </row>
    <row r="1598" spans="1:25" x14ac:dyDescent="0.25">
      <c r="A1598" s="28" t="s">
        <v>2528</v>
      </c>
      <c r="B1598" s="29" t="s">
        <v>2529</v>
      </c>
      <c r="C1598" s="29" t="s">
        <v>1830</v>
      </c>
      <c r="D1598" s="29" t="s">
        <v>2573</v>
      </c>
      <c r="E1598" s="29" t="s">
        <v>1831</v>
      </c>
      <c r="F1598" s="29" t="s">
        <v>1832</v>
      </c>
      <c r="G1598" s="29" t="s">
        <v>1975</v>
      </c>
      <c r="H1598" s="30">
        <v>44572</v>
      </c>
      <c r="I1598" s="30">
        <v>46387</v>
      </c>
      <c r="J1598" s="30" t="s">
        <v>1921</v>
      </c>
      <c r="K1598" s="29" t="s">
        <v>2531</v>
      </c>
      <c r="L1598" s="29" t="s">
        <v>2532</v>
      </c>
      <c r="M1598" s="29" t="s">
        <v>1978</v>
      </c>
      <c r="N1598" s="29" t="s">
        <v>1994</v>
      </c>
      <c r="O1598" s="29" t="s">
        <v>1995</v>
      </c>
      <c r="P1598" s="29" t="s">
        <v>1981</v>
      </c>
      <c r="Q1598" s="29" t="s">
        <v>1982</v>
      </c>
      <c r="R1598" s="30">
        <v>45659</v>
      </c>
      <c r="S1598" s="30"/>
      <c r="T1598" s="30">
        <v>46203</v>
      </c>
      <c r="U1598" s="30"/>
      <c r="V1598" s="29" t="s">
        <v>1983</v>
      </c>
      <c r="W1598" s="29" t="s">
        <v>1984</v>
      </c>
      <c r="X1598" s="30">
        <v>44873</v>
      </c>
      <c r="Y1598" s="29" t="s">
        <v>1985</v>
      </c>
    </row>
    <row r="1599" spans="1:25" x14ac:dyDescent="0.25">
      <c r="A1599" s="28" t="s">
        <v>2528</v>
      </c>
      <c r="B1599" s="29" t="s">
        <v>2529</v>
      </c>
      <c r="C1599" s="29" t="s">
        <v>1830</v>
      </c>
      <c r="D1599" s="29" t="s">
        <v>2573</v>
      </c>
      <c r="E1599" s="29" t="s">
        <v>1831</v>
      </c>
      <c r="F1599" s="29" t="s">
        <v>1832</v>
      </c>
      <c r="G1599" s="29" t="s">
        <v>1975</v>
      </c>
      <c r="H1599" s="30">
        <v>44572</v>
      </c>
      <c r="I1599" s="30">
        <v>46387</v>
      </c>
      <c r="J1599" s="30" t="s">
        <v>1921</v>
      </c>
      <c r="K1599" s="29" t="s">
        <v>2531</v>
      </c>
      <c r="L1599" s="29" t="s">
        <v>2532</v>
      </c>
      <c r="M1599" s="29" t="s">
        <v>1978</v>
      </c>
      <c r="N1599" s="29" t="s">
        <v>1996</v>
      </c>
      <c r="O1599" s="29" t="s">
        <v>1997</v>
      </c>
      <c r="P1599" s="29" t="s">
        <v>1981</v>
      </c>
      <c r="Q1599" s="29" t="s">
        <v>1982</v>
      </c>
      <c r="R1599" s="30">
        <v>46204</v>
      </c>
      <c r="S1599" s="30"/>
      <c r="T1599" s="30">
        <v>46264</v>
      </c>
      <c r="U1599" s="30"/>
      <c r="V1599" s="29" t="s">
        <v>1983</v>
      </c>
      <c r="W1599" s="29" t="s">
        <v>1984</v>
      </c>
      <c r="X1599" s="30">
        <v>44873</v>
      </c>
      <c r="Y1599" s="29" t="s">
        <v>1985</v>
      </c>
    </row>
    <row r="1600" spans="1:25" x14ac:dyDescent="0.25">
      <c r="A1600" s="28" t="s">
        <v>2528</v>
      </c>
      <c r="B1600" s="29" t="s">
        <v>2529</v>
      </c>
      <c r="C1600" s="29" t="s">
        <v>1726</v>
      </c>
      <c r="D1600" s="29" t="s">
        <v>2538</v>
      </c>
      <c r="E1600" s="29" t="s">
        <v>1727</v>
      </c>
      <c r="F1600" s="29" t="s">
        <v>1728</v>
      </c>
      <c r="G1600" s="29" t="s">
        <v>1975</v>
      </c>
      <c r="H1600" s="30">
        <v>44628</v>
      </c>
      <c r="I1600" s="30">
        <v>44926</v>
      </c>
      <c r="J1600" s="30" t="s">
        <v>1921</v>
      </c>
      <c r="K1600" s="29" t="s">
        <v>2531</v>
      </c>
      <c r="L1600" s="29" t="s">
        <v>2532</v>
      </c>
      <c r="M1600" s="29" t="s">
        <v>1978</v>
      </c>
      <c r="N1600" s="29" t="s">
        <v>1979</v>
      </c>
      <c r="O1600" s="29" t="s">
        <v>1980</v>
      </c>
      <c r="P1600" s="29" t="s">
        <v>1981</v>
      </c>
      <c r="Q1600" s="29" t="s">
        <v>1982</v>
      </c>
      <c r="R1600" s="30">
        <v>45627</v>
      </c>
      <c r="S1600" s="30"/>
      <c r="T1600" s="30">
        <v>45657</v>
      </c>
      <c r="U1600" s="30"/>
      <c r="V1600" s="29" t="s">
        <v>2000</v>
      </c>
      <c r="W1600" s="29" t="s">
        <v>2001</v>
      </c>
      <c r="X1600" s="30">
        <v>44873</v>
      </c>
      <c r="Y1600" s="29" t="s">
        <v>33</v>
      </c>
    </row>
    <row r="1601" spans="1:25" x14ac:dyDescent="0.25">
      <c r="A1601" s="28" t="s">
        <v>2528</v>
      </c>
      <c r="B1601" s="29" t="s">
        <v>2529</v>
      </c>
      <c r="C1601" s="29" t="s">
        <v>1726</v>
      </c>
      <c r="D1601" s="29" t="s">
        <v>2538</v>
      </c>
      <c r="E1601" s="29" t="s">
        <v>1727</v>
      </c>
      <c r="F1601" s="29" t="s">
        <v>1728</v>
      </c>
      <c r="G1601" s="29" t="s">
        <v>1975</v>
      </c>
      <c r="H1601" s="30">
        <v>44628</v>
      </c>
      <c r="I1601" s="30">
        <v>44926</v>
      </c>
      <c r="J1601" s="30" t="s">
        <v>1921</v>
      </c>
      <c r="K1601" s="29" t="s">
        <v>2531</v>
      </c>
      <c r="L1601" s="29" t="s">
        <v>2532</v>
      </c>
      <c r="M1601" s="29" t="s">
        <v>1978</v>
      </c>
      <c r="N1601" s="29" t="s">
        <v>1986</v>
      </c>
      <c r="O1601" s="29" t="s">
        <v>1987</v>
      </c>
      <c r="P1601" s="29" t="s">
        <v>1981</v>
      </c>
      <c r="Q1601" s="29" t="s">
        <v>1982</v>
      </c>
      <c r="R1601" s="30">
        <v>45658</v>
      </c>
      <c r="S1601" s="30"/>
      <c r="T1601" s="30">
        <v>45717</v>
      </c>
      <c r="U1601" s="30"/>
      <c r="V1601" s="29" t="s">
        <v>2000</v>
      </c>
      <c r="W1601" s="29" t="s">
        <v>2001</v>
      </c>
      <c r="X1601" s="30">
        <v>44873</v>
      </c>
      <c r="Y1601" s="29" t="s">
        <v>33</v>
      </c>
    </row>
    <row r="1602" spans="1:25" x14ac:dyDescent="0.25">
      <c r="A1602" s="28" t="s">
        <v>2528</v>
      </c>
      <c r="B1602" s="29" t="s">
        <v>2529</v>
      </c>
      <c r="C1602" s="29" t="s">
        <v>1726</v>
      </c>
      <c r="D1602" s="29" t="s">
        <v>2538</v>
      </c>
      <c r="E1602" s="29" t="s">
        <v>1727</v>
      </c>
      <c r="F1602" s="29" t="s">
        <v>1728</v>
      </c>
      <c r="G1602" s="29" t="s">
        <v>1975</v>
      </c>
      <c r="H1602" s="30">
        <v>44628</v>
      </c>
      <c r="I1602" s="30">
        <v>44926</v>
      </c>
      <c r="J1602" s="30" t="s">
        <v>1921</v>
      </c>
      <c r="K1602" s="29" t="s">
        <v>2531</v>
      </c>
      <c r="L1602" s="29" t="s">
        <v>2532</v>
      </c>
      <c r="M1602" s="29" t="s">
        <v>1978</v>
      </c>
      <c r="N1602" s="29" t="s">
        <v>1988</v>
      </c>
      <c r="O1602" s="29" t="s">
        <v>1989</v>
      </c>
      <c r="P1602" s="29" t="s">
        <v>1981</v>
      </c>
      <c r="Q1602" s="29" t="s">
        <v>1982</v>
      </c>
      <c r="R1602" s="30">
        <v>45658</v>
      </c>
      <c r="S1602" s="30"/>
      <c r="T1602" s="30">
        <v>45717</v>
      </c>
      <c r="U1602" s="30"/>
      <c r="V1602" s="29" t="s">
        <v>2000</v>
      </c>
      <c r="W1602" s="29" t="s">
        <v>2001</v>
      </c>
      <c r="X1602" s="30">
        <v>44873</v>
      </c>
      <c r="Y1602" s="29" t="s">
        <v>33</v>
      </c>
    </row>
    <row r="1603" spans="1:25" x14ac:dyDescent="0.25">
      <c r="A1603" s="28" t="s">
        <v>2528</v>
      </c>
      <c r="B1603" s="29" t="s">
        <v>2529</v>
      </c>
      <c r="C1603" s="29" t="s">
        <v>1726</v>
      </c>
      <c r="D1603" s="29" t="s">
        <v>2538</v>
      </c>
      <c r="E1603" s="29" t="s">
        <v>1727</v>
      </c>
      <c r="F1603" s="29" t="s">
        <v>1728</v>
      </c>
      <c r="G1603" s="29" t="s">
        <v>1975</v>
      </c>
      <c r="H1603" s="30">
        <v>44628</v>
      </c>
      <c r="I1603" s="30">
        <v>44926</v>
      </c>
      <c r="J1603" s="30" t="s">
        <v>1921</v>
      </c>
      <c r="K1603" s="29" t="s">
        <v>2531</v>
      </c>
      <c r="L1603" s="29" t="s">
        <v>2532</v>
      </c>
      <c r="M1603" s="29" t="s">
        <v>1978</v>
      </c>
      <c r="N1603" s="29" t="s">
        <v>1990</v>
      </c>
      <c r="O1603" s="29" t="s">
        <v>1991</v>
      </c>
      <c r="P1603" s="29" t="s">
        <v>1981</v>
      </c>
      <c r="Q1603" s="29" t="s">
        <v>1982</v>
      </c>
      <c r="R1603" s="30">
        <v>45717</v>
      </c>
      <c r="S1603" s="30"/>
      <c r="T1603" s="30">
        <v>45809</v>
      </c>
      <c r="U1603" s="30"/>
      <c r="V1603" s="29" t="s">
        <v>2000</v>
      </c>
      <c r="W1603" s="29" t="s">
        <v>2001</v>
      </c>
      <c r="X1603" s="30">
        <v>44873</v>
      </c>
      <c r="Y1603" s="29" t="s">
        <v>33</v>
      </c>
    </row>
    <row r="1604" spans="1:25" x14ac:dyDescent="0.25">
      <c r="A1604" s="28" t="s">
        <v>2528</v>
      </c>
      <c r="B1604" s="29" t="s">
        <v>2529</v>
      </c>
      <c r="C1604" s="29" t="s">
        <v>1726</v>
      </c>
      <c r="D1604" s="29" t="s">
        <v>2538</v>
      </c>
      <c r="E1604" s="29" t="s">
        <v>1727</v>
      </c>
      <c r="F1604" s="29" t="s">
        <v>1728</v>
      </c>
      <c r="G1604" s="29" t="s">
        <v>1975</v>
      </c>
      <c r="H1604" s="30">
        <v>44628</v>
      </c>
      <c r="I1604" s="30">
        <v>44926</v>
      </c>
      <c r="J1604" s="30" t="s">
        <v>1921</v>
      </c>
      <c r="K1604" s="29" t="s">
        <v>2531</v>
      </c>
      <c r="L1604" s="29" t="s">
        <v>2532</v>
      </c>
      <c r="M1604" s="29" t="s">
        <v>1978</v>
      </c>
      <c r="N1604" s="29" t="s">
        <v>1992</v>
      </c>
      <c r="O1604" s="29" t="s">
        <v>1993</v>
      </c>
      <c r="P1604" s="29" t="s">
        <v>1981</v>
      </c>
      <c r="Q1604" s="29" t="s">
        <v>1982</v>
      </c>
      <c r="R1604" s="30">
        <v>45839</v>
      </c>
      <c r="S1604" s="30"/>
      <c r="T1604" s="30">
        <v>45901</v>
      </c>
      <c r="U1604" s="30"/>
      <c r="V1604" s="29" t="s">
        <v>2000</v>
      </c>
      <c r="W1604" s="29" t="s">
        <v>2001</v>
      </c>
      <c r="X1604" s="30">
        <v>44873</v>
      </c>
      <c r="Y1604" s="29" t="s">
        <v>33</v>
      </c>
    </row>
    <row r="1605" spans="1:25" x14ac:dyDescent="0.25">
      <c r="A1605" s="28" t="s">
        <v>2528</v>
      </c>
      <c r="B1605" s="29" t="s">
        <v>2529</v>
      </c>
      <c r="C1605" s="29" t="s">
        <v>1726</v>
      </c>
      <c r="D1605" s="29" t="s">
        <v>2538</v>
      </c>
      <c r="E1605" s="29" t="s">
        <v>1727</v>
      </c>
      <c r="F1605" s="29" t="s">
        <v>1728</v>
      </c>
      <c r="G1605" s="29" t="s">
        <v>1975</v>
      </c>
      <c r="H1605" s="30">
        <v>44628</v>
      </c>
      <c r="I1605" s="30">
        <v>44926</v>
      </c>
      <c r="J1605" s="30" t="s">
        <v>1921</v>
      </c>
      <c r="K1605" s="29" t="s">
        <v>2531</v>
      </c>
      <c r="L1605" s="29" t="s">
        <v>2532</v>
      </c>
      <c r="M1605" s="29" t="s">
        <v>1978</v>
      </c>
      <c r="N1605" s="29" t="s">
        <v>1994</v>
      </c>
      <c r="O1605" s="29" t="s">
        <v>1995</v>
      </c>
      <c r="P1605" s="29" t="s">
        <v>1981</v>
      </c>
      <c r="Q1605" s="29" t="s">
        <v>1982</v>
      </c>
      <c r="R1605" s="30">
        <v>45839</v>
      </c>
      <c r="S1605" s="30"/>
      <c r="T1605" s="30">
        <v>47178</v>
      </c>
      <c r="U1605" s="30"/>
      <c r="V1605" s="29" t="s">
        <v>2000</v>
      </c>
      <c r="W1605" s="29" t="s">
        <v>2001</v>
      </c>
      <c r="X1605" s="30">
        <v>44873</v>
      </c>
      <c r="Y1605" s="29" t="s">
        <v>33</v>
      </c>
    </row>
    <row r="1606" spans="1:25" x14ac:dyDescent="0.25">
      <c r="A1606" s="28" t="s">
        <v>2528</v>
      </c>
      <c r="B1606" s="29" t="s">
        <v>2529</v>
      </c>
      <c r="C1606" s="29" t="s">
        <v>1726</v>
      </c>
      <c r="D1606" s="29" t="s">
        <v>2538</v>
      </c>
      <c r="E1606" s="29" t="s">
        <v>1727</v>
      </c>
      <c r="F1606" s="29" t="s">
        <v>1728</v>
      </c>
      <c r="G1606" s="29" t="s">
        <v>1975</v>
      </c>
      <c r="H1606" s="30">
        <v>44628</v>
      </c>
      <c r="I1606" s="30">
        <v>44926</v>
      </c>
      <c r="J1606" s="30" t="s">
        <v>1921</v>
      </c>
      <c r="K1606" s="29" t="s">
        <v>2531</v>
      </c>
      <c r="L1606" s="29" t="s">
        <v>2532</v>
      </c>
      <c r="M1606" s="29" t="s">
        <v>1978</v>
      </c>
      <c r="N1606" s="29" t="s">
        <v>1996</v>
      </c>
      <c r="O1606" s="29" t="s">
        <v>1997</v>
      </c>
      <c r="P1606" s="29" t="s">
        <v>1981</v>
      </c>
      <c r="Q1606" s="29" t="s">
        <v>1982</v>
      </c>
      <c r="R1606" s="30">
        <v>47178</v>
      </c>
      <c r="S1606" s="30"/>
      <c r="T1606" s="30">
        <v>47270</v>
      </c>
      <c r="U1606" s="30"/>
      <c r="V1606" s="29" t="s">
        <v>2000</v>
      </c>
      <c r="W1606" s="29" t="s">
        <v>2001</v>
      </c>
      <c r="X1606" s="30">
        <v>44873</v>
      </c>
      <c r="Y1606" s="29" t="s">
        <v>33</v>
      </c>
    </row>
    <row r="1607" spans="1:25" x14ac:dyDescent="0.25">
      <c r="A1607" s="28" t="s">
        <v>2528</v>
      </c>
      <c r="B1607" s="29" t="s">
        <v>2529</v>
      </c>
      <c r="C1607" s="29" t="s">
        <v>1723</v>
      </c>
      <c r="D1607" s="29" t="s">
        <v>2537</v>
      </c>
      <c r="E1607" s="29" t="s">
        <v>1724</v>
      </c>
      <c r="F1607" s="29" t="s">
        <v>1725</v>
      </c>
      <c r="G1607" s="29" t="s">
        <v>1975</v>
      </c>
      <c r="H1607" s="30">
        <v>44572</v>
      </c>
      <c r="I1607" s="30">
        <v>44926</v>
      </c>
      <c r="J1607" s="30" t="s">
        <v>1921</v>
      </c>
      <c r="K1607" s="29" t="s">
        <v>2531</v>
      </c>
      <c r="L1607" s="29" t="s">
        <v>2532</v>
      </c>
      <c r="M1607" s="29" t="s">
        <v>1978</v>
      </c>
      <c r="N1607" s="29" t="s">
        <v>1979</v>
      </c>
      <c r="O1607" s="29" t="s">
        <v>1980</v>
      </c>
      <c r="P1607" s="29" t="s">
        <v>1981</v>
      </c>
      <c r="Q1607" s="29" t="s">
        <v>1982</v>
      </c>
      <c r="R1607" s="30">
        <v>44512</v>
      </c>
      <c r="S1607" s="30">
        <v>44512</v>
      </c>
      <c r="T1607" s="30">
        <v>44541</v>
      </c>
      <c r="U1607" s="30">
        <v>44541</v>
      </c>
      <c r="V1607" s="29" t="s">
        <v>1983</v>
      </c>
      <c r="W1607" s="29" t="s">
        <v>1984</v>
      </c>
      <c r="X1607" s="30">
        <v>44873</v>
      </c>
      <c r="Y1607" s="29" t="s">
        <v>1985</v>
      </c>
    </row>
    <row r="1608" spans="1:25" x14ac:dyDescent="0.25">
      <c r="A1608" s="28" t="s">
        <v>2528</v>
      </c>
      <c r="B1608" s="29" t="s">
        <v>2529</v>
      </c>
      <c r="C1608" s="29" t="s">
        <v>1723</v>
      </c>
      <c r="D1608" s="29" t="s">
        <v>2537</v>
      </c>
      <c r="E1608" s="29" t="s">
        <v>1724</v>
      </c>
      <c r="F1608" s="29" t="s">
        <v>1725</v>
      </c>
      <c r="G1608" s="29" t="s">
        <v>1975</v>
      </c>
      <c r="H1608" s="30">
        <v>44572</v>
      </c>
      <c r="I1608" s="30">
        <v>44926</v>
      </c>
      <c r="J1608" s="30" t="s">
        <v>1921</v>
      </c>
      <c r="K1608" s="29" t="s">
        <v>2531</v>
      </c>
      <c r="L1608" s="29" t="s">
        <v>2532</v>
      </c>
      <c r="M1608" s="29" t="s">
        <v>1978</v>
      </c>
      <c r="N1608" s="29" t="s">
        <v>1986</v>
      </c>
      <c r="O1608" s="29" t="s">
        <v>1987</v>
      </c>
      <c r="P1608" s="29" t="s">
        <v>1981</v>
      </c>
      <c r="Q1608" s="29" t="s">
        <v>1982</v>
      </c>
      <c r="R1608" s="30">
        <v>44542</v>
      </c>
      <c r="S1608" s="30">
        <v>44542</v>
      </c>
      <c r="T1608" s="30">
        <v>44573</v>
      </c>
      <c r="U1608" s="30">
        <v>44573</v>
      </c>
      <c r="V1608" s="29" t="s">
        <v>1983</v>
      </c>
      <c r="W1608" s="29" t="s">
        <v>1984</v>
      </c>
      <c r="X1608" s="30">
        <v>44873</v>
      </c>
      <c r="Y1608" s="29" t="s">
        <v>1985</v>
      </c>
    </row>
    <row r="1609" spans="1:25" x14ac:dyDescent="0.25">
      <c r="A1609" s="28" t="s">
        <v>2528</v>
      </c>
      <c r="B1609" s="29" t="s">
        <v>2529</v>
      </c>
      <c r="C1609" s="29" t="s">
        <v>1723</v>
      </c>
      <c r="D1609" s="29" t="s">
        <v>2537</v>
      </c>
      <c r="E1609" s="29" t="s">
        <v>1724</v>
      </c>
      <c r="F1609" s="29" t="s">
        <v>1725</v>
      </c>
      <c r="G1609" s="29" t="s">
        <v>1975</v>
      </c>
      <c r="H1609" s="30">
        <v>44572</v>
      </c>
      <c r="I1609" s="30">
        <v>44926</v>
      </c>
      <c r="J1609" s="30" t="s">
        <v>1921</v>
      </c>
      <c r="K1609" s="29" t="s">
        <v>2531</v>
      </c>
      <c r="L1609" s="29" t="s">
        <v>2532</v>
      </c>
      <c r="M1609" s="29" t="s">
        <v>1978</v>
      </c>
      <c r="N1609" s="29" t="s">
        <v>1988</v>
      </c>
      <c r="O1609" s="29" t="s">
        <v>1989</v>
      </c>
      <c r="P1609" s="29" t="s">
        <v>1981</v>
      </c>
      <c r="Q1609" s="29" t="s">
        <v>1982</v>
      </c>
      <c r="R1609" s="30">
        <v>45323</v>
      </c>
      <c r="S1609" s="30">
        <v>45323</v>
      </c>
      <c r="T1609" s="30">
        <v>45380</v>
      </c>
      <c r="U1609" s="30">
        <v>45380</v>
      </c>
      <c r="V1609" s="29" t="s">
        <v>1983</v>
      </c>
      <c r="W1609" s="29" t="s">
        <v>1984</v>
      </c>
      <c r="X1609" s="30">
        <v>44873</v>
      </c>
      <c r="Y1609" s="29" t="s">
        <v>1985</v>
      </c>
    </row>
    <row r="1610" spans="1:25" x14ac:dyDescent="0.25">
      <c r="A1610" s="28" t="s">
        <v>2528</v>
      </c>
      <c r="B1610" s="29" t="s">
        <v>2529</v>
      </c>
      <c r="C1610" s="29" t="s">
        <v>1723</v>
      </c>
      <c r="D1610" s="29" t="s">
        <v>2537</v>
      </c>
      <c r="E1610" s="29" t="s">
        <v>1724</v>
      </c>
      <c r="F1610" s="29" t="s">
        <v>1725</v>
      </c>
      <c r="G1610" s="29" t="s">
        <v>1975</v>
      </c>
      <c r="H1610" s="30">
        <v>44572</v>
      </c>
      <c r="I1610" s="30">
        <v>44926</v>
      </c>
      <c r="J1610" s="30" t="s">
        <v>1921</v>
      </c>
      <c r="K1610" s="29" t="s">
        <v>2531</v>
      </c>
      <c r="L1610" s="29" t="s">
        <v>2532</v>
      </c>
      <c r="M1610" s="29" t="s">
        <v>1978</v>
      </c>
      <c r="N1610" s="29" t="s">
        <v>1990</v>
      </c>
      <c r="O1610" s="29" t="s">
        <v>1991</v>
      </c>
      <c r="P1610" s="29" t="s">
        <v>1981</v>
      </c>
      <c r="Q1610" s="29" t="s">
        <v>1982</v>
      </c>
      <c r="R1610" s="30">
        <v>45138</v>
      </c>
      <c r="S1610" s="30">
        <v>45460</v>
      </c>
      <c r="T1610" s="30">
        <v>45322</v>
      </c>
      <c r="U1610" s="30"/>
      <c r="V1610" s="29" t="s">
        <v>1983</v>
      </c>
      <c r="W1610" s="29" t="s">
        <v>1984</v>
      </c>
      <c r="X1610" s="30">
        <v>44873</v>
      </c>
      <c r="Y1610" s="29" t="s">
        <v>1985</v>
      </c>
    </row>
    <row r="1611" spans="1:25" x14ac:dyDescent="0.25">
      <c r="A1611" s="28" t="s">
        <v>2528</v>
      </c>
      <c r="B1611" s="29" t="s">
        <v>2529</v>
      </c>
      <c r="C1611" s="29" t="s">
        <v>1723</v>
      </c>
      <c r="D1611" s="29" t="s">
        <v>2537</v>
      </c>
      <c r="E1611" s="29" t="s">
        <v>1724</v>
      </c>
      <c r="F1611" s="29" t="s">
        <v>1725</v>
      </c>
      <c r="G1611" s="29" t="s">
        <v>1975</v>
      </c>
      <c r="H1611" s="30">
        <v>44572</v>
      </c>
      <c r="I1611" s="30">
        <v>44926</v>
      </c>
      <c r="J1611" s="30" t="s">
        <v>1921</v>
      </c>
      <c r="K1611" s="29" t="s">
        <v>2531</v>
      </c>
      <c r="L1611" s="29" t="s">
        <v>2532</v>
      </c>
      <c r="M1611" s="29" t="s">
        <v>1978</v>
      </c>
      <c r="N1611" s="29" t="s">
        <v>1992</v>
      </c>
      <c r="O1611" s="29" t="s">
        <v>1993</v>
      </c>
      <c r="P1611" s="29" t="s">
        <v>1981</v>
      </c>
      <c r="Q1611" s="29" t="s">
        <v>1982</v>
      </c>
      <c r="R1611" s="30">
        <v>45649</v>
      </c>
      <c r="S1611" s="30"/>
      <c r="T1611" s="30">
        <v>45664</v>
      </c>
      <c r="U1611" s="30"/>
      <c r="V1611" s="29" t="s">
        <v>1983</v>
      </c>
      <c r="W1611" s="29" t="s">
        <v>1984</v>
      </c>
      <c r="X1611" s="30">
        <v>44873</v>
      </c>
      <c r="Y1611" s="29" t="s">
        <v>1985</v>
      </c>
    </row>
    <row r="1612" spans="1:25" x14ac:dyDescent="0.25">
      <c r="A1612" s="28" t="s">
        <v>2528</v>
      </c>
      <c r="B1612" s="29" t="s">
        <v>2529</v>
      </c>
      <c r="C1612" s="29" t="s">
        <v>1723</v>
      </c>
      <c r="D1612" s="29" t="s">
        <v>2537</v>
      </c>
      <c r="E1612" s="29" t="s">
        <v>1724</v>
      </c>
      <c r="F1612" s="29" t="s">
        <v>1725</v>
      </c>
      <c r="G1612" s="29" t="s">
        <v>1975</v>
      </c>
      <c r="H1612" s="30">
        <v>44572</v>
      </c>
      <c r="I1612" s="30">
        <v>44926</v>
      </c>
      <c r="J1612" s="30" t="s">
        <v>1921</v>
      </c>
      <c r="K1612" s="29" t="s">
        <v>2531</v>
      </c>
      <c r="L1612" s="29" t="s">
        <v>2532</v>
      </c>
      <c r="M1612" s="29" t="s">
        <v>1978</v>
      </c>
      <c r="N1612" s="29" t="s">
        <v>1994</v>
      </c>
      <c r="O1612" s="29" t="s">
        <v>1995</v>
      </c>
      <c r="P1612" s="29" t="s">
        <v>1981</v>
      </c>
      <c r="Q1612" s="29" t="s">
        <v>1982</v>
      </c>
      <c r="R1612" s="30">
        <v>45698</v>
      </c>
      <c r="S1612" s="30"/>
      <c r="T1612" s="30">
        <v>46062</v>
      </c>
      <c r="U1612" s="30"/>
      <c r="V1612" s="29" t="s">
        <v>1983</v>
      </c>
      <c r="W1612" s="29" t="s">
        <v>1984</v>
      </c>
      <c r="X1612" s="30">
        <v>44873</v>
      </c>
      <c r="Y1612" s="29" t="s">
        <v>1985</v>
      </c>
    </row>
    <row r="1613" spans="1:25" x14ac:dyDescent="0.25">
      <c r="A1613" s="28" t="s">
        <v>2528</v>
      </c>
      <c r="B1613" s="29" t="s">
        <v>2529</v>
      </c>
      <c r="C1613" s="29" t="s">
        <v>1723</v>
      </c>
      <c r="D1613" s="29" t="s">
        <v>2537</v>
      </c>
      <c r="E1613" s="29" t="s">
        <v>1724</v>
      </c>
      <c r="F1613" s="29" t="s">
        <v>1725</v>
      </c>
      <c r="G1613" s="29" t="s">
        <v>1975</v>
      </c>
      <c r="H1613" s="30">
        <v>44572</v>
      </c>
      <c r="I1613" s="30">
        <v>44926</v>
      </c>
      <c r="J1613" s="30" t="s">
        <v>1921</v>
      </c>
      <c r="K1613" s="29" t="s">
        <v>2531</v>
      </c>
      <c r="L1613" s="29" t="s">
        <v>2532</v>
      </c>
      <c r="M1613" s="29" t="s">
        <v>1978</v>
      </c>
      <c r="N1613" s="29" t="s">
        <v>1996</v>
      </c>
      <c r="O1613" s="29" t="s">
        <v>1997</v>
      </c>
      <c r="P1613" s="29" t="s">
        <v>1981</v>
      </c>
      <c r="Q1613" s="29" t="s">
        <v>1982</v>
      </c>
      <c r="R1613" s="30">
        <v>46063</v>
      </c>
      <c r="S1613" s="30"/>
      <c r="T1613" s="30">
        <v>46122</v>
      </c>
      <c r="U1613" s="30"/>
      <c r="V1613" s="29" t="s">
        <v>1983</v>
      </c>
      <c r="W1613" s="29" t="s">
        <v>1984</v>
      </c>
      <c r="X1613" s="30">
        <v>44873</v>
      </c>
      <c r="Y1613" s="29" t="s">
        <v>1985</v>
      </c>
    </row>
    <row r="1614" spans="1:25" x14ac:dyDescent="0.25">
      <c r="A1614" s="28" t="s">
        <v>2528</v>
      </c>
      <c r="B1614" s="29" t="s">
        <v>2529</v>
      </c>
      <c r="C1614" s="29" t="s">
        <v>1810</v>
      </c>
      <c r="D1614" s="29" t="s">
        <v>2566</v>
      </c>
      <c r="E1614" s="29" t="s">
        <v>1811</v>
      </c>
      <c r="F1614" s="29" t="s">
        <v>2707</v>
      </c>
      <c r="G1614" s="29" t="s">
        <v>1975</v>
      </c>
      <c r="H1614" s="30">
        <v>43361</v>
      </c>
      <c r="I1614" s="30">
        <v>46387</v>
      </c>
      <c r="J1614" s="30" t="s">
        <v>1921</v>
      </c>
      <c r="K1614" s="29" t="s">
        <v>2531</v>
      </c>
      <c r="L1614" s="29" t="s">
        <v>2532</v>
      </c>
      <c r="M1614" s="29" t="s">
        <v>1978</v>
      </c>
      <c r="N1614" s="29" t="s">
        <v>1979</v>
      </c>
      <c r="O1614" s="29" t="s">
        <v>1980</v>
      </c>
      <c r="P1614" s="29" t="s">
        <v>1981</v>
      </c>
      <c r="Q1614" s="29" t="s">
        <v>1982</v>
      </c>
      <c r="R1614" s="30">
        <v>41512</v>
      </c>
      <c r="S1614" s="30">
        <v>41512</v>
      </c>
      <c r="T1614" s="30">
        <v>41729</v>
      </c>
      <c r="U1614" s="30">
        <v>41729</v>
      </c>
      <c r="V1614" s="29" t="s">
        <v>1983</v>
      </c>
      <c r="W1614" s="29" t="s">
        <v>1984</v>
      </c>
      <c r="X1614" s="30">
        <v>44873</v>
      </c>
      <c r="Y1614" s="29" t="s">
        <v>1985</v>
      </c>
    </row>
    <row r="1615" spans="1:25" x14ac:dyDescent="0.25">
      <c r="A1615" s="28" t="s">
        <v>2528</v>
      </c>
      <c r="B1615" s="29" t="s">
        <v>2529</v>
      </c>
      <c r="C1615" s="29" t="s">
        <v>1810</v>
      </c>
      <c r="D1615" s="29" t="s">
        <v>2566</v>
      </c>
      <c r="E1615" s="29" t="s">
        <v>1811</v>
      </c>
      <c r="F1615" s="29" t="s">
        <v>2707</v>
      </c>
      <c r="G1615" s="29" t="s">
        <v>1975</v>
      </c>
      <c r="H1615" s="30">
        <v>43361</v>
      </c>
      <c r="I1615" s="30">
        <v>46387</v>
      </c>
      <c r="J1615" s="30" t="s">
        <v>1921</v>
      </c>
      <c r="K1615" s="29" t="s">
        <v>2531</v>
      </c>
      <c r="L1615" s="29" t="s">
        <v>2532</v>
      </c>
      <c r="M1615" s="29" t="s">
        <v>1978</v>
      </c>
      <c r="N1615" s="29" t="s">
        <v>1986</v>
      </c>
      <c r="O1615" s="29" t="s">
        <v>1987</v>
      </c>
      <c r="P1615" s="29" t="s">
        <v>1981</v>
      </c>
      <c r="Q1615" s="29" t="s">
        <v>1982</v>
      </c>
      <c r="R1615" s="30">
        <v>41512</v>
      </c>
      <c r="S1615" s="30">
        <v>41512</v>
      </c>
      <c r="T1615" s="30">
        <v>41729</v>
      </c>
      <c r="U1615" s="30">
        <v>41729</v>
      </c>
      <c r="V1615" s="29" t="s">
        <v>1983</v>
      </c>
      <c r="W1615" s="29" t="s">
        <v>1984</v>
      </c>
      <c r="X1615" s="30">
        <v>44873</v>
      </c>
      <c r="Y1615" s="29" t="s">
        <v>1985</v>
      </c>
    </row>
    <row r="1616" spans="1:25" x14ac:dyDescent="0.25">
      <c r="A1616" s="28" t="s">
        <v>2528</v>
      </c>
      <c r="B1616" s="29" t="s">
        <v>2529</v>
      </c>
      <c r="C1616" s="29" t="s">
        <v>1810</v>
      </c>
      <c r="D1616" s="29" t="s">
        <v>2566</v>
      </c>
      <c r="E1616" s="29" t="s">
        <v>1811</v>
      </c>
      <c r="F1616" s="29" t="s">
        <v>2707</v>
      </c>
      <c r="G1616" s="29" t="s">
        <v>1975</v>
      </c>
      <c r="H1616" s="30">
        <v>43361</v>
      </c>
      <c r="I1616" s="30">
        <v>46387</v>
      </c>
      <c r="J1616" s="30" t="s">
        <v>1921</v>
      </c>
      <c r="K1616" s="29" t="s">
        <v>2531</v>
      </c>
      <c r="L1616" s="29" t="s">
        <v>2532</v>
      </c>
      <c r="M1616" s="29" t="s">
        <v>1978</v>
      </c>
      <c r="N1616" s="29" t="s">
        <v>1988</v>
      </c>
      <c r="O1616" s="29" t="s">
        <v>1989</v>
      </c>
      <c r="P1616" s="29" t="s">
        <v>1981</v>
      </c>
      <c r="Q1616" s="29" t="s">
        <v>1982</v>
      </c>
      <c r="R1616" s="30">
        <v>45170</v>
      </c>
      <c r="S1616" s="30">
        <v>45326</v>
      </c>
      <c r="T1616" s="30">
        <v>45291</v>
      </c>
      <c r="U1616" s="30"/>
      <c r="V1616" s="29" t="s">
        <v>1983</v>
      </c>
      <c r="W1616" s="29" t="s">
        <v>1984</v>
      </c>
      <c r="X1616" s="30">
        <v>44873</v>
      </c>
      <c r="Y1616" s="29" t="s">
        <v>1985</v>
      </c>
    </row>
    <row r="1617" spans="1:25" x14ac:dyDescent="0.25">
      <c r="A1617" s="28" t="s">
        <v>2528</v>
      </c>
      <c r="B1617" s="29" t="s">
        <v>2529</v>
      </c>
      <c r="C1617" s="29" t="s">
        <v>1810</v>
      </c>
      <c r="D1617" s="29" t="s">
        <v>2566</v>
      </c>
      <c r="E1617" s="29" t="s">
        <v>1811</v>
      </c>
      <c r="F1617" s="29" t="s">
        <v>2707</v>
      </c>
      <c r="G1617" s="29" t="s">
        <v>1975</v>
      </c>
      <c r="H1617" s="30">
        <v>43361</v>
      </c>
      <c r="I1617" s="30">
        <v>46387</v>
      </c>
      <c r="J1617" s="30" t="s">
        <v>1921</v>
      </c>
      <c r="K1617" s="29" t="s">
        <v>2531</v>
      </c>
      <c r="L1617" s="29" t="s">
        <v>2532</v>
      </c>
      <c r="M1617" s="29" t="s">
        <v>1978</v>
      </c>
      <c r="N1617" s="29" t="s">
        <v>1990</v>
      </c>
      <c r="O1617" s="29" t="s">
        <v>1991</v>
      </c>
      <c r="P1617" s="29" t="s">
        <v>1981</v>
      </c>
      <c r="Q1617" s="29" t="s">
        <v>1982</v>
      </c>
      <c r="R1617" s="30">
        <v>45292</v>
      </c>
      <c r="S1617" s="30">
        <v>45326</v>
      </c>
      <c r="T1617" s="30">
        <v>45382</v>
      </c>
      <c r="U1617" s="30"/>
      <c r="V1617" s="29" t="s">
        <v>1983</v>
      </c>
      <c r="W1617" s="29" t="s">
        <v>1984</v>
      </c>
      <c r="X1617" s="30">
        <v>44873</v>
      </c>
      <c r="Y1617" s="29" t="s">
        <v>1985</v>
      </c>
    </row>
    <row r="1618" spans="1:25" x14ac:dyDescent="0.25">
      <c r="A1618" s="28" t="s">
        <v>2528</v>
      </c>
      <c r="B1618" s="29" t="s">
        <v>2529</v>
      </c>
      <c r="C1618" s="29" t="s">
        <v>1810</v>
      </c>
      <c r="D1618" s="29" t="s">
        <v>2566</v>
      </c>
      <c r="E1618" s="29" t="s">
        <v>1811</v>
      </c>
      <c r="F1618" s="29" t="s">
        <v>2707</v>
      </c>
      <c r="G1618" s="29" t="s">
        <v>1975</v>
      </c>
      <c r="H1618" s="30">
        <v>43361</v>
      </c>
      <c r="I1618" s="30">
        <v>46387</v>
      </c>
      <c r="J1618" s="30" t="s">
        <v>1921</v>
      </c>
      <c r="K1618" s="29" t="s">
        <v>2531</v>
      </c>
      <c r="L1618" s="29" t="s">
        <v>2532</v>
      </c>
      <c r="M1618" s="29" t="s">
        <v>1978</v>
      </c>
      <c r="N1618" s="29" t="s">
        <v>1992</v>
      </c>
      <c r="O1618" s="29" t="s">
        <v>1993</v>
      </c>
      <c r="P1618" s="29" t="s">
        <v>1981</v>
      </c>
      <c r="Q1618" s="29" t="s">
        <v>1982</v>
      </c>
      <c r="R1618" s="30">
        <v>45397</v>
      </c>
      <c r="S1618" s="30"/>
      <c r="T1618" s="30">
        <v>45443</v>
      </c>
      <c r="U1618" s="30"/>
      <c r="V1618" s="29" t="s">
        <v>1983</v>
      </c>
      <c r="W1618" s="29" t="s">
        <v>1984</v>
      </c>
      <c r="X1618" s="30">
        <v>44873</v>
      </c>
      <c r="Y1618" s="29" t="s">
        <v>1985</v>
      </c>
    </row>
    <row r="1619" spans="1:25" x14ac:dyDescent="0.25">
      <c r="A1619" s="28" t="s">
        <v>2528</v>
      </c>
      <c r="B1619" s="29" t="s">
        <v>2529</v>
      </c>
      <c r="C1619" s="29" t="s">
        <v>1810</v>
      </c>
      <c r="D1619" s="29" t="s">
        <v>2566</v>
      </c>
      <c r="E1619" s="29" t="s">
        <v>1811</v>
      </c>
      <c r="F1619" s="29" t="s">
        <v>2707</v>
      </c>
      <c r="G1619" s="29" t="s">
        <v>1975</v>
      </c>
      <c r="H1619" s="30">
        <v>43361</v>
      </c>
      <c r="I1619" s="30">
        <v>46387</v>
      </c>
      <c r="J1619" s="30" t="s">
        <v>1921</v>
      </c>
      <c r="K1619" s="29" t="s">
        <v>2531</v>
      </c>
      <c r="L1619" s="29" t="s">
        <v>2532</v>
      </c>
      <c r="M1619" s="29" t="s">
        <v>1978</v>
      </c>
      <c r="N1619" s="29" t="s">
        <v>1994</v>
      </c>
      <c r="O1619" s="29" t="s">
        <v>1995</v>
      </c>
      <c r="P1619" s="29" t="s">
        <v>1981</v>
      </c>
      <c r="Q1619" s="29" t="s">
        <v>1982</v>
      </c>
      <c r="R1619" s="30">
        <v>45444</v>
      </c>
      <c r="S1619" s="30"/>
      <c r="T1619" s="30">
        <v>45808</v>
      </c>
      <c r="U1619" s="30"/>
      <c r="V1619" s="29" t="s">
        <v>1983</v>
      </c>
      <c r="W1619" s="29" t="s">
        <v>1984</v>
      </c>
      <c r="X1619" s="30">
        <v>44873</v>
      </c>
      <c r="Y1619" s="29" t="s">
        <v>1985</v>
      </c>
    </row>
    <row r="1620" spans="1:25" x14ac:dyDescent="0.25">
      <c r="A1620" s="28" t="s">
        <v>2528</v>
      </c>
      <c r="B1620" s="29" t="s">
        <v>2529</v>
      </c>
      <c r="C1620" s="29" t="s">
        <v>1810</v>
      </c>
      <c r="D1620" s="29" t="s">
        <v>2566</v>
      </c>
      <c r="E1620" s="29" t="s">
        <v>1811</v>
      </c>
      <c r="F1620" s="29" t="s">
        <v>2707</v>
      </c>
      <c r="G1620" s="29" t="s">
        <v>1975</v>
      </c>
      <c r="H1620" s="30">
        <v>43361</v>
      </c>
      <c r="I1620" s="30">
        <v>46387</v>
      </c>
      <c r="J1620" s="30" t="s">
        <v>1921</v>
      </c>
      <c r="K1620" s="29" t="s">
        <v>2531</v>
      </c>
      <c r="L1620" s="29" t="s">
        <v>2532</v>
      </c>
      <c r="M1620" s="29" t="s">
        <v>1978</v>
      </c>
      <c r="N1620" s="29" t="s">
        <v>1996</v>
      </c>
      <c r="O1620" s="29" t="s">
        <v>1997</v>
      </c>
      <c r="P1620" s="29" t="s">
        <v>1981</v>
      </c>
      <c r="Q1620" s="29" t="s">
        <v>1982</v>
      </c>
      <c r="R1620" s="30">
        <v>45809</v>
      </c>
      <c r="S1620" s="30"/>
      <c r="T1620" s="30">
        <v>45901</v>
      </c>
      <c r="U1620" s="30"/>
      <c r="V1620" s="29" t="s">
        <v>1983</v>
      </c>
      <c r="W1620" s="29" t="s">
        <v>1984</v>
      </c>
      <c r="X1620" s="30">
        <v>44873</v>
      </c>
      <c r="Y1620" s="29" t="s">
        <v>1985</v>
      </c>
    </row>
    <row r="1621" spans="1:25" x14ac:dyDescent="0.25">
      <c r="A1621" s="28" t="s">
        <v>2528</v>
      </c>
      <c r="B1621" s="29" t="s">
        <v>2529</v>
      </c>
      <c r="C1621" s="29" t="s">
        <v>1801</v>
      </c>
      <c r="D1621" s="29" t="s">
        <v>2563</v>
      </c>
      <c r="E1621" s="29" t="s">
        <v>1802</v>
      </c>
      <c r="F1621" s="29" t="s">
        <v>1803</v>
      </c>
      <c r="G1621" s="29" t="s">
        <v>1975</v>
      </c>
      <c r="H1621" s="30">
        <v>43517</v>
      </c>
      <c r="I1621" s="30">
        <v>46690</v>
      </c>
      <c r="J1621" s="30" t="s">
        <v>1921</v>
      </c>
      <c r="K1621" s="29" t="s">
        <v>2531</v>
      </c>
      <c r="L1621" s="29" t="s">
        <v>2532</v>
      </c>
      <c r="M1621" s="29" t="s">
        <v>1978</v>
      </c>
      <c r="N1621" s="29" t="s">
        <v>1979</v>
      </c>
      <c r="O1621" s="29" t="s">
        <v>1980</v>
      </c>
      <c r="P1621" s="29" t="s">
        <v>1981</v>
      </c>
      <c r="Q1621" s="29" t="s">
        <v>1982</v>
      </c>
      <c r="R1621" s="30">
        <v>43101</v>
      </c>
      <c r="S1621" s="30">
        <v>43101</v>
      </c>
      <c r="T1621" s="30">
        <v>43244</v>
      </c>
      <c r="U1621" s="30">
        <v>43244</v>
      </c>
      <c r="V1621" s="29" t="s">
        <v>2000</v>
      </c>
      <c r="W1621" s="29" t="s">
        <v>2001</v>
      </c>
      <c r="X1621" s="30">
        <v>43101</v>
      </c>
      <c r="Y1621" s="29" t="s">
        <v>1985</v>
      </c>
    </row>
    <row r="1622" spans="1:25" x14ac:dyDescent="0.25">
      <c r="A1622" s="28" t="s">
        <v>2528</v>
      </c>
      <c r="B1622" s="29" t="s">
        <v>2529</v>
      </c>
      <c r="C1622" s="29" t="s">
        <v>1801</v>
      </c>
      <c r="D1622" s="29" t="s">
        <v>2563</v>
      </c>
      <c r="E1622" s="29" t="s">
        <v>1802</v>
      </c>
      <c r="F1622" s="29" t="s">
        <v>1803</v>
      </c>
      <c r="G1622" s="29" t="s">
        <v>1975</v>
      </c>
      <c r="H1622" s="30">
        <v>43517</v>
      </c>
      <c r="I1622" s="30">
        <v>46690</v>
      </c>
      <c r="J1622" s="30" t="s">
        <v>1921</v>
      </c>
      <c r="K1622" s="29" t="s">
        <v>2531</v>
      </c>
      <c r="L1622" s="29" t="s">
        <v>2532</v>
      </c>
      <c r="M1622" s="29" t="s">
        <v>1978</v>
      </c>
      <c r="N1622" s="29" t="s">
        <v>1986</v>
      </c>
      <c r="O1622" s="29" t="s">
        <v>1987</v>
      </c>
      <c r="P1622" s="29" t="s">
        <v>1981</v>
      </c>
      <c r="Q1622" s="29" t="s">
        <v>1982</v>
      </c>
      <c r="R1622" s="30">
        <v>43831</v>
      </c>
      <c r="S1622" s="30">
        <v>43831</v>
      </c>
      <c r="T1622" s="30">
        <v>44005</v>
      </c>
      <c r="U1622" s="30">
        <v>44005</v>
      </c>
      <c r="V1622" s="29" t="s">
        <v>2000</v>
      </c>
      <c r="W1622" s="29" t="s">
        <v>2001</v>
      </c>
      <c r="X1622" s="30">
        <v>43101</v>
      </c>
      <c r="Y1622" s="29" t="s">
        <v>1985</v>
      </c>
    </row>
    <row r="1623" spans="1:25" x14ac:dyDescent="0.25">
      <c r="A1623" s="28" t="s">
        <v>2528</v>
      </c>
      <c r="B1623" s="29" t="s">
        <v>2529</v>
      </c>
      <c r="C1623" s="29" t="s">
        <v>1801</v>
      </c>
      <c r="D1623" s="29" t="s">
        <v>2563</v>
      </c>
      <c r="E1623" s="29" t="s">
        <v>1802</v>
      </c>
      <c r="F1623" s="29" t="s">
        <v>1803</v>
      </c>
      <c r="G1623" s="29" t="s">
        <v>1975</v>
      </c>
      <c r="H1623" s="30">
        <v>43517</v>
      </c>
      <c r="I1623" s="30">
        <v>46690</v>
      </c>
      <c r="J1623" s="30" t="s">
        <v>1921</v>
      </c>
      <c r="K1623" s="29" t="s">
        <v>2531</v>
      </c>
      <c r="L1623" s="29" t="s">
        <v>2532</v>
      </c>
      <c r="M1623" s="29" t="s">
        <v>1978</v>
      </c>
      <c r="N1623" s="29" t="s">
        <v>1988</v>
      </c>
      <c r="O1623" s="29" t="s">
        <v>1989</v>
      </c>
      <c r="P1623" s="29" t="s">
        <v>1981</v>
      </c>
      <c r="Q1623" s="29" t="s">
        <v>1982</v>
      </c>
      <c r="R1623" s="30">
        <v>44006</v>
      </c>
      <c r="S1623" s="30">
        <v>44006</v>
      </c>
      <c r="T1623" s="30">
        <v>44180</v>
      </c>
      <c r="U1623" s="30">
        <v>44180</v>
      </c>
      <c r="V1623" s="29" t="s">
        <v>2000</v>
      </c>
      <c r="W1623" s="29" t="s">
        <v>2001</v>
      </c>
      <c r="X1623" s="30">
        <v>43101</v>
      </c>
      <c r="Y1623" s="29" t="s">
        <v>1985</v>
      </c>
    </row>
    <row r="1624" spans="1:25" x14ac:dyDescent="0.25">
      <c r="A1624" s="28" t="s">
        <v>2528</v>
      </c>
      <c r="B1624" s="29" t="s">
        <v>2529</v>
      </c>
      <c r="C1624" s="29" t="s">
        <v>1801</v>
      </c>
      <c r="D1624" s="29" t="s">
        <v>2563</v>
      </c>
      <c r="E1624" s="29" t="s">
        <v>1802</v>
      </c>
      <c r="F1624" s="29" t="s">
        <v>1803</v>
      </c>
      <c r="G1624" s="29" t="s">
        <v>1975</v>
      </c>
      <c r="H1624" s="30">
        <v>43517</v>
      </c>
      <c r="I1624" s="30">
        <v>46690</v>
      </c>
      <c r="J1624" s="30" t="s">
        <v>1921</v>
      </c>
      <c r="K1624" s="29" t="s">
        <v>2531</v>
      </c>
      <c r="L1624" s="29" t="s">
        <v>2532</v>
      </c>
      <c r="M1624" s="29" t="s">
        <v>1978</v>
      </c>
      <c r="N1624" s="29" t="s">
        <v>1990</v>
      </c>
      <c r="O1624" s="29" t="s">
        <v>1991</v>
      </c>
      <c r="P1624" s="29" t="s">
        <v>1981</v>
      </c>
      <c r="Q1624" s="29" t="s">
        <v>1982</v>
      </c>
      <c r="R1624" s="30">
        <v>45732</v>
      </c>
      <c r="S1624" s="30"/>
      <c r="T1624" s="30">
        <v>45747</v>
      </c>
      <c r="U1624" s="30"/>
      <c r="V1624" s="29" t="s">
        <v>2000</v>
      </c>
      <c r="W1624" s="29" t="s">
        <v>2001</v>
      </c>
      <c r="X1624" s="30">
        <v>43101</v>
      </c>
      <c r="Y1624" s="29" t="s">
        <v>1985</v>
      </c>
    </row>
    <row r="1625" spans="1:25" x14ac:dyDescent="0.25">
      <c r="A1625" s="28" t="s">
        <v>2528</v>
      </c>
      <c r="B1625" s="29" t="s">
        <v>2529</v>
      </c>
      <c r="C1625" s="29" t="s">
        <v>1801</v>
      </c>
      <c r="D1625" s="29" t="s">
        <v>2563</v>
      </c>
      <c r="E1625" s="29" t="s">
        <v>1802</v>
      </c>
      <c r="F1625" s="29" t="s">
        <v>1803</v>
      </c>
      <c r="G1625" s="29" t="s">
        <v>1975</v>
      </c>
      <c r="H1625" s="30">
        <v>43517</v>
      </c>
      <c r="I1625" s="30">
        <v>46690</v>
      </c>
      <c r="J1625" s="30" t="s">
        <v>1921</v>
      </c>
      <c r="K1625" s="29" t="s">
        <v>2531</v>
      </c>
      <c r="L1625" s="29" t="s">
        <v>2532</v>
      </c>
      <c r="M1625" s="29" t="s">
        <v>1978</v>
      </c>
      <c r="N1625" s="29" t="s">
        <v>1992</v>
      </c>
      <c r="O1625" s="29" t="s">
        <v>1993</v>
      </c>
      <c r="P1625" s="29" t="s">
        <v>1981</v>
      </c>
      <c r="Q1625" s="29" t="s">
        <v>1982</v>
      </c>
      <c r="R1625" s="30">
        <v>45748</v>
      </c>
      <c r="S1625" s="30"/>
      <c r="T1625" s="30">
        <v>45805</v>
      </c>
      <c r="U1625" s="30"/>
      <c r="V1625" s="29" t="s">
        <v>2000</v>
      </c>
      <c r="W1625" s="29" t="s">
        <v>2001</v>
      </c>
      <c r="X1625" s="30">
        <v>43101</v>
      </c>
      <c r="Y1625" s="29" t="s">
        <v>1985</v>
      </c>
    </row>
    <row r="1626" spans="1:25" x14ac:dyDescent="0.25">
      <c r="A1626" s="28" t="s">
        <v>2528</v>
      </c>
      <c r="B1626" s="29" t="s">
        <v>2529</v>
      </c>
      <c r="C1626" s="29" t="s">
        <v>1801</v>
      </c>
      <c r="D1626" s="29" t="s">
        <v>2563</v>
      </c>
      <c r="E1626" s="29" t="s">
        <v>1802</v>
      </c>
      <c r="F1626" s="29" t="s">
        <v>1803</v>
      </c>
      <c r="G1626" s="29" t="s">
        <v>1975</v>
      </c>
      <c r="H1626" s="30">
        <v>43517</v>
      </c>
      <c r="I1626" s="30">
        <v>46690</v>
      </c>
      <c r="J1626" s="30" t="s">
        <v>1921</v>
      </c>
      <c r="K1626" s="29" t="s">
        <v>2531</v>
      </c>
      <c r="L1626" s="29" t="s">
        <v>2532</v>
      </c>
      <c r="M1626" s="29" t="s">
        <v>1978</v>
      </c>
      <c r="N1626" s="29" t="s">
        <v>1994</v>
      </c>
      <c r="O1626" s="29" t="s">
        <v>1995</v>
      </c>
      <c r="P1626" s="29" t="s">
        <v>1981</v>
      </c>
      <c r="Q1626" s="29" t="s">
        <v>1982</v>
      </c>
      <c r="R1626" s="30">
        <v>45809</v>
      </c>
      <c r="S1626" s="30"/>
      <c r="T1626" s="30">
        <v>46387</v>
      </c>
      <c r="U1626" s="30"/>
      <c r="V1626" s="29" t="s">
        <v>2000</v>
      </c>
      <c r="W1626" s="29" t="s">
        <v>2001</v>
      </c>
      <c r="X1626" s="30">
        <v>43101</v>
      </c>
      <c r="Y1626" s="29" t="s">
        <v>1985</v>
      </c>
    </row>
    <row r="1627" spans="1:25" x14ac:dyDescent="0.25">
      <c r="A1627" s="28" t="s">
        <v>2528</v>
      </c>
      <c r="B1627" s="29" t="s">
        <v>2529</v>
      </c>
      <c r="C1627" s="29" t="s">
        <v>1801</v>
      </c>
      <c r="D1627" s="29" t="s">
        <v>2563</v>
      </c>
      <c r="E1627" s="29" t="s">
        <v>1802</v>
      </c>
      <c r="F1627" s="29" t="s">
        <v>1803</v>
      </c>
      <c r="G1627" s="29" t="s">
        <v>1975</v>
      </c>
      <c r="H1627" s="30">
        <v>43517</v>
      </c>
      <c r="I1627" s="30">
        <v>46690</v>
      </c>
      <c r="J1627" s="30" t="s">
        <v>1921</v>
      </c>
      <c r="K1627" s="29" t="s">
        <v>2531</v>
      </c>
      <c r="L1627" s="29" t="s">
        <v>2532</v>
      </c>
      <c r="M1627" s="29" t="s">
        <v>1978</v>
      </c>
      <c r="N1627" s="29" t="s">
        <v>1996</v>
      </c>
      <c r="O1627" s="29" t="s">
        <v>1997</v>
      </c>
      <c r="P1627" s="29" t="s">
        <v>1981</v>
      </c>
      <c r="Q1627" s="29" t="s">
        <v>1982</v>
      </c>
      <c r="R1627" s="30">
        <v>46388</v>
      </c>
      <c r="S1627" s="30"/>
      <c r="T1627" s="30">
        <v>46478</v>
      </c>
      <c r="U1627" s="30"/>
      <c r="V1627" s="29" t="s">
        <v>2000</v>
      </c>
      <c r="W1627" s="29" t="s">
        <v>2001</v>
      </c>
      <c r="X1627" s="30">
        <v>43101</v>
      </c>
      <c r="Y1627" s="29" t="s">
        <v>1985</v>
      </c>
    </row>
    <row r="1628" spans="1:25" x14ac:dyDescent="0.25">
      <c r="A1628" s="28" t="s">
        <v>2528</v>
      </c>
      <c r="B1628" s="29" t="s">
        <v>2529</v>
      </c>
      <c r="C1628" s="29" t="s">
        <v>1833</v>
      </c>
      <c r="D1628" s="29" t="s">
        <v>2574</v>
      </c>
      <c r="E1628" s="29" t="s">
        <v>1834</v>
      </c>
      <c r="F1628" s="29" t="s">
        <v>1835</v>
      </c>
      <c r="G1628" s="29" t="s">
        <v>1975</v>
      </c>
      <c r="H1628" s="30">
        <v>44627</v>
      </c>
      <c r="I1628" s="30">
        <v>46387</v>
      </c>
      <c r="J1628" s="30" t="s">
        <v>1921</v>
      </c>
      <c r="K1628" s="29" t="s">
        <v>2531</v>
      </c>
      <c r="L1628" s="29" t="s">
        <v>2532</v>
      </c>
      <c r="M1628" s="29" t="s">
        <v>1978</v>
      </c>
      <c r="N1628" s="29" t="s">
        <v>1979</v>
      </c>
      <c r="O1628" s="29" t="s">
        <v>1980</v>
      </c>
      <c r="P1628" s="29" t="s">
        <v>1981</v>
      </c>
      <c r="Q1628" s="29" t="s">
        <v>1982</v>
      </c>
      <c r="R1628" s="30">
        <v>44519</v>
      </c>
      <c r="S1628" s="30">
        <v>44519</v>
      </c>
      <c r="T1628" s="30">
        <v>45290</v>
      </c>
      <c r="U1628" s="30">
        <v>45006</v>
      </c>
      <c r="V1628" s="29" t="s">
        <v>2000</v>
      </c>
      <c r="W1628" s="29" t="s">
        <v>2001</v>
      </c>
      <c r="X1628" s="30">
        <v>44873</v>
      </c>
      <c r="Y1628" s="29" t="s">
        <v>1985</v>
      </c>
    </row>
    <row r="1629" spans="1:25" x14ac:dyDescent="0.25">
      <c r="A1629" s="28" t="s">
        <v>2528</v>
      </c>
      <c r="B1629" s="29" t="s">
        <v>2529</v>
      </c>
      <c r="C1629" s="29" t="s">
        <v>1833</v>
      </c>
      <c r="D1629" s="29" t="s">
        <v>2574</v>
      </c>
      <c r="E1629" s="29" t="s">
        <v>1834</v>
      </c>
      <c r="F1629" s="29" t="s">
        <v>1835</v>
      </c>
      <c r="G1629" s="29" t="s">
        <v>1975</v>
      </c>
      <c r="H1629" s="30">
        <v>44627</v>
      </c>
      <c r="I1629" s="30">
        <v>46387</v>
      </c>
      <c r="J1629" s="30" t="s">
        <v>1921</v>
      </c>
      <c r="K1629" s="29" t="s">
        <v>2531</v>
      </c>
      <c r="L1629" s="29" t="s">
        <v>2532</v>
      </c>
      <c r="M1629" s="29" t="s">
        <v>1978</v>
      </c>
      <c r="N1629" s="29" t="s">
        <v>1986</v>
      </c>
      <c r="O1629" s="29" t="s">
        <v>1987</v>
      </c>
      <c r="P1629" s="29" t="s">
        <v>1981</v>
      </c>
      <c r="Q1629" s="29" t="s">
        <v>1982</v>
      </c>
      <c r="R1629" s="30">
        <v>44519</v>
      </c>
      <c r="S1629" s="30">
        <v>44519</v>
      </c>
      <c r="T1629" s="30">
        <v>45290</v>
      </c>
      <c r="U1629" s="30">
        <v>45006</v>
      </c>
      <c r="V1629" s="29" t="s">
        <v>2000</v>
      </c>
      <c r="W1629" s="29" t="s">
        <v>2001</v>
      </c>
      <c r="X1629" s="30">
        <v>44873</v>
      </c>
      <c r="Y1629" s="29" t="s">
        <v>1985</v>
      </c>
    </row>
    <row r="1630" spans="1:25" x14ac:dyDescent="0.25">
      <c r="A1630" s="28" t="s">
        <v>2528</v>
      </c>
      <c r="B1630" s="29" t="s">
        <v>2529</v>
      </c>
      <c r="C1630" s="29" t="s">
        <v>1833</v>
      </c>
      <c r="D1630" s="29" t="s">
        <v>2574</v>
      </c>
      <c r="E1630" s="29" t="s">
        <v>1834</v>
      </c>
      <c r="F1630" s="29" t="s">
        <v>1835</v>
      </c>
      <c r="G1630" s="29" t="s">
        <v>1975</v>
      </c>
      <c r="H1630" s="30">
        <v>44627</v>
      </c>
      <c r="I1630" s="30">
        <v>46387</v>
      </c>
      <c r="J1630" s="30" t="s">
        <v>1921</v>
      </c>
      <c r="K1630" s="29" t="s">
        <v>2531</v>
      </c>
      <c r="L1630" s="29" t="s">
        <v>2532</v>
      </c>
      <c r="M1630" s="29" t="s">
        <v>1978</v>
      </c>
      <c r="N1630" s="29" t="s">
        <v>1988</v>
      </c>
      <c r="O1630" s="29" t="s">
        <v>1989</v>
      </c>
      <c r="P1630" s="29" t="s">
        <v>1981</v>
      </c>
      <c r="Q1630" s="29" t="s">
        <v>1982</v>
      </c>
      <c r="R1630" s="30">
        <v>44519</v>
      </c>
      <c r="S1630" s="30">
        <v>44519</v>
      </c>
      <c r="T1630" s="30">
        <v>45290</v>
      </c>
      <c r="U1630" s="30">
        <v>45006</v>
      </c>
      <c r="V1630" s="29" t="s">
        <v>2000</v>
      </c>
      <c r="W1630" s="29" t="s">
        <v>2001</v>
      </c>
      <c r="X1630" s="30">
        <v>44873</v>
      </c>
      <c r="Y1630" s="29" t="s">
        <v>1985</v>
      </c>
    </row>
    <row r="1631" spans="1:25" x14ac:dyDescent="0.25">
      <c r="A1631" s="28" t="s">
        <v>2528</v>
      </c>
      <c r="B1631" s="29" t="s">
        <v>2529</v>
      </c>
      <c r="C1631" s="29" t="s">
        <v>1833</v>
      </c>
      <c r="D1631" s="29" t="s">
        <v>2574</v>
      </c>
      <c r="E1631" s="29" t="s">
        <v>1834</v>
      </c>
      <c r="F1631" s="29" t="s">
        <v>1835</v>
      </c>
      <c r="G1631" s="29" t="s">
        <v>1975</v>
      </c>
      <c r="H1631" s="30">
        <v>44627</v>
      </c>
      <c r="I1631" s="30">
        <v>46387</v>
      </c>
      <c r="J1631" s="30" t="s">
        <v>1921</v>
      </c>
      <c r="K1631" s="29" t="s">
        <v>2531</v>
      </c>
      <c r="L1631" s="29" t="s">
        <v>2532</v>
      </c>
      <c r="M1631" s="29" t="s">
        <v>1978</v>
      </c>
      <c r="N1631" s="29" t="s">
        <v>1990</v>
      </c>
      <c r="O1631" s="29" t="s">
        <v>1991</v>
      </c>
      <c r="P1631" s="29" t="s">
        <v>1981</v>
      </c>
      <c r="Q1631" s="29" t="s">
        <v>1982</v>
      </c>
      <c r="R1631" s="30">
        <v>45260</v>
      </c>
      <c r="S1631" s="30"/>
      <c r="T1631" s="30">
        <v>45291</v>
      </c>
      <c r="U1631" s="30"/>
      <c r="V1631" s="29" t="s">
        <v>2000</v>
      </c>
      <c r="W1631" s="29" t="s">
        <v>2001</v>
      </c>
      <c r="X1631" s="30">
        <v>44873</v>
      </c>
      <c r="Y1631" s="29" t="s">
        <v>1985</v>
      </c>
    </row>
    <row r="1632" spans="1:25" x14ac:dyDescent="0.25">
      <c r="A1632" s="28" t="s">
        <v>2528</v>
      </c>
      <c r="B1632" s="29" t="s">
        <v>2529</v>
      </c>
      <c r="C1632" s="29" t="s">
        <v>1833</v>
      </c>
      <c r="D1632" s="29" t="s">
        <v>2574</v>
      </c>
      <c r="E1632" s="29" t="s">
        <v>1834</v>
      </c>
      <c r="F1632" s="29" t="s">
        <v>1835</v>
      </c>
      <c r="G1632" s="29" t="s">
        <v>1975</v>
      </c>
      <c r="H1632" s="30">
        <v>44627</v>
      </c>
      <c r="I1632" s="30">
        <v>46387</v>
      </c>
      <c r="J1632" s="30" t="s">
        <v>1921</v>
      </c>
      <c r="K1632" s="29" t="s">
        <v>2531</v>
      </c>
      <c r="L1632" s="29" t="s">
        <v>2532</v>
      </c>
      <c r="M1632" s="29" t="s">
        <v>1978</v>
      </c>
      <c r="N1632" s="29" t="s">
        <v>1992</v>
      </c>
      <c r="O1632" s="29" t="s">
        <v>1993</v>
      </c>
      <c r="P1632" s="29" t="s">
        <v>1981</v>
      </c>
      <c r="Q1632" s="29" t="s">
        <v>1982</v>
      </c>
      <c r="R1632" s="30">
        <v>45108</v>
      </c>
      <c r="S1632" s="30"/>
      <c r="T1632" s="30">
        <v>45230</v>
      </c>
      <c r="U1632" s="30"/>
      <c r="V1632" s="29" t="s">
        <v>2000</v>
      </c>
      <c r="W1632" s="29" t="s">
        <v>2001</v>
      </c>
      <c r="X1632" s="30">
        <v>44873</v>
      </c>
      <c r="Y1632" s="29" t="s">
        <v>1985</v>
      </c>
    </row>
    <row r="1633" spans="1:25" x14ac:dyDescent="0.25">
      <c r="A1633" s="28" t="s">
        <v>2528</v>
      </c>
      <c r="B1633" s="29" t="s">
        <v>2529</v>
      </c>
      <c r="C1633" s="29" t="s">
        <v>1833</v>
      </c>
      <c r="D1633" s="29" t="s">
        <v>2574</v>
      </c>
      <c r="E1633" s="29" t="s">
        <v>1834</v>
      </c>
      <c r="F1633" s="29" t="s">
        <v>1835</v>
      </c>
      <c r="G1633" s="29" t="s">
        <v>1975</v>
      </c>
      <c r="H1633" s="30">
        <v>44627</v>
      </c>
      <c r="I1633" s="30">
        <v>46387</v>
      </c>
      <c r="J1633" s="30" t="s">
        <v>1921</v>
      </c>
      <c r="K1633" s="29" t="s">
        <v>2531</v>
      </c>
      <c r="L1633" s="29" t="s">
        <v>2532</v>
      </c>
      <c r="M1633" s="29" t="s">
        <v>1978</v>
      </c>
      <c r="N1633" s="29" t="s">
        <v>1994</v>
      </c>
      <c r="O1633" s="29" t="s">
        <v>1995</v>
      </c>
      <c r="P1633" s="29" t="s">
        <v>1981</v>
      </c>
      <c r="Q1633" s="29" t="s">
        <v>1982</v>
      </c>
      <c r="R1633" s="30">
        <v>45323</v>
      </c>
      <c r="S1633" s="30"/>
      <c r="T1633" s="30">
        <v>45596</v>
      </c>
      <c r="U1633" s="30"/>
      <c r="V1633" s="29" t="s">
        <v>2000</v>
      </c>
      <c r="W1633" s="29" t="s">
        <v>2001</v>
      </c>
      <c r="X1633" s="30">
        <v>44873</v>
      </c>
      <c r="Y1633" s="29" t="s">
        <v>1985</v>
      </c>
    </row>
    <row r="1634" spans="1:25" x14ac:dyDescent="0.25">
      <c r="A1634" s="28" t="s">
        <v>2528</v>
      </c>
      <c r="B1634" s="29" t="s">
        <v>2529</v>
      </c>
      <c r="C1634" s="29" t="s">
        <v>1833</v>
      </c>
      <c r="D1634" s="29" t="s">
        <v>2574</v>
      </c>
      <c r="E1634" s="29" t="s">
        <v>1834</v>
      </c>
      <c r="F1634" s="29" t="s">
        <v>1835</v>
      </c>
      <c r="G1634" s="29" t="s">
        <v>1975</v>
      </c>
      <c r="H1634" s="30">
        <v>44627</v>
      </c>
      <c r="I1634" s="30">
        <v>46387</v>
      </c>
      <c r="J1634" s="30" t="s">
        <v>1921</v>
      </c>
      <c r="K1634" s="29" t="s">
        <v>2531</v>
      </c>
      <c r="L1634" s="29" t="s">
        <v>2532</v>
      </c>
      <c r="M1634" s="29" t="s">
        <v>1978</v>
      </c>
      <c r="N1634" s="29" t="s">
        <v>1996</v>
      </c>
      <c r="O1634" s="29" t="s">
        <v>1997</v>
      </c>
      <c r="P1634" s="29" t="s">
        <v>1981</v>
      </c>
      <c r="Q1634" s="29" t="s">
        <v>1982</v>
      </c>
      <c r="R1634" s="30">
        <v>45597</v>
      </c>
      <c r="S1634" s="30"/>
      <c r="T1634" s="30">
        <v>45777</v>
      </c>
      <c r="U1634" s="30"/>
      <c r="V1634" s="29" t="s">
        <v>2000</v>
      </c>
      <c r="W1634" s="29" t="s">
        <v>2001</v>
      </c>
      <c r="X1634" s="30">
        <v>44873</v>
      </c>
      <c r="Y1634" s="29" t="s">
        <v>1985</v>
      </c>
    </row>
    <row r="1635" spans="1:25" x14ac:dyDescent="0.25">
      <c r="A1635" s="28" t="s">
        <v>2528</v>
      </c>
      <c r="B1635" s="29" t="s">
        <v>2529</v>
      </c>
      <c r="C1635" s="29" t="s">
        <v>1729</v>
      </c>
      <c r="D1635" s="29" t="s">
        <v>2539</v>
      </c>
      <c r="E1635" s="29" t="s">
        <v>1730</v>
      </c>
      <c r="F1635" s="29" t="s">
        <v>1731</v>
      </c>
      <c r="G1635" s="29" t="s">
        <v>1975</v>
      </c>
      <c r="H1635" s="30">
        <v>44572</v>
      </c>
      <c r="I1635" s="30">
        <v>46203</v>
      </c>
      <c r="J1635" s="30" t="s">
        <v>1921</v>
      </c>
      <c r="K1635" s="29" t="s">
        <v>2531</v>
      </c>
      <c r="L1635" s="29" t="s">
        <v>2532</v>
      </c>
      <c r="M1635" s="29" t="s">
        <v>1978</v>
      </c>
      <c r="N1635" s="29" t="s">
        <v>1979</v>
      </c>
      <c r="O1635" s="29" t="s">
        <v>1980</v>
      </c>
      <c r="P1635" s="29" t="s">
        <v>1981</v>
      </c>
      <c r="Q1635" s="29" t="s">
        <v>1982</v>
      </c>
      <c r="R1635" s="30">
        <v>44563</v>
      </c>
      <c r="S1635" s="30">
        <v>44563</v>
      </c>
      <c r="T1635" s="30">
        <v>44571</v>
      </c>
      <c r="U1635" s="30">
        <v>44574</v>
      </c>
      <c r="V1635" s="29" t="s">
        <v>2000</v>
      </c>
      <c r="W1635" s="29" t="s">
        <v>2001</v>
      </c>
      <c r="X1635" s="30">
        <v>44873</v>
      </c>
      <c r="Y1635" s="29" t="s">
        <v>1985</v>
      </c>
    </row>
    <row r="1636" spans="1:25" x14ac:dyDescent="0.25">
      <c r="A1636" s="28" t="s">
        <v>2528</v>
      </c>
      <c r="B1636" s="29" t="s">
        <v>2529</v>
      </c>
      <c r="C1636" s="29" t="s">
        <v>1729</v>
      </c>
      <c r="D1636" s="29" t="s">
        <v>2539</v>
      </c>
      <c r="E1636" s="29" t="s">
        <v>1730</v>
      </c>
      <c r="F1636" s="29" t="s">
        <v>1731</v>
      </c>
      <c r="G1636" s="29" t="s">
        <v>1975</v>
      </c>
      <c r="H1636" s="30">
        <v>44572</v>
      </c>
      <c r="I1636" s="30">
        <v>46203</v>
      </c>
      <c r="J1636" s="30" t="s">
        <v>1921</v>
      </c>
      <c r="K1636" s="29" t="s">
        <v>2531</v>
      </c>
      <c r="L1636" s="29" t="s">
        <v>2532</v>
      </c>
      <c r="M1636" s="29" t="s">
        <v>1978</v>
      </c>
      <c r="N1636" s="29" t="s">
        <v>1986</v>
      </c>
      <c r="O1636" s="29" t="s">
        <v>1987</v>
      </c>
      <c r="P1636" s="29" t="s">
        <v>1981</v>
      </c>
      <c r="Q1636" s="29" t="s">
        <v>1982</v>
      </c>
      <c r="R1636" s="30">
        <v>44572</v>
      </c>
      <c r="S1636" s="30">
        <v>44575</v>
      </c>
      <c r="T1636" s="30">
        <v>44575</v>
      </c>
      <c r="U1636" s="30">
        <v>44585</v>
      </c>
      <c r="V1636" s="29" t="s">
        <v>2000</v>
      </c>
      <c r="W1636" s="29" t="s">
        <v>2001</v>
      </c>
      <c r="X1636" s="30">
        <v>44873</v>
      </c>
      <c r="Y1636" s="29" t="s">
        <v>1985</v>
      </c>
    </row>
    <row r="1637" spans="1:25" x14ac:dyDescent="0.25">
      <c r="A1637" s="28" t="s">
        <v>2528</v>
      </c>
      <c r="B1637" s="29" t="s">
        <v>2529</v>
      </c>
      <c r="C1637" s="29" t="s">
        <v>1729</v>
      </c>
      <c r="D1637" s="29" t="s">
        <v>2539</v>
      </c>
      <c r="E1637" s="29" t="s">
        <v>1730</v>
      </c>
      <c r="F1637" s="29" t="s">
        <v>1731</v>
      </c>
      <c r="G1637" s="29" t="s">
        <v>1975</v>
      </c>
      <c r="H1637" s="30">
        <v>44572</v>
      </c>
      <c r="I1637" s="30">
        <v>46203</v>
      </c>
      <c r="J1637" s="30" t="s">
        <v>1921</v>
      </c>
      <c r="K1637" s="29" t="s">
        <v>2531</v>
      </c>
      <c r="L1637" s="29" t="s">
        <v>2532</v>
      </c>
      <c r="M1637" s="29" t="s">
        <v>1978</v>
      </c>
      <c r="N1637" s="29" t="s">
        <v>1988</v>
      </c>
      <c r="O1637" s="29" t="s">
        <v>1989</v>
      </c>
      <c r="P1637" s="29" t="s">
        <v>1981</v>
      </c>
      <c r="Q1637" s="29" t="s">
        <v>1982</v>
      </c>
      <c r="R1637" s="30">
        <v>45503</v>
      </c>
      <c r="S1637" s="30">
        <v>45657</v>
      </c>
      <c r="T1637" s="30">
        <v>45534</v>
      </c>
      <c r="U1637" s="30"/>
      <c r="V1637" s="29" t="s">
        <v>2000</v>
      </c>
      <c r="W1637" s="29" t="s">
        <v>2001</v>
      </c>
      <c r="X1637" s="30">
        <v>44873</v>
      </c>
      <c r="Y1637" s="29" t="s">
        <v>1985</v>
      </c>
    </row>
    <row r="1638" spans="1:25" x14ac:dyDescent="0.25">
      <c r="A1638" s="28" t="s">
        <v>2528</v>
      </c>
      <c r="B1638" s="29" t="s">
        <v>2529</v>
      </c>
      <c r="C1638" s="29" t="s">
        <v>1729</v>
      </c>
      <c r="D1638" s="29" t="s">
        <v>2539</v>
      </c>
      <c r="E1638" s="29" t="s">
        <v>1730</v>
      </c>
      <c r="F1638" s="29" t="s">
        <v>1731</v>
      </c>
      <c r="G1638" s="29" t="s">
        <v>1975</v>
      </c>
      <c r="H1638" s="30">
        <v>44572</v>
      </c>
      <c r="I1638" s="30">
        <v>46203</v>
      </c>
      <c r="J1638" s="30" t="s">
        <v>1921</v>
      </c>
      <c r="K1638" s="29" t="s">
        <v>2531</v>
      </c>
      <c r="L1638" s="29" t="s">
        <v>2532</v>
      </c>
      <c r="M1638" s="29" t="s">
        <v>1978</v>
      </c>
      <c r="N1638" s="29" t="s">
        <v>1990</v>
      </c>
      <c r="O1638" s="29" t="s">
        <v>1991</v>
      </c>
      <c r="P1638" s="29" t="s">
        <v>1981</v>
      </c>
      <c r="Q1638" s="29" t="s">
        <v>1982</v>
      </c>
      <c r="R1638" s="30">
        <v>45536</v>
      </c>
      <c r="S1638" s="30">
        <v>45657</v>
      </c>
      <c r="T1638" s="30">
        <v>45566</v>
      </c>
      <c r="U1638" s="30"/>
      <c r="V1638" s="29" t="s">
        <v>2000</v>
      </c>
      <c r="W1638" s="29" t="s">
        <v>2001</v>
      </c>
      <c r="X1638" s="30">
        <v>44873</v>
      </c>
      <c r="Y1638" s="29" t="s">
        <v>1985</v>
      </c>
    </row>
    <row r="1639" spans="1:25" x14ac:dyDescent="0.25">
      <c r="A1639" s="28" t="s">
        <v>2528</v>
      </c>
      <c r="B1639" s="29" t="s">
        <v>2529</v>
      </c>
      <c r="C1639" s="29" t="s">
        <v>1729</v>
      </c>
      <c r="D1639" s="29" t="s">
        <v>2539</v>
      </c>
      <c r="E1639" s="29" t="s">
        <v>1730</v>
      </c>
      <c r="F1639" s="29" t="s">
        <v>1731</v>
      </c>
      <c r="G1639" s="29" t="s">
        <v>1975</v>
      </c>
      <c r="H1639" s="30">
        <v>44572</v>
      </c>
      <c r="I1639" s="30">
        <v>46203</v>
      </c>
      <c r="J1639" s="30" t="s">
        <v>1921</v>
      </c>
      <c r="K1639" s="29" t="s">
        <v>2531</v>
      </c>
      <c r="L1639" s="29" t="s">
        <v>2532</v>
      </c>
      <c r="M1639" s="29" t="s">
        <v>1978</v>
      </c>
      <c r="N1639" s="29" t="s">
        <v>1992</v>
      </c>
      <c r="O1639" s="29" t="s">
        <v>1993</v>
      </c>
      <c r="P1639" s="29" t="s">
        <v>1981</v>
      </c>
      <c r="Q1639" s="29" t="s">
        <v>1982</v>
      </c>
      <c r="R1639" s="30">
        <v>45809</v>
      </c>
      <c r="S1639" s="30"/>
      <c r="T1639" s="30">
        <v>45837</v>
      </c>
      <c r="U1639" s="30"/>
      <c r="V1639" s="29" t="s">
        <v>2000</v>
      </c>
      <c r="W1639" s="29" t="s">
        <v>2001</v>
      </c>
      <c r="X1639" s="30">
        <v>44873</v>
      </c>
      <c r="Y1639" s="29" t="s">
        <v>1985</v>
      </c>
    </row>
    <row r="1640" spans="1:25" x14ac:dyDescent="0.25">
      <c r="A1640" s="28" t="s">
        <v>2528</v>
      </c>
      <c r="B1640" s="29" t="s">
        <v>2529</v>
      </c>
      <c r="C1640" s="29" t="s">
        <v>1729</v>
      </c>
      <c r="D1640" s="29" t="s">
        <v>2539</v>
      </c>
      <c r="E1640" s="29" t="s">
        <v>1730</v>
      </c>
      <c r="F1640" s="29" t="s">
        <v>1731</v>
      </c>
      <c r="G1640" s="29" t="s">
        <v>1975</v>
      </c>
      <c r="H1640" s="30">
        <v>44572</v>
      </c>
      <c r="I1640" s="30">
        <v>46203</v>
      </c>
      <c r="J1640" s="30" t="s">
        <v>1921</v>
      </c>
      <c r="K1640" s="29" t="s">
        <v>2531</v>
      </c>
      <c r="L1640" s="29" t="s">
        <v>2532</v>
      </c>
      <c r="M1640" s="29" t="s">
        <v>1978</v>
      </c>
      <c r="N1640" s="29" t="s">
        <v>1994</v>
      </c>
      <c r="O1640" s="29" t="s">
        <v>1995</v>
      </c>
      <c r="P1640" s="29" t="s">
        <v>1981</v>
      </c>
      <c r="Q1640" s="29" t="s">
        <v>1982</v>
      </c>
      <c r="R1640" s="30">
        <v>45838</v>
      </c>
      <c r="S1640" s="30"/>
      <c r="T1640" s="30">
        <v>46142</v>
      </c>
      <c r="U1640" s="30"/>
      <c r="V1640" s="29" t="s">
        <v>2000</v>
      </c>
      <c r="W1640" s="29" t="s">
        <v>2001</v>
      </c>
      <c r="X1640" s="30">
        <v>44873</v>
      </c>
      <c r="Y1640" s="29" t="s">
        <v>1985</v>
      </c>
    </row>
    <row r="1641" spans="1:25" x14ac:dyDescent="0.25">
      <c r="A1641" s="28" t="s">
        <v>2528</v>
      </c>
      <c r="B1641" s="29" t="s">
        <v>2529</v>
      </c>
      <c r="C1641" s="29" t="s">
        <v>1729</v>
      </c>
      <c r="D1641" s="29" t="s">
        <v>2539</v>
      </c>
      <c r="E1641" s="29" t="s">
        <v>1730</v>
      </c>
      <c r="F1641" s="29" t="s">
        <v>1731</v>
      </c>
      <c r="G1641" s="29" t="s">
        <v>1975</v>
      </c>
      <c r="H1641" s="30">
        <v>44572</v>
      </c>
      <c r="I1641" s="30">
        <v>46203</v>
      </c>
      <c r="J1641" s="30" t="s">
        <v>1921</v>
      </c>
      <c r="K1641" s="29" t="s">
        <v>2531</v>
      </c>
      <c r="L1641" s="29" t="s">
        <v>2532</v>
      </c>
      <c r="M1641" s="29" t="s">
        <v>1978</v>
      </c>
      <c r="N1641" s="29" t="s">
        <v>1996</v>
      </c>
      <c r="O1641" s="29" t="s">
        <v>1997</v>
      </c>
      <c r="P1641" s="29" t="s">
        <v>1981</v>
      </c>
      <c r="Q1641" s="29" t="s">
        <v>1982</v>
      </c>
      <c r="R1641" s="30">
        <v>46143</v>
      </c>
      <c r="S1641" s="30"/>
      <c r="T1641" s="30">
        <v>46203</v>
      </c>
      <c r="U1641" s="30"/>
      <c r="V1641" s="29" t="s">
        <v>2000</v>
      </c>
      <c r="W1641" s="29" t="s">
        <v>2001</v>
      </c>
      <c r="X1641" s="30">
        <v>44873</v>
      </c>
      <c r="Y1641" s="29" t="s">
        <v>1985</v>
      </c>
    </row>
    <row r="1642" spans="1:25" x14ac:dyDescent="0.25">
      <c r="A1642" s="28" t="s">
        <v>2528</v>
      </c>
      <c r="B1642" s="29" t="s">
        <v>2529</v>
      </c>
      <c r="C1642" s="29" t="s">
        <v>1735</v>
      </c>
      <c r="D1642" s="29" t="s">
        <v>2541</v>
      </c>
      <c r="E1642" s="29" t="s">
        <v>1736</v>
      </c>
      <c r="F1642" s="29" t="s">
        <v>1737</v>
      </c>
      <c r="G1642" s="29" t="s">
        <v>1975</v>
      </c>
      <c r="H1642" s="30">
        <v>44638</v>
      </c>
      <c r="I1642" s="30">
        <v>46203</v>
      </c>
      <c r="J1642" s="30" t="s">
        <v>1921</v>
      </c>
      <c r="K1642" s="29" t="s">
        <v>2531</v>
      </c>
      <c r="L1642" s="29" t="s">
        <v>2532</v>
      </c>
      <c r="M1642" s="29" t="s">
        <v>1978</v>
      </c>
      <c r="N1642" s="29" t="s">
        <v>1979</v>
      </c>
      <c r="O1642" s="29" t="s">
        <v>1980</v>
      </c>
      <c r="P1642" s="29" t="s">
        <v>1981</v>
      </c>
      <c r="Q1642" s="29" t="s">
        <v>1982</v>
      </c>
      <c r="R1642" s="30">
        <v>44563</v>
      </c>
      <c r="S1642" s="30">
        <v>44563</v>
      </c>
      <c r="T1642" s="30">
        <v>44571</v>
      </c>
      <c r="U1642" s="30">
        <v>44574</v>
      </c>
      <c r="V1642" s="29" t="s">
        <v>2000</v>
      </c>
      <c r="W1642" s="29" t="s">
        <v>2001</v>
      </c>
      <c r="X1642" s="30">
        <v>44873</v>
      </c>
      <c r="Y1642" s="29" t="s">
        <v>1985</v>
      </c>
    </row>
    <row r="1643" spans="1:25" x14ac:dyDescent="0.25">
      <c r="A1643" s="28" t="s">
        <v>2528</v>
      </c>
      <c r="B1643" s="29" t="s">
        <v>2529</v>
      </c>
      <c r="C1643" s="29" t="s">
        <v>1735</v>
      </c>
      <c r="D1643" s="29" t="s">
        <v>2541</v>
      </c>
      <c r="E1643" s="29" t="s">
        <v>1736</v>
      </c>
      <c r="F1643" s="29" t="s">
        <v>1737</v>
      </c>
      <c r="G1643" s="29" t="s">
        <v>1975</v>
      </c>
      <c r="H1643" s="30">
        <v>44638</v>
      </c>
      <c r="I1643" s="30">
        <v>46203</v>
      </c>
      <c r="J1643" s="30" t="s">
        <v>1921</v>
      </c>
      <c r="K1643" s="29" t="s">
        <v>2531</v>
      </c>
      <c r="L1643" s="29" t="s">
        <v>2532</v>
      </c>
      <c r="M1643" s="29" t="s">
        <v>1978</v>
      </c>
      <c r="N1643" s="29" t="s">
        <v>1986</v>
      </c>
      <c r="O1643" s="29" t="s">
        <v>1987</v>
      </c>
      <c r="P1643" s="29" t="s">
        <v>1981</v>
      </c>
      <c r="Q1643" s="29" t="s">
        <v>1982</v>
      </c>
      <c r="R1643" s="30">
        <v>44581</v>
      </c>
      <c r="S1643" s="30">
        <v>44581</v>
      </c>
      <c r="T1643" s="30">
        <v>44591</v>
      </c>
      <c r="U1643" s="30">
        <v>44591</v>
      </c>
      <c r="V1643" s="29" t="s">
        <v>2000</v>
      </c>
      <c r="W1643" s="29" t="s">
        <v>2001</v>
      </c>
      <c r="X1643" s="30">
        <v>44873</v>
      </c>
      <c r="Y1643" s="29" t="s">
        <v>1985</v>
      </c>
    </row>
    <row r="1644" spans="1:25" x14ac:dyDescent="0.25">
      <c r="A1644" s="28" t="s">
        <v>2528</v>
      </c>
      <c r="B1644" s="29" t="s">
        <v>2529</v>
      </c>
      <c r="C1644" s="29" t="s">
        <v>1735</v>
      </c>
      <c r="D1644" s="29" t="s">
        <v>2541</v>
      </c>
      <c r="E1644" s="29" t="s">
        <v>1736</v>
      </c>
      <c r="F1644" s="29" t="s">
        <v>1737</v>
      </c>
      <c r="G1644" s="29" t="s">
        <v>1975</v>
      </c>
      <c r="H1644" s="30">
        <v>44638</v>
      </c>
      <c r="I1644" s="30">
        <v>46203</v>
      </c>
      <c r="J1644" s="30" t="s">
        <v>1921</v>
      </c>
      <c r="K1644" s="29" t="s">
        <v>2531</v>
      </c>
      <c r="L1644" s="29" t="s">
        <v>2532</v>
      </c>
      <c r="M1644" s="29" t="s">
        <v>1978</v>
      </c>
      <c r="N1644" s="29" t="s">
        <v>1988</v>
      </c>
      <c r="O1644" s="29" t="s">
        <v>1989</v>
      </c>
      <c r="P1644" s="29" t="s">
        <v>1981</v>
      </c>
      <c r="Q1644" s="29" t="s">
        <v>1982</v>
      </c>
      <c r="R1644" s="30">
        <v>45483</v>
      </c>
      <c r="S1644" s="30"/>
      <c r="T1644" s="30">
        <v>45503</v>
      </c>
      <c r="U1644" s="30"/>
      <c r="V1644" s="29" t="s">
        <v>2000</v>
      </c>
      <c r="W1644" s="29" t="s">
        <v>2001</v>
      </c>
      <c r="X1644" s="30">
        <v>44873</v>
      </c>
      <c r="Y1644" s="29" t="s">
        <v>1985</v>
      </c>
    </row>
    <row r="1645" spans="1:25" x14ac:dyDescent="0.25">
      <c r="A1645" s="28" t="s">
        <v>2528</v>
      </c>
      <c r="B1645" s="29" t="s">
        <v>2529</v>
      </c>
      <c r="C1645" s="29" t="s">
        <v>1735</v>
      </c>
      <c r="D1645" s="29" t="s">
        <v>2541</v>
      </c>
      <c r="E1645" s="29" t="s">
        <v>1736</v>
      </c>
      <c r="F1645" s="29" t="s">
        <v>1737</v>
      </c>
      <c r="G1645" s="29" t="s">
        <v>1975</v>
      </c>
      <c r="H1645" s="30">
        <v>44638</v>
      </c>
      <c r="I1645" s="30">
        <v>46203</v>
      </c>
      <c r="J1645" s="30" t="s">
        <v>1921</v>
      </c>
      <c r="K1645" s="29" t="s">
        <v>2531</v>
      </c>
      <c r="L1645" s="29" t="s">
        <v>2532</v>
      </c>
      <c r="M1645" s="29" t="s">
        <v>1978</v>
      </c>
      <c r="N1645" s="29" t="s">
        <v>1990</v>
      </c>
      <c r="O1645" s="29" t="s">
        <v>1991</v>
      </c>
      <c r="P1645" s="29" t="s">
        <v>1981</v>
      </c>
      <c r="Q1645" s="29" t="s">
        <v>1982</v>
      </c>
      <c r="R1645" s="30">
        <v>45505</v>
      </c>
      <c r="S1645" s="30">
        <v>45477</v>
      </c>
      <c r="T1645" s="30">
        <v>45536</v>
      </c>
      <c r="U1645" s="30"/>
      <c r="V1645" s="29" t="s">
        <v>2000</v>
      </c>
      <c r="W1645" s="29" t="s">
        <v>2001</v>
      </c>
      <c r="X1645" s="30">
        <v>44873</v>
      </c>
      <c r="Y1645" s="29" t="s">
        <v>1985</v>
      </c>
    </row>
    <row r="1646" spans="1:25" x14ac:dyDescent="0.25">
      <c r="A1646" s="28" t="s">
        <v>2528</v>
      </c>
      <c r="B1646" s="29" t="s">
        <v>2529</v>
      </c>
      <c r="C1646" s="29" t="s">
        <v>1735</v>
      </c>
      <c r="D1646" s="29" t="s">
        <v>2541</v>
      </c>
      <c r="E1646" s="29" t="s">
        <v>1736</v>
      </c>
      <c r="F1646" s="29" t="s">
        <v>1737</v>
      </c>
      <c r="G1646" s="29" t="s">
        <v>1975</v>
      </c>
      <c r="H1646" s="30">
        <v>44638</v>
      </c>
      <c r="I1646" s="30">
        <v>46203</v>
      </c>
      <c r="J1646" s="30" t="s">
        <v>1921</v>
      </c>
      <c r="K1646" s="29" t="s">
        <v>2531</v>
      </c>
      <c r="L1646" s="29" t="s">
        <v>2532</v>
      </c>
      <c r="M1646" s="29" t="s">
        <v>1978</v>
      </c>
      <c r="N1646" s="29" t="s">
        <v>1992</v>
      </c>
      <c r="O1646" s="29" t="s">
        <v>1993</v>
      </c>
      <c r="P1646" s="29" t="s">
        <v>1981</v>
      </c>
      <c r="Q1646" s="29" t="s">
        <v>1982</v>
      </c>
      <c r="R1646" s="30">
        <v>45717</v>
      </c>
      <c r="S1646" s="30"/>
      <c r="T1646" s="30">
        <v>45731</v>
      </c>
      <c r="U1646" s="30"/>
      <c r="V1646" s="29" t="s">
        <v>2000</v>
      </c>
      <c r="W1646" s="29" t="s">
        <v>2001</v>
      </c>
      <c r="X1646" s="30">
        <v>44873</v>
      </c>
      <c r="Y1646" s="29" t="s">
        <v>1985</v>
      </c>
    </row>
    <row r="1647" spans="1:25" x14ac:dyDescent="0.25">
      <c r="A1647" s="28" t="s">
        <v>2528</v>
      </c>
      <c r="B1647" s="29" t="s">
        <v>2529</v>
      </c>
      <c r="C1647" s="29" t="s">
        <v>1735</v>
      </c>
      <c r="D1647" s="29" t="s">
        <v>2541</v>
      </c>
      <c r="E1647" s="29" t="s">
        <v>1736</v>
      </c>
      <c r="F1647" s="29" t="s">
        <v>1737</v>
      </c>
      <c r="G1647" s="29" t="s">
        <v>1975</v>
      </c>
      <c r="H1647" s="30">
        <v>44638</v>
      </c>
      <c r="I1647" s="30">
        <v>46203</v>
      </c>
      <c r="J1647" s="30" t="s">
        <v>1921</v>
      </c>
      <c r="K1647" s="29" t="s">
        <v>2531</v>
      </c>
      <c r="L1647" s="29" t="s">
        <v>2532</v>
      </c>
      <c r="M1647" s="29" t="s">
        <v>1978</v>
      </c>
      <c r="N1647" s="29" t="s">
        <v>1994</v>
      </c>
      <c r="O1647" s="29" t="s">
        <v>1995</v>
      </c>
      <c r="P1647" s="29" t="s">
        <v>1981</v>
      </c>
      <c r="Q1647" s="29" t="s">
        <v>1982</v>
      </c>
      <c r="R1647" s="30">
        <v>45746</v>
      </c>
      <c r="S1647" s="30"/>
      <c r="T1647" s="30">
        <v>46111</v>
      </c>
      <c r="U1647" s="30"/>
      <c r="V1647" s="29" t="s">
        <v>2000</v>
      </c>
      <c r="W1647" s="29" t="s">
        <v>2001</v>
      </c>
      <c r="X1647" s="30">
        <v>44873</v>
      </c>
      <c r="Y1647" s="29" t="s">
        <v>1985</v>
      </c>
    </row>
    <row r="1648" spans="1:25" x14ac:dyDescent="0.25">
      <c r="A1648" s="28" t="s">
        <v>2528</v>
      </c>
      <c r="B1648" s="29" t="s">
        <v>2529</v>
      </c>
      <c r="C1648" s="29" t="s">
        <v>1735</v>
      </c>
      <c r="D1648" s="29" t="s">
        <v>2541</v>
      </c>
      <c r="E1648" s="29" t="s">
        <v>1736</v>
      </c>
      <c r="F1648" s="29" t="s">
        <v>1737</v>
      </c>
      <c r="G1648" s="29" t="s">
        <v>1975</v>
      </c>
      <c r="H1648" s="30">
        <v>44638</v>
      </c>
      <c r="I1648" s="30">
        <v>46203</v>
      </c>
      <c r="J1648" s="30" t="s">
        <v>1921</v>
      </c>
      <c r="K1648" s="29" t="s">
        <v>2531</v>
      </c>
      <c r="L1648" s="29" t="s">
        <v>2532</v>
      </c>
      <c r="M1648" s="29" t="s">
        <v>1978</v>
      </c>
      <c r="N1648" s="29" t="s">
        <v>1996</v>
      </c>
      <c r="O1648" s="29" t="s">
        <v>1997</v>
      </c>
      <c r="P1648" s="29" t="s">
        <v>1981</v>
      </c>
      <c r="Q1648" s="29" t="s">
        <v>1982</v>
      </c>
      <c r="R1648" s="30">
        <v>46054</v>
      </c>
      <c r="S1648" s="30"/>
      <c r="T1648" s="30">
        <v>46111</v>
      </c>
      <c r="U1648" s="30"/>
      <c r="V1648" s="29" t="s">
        <v>2000</v>
      </c>
      <c r="W1648" s="29" t="s">
        <v>2001</v>
      </c>
      <c r="X1648" s="30">
        <v>44873</v>
      </c>
      <c r="Y1648" s="29" t="s">
        <v>1985</v>
      </c>
    </row>
    <row r="1649" spans="1:25" x14ac:dyDescent="0.25">
      <c r="A1649" s="28" t="s">
        <v>2528</v>
      </c>
      <c r="B1649" s="29" t="s">
        <v>2529</v>
      </c>
      <c r="C1649" s="29" t="s">
        <v>1795</v>
      </c>
      <c r="D1649" s="29" t="s">
        <v>2561</v>
      </c>
      <c r="E1649" s="29" t="s">
        <v>1796</v>
      </c>
      <c r="F1649" s="29" t="s">
        <v>1797</v>
      </c>
      <c r="G1649" s="29" t="s">
        <v>1975</v>
      </c>
      <c r="H1649" s="30">
        <v>44631</v>
      </c>
      <c r="I1649" s="30">
        <v>44926</v>
      </c>
      <c r="J1649" s="30" t="s">
        <v>1921</v>
      </c>
      <c r="K1649" s="29" t="s">
        <v>2531</v>
      </c>
      <c r="L1649" s="29" t="s">
        <v>2532</v>
      </c>
      <c r="M1649" s="29" t="s">
        <v>1978</v>
      </c>
      <c r="N1649" s="29" t="s">
        <v>1979</v>
      </c>
      <c r="O1649" s="29" t="s">
        <v>1980</v>
      </c>
      <c r="P1649" s="29" t="s">
        <v>1981</v>
      </c>
      <c r="Q1649" s="29" t="s">
        <v>1982</v>
      </c>
      <c r="R1649" s="30">
        <v>44169</v>
      </c>
      <c r="S1649" s="30">
        <v>44169</v>
      </c>
      <c r="T1649" s="30">
        <v>44499</v>
      </c>
      <c r="U1649" s="30">
        <v>44499</v>
      </c>
      <c r="V1649" s="29" t="s">
        <v>2000</v>
      </c>
      <c r="W1649" s="29" t="s">
        <v>2001</v>
      </c>
      <c r="X1649" s="30">
        <v>44873</v>
      </c>
      <c r="Y1649" s="29" t="s">
        <v>1985</v>
      </c>
    </row>
    <row r="1650" spans="1:25" x14ac:dyDescent="0.25">
      <c r="A1650" s="28" t="s">
        <v>2528</v>
      </c>
      <c r="B1650" s="29" t="s">
        <v>2529</v>
      </c>
      <c r="C1650" s="29" t="s">
        <v>1795</v>
      </c>
      <c r="D1650" s="29" t="s">
        <v>2561</v>
      </c>
      <c r="E1650" s="29" t="s">
        <v>1796</v>
      </c>
      <c r="F1650" s="29" t="s">
        <v>1797</v>
      </c>
      <c r="G1650" s="29" t="s">
        <v>1975</v>
      </c>
      <c r="H1650" s="30">
        <v>44631</v>
      </c>
      <c r="I1650" s="30">
        <v>44926</v>
      </c>
      <c r="J1650" s="30" t="s">
        <v>1921</v>
      </c>
      <c r="K1650" s="29" t="s">
        <v>2531</v>
      </c>
      <c r="L1650" s="29" t="s">
        <v>2532</v>
      </c>
      <c r="M1650" s="29" t="s">
        <v>1978</v>
      </c>
      <c r="N1650" s="29" t="s">
        <v>1986</v>
      </c>
      <c r="O1650" s="29" t="s">
        <v>1987</v>
      </c>
      <c r="P1650" s="29" t="s">
        <v>1981</v>
      </c>
      <c r="Q1650" s="29" t="s">
        <v>1982</v>
      </c>
      <c r="R1650" s="30">
        <v>45275</v>
      </c>
      <c r="S1650" s="30">
        <v>45386</v>
      </c>
      <c r="T1650" s="30">
        <v>45626</v>
      </c>
      <c r="U1650" s="30">
        <v>45618</v>
      </c>
      <c r="V1650" s="29" t="s">
        <v>2000</v>
      </c>
      <c r="W1650" s="29" t="s">
        <v>2001</v>
      </c>
      <c r="X1650" s="30">
        <v>44873</v>
      </c>
      <c r="Y1650" s="29" t="s">
        <v>1985</v>
      </c>
    </row>
    <row r="1651" spans="1:25" x14ac:dyDescent="0.25">
      <c r="A1651" s="28" t="s">
        <v>2528</v>
      </c>
      <c r="B1651" s="29" t="s">
        <v>2529</v>
      </c>
      <c r="C1651" s="29" t="s">
        <v>1795</v>
      </c>
      <c r="D1651" s="29" t="s">
        <v>2561</v>
      </c>
      <c r="E1651" s="29" t="s">
        <v>1796</v>
      </c>
      <c r="F1651" s="29" t="s">
        <v>1797</v>
      </c>
      <c r="G1651" s="29" t="s">
        <v>1975</v>
      </c>
      <c r="H1651" s="30">
        <v>44631</v>
      </c>
      <c r="I1651" s="30">
        <v>44926</v>
      </c>
      <c r="J1651" s="30" t="s">
        <v>1921</v>
      </c>
      <c r="K1651" s="29" t="s">
        <v>2531</v>
      </c>
      <c r="L1651" s="29" t="s">
        <v>2532</v>
      </c>
      <c r="M1651" s="29" t="s">
        <v>1978</v>
      </c>
      <c r="N1651" s="29" t="s">
        <v>1988</v>
      </c>
      <c r="O1651" s="29" t="s">
        <v>1989</v>
      </c>
      <c r="P1651" s="29" t="s">
        <v>1981</v>
      </c>
      <c r="Q1651" s="29" t="s">
        <v>1982</v>
      </c>
      <c r="R1651" s="30">
        <v>45627</v>
      </c>
      <c r="S1651" s="30">
        <v>45619</v>
      </c>
      <c r="T1651" s="30">
        <v>45716</v>
      </c>
      <c r="U1651" s="30"/>
      <c r="V1651" s="29" t="s">
        <v>2000</v>
      </c>
      <c r="W1651" s="29" t="s">
        <v>2001</v>
      </c>
      <c r="X1651" s="30">
        <v>44873</v>
      </c>
      <c r="Y1651" s="29" t="s">
        <v>1985</v>
      </c>
    </row>
    <row r="1652" spans="1:25" x14ac:dyDescent="0.25">
      <c r="A1652" s="28" t="s">
        <v>2528</v>
      </c>
      <c r="B1652" s="29" t="s">
        <v>2529</v>
      </c>
      <c r="C1652" s="29" t="s">
        <v>1795</v>
      </c>
      <c r="D1652" s="29" t="s">
        <v>2561</v>
      </c>
      <c r="E1652" s="29" t="s">
        <v>1796</v>
      </c>
      <c r="F1652" s="29" t="s">
        <v>1797</v>
      </c>
      <c r="G1652" s="29" t="s">
        <v>1975</v>
      </c>
      <c r="H1652" s="30">
        <v>44631</v>
      </c>
      <c r="I1652" s="30">
        <v>44926</v>
      </c>
      <c r="J1652" s="30" t="s">
        <v>1921</v>
      </c>
      <c r="K1652" s="29" t="s">
        <v>2531</v>
      </c>
      <c r="L1652" s="29" t="s">
        <v>2532</v>
      </c>
      <c r="M1652" s="29" t="s">
        <v>1978</v>
      </c>
      <c r="N1652" s="29" t="s">
        <v>1990</v>
      </c>
      <c r="O1652" s="29" t="s">
        <v>1991</v>
      </c>
      <c r="P1652" s="29" t="s">
        <v>1981</v>
      </c>
      <c r="Q1652" s="29" t="s">
        <v>1982</v>
      </c>
      <c r="R1652" s="30">
        <v>45992</v>
      </c>
      <c r="S1652" s="30"/>
      <c r="T1652" s="30">
        <v>46173</v>
      </c>
      <c r="U1652" s="30"/>
      <c r="V1652" s="29" t="s">
        <v>2000</v>
      </c>
      <c r="W1652" s="29" t="s">
        <v>2001</v>
      </c>
      <c r="X1652" s="30">
        <v>44873</v>
      </c>
      <c r="Y1652" s="29" t="s">
        <v>1985</v>
      </c>
    </row>
    <row r="1653" spans="1:25" x14ac:dyDescent="0.25">
      <c r="A1653" s="28" t="s">
        <v>2528</v>
      </c>
      <c r="B1653" s="29" t="s">
        <v>2529</v>
      </c>
      <c r="C1653" s="29" t="s">
        <v>1795</v>
      </c>
      <c r="D1653" s="29" t="s">
        <v>2561</v>
      </c>
      <c r="E1653" s="29" t="s">
        <v>1796</v>
      </c>
      <c r="F1653" s="29" t="s">
        <v>1797</v>
      </c>
      <c r="G1653" s="29" t="s">
        <v>1975</v>
      </c>
      <c r="H1653" s="30">
        <v>44631</v>
      </c>
      <c r="I1653" s="30">
        <v>44926</v>
      </c>
      <c r="J1653" s="30" t="s">
        <v>1921</v>
      </c>
      <c r="K1653" s="29" t="s">
        <v>2531</v>
      </c>
      <c r="L1653" s="29" t="s">
        <v>2532</v>
      </c>
      <c r="M1653" s="29" t="s">
        <v>1978</v>
      </c>
      <c r="N1653" s="29" t="s">
        <v>1992</v>
      </c>
      <c r="O1653" s="29" t="s">
        <v>1993</v>
      </c>
      <c r="P1653" s="29" t="s">
        <v>1981</v>
      </c>
      <c r="Q1653" s="29" t="s">
        <v>1982</v>
      </c>
      <c r="R1653" s="30">
        <v>45717</v>
      </c>
      <c r="S1653" s="30"/>
      <c r="T1653" s="30">
        <v>45969</v>
      </c>
      <c r="U1653" s="30"/>
      <c r="V1653" s="29" t="s">
        <v>2000</v>
      </c>
      <c r="W1653" s="29" t="s">
        <v>2001</v>
      </c>
      <c r="X1653" s="30">
        <v>44873</v>
      </c>
      <c r="Y1653" s="29" t="s">
        <v>1985</v>
      </c>
    </row>
    <row r="1654" spans="1:25" x14ac:dyDescent="0.25">
      <c r="A1654" s="28" t="s">
        <v>2528</v>
      </c>
      <c r="B1654" s="29" t="s">
        <v>2529</v>
      </c>
      <c r="C1654" s="29" t="s">
        <v>1795</v>
      </c>
      <c r="D1654" s="29" t="s">
        <v>2561</v>
      </c>
      <c r="E1654" s="29" t="s">
        <v>1796</v>
      </c>
      <c r="F1654" s="29" t="s">
        <v>1797</v>
      </c>
      <c r="G1654" s="29" t="s">
        <v>1975</v>
      </c>
      <c r="H1654" s="30">
        <v>44631</v>
      </c>
      <c r="I1654" s="30">
        <v>44926</v>
      </c>
      <c r="J1654" s="30" t="s">
        <v>1921</v>
      </c>
      <c r="K1654" s="29" t="s">
        <v>2531</v>
      </c>
      <c r="L1654" s="29" t="s">
        <v>2532</v>
      </c>
      <c r="M1654" s="29" t="s">
        <v>1978</v>
      </c>
      <c r="N1654" s="29" t="s">
        <v>1994</v>
      </c>
      <c r="O1654" s="29" t="s">
        <v>1995</v>
      </c>
      <c r="P1654" s="29" t="s">
        <v>1981</v>
      </c>
      <c r="Q1654" s="29" t="s">
        <v>1982</v>
      </c>
      <c r="R1654" s="30">
        <v>46174</v>
      </c>
      <c r="S1654" s="30"/>
      <c r="T1654" s="30">
        <v>46599</v>
      </c>
      <c r="U1654" s="30"/>
      <c r="V1654" s="29" t="s">
        <v>2000</v>
      </c>
      <c r="W1654" s="29" t="s">
        <v>2001</v>
      </c>
      <c r="X1654" s="30">
        <v>44873</v>
      </c>
      <c r="Y1654" s="29" t="s">
        <v>1985</v>
      </c>
    </row>
    <row r="1655" spans="1:25" x14ac:dyDescent="0.25">
      <c r="A1655" s="28" t="s">
        <v>2528</v>
      </c>
      <c r="B1655" s="29" t="s">
        <v>2529</v>
      </c>
      <c r="C1655" s="29" t="s">
        <v>1795</v>
      </c>
      <c r="D1655" s="29" t="s">
        <v>2561</v>
      </c>
      <c r="E1655" s="29" t="s">
        <v>1796</v>
      </c>
      <c r="F1655" s="29" t="s">
        <v>1797</v>
      </c>
      <c r="G1655" s="29" t="s">
        <v>1975</v>
      </c>
      <c r="H1655" s="30">
        <v>44631</v>
      </c>
      <c r="I1655" s="30">
        <v>44926</v>
      </c>
      <c r="J1655" s="30" t="s">
        <v>1921</v>
      </c>
      <c r="K1655" s="29" t="s">
        <v>2531</v>
      </c>
      <c r="L1655" s="29" t="s">
        <v>2532</v>
      </c>
      <c r="M1655" s="29" t="s">
        <v>1978</v>
      </c>
      <c r="N1655" s="29" t="s">
        <v>1996</v>
      </c>
      <c r="O1655" s="29" t="s">
        <v>1997</v>
      </c>
      <c r="P1655" s="29" t="s">
        <v>1981</v>
      </c>
      <c r="Q1655" s="29" t="s">
        <v>1982</v>
      </c>
      <c r="R1655" s="30">
        <v>46600</v>
      </c>
      <c r="S1655" s="30"/>
      <c r="T1655" s="30">
        <v>46752</v>
      </c>
      <c r="U1655" s="30"/>
      <c r="V1655" s="29" t="s">
        <v>2000</v>
      </c>
      <c r="W1655" s="29" t="s">
        <v>2001</v>
      </c>
      <c r="X1655" s="30">
        <v>44873</v>
      </c>
      <c r="Y1655" s="29" t="s">
        <v>1985</v>
      </c>
    </row>
    <row r="1656" spans="1:25" x14ac:dyDescent="0.25">
      <c r="A1656" s="28" t="s">
        <v>2528</v>
      </c>
      <c r="B1656" s="29" t="s">
        <v>2529</v>
      </c>
      <c r="C1656" s="29" t="s">
        <v>1839</v>
      </c>
      <c r="D1656" s="29" t="s">
        <v>2576</v>
      </c>
      <c r="E1656" s="29" t="s">
        <v>1840</v>
      </c>
      <c r="F1656" s="29" t="s">
        <v>1841</v>
      </c>
      <c r="G1656" s="29" t="s">
        <v>1975</v>
      </c>
      <c r="H1656" s="30">
        <v>44629</v>
      </c>
      <c r="I1656" s="30">
        <v>46752</v>
      </c>
      <c r="J1656" s="30" t="s">
        <v>1921</v>
      </c>
      <c r="K1656" s="29" t="s">
        <v>2531</v>
      </c>
      <c r="L1656" s="29" t="s">
        <v>2532</v>
      </c>
      <c r="M1656" s="29" t="s">
        <v>1978</v>
      </c>
      <c r="N1656" s="29" t="s">
        <v>1979</v>
      </c>
      <c r="O1656" s="29" t="s">
        <v>1980</v>
      </c>
      <c r="P1656" s="29" t="s">
        <v>1981</v>
      </c>
      <c r="Q1656" s="29" t="s">
        <v>1982</v>
      </c>
      <c r="R1656" s="30">
        <v>45200</v>
      </c>
      <c r="S1656" s="30">
        <v>45200</v>
      </c>
      <c r="T1656" s="30">
        <v>45291</v>
      </c>
      <c r="U1656" s="30">
        <v>45291</v>
      </c>
      <c r="V1656" s="29" t="s">
        <v>1983</v>
      </c>
      <c r="W1656" s="29" t="s">
        <v>1984</v>
      </c>
      <c r="X1656" s="30">
        <v>44873</v>
      </c>
      <c r="Y1656" s="29" t="s">
        <v>1985</v>
      </c>
    </row>
    <row r="1657" spans="1:25" x14ac:dyDescent="0.25">
      <c r="A1657" s="28" t="s">
        <v>2528</v>
      </c>
      <c r="B1657" s="29" t="s">
        <v>2529</v>
      </c>
      <c r="C1657" s="29" t="s">
        <v>1839</v>
      </c>
      <c r="D1657" s="29" t="s">
        <v>2576</v>
      </c>
      <c r="E1657" s="29" t="s">
        <v>1840</v>
      </c>
      <c r="F1657" s="29" t="s">
        <v>1841</v>
      </c>
      <c r="G1657" s="29" t="s">
        <v>1975</v>
      </c>
      <c r="H1657" s="30">
        <v>44629</v>
      </c>
      <c r="I1657" s="30">
        <v>46752</v>
      </c>
      <c r="J1657" s="30" t="s">
        <v>1921</v>
      </c>
      <c r="K1657" s="29" t="s">
        <v>2531</v>
      </c>
      <c r="L1657" s="29" t="s">
        <v>2532</v>
      </c>
      <c r="M1657" s="29" t="s">
        <v>1978</v>
      </c>
      <c r="N1657" s="29" t="s">
        <v>1986</v>
      </c>
      <c r="O1657" s="29" t="s">
        <v>1987</v>
      </c>
      <c r="P1657" s="29" t="s">
        <v>1981</v>
      </c>
      <c r="Q1657" s="29" t="s">
        <v>1982</v>
      </c>
      <c r="R1657" s="30">
        <v>45292</v>
      </c>
      <c r="S1657" s="30">
        <v>45292</v>
      </c>
      <c r="T1657" s="30">
        <v>45382</v>
      </c>
      <c r="U1657" s="30">
        <v>45382</v>
      </c>
      <c r="V1657" s="29" t="s">
        <v>1983</v>
      </c>
      <c r="W1657" s="29" t="s">
        <v>1984</v>
      </c>
      <c r="X1657" s="30">
        <v>44873</v>
      </c>
      <c r="Y1657" s="29" t="s">
        <v>1985</v>
      </c>
    </row>
    <row r="1658" spans="1:25" x14ac:dyDescent="0.25">
      <c r="A1658" s="28" t="s">
        <v>2528</v>
      </c>
      <c r="B1658" s="29" t="s">
        <v>2529</v>
      </c>
      <c r="C1658" s="29" t="s">
        <v>1839</v>
      </c>
      <c r="D1658" s="29" t="s">
        <v>2576</v>
      </c>
      <c r="E1658" s="29" t="s">
        <v>1840</v>
      </c>
      <c r="F1658" s="29" t="s">
        <v>1841</v>
      </c>
      <c r="G1658" s="29" t="s">
        <v>1975</v>
      </c>
      <c r="H1658" s="30">
        <v>44629</v>
      </c>
      <c r="I1658" s="30">
        <v>46752</v>
      </c>
      <c r="J1658" s="30" t="s">
        <v>1921</v>
      </c>
      <c r="K1658" s="29" t="s">
        <v>2531</v>
      </c>
      <c r="L1658" s="29" t="s">
        <v>2532</v>
      </c>
      <c r="M1658" s="29" t="s">
        <v>1978</v>
      </c>
      <c r="N1658" s="29" t="s">
        <v>1988</v>
      </c>
      <c r="O1658" s="29" t="s">
        <v>1989</v>
      </c>
      <c r="P1658" s="29" t="s">
        <v>1981</v>
      </c>
      <c r="Q1658" s="29" t="s">
        <v>1982</v>
      </c>
      <c r="R1658" s="30">
        <v>45383</v>
      </c>
      <c r="S1658" s="30">
        <v>45383</v>
      </c>
      <c r="T1658" s="30">
        <v>45473</v>
      </c>
      <c r="U1658" s="30">
        <v>45386</v>
      </c>
      <c r="V1658" s="29" t="s">
        <v>1983</v>
      </c>
      <c r="W1658" s="29" t="s">
        <v>1984</v>
      </c>
      <c r="X1658" s="30">
        <v>44873</v>
      </c>
      <c r="Y1658" s="29" t="s">
        <v>1985</v>
      </c>
    </row>
    <row r="1659" spans="1:25" x14ac:dyDescent="0.25">
      <c r="A1659" s="28" t="s">
        <v>2528</v>
      </c>
      <c r="B1659" s="29" t="s">
        <v>2529</v>
      </c>
      <c r="C1659" s="29" t="s">
        <v>1839</v>
      </c>
      <c r="D1659" s="29" t="s">
        <v>2576</v>
      </c>
      <c r="E1659" s="29" t="s">
        <v>1840</v>
      </c>
      <c r="F1659" s="29" t="s">
        <v>1841</v>
      </c>
      <c r="G1659" s="29" t="s">
        <v>1975</v>
      </c>
      <c r="H1659" s="30">
        <v>44629</v>
      </c>
      <c r="I1659" s="30">
        <v>46752</v>
      </c>
      <c r="J1659" s="30" t="s">
        <v>1921</v>
      </c>
      <c r="K1659" s="29" t="s">
        <v>2531</v>
      </c>
      <c r="L1659" s="29" t="s">
        <v>2532</v>
      </c>
      <c r="M1659" s="29" t="s">
        <v>1978</v>
      </c>
      <c r="N1659" s="29" t="s">
        <v>1990</v>
      </c>
      <c r="O1659" s="29" t="s">
        <v>1991</v>
      </c>
      <c r="P1659" s="29" t="s">
        <v>1981</v>
      </c>
      <c r="Q1659" s="29" t="s">
        <v>1982</v>
      </c>
      <c r="R1659" s="30">
        <v>45689</v>
      </c>
      <c r="S1659" s="30"/>
      <c r="T1659" s="30">
        <v>45838</v>
      </c>
      <c r="U1659" s="30"/>
      <c r="V1659" s="29" t="s">
        <v>1983</v>
      </c>
      <c r="W1659" s="29" t="s">
        <v>1984</v>
      </c>
      <c r="X1659" s="30">
        <v>44873</v>
      </c>
      <c r="Y1659" s="29" t="s">
        <v>1985</v>
      </c>
    </row>
    <row r="1660" spans="1:25" x14ac:dyDescent="0.25">
      <c r="A1660" s="28" t="s">
        <v>2528</v>
      </c>
      <c r="B1660" s="29" t="s">
        <v>2529</v>
      </c>
      <c r="C1660" s="29" t="s">
        <v>1839</v>
      </c>
      <c r="D1660" s="29" t="s">
        <v>2576</v>
      </c>
      <c r="E1660" s="29" t="s">
        <v>1840</v>
      </c>
      <c r="F1660" s="29" t="s">
        <v>1841</v>
      </c>
      <c r="G1660" s="29" t="s">
        <v>1975</v>
      </c>
      <c r="H1660" s="30">
        <v>44629</v>
      </c>
      <c r="I1660" s="30">
        <v>46752</v>
      </c>
      <c r="J1660" s="30" t="s">
        <v>1921</v>
      </c>
      <c r="K1660" s="29" t="s">
        <v>2531</v>
      </c>
      <c r="L1660" s="29" t="s">
        <v>2532</v>
      </c>
      <c r="M1660" s="29" t="s">
        <v>1978</v>
      </c>
      <c r="N1660" s="29" t="s">
        <v>1992</v>
      </c>
      <c r="O1660" s="29" t="s">
        <v>1993</v>
      </c>
      <c r="P1660" s="29" t="s">
        <v>1981</v>
      </c>
      <c r="Q1660" s="29" t="s">
        <v>1982</v>
      </c>
      <c r="R1660" s="30">
        <v>45474</v>
      </c>
      <c r="S1660" s="30"/>
      <c r="T1660" s="30">
        <v>45688</v>
      </c>
      <c r="U1660" s="30"/>
      <c r="V1660" s="29" t="s">
        <v>1983</v>
      </c>
      <c r="W1660" s="29" t="s">
        <v>1984</v>
      </c>
      <c r="X1660" s="30">
        <v>44873</v>
      </c>
      <c r="Y1660" s="29" t="s">
        <v>1985</v>
      </c>
    </row>
    <row r="1661" spans="1:25" x14ac:dyDescent="0.25">
      <c r="A1661" s="28" t="s">
        <v>2528</v>
      </c>
      <c r="B1661" s="29" t="s">
        <v>2529</v>
      </c>
      <c r="C1661" s="29" t="s">
        <v>1839</v>
      </c>
      <c r="D1661" s="29" t="s">
        <v>2576</v>
      </c>
      <c r="E1661" s="29" t="s">
        <v>1840</v>
      </c>
      <c r="F1661" s="29" t="s">
        <v>1841</v>
      </c>
      <c r="G1661" s="29" t="s">
        <v>1975</v>
      </c>
      <c r="H1661" s="30">
        <v>44629</v>
      </c>
      <c r="I1661" s="30">
        <v>46752</v>
      </c>
      <c r="J1661" s="30" t="s">
        <v>1921</v>
      </c>
      <c r="K1661" s="29" t="s">
        <v>2531</v>
      </c>
      <c r="L1661" s="29" t="s">
        <v>2532</v>
      </c>
      <c r="M1661" s="29" t="s">
        <v>1978</v>
      </c>
      <c r="N1661" s="29" t="s">
        <v>1994</v>
      </c>
      <c r="O1661" s="29" t="s">
        <v>1995</v>
      </c>
      <c r="P1661" s="29" t="s">
        <v>1981</v>
      </c>
      <c r="Q1661" s="29" t="s">
        <v>1982</v>
      </c>
      <c r="R1661" s="30">
        <v>45839</v>
      </c>
      <c r="S1661" s="30"/>
      <c r="T1661" s="30">
        <v>46661</v>
      </c>
      <c r="U1661" s="30"/>
      <c r="V1661" s="29" t="s">
        <v>1983</v>
      </c>
      <c r="W1661" s="29" t="s">
        <v>1984</v>
      </c>
      <c r="X1661" s="30">
        <v>44873</v>
      </c>
      <c r="Y1661" s="29" t="s">
        <v>1985</v>
      </c>
    </row>
    <row r="1662" spans="1:25" x14ac:dyDescent="0.25">
      <c r="A1662" s="28" t="s">
        <v>2528</v>
      </c>
      <c r="B1662" s="29" t="s">
        <v>2529</v>
      </c>
      <c r="C1662" s="29" t="s">
        <v>1839</v>
      </c>
      <c r="D1662" s="29" t="s">
        <v>2576</v>
      </c>
      <c r="E1662" s="29" t="s">
        <v>1840</v>
      </c>
      <c r="F1662" s="29" t="s">
        <v>1841</v>
      </c>
      <c r="G1662" s="29" t="s">
        <v>1975</v>
      </c>
      <c r="H1662" s="30">
        <v>44629</v>
      </c>
      <c r="I1662" s="30">
        <v>46752</v>
      </c>
      <c r="J1662" s="30" t="s">
        <v>1921</v>
      </c>
      <c r="K1662" s="29" t="s">
        <v>2531</v>
      </c>
      <c r="L1662" s="29" t="s">
        <v>2532</v>
      </c>
      <c r="M1662" s="29" t="s">
        <v>1978</v>
      </c>
      <c r="N1662" s="29" t="s">
        <v>1996</v>
      </c>
      <c r="O1662" s="29" t="s">
        <v>1997</v>
      </c>
      <c r="P1662" s="29" t="s">
        <v>1981</v>
      </c>
      <c r="Q1662" s="29" t="s">
        <v>1982</v>
      </c>
      <c r="R1662" s="30">
        <v>46662</v>
      </c>
      <c r="S1662" s="30"/>
      <c r="T1662" s="30">
        <v>46752</v>
      </c>
      <c r="U1662" s="30"/>
      <c r="V1662" s="29" t="s">
        <v>1983</v>
      </c>
      <c r="W1662" s="29" t="s">
        <v>1984</v>
      </c>
      <c r="X1662" s="30">
        <v>44873</v>
      </c>
      <c r="Y1662" s="29" t="s">
        <v>1985</v>
      </c>
    </row>
    <row r="1663" spans="1:25" x14ac:dyDescent="0.25">
      <c r="A1663" s="28" t="s">
        <v>2528</v>
      </c>
      <c r="B1663" s="29" t="s">
        <v>2529</v>
      </c>
      <c r="C1663" s="29" t="s">
        <v>1747</v>
      </c>
      <c r="D1663" s="29" t="s">
        <v>2545</v>
      </c>
      <c r="E1663" s="29" t="s">
        <v>1748</v>
      </c>
      <c r="F1663" s="29" t="s">
        <v>1749</v>
      </c>
      <c r="G1663" s="29" t="s">
        <v>1975</v>
      </c>
      <c r="H1663" s="30">
        <v>44631</v>
      </c>
      <c r="I1663" s="30">
        <v>44926</v>
      </c>
      <c r="J1663" s="30" t="s">
        <v>1921</v>
      </c>
      <c r="K1663" s="29" t="s">
        <v>2531</v>
      </c>
      <c r="L1663" s="29" t="s">
        <v>2532</v>
      </c>
      <c r="M1663" s="29" t="s">
        <v>1978</v>
      </c>
      <c r="N1663" s="29" t="s">
        <v>1979</v>
      </c>
      <c r="O1663" s="29" t="s">
        <v>1980</v>
      </c>
      <c r="P1663" s="29" t="s">
        <v>1981</v>
      </c>
      <c r="Q1663" s="29" t="s">
        <v>1982</v>
      </c>
      <c r="R1663" s="30">
        <v>44986</v>
      </c>
      <c r="S1663" s="30">
        <v>44986</v>
      </c>
      <c r="T1663" s="30">
        <v>45736</v>
      </c>
      <c r="U1663" s="30"/>
      <c r="V1663" s="29" t="s">
        <v>2000</v>
      </c>
      <c r="W1663" s="29" t="s">
        <v>2001</v>
      </c>
      <c r="X1663" s="30">
        <v>44873</v>
      </c>
      <c r="Y1663" s="29" t="s">
        <v>1985</v>
      </c>
    </row>
    <row r="1664" spans="1:25" x14ac:dyDescent="0.25">
      <c r="A1664" s="28" t="s">
        <v>2528</v>
      </c>
      <c r="B1664" s="29" t="s">
        <v>2529</v>
      </c>
      <c r="C1664" s="29" t="s">
        <v>1747</v>
      </c>
      <c r="D1664" s="29" t="s">
        <v>2545</v>
      </c>
      <c r="E1664" s="29" t="s">
        <v>1748</v>
      </c>
      <c r="F1664" s="29" t="s">
        <v>1749</v>
      </c>
      <c r="G1664" s="29" t="s">
        <v>1975</v>
      </c>
      <c r="H1664" s="30">
        <v>44631</v>
      </c>
      <c r="I1664" s="30">
        <v>44926</v>
      </c>
      <c r="J1664" s="30" t="s">
        <v>1921</v>
      </c>
      <c r="K1664" s="29" t="s">
        <v>2531</v>
      </c>
      <c r="L1664" s="29" t="s">
        <v>2532</v>
      </c>
      <c r="M1664" s="29" t="s">
        <v>1978</v>
      </c>
      <c r="N1664" s="29" t="s">
        <v>1986</v>
      </c>
      <c r="O1664" s="29" t="s">
        <v>1987</v>
      </c>
      <c r="P1664" s="29" t="s">
        <v>1981</v>
      </c>
      <c r="Q1664" s="29" t="s">
        <v>1982</v>
      </c>
      <c r="R1664" s="30">
        <v>45737</v>
      </c>
      <c r="S1664" s="30"/>
      <c r="T1664" s="30">
        <v>45777</v>
      </c>
      <c r="U1664" s="30"/>
      <c r="V1664" s="29" t="s">
        <v>2000</v>
      </c>
      <c r="W1664" s="29" t="s">
        <v>2001</v>
      </c>
      <c r="X1664" s="30">
        <v>44873</v>
      </c>
      <c r="Y1664" s="29" t="s">
        <v>1985</v>
      </c>
    </row>
    <row r="1665" spans="1:25" x14ac:dyDescent="0.25">
      <c r="A1665" s="28" t="s">
        <v>2528</v>
      </c>
      <c r="B1665" s="29" t="s">
        <v>2529</v>
      </c>
      <c r="C1665" s="29" t="s">
        <v>1747</v>
      </c>
      <c r="D1665" s="29" t="s">
        <v>2545</v>
      </c>
      <c r="E1665" s="29" t="s">
        <v>1748</v>
      </c>
      <c r="F1665" s="29" t="s">
        <v>1749</v>
      </c>
      <c r="G1665" s="29" t="s">
        <v>1975</v>
      </c>
      <c r="H1665" s="30">
        <v>44631</v>
      </c>
      <c r="I1665" s="30">
        <v>44926</v>
      </c>
      <c r="J1665" s="30" t="s">
        <v>1921</v>
      </c>
      <c r="K1665" s="29" t="s">
        <v>2531</v>
      </c>
      <c r="L1665" s="29" t="s">
        <v>2532</v>
      </c>
      <c r="M1665" s="29" t="s">
        <v>1978</v>
      </c>
      <c r="N1665" s="29" t="s">
        <v>1988</v>
      </c>
      <c r="O1665" s="29" t="s">
        <v>1989</v>
      </c>
      <c r="P1665" s="29" t="s">
        <v>1981</v>
      </c>
      <c r="Q1665" s="29" t="s">
        <v>1982</v>
      </c>
      <c r="R1665" s="30">
        <v>45778</v>
      </c>
      <c r="S1665" s="30"/>
      <c r="T1665" s="30">
        <v>45797</v>
      </c>
      <c r="U1665" s="30"/>
      <c r="V1665" s="29" t="s">
        <v>2000</v>
      </c>
      <c r="W1665" s="29" t="s">
        <v>2001</v>
      </c>
      <c r="X1665" s="30">
        <v>44873</v>
      </c>
      <c r="Y1665" s="29" t="s">
        <v>1985</v>
      </c>
    </row>
    <row r="1666" spans="1:25" x14ac:dyDescent="0.25">
      <c r="A1666" s="28" t="s">
        <v>2528</v>
      </c>
      <c r="B1666" s="29" t="s">
        <v>2529</v>
      </c>
      <c r="C1666" s="29" t="s">
        <v>1747</v>
      </c>
      <c r="D1666" s="29" t="s">
        <v>2545</v>
      </c>
      <c r="E1666" s="29" t="s">
        <v>1748</v>
      </c>
      <c r="F1666" s="29" t="s">
        <v>1749</v>
      </c>
      <c r="G1666" s="29" t="s">
        <v>1975</v>
      </c>
      <c r="H1666" s="30">
        <v>44631</v>
      </c>
      <c r="I1666" s="30">
        <v>44926</v>
      </c>
      <c r="J1666" s="30" t="s">
        <v>1921</v>
      </c>
      <c r="K1666" s="29" t="s">
        <v>2531</v>
      </c>
      <c r="L1666" s="29" t="s">
        <v>2532</v>
      </c>
      <c r="M1666" s="29" t="s">
        <v>1978</v>
      </c>
      <c r="N1666" s="29" t="s">
        <v>1990</v>
      </c>
      <c r="O1666" s="29" t="s">
        <v>1991</v>
      </c>
      <c r="P1666" s="29" t="s">
        <v>1981</v>
      </c>
      <c r="Q1666" s="29" t="s">
        <v>1982</v>
      </c>
      <c r="R1666" s="30">
        <v>45798</v>
      </c>
      <c r="S1666" s="30"/>
      <c r="T1666" s="30">
        <v>45823</v>
      </c>
      <c r="U1666" s="30"/>
      <c r="V1666" s="29" t="s">
        <v>2000</v>
      </c>
      <c r="W1666" s="29" t="s">
        <v>2001</v>
      </c>
      <c r="X1666" s="30">
        <v>44873</v>
      </c>
      <c r="Y1666" s="29" t="s">
        <v>1985</v>
      </c>
    </row>
    <row r="1667" spans="1:25" x14ac:dyDescent="0.25">
      <c r="A1667" s="28" t="s">
        <v>2528</v>
      </c>
      <c r="B1667" s="29" t="s">
        <v>2529</v>
      </c>
      <c r="C1667" s="29" t="s">
        <v>1747</v>
      </c>
      <c r="D1667" s="29" t="s">
        <v>2545</v>
      </c>
      <c r="E1667" s="29" t="s">
        <v>1748</v>
      </c>
      <c r="F1667" s="29" t="s">
        <v>1749</v>
      </c>
      <c r="G1667" s="29" t="s">
        <v>1975</v>
      </c>
      <c r="H1667" s="30">
        <v>44631</v>
      </c>
      <c r="I1667" s="30">
        <v>44926</v>
      </c>
      <c r="J1667" s="30" t="s">
        <v>1921</v>
      </c>
      <c r="K1667" s="29" t="s">
        <v>2531</v>
      </c>
      <c r="L1667" s="29" t="s">
        <v>2532</v>
      </c>
      <c r="M1667" s="29" t="s">
        <v>1978</v>
      </c>
      <c r="N1667" s="29" t="s">
        <v>1992</v>
      </c>
      <c r="O1667" s="29" t="s">
        <v>1993</v>
      </c>
      <c r="P1667" s="29" t="s">
        <v>1981</v>
      </c>
      <c r="Q1667" s="29" t="s">
        <v>1982</v>
      </c>
      <c r="R1667" s="30">
        <v>45824</v>
      </c>
      <c r="S1667" s="30"/>
      <c r="T1667" s="30">
        <v>45969</v>
      </c>
      <c r="U1667" s="30"/>
      <c r="V1667" s="29" t="s">
        <v>2000</v>
      </c>
      <c r="W1667" s="29" t="s">
        <v>2001</v>
      </c>
      <c r="X1667" s="30">
        <v>44873</v>
      </c>
      <c r="Y1667" s="29" t="s">
        <v>1985</v>
      </c>
    </row>
    <row r="1668" spans="1:25" x14ac:dyDescent="0.25">
      <c r="A1668" s="28" t="s">
        <v>2528</v>
      </c>
      <c r="B1668" s="29" t="s">
        <v>2529</v>
      </c>
      <c r="C1668" s="29" t="s">
        <v>1747</v>
      </c>
      <c r="D1668" s="29" t="s">
        <v>2545</v>
      </c>
      <c r="E1668" s="29" t="s">
        <v>1748</v>
      </c>
      <c r="F1668" s="29" t="s">
        <v>1749</v>
      </c>
      <c r="G1668" s="29" t="s">
        <v>1975</v>
      </c>
      <c r="H1668" s="30">
        <v>44631</v>
      </c>
      <c r="I1668" s="30">
        <v>44926</v>
      </c>
      <c r="J1668" s="30" t="s">
        <v>1921</v>
      </c>
      <c r="K1668" s="29" t="s">
        <v>2531</v>
      </c>
      <c r="L1668" s="29" t="s">
        <v>2532</v>
      </c>
      <c r="M1668" s="29" t="s">
        <v>1978</v>
      </c>
      <c r="N1668" s="29" t="s">
        <v>1994</v>
      </c>
      <c r="O1668" s="29" t="s">
        <v>1995</v>
      </c>
      <c r="P1668" s="29" t="s">
        <v>1981</v>
      </c>
      <c r="Q1668" s="29" t="s">
        <v>1982</v>
      </c>
      <c r="R1668" s="30">
        <v>46011</v>
      </c>
      <c r="S1668" s="30"/>
      <c r="T1668" s="30">
        <v>46265</v>
      </c>
      <c r="U1668" s="30"/>
      <c r="V1668" s="29" t="s">
        <v>2000</v>
      </c>
      <c r="W1668" s="29" t="s">
        <v>2001</v>
      </c>
      <c r="X1668" s="30">
        <v>44873</v>
      </c>
      <c r="Y1668" s="29" t="s">
        <v>1985</v>
      </c>
    </row>
    <row r="1669" spans="1:25" x14ac:dyDescent="0.25">
      <c r="A1669" s="28" t="s">
        <v>2528</v>
      </c>
      <c r="B1669" s="29" t="s">
        <v>2529</v>
      </c>
      <c r="C1669" s="29" t="s">
        <v>1747</v>
      </c>
      <c r="D1669" s="29" t="s">
        <v>2545</v>
      </c>
      <c r="E1669" s="29" t="s">
        <v>1748</v>
      </c>
      <c r="F1669" s="29" t="s">
        <v>1749</v>
      </c>
      <c r="G1669" s="29" t="s">
        <v>1975</v>
      </c>
      <c r="H1669" s="30">
        <v>44631</v>
      </c>
      <c r="I1669" s="30">
        <v>44926</v>
      </c>
      <c r="J1669" s="30" t="s">
        <v>1921</v>
      </c>
      <c r="K1669" s="29" t="s">
        <v>2531</v>
      </c>
      <c r="L1669" s="29" t="s">
        <v>2532</v>
      </c>
      <c r="M1669" s="29" t="s">
        <v>1978</v>
      </c>
      <c r="N1669" s="29" t="s">
        <v>1996</v>
      </c>
      <c r="O1669" s="29" t="s">
        <v>1997</v>
      </c>
      <c r="P1669" s="29" t="s">
        <v>1981</v>
      </c>
      <c r="Q1669" s="29" t="s">
        <v>1982</v>
      </c>
      <c r="R1669" s="30">
        <v>46266</v>
      </c>
      <c r="S1669" s="30"/>
      <c r="T1669" s="30">
        <v>46326</v>
      </c>
      <c r="U1669" s="30"/>
      <c r="V1669" s="29" t="s">
        <v>2000</v>
      </c>
      <c r="W1669" s="29" t="s">
        <v>2001</v>
      </c>
      <c r="X1669" s="30">
        <v>44873</v>
      </c>
      <c r="Y1669" s="29" t="s">
        <v>1985</v>
      </c>
    </row>
    <row r="1670" spans="1:25" x14ac:dyDescent="0.25">
      <c r="A1670" s="28" t="s">
        <v>2528</v>
      </c>
      <c r="B1670" s="29" t="s">
        <v>2529</v>
      </c>
      <c r="C1670" s="29" t="s">
        <v>1756</v>
      </c>
      <c r="D1670" s="29" t="s">
        <v>2548</v>
      </c>
      <c r="E1670" s="29" t="s">
        <v>1757</v>
      </c>
      <c r="F1670" s="29" t="s">
        <v>1758</v>
      </c>
      <c r="G1670" s="29" t="s">
        <v>1975</v>
      </c>
      <c r="H1670" s="30">
        <v>44631</v>
      </c>
      <c r="I1670" s="30">
        <v>44926</v>
      </c>
      <c r="J1670" s="30" t="s">
        <v>1921</v>
      </c>
      <c r="K1670" s="29" t="s">
        <v>2531</v>
      </c>
      <c r="L1670" s="29" t="s">
        <v>2532</v>
      </c>
      <c r="M1670" s="29" t="s">
        <v>1978</v>
      </c>
      <c r="N1670" s="29" t="s">
        <v>1979</v>
      </c>
      <c r="O1670" s="29" t="s">
        <v>1980</v>
      </c>
      <c r="P1670" s="29" t="s">
        <v>1981</v>
      </c>
      <c r="Q1670" s="29" t="s">
        <v>1982</v>
      </c>
      <c r="R1670" s="30">
        <v>45047</v>
      </c>
      <c r="S1670" s="30">
        <v>45047</v>
      </c>
      <c r="T1670" s="30">
        <v>45736</v>
      </c>
      <c r="U1670" s="30"/>
      <c r="V1670" s="29" t="s">
        <v>2000</v>
      </c>
      <c r="W1670" s="29" t="s">
        <v>2001</v>
      </c>
      <c r="X1670" s="30">
        <v>44873</v>
      </c>
      <c r="Y1670" s="29" t="s">
        <v>1985</v>
      </c>
    </row>
    <row r="1671" spans="1:25" x14ac:dyDescent="0.25">
      <c r="A1671" s="28" t="s">
        <v>2528</v>
      </c>
      <c r="B1671" s="29" t="s">
        <v>2529</v>
      </c>
      <c r="C1671" s="29" t="s">
        <v>1756</v>
      </c>
      <c r="D1671" s="29" t="s">
        <v>2548</v>
      </c>
      <c r="E1671" s="29" t="s">
        <v>1757</v>
      </c>
      <c r="F1671" s="29" t="s">
        <v>1758</v>
      </c>
      <c r="G1671" s="29" t="s">
        <v>1975</v>
      </c>
      <c r="H1671" s="30">
        <v>44631</v>
      </c>
      <c r="I1671" s="30">
        <v>44926</v>
      </c>
      <c r="J1671" s="30" t="s">
        <v>1921</v>
      </c>
      <c r="K1671" s="29" t="s">
        <v>2531</v>
      </c>
      <c r="L1671" s="29" t="s">
        <v>2532</v>
      </c>
      <c r="M1671" s="29" t="s">
        <v>1978</v>
      </c>
      <c r="N1671" s="29" t="s">
        <v>1986</v>
      </c>
      <c r="O1671" s="29" t="s">
        <v>1987</v>
      </c>
      <c r="P1671" s="29" t="s">
        <v>1981</v>
      </c>
      <c r="Q1671" s="29" t="s">
        <v>1982</v>
      </c>
      <c r="R1671" s="30">
        <v>45737</v>
      </c>
      <c r="S1671" s="30"/>
      <c r="T1671" s="30">
        <v>45777</v>
      </c>
      <c r="U1671" s="30"/>
      <c r="V1671" s="29" t="s">
        <v>2000</v>
      </c>
      <c r="W1671" s="29" t="s">
        <v>2001</v>
      </c>
      <c r="X1671" s="30">
        <v>44873</v>
      </c>
      <c r="Y1671" s="29" t="s">
        <v>1985</v>
      </c>
    </row>
    <row r="1672" spans="1:25" x14ac:dyDescent="0.25">
      <c r="A1672" s="28" t="s">
        <v>2528</v>
      </c>
      <c r="B1672" s="29" t="s">
        <v>2529</v>
      </c>
      <c r="C1672" s="29" t="s">
        <v>1756</v>
      </c>
      <c r="D1672" s="29" t="s">
        <v>2548</v>
      </c>
      <c r="E1672" s="29" t="s">
        <v>1757</v>
      </c>
      <c r="F1672" s="29" t="s">
        <v>1758</v>
      </c>
      <c r="G1672" s="29" t="s">
        <v>1975</v>
      </c>
      <c r="H1672" s="30">
        <v>44631</v>
      </c>
      <c r="I1672" s="30">
        <v>44926</v>
      </c>
      <c r="J1672" s="30" t="s">
        <v>1921</v>
      </c>
      <c r="K1672" s="29" t="s">
        <v>2531</v>
      </c>
      <c r="L1672" s="29" t="s">
        <v>2532</v>
      </c>
      <c r="M1672" s="29" t="s">
        <v>1978</v>
      </c>
      <c r="N1672" s="29" t="s">
        <v>1988</v>
      </c>
      <c r="O1672" s="29" t="s">
        <v>1989</v>
      </c>
      <c r="P1672" s="29" t="s">
        <v>1981</v>
      </c>
      <c r="Q1672" s="29" t="s">
        <v>1982</v>
      </c>
      <c r="R1672" s="30">
        <v>45778</v>
      </c>
      <c r="S1672" s="30"/>
      <c r="T1672" s="30">
        <v>45797</v>
      </c>
      <c r="U1672" s="30"/>
      <c r="V1672" s="29" t="s">
        <v>2000</v>
      </c>
      <c r="W1672" s="29" t="s">
        <v>2001</v>
      </c>
      <c r="X1672" s="30">
        <v>44873</v>
      </c>
      <c r="Y1672" s="29" t="s">
        <v>1985</v>
      </c>
    </row>
    <row r="1673" spans="1:25" x14ac:dyDescent="0.25">
      <c r="A1673" s="28" t="s">
        <v>2528</v>
      </c>
      <c r="B1673" s="29" t="s">
        <v>2529</v>
      </c>
      <c r="C1673" s="29" t="s">
        <v>1756</v>
      </c>
      <c r="D1673" s="29" t="s">
        <v>2548</v>
      </c>
      <c r="E1673" s="29" t="s">
        <v>1757</v>
      </c>
      <c r="F1673" s="29" t="s">
        <v>1758</v>
      </c>
      <c r="G1673" s="29" t="s">
        <v>1975</v>
      </c>
      <c r="H1673" s="30">
        <v>44631</v>
      </c>
      <c r="I1673" s="30">
        <v>44926</v>
      </c>
      <c r="J1673" s="30" t="s">
        <v>1921</v>
      </c>
      <c r="K1673" s="29" t="s">
        <v>2531</v>
      </c>
      <c r="L1673" s="29" t="s">
        <v>2532</v>
      </c>
      <c r="M1673" s="29" t="s">
        <v>1978</v>
      </c>
      <c r="N1673" s="29" t="s">
        <v>1990</v>
      </c>
      <c r="O1673" s="29" t="s">
        <v>1991</v>
      </c>
      <c r="P1673" s="29" t="s">
        <v>1981</v>
      </c>
      <c r="Q1673" s="29" t="s">
        <v>1982</v>
      </c>
      <c r="R1673" s="30">
        <v>45798</v>
      </c>
      <c r="S1673" s="30"/>
      <c r="T1673" s="30">
        <v>45823</v>
      </c>
      <c r="U1673" s="30"/>
      <c r="V1673" s="29" t="s">
        <v>2000</v>
      </c>
      <c r="W1673" s="29" t="s">
        <v>2001</v>
      </c>
      <c r="X1673" s="30">
        <v>44873</v>
      </c>
      <c r="Y1673" s="29" t="s">
        <v>1985</v>
      </c>
    </row>
    <row r="1674" spans="1:25" x14ac:dyDescent="0.25">
      <c r="A1674" s="28" t="s">
        <v>2528</v>
      </c>
      <c r="B1674" s="29" t="s">
        <v>2529</v>
      </c>
      <c r="C1674" s="29" t="s">
        <v>1756</v>
      </c>
      <c r="D1674" s="29" t="s">
        <v>2548</v>
      </c>
      <c r="E1674" s="29" t="s">
        <v>1757</v>
      </c>
      <c r="F1674" s="29" t="s">
        <v>1758</v>
      </c>
      <c r="G1674" s="29" t="s">
        <v>1975</v>
      </c>
      <c r="H1674" s="30">
        <v>44631</v>
      </c>
      <c r="I1674" s="30">
        <v>44926</v>
      </c>
      <c r="J1674" s="30" t="s">
        <v>1921</v>
      </c>
      <c r="K1674" s="29" t="s">
        <v>2531</v>
      </c>
      <c r="L1674" s="29" t="s">
        <v>2532</v>
      </c>
      <c r="M1674" s="29" t="s">
        <v>1978</v>
      </c>
      <c r="N1674" s="29" t="s">
        <v>1992</v>
      </c>
      <c r="O1674" s="29" t="s">
        <v>1993</v>
      </c>
      <c r="P1674" s="29" t="s">
        <v>1981</v>
      </c>
      <c r="Q1674" s="29" t="s">
        <v>1982</v>
      </c>
      <c r="R1674" s="30">
        <v>45824</v>
      </c>
      <c r="S1674" s="30"/>
      <c r="T1674" s="30">
        <v>45969</v>
      </c>
      <c r="U1674" s="30"/>
      <c r="V1674" s="29" t="s">
        <v>2000</v>
      </c>
      <c r="W1674" s="29" t="s">
        <v>2001</v>
      </c>
      <c r="X1674" s="30">
        <v>44873</v>
      </c>
      <c r="Y1674" s="29" t="s">
        <v>1985</v>
      </c>
    </row>
    <row r="1675" spans="1:25" x14ac:dyDescent="0.25">
      <c r="A1675" s="28" t="s">
        <v>2528</v>
      </c>
      <c r="B1675" s="29" t="s">
        <v>2529</v>
      </c>
      <c r="C1675" s="29" t="s">
        <v>1756</v>
      </c>
      <c r="D1675" s="29" t="s">
        <v>2548</v>
      </c>
      <c r="E1675" s="29" t="s">
        <v>1757</v>
      </c>
      <c r="F1675" s="29" t="s">
        <v>1758</v>
      </c>
      <c r="G1675" s="29" t="s">
        <v>1975</v>
      </c>
      <c r="H1675" s="30">
        <v>44631</v>
      </c>
      <c r="I1675" s="30">
        <v>44926</v>
      </c>
      <c r="J1675" s="30" t="s">
        <v>1921</v>
      </c>
      <c r="K1675" s="29" t="s">
        <v>2531</v>
      </c>
      <c r="L1675" s="29" t="s">
        <v>2532</v>
      </c>
      <c r="M1675" s="29" t="s">
        <v>1978</v>
      </c>
      <c r="N1675" s="29" t="s">
        <v>1994</v>
      </c>
      <c r="O1675" s="29" t="s">
        <v>1995</v>
      </c>
      <c r="P1675" s="29" t="s">
        <v>1981</v>
      </c>
      <c r="Q1675" s="29" t="s">
        <v>1982</v>
      </c>
      <c r="R1675" s="30">
        <v>46011</v>
      </c>
      <c r="S1675" s="30"/>
      <c r="T1675" s="30">
        <v>46599</v>
      </c>
      <c r="U1675" s="30"/>
      <c r="V1675" s="29" t="s">
        <v>2000</v>
      </c>
      <c r="W1675" s="29" t="s">
        <v>2001</v>
      </c>
      <c r="X1675" s="30">
        <v>44873</v>
      </c>
      <c r="Y1675" s="29" t="s">
        <v>1985</v>
      </c>
    </row>
    <row r="1676" spans="1:25" x14ac:dyDescent="0.25">
      <c r="A1676" s="28" t="s">
        <v>2528</v>
      </c>
      <c r="B1676" s="29" t="s">
        <v>2529</v>
      </c>
      <c r="C1676" s="29" t="s">
        <v>1756</v>
      </c>
      <c r="D1676" s="29" t="s">
        <v>2548</v>
      </c>
      <c r="E1676" s="29" t="s">
        <v>1757</v>
      </c>
      <c r="F1676" s="29" t="s">
        <v>1758</v>
      </c>
      <c r="G1676" s="29" t="s">
        <v>1975</v>
      </c>
      <c r="H1676" s="30">
        <v>44631</v>
      </c>
      <c r="I1676" s="30">
        <v>44926</v>
      </c>
      <c r="J1676" s="30" t="s">
        <v>1921</v>
      </c>
      <c r="K1676" s="29" t="s">
        <v>2531</v>
      </c>
      <c r="L1676" s="29" t="s">
        <v>2532</v>
      </c>
      <c r="M1676" s="29" t="s">
        <v>1978</v>
      </c>
      <c r="N1676" s="29" t="s">
        <v>1996</v>
      </c>
      <c r="O1676" s="29" t="s">
        <v>1997</v>
      </c>
      <c r="P1676" s="29" t="s">
        <v>1981</v>
      </c>
      <c r="Q1676" s="29" t="s">
        <v>1982</v>
      </c>
      <c r="R1676" s="30">
        <v>46600</v>
      </c>
      <c r="S1676" s="30"/>
      <c r="T1676" s="30">
        <v>46691</v>
      </c>
      <c r="U1676" s="30"/>
      <c r="V1676" s="29" t="s">
        <v>2000</v>
      </c>
      <c r="W1676" s="29" t="s">
        <v>2001</v>
      </c>
      <c r="X1676" s="30">
        <v>44873</v>
      </c>
      <c r="Y1676" s="29" t="s">
        <v>1985</v>
      </c>
    </row>
    <row r="1677" spans="1:25" x14ac:dyDescent="0.25">
      <c r="A1677" s="28" t="s">
        <v>2528</v>
      </c>
      <c r="B1677" s="29" t="s">
        <v>2529</v>
      </c>
      <c r="C1677" s="29" t="s">
        <v>1836</v>
      </c>
      <c r="D1677" s="29" t="s">
        <v>2575</v>
      </c>
      <c r="E1677" s="29" t="s">
        <v>1837</v>
      </c>
      <c r="F1677" s="29" t="s">
        <v>1838</v>
      </c>
      <c r="G1677" s="29" t="s">
        <v>1975</v>
      </c>
      <c r="H1677" s="30">
        <v>44628</v>
      </c>
      <c r="I1677" s="30">
        <v>46387</v>
      </c>
      <c r="J1677" s="30" t="s">
        <v>1921</v>
      </c>
      <c r="K1677" s="29" t="s">
        <v>2531</v>
      </c>
      <c r="L1677" s="29" t="s">
        <v>2532</v>
      </c>
      <c r="M1677" s="29" t="s">
        <v>1978</v>
      </c>
      <c r="N1677" s="29" t="s">
        <v>1979</v>
      </c>
      <c r="O1677" s="29" t="s">
        <v>1980</v>
      </c>
      <c r="P1677" s="29" t="s">
        <v>1981</v>
      </c>
      <c r="Q1677" s="29" t="s">
        <v>1982</v>
      </c>
      <c r="R1677" s="30">
        <v>44166</v>
      </c>
      <c r="S1677" s="30">
        <v>44166</v>
      </c>
      <c r="T1677" s="30">
        <v>44347</v>
      </c>
      <c r="U1677" s="30">
        <v>44347</v>
      </c>
      <c r="V1677" s="29" t="s">
        <v>2000</v>
      </c>
      <c r="W1677" s="29" t="s">
        <v>2001</v>
      </c>
      <c r="X1677" s="30">
        <v>45017</v>
      </c>
      <c r="Y1677" s="29" t="s">
        <v>1985</v>
      </c>
    </row>
    <row r="1678" spans="1:25" x14ac:dyDescent="0.25">
      <c r="A1678" s="28" t="s">
        <v>2528</v>
      </c>
      <c r="B1678" s="29" t="s">
        <v>2529</v>
      </c>
      <c r="C1678" s="29" t="s">
        <v>1836</v>
      </c>
      <c r="D1678" s="29" t="s">
        <v>2575</v>
      </c>
      <c r="E1678" s="29" t="s">
        <v>1837</v>
      </c>
      <c r="F1678" s="29" t="s">
        <v>1838</v>
      </c>
      <c r="G1678" s="29" t="s">
        <v>1975</v>
      </c>
      <c r="H1678" s="30">
        <v>44628</v>
      </c>
      <c r="I1678" s="30">
        <v>46387</v>
      </c>
      <c r="J1678" s="30" t="s">
        <v>1921</v>
      </c>
      <c r="K1678" s="29" t="s">
        <v>2531</v>
      </c>
      <c r="L1678" s="29" t="s">
        <v>2532</v>
      </c>
      <c r="M1678" s="29" t="s">
        <v>1978</v>
      </c>
      <c r="N1678" s="29" t="s">
        <v>1986</v>
      </c>
      <c r="O1678" s="29" t="s">
        <v>1987</v>
      </c>
      <c r="P1678" s="29" t="s">
        <v>1981</v>
      </c>
      <c r="Q1678" s="29" t="s">
        <v>1982</v>
      </c>
      <c r="R1678" s="30">
        <v>45611</v>
      </c>
      <c r="S1678" s="30">
        <v>45628</v>
      </c>
      <c r="T1678" s="30">
        <v>45716</v>
      </c>
      <c r="U1678" s="30"/>
      <c r="V1678" s="29" t="s">
        <v>2000</v>
      </c>
      <c r="W1678" s="29" t="s">
        <v>2001</v>
      </c>
      <c r="X1678" s="30">
        <v>45017</v>
      </c>
      <c r="Y1678" s="29" t="s">
        <v>1985</v>
      </c>
    </row>
    <row r="1679" spans="1:25" x14ac:dyDescent="0.25">
      <c r="A1679" s="28" t="s">
        <v>2528</v>
      </c>
      <c r="B1679" s="29" t="s">
        <v>2529</v>
      </c>
      <c r="C1679" s="29" t="s">
        <v>1836</v>
      </c>
      <c r="D1679" s="29" t="s">
        <v>2575</v>
      </c>
      <c r="E1679" s="29" t="s">
        <v>1837</v>
      </c>
      <c r="F1679" s="29" t="s">
        <v>1838</v>
      </c>
      <c r="G1679" s="29" t="s">
        <v>1975</v>
      </c>
      <c r="H1679" s="30">
        <v>44628</v>
      </c>
      <c r="I1679" s="30">
        <v>46387</v>
      </c>
      <c r="J1679" s="30" t="s">
        <v>1921</v>
      </c>
      <c r="K1679" s="29" t="s">
        <v>2531</v>
      </c>
      <c r="L1679" s="29" t="s">
        <v>2532</v>
      </c>
      <c r="M1679" s="29" t="s">
        <v>1978</v>
      </c>
      <c r="N1679" s="29" t="s">
        <v>1988</v>
      </c>
      <c r="O1679" s="29" t="s">
        <v>1989</v>
      </c>
      <c r="P1679" s="29" t="s">
        <v>1981</v>
      </c>
      <c r="Q1679" s="29" t="s">
        <v>1982</v>
      </c>
      <c r="R1679" s="30">
        <v>45611</v>
      </c>
      <c r="S1679" s="30">
        <v>45628</v>
      </c>
      <c r="T1679" s="30">
        <v>45716</v>
      </c>
      <c r="U1679" s="30"/>
      <c r="V1679" s="29" t="s">
        <v>2000</v>
      </c>
      <c r="W1679" s="29" t="s">
        <v>2001</v>
      </c>
      <c r="X1679" s="30">
        <v>45017</v>
      </c>
      <c r="Y1679" s="29" t="s">
        <v>1985</v>
      </c>
    </row>
    <row r="1680" spans="1:25" x14ac:dyDescent="0.25">
      <c r="A1680" s="28" t="s">
        <v>2528</v>
      </c>
      <c r="B1680" s="29" t="s">
        <v>2529</v>
      </c>
      <c r="C1680" s="29" t="s">
        <v>1836</v>
      </c>
      <c r="D1680" s="29" t="s">
        <v>2575</v>
      </c>
      <c r="E1680" s="29" t="s">
        <v>1837</v>
      </c>
      <c r="F1680" s="29" t="s">
        <v>1838</v>
      </c>
      <c r="G1680" s="29" t="s">
        <v>1975</v>
      </c>
      <c r="H1680" s="30">
        <v>44628</v>
      </c>
      <c r="I1680" s="30">
        <v>46387</v>
      </c>
      <c r="J1680" s="30" t="s">
        <v>1921</v>
      </c>
      <c r="K1680" s="29" t="s">
        <v>2531</v>
      </c>
      <c r="L1680" s="29" t="s">
        <v>2532</v>
      </c>
      <c r="M1680" s="29" t="s">
        <v>1978</v>
      </c>
      <c r="N1680" s="29" t="s">
        <v>1990</v>
      </c>
      <c r="O1680" s="29" t="s">
        <v>1991</v>
      </c>
      <c r="P1680" s="29" t="s">
        <v>1981</v>
      </c>
      <c r="Q1680" s="29" t="s">
        <v>1982</v>
      </c>
      <c r="R1680" s="30">
        <v>45748</v>
      </c>
      <c r="S1680" s="30"/>
      <c r="T1680" s="30">
        <v>45900</v>
      </c>
      <c r="U1680" s="30"/>
      <c r="V1680" s="29" t="s">
        <v>2000</v>
      </c>
      <c r="W1680" s="29" t="s">
        <v>2001</v>
      </c>
      <c r="X1680" s="30">
        <v>45017</v>
      </c>
      <c r="Y1680" s="29" t="s">
        <v>1985</v>
      </c>
    </row>
    <row r="1681" spans="1:25" x14ac:dyDescent="0.25">
      <c r="A1681" s="28" t="s">
        <v>2528</v>
      </c>
      <c r="B1681" s="29" t="s">
        <v>2529</v>
      </c>
      <c r="C1681" s="29" t="s">
        <v>1836</v>
      </c>
      <c r="D1681" s="29" t="s">
        <v>2575</v>
      </c>
      <c r="E1681" s="29" t="s">
        <v>1837</v>
      </c>
      <c r="F1681" s="29" t="s">
        <v>1838</v>
      </c>
      <c r="G1681" s="29" t="s">
        <v>1975</v>
      </c>
      <c r="H1681" s="30">
        <v>44628</v>
      </c>
      <c r="I1681" s="30">
        <v>46387</v>
      </c>
      <c r="J1681" s="30" t="s">
        <v>1921</v>
      </c>
      <c r="K1681" s="29" t="s">
        <v>2531</v>
      </c>
      <c r="L1681" s="29" t="s">
        <v>2532</v>
      </c>
      <c r="M1681" s="29" t="s">
        <v>1978</v>
      </c>
      <c r="N1681" s="29" t="s">
        <v>1992</v>
      </c>
      <c r="O1681" s="29" t="s">
        <v>1993</v>
      </c>
      <c r="P1681" s="29" t="s">
        <v>1981</v>
      </c>
      <c r="Q1681" s="29" t="s">
        <v>1982</v>
      </c>
      <c r="R1681" s="30">
        <v>45808</v>
      </c>
      <c r="S1681" s="30"/>
      <c r="T1681" s="30">
        <v>45838</v>
      </c>
      <c r="U1681" s="30"/>
      <c r="V1681" s="29" t="s">
        <v>2000</v>
      </c>
      <c r="W1681" s="29" t="s">
        <v>2001</v>
      </c>
      <c r="X1681" s="30">
        <v>45017</v>
      </c>
      <c r="Y1681" s="29" t="s">
        <v>1985</v>
      </c>
    </row>
    <row r="1682" spans="1:25" x14ac:dyDescent="0.25">
      <c r="A1682" s="28" t="s">
        <v>2528</v>
      </c>
      <c r="B1682" s="29" t="s">
        <v>2529</v>
      </c>
      <c r="C1682" s="29" t="s">
        <v>1836</v>
      </c>
      <c r="D1682" s="29" t="s">
        <v>2575</v>
      </c>
      <c r="E1682" s="29" t="s">
        <v>1837</v>
      </c>
      <c r="F1682" s="29" t="s">
        <v>1838</v>
      </c>
      <c r="G1682" s="29" t="s">
        <v>1975</v>
      </c>
      <c r="H1682" s="30">
        <v>44628</v>
      </c>
      <c r="I1682" s="30">
        <v>46387</v>
      </c>
      <c r="J1682" s="30" t="s">
        <v>1921</v>
      </c>
      <c r="K1682" s="29" t="s">
        <v>2531</v>
      </c>
      <c r="L1682" s="29" t="s">
        <v>2532</v>
      </c>
      <c r="M1682" s="29" t="s">
        <v>1978</v>
      </c>
      <c r="N1682" s="29" t="s">
        <v>1994</v>
      </c>
      <c r="O1682" s="29" t="s">
        <v>1995</v>
      </c>
      <c r="P1682" s="29" t="s">
        <v>1981</v>
      </c>
      <c r="Q1682" s="29" t="s">
        <v>1982</v>
      </c>
      <c r="R1682" s="30">
        <v>45901</v>
      </c>
      <c r="S1682" s="30"/>
      <c r="T1682" s="30">
        <v>46691</v>
      </c>
      <c r="U1682" s="30"/>
      <c r="V1682" s="29" t="s">
        <v>2000</v>
      </c>
      <c r="W1682" s="29" t="s">
        <v>2001</v>
      </c>
      <c r="X1682" s="30">
        <v>45017</v>
      </c>
      <c r="Y1682" s="29" t="s">
        <v>1985</v>
      </c>
    </row>
    <row r="1683" spans="1:25" x14ac:dyDescent="0.25">
      <c r="A1683" s="28" t="s">
        <v>2528</v>
      </c>
      <c r="B1683" s="29" t="s">
        <v>2529</v>
      </c>
      <c r="C1683" s="29" t="s">
        <v>1836</v>
      </c>
      <c r="D1683" s="29" t="s">
        <v>2575</v>
      </c>
      <c r="E1683" s="29" t="s">
        <v>1837</v>
      </c>
      <c r="F1683" s="29" t="s">
        <v>1838</v>
      </c>
      <c r="G1683" s="29" t="s">
        <v>1975</v>
      </c>
      <c r="H1683" s="30">
        <v>44628</v>
      </c>
      <c r="I1683" s="30">
        <v>46387</v>
      </c>
      <c r="J1683" s="30" t="s">
        <v>1921</v>
      </c>
      <c r="K1683" s="29" t="s">
        <v>2531</v>
      </c>
      <c r="L1683" s="29" t="s">
        <v>2532</v>
      </c>
      <c r="M1683" s="29" t="s">
        <v>1978</v>
      </c>
      <c r="N1683" s="29" t="s">
        <v>1996</v>
      </c>
      <c r="O1683" s="29" t="s">
        <v>1997</v>
      </c>
      <c r="P1683" s="29" t="s">
        <v>1981</v>
      </c>
      <c r="Q1683" s="29" t="s">
        <v>1982</v>
      </c>
      <c r="R1683" s="30">
        <v>46692</v>
      </c>
      <c r="S1683" s="30"/>
      <c r="T1683" s="30">
        <v>46752</v>
      </c>
      <c r="U1683" s="30"/>
      <c r="V1683" s="29" t="s">
        <v>2000</v>
      </c>
      <c r="W1683" s="29" t="s">
        <v>2001</v>
      </c>
      <c r="X1683" s="30">
        <v>45017</v>
      </c>
      <c r="Y1683" s="29" t="s">
        <v>1985</v>
      </c>
    </row>
    <row r="1684" spans="1:25" x14ac:dyDescent="0.25">
      <c r="A1684" s="28" t="s">
        <v>2528</v>
      </c>
      <c r="B1684" s="29" t="s">
        <v>2529</v>
      </c>
      <c r="C1684" s="29" t="s">
        <v>1762</v>
      </c>
      <c r="D1684" s="29" t="s">
        <v>2550</v>
      </c>
      <c r="E1684" s="29" t="s">
        <v>1763</v>
      </c>
      <c r="F1684" s="29" t="s">
        <v>1764</v>
      </c>
      <c r="G1684" s="29" t="s">
        <v>1975</v>
      </c>
      <c r="H1684" s="30">
        <v>44608</v>
      </c>
      <c r="I1684" s="30">
        <v>46752</v>
      </c>
      <c r="J1684" s="30" t="s">
        <v>1921</v>
      </c>
      <c r="K1684" s="29" t="s">
        <v>2531</v>
      </c>
      <c r="L1684" s="29" t="s">
        <v>2532</v>
      </c>
      <c r="M1684" s="29" t="s">
        <v>1978</v>
      </c>
      <c r="N1684" s="29" t="s">
        <v>1979</v>
      </c>
      <c r="O1684" s="29" t="s">
        <v>1980</v>
      </c>
      <c r="P1684" s="29" t="s">
        <v>1981</v>
      </c>
      <c r="Q1684" s="29" t="s">
        <v>1982</v>
      </c>
      <c r="R1684" s="30">
        <v>42737</v>
      </c>
      <c r="S1684" s="30">
        <v>42746</v>
      </c>
      <c r="T1684" s="30">
        <v>42949</v>
      </c>
      <c r="U1684" s="30">
        <v>42949</v>
      </c>
      <c r="V1684" s="29" t="s">
        <v>2000</v>
      </c>
      <c r="W1684" s="29" t="s">
        <v>2001</v>
      </c>
      <c r="X1684" s="30">
        <v>44873</v>
      </c>
      <c r="Y1684" s="29" t="s">
        <v>1985</v>
      </c>
    </row>
    <row r="1685" spans="1:25" x14ac:dyDescent="0.25">
      <c r="A1685" s="28" t="s">
        <v>2528</v>
      </c>
      <c r="B1685" s="29" t="s">
        <v>2529</v>
      </c>
      <c r="C1685" s="29" t="s">
        <v>1762</v>
      </c>
      <c r="D1685" s="29" t="s">
        <v>2550</v>
      </c>
      <c r="E1685" s="29" t="s">
        <v>1763</v>
      </c>
      <c r="F1685" s="29" t="s">
        <v>1764</v>
      </c>
      <c r="G1685" s="29" t="s">
        <v>1975</v>
      </c>
      <c r="H1685" s="30">
        <v>44608</v>
      </c>
      <c r="I1685" s="30">
        <v>46752</v>
      </c>
      <c r="J1685" s="30" t="s">
        <v>1921</v>
      </c>
      <c r="K1685" s="29" t="s">
        <v>2531</v>
      </c>
      <c r="L1685" s="29" t="s">
        <v>2532</v>
      </c>
      <c r="M1685" s="29" t="s">
        <v>1978</v>
      </c>
      <c r="N1685" s="29" t="s">
        <v>1986</v>
      </c>
      <c r="O1685" s="29" t="s">
        <v>1987</v>
      </c>
      <c r="P1685" s="29" t="s">
        <v>1981</v>
      </c>
      <c r="Q1685" s="29" t="s">
        <v>1982</v>
      </c>
      <c r="R1685" s="30">
        <v>42950</v>
      </c>
      <c r="S1685" s="30">
        <v>42950</v>
      </c>
      <c r="T1685" s="30">
        <v>43100</v>
      </c>
      <c r="U1685" s="30">
        <v>43100</v>
      </c>
      <c r="V1685" s="29" t="s">
        <v>2000</v>
      </c>
      <c r="W1685" s="29" t="s">
        <v>2001</v>
      </c>
      <c r="X1685" s="30">
        <v>44873</v>
      </c>
      <c r="Y1685" s="29" t="s">
        <v>1985</v>
      </c>
    </row>
    <row r="1686" spans="1:25" x14ac:dyDescent="0.25">
      <c r="A1686" s="28" t="s">
        <v>2528</v>
      </c>
      <c r="B1686" s="29" t="s">
        <v>2529</v>
      </c>
      <c r="C1686" s="29" t="s">
        <v>1762</v>
      </c>
      <c r="D1686" s="29" t="s">
        <v>2550</v>
      </c>
      <c r="E1686" s="29" t="s">
        <v>1763</v>
      </c>
      <c r="F1686" s="29" t="s">
        <v>1764</v>
      </c>
      <c r="G1686" s="29" t="s">
        <v>1975</v>
      </c>
      <c r="H1686" s="30">
        <v>44608</v>
      </c>
      <c r="I1686" s="30">
        <v>46752</v>
      </c>
      <c r="J1686" s="30" t="s">
        <v>1921</v>
      </c>
      <c r="K1686" s="29" t="s">
        <v>2531</v>
      </c>
      <c r="L1686" s="29" t="s">
        <v>2532</v>
      </c>
      <c r="M1686" s="29" t="s">
        <v>1978</v>
      </c>
      <c r="N1686" s="29" t="s">
        <v>1988</v>
      </c>
      <c r="O1686" s="29" t="s">
        <v>1989</v>
      </c>
      <c r="P1686" s="29" t="s">
        <v>1981</v>
      </c>
      <c r="Q1686" s="29" t="s">
        <v>1982</v>
      </c>
      <c r="R1686" s="30">
        <v>44573</v>
      </c>
      <c r="S1686" s="30">
        <v>44573</v>
      </c>
      <c r="T1686" s="30">
        <v>45072</v>
      </c>
      <c r="U1686" s="30">
        <v>45072</v>
      </c>
      <c r="V1686" s="29" t="s">
        <v>2000</v>
      </c>
      <c r="W1686" s="29" t="s">
        <v>2001</v>
      </c>
      <c r="X1686" s="30">
        <v>44873</v>
      </c>
      <c r="Y1686" s="29" t="s">
        <v>1985</v>
      </c>
    </row>
    <row r="1687" spans="1:25" x14ac:dyDescent="0.25">
      <c r="A1687" s="28" t="s">
        <v>2528</v>
      </c>
      <c r="B1687" s="29" t="s">
        <v>2529</v>
      </c>
      <c r="C1687" s="29" t="s">
        <v>1762</v>
      </c>
      <c r="D1687" s="29" t="s">
        <v>2550</v>
      </c>
      <c r="E1687" s="29" t="s">
        <v>1763</v>
      </c>
      <c r="F1687" s="29" t="s">
        <v>1764</v>
      </c>
      <c r="G1687" s="29" t="s">
        <v>1975</v>
      </c>
      <c r="H1687" s="30">
        <v>44608</v>
      </c>
      <c r="I1687" s="30">
        <v>46752</v>
      </c>
      <c r="J1687" s="30" t="s">
        <v>1921</v>
      </c>
      <c r="K1687" s="29" t="s">
        <v>2531</v>
      </c>
      <c r="L1687" s="29" t="s">
        <v>2532</v>
      </c>
      <c r="M1687" s="29" t="s">
        <v>1978</v>
      </c>
      <c r="N1687" s="29" t="s">
        <v>1990</v>
      </c>
      <c r="O1687" s="29" t="s">
        <v>1991</v>
      </c>
      <c r="P1687" s="29" t="s">
        <v>1981</v>
      </c>
      <c r="Q1687" s="29" t="s">
        <v>1982</v>
      </c>
      <c r="R1687" s="30">
        <v>45075</v>
      </c>
      <c r="S1687" s="30">
        <v>45075</v>
      </c>
      <c r="T1687" s="30">
        <v>45747</v>
      </c>
      <c r="U1687" s="30"/>
      <c r="V1687" s="29" t="s">
        <v>2000</v>
      </c>
      <c r="W1687" s="29" t="s">
        <v>2001</v>
      </c>
      <c r="X1687" s="30">
        <v>44873</v>
      </c>
      <c r="Y1687" s="29" t="s">
        <v>1985</v>
      </c>
    </row>
    <row r="1688" spans="1:25" x14ac:dyDescent="0.25">
      <c r="A1688" s="28" t="s">
        <v>2528</v>
      </c>
      <c r="B1688" s="29" t="s">
        <v>2529</v>
      </c>
      <c r="C1688" s="29" t="s">
        <v>1762</v>
      </c>
      <c r="D1688" s="29" t="s">
        <v>2550</v>
      </c>
      <c r="E1688" s="29" t="s">
        <v>1763</v>
      </c>
      <c r="F1688" s="29" t="s">
        <v>1764</v>
      </c>
      <c r="G1688" s="29" t="s">
        <v>1975</v>
      </c>
      <c r="H1688" s="30">
        <v>44608</v>
      </c>
      <c r="I1688" s="30">
        <v>46752</v>
      </c>
      <c r="J1688" s="30" t="s">
        <v>1921</v>
      </c>
      <c r="K1688" s="29" t="s">
        <v>2531</v>
      </c>
      <c r="L1688" s="29" t="s">
        <v>2532</v>
      </c>
      <c r="M1688" s="29" t="s">
        <v>1978</v>
      </c>
      <c r="N1688" s="29" t="s">
        <v>1992</v>
      </c>
      <c r="O1688" s="29" t="s">
        <v>1993</v>
      </c>
      <c r="P1688" s="29" t="s">
        <v>1981</v>
      </c>
      <c r="Q1688" s="29" t="s">
        <v>1982</v>
      </c>
      <c r="R1688" s="30">
        <v>45628</v>
      </c>
      <c r="S1688" s="30"/>
      <c r="T1688" s="30">
        <v>45747</v>
      </c>
      <c r="U1688" s="30"/>
      <c r="V1688" s="29" t="s">
        <v>2000</v>
      </c>
      <c r="W1688" s="29" t="s">
        <v>2001</v>
      </c>
      <c r="X1688" s="30">
        <v>44873</v>
      </c>
      <c r="Y1688" s="29" t="s">
        <v>1985</v>
      </c>
    </row>
    <row r="1689" spans="1:25" x14ac:dyDescent="0.25">
      <c r="A1689" s="28" t="s">
        <v>2528</v>
      </c>
      <c r="B1689" s="29" t="s">
        <v>2529</v>
      </c>
      <c r="C1689" s="29" t="s">
        <v>1762</v>
      </c>
      <c r="D1689" s="29" t="s">
        <v>2550</v>
      </c>
      <c r="E1689" s="29" t="s">
        <v>1763</v>
      </c>
      <c r="F1689" s="29" t="s">
        <v>1764</v>
      </c>
      <c r="G1689" s="29" t="s">
        <v>1975</v>
      </c>
      <c r="H1689" s="30">
        <v>44608</v>
      </c>
      <c r="I1689" s="30">
        <v>46752</v>
      </c>
      <c r="J1689" s="30" t="s">
        <v>1921</v>
      </c>
      <c r="K1689" s="29" t="s">
        <v>2531</v>
      </c>
      <c r="L1689" s="29" t="s">
        <v>2532</v>
      </c>
      <c r="M1689" s="29" t="s">
        <v>1978</v>
      </c>
      <c r="N1689" s="29" t="s">
        <v>1994</v>
      </c>
      <c r="O1689" s="29" t="s">
        <v>1995</v>
      </c>
      <c r="P1689" s="29" t="s">
        <v>1981</v>
      </c>
      <c r="Q1689" s="29" t="s">
        <v>1982</v>
      </c>
      <c r="R1689" s="30">
        <v>45748</v>
      </c>
      <c r="S1689" s="30"/>
      <c r="T1689" s="30">
        <v>46387</v>
      </c>
      <c r="U1689" s="30"/>
      <c r="V1689" s="29" t="s">
        <v>2000</v>
      </c>
      <c r="W1689" s="29" t="s">
        <v>2001</v>
      </c>
      <c r="X1689" s="30">
        <v>44873</v>
      </c>
      <c r="Y1689" s="29" t="s">
        <v>1985</v>
      </c>
    </row>
    <row r="1690" spans="1:25" x14ac:dyDescent="0.25">
      <c r="A1690" s="28" t="s">
        <v>2528</v>
      </c>
      <c r="B1690" s="29" t="s">
        <v>2529</v>
      </c>
      <c r="C1690" s="29" t="s">
        <v>1762</v>
      </c>
      <c r="D1690" s="29" t="s">
        <v>2550</v>
      </c>
      <c r="E1690" s="29" t="s">
        <v>1763</v>
      </c>
      <c r="F1690" s="29" t="s">
        <v>1764</v>
      </c>
      <c r="G1690" s="29" t="s">
        <v>1975</v>
      </c>
      <c r="H1690" s="30">
        <v>44608</v>
      </c>
      <c r="I1690" s="30">
        <v>46752</v>
      </c>
      <c r="J1690" s="30" t="s">
        <v>1921</v>
      </c>
      <c r="K1690" s="29" t="s">
        <v>2531</v>
      </c>
      <c r="L1690" s="29" t="s">
        <v>2532</v>
      </c>
      <c r="M1690" s="29" t="s">
        <v>1978</v>
      </c>
      <c r="N1690" s="29" t="s">
        <v>1996</v>
      </c>
      <c r="O1690" s="29" t="s">
        <v>1997</v>
      </c>
      <c r="P1690" s="29" t="s">
        <v>1981</v>
      </c>
      <c r="Q1690" s="29" t="s">
        <v>1982</v>
      </c>
      <c r="R1690" s="30">
        <v>46389</v>
      </c>
      <c r="S1690" s="30"/>
      <c r="T1690" s="30">
        <v>46568</v>
      </c>
      <c r="U1690" s="30"/>
      <c r="V1690" s="29" t="s">
        <v>2000</v>
      </c>
      <c r="W1690" s="29" t="s">
        <v>2001</v>
      </c>
      <c r="X1690" s="30">
        <v>44873</v>
      </c>
      <c r="Y1690" s="29" t="s">
        <v>1985</v>
      </c>
    </row>
    <row r="1691" spans="1:25" x14ac:dyDescent="0.25">
      <c r="A1691" s="28" t="s">
        <v>2528</v>
      </c>
      <c r="B1691" s="29" t="s">
        <v>2529</v>
      </c>
      <c r="C1691" s="29" t="s">
        <v>1774</v>
      </c>
      <c r="D1691" s="29" t="s">
        <v>2554</v>
      </c>
      <c r="E1691" s="29" t="s">
        <v>1775</v>
      </c>
      <c r="F1691" s="29" t="s">
        <v>1776</v>
      </c>
      <c r="G1691" s="29" t="s">
        <v>1975</v>
      </c>
      <c r="H1691" s="30">
        <v>44631</v>
      </c>
      <c r="I1691" s="30">
        <v>46387</v>
      </c>
      <c r="J1691" s="30" t="s">
        <v>1921</v>
      </c>
      <c r="K1691" s="29" t="s">
        <v>2531</v>
      </c>
      <c r="L1691" s="29" t="s">
        <v>2532</v>
      </c>
      <c r="M1691" s="29" t="s">
        <v>1978</v>
      </c>
      <c r="N1691" s="29" t="s">
        <v>1979</v>
      </c>
      <c r="O1691" s="29" t="s">
        <v>1980</v>
      </c>
      <c r="P1691" s="29" t="s">
        <v>1981</v>
      </c>
      <c r="Q1691" s="29" t="s">
        <v>1982</v>
      </c>
      <c r="R1691" s="30">
        <v>44531</v>
      </c>
      <c r="S1691" s="30">
        <v>44532</v>
      </c>
      <c r="T1691" s="30">
        <v>44571</v>
      </c>
      <c r="U1691" s="30">
        <v>44571</v>
      </c>
      <c r="V1691" s="29" t="s">
        <v>1983</v>
      </c>
      <c r="W1691" s="29" t="s">
        <v>1984</v>
      </c>
      <c r="X1691" s="30">
        <v>44571</v>
      </c>
      <c r="Y1691" s="29" t="s">
        <v>1985</v>
      </c>
    </row>
    <row r="1692" spans="1:25" x14ac:dyDescent="0.25">
      <c r="A1692" s="28" t="s">
        <v>2528</v>
      </c>
      <c r="B1692" s="29" t="s">
        <v>2529</v>
      </c>
      <c r="C1692" s="29" t="s">
        <v>1774</v>
      </c>
      <c r="D1692" s="29" t="s">
        <v>2554</v>
      </c>
      <c r="E1692" s="29" t="s">
        <v>1775</v>
      </c>
      <c r="F1692" s="29" t="s">
        <v>1776</v>
      </c>
      <c r="G1692" s="29" t="s">
        <v>1975</v>
      </c>
      <c r="H1692" s="30">
        <v>44631</v>
      </c>
      <c r="I1692" s="30">
        <v>46387</v>
      </c>
      <c r="J1692" s="30" t="s">
        <v>1921</v>
      </c>
      <c r="K1692" s="29" t="s">
        <v>2531</v>
      </c>
      <c r="L1692" s="29" t="s">
        <v>2532</v>
      </c>
      <c r="M1692" s="29" t="s">
        <v>1978</v>
      </c>
      <c r="N1692" s="29" t="s">
        <v>1986</v>
      </c>
      <c r="O1692" s="29" t="s">
        <v>1987</v>
      </c>
      <c r="P1692" s="29" t="s">
        <v>1981</v>
      </c>
      <c r="Q1692" s="29" t="s">
        <v>1982</v>
      </c>
      <c r="R1692" s="30">
        <v>44573</v>
      </c>
      <c r="S1692" s="30">
        <v>44573</v>
      </c>
      <c r="T1692" s="30">
        <v>44888</v>
      </c>
      <c r="U1692" s="30">
        <v>44888</v>
      </c>
      <c r="V1692" s="29" t="s">
        <v>1983</v>
      </c>
      <c r="W1692" s="29" t="s">
        <v>1984</v>
      </c>
      <c r="X1692" s="30">
        <v>44571</v>
      </c>
      <c r="Y1692" s="29" t="s">
        <v>1985</v>
      </c>
    </row>
    <row r="1693" spans="1:25" x14ac:dyDescent="0.25">
      <c r="A1693" s="28" t="s">
        <v>2528</v>
      </c>
      <c r="B1693" s="29" t="s">
        <v>2529</v>
      </c>
      <c r="C1693" s="29" t="s">
        <v>1774</v>
      </c>
      <c r="D1693" s="29" t="s">
        <v>2554</v>
      </c>
      <c r="E1693" s="29" t="s">
        <v>1775</v>
      </c>
      <c r="F1693" s="29" t="s">
        <v>1776</v>
      </c>
      <c r="G1693" s="29" t="s">
        <v>1975</v>
      </c>
      <c r="H1693" s="30">
        <v>44631</v>
      </c>
      <c r="I1693" s="30">
        <v>46387</v>
      </c>
      <c r="J1693" s="30" t="s">
        <v>1921</v>
      </c>
      <c r="K1693" s="29" t="s">
        <v>2531</v>
      </c>
      <c r="L1693" s="29" t="s">
        <v>2532</v>
      </c>
      <c r="M1693" s="29" t="s">
        <v>1978</v>
      </c>
      <c r="N1693" s="29" t="s">
        <v>1988</v>
      </c>
      <c r="O1693" s="29" t="s">
        <v>1989</v>
      </c>
      <c r="P1693" s="29" t="s">
        <v>1981</v>
      </c>
      <c r="Q1693" s="29" t="s">
        <v>1982</v>
      </c>
      <c r="R1693" s="30">
        <v>45717</v>
      </c>
      <c r="S1693" s="30"/>
      <c r="T1693" s="30">
        <v>45870</v>
      </c>
      <c r="U1693" s="30"/>
      <c r="V1693" s="29" t="s">
        <v>1983</v>
      </c>
      <c r="W1693" s="29" t="s">
        <v>1984</v>
      </c>
      <c r="X1693" s="30">
        <v>44571</v>
      </c>
      <c r="Y1693" s="29" t="s">
        <v>1985</v>
      </c>
    </row>
    <row r="1694" spans="1:25" x14ac:dyDescent="0.25">
      <c r="A1694" s="28" t="s">
        <v>2528</v>
      </c>
      <c r="B1694" s="29" t="s">
        <v>2529</v>
      </c>
      <c r="C1694" s="29" t="s">
        <v>1774</v>
      </c>
      <c r="D1694" s="29" t="s">
        <v>2554</v>
      </c>
      <c r="E1694" s="29" t="s">
        <v>1775</v>
      </c>
      <c r="F1694" s="29" t="s">
        <v>1776</v>
      </c>
      <c r="G1694" s="29" t="s">
        <v>1975</v>
      </c>
      <c r="H1694" s="30">
        <v>44631</v>
      </c>
      <c r="I1694" s="30">
        <v>46387</v>
      </c>
      <c r="J1694" s="30" t="s">
        <v>1921</v>
      </c>
      <c r="K1694" s="29" t="s">
        <v>2531</v>
      </c>
      <c r="L1694" s="29" t="s">
        <v>2532</v>
      </c>
      <c r="M1694" s="29" t="s">
        <v>1978</v>
      </c>
      <c r="N1694" s="29" t="s">
        <v>1990</v>
      </c>
      <c r="O1694" s="29" t="s">
        <v>1991</v>
      </c>
      <c r="P1694" s="29" t="s">
        <v>1981</v>
      </c>
      <c r="Q1694" s="29" t="s">
        <v>1982</v>
      </c>
      <c r="R1694" s="30">
        <v>45931</v>
      </c>
      <c r="S1694" s="30"/>
      <c r="T1694" s="30">
        <v>45992</v>
      </c>
      <c r="U1694" s="30"/>
      <c r="V1694" s="29" t="s">
        <v>1983</v>
      </c>
      <c r="W1694" s="29" t="s">
        <v>1984</v>
      </c>
      <c r="X1694" s="30">
        <v>44571</v>
      </c>
      <c r="Y1694" s="29" t="s">
        <v>1985</v>
      </c>
    </row>
    <row r="1695" spans="1:25" x14ac:dyDescent="0.25">
      <c r="A1695" s="28" t="s">
        <v>2528</v>
      </c>
      <c r="B1695" s="29" t="s">
        <v>2529</v>
      </c>
      <c r="C1695" s="29" t="s">
        <v>1774</v>
      </c>
      <c r="D1695" s="29" t="s">
        <v>2554</v>
      </c>
      <c r="E1695" s="29" t="s">
        <v>1775</v>
      </c>
      <c r="F1695" s="29" t="s">
        <v>1776</v>
      </c>
      <c r="G1695" s="29" t="s">
        <v>1975</v>
      </c>
      <c r="H1695" s="30">
        <v>44631</v>
      </c>
      <c r="I1695" s="30">
        <v>46387</v>
      </c>
      <c r="J1695" s="30" t="s">
        <v>1921</v>
      </c>
      <c r="K1695" s="29" t="s">
        <v>2531</v>
      </c>
      <c r="L1695" s="29" t="s">
        <v>2532</v>
      </c>
      <c r="M1695" s="29" t="s">
        <v>1978</v>
      </c>
      <c r="N1695" s="29" t="s">
        <v>1992</v>
      </c>
      <c r="O1695" s="29" t="s">
        <v>1993</v>
      </c>
      <c r="P1695" s="29" t="s">
        <v>1981</v>
      </c>
      <c r="Q1695" s="29" t="s">
        <v>1982</v>
      </c>
      <c r="R1695" s="30">
        <v>45901</v>
      </c>
      <c r="S1695" s="30"/>
      <c r="T1695" s="30">
        <v>45931</v>
      </c>
      <c r="U1695" s="30"/>
      <c r="V1695" s="29" t="s">
        <v>1983</v>
      </c>
      <c r="W1695" s="29" t="s">
        <v>1984</v>
      </c>
      <c r="X1695" s="30">
        <v>44571</v>
      </c>
      <c r="Y1695" s="29" t="s">
        <v>1985</v>
      </c>
    </row>
    <row r="1696" spans="1:25" x14ac:dyDescent="0.25">
      <c r="A1696" s="28" t="s">
        <v>2528</v>
      </c>
      <c r="B1696" s="29" t="s">
        <v>2529</v>
      </c>
      <c r="C1696" s="29" t="s">
        <v>1774</v>
      </c>
      <c r="D1696" s="29" t="s">
        <v>2554</v>
      </c>
      <c r="E1696" s="29" t="s">
        <v>1775</v>
      </c>
      <c r="F1696" s="29" t="s">
        <v>1776</v>
      </c>
      <c r="G1696" s="29" t="s">
        <v>1975</v>
      </c>
      <c r="H1696" s="30">
        <v>44631</v>
      </c>
      <c r="I1696" s="30">
        <v>46387</v>
      </c>
      <c r="J1696" s="30" t="s">
        <v>1921</v>
      </c>
      <c r="K1696" s="29" t="s">
        <v>2531</v>
      </c>
      <c r="L1696" s="29" t="s">
        <v>2532</v>
      </c>
      <c r="M1696" s="29" t="s">
        <v>1978</v>
      </c>
      <c r="N1696" s="29" t="s">
        <v>1994</v>
      </c>
      <c r="O1696" s="29" t="s">
        <v>1995</v>
      </c>
      <c r="P1696" s="29" t="s">
        <v>1981</v>
      </c>
      <c r="Q1696" s="29" t="s">
        <v>1982</v>
      </c>
      <c r="R1696" s="30">
        <v>46007</v>
      </c>
      <c r="S1696" s="30"/>
      <c r="T1696" s="30">
        <v>46631</v>
      </c>
      <c r="U1696" s="30"/>
      <c r="V1696" s="29" t="s">
        <v>1983</v>
      </c>
      <c r="W1696" s="29" t="s">
        <v>1984</v>
      </c>
      <c r="X1696" s="30">
        <v>44571</v>
      </c>
      <c r="Y1696" s="29" t="s">
        <v>1985</v>
      </c>
    </row>
    <row r="1697" spans="1:25" x14ac:dyDescent="0.25">
      <c r="A1697" s="28" t="s">
        <v>2528</v>
      </c>
      <c r="B1697" s="29" t="s">
        <v>2529</v>
      </c>
      <c r="C1697" s="29" t="s">
        <v>1774</v>
      </c>
      <c r="D1697" s="29" t="s">
        <v>2554</v>
      </c>
      <c r="E1697" s="29" t="s">
        <v>1775</v>
      </c>
      <c r="F1697" s="29" t="s">
        <v>1776</v>
      </c>
      <c r="G1697" s="29" t="s">
        <v>1975</v>
      </c>
      <c r="H1697" s="30">
        <v>44631</v>
      </c>
      <c r="I1697" s="30">
        <v>46387</v>
      </c>
      <c r="J1697" s="30" t="s">
        <v>1921</v>
      </c>
      <c r="K1697" s="29" t="s">
        <v>2531</v>
      </c>
      <c r="L1697" s="29" t="s">
        <v>2532</v>
      </c>
      <c r="M1697" s="29" t="s">
        <v>1978</v>
      </c>
      <c r="N1697" s="29" t="s">
        <v>1996</v>
      </c>
      <c r="O1697" s="29" t="s">
        <v>1997</v>
      </c>
      <c r="P1697" s="29" t="s">
        <v>1981</v>
      </c>
      <c r="Q1697" s="29" t="s">
        <v>1982</v>
      </c>
      <c r="R1697" s="30">
        <v>46632</v>
      </c>
      <c r="S1697" s="30"/>
      <c r="T1697" s="30">
        <v>46693</v>
      </c>
      <c r="U1697" s="30"/>
      <c r="V1697" s="29" t="s">
        <v>1983</v>
      </c>
      <c r="W1697" s="29" t="s">
        <v>1984</v>
      </c>
      <c r="X1697" s="30">
        <v>44571</v>
      </c>
      <c r="Y1697" s="29" t="s">
        <v>1985</v>
      </c>
    </row>
    <row r="1698" spans="1:25" x14ac:dyDescent="0.25">
      <c r="A1698" s="28" t="s">
        <v>2528</v>
      </c>
      <c r="B1698" s="29" t="s">
        <v>2529</v>
      </c>
      <c r="C1698" s="29" t="s">
        <v>1792</v>
      </c>
      <c r="D1698" s="29" t="s">
        <v>2560</v>
      </c>
      <c r="E1698" s="29" t="s">
        <v>1793</v>
      </c>
      <c r="F1698" s="29" t="s">
        <v>1794</v>
      </c>
      <c r="G1698" s="29" t="s">
        <v>1975</v>
      </c>
      <c r="H1698" s="30">
        <v>44630</v>
      </c>
      <c r="I1698" s="30">
        <v>46752</v>
      </c>
      <c r="J1698" s="30" t="s">
        <v>1921</v>
      </c>
      <c r="K1698" s="29" t="s">
        <v>2531</v>
      </c>
      <c r="L1698" s="29" t="s">
        <v>2532</v>
      </c>
      <c r="M1698" s="29" t="s">
        <v>1978</v>
      </c>
      <c r="N1698" s="29" t="s">
        <v>1979</v>
      </c>
      <c r="O1698" s="29" t="s">
        <v>1980</v>
      </c>
      <c r="P1698" s="29" t="s">
        <v>1981</v>
      </c>
      <c r="Q1698" s="29" t="s">
        <v>1982</v>
      </c>
      <c r="R1698" s="30">
        <v>44606</v>
      </c>
      <c r="S1698" s="30">
        <v>44606</v>
      </c>
      <c r="T1698" s="30">
        <v>44849</v>
      </c>
      <c r="U1698" s="30">
        <v>45197</v>
      </c>
      <c r="V1698" s="29" t="s">
        <v>2000</v>
      </c>
      <c r="W1698" s="29" t="s">
        <v>2001</v>
      </c>
      <c r="X1698" s="30">
        <v>44873</v>
      </c>
      <c r="Y1698" s="29" t="s">
        <v>1985</v>
      </c>
    </row>
    <row r="1699" spans="1:25" x14ac:dyDescent="0.25">
      <c r="A1699" s="28" t="s">
        <v>2528</v>
      </c>
      <c r="B1699" s="29" t="s">
        <v>2529</v>
      </c>
      <c r="C1699" s="29" t="s">
        <v>1792</v>
      </c>
      <c r="D1699" s="29" t="s">
        <v>2560</v>
      </c>
      <c r="E1699" s="29" t="s">
        <v>1793</v>
      </c>
      <c r="F1699" s="29" t="s">
        <v>1794</v>
      </c>
      <c r="G1699" s="29" t="s">
        <v>1975</v>
      </c>
      <c r="H1699" s="30">
        <v>44630</v>
      </c>
      <c r="I1699" s="30">
        <v>46752</v>
      </c>
      <c r="J1699" s="30" t="s">
        <v>1921</v>
      </c>
      <c r="K1699" s="29" t="s">
        <v>2531</v>
      </c>
      <c r="L1699" s="29" t="s">
        <v>2532</v>
      </c>
      <c r="M1699" s="29" t="s">
        <v>1978</v>
      </c>
      <c r="N1699" s="29" t="s">
        <v>1986</v>
      </c>
      <c r="O1699" s="29" t="s">
        <v>1987</v>
      </c>
      <c r="P1699" s="29" t="s">
        <v>1981</v>
      </c>
      <c r="Q1699" s="29" t="s">
        <v>1982</v>
      </c>
      <c r="R1699" s="30">
        <v>44850</v>
      </c>
      <c r="S1699" s="30">
        <v>45427</v>
      </c>
      <c r="T1699" s="30">
        <v>44972</v>
      </c>
      <c r="U1699" s="30">
        <v>45574</v>
      </c>
      <c r="V1699" s="29" t="s">
        <v>2000</v>
      </c>
      <c r="W1699" s="29" t="s">
        <v>2001</v>
      </c>
      <c r="X1699" s="30">
        <v>44873</v>
      </c>
      <c r="Y1699" s="29" t="s">
        <v>1985</v>
      </c>
    </row>
    <row r="1700" spans="1:25" x14ac:dyDescent="0.25">
      <c r="A1700" s="28" t="s">
        <v>2528</v>
      </c>
      <c r="B1700" s="29" t="s">
        <v>2529</v>
      </c>
      <c r="C1700" s="29" t="s">
        <v>1792</v>
      </c>
      <c r="D1700" s="29" t="s">
        <v>2560</v>
      </c>
      <c r="E1700" s="29" t="s">
        <v>1793</v>
      </c>
      <c r="F1700" s="29" t="s">
        <v>1794</v>
      </c>
      <c r="G1700" s="29" t="s">
        <v>1975</v>
      </c>
      <c r="H1700" s="30">
        <v>44630</v>
      </c>
      <c r="I1700" s="30">
        <v>46752</v>
      </c>
      <c r="J1700" s="30" t="s">
        <v>1921</v>
      </c>
      <c r="K1700" s="29" t="s">
        <v>2531</v>
      </c>
      <c r="L1700" s="29" t="s">
        <v>2532</v>
      </c>
      <c r="M1700" s="29" t="s">
        <v>1978</v>
      </c>
      <c r="N1700" s="29" t="s">
        <v>1988</v>
      </c>
      <c r="O1700" s="29" t="s">
        <v>1989</v>
      </c>
      <c r="P1700" s="29" t="s">
        <v>1981</v>
      </c>
      <c r="Q1700" s="29" t="s">
        <v>1982</v>
      </c>
      <c r="R1700" s="30">
        <v>45596</v>
      </c>
      <c r="S1700" s="30">
        <v>45428</v>
      </c>
      <c r="T1700" s="30">
        <v>45808</v>
      </c>
      <c r="U1700" s="30"/>
      <c r="V1700" s="29" t="s">
        <v>2000</v>
      </c>
      <c r="W1700" s="29" t="s">
        <v>2001</v>
      </c>
      <c r="X1700" s="30">
        <v>44873</v>
      </c>
      <c r="Y1700" s="29" t="s">
        <v>1985</v>
      </c>
    </row>
    <row r="1701" spans="1:25" x14ac:dyDescent="0.25">
      <c r="A1701" s="28" t="s">
        <v>2528</v>
      </c>
      <c r="B1701" s="29" t="s">
        <v>2529</v>
      </c>
      <c r="C1701" s="29" t="s">
        <v>1792</v>
      </c>
      <c r="D1701" s="29" t="s">
        <v>2560</v>
      </c>
      <c r="E1701" s="29" t="s">
        <v>1793</v>
      </c>
      <c r="F1701" s="29" t="s">
        <v>1794</v>
      </c>
      <c r="G1701" s="29" t="s">
        <v>1975</v>
      </c>
      <c r="H1701" s="30">
        <v>44630</v>
      </c>
      <c r="I1701" s="30">
        <v>46752</v>
      </c>
      <c r="J1701" s="30" t="s">
        <v>1921</v>
      </c>
      <c r="K1701" s="29" t="s">
        <v>2531</v>
      </c>
      <c r="L1701" s="29" t="s">
        <v>2532</v>
      </c>
      <c r="M1701" s="29" t="s">
        <v>1978</v>
      </c>
      <c r="N1701" s="29" t="s">
        <v>1990</v>
      </c>
      <c r="O1701" s="29" t="s">
        <v>1991</v>
      </c>
      <c r="P1701" s="29" t="s">
        <v>1981</v>
      </c>
      <c r="Q1701" s="29" t="s">
        <v>1982</v>
      </c>
      <c r="R1701" s="30">
        <v>45746</v>
      </c>
      <c r="S1701" s="30"/>
      <c r="T1701" s="30">
        <v>45869</v>
      </c>
      <c r="U1701" s="30"/>
      <c r="V1701" s="29" t="s">
        <v>2000</v>
      </c>
      <c r="W1701" s="29" t="s">
        <v>2001</v>
      </c>
      <c r="X1701" s="30">
        <v>44873</v>
      </c>
      <c r="Y1701" s="29" t="s">
        <v>1985</v>
      </c>
    </row>
    <row r="1702" spans="1:25" x14ac:dyDescent="0.25">
      <c r="A1702" s="28" t="s">
        <v>2528</v>
      </c>
      <c r="B1702" s="29" t="s">
        <v>2529</v>
      </c>
      <c r="C1702" s="29" t="s">
        <v>1792</v>
      </c>
      <c r="D1702" s="29" t="s">
        <v>2560</v>
      </c>
      <c r="E1702" s="29" t="s">
        <v>1793</v>
      </c>
      <c r="F1702" s="29" t="s">
        <v>1794</v>
      </c>
      <c r="G1702" s="29" t="s">
        <v>1975</v>
      </c>
      <c r="H1702" s="30">
        <v>44630</v>
      </c>
      <c r="I1702" s="30">
        <v>46752</v>
      </c>
      <c r="J1702" s="30" t="s">
        <v>1921</v>
      </c>
      <c r="K1702" s="29" t="s">
        <v>2531</v>
      </c>
      <c r="L1702" s="29" t="s">
        <v>2532</v>
      </c>
      <c r="M1702" s="29" t="s">
        <v>1978</v>
      </c>
      <c r="N1702" s="29" t="s">
        <v>1992</v>
      </c>
      <c r="O1702" s="29" t="s">
        <v>1993</v>
      </c>
      <c r="P1702" s="29" t="s">
        <v>1981</v>
      </c>
      <c r="Q1702" s="29" t="s">
        <v>1982</v>
      </c>
      <c r="R1702" s="30">
        <v>45931</v>
      </c>
      <c r="S1702" s="30"/>
      <c r="T1702" s="30">
        <v>45961</v>
      </c>
      <c r="U1702" s="30"/>
      <c r="V1702" s="29" t="s">
        <v>2000</v>
      </c>
      <c r="W1702" s="29" t="s">
        <v>2001</v>
      </c>
      <c r="X1702" s="30">
        <v>44873</v>
      </c>
      <c r="Y1702" s="29" t="s">
        <v>1985</v>
      </c>
    </row>
    <row r="1703" spans="1:25" x14ac:dyDescent="0.25">
      <c r="A1703" s="28" t="s">
        <v>2528</v>
      </c>
      <c r="B1703" s="29" t="s">
        <v>2529</v>
      </c>
      <c r="C1703" s="29" t="s">
        <v>1792</v>
      </c>
      <c r="D1703" s="29" t="s">
        <v>2560</v>
      </c>
      <c r="E1703" s="29" t="s">
        <v>1793</v>
      </c>
      <c r="F1703" s="29" t="s">
        <v>1794</v>
      </c>
      <c r="G1703" s="29" t="s">
        <v>1975</v>
      </c>
      <c r="H1703" s="30">
        <v>44630</v>
      </c>
      <c r="I1703" s="30">
        <v>46752</v>
      </c>
      <c r="J1703" s="30" t="s">
        <v>1921</v>
      </c>
      <c r="K1703" s="29" t="s">
        <v>2531</v>
      </c>
      <c r="L1703" s="29" t="s">
        <v>2532</v>
      </c>
      <c r="M1703" s="29" t="s">
        <v>1978</v>
      </c>
      <c r="N1703" s="29" t="s">
        <v>1994</v>
      </c>
      <c r="O1703" s="29" t="s">
        <v>1995</v>
      </c>
      <c r="P1703" s="29" t="s">
        <v>1981</v>
      </c>
      <c r="Q1703" s="29" t="s">
        <v>1982</v>
      </c>
      <c r="R1703" s="30">
        <v>45963</v>
      </c>
      <c r="S1703" s="30"/>
      <c r="T1703" s="30">
        <v>46111</v>
      </c>
      <c r="U1703" s="30"/>
      <c r="V1703" s="29" t="s">
        <v>2000</v>
      </c>
      <c r="W1703" s="29" t="s">
        <v>2001</v>
      </c>
      <c r="X1703" s="30">
        <v>44873</v>
      </c>
      <c r="Y1703" s="29" t="s">
        <v>1985</v>
      </c>
    </row>
    <row r="1704" spans="1:25" x14ac:dyDescent="0.25">
      <c r="A1704" s="28" t="s">
        <v>2528</v>
      </c>
      <c r="B1704" s="29" t="s">
        <v>2529</v>
      </c>
      <c r="C1704" s="29" t="s">
        <v>1792</v>
      </c>
      <c r="D1704" s="29" t="s">
        <v>2560</v>
      </c>
      <c r="E1704" s="29" t="s">
        <v>1793</v>
      </c>
      <c r="F1704" s="29" t="s">
        <v>1794</v>
      </c>
      <c r="G1704" s="29" t="s">
        <v>1975</v>
      </c>
      <c r="H1704" s="30">
        <v>44630</v>
      </c>
      <c r="I1704" s="30">
        <v>46752</v>
      </c>
      <c r="J1704" s="30" t="s">
        <v>1921</v>
      </c>
      <c r="K1704" s="29" t="s">
        <v>2531</v>
      </c>
      <c r="L1704" s="29" t="s">
        <v>2532</v>
      </c>
      <c r="M1704" s="29" t="s">
        <v>1978</v>
      </c>
      <c r="N1704" s="29" t="s">
        <v>1996</v>
      </c>
      <c r="O1704" s="29" t="s">
        <v>1997</v>
      </c>
      <c r="P1704" s="29" t="s">
        <v>1981</v>
      </c>
      <c r="Q1704" s="29" t="s">
        <v>1982</v>
      </c>
      <c r="R1704" s="30">
        <v>46113</v>
      </c>
      <c r="S1704" s="30"/>
      <c r="T1704" s="30">
        <v>46174</v>
      </c>
      <c r="U1704" s="30"/>
      <c r="V1704" s="29" t="s">
        <v>2000</v>
      </c>
      <c r="W1704" s="29" t="s">
        <v>2001</v>
      </c>
      <c r="X1704" s="30">
        <v>44873</v>
      </c>
      <c r="Y1704" s="29" t="s">
        <v>1985</v>
      </c>
    </row>
    <row r="1705" spans="1:25" x14ac:dyDescent="0.25">
      <c r="A1705" s="28" t="s">
        <v>2528</v>
      </c>
      <c r="B1705" s="29" t="s">
        <v>2529</v>
      </c>
      <c r="C1705" s="29" t="s">
        <v>1789</v>
      </c>
      <c r="D1705" s="29" t="s">
        <v>2559</v>
      </c>
      <c r="E1705" s="29" t="s">
        <v>1790</v>
      </c>
      <c r="F1705" s="29" t="s">
        <v>1791</v>
      </c>
      <c r="G1705" s="29" t="s">
        <v>1975</v>
      </c>
      <c r="H1705" s="30">
        <v>44825</v>
      </c>
      <c r="I1705" s="30">
        <v>46752</v>
      </c>
      <c r="J1705" s="30" t="s">
        <v>1921</v>
      </c>
      <c r="K1705" s="29" t="s">
        <v>2531</v>
      </c>
      <c r="L1705" s="29" t="s">
        <v>2532</v>
      </c>
      <c r="M1705" s="29" t="s">
        <v>1978</v>
      </c>
      <c r="N1705" s="29" t="s">
        <v>1979</v>
      </c>
      <c r="O1705" s="29" t="s">
        <v>1980</v>
      </c>
      <c r="P1705" s="29" t="s">
        <v>1981</v>
      </c>
      <c r="Q1705" s="29" t="s">
        <v>1982</v>
      </c>
      <c r="R1705" s="30">
        <v>44788</v>
      </c>
      <c r="S1705" s="30">
        <v>45107</v>
      </c>
      <c r="T1705" s="30">
        <v>44849</v>
      </c>
      <c r="U1705" s="30">
        <v>45197</v>
      </c>
      <c r="V1705" s="29" t="s">
        <v>2000</v>
      </c>
      <c r="W1705" s="29" t="s">
        <v>2001</v>
      </c>
      <c r="X1705" s="30">
        <v>44873</v>
      </c>
      <c r="Y1705" s="29" t="s">
        <v>1985</v>
      </c>
    </row>
    <row r="1706" spans="1:25" x14ac:dyDescent="0.25">
      <c r="A1706" s="28" t="s">
        <v>2528</v>
      </c>
      <c r="B1706" s="29" t="s">
        <v>2529</v>
      </c>
      <c r="C1706" s="29" t="s">
        <v>1789</v>
      </c>
      <c r="D1706" s="29" t="s">
        <v>2559</v>
      </c>
      <c r="E1706" s="29" t="s">
        <v>1790</v>
      </c>
      <c r="F1706" s="29" t="s">
        <v>1791</v>
      </c>
      <c r="G1706" s="29" t="s">
        <v>1975</v>
      </c>
      <c r="H1706" s="30">
        <v>44825</v>
      </c>
      <c r="I1706" s="30">
        <v>46752</v>
      </c>
      <c r="J1706" s="30" t="s">
        <v>1921</v>
      </c>
      <c r="K1706" s="29" t="s">
        <v>2531</v>
      </c>
      <c r="L1706" s="29" t="s">
        <v>2532</v>
      </c>
      <c r="M1706" s="29" t="s">
        <v>1978</v>
      </c>
      <c r="N1706" s="29" t="s">
        <v>1986</v>
      </c>
      <c r="O1706" s="29" t="s">
        <v>1987</v>
      </c>
      <c r="P1706" s="29" t="s">
        <v>1981</v>
      </c>
      <c r="Q1706" s="29" t="s">
        <v>1982</v>
      </c>
      <c r="R1706" s="30">
        <v>44850</v>
      </c>
      <c r="S1706" s="30">
        <v>45355</v>
      </c>
      <c r="T1706" s="30">
        <v>44972</v>
      </c>
      <c r="U1706" s="30">
        <v>45557</v>
      </c>
      <c r="V1706" s="29" t="s">
        <v>2000</v>
      </c>
      <c r="W1706" s="29" t="s">
        <v>2001</v>
      </c>
      <c r="X1706" s="30">
        <v>44873</v>
      </c>
      <c r="Y1706" s="29" t="s">
        <v>1985</v>
      </c>
    </row>
    <row r="1707" spans="1:25" x14ac:dyDescent="0.25">
      <c r="A1707" s="28" t="s">
        <v>2528</v>
      </c>
      <c r="B1707" s="29" t="s">
        <v>2529</v>
      </c>
      <c r="C1707" s="29" t="s">
        <v>1789</v>
      </c>
      <c r="D1707" s="29" t="s">
        <v>2559</v>
      </c>
      <c r="E1707" s="29" t="s">
        <v>1790</v>
      </c>
      <c r="F1707" s="29" t="s">
        <v>1791</v>
      </c>
      <c r="G1707" s="29" t="s">
        <v>1975</v>
      </c>
      <c r="H1707" s="30">
        <v>44825</v>
      </c>
      <c r="I1707" s="30">
        <v>46752</v>
      </c>
      <c r="J1707" s="30" t="s">
        <v>1921</v>
      </c>
      <c r="K1707" s="29" t="s">
        <v>2531</v>
      </c>
      <c r="L1707" s="29" t="s">
        <v>2532</v>
      </c>
      <c r="M1707" s="29" t="s">
        <v>1978</v>
      </c>
      <c r="N1707" s="29" t="s">
        <v>1988</v>
      </c>
      <c r="O1707" s="29" t="s">
        <v>1989</v>
      </c>
      <c r="P1707" s="29" t="s">
        <v>1981</v>
      </c>
      <c r="Q1707" s="29" t="s">
        <v>1982</v>
      </c>
      <c r="R1707" s="30">
        <v>45596</v>
      </c>
      <c r="S1707" s="30">
        <v>45356</v>
      </c>
      <c r="T1707" s="30">
        <v>45777</v>
      </c>
      <c r="U1707" s="30"/>
      <c r="V1707" s="29" t="s">
        <v>2000</v>
      </c>
      <c r="W1707" s="29" t="s">
        <v>2001</v>
      </c>
      <c r="X1707" s="30">
        <v>44873</v>
      </c>
      <c r="Y1707" s="29" t="s">
        <v>1985</v>
      </c>
    </row>
    <row r="1708" spans="1:25" x14ac:dyDescent="0.25">
      <c r="A1708" s="28" t="s">
        <v>2528</v>
      </c>
      <c r="B1708" s="29" t="s">
        <v>2529</v>
      </c>
      <c r="C1708" s="29" t="s">
        <v>1789</v>
      </c>
      <c r="D1708" s="29" t="s">
        <v>2559</v>
      </c>
      <c r="E1708" s="29" t="s">
        <v>1790</v>
      </c>
      <c r="F1708" s="29" t="s">
        <v>1791</v>
      </c>
      <c r="G1708" s="29" t="s">
        <v>1975</v>
      </c>
      <c r="H1708" s="30">
        <v>44825</v>
      </c>
      <c r="I1708" s="30">
        <v>46752</v>
      </c>
      <c r="J1708" s="30" t="s">
        <v>1921</v>
      </c>
      <c r="K1708" s="29" t="s">
        <v>2531</v>
      </c>
      <c r="L1708" s="29" t="s">
        <v>2532</v>
      </c>
      <c r="M1708" s="29" t="s">
        <v>1978</v>
      </c>
      <c r="N1708" s="29" t="s">
        <v>1990</v>
      </c>
      <c r="O1708" s="29" t="s">
        <v>1991</v>
      </c>
      <c r="P1708" s="29" t="s">
        <v>1981</v>
      </c>
      <c r="Q1708" s="29" t="s">
        <v>1982</v>
      </c>
      <c r="R1708" s="30">
        <v>45731</v>
      </c>
      <c r="S1708" s="30"/>
      <c r="T1708" s="30">
        <v>45778</v>
      </c>
      <c r="U1708" s="30"/>
      <c r="V1708" s="29" t="s">
        <v>2000</v>
      </c>
      <c r="W1708" s="29" t="s">
        <v>2001</v>
      </c>
      <c r="X1708" s="30">
        <v>44873</v>
      </c>
      <c r="Y1708" s="29" t="s">
        <v>1985</v>
      </c>
    </row>
    <row r="1709" spans="1:25" x14ac:dyDescent="0.25">
      <c r="A1709" s="28" t="s">
        <v>2528</v>
      </c>
      <c r="B1709" s="29" t="s">
        <v>2529</v>
      </c>
      <c r="C1709" s="29" t="s">
        <v>1789</v>
      </c>
      <c r="D1709" s="29" t="s">
        <v>2559</v>
      </c>
      <c r="E1709" s="29" t="s">
        <v>1790</v>
      </c>
      <c r="F1709" s="29" t="s">
        <v>1791</v>
      </c>
      <c r="G1709" s="29" t="s">
        <v>1975</v>
      </c>
      <c r="H1709" s="30">
        <v>44825</v>
      </c>
      <c r="I1709" s="30">
        <v>46752</v>
      </c>
      <c r="J1709" s="30" t="s">
        <v>1921</v>
      </c>
      <c r="K1709" s="29" t="s">
        <v>2531</v>
      </c>
      <c r="L1709" s="29" t="s">
        <v>2532</v>
      </c>
      <c r="M1709" s="29" t="s">
        <v>1978</v>
      </c>
      <c r="N1709" s="29" t="s">
        <v>1992</v>
      </c>
      <c r="O1709" s="29" t="s">
        <v>1993</v>
      </c>
      <c r="P1709" s="29" t="s">
        <v>1981</v>
      </c>
      <c r="Q1709" s="29" t="s">
        <v>1982</v>
      </c>
      <c r="R1709" s="30">
        <v>45839</v>
      </c>
      <c r="S1709" s="30"/>
      <c r="T1709" s="30">
        <v>45868</v>
      </c>
      <c r="U1709" s="30"/>
      <c r="V1709" s="29" t="s">
        <v>2000</v>
      </c>
      <c r="W1709" s="29" t="s">
        <v>2001</v>
      </c>
      <c r="X1709" s="30">
        <v>44873</v>
      </c>
      <c r="Y1709" s="29" t="s">
        <v>1985</v>
      </c>
    </row>
    <row r="1710" spans="1:25" x14ac:dyDescent="0.25">
      <c r="A1710" s="28" t="s">
        <v>2528</v>
      </c>
      <c r="B1710" s="29" t="s">
        <v>2529</v>
      </c>
      <c r="C1710" s="29" t="s">
        <v>1789</v>
      </c>
      <c r="D1710" s="29" t="s">
        <v>2559</v>
      </c>
      <c r="E1710" s="29" t="s">
        <v>1790</v>
      </c>
      <c r="F1710" s="29" t="s">
        <v>1791</v>
      </c>
      <c r="G1710" s="29" t="s">
        <v>1975</v>
      </c>
      <c r="H1710" s="30">
        <v>44825</v>
      </c>
      <c r="I1710" s="30">
        <v>46752</v>
      </c>
      <c r="J1710" s="30" t="s">
        <v>1921</v>
      </c>
      <c r="K1710" s="29" t="s">
        <v>2531</v>
      </c>
      <c r="L1710" s="29" t="s">
        <v>2532</v>
      </c>
      <c r="M1710" s="29" t="s">
        <v>1978</v>
      </c>
      <c r="N1710" s="29" t="s">
        <v>1994</v>
      </c>
      <c r="O1710" s="29" t="s">
        <v>1995</v>
      </c>
      <c r="P1710" s="29" t="s">
        <v>1981</v>
      </c>
      <c r="Q1710" s="29" t="s">
        <v>1982</v>
      </c>
      <c r="R1710" s="30">
        <v>45901</v>
      </c>
      <c r="S1710" s="30"/>
      <c r="T1710" s="30">
        <v>46751</v>
      </c>
      <c r="U1710" s="30"/>
      <c r="V1710" s="29" t="s">
        <v>2000</v>
      </c>
      <c r="W1710" s="29" t="s">
        <v>2001</v>
      </c>
      <c r="X1710" s="30">
        <v>44873</v>
      </c>
      <c r="Y1710" s="29" t="s">
        <v>1985</v>
      </c>
    </row>
    <row r="1711" spans="1:25" x14ac:dyDescent="0.25">
      <c r="A1711" s="28" t="s">
        <v>2528</v>
      </c>
      <c r="B1711" s="29" t="s">
        <v>2529</v>
      </c>
      <c r="C1711" s="29" t="s">
        <v>1789</v>
      </c>
      <c r="D1711" s="29" t="s">
        <v>2559</v>
      </c>
      <c r="E1711" s="29" t="s">
        <v>1790</v>
      </c>
      <c r="F1711" s="29" t="s">
        <v>1791</v>
      </c>
      <c r="G1711" s="29" t="s">
        <v>1975</v>
      </c>
      <c r="H1711" s="30">
        <v>44825</v>
      </c>
      <c r="I1711" s="30">
        <v>46752</v>
      </c>
      <c r="J1711" s="30" t="s">
        <v>1921</v>
      </c>
      <c r="K1711" s="29" t="s">
        <v>2531</v>
      </c>
      <c r="L1711" s="29" t="s">
        <v>2532</v>
      </c>
      <c r="M1711" s="29" t="s">
        <v>1978</v>
      </c>
      <c r="N1711" s="29" t="s">
        <v>1996</v>
      </c>
      <c r="O1711" s="29" t="s">
        <v>1997</v>
      </c>
      <c r="P1711" s="29" t="s">
        <v>1981</v>
      </c>
      <c r="Q1711" s="29" t="s">
        <v>1982</v>
      </c>
      <c r="R1711" s="30">
        <v>46661</v>
      </c>
      <c r="S1711" s="30"/>
      <c r="T1711" s="30">
        <v>46752</v>
      </c>
      <c r="U1711" s="30"/>
      <c r="V1711" s="29" t="s">
        <v>2000</v>
      </c>
      <c r="W1711" s="29" t="s">
        <v>2001</v>
      </c>
      <c r="X1711" s="30">
        <v>44873</v>
      </c>
      <c r="Y1711" s="29" t="s">
        <v>1985</v>
      </c>
    </row>
    <row r="1712" spans="1:25" x14ac:dyDescent="0.25">
      <c r="A1712" s="28" t="s">
        <v>2528</v>
      </c>
      <c r="B1712" s="29" t="s">
        <v>2529</v>
      </c>
      <c r="C1712" s="29" t="s">
        <v>1750</v>
      </c>
      <c r="D1712" s="29" t="s">
        <v>2546</v>
      </c>
      <c r="E1712" s="29" t="s">
        <v>1751</v>
      </c>
      <c r="F1712" s="29" t="s">
        <v>1752</v>
      </c>
      <c r="G1712" s="29" t="s">
        <v>1975</v>
      </c>
      <c r="H1712" s="30">
        <v>44629</v>
      </c>
      <c r="I1712" s="30">
        <v>44926</v>
      </c>
      <c r="J1712" s="30" t="s">
        <v>1921</v>
      </c>
      <c r="K1712" s="29" t="s">
        <v>2531</v>
      </c>
      <c r="L1712" s="29" t="s">
        <v>2532</v>
      </c>
      <c r="M1712" s="29" t="s">
        <v>1978</v>
      </c>
      <c r="N1712" s="29" t="s">
        <v>1979</v>
      </c>
      <c r="O1712" s="29" t="s">
        <v>1980</v>
      </c>
      <c r="P1712" s="29" t="s">
        <v>1981</v>
      </c>
      <c r="Q1712" s="29" t="s">
        <v>1982</v>
      </c>
      <c r="R1712" s="30">
        <v>42627</v>
      </c>
      <c r="S1712" s="30">
        <v>42627</v>
      </c>
      <c r="T1712" s="30">
        <v>44574</v>
      </c>
      <c r="U1712" s="30">
        <v>44574</v>
      </c>
      <c r="V1712" s="29" t="s">
        <v>2000</v>
      </c>
      <c r="W1712" s="29" t="s">
        <v>2001</v>
      </c>
      <c r="X1712" s="30">
        <v>44873</v>
      </c>
      <c r="Y1712" s="29" t="s">
        <v>1985</v>
      </c>
    </row>
    <row r="1713" spans="1:25" x14ac:dyDescent="0.25">
      <c r="A1713" s="28" t="s">
        <v>2528</v>
      </c>
      <c r="B1713" s="29" t="s">
        <v>2529</v>
      </c>
      <c r="C1713" s="29" t="s">
        <v>1750</v>
      </c>
      <c r="D1713" s="29" t="s">
        <v>2546</v>
      </c>
      <c r="E1713" s="29" t="s">
        <v>1751</v>
      </c>
      <c r="F1713" s="29" t="s">
        <v>1752</v>
      </c>
      <c r="G1713" s="29" t="s">
        <v>1975</v>
      </c>
      <c r="H1713" s="30">
        <v>44629</v>
      </c>
      <c r="I1713" s="30">
        <v>44926</v>
      </c>
      <c r="J1713" s="30" t="s">
        <v>1921</v>
      </c>
      <c r="K1713" s="29" t="s">
        <v>2531</v>
      </c>
      <c r="L1713" s="29" t="s">
        <v>2532</v>
      </c>
      <c r="M1713" s="29" t="s">
        <v>1978</v>
      </c>
      <c r="N1713" s="29" t="s">
        <v>1986</v>
      </c>
      <c r="O1713" s="29" t="s">
        <v>1987</v>
      </c>
      <c r="P1713" s="29" t="s">
        <v>1981</v>
      </c>
      <c r="Q1713" s="29" t="s">
        <v>1982</v>
      </c>
      <c r="R1713" s="30">
        <v>44591</v>
      </c>
      <c r="S1713" s="30">
        <v>44591</v>
      </c>
      <c r="T1713" s="30">
        <v>44681</v>
      </c>
      <c r="U1713" s="30">
        <v>44681</v>
      </c>
      <c r="V1713" s="29" t="s">
        <v>2000</v>
      </c>
      <c r="W1713" s="29" t="s">
        <v>2001</v>
      </c>
      <c r="X1713" s="30">
        <v>44873</v>
      </c>
      <c r="Y1713" s="29" t="s">
        <v>1985</v>
      </c>
    </row>
    <row r="1714" spans="1:25" x14ac:dyDescent="0.25">
      <c r="A1714" s="28" t="s">
        <v>2528</v>
      </c>
      <c r="B1714" s="29" t="s">
        <v>2529</v>
      </c>
      <c r="C1714" s="29" t="s">
        <v>1750</v>
      </c>
      <c r="D1714" s="29" t="s">
        <v>2546</v>
      </c>
      <c r="E1714" s="29" t="s">
        <v>1751</v>
      </c>
      <c r="F1714" s="29" t="s">
        <v>1752</v>
      </c>
      <c r="G1714" s="29" t="s">
        <v>1975</v>
      </c>
      <c r="H1714" s="30">
        <v>44629</v>
      </c>
      <c r="I1714" s="30">
        <v>44926</v>
      </c>
      <c r="J1714" s="30" t="s">
        <v>1921</v>
      </c>
      <c r="K1714" s="29" t="s">
        <v>2531</v>
      </c>
      <c r="L1714" s="29" t="s">
        <v>2532</v>
      </c>
      <c r="M1714" s="29" t="s">
        <v>1978</v>
      </c>
      <c r="N1714" s="29" t="s">
        <v>1988</v>
      </c>
      <c r="O1714" s="29" t="s">
        <v>1989</v>
      </c>
      <c r="P1714" s="29" t="s">
        <v>1981</v>
      </c>
      <c r="Q1714" s="29" t="s">
        <v>1982</v>
      </c>
      <c r="R1714" s="30">
        <v>44711</v>
      </c>
      <c r="S1714" s="30">
        <v>44711</v>
      </c>
      <c r="T1714" s="30">
        <v>44925</v>
      </c>
      <c r="U1714" s="30">
        <v>44925</v>
      </c>
      <c r="V1714" s="29" t="s">
        <v>2000</v>
      </c>
      <c r="W1714" s="29" t="s">
        <v>2001</v>
      </c>
      <c r="X1714" s="30">
        <v>44873</v>
      </c>
      <c r="Y1714" s="29" t="s">
        <v>1985</v>
      </c>
    </row>
    <row r="1715" spans="1:25" x14ac:dyDescent="0.25">
      <c r="A1715" s="28" t="s">
        <v>2528</v>
      </c>
      <c r="B1715" s="29" t="s">
        <v>2529</v>
      </c>
      <c r="C1715" s="29" t="s">
        <v>1750</v>
      </c>
      <c r="D1715" s="29" t="s">
        <v>2546</v>
      </c>
      <c r="E1715" s="29" t="s">
        <v>1751</v>
      </c>
      <c r="F1715" s="29" t="s">
        <v>1752</v>
      </c>
      <c r="G1715" s="29" t="s">
        <v>1975</v>
      </c>
      <c r="H1715" s="30">
        <v>44629</v>
      </c>
      <c r="I1715" s="30">
        <v>44926</v>
      </c>
      <c r="J1715" s="30" t="s">
        <v>1921</v>
      </c>
      <c r="K1715" s="29" t="s">
        <v>2531</v>
      </c>
      <c r="L1715" s="29" t="s">
        <v>2532</v>
      </c>
      <c r="M1715" s="29" t="s">
        <v>1978</v>
      </c>
      <c r="N1715" s="29" t="s">
        <v>1990</v>
      </c>
      <c r="O1715" s="29" t="s">
        <v>1991</v>
      </c>
      <c r="P1715" s="29" t="s">
        <v>1981</v>
      </c>
      <c r="Q1715" s="29" t="s">
        <v>1982</v>
      </c>
      <c r="R1715" s="30">
        <v>45505</v>
      </c>
      <c r="S1715" s="30"/>
      <c r="T1715" s="30">
        <v>45534</v>
      </c>
      <c r="U1715" s="30"/>
      <c r="V1715" s="29" t="s">
        <v>2000</v>
      </c>
      <c r="W1715" s="29" t="s">
        <v>2001</v>
      </c>
      <c r="X1715" s="30">
        <v>44873</v>
      </c>
      <c r="Y1715" s="29" t="s">
        <v>1985</v>
      </c>
    </row>
    <row r="1716" spans="1:25" x14ac:dyDescent="0.25">
      <c r="A1716" s="28" t="s">
        <v>2528</v>
      </c>
      <c r="B1716" s="29" t="s">
        <v>2529</v>
      </c>
      <c r="C1716" s="29" t="s">
        <v>1750</v>
      </c>
      <c r="D1716" s="29" t="s">
        <v>2546</v>
      </c>
      <c r="E1716" s="29" t="s">
        <v>1751</v>
      </c>
      <c r="F1716" s="29" t="s">
        <v>1752</v>
      </c>
      <c r="G1716" s="29" t="s">
        <v>1975</v>
      </c>
      <c r="H1716" s="30">
        <v>44629</v>
      </c>
      <c r="I1716" s="30">
        <v>44926</v>
      </c>
      <c r="J1716" s="30" t="s">
        <v>1921</v>
      </c>
      <c r="K1716" s="29" t="s">
        <v>2531</v>
      </c>
      <c r="L1716" s="29" t="s">
        <v>2532</v>
      </c>
      <c r="M1716" s="29" t="s">
        <v>1978</v>
      </c>
      <c r="N1716" s="29" t="s">
        <v>1992</v>
      </c>
      <c r="O1716" s="29" t="s">
        <v>1993</v>
      </c>
      <c r="P1716" s="29" t="s">
        <v>1981</v>
      </c>
      <c r="Q1716" s="29" t="s">
        <v>1982</v>
      </c>
      <c r="R1716" s="30">
        <v>45537</v>
      </c>
      <c r="S1716" s="30"/>
      <c r="T1716" s="30">
        <v>45691</v>
      </c>
      <c r="U1716" s="30"/>
      <c r="V1716" s="29" t="s">
        <v>2000</v>
      </c>
      <c r="W1716" s="29" t="s">
        <v>2001</v>
      </c>
      <c r="X1716" s="30">
        <v>44873</v>
      </c>
      <c r="Y1716" s="29" t="s">
        <v>1985</v>
      </c>
    </row>
    <row r="1717" spans="1:25" x14ac:dyDescent="0.25">
      <c r="A1717" s="28" t="s">
        <v>2528</v>
      </c>
      <c r="B1717" s="29" t="s">
        <v>2529</v>
      </c>
      <c r="C1717" s="29" t="s">
        <v>1750</v>
      </c>
      <c r="D1717" s="29" t="s">
        <v>2546</v>
      </c>
      <c r="E1717" s="29" t="s">
        <v>1751</v>
      </c>
      <c r="F1717" s="29" t="s">
        <v>1752</v>
      </c>
      <c r="G1717" s="29" t="s">
        <v>1975</v>
      </c>
      <c r="H1717" s="30">
        <v>44629</v>
      </c>
      <c r="I1717" s="30">
        <v>44926</v>
      </c>
      <c r="J1717" s="30" t="s">
        <v>1921</v>
      </c>
      <c r="K1717" s="29" t="s">
        <v>2531</v>
      </c>
      <c r="L1717" s="29" t="s">
        <v>2532</v>
      </c>
      <c r="M1717" s="29" t="s">
        <v>1978</v>
      </c>
      <c r="N1717" s="29" t="s">
        <v>1994</v>
      </c>
      <c r="O1717" s="29" t="s">
        <v>1995</v>
      </c>
      <c r="P1717" s="29" t="s">
        <v>1981</v>
      </c>
      <c r="Q1717" s="29" t="s">
        <v>1982</v>
      </c>
      <c r="R1717" s="30">
        <v>45692</v>
      </c>
      <c r="S1717" s="30"/>
      <c r="T1717" s="30">
        <v>46238</v>
      </c>
      <c r="U1717" s="30"/>
      <c r="V1717" s="29" t="s">
        <v>2000</v>
      </c>
      <c r="W1717" s="29" t="s">
        <v>2001</v>
      </c>
      <c r="X1717" s="30">
        <v>44873</v>
      </c>
      <c r="Y1717" s="29" t="s">
        <v>1985</v>
      </c>
    </row>
    <row r="1718" spans="1:25" x14ac:dyDescent="0.25">
      <c r="A1718" s="28" t="s">
        <v>2528</v>
      </c>
      <c r="B1718" s="29" t="s">
        <v>2529</v>
      </c>
      <c r="C1718" s="29" t="s">
        <v>1750</v>
      </c>
      <c r="D1718" s="29" t="s">
        <v>2546</v>
      </c>
      <c r="E1718" s="29" t="s">
        <v>1751</v>
      </c>
      <c r="F1718" s="29" t="s">
        <v>1752</v>
      </c>
      <c r="G1718" s="29" t="s">
        <v>1975</v>
      </c>
      <c r="H1718" s="30">
        <v>44629</v>
      </c>
      <c r="I1718" s="30">
        <v>44926</v>
      </c>
      <c r="J1718" s="30" t="s">
        <v>1921</v>
      </c>
      <c r="K1718" s="29" t="s">
        <v>2531</v>
      </c>
      <c r="L1718" s="29" t="s">
        <v>2532</v>
      </c>
      <c r="M1718" s="29" t="s">
        <v>1978</v>
      </c>
      <c r="N1718" s="29" t="s">
        <v>1996</v>
      </c>
      <c r="O1718" s="29" t="s">
        <v>1997</v>
      </c>
      <c r="P1718" s="29" t="s">
        <v>1981</v>
      </c>
      <c r="Q1718" s="29" t="s">
        <v>1982</v>
      </c>
      <c r="R1718" s="30">
        <v>46239</v>
      </c>
      <c r="S1718" s="30"/>
      <c r="T1718" s="30">
        <v>46331</v>
      </c>
      <c r="U1718" s="30"/>
      <c r="V1718" s="29" t="s">
        <v>2000</v>
      </c>
      <c r="W1718" s="29" t="s">
        <v>2001</v>
      </c>
      <c r="X1718" s="30">
        <v>44873</v>
      </c>
      <c r="Y1718" s="29" t="s">
        <v>1985</v>
      </c>
    </row>
    <row r="1719" spans="1:25" x14ac:dyDescent="0.25">
      <c r="A1719" s="28" t="s">
        <v>2528</v>
      </c>
      <c r="B1719" s="29" t="s">
        <v>2529</v>
      </c>
      <c r="C1719" s="29" t="s">
        <v>1753</v>
      </c>
      <c r="D1719" s="29" t="s">
        <v>2547</v>
      </c>
      <c r="E1719" s="29" t="s">
        <v>1754</v>
      </c>
      <c r="F1719" s="29" t="s">
        <v>1755</v>
      </c>
      <c r="G1719" s="29" t="s">
        <v>1975</v>
      </c>
      <c r="H1719" s="30">
        <v>44308</v>
      </c>
      <c r="I1719" s="30">
        <v>44926</v>
      </c>
      <c r="J1719" s="30" t="s">
        <v>1921</v>
      </c>
      <c r="K1719" s="29" t="s">
        <v>2531</v>
      </c>
      <c r="L1719" s="29" t="s">
        <v>2532</v>
      </c>
      <c r="M1719" s="29" t="s">
        <v>1978</v>
      </c>
      <c r="N1719" s="29" t="s">
        <v>1979</v>
      </c>
      <c r="O1719" s="29" t="s">
        <v>1980</v>
      </c>
      <c r="P1719" s="29" t="s">
        <v>1981</v>
      </c>
      <c r="Q1719" s="29" t="s">
        <v>1982</v>
      </c>
      <c r="R1719" s="30">
        <v>42736</v>
      </c>
      <c r="S1719" s="30">
        <v>42736</v>
      </c>
      <c r="T1719" s="30">
        <v>42794</v>
      </c>
      <c r="U1719" s="30">
        <v>42794</v>
      </c>
      <c r="V1719" s="29" t="s">
        <v>2000</v>
      </c>
      <c r="W1719" s="29" t="s">
        <v>2001</v>
      </c>
      <c r="X1719" s="30">
        <v>44873</v>
      </c>
      <c r="Y1719" s="29" t="s">
        <v>1985</v>
      </c>
    </row>
    <row r="1720" spans="1:25" x14ac:dyDescent="0.25">
      <c r="A1720" s="28" t="s">
        <v>2528</v>
      </c>
      <c r="B1720" s="29" t="s">
        <v>2529</v>
      </c>
      <c r="C1720" s="29" t="s">
        <v>1753</v>
      </c>
      <c r="D1720" s="29" t="s">
        <v>2547</v>
      </c>
      <c r="E1720" s="29" t="s">
        <v>1754</v>
      </c>
      <c r="F1720" s="29" t="s">
        <v>1755</v>
      </c>
      <c r="G1720" s="29" t="s">
        <v>1975</v>
      </c>
      <c r="H1720" s="30">
        <v>44308</v>
      </c>
      <c r="I1720" s="30">
        <v>44926</v>
      </c>
      <c r="J1720" s="30" t="s">
        <v>1921</v>
      </c>
      <c r="K1720" s="29" t="s">
        <v>2531</v>
      </c>
      <c r="L1720" s="29" t="s">
        <v>2532</v>
      </c>
      <c r="M1720" s="29" t="s">
        <v>1978</v>
      </c>
      <c r="N1720" s="29" t="s">
        <v>1986</v>
      </c>
      <c r="O1720" s="29" t="s">
        <v>1987</v>
      </c>
      <c r="P1720" s="29" t="s">
        <v>1981</v>
      </c>
      <c r="Q1720" s="29" t="s">
        <v>1982</v>
      </c>
      <c r="R1720" s="30">
        <v>42795</v>
      </c>
      <c r="S1720" s="30">
        <v>42795</v>
      </c>
      <c r="T1720" s="30">
        <v>42809</v>
      </c>
      <c r="U1720" s="30">
        <v>42809</v>
      </c>
      <c r="V1720" s="29" t="s">
        <v>2000</v>
      </c>
      <c r="W1720" s="29" t="s">
        <v>2001</v>
      </c>
      <c r="X1720" s="30">
        <v>44873</v>
      </c>
      <c r="Y1720" s="29" t="s">
        <v>1985</v>
      </c>
    </row>
    <row r="1721" spans="1:25" x14ac:dyDescent="0.25">
      <c r="A1721" s="28" t="s">
        <v>2528</v>
      </c>
      <c r="B1721" s="29" t="s">
        <v>2529</v>
      </c>
      <c r="C1721" s="29" t="s">
        <v>1753</v>
      </c>
      <c r="D1721" s="29" t="s">
        <v>2547</v>
      </c>
      <c r="E1721" s="29" t="s">
        <v>1754</v>
      </c>
      <c r="F1721" s="29" t="s">
        <v>1755</v>
      </c>
      <c r="G1721" s="29" t="s">
        <v>1975</v>
      </c>
      <c r="H1721" s="30">
        <v>44308</v>
      </c>
      <c r="I1721" s="30">
        <v>44926</v>
      </c>
      <c r="J1721" s="30" t="s">
        <v>1921</v>
      </c>
      <c r="K1721" s="29" t="s">
        <v>2531</v>
      </c>
      <c r="L1721" s="29" t="s">
        <v>2532</v>
      </c>
      <c r="M1721" s="29" t="s">
        <v>1978</v>
      </c>
      <c r="N1721" s="29" t="s">
        <v>1988</v>
      </c>
      <c r="O1721" s="29" t="s">
        <v>1989</v>
      </c>
      <c r="P1721" s="29" t="s">
        <v>1981</v>
      </c>
      <c r="Q1721" s="29" t="s">
        <v>1982</v>
      </c>
      <c r="R1721" s="30">
        <v>44314</v>
      </c>
      <c r="S1721" s="30">
        <v>44314</v>
      </c>
      <c r="T1721" s="30">
        <v>44574</v>
      </c>
      <c r="U1721" s="30">
        <v>44574</v>
      </c>
      <c r="V1721" s="29" t="s">
        <v>2000</v>
      </c>
      <c r="W1721" s="29" t="s">
        <v>2001</v>
      </c>
      <c r="X1721" s="30">
        <v>44873</v>
      </c>
      <c r="Y1721" s="29" t="s">
        <v>1985</v>
      </c>
    </row>
    <row r="1722" spans="1:25" x14ac:dyDescent="0.25">
      <c r="A1722" s="28" t="s">
        <v>2528</v>
      </c>
      <c r="B1722" s="29" t="s">
        <v>2529</v>
      </c>
      <c r="C1722" s="29" t="s">
        <v>1753</v>
      </c>
      <c r="D1722" s="29" t="s">
        <v>2547</v>
      </c>
      <c r="E1722" s="29" t="s">
        <v>1754</v>
      </c>
      <c r="F1722" s="29" t="s">
        <v>1755</v>
      </c>
      <c r="G1722" s="29" t="s">
        <v>1975</v>
      </c>
      <c r="H1722" s="30">
        <v>44308</v>
      </c>
      <c r="I1722" s="30">
        <v>44926</v>
      </c>
      <c r="J1722" s="30" t="s">
        <v>1921</v>
      </c>
      <c r="K1722" s="29" t="s">
        <v>2531</v>
      </c>
      <c r="L1722" s="29" t="s">
        <v>2532</v>
      </c>
      <c r="M1722" s="29" t="s">
        <v>1978</v>
      </c>
      <c r="N1722" s="29" t="s">
        <v>1990</v>
      </c>
      <c r="O1722" s="29" t="s">
        <v>1991</v>
      </c>
      <c r="P1722" s="29" t="s">
        <v>1981</v>
      </c>
      <c r="Q1722" s="29" t="s">
        <v>1982</v>
      </c>
      <c r="R1722" s="30">
        <v>45505</v>
      </c>
      <c r="S1722" s="30"/>
      <c r="T1722" s="30">
        <v>45534</v>
      </c>
      <c r="U1722" s="30"/>
      <c r="V1722" s="29" t="s">
        <v>2000</v>
      </c>
      <c r="W1722" s="29" t="s">
        <v>2001</v>
      </c>
      <c r="X1722" s="30">
        <v>44873</v>
      </c>
      <c r="Y1722" s="29" t="s">
        <v>1985</v>
      </c>
    </row>
    <row r="1723" spans="1:25" x14ac:dyDescent="0.25">
      <c r="A1723" s="28" t="s">
        <v>2528</v>
      </c>
      <c r="B1723" s="29" t="s">
        <v>2529</v>
      </c>
      <c r="C1723" s="29" t="s">
        <v>1753</v>
      </c>
      <c r="D1723" s="29" t="s">
        <v>2547</v>
      </c>
      <c r="E1723" s="29" t="s">
        <v>1754</v>
      </c>
      <c r="F1723" s="29" t="s">
        <v>1755</v>
      </c>
      <c r="G1723" s="29" t="s">
        <v>1975</v>
      </c>
      <c r="H1723" s="30">
        <v>44308</v>
      </c>
      <c r="I1723" s="30">
        <v>44926</v>
      </c>
      <c r="J1723" s="30" t="s">
        <v>1921</v>
      </c>
      <c r="K1723" s="29" t="s">
        <v>2531</v>
      </c>
      <c r="L1723" s="29" t="s">
        <v>2532</v>
      </c>
      <c r="M1723" s="29" t="s">
        <v>1978</v>
      </c>
      <c r="N1723" s="29" t="s">
        <v>1992</v>
      </c>
      <c r="O1723" s="29" t="s">
        <v>1993</v>
      </c>
      <c r="P1723" s="29" t="s">
        <v>1981</v>
      </c>
      <c r="Q1723" s="29" t="s">
        <v>1982</v>
      </c>
      <c r="R1723" s="30">
        <v>45537</v>
      </c>
      <c r="S1723" s="30"/>
      <c r="T1723" s="30">
        <v>45691</v>
      </c>
      <c r="U1723" s="30"/>
      <c r="V1723" s="29" t="s">
        <v>2000</v>
      </c>
      <c r="W1723" s="29" t="s">
        <v>2001</v>
      </c>
      <c r="X1723" s="30">
        <v>44873</v>
      </c>
      <c r="Y1723" s="29" t="s">
        <v>1985</v>
      </c>
    </row>
    <row r="1724" spans="1:25" x14ac:dyDescent="0.25">
      <c r="A1724" s="28" t="s">
        <v>2528</v>
      </c>
      <c r="B1724" s="29" t="s">
        <v>2529</v>
      </c>
      <c r="C1724" s="29" t="s">
        <v>1753</v>
      </c>
      <c r="D1724" s="29" t="s">
        <v>2547</v>
      </c>
      <c r="E1724" s="29" t="s">
        <v>1754</v>
      </c>
      <c r="F1724" s="29" t="s">
        <v>1755</v>
      </c>
      <c r="G1724" s="29" t="s">
        <v>1975</v>
      </c>
      <c r="H1724" s="30">
        <v>44308</v>
      </c>
      <c r="I1724" s="30">
        <v>44926</v>
      </c>
      <c r="J1724" s="30" t="s">
        <v>1921</v>
      </c>
      <c r="K1724" s="29" t="s">
        <v>2531</v>
      </c>
      <c r="L1724" s="29" t="s">
        <v>2532</v>
      </c>
      <c r="M1724" s="29" t="s">
        <v>1978</v>
      </c>
      <c r="N1724" s="29" t="s">
        <v>1994</v>
      </c>
      <c r="O1724" s="29" t="s">
        <v>1995</v>
      </c>
      <c r="P1724" s="29" t="s">
        <v>1981</v>
      </c>
      <c r="Q1724" s="29" t="s">
        <v>1982</v>
      </c>
      <c r="R1724" s="30">
        <v>45692</v>
      </c>
      <c r="S1724" s="30"/>
      <c r="T1724" s="30">
        <v>46238</v>
      </c>
      <c r="U1724" s="30"/>
      <c r="V1724" s="29" t="s">
        <v>2000</v>
      </c>
      <c r="W1724" s="29" t="s">
        <v>2001</v>
      </c>
      <c r="X1724" s="30">
        <v>44873</v>
      </c>
      <c r="Y1724" s="29" t="s">
        <v>1985</v>
      </c>
    </row>
    <row r="1725" spans="1:25" x14ac:dyDescent="0.25">
      <c r="A1725" s="28" t="s">
        <v>2528</v>
      </c>
      <c r="B1725" s="29" t="s">
        <v>2529</v>
      </c>
      <c r="C1725" s="29" t="s">
        <v>1753</v>
      </c>
      <c r="D1725" s="29" t="s">
        <v>2547</v>
      </c>
      <c r="E1725" s="29" t="s">
        <v>1754</v>
      </c>
      <c r="F1725" s="29" t="s">
        <v>1755</v>
      </c>
      <c r="G1725" s="29" t="s">
        <v>1975</v>
      </c>
      <c r="H1725" s="30">
        <v>44308</v>
      </c>
      <c r="I1725" s="30">
        <v>44926</v>
      </c>
      <c r="J1725" s="30" t="s">
        <v>1921</v>
      </c>
      <c r="K1725" s="29" t="s">
        <v>2531</v>
      </c>
      <c r="L1725" s="29" t="s">
        <v>2532</v>
      </c>
      <c r="M1725" s="29" t="s">
        <v>1978</v>
      </c>
      <c r="N1725" s="29" t="s">
        <v>1996</v>
      </c>
      <c r="O1725" s="29" t="s">
        <v>1997</v>
      </c>
      <c r="P1725" s="29" t="s">
        <v>1981</v>
      </c>
      <c r="Q1725" s="29" t="s">
        <v>1982</v>
      </c>
      <c r="R1725" s="30">
        <v>46239</v>
      </c>
      <c r="S1725" s="30"/>
      <c r="T1725" s="30">
        <v>46331</v>
      </c>
      <c r="U1725" s="30"/>
      <c r="V1725" s="29" t="s">
        <v>2000</v>
      </c>
      <c r="W1725" s="29" t="s">
        <v>2001</v>
      </c>
      <c r="X1725" s="30">
        <v>44873</v>
      </c>
      <c r="Y1725" s="29" t="s">
        <v>1985</v>
      </c>
    </row>
    <row r="1726" spans="1:25" x14ac:dyDescent="0.25">
      <c r="A1726" s="28" t="s">
        <v>2528</v>
      </c>
      <c r="B1726" s="29" t="s">
        <v>2529</v>
      </c>
      <c r="C1726" s="29" t="s">
        <v>1804</v>
      </c>
      <c r="D1726" s="29" t="s">
        <v>2564</v>
      </c>
      <c r="E1726" s="29" t="s">
        <v>1805</v>
      </c>
      <c r="F1726" s="29" t="s">
        <v>1806</v>
      </c>
      <c r="G1726" s="29" t="s">
        <v>1975</v>
      </c>
      <c r="H1726" s="30">
        <v>44629</v>
      </c>
      <c r="I1726" s="30">
        <v>46752</v>
      </c>
      <c r="J1726" s="30" t="s">
        <v>1921</v>
      </c>
      <c r="K1726" s="29" t="s">
        <v>2531</v>
      </c>
      <c r="L1726" s="29" t="s">
        <v>2532</v>
      </c>
      <c r="M1726" s="29" t="s">
        <v>1978</v>
      </c>
      <c r="N1726" s="29" t="s">
        <v>1979</v>
      </c>
      <c r="O1726" s="29" t="s">
        <v>1980</v>
      </c>
      <c r="P1726" s="29" t="s">
        <v>1981</v>
      </c>
      <c r="Q1726" s="29" t="s">
        <v>1982</v>
      </c>
      <c r="R1726" s="30">
        <v>42753</v>
      </c>
      <c r="S1726" s="30">
        <v>42753</v>
      </c>
      <c r="T1726" s="30">
        <v>43393</v>
      </c>
      <c r="U1726" s="30">
        <v>43393</v>
      </c>
      <c r="V1726" s="29" t="s">
        <v>2000</v>
      </c>
      <c r="W1726" s="29" t="s">
        <v>2001</v>
      </c>
      <c r="X1726" s="30">
        <v>44873</v>
      </c>
      <c r="Y1726" s="29" t="s">
        <v>1985</v>
      </c>
    </row>
    <row r="1727" spans="1:25" x14ac:dyDescent="0.25">
      <c r="A1727" s="28" t="s">
        <v>2528</v>
      </c>
      <c r="B1727" s="29" t="s">
        <v>2529</v>
      </c>
      <c r="C1727" s="29" t="s">
        <v>1804</v>
      </c>
      <c r="D1727" s="29" t="s">
        <v>2564</v>
      </c>
      <c r="E1727" s="29" t="s">
        <v>1805</v>
      </c>
      <c r="F1727" s="29" t="s">
        <v>1806</v>
      </c>
      <c r="G1727" s="29" t="s">
        <v>1975</v>
      </c>
      <c r="H1727" s="30">
        <v>44629</v>
      </c>
      <c r="I1727" s="30">
        <v>46752</v>
      </c>
      <c r="J1727" s="30" t="s">
        <v>1921</v>
      </c>
      <c r="K1727" s="29" t="s">
        <v>2531</v>
      </c>
      <c r="L1727" s="29" t="s">
        <v>2532</v>
      </c>
      <c r="M1727" s="29" t="s">
        <v>1978</v>
      </c>
      <c r="N1727" s="29" t="s">
        <v>1986</v>
      </c>
      <c r="O1727" s="29" t="s">
        <v>1987</v>
      </c>
      <c r="P1727" s="29" t="s">
        <v>1981</v>
      </c>
      <c r="Q1727" s="29" t="s">
        <v>1982</v>
      </c>
      <c r="R1727" s="30">
        <v>43394</v>
      </c>
      <c r="S1727" s="30">
        <v>43394</v>
      </c>
      <c r="T1727" s="30">
        <v>43768</v>
      </c>
      <c r="U1727" s="30">
        <v>43768</v>
      </c>
      <c r="V1727" s="29" t="s">
        <v>2000</v>
      </c>
      <c r="W1727" s="29" t="s">
        <v>2001</v>
      </c>
      <c r="X1727" s="30">
        <v>44873</v>
      </c>
      <c r="Y1727" s="29" t="s">
        <v>1985</v>
      </c>
    </row>
    <row r="1728" spans="1:25" x14ac:dyDescent="0.25">
      <c r="A1728" s="28" t="s">
        <v>2528</v>
      </c>
      <c r="B1728" s="29" t="s">
        <v>2529</v>
      </c>
      <c r="C1728" s="29" t="s">
        <v>1804</v>
      </c>
      <c r="D1728" s="29" t="s">
        <v>2564</v>
      </c>
      <c r="E1728" s="29" t="s">
        <v>1805</v>
      </c>
      <c r="F1728" s="29" t="s">
        <v>1806</v>
      </c>
      <c r="G1728" s="29" t="s">
        <v>1975</v>
      </c>
      <c r="H1728" s="30">
        <v>44629</v>
      </c>
      <c r="I1728" s="30">
        <v>46752</v>
      </c>
      <c r="J1728" s="30" t="s">
        <v>1921</v>
      </c>
      <c r="K1728" s="29" t="s">
        <v>2531</v>
      </c>
      <c r="L1728" s="29" t="s">
        <v>2532</v>
      </c>
      <c r="M1728" s="29" t="s">
        <v>1978</v>
      </c>
      <c r="N1728" s="29" t="s">
        <v>1988</v>
      </c>
      <c r="O1728" s="29" t="s">
        <v>1989</v>
      </c>
      <c r="P1728" s="29" t="s">
        <v>1981</v>
      </c>
      <c r="Q1728" s="29" t="s">
        <v>1982</v>
      </c>
      <c r="R1728" s="30">
        <v>43769</v>
      </c>
      <c r="S1728" s="30">
        <v>43994</v>
      </c>
      <c r="T1728" s="30">
        <v>44067</v>
      </c>
      <c r="U1728" s="30">
        <v>45015</v>
      </c>
      <c r="V1728" s="29" t="s">
        <v>2000</v>
      </c>
      <c r="W1728" s="29" t="s">
        <v>2001</v>
      </c>
      <c r="X1728" s="30">
        <v>44873</v>
      </c>
      <c r="Y1728" s="29" t="s">
        <v>1985</v>
      </c>
    </row>
    <row r="1729" spans="1:25" x14ac:dyDescent="0.25">
      <c r="A1729" s="28" t="s">
        <v>2528</v>
      </c>
      <c r="B1729" s="29" t="s">
        <v>2529</v>
      </c>
      <c r="C1729" s="29" t="s">
        <v>1804</v>
      </c>
      <c r="D1729" s="29" t="s">
        <v>2564</v>
      </c>
      <c r="E1729" s="29" t="s">
        <v>1805</v>
      </c>
      <c r="F1729" s="29" t="s">
        <v>1806</v>
      </c>
      <c r="G1729" s="29" t="s">
        <v>1975</v>
      </c>
      <c r="H1729" s="30">
        <v>44629</v>
      </c>
      <c r="I1729" s="30">
        <v>46752</v>
      </c>
      <c r="J1729" s="30" t="s">
        <v>1921</v>
      </c>
      <c r="K1729" s="29" t="s">
        <v>2531</v>
      </c>
      <c r="L1729" s="29" t="s">
        <v>2532</v>
      </c>
      <c r="M1729" s="29" t="s">
        <v>1978</v>
      </c>
      <c r="N1729" s="29" t="s">
        <v>1990</v>
      </c>
      <c r="O1729" s="29" t="s">
        <v>1991</v>
      </c>
      <c r="P1729" s="29" t="s">
        <v>1981</v>
      </c>
      <c r="Q1729" s="29" t="s">
        <v>1982</v>
      </c>
      <c r="R1729" s="30">
        <v>45732</v>
      </c>
      <c r="S1729" s="30"/>
      <c r="T1729" s="30">
        <v>45747</v>
      </c>
      <c r="U1729" s="30"/>
      <c r="V1729" s="29" t="s">
        <v>2000</v>
      </c>
      <c r="W1729" s="29" t="s">
        <v>2001</v>
      </c>
      <c r="X1729" s="30">
        <v>44873</v>
      </c>
      <c r="Y1729" s="29" t="s">
        <v>1985</v>
      </c>
    </row>
    <row r="1730" spans="1:25" x14ac:dyDescent="0.25">
      <c r="A1730" s="28" t="s">
        <v>2528</v>
      </c>
      <c r="B1730" s="29" t="s">
        <v>2529</v>
      </c>
      <c r="C1730" s="29" t="s">
        <v>1804</v>
      </c>
      <c r="D1730" s="29" t="s">
        <v>2564</v>
      </c>
      <c r="E1730" s="29" t="s">
        <v>1805</v>
      </c>
      <c r="F1730" s="29" t="s">
        <v>1806</v>
      </c>
      <c r="G1730" s="29" t="s">
        <v>1975</v>
      </c>
      <c r="H1730" s="30">
        <v>44629</v>
      </c>
      <c r="I1730" s="30">
        <v>46752</v>
      </c>
      <c r="J1730" s="30" t="s">
        <v>1921</v>
      </c>
      <c r="K1730" s="29" t="s">
        <v>2531</v>
      </c>
      <c r="L1730" s="29" t="s">
        <v>2532</v>
      </c>
      <c r="M1730" s="29" t="s">
        <v>1978</v>
      </c>
      <c r="N1730" s="29" t="s">
        <v>1992</v>
      </c>
      <c r="O1730" s="29" t="s">
        <v>1993</v>
      </c>
      <c r="P1730" s="29" t="s">
        <v>1981</v>
      </c>
      <c r="Q1730" s="29" t="s">
        <v>1982</v>
      </c>
      <c r="R1730" s="30">
        <v>45748</v>
      </c>
      <c r="S1730" s="30"/>
      <c r="T1730" s="30">
        <v>45805</v>
      </c>
      <c r="U1730" s="30"/>
      <c r="V1730" s="29" t="s">
        <v>2000</v>
      </c>
      <c r="W1730" s="29" t="s">
        <v>2001</v>
      </c>
      <c r="X1730" s="30">
        <v>44873</v>
      </c>
      <c r="Y1730" s="29" t="s">
        <v>1985</v>
      </c>
    </row>
    <row r="1731" spans="1:25" x14ac:dyDescent="0.25">
      <c r="A1731" s="28" t="s">
        <v>2528</v>
      </c>
      <c r="B1731" s="29" t="s">
        <v>2529</v>
      </c>
      <c r="C1731" s="29" t="s">
        <v>1804</v>
      </c>
      <c r="D1731" s="29" t="s">
        <v>2564</v>
      </c>
      <c r="E1731" s="29" t="s">
        <v>1805</v>
      </c>
      <c r="F1731" s="29" t="s">
        <v>1806</v>
      </c>
      <c r="G1731" s="29" t="s">
        <v>1975</v>
      </c>
      <c r="H1731" s="30">
        <v>44629</v>
      </c>
      <c r="I1731" s="30">
        <v>46752</v>
      </c>
      <c r="J1731" s="30" t="s">
        <v>1921</v>
      </c>
      <c r="K1731" s="29" t="s">
        <v>2531</v>
      </c>
      <c r="L1731" s="29" t="s">
        <v>2532</v>
      </c>
      <c r="M1731" s="29" t="s">
        <v>1978</v>
      </c>
      <c r="N1731" s="29" t="s">
        <v>1994</v>
      </c>
      <c r="O1731" s="29" t="s">
        <v>1995</v>
      </c>
      <c r="P1731" s="29" t="s">
        <v>1981</v>
      </c>
      <c r="Q1731" s="29" t="s">
        <v>1982</v>
      </c>
      <c r="R1731" s="30">
        <v>45809</v>
      </c>
      <c r="S1731" s="30"/>
      <c r="T1731" s="30">
        <v>46387</v>
      </c>
      <c r="U1731" s="30"/>
      <c r="V1731" s="29" t="s">
        <v>2000</v>
      </c>
      <c r="W1731" s="29" t="s">
        <v>2001</v>
      </c>
      <c r="X1731" s="30">
        <v>44873</v>
      </c>
      <c r="Y1731" s="29" t="s">
        <v>1985</v>
      </c>
    </row>
    <row r="1732" spans="1:25" x14ac:dyDescent="0.25">
      <c r="A1732" s="28" t="s">
        <v>2528</v>
      </c>
      <c r="B1732" s="29" t="s">
        <v>2529</v>
      </c>
      <c r="C1732" s="29" t="s">
        <v>1804</v>
      </c>
      <c r="D1732" s="29" t="s">
        <v>2564</v>
      </c>
      <c r="E1732" s="29" t="s">
        <v>1805</v>
      </c>
      <c r="F1732" s="29" t="s">
        <v>1806</v>
      </c>
      <c r="G1732" s="29" t="s">
        <v>1975</v>
      </c>
      <c r="H1732" s="30">
        <v>44629</v>
      </c>
      <c r="I1732" s="30">
        <v>46752</v>
      </c>
      <c r="J1732" s="30" t="s">
        <v>1921</v>
      </c>
      <c r="K1732" s="29" t="s">
        <v>2531</v>
      </c>
      <c r="L1732" s="29" t="s">
        <v>2532</v>
      </c>
      <c r="M1732" s="29" t="s">
        <v>1978</v>
      </c>
      <c r="N1732" s="29" t="s">
        <v>1996</v>
      </c>
      <c r="O1732" s="29" t="s">
        <v>1997</v>
      </c>
      <c r="P1732" s="29" t="s">
        <v>1981</v>
      </c>
      <c r="Q1732" s="29" t="s">
        <v>1982</v>
      </c>
      <c r="R1732" s="30">
        <v>46388</v>
      </c>
      <c r="S1732" s="30"/>
      <c r="T1732" s="30">
        <v>46477</v>
      </c>
      <c r="U1732" s="30"/>
      <c r="V1732" s="29" t="s">
        <v>2000</v>
      </c>
      <c r="W1732" s="29" t="s">
        <v>2001</v>
      </c>
      <c r="X1732" s="30">
        <v>44873</v>
      </c>
      <c r="Y1732" s="29" t="s">
        <v>1985</v>
      </c>
    </row>
    <row r="1733" spans="1:25" x14ac:dyDescent="0.25">
      <c r="A1733" s="28" t="s">
        <v>2528</v>
      </c>
      <c r="B1733" s="29" t="s">
        <v>2529</v>
      </c>
      <c r="C1733" s="29" t="s">
        <v>1818</v>
      </c>
      <c r="D1733" s="29" t="s">
        <v>2569</v>
      </c>
      <c r="E1733" s="29" t="s">
        <v>1819</v>
      </c>
      <c r="F1733" s="29" t="s">
        <v>1820</v>
      </c>
      <c r="G1733" s="29" t="s">
        <v>1975</v>
      </c>
      <c r="H1733" s="30">
        <v>44628</v>
      </c>
      <c r="I1733" s="30">
        <v>45747</v>
      </c>
      <c r="J1733" s="30" t="s">
        <v>1921</v>
      </c>
      <c r="K1733" s="29" t="s">
        <v>2531</v>
      </c>
      <c r="L1733" s="29" t="s">
        <v>2532</v>
      </c>
      <c r="M1733" s="29" t="s">
        <v>1978</v>
      </c>
      <c r="N1733" s="29" t="s">
        <v>1979</v>
      </c>
      <c r="O1733" s="29" t="s">
        <v>1980</v>
      </c>
      <c r="P1733" s="29" t="s">
        <v>1981</v>
      </c>
      <c r="Q1733" s="29" t="s">
        <v>1982</v>
      </c>
      <c r="R1733" s="30">
        <v>44562</v>
      </c>
      <c r="S1733" s="30"/>
      <c r="T1733" s="30">
        <v>45509</v>
      </c>
      <c r="U1733" s="30"/>
      <c r="V1733" s="29" t="s">
        <v>1983</v>
      </c>
      <c r="W1733" s="29" t="s">
        <v>1984</v>
      </c>
      <c r="X1733" s="30">
        <v>44873</v>
      </c>
      <c r="Y1733" s="29" t="s">
        <v>33</v>
      </c>
    </row>
    <row r="1734" spans="1:25" x14ac:dyDescent="0.25">
      <c r="A1734" s="28" t="s">
        <v>2528</v>
      </c>
      <c r="B1734" s="29" t="s">
        <v>2529</v>
      </c>
      <c r="C1734" s="29" t="s">
        <v>1818</v>
      </c>
      <c r="D1734" s="29" t="s">
        <v>2569</v>
      </c>
      <c r="E1734" s="29" t="s">
        <v>1819</v>
      </c>
      <c r="F1734" s="29" t="s">
        <v>1820</v>
      </c>
      <c r="G1734" s="29" t="s">
        <v>1975</v>
      </c>
      <c r="H1734" s="30">
        <v>44628</v>
      </c>
      <c r="I1734" s="30">
        <v>45747</v>
      </c>
      <c r="J1734" s="30" t="s">
        <v>1921</v>
      </c>
      <c r="K1734" s="29" t="s">
        <v>2531</v>
      </c>
      <c r="L1734" s="29" t="s">
        <v>2532</v>
      </c>
      <c r="M1734" s="29" t="s">
        <v>1978</v>
      </c>
      <c r="N1734" s="29" t="s">
        <v>1986</v>
      </c>
      <c r="O1734" s="29" t="s">
        <v>1987</v>
      </c>
      <c r="P1734" s="29" t="s">
        <v>1981</v>
      </c>
      <c r="Q1734" s="29" t="s">
        <v>1982</v>
      </c>
      <c r="R1734" s="30">
        <v>45261</v>
      </c>
      <c r="S1734" s="30"/>
      <c r="T1734" s="30">
        <v>45509</v>
      </c>
      <c r="U1734" s="30"/>
      <c r="V1734" s="29" t="s">
        <v>1983</v>
      </c>
      <c r="W1734" s="29" t="s">
        <v>1984</v>
      </c>
      <c r="X1734" s="30">
        <v>44873</v>
      </c>
      <c r="Y1734" s="29" t="s">
        <v>33</v>
      </c>
    </row>
    <row r="1735" spans="1:25" x14ac:dyDescent="0.25">
      <c r="A1735" s="28" t="s">
        <v>2528</v>
      </c>
      <c r="B1735" s="29" t="s">
        <v>2529</v>
      </c>
      <c r="C1735" s="29" t="s">
        <v>1818</v>
      </c>
      <c r="D1735" s="29" t="s">
        <v>2569</v>
      </c>
      <c r="E1735" s="29" t="s">
        <v>1819</v>
      </c>
      <c r="F1735" s="29" t="s">
        <v>1820</v>
      </c>
      <c r="G1735" s="29" t="s">
        <v>1975</v>
      </c>
      <c r="H1735" s="30">
        <v>44628</v>
      </c>
      <c r="I1735" s="30">
        <v>45747</v>
      </c>
      <c r="J1735" s="30" t="s">
        <v>1921</v>
      </c>
      <c r="K1735" s="29" t="s">
        <v>2531</v>
      </c>
      <c r="L1735" s="29" t="s">
        <v>2532</v>
      </c>
      <c r="M1735" s="29" t="s">
        <v>1978</v>
      </c>
      <c r="N1735" s="29" t="s">
        <v>1988</v>
      </c>
      <c r="O1735" s="29" t="s">
        <v>1989</v>
      </c>
      <c r="P1735" s="29" t="s">
        <v>1981</v>
      </c>
      <c r="Q1735" s="29" t="s">
        <v>1982</v>
      </c>
      <c r="R1735" s="30">
        <v>45352</v>
      </c>
      <c r="S1735" s="30"/>
      <c r="T1735" s="30">
        <v>45509</v>
      </c>
      <c r="U1735" s="30"/>
      <c r="V1735" s="29" t="s">
        <v>1983</v>
      </c>
      <c r="W1735" s="29" t="s">
        <v>1984</v>
      </c>
      <c r="X1735" s="30">
        <v>44873</v>
      </c>
      <c r="Y1735" s="29" t="s">
        <v>33</v>
      </c>
    </row>
    <row r="1736" spans="1:25" x14ac:dyDescent="0.25">
      <c r="A1736" s="28" t="s">
        <v>2528</v>
      </c>
      <c r="B1736" s="29" t="s">
        <v>2529</v>
      </c>
      <c r="C1736" s="29" t="s">
        <v>1818</v>
      </c>
      <c r="D1736" s="29" t="s">
        <v>2569</v>
      </c>
      <c r="E1736" s="29" t="s">
        <v>1819</v>
      </c>
      <c r="F1736" s="29" t="s">
        <v>1820</v>
      </c>
      <c r="G1736" s="29" t="s">
        <v>1975</v>
      </c>
      <c r="H1736" s="30">
        <v>44628</v>
      </c>
      <c r="I1736" s="30">
        <v>45747</v>
      </c>
      <c r="J1736" s="30" t="s">
        <v>1921</v>
      </c>
      <c r="K1736" s="29" t="s">
        <v>2531</v>
      </c>
      <c r="L1736" s="29" t="s">
        <v>2532</v>
      </c>
      <c r="M1736" s="29" t="s">
        <v>1978</v>
      </c>
      <c r="N1736" s="29" t="s">
        <v>1990</v>
      </c>
      <c r="O1736" s="29" t="s">
        <v>1991</v>
      </c>
      <c r="P1736" s="29" t="s">
        <v>1981</v>
      </c>
      <c r="Q1736" s="29" t="s">
        <v>1982</v>
      </c>
      <c r="R1736" s="30">
        <v>45597</v>
      </c>
      <c r="S1736" s="30"/>
      <c r="T1736" s="30">
        <v>45688</v>
      </c>
      <c r="U1736" s="30"/>
      <c r="V1736" s="29" t="s">
        <v>1983</v>
      </c>
      <c r="W1736" s="29" t="s">
        <v>1984</v>
      </c>
      <c r="X1736" s="30">
        <v>44873</v>
      </c>
      <c r="Y1736" s="29" t="s">
        <v>33</v>
      </c>
    </row>
    <row r="1737" spans="1:25" x14ac:dyDescent="0.25">
      <c r="A1737" s="28" t="s">
        <v>2528</v>
      </c>
      <c r="B1737" s="29" t="s">
        <v>2529</v>
      </c>
      <c r="C1737" s="29" t="s">
        <v>1818</v>
      </c>
      <c r="D1737" s="29" t="s">
        <v>2569</v>
      </c>
      <c r="E1737" s="29" t="s">
        <v>1819</v>
      </c>
      <c r="F1737" s="29" t="s">
        <v>1820</v>
      </c>
      <c r="G1737" s="29" t="s">
        <v>1975</v>
      </c>
      <c r="H1737" s="30">
        <v>44628</v>
      </c>
      <c r="I1737" s="30">
        <v>45747</v>
      </c>
      <c r="J1737" s="30" t="s">
        <v>1921</v>
      </c>
      <c r="K1737" s="29" t="s">
        <v>2531</v>
      </c>
      <c r="L1737" s="29" t="s">
        <v>2532</v>
      </c>
      <c r="M1737" s="29" t="s">
        <v>1978</v>
      </c>
      <c r="N1737" s="29" t="s">
        <v>1992</v>
      </c>
      <c r="O1737" s="29" t="s">
        <v>1993</v>
      </c>
      <c r="P1737" s="29" t="s">
        <v>1981</v>
      </c>
      <c r="Q1737" s="29" t="s">
        <v>1982</v>
      </c>
      <c r="R1737" s="30">
        <v>45748</v>
      </c>
      <c r="S1737" s="30"/>
      <c r="T1737" s="30">
        <v>45777</v>
      </c>
      <c r="U1737" s="30"/>
      <c r="V1737" s="29" t="s">
        <v>1983</v>
      </c>
      <c r="W1737" s="29" t="s">
        <v>1984</v>
      </c>
      <c r="X1737" s="30">
        <v>44873</v>
      </c>
      <c r="Y1737" s="29" t="s">
        <v>33</v>
      </c>
    </row>
    <row r="1738" spans="1:25" x14ac:dyDescent="0.25">
      <c r="A1738" s="28" t="s">
        <v>2528</v>
      </c>
      <c r="B1738" s="29" t="s">
        <v>2529</v>
      </c>
      <c r="C1738" s="29" t="s">
        <v>1818</v>
      </c>
      <c r="D1738" s="29" t="s">
        <v>2569</v>
      </c>
      <c r="E1738" s="29" t="s">
        <v>1819</v>
      </c>
      <c r="F1738" s="29" t="s">
        <v>1820</v>
      </c>
      <c r="G1738" s="29" t="s">
        <v>1975</v>
      </c>
      <c r="H1738" s="30">
        <v>44628</v>
      </c>
      <c r="I1738" s="30">
        <v>45747</v>
      </c>
      <c r="J1738" s="30" t="s">
        <v>1921</v>
      </c>
      <c r="K1738" s="29" t="s">
        <v>2531</v>
      </c>
      <c r="L1738" s="29" t="s">
        <v>2532</v>
      </c>
      <c r="M1738" s="29" t="s">
        <v>1978</v>
      </c>
      <c r="N1738" s="29" t="s">
        <v>1994</v>
      </c>
      <c r="O1738" s="29" t="s">
        <v>1995</v>
      </c>
      <c r="P1738" s="29" t="s">
        <v>1981</v>
      </c>
      <c r="Q1738" s="29" t="s">
        <v>1982</v>
      </c>
      <c r="R1738" s="30">
        <v>45778</v>
      </c>
      <c r="S1738" s="30"/>
      <c r="T1738" s="30">
        <v>46203</v>
      </c>
      <c r="U1738" s="30"/>
      <c r="V1738" s="29" t="s">
        <v>1983</v>
      </c>
      <c r="W1738" s="29" t="s">
        <v>1984</v>
      </c>
      <c r="X1738" s="30">
        <v>44873</v>
      </c>
      <c r="Y1738" s="29" t="s">
        <v>33</v>
      </c>
    </row>
    <row r="1739" spans="1:25" x14ac:dyDescent="0.25">
      <c r="A1739" s="28" t="s">
        <v>2528</v>
      </c>
      <c r="B1739" s="29" t="s">
        <v>2529</v>
      </c>
      <c r="C1739" s="29" t="s">
        <v>1818</v>
      </c>
      <c r="D1739" s="29" t="s">
        <v>2569</v>
      </c>
      <c r="E1739" s="29" t="s">
        <v>1819</v>
      </c>
      <c r="F1739" s="29" t="s">
        <v>1820</v>
      </c>
      <c r="G1739" s="29" t="s">
        <v>1975</v>
      </c>
      <c r="H1739" s="30">
        <v>44628</v>
      </c>
      <c r="I1739" s="30">
        <v>45747</v>
      </c>
      <c r="J1739" s="30" t="s">
        <v>1921</v>
      </c>
      <c r="K1739" s="29" t="s">
        <v>2531</v>
      </c>
      <c r="L1739" s="29" t="s">
        <v>2532</v>
      </c>
      <c r="M1739" s="29" t="s">
        <v>1978</v>
      </c>
      <c r="N1739" s="29" t="s">
        <v>1996</v>
      </c>
      <c r="O1739" s="29" t="s">
        <v>1997</v>
      </c>
      <c r="P1739" s="29" t="s">
        <v>1981</v>
      </c>
      <c r="Q1739" s="29" t="s">
        <v>1982</v>
      </c>
      <c r="R1739" s="30">
        <v>46204</v>
      </c>
      <c r="S1739" s="30"/>
      <c r="T1739" s="30">
        <v>46387</v>
      </c>
      <c r="U1739" s="30"/>
      <c r="V1739" s="29" t="s">
        <v>1983</v>
      </c>
      <c r="W1739" s="29" t="s">
        <v>1984</v>
      </c>
      <c r="X1739" s="30">
        <v>44873</v>
      </c>
      <c r="Y1739" s="29" t="s">
        <v>33</v>
      </c>
    </row>
    <row r="1740" spans="1:25" x14ac:dyDescent="0.25">
      <c r="A1740" s="28" t="s">
        <v>2528</v>
      </c>
      <c r="B1740" s="29" t="s">
        <v>2529</v>
      </c>
      <c r="C1740" s="29" t="s">
        <v>1821</v>
      </c>
      <c r="D1740" s="29" t="s">
        <v>2570</v>
      </c>
      <c r="E1740" s="29" t="s">
        <v>1822</v>
      </c>
      <c r="F1740" s="29" t="s">
        <v>1823</v>
      </c>
      <c r="G1740" s="29" t="s">
        <v>1975</v>
      </c>
      <c r="H1740" s="30">
        <v>44628</v>
      </c>
      <c r="I1740" s="30">
        <v>45657</v>
      </c>
      <c r="J1740" s="30" t="s">
        <v>1921</v>
      </c>
      <c r="K1740" s="29" t="s">
        <v>2531</v>
      </c>
      <c r="L1740" s="29" t="s">
        <v>2532</v>
      </c>
      <c r="M1740" s="29" t="s">
        <v>1978</v>
      </c>
      <c r="N1740" s="29" t="s">
        <v>1979</v>
      </c>
      <c r="O1740" s="29" t="s">
        <v>1980</v>
      </c>
      <c r="P1740" s="29" t="s">
        <v>1981</v>
      </c>
      <c r="Q1740" s="29" t="s">
        <v>1982</v>
      </c>
      <c r="R1740" s="30">
        <v>44562</v>
      </c>
      <c r="S1740" s="30"/>
      <c r="T1740" s="30">
        <v>45657</v>
      </c>
      <c r="U1740" s="30"/>
      <c r="V1740" s="29" t="s">
        <v>1983</v>
      </c>
      <c r="W1740" s="29" t="s">
        <v>1984</v>
      </c>
      <c r="X1740" s="30">
        <v>44873</v>
      </c>
      <c r="Y1740" s="29" t="s">
        <v>33</v>
      </c>
    </row>
    <row r="1741" spans="1:25" x14ac:dyDescent="0.25">
      <c r="A1741" s="28" t="s">
        <v>2528</v>
      </c>
      <c r="B1741" s="29" t="s">
        <v>2529</v>
      </c>
      <c r="C1741" s="29" t="s">
        <v>1821</v>
      </c>
      <c r="D1741" s="29" t="s">
        <v>2570</v>
      </c>
      <c r="E1741" s="29" t="s">
        <v>1822</v>
      </c>
      <c r="F1741" s="29" t="s">
        <v>1823</v>
      </c>
      <c r="G1741" s="29" t="s">
        <v>1975</v>
      </c>
      <c r="H1741" s="30">
        <v>44628</v>
      </c>
      <c r="I1741" s="30">
        <v>45657</v>
      </c>
      <c r="J1741" s="30" t="s">
        <v>1921</v>
      </c>
      <c r="K1741" s="29" t="s">
        <v>2531</v>
      </c>
      <c r="L1741" s="29" t="s">
        <v>2532</v>
      </c>
      <c r="M1741" s="29" t="s">
        <v>1978</v>
      </c>
      <c r="N1741" s="29" t="s">
        <v>1986</v>
      </c>
      <c r="O1741" s="29" t="s">
        <v>1987</v>
      </c>
      <c r="P1741" s="29" t="s">
        <v>1981</v>
      </c>
      <c r="Q1741" s="29" t="s">
        <v>1982</v>
      </c>
      <c r="R1741" s="30">
        <v>45261</v>
      </c>
      <c r="S1741" s="30"/>
      <c r="T1741" s="30">
        <v>45657</v>
      </c>
      <c r="U1741" s="30"/>
      <c r="V1741" s="29" t="s">
        <v>1983</v>
      </c>
      <c r="W1741" s="29" t="s">
        <v>1984</v>
      </c>
      <c r="X1741" s="30">
        <v>44873</v>
      </c>
      <c r="Y1741" s="29" t="s">
        <v>33</v>
      </c>
    </row>
    <row r="1742" spans="1:25" x14ac:dyDescent="0.25">
      <c r="A1742" s="28" t="s">
        <v>2528</v>
      </c>
      <c r="B1742" s="29" t="s">
        <v>2529</v>
      </c>
      <c r="C1742" s="29" t="s">
        <v>1821</v>
      </c>
      <c r="D1742" s="29" t="s">
        <v>2570</v>
      </c>
      <c r="E1742" s="29" t="s">
        <v>1822</v>
      </c>
      <c r="F1742" s="29" t="s">
        <v>1823</v>
      </c>
      <c r="G1742" s="29" t="s">
        <v>1975</v>
      </c>
      <c r="H1742" s="30">
        <v>44628</v>
      </c>
      <c r="I1742" s="30">
        <v>45657</v>
      </c>
      <c r="J1742" s="30" t="s">
        <v>1921</v>
      </c>
      <c r="K1742" s="29" t="s">
        <v>2531</v>
      </c>
      <c r="L1742" s="29" t="s">
        <v>2532</v>
      </c>
      <c r="M1742" s="29" t="s">
        <v>1978</v>
      </c>
      <c r="N1742" s="29" t="s">
        <v>1988</v>
      </c>
      <c r="O1742" s="29" t="s">
        <v>1989</v>
      </c>
      <c r="P1742" s="29" t="s">
        <v>1981</v>
      </c>
      <c r="Q1742" s="29" t="s">
        <v>1982</v>
      </c>
      <c r="R1742" s="30">
        <v>45352</v>
      </c>
      <c r="S1742" s="30"/>
      <c r="T1742" s="30">
        <v>45657</v>
      </c>
      <c r="U1742" s="30"/>
      <c r="V1742" s="29" t="s">
        <v>1983</v>
      </c>
      <c r="W1742" s="29" t="s">
        <v>1984</v>
      </c>
      <c r="X1742" s="30">
        <v>44873</v>
      </c>
      <c r="Y1742" s="29" t="s">
        <v>33</v>
      </c>
    </row>
    <row r="1743" spans="1:25" x14ac:dyDescent="0.25">
      <c r="A1743" s="28" t="s">
        <v>2528</v>
      </c>
      <c r="B1743" s="29" t="s">
        <v>2529</v>
      </c>
      <c r="C1743" s="29" t="s">
        <v>1821</v>
      </c>
      <c r="D1743" s="29" t="s">
        <v>2570</v>
      </c>
      <c r="E1743" s="29" t="s">
        <v>1822</v>
      </c>
      <c r="F1743" s="29" t="s">
        <v>1823</v>
      </c>
      <c r="G1743" s="29" t="s">
        <v>1975</v>
      </c>
      <c r="H1743" s="30">
        <v>44628</v>
      </c>
      <c r="I1743" s="30">
        <v>45657</v>
      </c>
      <c r="J1743" s="30" t="s">
        <v>1921</v>
      </c>
      <c r="K1743" s="29" t="s">
        <v>2531</v>
      </c>
      <c r="L1743" s="29" t="s">
        <v>2532</v>
      </c>
      <c r="M1743" s="29" t="s">
        <v>1978</v>
      </c>
      <c r="N1743" s="29" t="s">
        <v>1990</v>
      </c>
      <c r="O1743" s="29" t="s">
        <v>1991</v>
      </c>
      <c r="P1743" s="29" t="s">
        <v>1981</v>
      </c>
      <c r="Q1743" s="29" t="s">
        <v>1982</v>
      </c>
      <c r="R1743" s="30">
        <v>45474</v>
      </c>
      <c r="S1743" s="30"/>
      <c r="T1743" s="30">
        <v>45657</v>
      </c>
      <c r="U1743" s="30"/>
      <c r="V1743" s="29" t="s">
        <v>1983</v>
      </c>
      <c r="W1743" s="29" t="s">
        <v>1984</v>
      </c>
      <c r="X1743" s="30">
        <v>44873</v>
      </c>
      <c r="Y1743" s="29" t="s">
        <v>33</v>
      </c>
    </row>
    <row r="1744" spans="1:25" x14ac:dyDescent="0.25">
      <c r="A1744" s="28" t="s">
        <v>2528</v>
      </c>
      <c r="B1744" s="29" t="s">
        <v>2529</v>
      </c>
      <c r="C1744" s="29" t="s">
        <v>1821</v>
      </c>
      <c r="D1744" s="29" t="s">
        <v>2570</v>
      </c>
      <c r="E1744" s="29" t="s">
        <v>1822</v>
      </c>
      <c r="F1744" s="29" t="s">
        <v>1823</v>
      </c>
      <c r="G1744" s="29" t="s">
        <v>1975</v>
      </c>
      <c r="H1744" s="30">
        <v>44628</v>
      </c>
      <c r="I1744" s="30">
        <v>45657</v>
      </c>
      <c r="J1744" s="30" t="s">
        <v>1921</v>
      </c>
      <c r="K1744" s="29" t="s">
        <v>2531</v>
      </c>
      <c r="L1744" s="29" t="s">
        <v>2532</v>
      </c>
      <c r="M1744" s="29" t="s">
        <v>1978</v>
      </c>
      <c r="N1744" s="29" t="s">
        <v>1992</v>
      </c>
      <c r="O1744" s="29" t="s">
        <v>1993</v>
      </c>
      <c r="P1744" s="29" t="s">
        <v>1981</v>
      </c>
      <c r="Q1744" s="29" t="s">
        <v>1982</v>
      </c>
      <c r="R1744" s="30">
        <v>45717</v>
      </c>
      <c r="S1744" s="30"/>
      <c r="T1744" s="30">
        <v>45747</v>
      </c>
      <c r="U1744" s="30"/>
      <c r="V1744" s="29" t="s">
        <v>1983</v>
      </c>
      <c r="W1744" s="29" t="s">
        <v>1984</v>
      </c>
      <c r="X1744" s="30">
        <v>44873</v>
      </c>
      <c r="Y1744" s="29" t="s">
        <v>33</v>
      </c>
    </row>
    <row r="1745" spans="1:25" x14ac:dyDescent="0.25">
      <c r="A1745" s="28" t="s">
        <v>2528</v>
      </c>
      <c r="B1745" s="29" t="s">
        <v>2529</v>
      </c>
      <c r="C1745" s="29" t="s">
        <v>1821</v>
      </c>
      <c r="D1745" s="29" t="s">
        <v>2570</v>
      </c>
      <c r="E1745" s="29" t="s">
        <v>1822</v>
      </c>
      <c r="F1745" s="29" t="s">
        <v>1823</v>
      </c>
      <c r="G1745" s="29" t="s">
        <v>1975</v>
      </c>
      <c r="H1745" s="30">
        <v>44628</v>
      </c>
      <c r="I1745" s="30">
        <v>45657</v>
      </c>
      <c r="J1745" s="30" t="s">
        <v>1921</v>
      </c>
      <c r="K1745" s="29" t="s">
        <v>2531</v>
      </c>
      <c r="L1745" s="29" t="s">
        <v>2532</v>
      </c>
      <c r="M1745" s="29" t="s">
        <v>1978</v>
      </c>
      <c r="N1745" s="29" t="s">
        <v>1994</v>
      </c>
      <c r="O1745" s="29" t="s">
        <v>1995</v>
      </c>
      <c r="P1745" s="29" t="s">
        <v>1981</v>
      </c>
      <c r="Q1745" s="29" t="s">
        <v>1982</v>
      </c>
      <c r="R1745" s="30">
        <v>45748</v>
      </c>
      <c r="S1745" s="30"/>
      <c r="T1745" s="30">
        <v>46203</v>
      </c>
      <c r="U1745" s="30"/>
      <c r="V1745" s="29" t="s">
        <v>1983</v>
      </c>
      <c r="W1745" s="29" t="s">
        <v>1984</v>
      </c>
      <c r="X1745" s="30">
        <v>44873</v>
      </c>
      <c r="Y1745" s="29" t="s">
        <v>33</v>
      </c>
    </row>
    <row r="1746" spans="1:25" x14ac:dyDescent="0.25">
      <c r="A1746" s="28" t="s">
        <v>2528</v>
      </c>
      <c r="B1746" s="29" t="s">
        <v>2529</v>
      </c>
      <c r="C1746" s="29" t="s">
        <v>1821</v>
      </c>
      <c r="D1746" s="29" t="s">
        <v>2570</v>
      </c>
      <c r="E1746" s="29" t="s">
        <v>1822</v>
      </c>
      <c r="F1746" s="29" t="s">
        <v>1823</v>
      </c>
      <c r="G1746" s="29" t="s">
        <v>1975</v>
      </c>
      <c r="H1746" s="30">
        <v>44628</v>
      </c>
      <c r="I1746" s="30">
        <v>45657</v>
      </c>
      <c r="J1746" s="30" t="s">
        <v>1921</v>
      </c>
      <c r="K1746" s="29" t="s">
        <v>2531</v>
      </c>
      <c r="L1746" s="29" t="s">
        <v>2532</v>
      </c>
      <c r="M1746" s="29" t="s">
        <v>1978</v>
      </c>
      <c r="N1746" s="29" t="s">
        <v>1996</v>
      </c>
      <c r="O1746" s="29" t="s">
        <v>1997</v>
      </c>
      <c r="P1746" s="29" t="s">
        <v>1981</v>
      </c>
      <c r="Q1746" s="29" t="s">
        <v>1982</v>
      </c>
      <c r="R1746" s="30">
        <v>46204</v>
      </c>
      <c r="S1746" s="30"/>
      <c r="T1746" s="30">
        <v>46387</v>
      </c>
      <c r="U1746" s="30"/>
      <c r="V1746" s="29" t="s">
        <v>1983</v>
      </c>
      <c r="W1746" s="29" t="s">
        <v>1984</v>
      </c>
      <c r="X1746" s="30">
        <v>44873</v>
      </c>
      <c r="Y1746" s="29" t="s">
        <v>33</v>
      </c>
    </row>
    <row r="1747" spans="1:25" x14ac:dyDescent="0.25">
      <c r="A1747" s="28" t="s">
        <v>2528</v>
      </c>
      <c r="B1747" s="29" t="s">
        <v>2529</v>
      </c>
      <c r="C1747" s="29" t="s">
        <v>1783</v>
      </c>
      <c r="D1747" s="29" t="s">
        <v>2557</v>
      </c>
      <c r="E1747" s="29" t="s">
        <v>1784</v>
      </c>
      <c r="F1747" s="29" t="s">
        <v>1785</v>
      </c>
      <c r="G1747" s="29" t="s">
        <v>1975</v>
      </c>
      <c r="H1747" s="30">
        <v>44825</v>
      </c>
      <c r="I1747" s="30">
        <v>46598</v>
      </c>
      <c r="J1747" s="30" t="s">
        <v>1921</v>
      </c>
      <c r="K1747" s="29" t="s">
        <v>2531</v>
      </c>
      <c r="L1747" s="29" t="s">
        <v>2532</v>
      </c>
      <c r="M1747" s="29" t="s">
        <v>1978</v>
      </c>
      <c r="N1747" s="29" t="s">
        <v>1979</v>
      </c>
      <c r="O1747" s="29" t="s">
        <v>1980</v>
      </c>
      <c r="P1747" s="29" t="s">
        <v>1981</v>
      </c>
      <c r="Q1747" s="29" t="s">
        <v>1982</v>
      </c>
      <c r="R1747" s="30">
        <v>44835</v>
      </c>
      <c r="S1747" s="30">
        <v>44835</v>
      </c>
      <c r="T1747" s="30">
        <v>44864</v>
      </c>
      <c r="U1747" s="30">
        <v>44864</v>
      </c>
      <c r="V1747" s="29" t="s">
        <v>2000</v>
      </c>
      <c r="W1747" s="29" t="s">
        <v>2001</v>
      </c>
      <c r="X1747" s="30">
        <v>44873</v>
      </c>
      <c r="Y1747" s="29" t="s">
        <v>1985</v>
      </c>
    </row>
    <row r="1748" spans="1:25" x14ac:dyDescent="0.25">
      <c r="A1748" s="28" t="s">
        <v>2528</v>
      </c>
      <c r="B1748" s="29" t="s">
        <v>2529</v>
      </c>
      <c r="C1748" s="29" t="s">
        <v>1783</v>
      </c>
      <c r="D1748" s="29" t="s">
        <v>2557</v>
      </c>
      <c r="E1748" s="29" t="s">
        <v>1784</v>
      </c>
      <c r="F1748" s="29" t="s">
        <v>1785</v>
      </c>
      <c r="G1748" s="29" t="s">
        <v>1975</v>
      </c>
      <c r="H1748" s="30">
        <v>44825</v>
      </c>
      <c r="I1748" s="30">
        <v>46598</v>
      </c>
      <c r="J1748" s="30" t="s">
        <v>1921</v>
      </c>
      <c r="K1748" s="29" t="s">
        <v>2531</v>
      </c>
      <c r="L1748" s="29" t="s">
        <v>2532</v>
      </c>
      <c r="M1748" s="29" t="s">
        <v>1978</v>
      </c>
      <c r="N1748" s="29" t="s">
        <v>1986</v>
      </c>
      <c r="O1748" s="29" t="s">
        <v>1987</v>
      </c>
      <c r="P1748" s="29" t="s">
        <v>1981</v>
      </c>
      <c r="Q1748" s="29" t="s">
        <v>1982</v>
      </c>
      <c r="R1748" s="30">
        <v>44866</v>
      </c>
      <c r="S1748" s="30">
        <v>44866</v>
      </c>
      <c r="T1748" s="30">
        <v>45015</v>
      </c>
      <c r="U1748" s="30">
        <v>45015</v>
      </c>
      <c r="V1748" s="29" t="s">
        <v>2000</v>
      </c>
      <c r="W1748" s="29" t="s">
        <v>2001</v>
      </c>
      <c r="X1748" s="30">
        <v>44873</v>
      </c>
      <c r="Y1748" s="29" t="s">
        <v>1985</v>
      </c>
    </row>
    <row r="1749" spans="1:25" x14ac:dyDescent="0.25">
      <c r="A1749" s="28" t="s">
        <v>2528</v>
      </c>
      <c r="B1749" s="29" t="s">
        <v>2529</v>
      </c>
      <c r="C1749" s="29" t="s">
        <v>1783</v>
      </c>
      <c r="D1749" s="29" t="s">
        <v>2557</v>
      </c>
      <c r="E1749" s="29" t="s">
        <v>1784</v>
      </c>
      <c r="F1749" s="29" t="s">
        <v>1785</v>
      </c>
      <c r="G1749" s="29" t="s">
        <v>1975</v>
      </c>
      <c r="H1749" s="30">
        <v>44825</v>
      </c>
      <c r="I1749" s="30">
        <v>46598</v>
      </c>
      <c r="J1749" s="30" t="s">
        <v>1921</v>
      </c>
      <c r="K1749" s="29" t="s">
        <v>2531</v>
      </c>
      <c r="L1749" s="29" t="s">
        <v>2532</v>
      </c>
      <c r="M1749" s="29" t="s">
        <v>1978</v>
      </c>
      <c r="N1749" s="29" t="s">
        <v>1988</v>
      </c>
      <c r="O1749" s="29" t="s">
        <v>1989</v>
      </c>
      <c r="P1749" s="29" t="s">
        <v>1981</v>
      </c>
      <c r="Q1749" s="29" t="s">
        <v>1982</v>
      </c>
      <c r="R1749" s="30">
        <v>45371</v>
      </c>
      <c r="S1749" s="30">
        <v>45371</v>
      </c>
      <c r="T1749" s="30">
        <v>45402</v>
      </c>
      <c r="U1749" s="30">
        <v>45402</v>
      </c>
      <c r="V1749" s="29" t="s">
        <v>2000</v>
      </c>
      <c r="W1749" s="29" t="s">
        <v>2001</v>
      </c>
      <c r="X1749" s="30">
        <v>44873</v>
      </c>
      <c r="Y1749" s="29" t="s">
        <v>1985</v>
      </c>
    </row>
    <row r="1750" spans="1:25" x14ac:dyDescent="0.25">
      <c r="A1750" s="28" t="s">
        <v>2528</v>
      </c>
      <c r="B1750" s="29" t="s">
        <v>2529</v>
      </c>
      <c r="C1750" s="29" t="s">
        <v>1783</v>
      </c>
      <c r="D1750" s="29" t="s">
        <v>2557</v>
      </c>
      <c r="E1750" s="29" t="s">
        <v>1784</v>
      </c>
      <c r="F1750" s="29" t="s">
        <v>1785</v>
      </c>
      <c r="G1750" s="29" t="s">
        <v>1975</v>
      </c>
      <c r="H1750" s="30">
        <v>44825</v>
      </c>
      <c r="I1750" s="30">
        <v>46598</v>
      </c>
      <c r="J1750" s="30" t="s">
        <v>1921</v>
      </c>
      <c r="K1750" s="29" t="s">
        <v>2531</v>
      </c>
      <c r="L1750" s="29" t="s">
        <v>2532</v>
      </c>
      <c r="M1750" s="29" t="s">
        <v>1978</v>
      </c>
      <c r="N1750" s="29" t="s">
        <v>1990</v>
      </c>
      <c r="O1750" s="29" t="s">
        <v>1991</v>
      </c>
      <c r="P1750" s="29" t="s">
        <v>1981</v>
      </c>
      <c r="Q1750" s="29" t="s">
        <v>1982</v>
      </c>
      <c r="R1750" s="30">
        <v>45403</v>
      </c>
      <c r="S1750" s="30">
        <v>45504</v>
      </c>
      <c r="T1750" s="30">
        <v>45746</v>
      </c>
      <c r="U1750" s="30"/>
      <c r="V1750" s="29" t="s">
        <v>2000</v>
      </c>
      <c r="W1750" s="29" t="s">
        <v>2001</v>
      </c>
      <c r="X1750" s="30">
        <v>44873</v>
      </c>
      <c r="Y1750" s="29" t="s">
        <v>1985</v>
      </c>
    </row>
    <row r="1751" spans="1:25" x14ac:dyDescent="0.25">
      <c r="A1751" s="28" t="s">
        <v>2528</v>
      </c>
      <c r="B1751" s="29" t="s">
        <v>2529</v>
      </c>
      <c r="C1751" s="29" t="s">
        <v>1783</v>
      </c>
      <c r="D1751" s="29" t="s">
        <v>2557</v>
      </c>
      <c r="E1751" s="29" t="s">
        <v>1784</v>
      </c>
      <c r="F1751" s="29" t="s">
        <v>1785</v>
      </c>
      <c r="G1751" s="29" t="s">
        <v>1975</v>
      </c>
      <c r="H1751" s="30">
        <v>44825</v>
      </c>
      <c r="I1751" s="30">
        <v>46598</v>
      </c>
      <c r="J1751" s="30" t="s">
        <v>1921</v>
      </c>
      <c r="K1751" s="29" t="s">
        <v>2531</v>
      </c>
      <c r="L1751" s="29" t="s">
        <v>2532</v>
      </c>
      <c r="M1751" s="29" t="s">
        <v>1978</v>
      </c>
      <c r="N1751" s="29" t="s">
        <v>1992</v>
      </c>
      <c r="O1751" s="29" t="s">
        <v>1993</v>
      </c>
      <c r="P1751" s="29" t="s">
        <v>1981</v>
      </c>
      <c r="Q1751" s="29" t="s">
        <v>1982</v>
      </c>
      <c r="R1751" s="30">
        <v>45930</v>
      </c>
      <c r="S1751" s="30"/>
      <c r="T1751" s="30">
        <v>45960</v>
      </c>
      <c r="U1751" s="30"/>
      <c r="V1751" s="29" t="s">
        <v>2000</v>
      </c>
      <c r="W1751" s="29" t="s">
        <v>2001</v>
      </c>
      <c r="X1751" s="30">
        <v>44873</v>
      </c>
      <c r="Y1751" s="29" t="s">
        <v>1985</v>
      </c>
    </row>
    <row r="1752" spans="1:25" x14ac:dyDescent="0.25">
      <c r="A1752" s="28" t="s">
        <v>2528</v>
      </c>
      <c r="B1752" s="29" t="s">
        <v>2529</v>
      </c>
      <c r="C1752" s="29" t="s">
        <v>1783</v>
      </c>
      <c r="D1752" s="29" t="s">
        <v>2557</v>
      </c>
      <c r="E1752" s="29" t="s">
        <v>1784</v>
      </c>
      <c r="F1752" s="29" t="s">
        <v>1785</v>
      </c>
      <c r="G1752" s="29" t="s">
        <v>1975</v>
      </c>
      <c r="H1752" s="30">
        <v>44825</v>
      </c>
      <c r="I1752" s="30">
        <v>46598</v>
      </c>
      <c r="J1752" s="30" t="s">
        <v>1921</v>
      </c>
      <c r="K1752" s="29" t="s">
        <v>2531</v>
      </c>
      <c r="L1752" s="29" t="s">
        <v>2532</v>
      </c>
      <c r="M1752" s="29" t="s">
        <v>1978</v>
      </c>
      <c r="N1752" s="29" t="s">
        <v>1994</v>
      </c>
      <c r="O1752" s="29" t="s">
        <v>1995</v>
      </c>
      <c r="P1752" s="29" t="s">
        <v>1981</v>
      </c>
      <c r="Q1752" s="29" t="s">
        <v>1982</v>
      </c>
      <c r="R1752" s="30">
        <v>45960</v>
      </c>
      <c r="S1752" s="30"/>
      <c r="T1752" s="30">
        <v>46568</v>
      </c>
      <c r="U1752" s="30"/>
      <c r="V1752" s="29" t="s">
        <v>2000</v>
      </c>
      <c r="W1752" s="29" t="s">
        <v>2001</v>
      </c>
      <c r="X1752" s="30">
        <v>44873</v>
      </c>
      <c r="Y1752" s="29" t="s">
        <v>1985</v>
      </c>
    </row>
    <row r="1753" spans="1:25" x14ac:dyDescent="0.25">
      <c r="A1753" s="28" t="s">
        <v>2528</v>
      </c>
      <c r="B1753" s="29" t="s">
        <v>2529</v>
      </c>
      <c r="C1753" s="29" t="s">
        <v>1783</v>
      </c>
      <c r="D1753" s="29" t="s">
        <v>2557</v>
      </c>
      <c r="E1753" s="29" t="s">
        <v>1784</v>
      </c>
      <c r="F1753" s="29" t="s">
        <v>1785</v>
      </c>
      <c r="G1753" s="29" t="s">
        <v>1975</v>
      </c>
      <c r="H1753" s="30">
        <v>44825</v>
      </c>
      <c r="I1753" s="30">
        <v>46598</v>
      </c>
      <c r="J1753" s="30" t="s">
        <v>1921</v>
      </c>
      <c r="K1753" s="29" t="s">
        <v>2531</v>
      </c>
      <c r="L1753" s="29" t="s">
        <v>2532</v>
      </c>
      <c r="M1753" s="29" t="s">
        <v>1978</v>
      </c>
      <c r="N1753" s="29" t="s">
        <v>1996</v>
      </c>
      <c r="O1753" s="29" t="s">
        <v>1997</v>
      </c>
      <c r="P1753" s="29" t="s">
        <v>1981</v>
      </c>
      <c r="Q1753" s="29" t="s">
        <v>1982</v>
      </c>
      <c r="R1753" s="30">
        <v>46357</v>
      </c>
      <c r="S1753" s="30"/>
      <c r="T1753" s="30">
        <v>46598</v>
      </c>
      <c r="U1753" s="30"/>
      <c r="V1753" s="29" t="s">
        <v>2000</v>
      </c>
      <c r="W1753" s="29" t="s">
        <v>2001</v>
      </c>
      <c r="X1753" s="30">
        <v>44873</v>
      </c>
      <c r="Y1753" s="29" t="s">
        <v>1985</v>
      </c>
    </row>
    <row r="1754" spans="1:25" x14ac:dyDescent="0.25">
      <c r="A1754" s="28" t="s">
        <v>2528</v>
      </c>
      <c r="B1754" s="29" t="s">
        <v>2529</v>
      </c>
      <c r="C1754" s="29" t="s">
        <v>1768</v>
      </c>
      <c r="D1754" s="29" t="s">
        <v>2552</v>
      </c>
      <c r="E1754" s="29" t="s">
        <v>1769</v>
      </c>
      <c r="F1754" s="29" t="s">
        <v>1770</v>
      </c>
      <c r="G1754" s="29" t="s">
        <v>1975</v>
      </c>
      <c r="H1754" s="30">
        <v>44825</v>
      </c>
      <c r="I1754" s="30">
        <v>46022</v>
      </c>
      <c r="J1754" s="30" t="s">
        <v>1921</v>
      </c>
      <c r="K1754" s="29" t="s">
        <v>2531</v>
      </c>
      <c r="L1754" s="29" t="s">
        <v>2532</v>
      </c>
      <c r="M1754" s="29" t="s">
        <v>1978</v>
      </c>
      <c r="N1754" s="29" t="s">
        <v>1979</v>
      </c>
      <c r="O1754" s="29" t="s">
        <v>1980</v>
      </c>
      <c r="P1754" s="29" t="s">
        <v>1981</v>
      </c>
      <c r="Q1754" s="29" t="s">
        <v>1982</v>
      </c>
      <c r="R1754" s="30">
        <v>45910</v>
      </c>
      <c r="S1754" s="30"/>
      <c r="T1754" s="30">
        <v>45942</v>
      </c>
      <c r="U1754" s="30"/>
      <c r="V1754" s="29" t="s">
        <v>2000</v>
      </c>
      <c r="W1754" s="29" t="s">
        <v>2001</v>
      </c>
      <c r="X1754" s="30">
        <v>44683</v>
      </c>
      <c r="Y1754" s="29" t="s">
        <v>33</v>
      </c>
    </row>
    <row r="1755" spans="1:25" x14ac:dyDescent="0.25">
      <c r="A1755" s="28" t="s">
        <v>2528</v>
      </c>
      <c r="B1755" s="29" t="s">
        <v>2529</v>
      </c>
      <c r="C1755" s="29" t="s">
        <v>1768</v>
      </c>
      <c r="D1755" s="29" t="s">
        <v>2552</v>
      </c>
      <c r="E1755" s="29" t="s">
        <v>1769</v>
      </c>
      <c r="F1755" s="29" t="s">
        <v>1770</v>
      </c>
      <c r="G1755" s="29" t="s">
        <v>1975</v>
      </c>
      <c r="H1755" s="30">
        <v>44825</v>
      </c>
      <c r="I1755" s="30">
        <v>46022</v>
      </c>
      <c r="J1755" s="30" t="s">
        <v>1921</v>
      </c>
      <c r="K1755" s="29" t="s">
        <v>2531</v>
      </c>
      <c r="L1755" s="29" t="s">
        <v>2532</v>
      </c>
      <c r="M1755" s="29" t="s">
        <v>1978</v>
      </c>
      <c r="N1755" s="29" t="s">
        <v>1986</v>
      </c>
      <c r="O1755" s="29" t="s">
        <v>1987</v>
      </c>
      <c r="P1755" s="29" t="s">
        <v>1981</v>
      </c>
      <c r="Q1755" s="29" t="s">
        <v>1982</v>
      </c>
      <c r="R1755" s="30">
        <v>45943</v>
      </c>
      <c r="S1755" s="30"/>
      <c r="T1755" s="30">
        <v>46004</v>
      </c>
      <c r="U1755" s="30"/>
      <c r="V1755" s="29" t="s">
        <v>2000</v>
      </c>
      <c r="W1755" s="29" t="s">
        <v>2001</v>
      </c>
      <c r="X1755" s="30">
        <v>44683</v>
      </c>
      <c r="Y1755" s="29" t="s">
        <v>33</v>
      </c>
    </row>
    <row r="1756" spans="1:25" x14ac:dyDescent="0.25">
      <c r="A1756" s="28" t="s">
        <v>2528</v>
      </c>
      <c r="B1756" s="29" t="s">
        <v>2529</v>
      </c>
      <c r="C1756" s="29" t="s">
        <v>1768</v>
      </c>
      <c r="D1756" s="29" t="s">
        <v>2552</v>
      </c>
      <c r="E1756" s="29" t="s">
        <v>1769</v>
      </c>
      <c r="F1756" s="29" t="s">
        <v>1770</v>
      </c>
      <c r="G1756" s="29" t="s">
        <v>1975</v>
      </c>
      <c r="H1756" s="30">
        <v>44825</v>
      </c>
      <c r="I1756" s="30">
        <v>46022</v>
      </c>
      <c r="J1756" s="30" t="s">
        <v>1921</v>
      </c>
      <c r="K1756" s="29" t="s">
        <v>2531</v>
      </c>
      <c r="L1756" s="29" t="s">
        <v>2532</v>
      </c>
      <c r="M1756" s="29" t="s">
        <v>1978</v>
      </c>
      <c r="N1756" s="29" t="s">
        <v>1988</v>
      </c>
      <c r="O1756" s="29" t="s">
        <v>1989</v>
      </c>
      <c r="P1756" s="29" t="s">
        <v>1981</v>
      </c>
      <c r="Q1756" s="29" t="s">
        <v>1982</v>
      </c>
      <c r="R1756" s="30">
        <v>46005</v>
      </c>
      <c r="S1756" s="30"/>
      <c r="T1756" s="30">
        <v>46035</v>
      </c>
      <c r="U1756" s="30"/>
      <c r="V1756" s="29" t="s">
        <v>2000</v>
      </c>
      <c r="W1756" s="29" t="s">
        <v>2001</v>
      </c>
      <c r="X1756" s="30">
        <v>44683</v>
      </c>
      <c r="Y1756" s="29" t="s">
        <v>33</v>
      </c>
    </row>
    <row r="1757" spans="1:25" x14ac:dyDescent="0.25">
      <c r="A1757" s="28" t="s">
        <v>2528</v>
      </c>
      <c r="B1757" s="29" t="s">
        <v>2529</v>
      </c>
      <c r="C1757" s="29" t="s">
        <v>1768</v>
      </c>
      <c r="D1757" s="29" t="s">
        <v>2552</v>
      </c>
      <c r="E1757" s="29" t="s">
        <v>1769</v>
      </c>
      <c r="F1757" s="29" t="s">
        <v>1770</v>
      </c>
      <c r="G1757" s="29" t="s">
        <v>1975</v>
      </c>
      <c r="H1757" s="30">
        <v>44825</v>
      </c>
      <c r="I1757" s="30">
        <v>46022</v>
      </c>
      <c r="J1757" s="30" t="s">
        <v>1921</v>
      </c>
      <c r="K1757" s="29" t="s">
        <v>2531</v>
      </c>
      <c r="L1757" s="29" t="s">
        <v>2532</v>
      </c>
      <c r="M1757" s="29" t="s">
        <v>1978</v>
      </c>
      <c r="N1757" s="29" t="s">
        <v>1990</v>
      </c>
      <c r="O1757" s="29" t="s">
        <v>1991</v>
      </c>
      <c r="P1757" s="29" t="s">
        <v>1981</v>
      </c>
      <c r="Q1757" s="29" t="s">
        <v>1982</v>
      </c>
      <c r="R1757" s="30">
        <v>46036</v>
      </c>
      <c r="S1757" s="30"/>
      <c r="T1757" s="30">
        <v>46088</v>
      </c>
      <c r="U1757" s="30"/>
      <c r="V1757" s="29" t="s">
        <v>2000</v>
      </c>
      <c r="W1757" s="29" t="s">
        <v>2001</v>
      </c>
      <c r="X1757" s="30">
        <v>44683</v>
      </c>
      <c r="Y1757" s="29" t="s">
        <v>33</v>
      </c>
    </row>
    <row r="1758" spans="1:25" x14ac:dyDescent="0.25">
      <c r="A1758" s="28" t="s">
        <v>2528</v>
      </c>
      <c r="B1758" s="29" t="s">
        <v>2529</v>
      </c>
      <c r="C1758" s="29" t="s">
        <v>1768</v>
      </c>
      <c r="D1758" s="29" t="s">
        <v>2552</v>
      </c>
      <c r="E1758" s="29" t="s">
        <v>1769</v>
      </c>
      <c r="F1758" s="29" t="s">
        <v>1770</v>
      </c>
      <c r="G1758" s="29" t="s">
        <v>1975</v>
      </c>
      <c r="H1758" s="30">
        <v>44825</v>
      </c>
      <c r="I1758" s="30">
        <v>46022</v>
      </c>
      <c r="J1758" s="30" t="s">
        <v>1921</v>
      </c>
      <c r="K1758" s="29" t="s">
        <v>2531</v>
      </c>
      <c r="L1758" s="29" t="s">
        <v>2532</v>
      </c>
      <c r="M1758" s="29" t="s">
        <v>1978</v>
      </c>
      <c r="N1758" s="29" t="s">
        <v>1992</v>
      </c>
      <c r="O1758" s="29" t="s">
        <v>1993</v>
      </c>
      <c r="P1758" s="29" t="s">
        <v>1981</v>
      </c>
      <c r="Q1758" s="29" t="s">
        <v>1982</v>
      </c>
      <c r="R1758" s="30">
        <v>46068</v>
      </c>
      <c r="S1758" s="30"/>
      <c r="T1758" s="30">
        <v>46089</v>
      </c>
      <c r="U1758" s="30"/>
      <c r="V1758" s="29" t="s">
        <v>2000</v>
      </c>
      <c r="W1758" s="29" t="s">
        <v>2001</v>
      </c>
      <c r="X1758" s="30">
        <v>44683</v>
      </c>
      <c r="Y1758" s="29" t="s">
        <v>33</v>
      </c>
    </row>
    <row r="1759" spans="1:25" x14ac:dyDescent="0.25">
      <c r="A1759" s="28" t="s">
        <v>2528</v>
      </c>
      <c r="B1759" s="29" t="s">
        <v>2529</v>
      </c>
      <c r="C1759" s="29" t="s">
        <v>1768</v>
      </c>
      <c r="D1759" s="29" t="s">
        <v>2552</v>
      </c>
      <c r="E1759" s="29" t="s">
        <v>1769</v>
      </c>
      <c r="F1759" s="29" t="s">
        <v>1770</v>
      </c>
      <c r="G1759" s="29" t="s">
        <v>1975</v>
      </c>
      <c r="H1759" s="30">
        <v>44825</v>
      </c>
      <c r="I1759" s="30">
        <v>46022</v>
      </c>
      <c r="J1759" s="30" t="s">
        <v>1921</v>
      </c>
      <c r="K1759" s="29" t="s">
        <v>2531</v>
      </c>
      <c r="L1759" s="29" t="s">
        <v>2532</v>
      </c>
      <c r="M1759" s="29" t="s">
        <v>1978</v>
      </c>
      <c r="N1759" s="29" t="s">
        <v>1994</v>
      </c>
      <c r="O1759" s="29" t="s">
        <v>1995</v>
      </c>
      <c r="P1759" s="29" t="s">
        <v>1981</v>
      </c>
      <c r="Q1759" s="29" t="s">
        <v>1982</v>
      </c>
      <c r="R1759" s="30">
        <v>46090</v>
      </c>
      <c r="S1759" s="30"/>
      <c r="T1759" s="30">
        <v>46568</v>
      </c>
      <c r="U1759" s="30"/>
      <c r="V1759" s="29" t="s">
        <v>2000</v>
      </c>
      <c r="W1759" s="29" t="s">
        <v>2001</v>
      </c>
      <c r="X1759" s="30">
        <v>44683</v>
      </c>
      <c r="Y1759" s="29" t="s">
        <v>33</v>
      </c>
    </row>
    <row r="1760" spans="1:25" x14ac:dyDescent="0.25">
      <c r="A1760" s="28" t="s">
        <v>2528</v>
      </c>
      <c r="B1760" s="29" t="s">
        <v>2529</v>
      </c>
      <c r="C1760" s="29" t="s">
        <v>1768</v>
      </c>
      <c r="D1760" s="29" t="s">
        <v>2552</v>
      </c>
      <c r="E1760" s="29" t="s">
        <v>1769</v>
      </c>
      <c r="F1760" s="29" t="s">
        <v>1770</v>
      </c>
      <c r="G1760" s="29" t="s">
        <v>1975</v>
      </c>
      <c r="H1760" s="30">
        <v>44825</v>
      </c>
      <c r="I1760" s="30">
        <v>46022</v>
      </c>
      <c r="J1760" s="30" t="s">
        <v>1921</v>
      </c>
      <c r="K1760" s="29" t="s">
        <v>2531</v>
      </c>
      <c r="L1760" s="29" t="s">
        <v>2532</v>
      </c>
      <c r="M1760" s="29" t="s">
        <v>1978</v>
      </c>
      <c r="N1760" s="29" t="s">
        <v>1996</v>
      </c>
      <c r="O1760" s="29" t="s">
        <v>1997</v>
      </c>
      <c r="P1760" s="29" t="s">
        <v>1981</v>
      </c>
      <c r="Q1760" s="29" t="s">
        <v>1982</v>
      </c>
      <c r="R1760" s="30">
        <v>46569</v>
      </c>
      <c r="S1760" s="30"/>
      <c r="T1760" s="30">
        <v>46660</v>
      </c>
      <c r="U1760" s="30"/>
      <c r="V1760" s="29" t="s">
        <v>2000</v>
      </c>
      <c r="W1760" s="29" t="s">
        <v>2001</v>
      </c>
      <c r="X1760" s="30">
        <v>44683</v>
      </c>
      <c r="Y1760" s="29" t="s">
        <v>33</v>
      </c>
    </row>
    <row r="1761" spans="1:25" x14ac:dyDescent="0.25">
      <c r="A1761" s="28" t="s">
        <v>2528</v>
      </c>
      <c r="B1761" s="29" t="s">
        <v>2529</v>
      </c>
      <c r="C1761" s="29" t="s">
        <v>1765</v>
      </c>
      <c r="D1761" s="29" t="s">
        <v>2551</v>
      </c>
      <c r="E1761" s="29" t="s">
        <v>1766</v>
      </c>
      <c r="F1761" s="29" t="s">
        <v>1767</v>
      </c>
      <c r="G1761" s="29" t="s">
        <v>1975</v>
      </c>
      <c r="H1761" s="30">
        <v>44825</v>
      </c>
      <c r="I1761" s="30">
        <v>44926</v>
      </c>
      <c r="J1761" s="30" t="s">
        <v>1921</v>
      </c>
      <c r="K1761" s="29" t="s">
        <v>2531</v>
      </c>
      <c r="L1761" s="29" t="s">
        <v>2532</v>
      </c>
      <c r="M1761" s="29" t="s">
        <v>1978</v>
      </c>
      <c r="N1761" s="29" t="s">
        <v>1979</v>
      </c>
      <c r="O1761" s="29" t="s">
        <v>1980</v>
      </c>
      <c r="P1761" s="29" t="s">
        <v>1981</v>
      </c>
      <c r="Q1761" s="29" t="s">
        <v>1982</v>
      </c>
      <c r="R1761" s="30">
        <v>45910</v>
      </c>
      <c r="S1761" s="30"/>
      <c r="T1761" s="30">
        <v>45942</v>
      </c>
      <c r="U1761" s="30"/>
      <c r="V1761" s="29" t="s">
        <v>2000</v>
      </c>
      <c r="W1761" s="29" t="s">
        <v>2001</v>
      </c>
      <c r="X1761" s="30">
        <v>44683</v>
      </c>
      <c r="Y1761" s="29" t="s">
        <v>33</v>
      </c>
    </row>
    <row r="1762" spans="1:25" x14ac:dyDescent="0.25">
      <c r="A1762" s="28" t="s">
        <v>2528</v>
      </c>
      <c r="B1762" s="29" t="s">
        <v>2529</v>
      </c>
      <c r="C1762" s="29" t="s">
        <v>1765</v>
      </c>
      <c r="D1762" s="29" t="s">
        <v>2551</v>
      </c>
      <c r="E1762" s="29" t="s">
        <v>1766</v>
      </c>
      <c r="F1762" s="29" t="s">
        <v>1767</v>
      </c>
      <c r="G1762" s="29" t="s">
        <v>1975</v>
      </c>
      <c r="H1762" s="30">
        <v>44825</v>
      </c>
      <c r="I1762" s="30">
        <v>44926</v>
      </c>
      <c r="J1762" s="30" t="s">
        <v>1921</v>
      </c>
      <c r="K1762" s="29" t="s">
        <v>2531</v>
      </c>
      <c r="L1762" s="29" t="s">
        <v>2532</v>
      </c>
      <c r="M1762" s="29" t="s">
        <v>1978</v>
      </c>
      <c r="N1762" s="29" t="s">
        <v>1986</v>
      </c>
      <c r="O1762" s="29" t="s">
        <v>1987</v>
      </c>
      <c r="P1762" s="29" t="s">
        <v>1981</v>
      </c>
      <c r="Q1762" s="29" t="s">
        <v>1982</v>
      </c>
      <c r="R1762" s="30">
        <v>45943</v>
      </c>
      <c r="S1762" s="30"/>
      <c r="T1762" s="30">
        <v>46004</v>
      </c>
      <c r="U1762" s="30"/>
      <c r="V1762" s="29" t="s">
        <v>2000</v>
      </c>
      <c r="W1762" s="29" t="s">
        <v>2001</v>
      </c>
      <c r="X1762" s="30">
        <v>44683</v>
      </c>
      <c r="Y1762" s="29" t="s">
        <v>33</v>
      </c>
    </row>
    <row r="1763" spans="1:25" x14ac:dyDescent="0.25">
      <c r="A1763" s="28" t="s">
        <v>2528</v>
      </c>
      <c r="B1763" s="29" t="s">
        <v>2529</v>
      </c>
      <c r="C1763" s="29" t="s">
        <v>1765</v>
      </c>
      <c r="D1763" s="29" t="s">
        <v>2551</v>
      </c>
      <c r="E1763" s="29" t="s">
        <v>1766</v>
      </c>
      <c r="F1763" s="29" t="s">
        <v>1767</v>
      </c>
      <c r="G1763" s="29" t="s">
        <v>1975</v>
      </c>
      <c r="H1763" s="30">
        <v>44825</v>
      </c>
      <c r="I1763" s="30">
        <v>44926</v>
      </c>
      <c r="J1763" s="30" t="s">
        <v>1921</v>
      </c>
      <c r="K1763" s="29" t="s">
        <v>2531</v>
      </c>
      <c r="L1763" s="29" t="s">
        <v>2532</v>
      </c>
      <c r="M1763" s="29" t="s">
        <v>1978</v>
      </c>
      <c r="N1763" s="29" t="s">
        <v>1988</v>
      </c>
      <c r="O1763" s="29" t="s">
        <v>1989</v>
      </c>
      <c r="P1763" s="29" t="s">
        <v>1981</v>
      </c>
      <c r="Q1763" s="29" t="s">
        <v>1982</v>
      </c>
      <c r="R1763" s="30">
        <v>46005</v>
      </c>
      <c r="S1763" s="30"/>
      <c r="T1763" s="30">
        <v>46035</v>
      </c>
      <c r="U1763" s="30"/>
      <c r="V1763" s="29" t="s">
        <v>2000</v>
      </c>
      <c r="W1763" s="29" t="s">
        <v>2001</v>
      </c>
      <c r="X1763" s="30">
        <v>44683</v>
      </c>
      <c r="Y1763" s="29" t="s">
        <v>33</v>
      </c>
    </row>
    <row r="1764" spans="1:25" x14ac:dyDescent="0.25">
      <c r="A1764" s="28" t="s">
        <v>2528</v>
      </c>
      <c r="B1764" s="29" t="s">
        <v>2529</v>
      </c>
      <c r="C1764" s="29" t="s">
        <v>1765</v>
      </c>
      <c r="D1764" s="29" t="s">
        <v>2551</v>
      </c>
      <c r="E1764" s="29" t="s">
        <v>1766</v>
      </c>
      <c r="F1764" s="29" t="s">
        <v>1767</v>
      </c>
      <c r="G1764" s="29" t="s">
        <v>1975</v>
      </c>
      <c r="H1764" s="30">
        <v>44825</v>
      </c>
      <c r="I1764" s="30">
        <v>44926</v>
      </c>
      <c r="J1764" s="30" t="s">
        <v>1921</v>
      </c>
      <c r="K1764" s="29" t="s">
        <v>2531</v>
      </c>
      <c r="L1764" s="29" t="s">
        <v>2532</v>
      </c>
      <c r="M1764" s="29" t="s">
        <v>1978</v>
      </c>
      <c r="N1764" s="29" t="s">
        <v>1990</v>
      </c>
      <c r="O1764" s="29" t="s">
        <v>1991</v>
      </c>
      <c r="P1764" s="29" t="s">
        <v>1981</v>
      </c>
      <c r="Q1764" s="29" t="s">
        <v>1982</v>
      </c>
      <c r="R1764" s="30">
        <v>46036</v>
      </c>
      <c r="S1764" s="30"/>
      <c r="T1764" s="30">
        <v>46088</v>
      </c>
      <c r="U1764" s="30"/>
      <c r="V1764" s="29" t="s">
        <v>2000</v>
      </c>
      <c r="W1764" s="29" t="s">
        <v>2001</v>
      </c>
      <c r="X1764" s="30">
        <v>44683</v>
      </c>
      <c r="Y1764" s="29" t="s">
        <v>33</v>
      </c>
    </row>
    <row r="1765" spans="1:25" x14ac:dyDescent="0.25">
      <c r="A1765" s="28" t="s">
        <v>2528</v>
      </c>
      <c r="B1765" s="29" t="s">
        <v>2529</v>
      </c>
      <c r="C1765" s="29" t="s">
        <v>1765</v>
      </c>
      <c r="D1765" s="29" t="s">
        <v>2551</v>
      </c>
      <c r="E1765" s="29" t="s">
        <v>1766</v>
      </c>
      <c r="F1765" s="29" t="s">
        <v>1767</v>
      </c>
      <c r="G1765" s="29" t="s">
        <v>1975</v>
      </c>
      <c r="H1765" s="30">
        <v>44825</v>
      </c>
      <c r="I1765" s="30">
        <v>44926</v>
      </c>
      <c r="J1765" s="30" t="s">
        <v>1921</v>
      </c>
      <c r="K1765" s="29" t="s">
        <v>2531</v>
      </c>
      <c r="L1765" s="29" t="s">
        <v>2532</v>
      </c>
      <c r="M1765" s="29" t="s">
        <v>1978</v>
      </c>
      <c r="N1765" s="29" t="s">
        <v>1992</v>
      </c>
      <c r="O1765" s="29" t="s">
        <v>1993</v>
      </c>
      <c r="P1765" s="29" t="s">
        <v>1981</v>
      </c>
      <c r="Q1765" s="29" t="s">
        <v>1982</v>
      </c>
      <c r="R1765" s="30">
        <v>46068</v>
      </c>
      <c r="S1765" s="30"/>
      <c r="T1765" s="30">
        <v>46089</v>
      </c>
      <c r="U1765" s="30"/>
      <c r="V1765" s="29" t="s">
        <v>2000</v>
      </c>
      <c r="W1765" s="29" t="s">
        <v>2001</v>
      </c>
      <c r="X1765" s="30">
        <v>44683</v>
      </c>
      <c r="Y1765" s="29" t="s">
        <v>33</v>
      </c>
    </row>
    <row r="1766" spans="1:25" x14ac:dyDescent="0.25">
      <c r="A1766" s="28" t="s">
        <v>2528</v>
      </c>
      <c r="B1766" s="29" t="s">
        <v>2529</v>
      </c>
      <c r="C1766" s="29" t="s">
        <v>1765</v>
      </c>
      <c r="D1766" s="29" t="s">
        <v>2551</v>
      </c>
      <c r="E1766" s="29" t="s">
        <v>1766</v>
      </c>
      <c r="F1766" s="29" t="s">
        <v>1767</v>
      </c>
      <c r="G1766" s="29" t="s">
        <v>1975</v>
      </c>
      <c r="H1766" s="30">
        <v>44825</v>
      </c>
      <c r="I1766" s="30">
        <v>44926</v>
      </c>
      <c r="J1766" s="30" t="s">
        <v>1921</v>
      </c>
      <c r="K1766" s="29" t="s">
        <v>2531</v>
      </c>
      <c r="L1766" s="29" t="s">
        <v>2532</v>
      </c>
      <c r="M1766" s="29" t="s">
        <v>1978</v>
      </c>
      <c r="N1766" s="29" t="s">
        <v>1994</v>
      </c>
      <c r="O1766" s="29" t="s">
        <v>1995</v>
      </c>
      <c r="P1766" s="29" t="s">
        <v>1981</v>
      </c>
      <c r="Q1766" s="29" t="s">
        <v>1982</v>
      </c>
      <c r="R1766" s="30">
        <v>46090</v>
      </c>
      <c r="S1766" s="30"/>
      <c r="T1766" s="30">
        <v>46568</v>
      </c>
      <c r="U1766" s="30"/>
      <c r="V1766" s="29" t="s">
        <v>2000</v>
      </c>
      <c r="W1766" s="29" t="s">
        <v>2001</v>
      </c>
      <c r="X1766" s="30">
        <v>44683</v>
      </c>
      <c r="Y1766" s="29" t="s">
        <v>33</v>
      </c>
    </row>
    <row r="1767" spans="1:25" x14ac:dyDescent="0.25">
      <c r="A1767" s="28" t="s">
        <v>2528</v>
      </c>
      <c r="B1767" s="29" t="s">
        <v>2529</v>
      </c>
      <c r="C1767" s="29" t="s">
        <v>1765</v>
      </c>
      <c r="D1767" s="29" t="s">
        <v>2551</v>
      </c>
      <c r="E1767" s="29" t="s">
        <v>1766</v>
      </c>
      <c r="F1767" s="29" t="s">
        <v>1767</v>
      </c>
      <c r="G1767" s="29" t="s">
        <v>1975</v>
      </c>
      <c r="H1767" s="30">
        <v>44825</v>
      </c>
      <c r="I1767" s="30">
        <v>44926</v>
      </c>
      <c r="J1767" s="30" t="s">
        <v>1921</v>
      </c>
      <c r="K1767" s="29" t="s">
        <v>2531</v>
      </c>
      <c r="L1767" s="29" t="s">
        <v>2532</v>
      </c>
      <c r="M1767" s="29" t="s">
        <v>1978</v>
      </c>
      <c r="N1767" s="29" t="s">
        <v>1996</v>
      </c>
      <c r="O1767" s="29" t="s">
        <v>1997</v>
      </c>
      <c r="P1767" s="29" t="s">
        <v>1981</v>
      </c>
      <c r="Q1767" s="29" t="s">
        <v>1982</v>
      </c>
      <c r="R1767" s="30">
        <v>46569</v>
      </c>
      <c r="S1767" s="30"/>
      <c r="T1767" s="30">
        <v>46660</v>
      </c>
      <c r="U1767" s="30"/>
      <c r="V1767" s="29" t="s">
        <v>2000</v>
      </c>
      <c r="W1767" s="29" t="s">
        <v>2001</v>
      </c>
      <c r="X1767" s="30">
        <v>44683</v>
      </c>
      <c r="Y1767" s="29" t="s">
        <v>33</v>
      </c>
    </row>
    <row r="1768" spans="1:25" x14ac:dyDescent="0.25">
      <c r="A1768" s="28" t="s">
        <v>2261</v>
      </c>
      <c r="B1768" s="29" t="s">
        <v>2262</v>
      </c>
      <c r="C1768" s="29" t="s">
        <v>976</v>
      </c>
      <c r="D1768" s="29" t="s">
        <v>2329</v>
      </c>
      <c r="E1768" s="29" t="s">
        <v>977</v>
      </c>
      <c r="F1768" s="29" t="s">
        <v>978</v>
      </c>
      <c r="G1768" s="29" t="s">
        <v>1975</v>
      </c>
      <c r="H1768" s="30">
        <v>44880</v>
      </c>
      <c r="I1768" s="30">
        <v>45657</v>
      </c>
      <c r="J1768" s="30" t="s">
        <v>1921</v>
      </c>
      <c r="K1768" s="29" t="s">
        <v>2264</v>
      </c>
      <c r="L1768" s="29" t="s">
        <v>2265</v>
      </c>
      <c r="M1768" s="29" t="s">
        <v>1978</v>
      </c>
      <c r="N1768" s="29" t="s">
        <v>1979</v>
      </c>
      <c r="O1768" s="29" t="s">
        <v>1980</v>
      </c>
      <c r="P1768" s="29" t="s">
        <v>1981</v>
      </c>
      <c r="Q1768" s="29" t="s">
        <v>1982</v>
      </c>
      <c r="R1768" s="30">
        <v>44607</v>
      </c>
      <c r="S1768" s="30">
        <v>44607</v>
      </c>
      <c r="T1768" s="30">
        <v>44630</v>
      </c>
      <c r="U1768" s="30">
        <v>44622</v>
      </c>
      <c r="V1768" s="29" t="s">
        <v>1983</v>
      </c>
      <c r="W1768" s="29" t="s">
        <v>1984</v>
      </c>
      <c r="X1768" s="30">
        <v>44562</v>
      </c>
      <c r="Y1768" s="29" t="s">
        <v>1985</v>
      </c>
    </row>
    <row r="1769" spans="1:25" x14ac:dyDescent="0.25">
      <c r="A1769" s="28" t="s">
        <v>2261</v>
      </c>
      <c r="B1769" s="29" t="s">
        <v>2262</v>
      </c>
      <c r="C1769" s="29" t="s">
        <v>976</v>
      </c>
      <c r="D1769" s="29" t="s">
        <v>2329</v>
      </c>
      <c r="E1769" s="29" t="s">
        <v>977</v>
      </c>
      <c r="F1769" s="29" t="s">
        <v>978</v>
      </c>
      <c r="G1769" s="29" t="s">
        <v>1975</v>
      </c>
      <c r="H1769" s="30">
        <v>44880</v>
      </c>
      <c r="I1769" s="30">
        <v>45657</v>
      </c>
      <c r="J1769" s="30" t="s">
        <v>1921</v>
      </c>
      <c r="K1769" s="29" t="s">
        <v>2264</v>
      </c>
      <c r="L1769" s="29" t="s">
        <v>2265</v>
      </c>
      <c r="M1769" s="29" t="s">
        <v>1978</v>
      </c>
      <c r="N1769" s="29" t="s">
        <v>1986</v>
      </c>
      <c r="O1769" s="29" t="s">
        <v>1987</v>
      </c>
      <c r="P1769" s="29" t="s">
        <v>1981</v>
      </c>
      <c r="Q1769" s="29" t="s">
        <v>1982</v>
      </c>
      <c r="R1769" s="30">
        <v>44607</v>
      </c>
      <c r="S1769" s="30">
        <v>44607</v>
      </c>
      <c r="T1769" s="30">
        <v>44630</v>
      </c>
      <c r="U1769" s="30">
        <v>44622</v>
      </c>
      <c r="V1769" s="29" t="s">
        <v>1983</v>
      </c>
      <c r="W1769" s="29" t="s">
        <v>1984</v>
      </c>
      <c r="X1769" s="30">
        <v>44562</v>
      </c>
      <c r="Y1769" s="29" t="s">
        <v>1985</v>
      </c>
    </row>
    <row r="1770" spans="1:25" x14ac:dyDescent="0.25">
      <c r="A1770" s="28" t="s">
        <v>2261</v>
      </c>
      <c r="B1770" s="29" t="s">
        <v>2262</v>
      </c>
      <c r="C1770" s="29" t="s">
        <v>976</v>
      </c>
      <c r="D1770" s="29" t="s">
        <v>2329</v>
      </c>
      <c r="E1770" s="29" t="s">
        <v>977</v>
      </c>
      <c r="F1770" s="29" t="s">
        <v>978</v>
      </c>
      <c r="G1770" s="29" t="s">
        <v>1975</v>
      </c>
      <c r="H1770" s="30">
        <v>44880</v>
      </c>
      <c r="I1770" s="30">
        <v>45657</v>
      </c>
      <c r="J1770" s="30" t="s">
        <v>1921</v>
      </c>
      <c r="K1770" s="29" t="s">
        <v>2264</v>
      </c>
      <c r="L1770" s="29" t="s">
        <v>2265</v>
      </c>
      <c r="M1770" s="29" t="s">
        <v>1978</v>
      </c>
      <c r="N1770" s="29" t="s">
        <v>1988</v>
      </c>
      <c r="O1770" s="29" t="s">
        <v>1989</v>
      </c>
      <c r="P1770" s="29" t="s">
        <v>1981</v>
      </c>
      <c r="Q1770" s="29" t="s">
        <v>1982</v>
      </c>
      <c r="R1770" s="30">
        <v>45345</v>
      </c>
      <c r="S1770" s="30">
        <v>45345</v>
      </c>
      <c r="T1770" s="30">
        <v>45406</v>
      </c>
      <c r="U1770" s="30">
        <v>45411</v>
      </c>
      <c r="V1770" s="29" t="s">
        <v>1983</v>
      </c>
      <c r="W1770" s="29" t="s">
        <v>1984</v>
      </c>
      <c r="X1770" s="30">
        <v>44562</v>
      </c>
      <c r="Y1770" s="29" t="s">
        <v>1985</v>
      </c>
    </row>
    <row r="1771" spans="1:25" x14ac:dyDescent="0.25">
      <c r="A1771" s="28" t="s">
        <v>2261</v>
      </c>
      <c r="B1771" s="29" t="s">
        <v>2262</v>
      </c>
      <c r="C1771" s="29" t="s">
        <v>976</v>
      </c>
      <c r="D1771" s="29" t="s">
        <v>2329</v>
      </c>
      <c r="E1771" s="29" t="s">
        <v>977</v>
      </c>
      <c r="F1771" s="29" t="s">
        <v>978</v>
      </c>
      <c r="G1771" s="29" t="s">
        <v>1975</v>
      </c>
      <c r="H1771" s="30">
        <v>44880</v>
      </c>
      <c r="I1771" s="30">
        <v>45657</v>
      </c>
      <c r="J1771" s="30" t="s">
        <v>1921</v>
      </c>
      <c r="K1771" s="29" t="s">
        <v>2264</v>
      </c>
      <c r="L1771" s="29" t="s">
        <v>2265</v>
      </c>
      <c r="M1771" s="29" t="s">
        <v>1978</v>
      </c>
      <c r="N1771" s="29" t="s">
        <v>1990</v>
      </c>
      <c r="O1771" s="29" t="s">
        <v>1991</v>
      </c>
      <c r="P1771" s="29" t="s">
        <v>1981</v>
      </c>
      <c r="Q1771" s="29" t="s">
        <v>1982</v>
      </c>
      <c r="R1771" s="30">
        <v>45502</v>
      </c>
      <c r="S1771" s="30">
        <v>45589</v>
      </c>
      <c r="T1771" s="30">
        <v>45520</v>
      </c>
      <c r="U1771" s="30">
        <v>45643</v>
      </c>
      <c r="V1771" s="29" t="s">
        <v>1983</v>
      </c>
      <c r="W1771" s="29" t="s">
        <v>1984</v>
      </c>
      <c r="X1771" s="30">
        <v>44562</v>
      </c>
      <c r="Y1771" s="29" t="s">
        <v>1985</v>
      </c>
    </row>
    <row r="1772" spans="1:25" x14ac:dyDescent="0.25">
      <c r="A1772" s="28" t="s">
        <v>2261</v>
      </c>
      <c r="B1772" s="29" t="s">
        <v>2262</v>
      </c>
      <c r="C1772" s="29" t="s">
        <v>976</v>
      </c>
      <c r="D1772" s="29" t="s">
        <v>2329</v>
      </c>
      <c r="E1772" s="29" t="s">
        <v>977</v>
      </c>
      <c r="F1772" s="29" t="s">
        <v>978</v>
      </c>
      <c r="G1772" s="29" t="s">
        <v>1975</v>
      </c>
      <c r="H1772" s="30">
        <v>44880</v>
      </c>
      <c r="I1772" s="30">
        <v>45657</v>
      </c>
      <c r="J1772" s="30" t="s">
        <v>1921</v>
      </c>
      <c r="K1772" s="29" t="s">
        <v>2264</v>
      </c>
      <c r="L1772" s="29" t="s">
        <v>2265</v>
      </c>
      <c r="M1772" s="29" t="s">
        <v>1978</v>
      </c>
      <c r="N1772" s="29" t="s">
        <v>1992</v>
      </c>
      <c r="O1772" s="29" t="s">
        <v>1993</v>
      </c>
      <c r="P1772" s="29" t="s">
        <v>1981</v>
      </c>
      <c r="Q1772" s="29" t="s">
        <v>1982</v>
      </c>
      <c r="R1772" s="30">
        <v>45717</v>
      </c>
      <c r="S1772" s="30"/>
      <c r="T1772" s="30">
        <v>45726</v>
      </c>
      <c r="U1772" s="30"/>
      <c r="V1772" s="29" t="s">
        <v>1983</v>
      </c>
      <c r="W1772" s="29" t="s">
        <v>1984</v>
      </c>
      <c r="X1772" s="30">
        <v>44562</v>
      </c>
      <c r="Y1772" s="29" t="s">
        <v>1985</v>
      </c>
    </row>
    <row r="1773" spans="1:25" x14ac:dyDescent="0.25">
      <c r="A1773" s="28" t="s">
        <v>2261</v>
      </c>
      <c r="B1773" s="29" t="s">
        <v>2262</v>
      </c>
      <c r="C1773" s="29" t="s">
        <v>976</v>
      </c>
      <c r="D1773" s="29" t="s">
        <v>2329</v>
      </c>
      <c r="E1773" s="29" t="s">
        <v>977</v>
      </c>
      <c r="F1773" s="29" t="s">
        <v>978</v>
      </c>
      <c r="G1773" s="29" t="s">
        <v>1975</v>
      </c>
      <c r="H1773" s="30">
        <v>44880</v>
      </c>
      <c r="I1773" s="30">
        <v>45657</v>
      </c>
      <c r="J1773" s="30" t="s">
        <v>1921</v>
      </c>
      <c r="K1773" s="29" t="s">
        <v>2264</v>
      </c>
      <c r="L1773" s="29" t="s">
        <v>2265</v>
      </c>
      <c r="M1773" s="29" t="s">
        <v>1978</v>
      </c>
      <c r="N1773" s="29" t="s">
        <v>1994</v>
      </c>
      <c r="O1773" s="29" t="s">
        <v>1995</v>
      </c>
      <c r="P1773" s="29" t="s">
        <v>1981</v>
      </c>
      <c r="Q1773" s="29" t="s">
        <v>1982</v>
      </c>
      <c r="R1773" s="30">
        <v>45726</v>
      </c>
      <c r="S1773" s="30"/>
      <c r="T1773" s="30">
        <v>45930</v>
      </c>
      <c r="U1773" s="30"/>
      <c r="V1773" s="29" t="s">
        <v>1983</v>
      </c>
      <c r="W1773" s="29" t="s">
        <v>1984</v>
      </c>
      <c r="X1773" s="30">
        <v>44562</v>
      </c>
      <c r="Y1773" s="29" t="s">
        <v>1985</v>
      </c>
    </row>
    <row r="1774" spans="1:25" x14ac:dyDescent="0.25">
      <c r="A1774" s="28" t="s">
        <v>2261</v>
      </c>
      <c r="B1774" s="29" t="s">
        <v>2262</v>
      </c>
      <c r="C1774" s="29" t="s">
        <v>976</v>
      </c>
      <c r="D1774" s="29" t="s">
        <v>2329</v>
      </c>
      <c r="E1774" s="29" t="s">
        <v>977</v>
      </c>
      <c r="F1774" s="29" t="s">
        <v>978</v>
      </c>
      <c r="G1774" s="29" t="s">
        <v>1975</v>
      </c>
      <c r="H1774" s="30">
        <v>44880</v>
      </c>
      <c r="I1774" s="30">
        <v>45657</v>
      </c>
      <c r="J1774" s="30" t="s">
        <v>1921</v>
      </c>
      <c r="K1774" s="29" t="s">
        <v>2264</v>
      </c>
      <c r="L1774" s="29" t="s">
        <v>2265</v>
      </c>
      <c r="M1774" s="29" t="s">
        <v>1978</v>
      </c>
      <c r="N1774" s="29" t="s">
        <v>1996</v>
      </c>
      <c r="O1774" s="29" t="s">
        <v>1997</v>
      </c>
      <c r="P1774" s="29" t="s">
        <v>1981</v>
      </c>
      <c r="Q1774" s="29" t="s">
        <v>1982</v>
      </c>
      <c r="R1774" s="30">
        <v>45931</v>
      </c>
      <c r="S1774" s="30"/>
      <c r="T1774" s="30">
        <v>45960</v>
      </c>
      <c r="U1774" s="30"/>
      <c r="V1774" s="29" t="s">
        <v>1983</v>
      </c>
      <c r="W1774" s="29" t="s">
        <v>1984</v>
      </c>
      <c r="X1774" s="30">
        <v>44562</v>
      </c>
      <c r="Y1774" s="29" t="s">
        <v>1985</v>
      </c>
    </row>
    <row r="1775" spans="1:25" x14ac:dyDescent="0.25">
      <c r="A1775" s="28" t="s">
        <v>2261</v>
      </c>
      <c r="B1775" s="29" t="s">
        <v>2262</v>
      </c>
      <c r="C1775" s="29" t="s">
        <v>1075</v>
      </c>
      <c r="D1775" s="29" t="s">
        <v>2362</v>
      </c>
      <c r="E1775" s="29" t="s">
        <v>1076</v>
      </c>
      <c r="F1775" s="29" t="s">
        <v>1077</v>
      </c>
      <c r="G1775" s="29" t="s">
        <v>1975</v>
      </c>
      <c r="H1775" s="30">
        <v>44729</v>
      </c>
      <c r="I1775" s="30">
        <v>44926</v>
      </c>
      <c r="J1775" s="30" t="s">
        <v>1921</v>
      </c>
      <c r="K1775" s="29" t="s">
        <v>2264</v>
      </c>
      <c r="L1775" s="29" t="s">
        <v>2265</v>
      </c>
      <c r="M1775" s="29" t="s">
        <v>1978</v>
      </c>
      <c r="N1775" s="29" t="s">
        <v>1979</v>
      </c>
      <c r="O1775" s="29" t="s">
        <v>1980</v>
      </c>
      <c r="P1775" s="29" t="s">
        <v>1981</v>
      </c>
      <c r="Q1775" s="29" t="s">
        <v>1982</v>
      </c>
      <c r="R1775" s="30">
        <v>44470</v>
      </c>
      <c r="S1775" s="30">
        <v>44470</v>
      </c>
      <c r="T1775" s="30">
        <v>44531</v>
      </c>
      <c r="U1775" s="30">
        <v>44542</v>
      </c>
      <c r="V1775" s="29" t="s">
        <v>1983</v>
      </c>
      <c r="W1775" s="29" t="s">
        <v>1984</v>
      </c>
      <c r="X1775" s="30">
        <v>44880</v>
      </c>
      <c r="Y1775" s="29" t="s">
        <v>1985</v>
      </c>
    </row>
    <row r="1776" spans="1:25" x14ac:dyDescent="0.25">
      <c r="A1776" s="28" t="s">
        <v>2261</v>
      </c>
      <c r="B1776" s="29" t="s">
        <v>2262</v>
      </c>
      <c r="C1776" s="29" t="s">
        <v>1075</v>
      </c>
      <c r="D1776" s="29" t="s">
        <v>2362</v>
      </c>
      <c r="E1776" s="29" t="s">
        <v>1076</v>
      </c>
      <c r="F1776" s="29" t="s">
        <v>1077</v>
      </c>
      <c r="G1776" s="29" t="s">
        <v>1975</v>
      </c>
      <c r="H1776" s="30">
        <v>44729</v>
      </c>
      <c r="I1776" s="30">
        <v>44926</v>
      </c>
      <c r="J1776" s="30" t="s">
        <v>1921</v>
      </c>
      <c r="K1776" s="29" t="s">
        <v>2264</v>
      </c>
      <c r="L1776" s="29" t="s">
        <v>2265</v>
      </c>
      <c r="M1776" s="29" t="s">
        <v>1978</v>
      </c>
      <c r="N1776" s="29" t="s">
        <v>1986</v>
      </c>
      <c r="O1776" s="29" t="s">
        <v>1987</v>
      </c>
      <c r="P1776" s="29" t="s">
        <v>1981</v>
      </c>
      <c r="Q1776" s="29" t="s">
        <v>1982</v>
      </c>
      <c r="R1776" s="30">
        <v>45474</v>
      </c>
      <c r="S1776" s="30">
        <v>45594</v>
      </c>
      <c r="T1776" s="30">
        <v>45777</v>
      </c>
      <c r="U1776" s="30"/>
      <c r="V1776" s="29" t="s">
        <v>1983</v>
      </c>
      <c r="W1776" s="29" t="s">
        <v>1984</v>
      </c>
      <c r="X1776" s="30">
        <v>44880</v>
      </c>
      <c r="Y1776" s="29" t="s">
        <v>1985</v>
      </c>
    </row>
    <row r="1777" spans="1:25" x14ac:dyDescent="0.25">
      <c r="A1777" s="28" t="s">
        <v>2261</v>
      </c>
      <c r="B1777" s="29" t="s">
        <v>2262</v>
      </c>
      <c r="C1777" s="29" t="s">
        <v>1075</v>
      </c>
      <c r="D1777" s="29" t="s">
        <v>2362</v>
      </c>
      <c r="E1777" s="29" t="s">
        <v>1076</v>
      </c>
      <c r="F1777" s="29" t="s">
        <v>1077</v>
      </c>
      <c r="G1777" s="29" t="s">
        <v>1975</v>
      </c>
      <c r="H1777" s="30">
        <v>44729</v>
      </c>
      <c r="I1777" s="30">
        <v>44926</v>
      </c>
      <c r="J1777" s="30" t="s">
        <v>1921</v>
      </c>
      <c r="K1777" s="29" t="s">
        <v>2264</v>
      </c>
      <c r="L1777" s="29" t="s">
        <v>2265</v>
      </c>
      <c r="M1777" s="29" t="s">
        <v>1978</v>
      </c>
      <c r="N1777" s="29" t="s">
        <v>1988</v>
      </c>
      <c r="O1777" s="29" t="s">
        <v>1989</v>
      </c>
      <c r="P1777" s="29" t="s">
        <v>1981</v>
      </c>
      <c r="Q1777" s="29" t="s">
        <v>1982</v>
      </c>
      <c r="R1777" s="30">
        <v>45366</v>
      </c>
      <c r="S1777" s="30">
        <v>45594</v>
      </c>
      <c r="T1777" s="30">
        <v>45777</v>
      </c>
      <c r="U1777" s="30"/>
      <c r="V1777" s="29" t="s">
        <v>1983</v>
      </c>
      <c r="W1777" s="29" t="s">
        <v>1984</v>
      </c>
      <c r="X1777" s="30">
        <v>44880</v>
      </c>
      <c r="Y1777" s="29" t="s">
        <v>1985</v>
      </c>
    </row>
    <row r="1778" spans="1:25" x14ac:dyDescent="0.25">
      <c r="A1778" s="28" t="s">
        <v>2261</v>
      </c>
      <c r="B1778" s="29" t="s">
        <v>2262</v>
      </c>
      <c r="C1778" s="29" t="s">
        <v>1075</v>
      </c>
      <c r="D1778" s="29" t="s">
        <v>2362</v>
      </c>
      <c r="E1778" s="29" t="s">
        <v>1076</v>
      </c>
      <c r="F1778" s="29" t="s">
        <v>1077</v>
      </c>
      <c r="G1778" s="29" t="s">
        <v>1975</v>
      </c>
      <c r="H1778" s="30">
        <v>44729</v>
      </c>
      <c r="I1778" s="30">
        <v>44926</v>
      </c>
      <c r="J1778" s="30" t="s">
        <v>1921</v>
      </c>
      <c r="K1778" s="29" t="s">
        <v>2264</v>
      </c>
      <c r="L1778" s="29" t="s">
        <v>2265</v>
      </c>
      <c r="M1778" s="29" t="s">
        <v>1978</v>
      </c>
      <c r="N1778" s="29" t="s">
        <v>1990</v>
      </c>
      <c r="O1778" s="29" t="s">
        <v>1991</v>
      </c>
      <c r="P1778" s="29" t="s">
        <v>1981</v>
      </c>
      <c r="Q1778" s="29" t="s">
        <v>1982</v>
      </c>
      <c r="R1778" s="30">
        <v>45778</v>
      </c>
      <c r="S1778" s="30"/>
      <c r="T1778" s="30">
        <v>45868</v>
      </c>
      <c r="U1778" s="30"/>
      <c r="V1778" s="29" t="s">
        <v>1983</v>
      </c>
      <c r="W1778" s="29" t="s">
        <v>1984</v>
      </c>
      <c r="X1778" s="30">
        <v>44880</v>
      </c>
      <c r="Y1778" s="29" t="s">
        <v>1985</v>
      </c>
    </row>
    <row r="1779" spans="1:25" x14ac:dyDescent="0.25">
      <c r="A1779" s="28" t="s">
        <v>2261</v>
      </c>
      <c r="B1779" s="29" t="s">
        <v>2262</v>
      </c>
      <c r="C1779" s="29" t="s">
        <v>1075</v>
      </c>
      <c r="D1779" s="29" t="s">
        <v>2362</v>
      </c>
      <c r="E1779" s="29" t="s">
        <v>1076</v>
      </c>
      <c r="F1779" s="29" t="s">
        <v>1077</v>
      </c>
      <c r="G1779" s="29" t="s">
        <v>1975</v>
      </c>
      <c r="H1779" s="30">
        <v>44729</v>
      </c>
      <c r="I1779" s="30">
        <v>44926</v>
      </c>
      <c r="J1779" s="30" t="s">
        <v>1921</v>
      </c>
      <c r="K1779" s="29" t="s">
        <v>2264</v>
      </c>
      <c r="L1779" s="29" t="s">
        <v>2265</v>
      </c>
      <c r="M1779" s="29" t="s">
        <v>1978</v>
      </c>
      <c r="N1779" s="29" t="s">
        <v>1992</v>
      </c>
      <c r="O1779" s="29" t="s">
        <v>1993</v>
      </c>
      <c r="P1779" s="29" t="s">
        <v>1981</v>
      </c>
      <c r="Q1779" s="29" t="s">
        <v>1982</v>
      </c>
      <c r="R1779" s="30">
        <v>45930</v>
      </c>
      <c r="S1779" s="30"/>
      <c r="T1779" s="30">
        <v>45931</v>
      </c>
      <c r="U1779" s="30"/>
      <c r="V1779" s="29" t="s">
        <v>1983</v>
      </c>
      <c r="W1779" s="29" t="s">
        <v>1984</v>
      </c>
      <c r="X1779" s="30">
        <v>44880</v>
      </c>
      <c r="Y1779" s="29" t="s">
        <v>1985</v>
      </c>
    </row>
    <row r="1780" spans="1:25" x14ac:dyDescent="0.25">
      <c r="A1780" s="28" t="s">
        <v>2261</v>
      </c>
      <c r="B1780" s="29" t="s">
        <v>2262</v>
      </c>
      <c r="C1780" s="29" t="s">
        <v>1075</v>
      </c>
      <c r="D1780" s="29" t="s">
        <v>2362</v>
      </c>
      <c r="E1780" s="29" t="s">
        <v>1076</v>
      </c>
      <c r="F1780" s="29" t="s">
        <v>1077</v>
      </c>
      <c r="G1780" s="29" t="s">
        <v>1975</v>
      </c>
      <c r="H1780" s="30">
        <v>44729</v>
      </c>
      <c r="I1780" s="30">
        <v>44926</v>
      </c>
      <c r="J1780" s="30" t="s">
        <v>1921</v>
      </c>
      <c r="K1780" s="29" t="s">
        <v>2264</v>
      </c>
      <c r="L1780" s="29" t="s">
        <v>2265</v>
      </c>
      <c r="M1780" s="29" t="s">
        <v>1978</v>
      </c>
      <c r="N1780" s="29" t="s">
        <v>1994</v>
      </c>
      <c r="O1780" s="29" t="s">
        <v>1995</v>
      </c>
      <c r="P1780" s="29" t="s">
        <v>1981</v>
      </c>
      <c r="Q1780" s="29" t="s">
        <v>1982</v>
      </c>
      <c r="R1780" s="30">
        <v>45931</v>
      </c>
      <c r="S1780" s="30"/>
      <c r="T1780" s="30">
        <v>46113</v>
      </c>
      <c r="U1780" s="30"/>
      <c r="V1780" s="29" t="s">
        <v>1983</v>
      </c>
      <c r="W1780" s="29" t="s">
        <v>1984</v>
      </c>
      <c r="X1780" s="30">
        <v>44880</v>
      </c>
      <c r="Y1780" s="29" t="s">
        <v>1985</v>
      </c>
    </row>
    <row r="1781" spans="1:25" x14ac:dyDescent="0.25">
      <c r="A1781" s="28" t="s">
        <v>2261</v>
      </c>
      <c r="B1781" s="29" t="s">
        <v>2262</v>
      </c>
      <c r="C1781" s="29" t="s">
        <v>1075</v>
      </c>
      <c r="D1781" s="29" t="s">
        <v>2362</v>
      </c>
      <c r="E1781" s="29" t="s">
        <v>1076</v>
      </c>
      <c r="F1781" s="29" t="s">
        <v>1077</v>
      </c>
      <c r="G1781" s="29" t="s">
        <v>1975</v>
      </c>
      <c r="H1781" s="30">
        <v>44729</v>
      </c>
      <c r="I1781" s="30">
        <v>44926</v>
      </c>
      <c r="J1781" s="30" t="s">
        <v>1921</v>
      </c>
      <c r="K1781" s="29" t="s">
        <v>2264</v>
      </c>
      <c r="L1781" s="29" t="s">
        <v>2265</v>
      </c>
      <c r="M1781" s="29" t="s">
        <v>1978</v>
      </c>
      <c r="N1781" s="29" t="s">
        <v>1996</v>
      </c>
      <c r="O1781" s="29" t="s">
        <v>1997</v>
      </c>
      <c r="P1781" s="29" t="s">
        <v>1981</v>
      </c>
      <c r="Q1781" s="29" t="s">
        <v>1982</v>
      </c>
      <c r="R1781" s="30">
        <v>46114</v>
      </c>
      <c r="S1781" s="30"/>
      <c r="T1781" s="30">
        <v>46174</v>
      </c>
      <c r="U1781" s="30"/>
      <c r="V1781" s="29" t="s">
        <v>1983</v>
      </c>
      <c r="W1781" s="29" t="s">
        <v>1984</v>
      </c>
      <c r="X1781" s="30">
        <v>44880</v>
      </c>
      <c r="Y1781" s="29" t="s">
        <v>1985</v>
      </c>
    </row>
    <row r="1782" spans="1:25" x14ac:dyDescent="0.25">
      <c r="A1782" s="28" t="s">
        <v>2261</v>
      </c>
      <c r="B1782" s="29" t="s">
        <v>2262</v>
      </c>
      <c r="C1782" s="29" t="s">
        <v>1090</v>
      </c>
      <c r="D1782" s="29" t="s">
        <v>2367</v>
      </c>
      <c r="E1782" s="29" t="s">
        <v>1091</v>
      </c>
      <c r="F1782" s="29" t="s">
        <v>1092</v>
      </c>
      <c r="G1782" s="29" t="s">
        <v>1975</v>
      </c>
      <c r="H1782" s="30">
        <v>44704</v>
      </c>
      <c r="I1782" s="30">
        <v>44926</v>
      </c>
      <c r="J1782" s="30" t="s">
        <v>1921</v>
      </c>
      <c r="K1782" s="29" t="s">
        <v>2264</v>
      </c>
      <c r="L1782" s="29" t="s">
        <v>2265</v>
      </c>
      <c r="M1782" s="29" t="s">
        <v>1978</v>
      </c>
      <c r="N1782" s="29" t="s">
        <v>1979</v>
      </c>
      <c r="O1782" s="29" t="s">
        <v>1980</v>
      </c>
      <c r="P1782" s="29" t="s">
        <v>1981</v>
      </c>
      <c r="Q1782" s="29" t="s">
        <v>1982</v>
      </c>
      <c r="R1782" s="30">
        <v>45656</v>
      </c>
      <c r="S1782" s="30"/>
      <c r="T1782" s="30">
        <v>45688</v>
      </c>
      <c r="U1782" s="30"/>
      <c r="V1782" s="29" t="s">
        <v>2000</v>
      </c>
      <c r="W1782" s="29" t="s">
        <v>2001</v>
      </c>
      <c r="X1782" s="30">
        <v>44880</v>
      </c>
      <c r="Y1782" s="29" t="s">
        <v>33</v>
      </c>
    </row>
    <row r="1783" spans="1:25" x14ac:dyDescent="0.25">
      <c r="A1783" s="28" t="s">
        <v>2261</v>
      </c>
      <c r="B1783" s="29" t="s">
        <v>2262</v>
      </c>
      <c r="C1783" s="29" t="s">
        <v>1090</v>
      </c>
      <c r="D1783" s="29" t="s">
        <v>2367</v>
      </c>
      <c r="E1783" s="29" t="s">
        <v>1091</v>
      </c>
      <c r="F1783" s="29" t="s">
        <v>1092</v>
      </c>
      <c r="G1783" s="29" t="s">
        <v>1975</v>
      </c>
      <c r="H1783" s="30">
        <v>44704</v>
      </c>
      <c r="I1783" s="30">
        <v>44926</v>
      </c>
      <c r="J1783" s="30" t="s">
        <v>1921</v>
      </c>
      <c r="K1783" s="29" t="s">
        <v>2264</v>
      </c>
      <c r="L1783" s="29" t="s">
        <v>2265</v>
      </c>
      <c r="M1783" s="29" t="s">
        <v>1978</v>
      </c>
      <c r="N1783" s="29" t="s">
        <v>1986</v>
      </c>
      <c r="O1783" s="29" t="s">
        <v>1987</v>
      </c>
      <c r="P1783" s="29" t="s">
        <v>1981</v>
      </c>
      <c r="Q1783" s="29" t="s">
        <v>1982</v>
      </c>
      <c r="R1783" s="30">
        <v>45689</v>
      </c>
      <c r="S1783" s="30"/>
      <c r="T1783" s="30">
        <v>45716</v>
      </c>
      <c r="U1783" s="30"/>
      <c r="V1783" s="29" t="s">
        <v>2000</v>
      </c>
      <c r="W1783" s="29" t="s">
        <v>2001</v>
      </c>
      <c r="X1783" s="30">
        <v>44880</v>
      </c>
      <c r="Y1783" s="29" t="s">
        <v>33</v>
      </c>
    </row>
    <row r="1784" spans="1:25" x14ac:dyDescent="0.25">
      <c r="A1784" s="28" t="s">
        <v>2261</v>
      </c>
      <c r="B1784" s="29" t="s">
        <v>2262</v>
      </c>
      <c r="C1784" s="29" t="s">
        <v>1090</v>
      </c>
      <c r="D1784" s="29" t="s">
        <v>2367</v>
      </c>
      <c r="E1784" s="29" t="s">
        <v>1091</v>
      </c>
      <c r="F1784" s="29" t="s">
        <v>1092</v>
      </c>
      <c r="G1784" s="29" t="s">
        <v>1975</v>
      </c>
      <c r="H1784" s="30">
        <v>44704</v>
      </c>
      <c r="I1784" s="30">
        <v>44926</v>
      </c>
      <c r="J1784" s="30" t="s">
        <v>1921</v>
      </c>
      <c r="K1784" s="29" t="s">
        <v>2264</v>
      </c>
      <c r="L1784" s="29" t="s">
        <v>2265</v>
      </c>
      <c r="M1784" s="29" t="s">
        <v>1978</v>
      </c>
      <c r="N1784" s="29" t="s">
        <v>1988</v>
      </c>
      <c r="O1784" s="29" t="s">
        <v>1989</v>
      </c>
      <c r="P1784" s="29" t="s">
        <v>1981</v>
      </c>
      <c r="Q1784" s="29" t="s">
        <v>1982</v>
      </c>
      <c r="R1784" s="30">
        <v>45716</v>
      </c>
      <c r="S1784" s="30"/>
      <c r="T1784" s="30">
        <v>45716</v>
      </c>
      <c r="U1784" s="30"/>
      <c r="V1784" s="29" t="s">
        <v>2000</v>
      </c>
      <c r="W1784" s="29" t="s">
        <v>2001</v>
      </c>
      <c r="X1784" s="30">
        <v>44880</v>
      </c>
      <c r="Y1784" s="29" t="s">
        <v>33</v>
      </c>
    </row>
    <row r="1785" spans="1:25" x14ac:dyDescent="0.25">
      <c r="A1785" s="28" t="s">
        <v>2261</v>
      </c>
      <c r="B1785" s="29" t="s">
        <v>2262</v>
      </c>
      <c r="C1785" s="29" t="s">
        <v>1090</v>
      </c>
      <c r="D1785" s="29" t="s">
        <v>2367</v>
      </c>
      <c r="E1785" s="29" t="s">
        <v>1091</v>
      </c>
      <c r="F1785" s="29" t="s">
        <v>1092</v>
      </c>
      <c r="G1785" s="29" t="s">
        <v>1975</v>
      </c>
      <c r="H1785" s="30">
        <v>44704</v>
      </c>
      <c r="I1785" s="30">
        <v>44926</v>
      </c>
      <c r="J1785" s="30" t="s">
        <v>1921</v>
      </c>
      <c r="K1785" s="29" t="s">
        <v>2264</v>
      </c>
      <c r="L1785" s="29" t="s">
        <v>2265</v>
      </c>
      <c r="M1785" s="29" t="s">
        <v>1978</v>
      </c>
      <c r="N1785" s="29" t="s">
        <v>1990</v>
      </c>
      <c r="O1785" s="29" t="s">
        <v>1991</v>
      </c>
      <c r="P1785" s="29" t="s">
        <v>1981</v>
      </c>
      <c r="Q1785" s="29" t="s">
        <v>1982</v>
      </c>
      <c r="R1785" s="30">
        <v>45716</v>
      </c>
      <c r="S1785" s="30"/>
      <c r="T1785" s="30">
        <v>45747</v>
      </c>
      <c r="U1785" s="30"/>
      <c r="V1785" s="29" t="s">
        <v>2000</v>
      </c>
      <c r="W1785" s="29" t="s">
        <v>2001</v>
      </c>
      <c r="X1785" s="30">
        <v>44880</v>
      </c>
      <c r="Y1785" s="29" t="s">
        <v>33</v>
      </c>
    </row>
    <row r="1786" spans="1:25" x14ac:dyDescent="0.25">
      <c r="A1786" s="28" t="s">
        <v>2261</v>
      </c>
      <c r="B1786" s="29" t="s">
        <v>2262</v>
      </c>
      <c r="C1786" s="29" t="s">
        <v>1090</v>
      </c>
      <c r="D1786" s="29" t="s">
        <v>2367</v>
      </c>
      <c r="E1786" s="29" t="s">
        <v>1091</v>
      </c>
      <c r="F1786" s="29" t="s">
        <v>1092</v>
      </c>
      <c r="G1786" s="29" t="s">
        <v>1975</v>
      </c>
      <c r="H1786" s="30">
        <v>44704</v>
      </c>
      <c r="I1786" s="30">
        <v>44926</v>
      </c>
      <c r="J1786" s="30" t="s">
        <v>1921</v>
      </c>
      <c r="K1786" s="29" t="s">
        <v>2264</v>
      </c>
      <c r="L1786" s="29" t="s">
        <v>2265</v>
      </c>
      <c r="M1786" s="29" t="s">
        <v>1978</v>
      </c>
      <c r="N1786" s="29" t="s">
        <v>1992</v>
      </c>
      <c r="O1786" s="29" t="s">
        <v>1993</v>
      </c>
      <c r="P1786" s="29" t="s">
        <v>1981</v>
      </c>
      <c r="Q1786" s="29" t="s">
        <v>1982</v>
      </c>
      <c r="R1786" s="30">
        <v>45976</v>
      </c>
      <c r="S1786" s="30"/>
      <c r="T1786" s="30">
        <v>46011</v>
      </c>
      <c r="U1786" s="30"/>
      <c r="V1786" s="29" t="s">
        <v>2000</v>
      </c>
      <c r="W1786" s="29" t="s">
        <v>2001</v>
      </c>
      <c r="X1786" s="30">
        <v>44880</v>
      </c>
      <c r="Y1786" s="29" t="s">
        <v>33</v>
      </c>
    </row>
    <row r="1787" spans="1:25" x14ac:dyDescent="0.25">
      <c r="A1787" s="28" t="s">
        <v>2261</v>
      </c>
      <c r="B1787" s="29" t="s">
        <v>2262</v>
      </c>
      <c r="C1787" s="29" t="s">
        <v>1090</v>
      </c>
      <c r="D1787" s="29" t="s">
        <v>2367</v>
      </c>
      <c r="E1787" s="29" t="s">
        <v>1091</v>
      </c>
      <c r="F1787" s="29" t="s">
        <v>1092</v>
      </c>
      <c r="G1787" s="29" t="s">
        <v>1975</v>
      </c>
      <c r="H1787" s="30">
        <v>44704</v>
      </c>
      <c r="I1787" s="30">
        <v>44926</v>
      </c>
      <c r="J1787" s="30" t="s">
        <v>1921</v>
      </c>
      <c r="K1787" s="29" t="s">
        <v>2264</v>
      </c>
      <c r="L1787" s="29" t="s">
        <v>2265</v>
      </c>
      <c r="M1787" s="29" t="s">
        <v>1978</v>
      </c>
      <c r="N1787" s="29" t="s">
        <v>1994</v>
      </c>
      <c r="O1787" s="29" t="s">
        <v>1995</v>
      </c>
      <c r="P1787" s="29" t="s">
        <v>1981</v>
      </c>
      <c r="Q1787" s="29" t="s">
        <v>1982</v>
      </c>
      <c r="R1787" s="30">
        <v>45976</v>
      </c>
      <c r="S1787" s="30"/>
      <c r="T1787" s="30">
        <v>46203</v>
      </c>
      <c r="U1787" s="30"/>
      <c r="V1787" s="29" t="s">
        <v>2000</v>
      </c>
      <c r="W1787" s="29" t="s">
        <v>2001</v>
      </c>
      <c r="X1787" s="30">
        <v>44880</v>
      </c>
      <c r="Y1787" s="29" t="s">
        <v>33</v>
      </c>
    </row>
    <row r="1788" spans="1:25" x14ac:dyDescent="0.25">
      <c r="A1788" s="28" t="s">
        <v>2261</v>
      </c>
      <c r="B1788" s="29" t="s">
        <v>2262</v>
      </c>
      <c r="C1788" s="29" t="s">
        <v>1090</v>
      </c>
      <c r="D1788" s="29" t="s">
        <v>2367</v>
      </c>
      <c r="E1788" s="29" t="s">
        <v>1091</v>
      </c>
      <c r="F1788" s="29" t="s">
        <v>1092</v>
      </c>
      <c r="G1788" s="29" t="s">
        <v>1975</v>
      </c>
      <c r="H1788" s="30">
        <v>44704</v>
      </c>
      <c r="I1788" s="30">
        <v>44926</v>
      </c>
      <c r="J1788" s="30" t="s">
        <v>1921</v>
      </c>
      <c r="K1788" s="29" t="s">
        <v>2264</v>
      </c>
      <c r="L1788" s="29" t="s">
        <v>2265</v>
      </c>
      <c r="M1788" s="29" t="s">
        <v>1978</v>
      </c>
      <c r="N1788" s="29" t="s">
        <v>1996</v>
      </c>
      <c r="O1788" s="29" t="s">
        <v>1997</v>
      </c>
      <c r="P1788" s="29" t="s">
        <v>1981</v>
      </c>
      <c r="Q1788" s="29" t="s">
        <v>1982</v>
      </c>
      <c r="R1788" s="30">
        <v>46204</v>
      </c>
      <c r="S1788" s="30"/>
      <c r="T1788" s="30">
        <v>46265</v>
      </c>
      <c r="U1788" s="30"/>
      <c r="V1788" s="29" t="s">
        <v>2000</v>
      </c>
      <c r="W1788" s="29" t="s">
        <v>2001</v>
      </c>
      <c r="X1788" s="30">
        <v>44880</v>
      </c>
      <c r="Y1788" s="29" t="s">
        <v>33</v>
      </c>
    </row>
    <row r="1789" spans="1:25" x14ac:dyDescent="0.25">
      <c r="A1789" s="28" t="s">
        <v>2261</v>
      </c>
      <c r="B1789" s="29" t="s">
        <v>2262</v>
      </c>
      <c r="C1789" s="29" t="s">
        <v>797</v>
      </c>
      <c r="D1789" s="29" t="s">
        <v>2269</v>
      </c>
      <c r="E1789" s="29" t="s">
        <v>798</v>
      </c>
      <c r="F1789" s="29" t="s">
        <v>799</v>
      </c>
      <c r="G1789" s="29" t="s">
        <v>1975</v>
      </c>
      <c r="H1789" s="30">
        <v>44543</v>
      </c>
      <c r="I1789" s="30">
        <v>46022</v>
      </c>
      <c r="J1789" s="30" t="s">
        <v>1921</v>
      </c>
      <c r="K1789" s="29" t="s">
        <v>2264</v>
      </c>
      <c r="L1789" s="29" t="s">
        <v>2265</v>
      </c>
      <c r="M1789" s="29" t="s">
        <v>1978</v>
      </c>
      <c r="N1789" s="29" t="s">
        <v>1979</v>
      </c>
      <c r="O1789" s="29" t="s">
        <v>1980</v>
      </c>
      <c r="P1789" s="29" t="s">
        <v>1981</v>
      </c>
      <c r="Q1789" s="29" t="s">
        <v>1982</v>
      </c>
      <c r="R1789" s="30">
        <v>44515</v>
      </c>
      <c r="S1789" s="30">
        <v>44515</v>
      </c>
      <c r="T1789" s="30">
        <v>44545</v>
      </c>
      <c r="U1789" s="30">
        <v>44530</v>
      </c>
      <c r="V1789" s="29" t="s">
        <v>1983</v>
      </c>
      <c r="W1789" s="29" t="s">
        <v>1984</v>
      </c>
      <c r="X1789" s="30">
        <v>44880</v>
      </c>
      <c r="Y1789" s="29" t="s">
        <v>1985</v>
      </c>
    </row>
    <row r="1790" spans="1:25" x14ac:dyDescent="0.25">
      <c r="A1790" s="28" t="s">
        <v>2261</v>
      </c>
      <c r="B1790" s="29" t="s">
        <v>2262</v>
      </c>
      <c r="C1790" s="29" t="s">
        <v>797</v>
      </c>
      <c r="D1790" s="29" t="s">
        <v>2269</v>
      </c>
      <c r="E1790" s="29" t="s">
        <v>798</v>
      </c>
      <c r="F1790" s="29" t="s">
        <v>799</v>
      </c>
      <c r="G1790" s="29" t="s">
        <v>1975</v>
      </c>
      <c r="H1790" s="30">
        <v>44543</v>
      </c>
      <c r="I1790" s="30">
        <v>46022</v>
      </c>
      <c r="J1790" s="30" t="s">
        <v>1921</v>
      </c>
      <c r="K1790" s="29" t="s">
        <v>2264</v>
      </c>
      <c r="L1790" s="29" t="s">
        <v>2265</v>
      </c>
      <c r="M1790" s="29" t="s">
        <v>1978</v>
      </c>
      <c r="N1790" s="29" t="s">
        <v>1986</v>
      </c>
      <c r="O1790" s="29" t="s">
        <v>1987</v>
      </c>
      <c r="P1790" s="29" t="s">
        <v>1981</v>
      </c>
      <c r="Q1790" s="29" t="s">
        <v>1982</v>
      </c>
      <c r="R1790" s="30">
        <v>45110</v>
      </c>
      <c r="S1790" s="30">
        <v>45110</v>
      </c>
      <c r="T1790" s="30">
        <v>45260</v>
      </c>
      <c r="U1790" s="30">
        <v>45254</v>
      </c>
      <c r="V1790" s="29" t="s">
        <v>1983</v>
      </c>
      <c r="W1790" s="29" t="s">
        <v>1984</v>
      </c>
      <c r="X1790" s="30">
        <v>44880</v>
      </c>
      <c r="Y1790" s="29" t="s">
        <v>1985</v>
      </c>
    </row>
    <row r="1791" spans="1:25" x14ac:dyDescent="0.25">
      <c r="A1791" s="28" t="s">
        <v>2261</v>
      </c>
      <c r="B1791" s="29" t="s">
        <v>2262</v>
      </c>
      <c r="C1791" s="29" t="s">
        <v>797</v>
      </c>
      <c r="D1791" s="29" t="s">
        <v>2269</v>
      </c>
      <c r="E1791" s="29" t="s">
        <v>798</v>
      </c>
      <c r="F1791" s="29" t="s">
        <v>799</v>
      </c>
      <c r="G1791" s="29" t="s">
        <v>1975</v>
      </c>
      <c r="H1791" s="30">
        <v>44543</v>
      </c>
      <c r="I1791" s="30">
        <v>46022</v>
      </c>
      <c r="J1791" s="30" t="s">
        <v>1921</v>
      </c>
      <c r="K1791" s="29" t="s">
        <v>2264</v>
      </c>
      <c r="L1791" s="29" t="s">
        <v>2265</v>
      </c>
      <c r="M1791" s="29" t="s">
        <v>1978</v>
      </c>
      <c r="N1791" s="29" t="s">
        <v>1988</v>
      </c>
      <c r="O1791" s="29" t="s">
        <v>1989</v>
      </c>
      <c r="P1791" s="29" t="s">
        <v>1981</v>
      </c>
      <c r="Q1791" s="29" t="s">
        <v>1982</v>
      </c>
      <c r="R1791" s="30">
        <v>45261</v>
      </c>
      <c r="S1791" s="30">
        <v>45261</v>
      </c>
      <c r="T1791" s="30">
        <v>45467</v>
      </c>
      <c r="U1791" s="30">
        <v>45467</v>
      </c>
      <c r="V1791" s="29" t="s">
        <v>1983</v>
      </c>
      <c r="W1791" s="29" t="s">
        <v>1984</v>
      </c>
      <c r="X1791" s="30">
        <v>44880</v>
      </c>
      <c r="Y1791" s="29" t="s">
        <v>1985</v>
      </c>
    </row>
    <row r="1792" spans="1:25" x14ac:dyDescent="0.25">
      <c r="A1792" s="28" t="s">
        <v>2261</v>
      </c>
      <c r="B1792" s="29" t="s">
        <v>2262</v>
      </c>
      <c r="C1792" s="29" t="s">
        <v>797</v>
      </c>
      <c r="D1792" s="29" t="s">
        <v>2269</v>
      </c>
      <c r="E1792" s="29" t="s">
        <v>798</v>
      </c>
      <c r="F1792" s="29" t="s">
        <v>799</v>
      </c>
      <c r="G1792" s="29" t="s">
        <v>1975</v>
      </c>
      <c r="H1792" s="30">
        <v>44543</v>
      </c>
      <c r="I1792" s="30">
        <v>46022</v>
      </c>
      <c r="J1792" s="30" t="s">
        <v>1921</v>
      </c>
      <c r="K1792" s="29" t="s">
        <v>2264</v>
      </c>
      <c r="L1792" s="29" t="s">
        <v>2265</v>
      </c>
      <c r="M1792" s="29" t="s">
        <v>1978</v>
      </c>
      <c r="N1792" s="29" t="s">
        <v>1990</v>
      </c>
      <c r="O1792" s="29" t="s">
        <v>1991</v>
      </c>
      <c r="P1792" s="29" t="s">
        <v>1981</v>
      </c>
      <c r="Q1792" s="29" t="s">
        <v>1982</v>
      </c>
      <c r="R1792" s="30">
        <v>45262</v>
      </c>
      <c r="S1792" s="30">
        <v>45262</v>
      </c>
      <c r="T1792" s="30">
        <v>45473</v>
      </c>
      <c r="U1792" s="30">
        <v>45473</v>
      </c>
      <c r="V1792" s="29" t="s">
        <v>1983</v>
      </c>
      <c r="W1792" s="29" t="s">
        <v>1984</v>
      </c>
      <c r="X1792" s="30">
        <v>44880</v>
      </c>
      <c r="Y1792" s="29" t="s">
        <v>1985</v>
      </c>
    </row>
    <row r="1793" spans="1:25" x14ac:dyDescent="0.25">
      <c r="A1793" s="28" t="s">
        <v>2261</v>
      </c>
      <c r="B1793" s="29" t="s">
        <v>2262</v>
      </c>
      <c r="C1793" s="29" t="s">
        <v>797</v>
      </c>
      <c r="D1793" s="29" t="s">
        <v>2269</v>
      </c>
      <c r="E1793" s="29" t="s">
        <v>798</v>
      </c>
      <c r="F1793" s="29" t="s">
        <v>799</v>
      </c>
      <c r="G1793" s="29" t="s">
        <v>1975</v>
      </c>
      <c r="H1793" s="30">
        <v>44543</v>
      </c>
      <c r="I1793" s="30">
        <v>46022</v>
      </c>
      <c r="J1793" s="30" t="s">
        <v>1921</v>
      </c>
      <c r="K1793" s="29" t="s">
        <v>2264</v>
      </c>
      <c r="L1793" s="29" t="s">
        <v>2265</v>
      </c>
      <c r="M1793" s="29" t="s">
        <v>1978</v>
      </c>
      <c r="N1793" s="29" t="s">
        <v>1992</v>
      </c>
      <c r="O1793" s="29" t="s">
        <v>1993</v>
      </c>
      <c r="P1793" s="29" t="s">
        <v>1981</v>
      </c>
      <c r="Q1793" s="29" t="s">
        <v>1982</v>
      </c>
      <c r="R1793" s="30">
        <v>45484</v>
      </c>
      <c r="S1793" s="30">
        <v>45484</v>
      </c>
      <c r="T1793" s="30">
        <v>45565</v>
      </c>
      <c r="U1793" s="30">
        <v>45555</v>
      </c>
      <c r="V1793" s="29" t="s">
        <v>1983</v>
      </c>
      <c r="W1793" s="29" t="s">
        <v>1984</v>
      </c>
      <c r="X1793" s="30">
        <v>44880</v>
      </c>
      <c r="Y1793" s="29" t="s">
        <v>1985</v>
      </c>
    </row>
    <row r="1794" spans="1:25" x14ac:dyDescent="0.25">
      <c r="A1794" s="28" t="s">
        <v>2261</v>
      </c>
      <c r="B1794" s="29" t="s">
        <v>2262</v>
      </c>
      <c r="C1794" s="29" t="s">
        <v>797</v>
      </c>
      <c r="D1794" s="29" t="s">
        <v>2269</v>
      </c>
      <c r="E1794" s="29" t="s">
        <v>798</v>
      </c>
      <c r="F1794" s="29" t="s">
        <v>799</v>
      </c>
      <c r="G1794" s="29" t="s">
        <v>1975</v>
      </c>
      <c r="H1794" s="30">
        <v>44543</v>
      </c>
      <c r="I1794" s="30">
        <v>46022</v>
      </c>
      <c r="J1794" s="30" t="s">
        <v>1921</v>
      </c>
      <c r="K1794" s="29" t="s">
        <v>2264</v>
      </c>
      <c r="L1794" s="29" t="s">
        <v>2265</v>
      </c>
      <c r="M1794" s="29" t="s">
        <v>1978</v>
      </c>
      <c r="N1794" s="29" t="s">
        <v>1994</v>
      </c>
      <c r="O1794" s="29" t="s">
        <v>1995</v>
      </c>
      <c r="P1794" s="29" t="s">
        <v>1981</v>
      </c>
      <c r="Q1794" s="29" t="s">
        <v>1982</v>
      </c>
      <c r="R1794" s="30">
        <v>45627</v>
      </c>
      <c r="S1794" s="30"/>
      <c r="T1794" s="30">
        <v>46022</v>
      </c>
      <c r="U1794" s="30"/>
      <c r="V1794" s="29" t="s">
        <v>1983</v>
      </c>
      <c r="W1794" s="29" t="s">
        <v>1984</v>
      </c>
      <c r="X1794" s="30">
        <v>44880</v>
      </c>
      <c r="Y1794" s="29" t="s">
        <v>1985</v>
      </c>
    </row>
    <row r="1795" spans="1:25" x14ac:dyDescent="0.25">
      <c r="A1795" s="28" t="s">
        <v>2261</v>
      </c>
      <c r="B1795" s="29" t="s">
        <v>2262</v>
      </c>
      <c r="C1795" s="29" t="s">
        <v>797</v>
      </c>
      <c r="D1795" s="29" t="s">
        <v>2269</v>
      </c>
      <c r="E1795" s="29" t="s">
        <v>798</v>
      </c>
      <c r="F1795" s="29" t="s">
        <v>799</v>
      </c>
      <c r="G1795" s="29" t="s">
        <v>1975</v>
      </c>
      <c r="H1795" s="30">
        <v>44543</v>
      </c>
      <c r="I1795" s="30">
        <v>46022</v>
      </c>
      <c r="J1795" s="30" t="s">
        <v>1921</v>
      </c>
      <c r="K1795" s="29" t="s">
        <v>2264</v>
      </c>
      <c r="L1795" s="29" t="s">
        <v>2265</v>
      </c>
      <c r="M1795" s="29" t="s">
        <v>1978</v>
      </c>
      <c r="N1795" s="29" t="s">
        <v>1996</v>
      </c>
      <c r="O1795" s="29" t="s">
        <v>1997</v>
      </c>
      <c r="P1795" s="29" t="s">
        <v>1981</v>
      </c>
      <c r="Q1795" s="29" t="s">
        <v>1982</v>
      </c>
      <c r="R1795" s="30">
        <v>46032</v>
      </c>
      <c r="S1795" s="30"/>
      <c r="T1795" s="30">
        <v>46063</v>
      </c>
      <c r="U1795" s="30"/>
      <c r="V1795" s="29" t="s">
        <v>1983</v>
      </c>
      <c r="W1795" s="29" t="s">
        <v>1984</v>
      </c>
      <c r="X1795" s="30">
        <v>44880</v>
      </c>
      <c r="Y1795" s="29" t="s">
        <v>1985</v>
      </c>
    </row>
    <row r="1796" spans="1:25" x14ac:dyDescent="0.25">
      <c r="A1796" s="28" t="s">
        <v>2261</v>
      </c>
      <c r="B1796" s="29" t="s">
        <v>2262</v>
      </c>
      <c r="C1796" s="29" t="s">
        <v>860</v>
      </c>
      <c r="D1796" s="29" t="s">
        <v>2290</v>
      </c>
      <c r="E1796" s="29" t="s">
        <v>861</v>
      </c>
      <c r="F1796" s="29" t="s">
        <v>862</v>
      </c>
      <c r="G1796" s="29" t="s">
        <v>1975</v>
      </c>
      <c r="H1796" s="30">
        <v>44542</v>
      </c>
      <c r="I1796" s="30">
        <v>46752</v>
      </c>
      <c r="J1796" s="30" t="s">
        <v>1921</v>
      </c>
      <c r="K1796" s="29" t="s">
        <v>2264</v>
      </c>
      <c r="L1796" s="29" t="s">
        <v>2265</v>
      </c>
      <c r="M1796" s="29" t="s">
        <v>1978</v>
      </c>
      <c r="N1796" s="29" t="s">
        <v>1979</v>
      </c>
      <c r="O1796" s="29" t="s">
        <v>1980</v>
      </c>
      <c r="P1796" s="29" t="s">
        <v>1981</v>
      </c>
      <c r="Q1796" s="29" t="s">
        <v>1982</v>
      </c>
      <c r="R1796" s="30">
        <v>44501</v>
      </c>
      <c r="S1796" s="30">
        <v>44501</v>
      </c>
      <c r="T1796" s="30">
        <v>44543</v>
      </c>
      <c r="U1796" s="30">
        <v>44543</v>
      </c>
      <c r="V1796" s="29" t="s">
        <v>2000</v>
      </c>
      <c r="W1796" s="29" t="s">
        <v>2001</v>
      </c>
      <c r="X1796" s="30">
        <v>44880</v>
      </c>
      <c r="Y1796" s="29" t="s">
        <v>1985</v>
      </c>
    </row>
    <row r="1797" spans="1:25" x14ac:dyDescent="0.25">
      <c r="A1797" s="28" t="s">
        <v>2261</v>
      </c>
      <c r="B1797" s="29" t="s">
        <v>2262</v>
      </c>
      <c r="C1797" s="29" t="s">
        <v>860</v>
      </c>
      <c r="D1797" s="29" t="s">
        <v>2290</v>
      </c>
      <c r="E1797" s="29" t="s">
        <v>861</v>
      </c>
      <c r="F1797" s="29" t="s">
        <v>862</v>
      </c>
      <c r="G1797" s="29" t="s">
        <v>1975</v>
      </c>
      <c r="H1797" s="30">
        <v>44542</v>
      </c>
      <c r="I1797" s="30">
        <v>46752</v>
      </c>
      <c r="J1797" s="30" t="s">
        <v>1921</v>
      </c>
      <c r="K1797" s="29" t="s">
        <v>2264</v>
      </c>
      <c r="L1797" s="29" t="s">
        <v>2265</v>
      </c>
      <c r="M1797" s="29" t="s">
        <v>1978</v>
      </c>
      <c r="N1797" s="29" t="s">
        <v>1986</v>
      </c>
      <c r="O1797" s="29" t="s">
        <v>1987</v>
      </c>
      <c r="P1797" s="29" t="s">
        <v>1981</v>
      </c>
      <c r="Q1797" s="29" t="s">
        <v>1982</v>
      </c>
      <c r="R1797" s="30">
        <v>44501</v>
      </c>
      <c r="S1797" s="30">
        <v>44501</v>
      </c>
      <c r="T1797" s="30">
        <v>44543</v>
      </c>
      <c r="U1797" s="30">
        <v>44543</v>
      </c>
      <c r="V1797" s="29" t="s">
        <v>2000</v>
      </c>
      <c r="W1797" s="29" t="s">
        <v>2001</v>
      </c>
      <c r="X1797" s="30">
        <v>44880</v>
      </c>
      <c r="Y1797" s="29" t="s">
        <v>1985</v>
      </c>
    </row>
    <row r="1798" spans="1:25" x14ac:dyDescent="0.25">
      <c r="A1798" s="28" t="s">
        <v>2261</v>
      </c>
      <c r="B1798" s="29" t="s">
        <v>2262</v>
      </c>
      <c r="C1798" s="29" t="s">
        <v>860</v>
      </c>
      <c r="D1798" s="29" t="s">
        <v>2290</v>
      </c>
      <c r="E1798" s="29" t="s">
        <v>861</v>
      </c>
      <c r="F1798" s="29" t="s">
        <v>862</v>
      </c>
      <c r="G1798" s="29" t="s">
        <v>1975</v>
      </c>
      <c r="H1798" s="30">
        <v>44542</v>
      </c>
      <c r="I1798" s="30">
        <v>46752</v>
      </c>
      <c r="J1798" s="30" t="s">
        <v>1921</v>
      </c>
      <c r="K1798" s="29" t="s">
        <v>2264</v>
      </c>
      <c r="L1798" s="29" t="s">
        <v>2265</v>
      </c>
      <c r="M1798" s="29" t="s">
        <v>1978</v>
      </c>
      <c r="N1798" s="29" t="s">
        <v>1988</v>
      </c>
      <c r="O1798" s="29" t="s">
        <v>1989</v>
      </c>
      <c r="P1798" s="29" t="s">
        <v>1981</v>
      </c>
      <c r="Q1798" s="29" t="s">
        <v>1982</v>
      </c>
      <c r="R1798" s="30">
        <v>45173</v>
      </c>
      <c r="S1798" s="30">
        <v>45065</v>
      </c>
      <c r="T1798" s="30">
        <v>45202</v>
      </c>
      <c r="U1798" s="30">
        <v>45565</v>
      </c>
      <c r="V1798" s="29" t="s">
        <v>2000</v>
      </c>
      <c r="W1798" s="29" t="s">
        <v>2001</v>
      </c>
      <c r="X1798" s="30">
        <v>44880</v>
      </c>
      <c r="Y1798" s="29" t="s">
        <v>1985</v>
      </c>
    </row>
    <row r="1799" spans="1:25" x14ac:dyDescent="0.25">
      <c r="A1799" s="28" t="s">
        <v>2261</v>
      </c>
      <c r="B1799" s="29" t="s">
        <v>2262</v>
      </c>
      <c r="C1799" s="29" t="s">
        <v>860</v>
      </c>
      <c r="D1799" s="29" t="s">
        <v>2290</v>
      </c>
      <c r="E1799" s="29" t="s">
        <v>861</v>
      </c>
      <c r="F1799" s="29" t="s">
        <v>862</v>
      </c>
      <c r="G1799" s="29" t="s">
        <v>1975</v>
      </c>
      <c r="H1799" s="30">
        <v>44542</v>
      </c>
      <c r="I1799" s="30">
        <v>46752</v>
      </c>
      <c r="J1799" s="30" t="s">
        <v>1921</v>
      </c>
      <c r="K1799" s="29" t="s">
        <v>2264</v>
      </c>
      <c r="L1799" s="29" t="s">
        <v>2265</v>
      </c>
      <c r="M1799" s="29" t="s">
        <v>1978</v>
      </c>
      <c r="N1799" s="29" t="s">
        <v>1990</v>
      </c>
      <c r="O1799" s="29" t="s">
        <v>1991</v>
      </c>
      <c r="P1799" s="29" t="s">
        <v>1981</v>
      </c>
      <c r="Q1799" s="29" t="s">
        <v>1982</v>
      </c>
      <c r="R1799" s="30">
        <v>45202</v>
      </c>
      <c r="S1799" s="30">
        <v>45065</v>
      </c>
      <c r="T1799" s="30">
        <v>45217</v>
      </c>
      <c r="U1799" s="30">
        <v>45565</v>
      </c>
      <c r="V1799" s="29" t="s">
        <v>2000</v>
      </c>
      <c r="W1799" s="29" t="s">
        <v>2001</v>
      </c>
      <c r="X1799" s="30">
        <v>44880</v>
      </c>
      <c r="Y1799" s="29" t="s">
        <v>1985</v>
      </c>
    </row>
    <row r="1800" spans="1:25" x14ac:dyDescent="0.25">
      <c r="A1800" s="28" t="s">
        <v>2261</v>
      </c>
      <c r="B1800" s="29" t="s">
        <v>2262</v>
      </c>
      <c r="C1800" s="29" t="s">
        <v>860</v>
      </c>
      <c r="D1800" s="29" t="s">
        <v>2290</v>
      </c>
      <c r="E1800" s="29" t="s">
        <v>861</v>
      </c>
      <c r="F1800" s="29" t="s">
        <v>862</v>
      </c>
      <c r="G1800" s="29" t="s">
        <v>1975</v>
      </c>
      <c r="H1800" s="30">
        <v>44542</v>
      </c>
      <c r="I1800" s="30">
        <v>46752</v>
      </c>
      <c r="J1800" s="30" t="s">
        <v>1921</v>
      </c>
      <c r="K1800" s="29" t="s">
        <v>2264</v>
      </c>
      <c r="L1800" s="29" t="s">
        <v>2265</v>
      </c>
      <c r="M1800" s="29" t="s">
        <v>1978</v>
      </c>
      <c r="N1800" s="29" t="s">
        <v>1992</v>
      </c>
      <c r="O1800" s="29" t="s">
        <v>1993</v>
      </c>
      <c r="P1800" s="29" t="s">
        <v>1981</v>
      </c>
      <c r="Q1800" s="29" t="s">
        <v>1982</v>
      </c>
      <c r="R1800" s="30">
        <v>45566</v>
      </c>
      <c r="S1800" s="30"/>
      <c r="T1800" s="30">
        <v>45579</v>
      </c>
      <c r="U1800" s="30"/>
      <c r="V1800" s="29" t="s">
        <v>2000</v>
      </c>
      <c r="W1800" s="29" t="s">
        <v>2001</v>
      </c>
      <c r="X1800" s="30">
        <v>44880</v>
      </c>
      <c r="Y1800" s="29" t="s">
        <v>1985</v>
      </c>
    </row>
    <row r="1801" spans="1:25" x14ac:dyDescent="0.25">
      <c r="A1801" s="28" t="s">
        <v>2261</v>
      </c>
      <c r="B1801" s="29" t="s">
        <v>2262</v>
      </c>
      <c r="C1801" s="29" t="s">
        <v>860</v>
      </c>
      <c r="D1801" s="29" t="s">
        <v>2290</v>
      </c>
      <c r="E1801" s="29" t="s">
        <v>861</v>
      </c>
      <c r="F1801" s="29" t="s">
        <v>862</v>
      </c>
      <c r="G1801" s="29" t="s">
        <v>1975</v>
      </c>
      <c r="H1801" s="30">
        <v>44542</v>
      </c>
      <c r="I1801" s="30">
        <v>46752</v>
      </c>
      <c r="J1801" s="30" t="s">
        <v>1921</v>
      </c>
      <c r="K1801" s="29" t="s">
        <v>2264</v>
      </c>
      <c r="L1801" s="29" t="s">
        <v>2265</v>
      </c>
      <c r="M1801" s="29" t="s">
        <v>1978</v>
      </c>
      <c r="N1801" s="29" t="s">
        <v>1994</v>
      </c>
      <c r="O1801" s="29" t="s">
        <v>1995</v>
      </c>
      <c r="P1801" s="29" t="s">
        <v>1981</v>
      </c>
      <c r="Q1801" s="29" t="s">
        <v>1982</v>
      </c>
      <c r="R1801" s="30">
        <v>45601</v>
      </c>
      <c r="S1801" s="30"/>
      <c r="T1801" s="30">
        <v>45961</v>
      </c>
      <c r="U1801" s="30"/>
      <c r="V1801" s="29" t="s">
        <v>2000</v>
      </c>
      <c r="W1801" s="29" t="s">
        <v>2001</v>
      </c>
      <c r="X1801" s="30">
        <v>44880</v>
      </c>
      <c r="Y1801" s="29" t="s">
        <v>1985</v>
      </c>
    </row>
    <row r="1802" spans="1:25" x14ac:dyDescent="0.25">
      <c r="A1802" s="28" t="s">
        <v>2261</v>
      </c>
      <c r="B1802" s="29" t="s">
        <v>2262</v>
      </c>
      <c r="C1802" s="29" t="s">
        <v>860</v>
      </c>
      <c r="D1802" s="29" t="s">
        <v>2290</v>
      </c>
      <c r="E1802" s="29" t="s">
        <v>861</v>
      </c>
      <c r="F1802" s="29" t="s">
        <v>862</v>
      </c>
      <c r="G1802" s="29" t="s">
        <v>1975</v>
      </c>
      <c r="H1802" s="30">
        <v>44542</v>
      </c>
      <c r="I1802" s="30">
        <v>46752</v>
      </c>
      <c r="J1802" s="30" t="s">
        <v>1921</v>
      </c>
      <c r="K1802" s="29" t="s">
        <v>2264</v>
      </c>
      <c r="L1802" s="29" t="s">
        <v>2265</v>
      </c>
      <c r="M1802" s="29" t="s">
        <v>1978</v>
      </c>
      <c r="N1802" s="29" t="s">
        <v>1996</v>
      </c>
      <c r="O1802" s="29" t="s">
        <v>1997</v>
      </c>
      <c r="P1802" s="29" t="s">
        <v>1981</v>
      </c>
      <c r="Q1802" s="29" t="s">
        <v>1982</v>
      </c>
      <c r="R1802" s="30">
        <v>45964</v>
      </c>
      <c r="S1802" s="30"/>
      <c r="T1802" s="30">
        <v>45978</v>
      </c>
      <c r="U1802" s="30"/>
      <c r="V1802" s="29" t="s">
        <v>2000</v>
      </c>
      <c r="W1802" s="29" t="s">
        <v>2001</v>
      </c>
      <c r="X1802" s="30">
        <v>44880</v>
      </c>
      <c r="Y1802" s="29" t="s">
        <v>1985</v>
      </c>
    </row>
    <row r="1803" spans="1:25" x14ac:dyDescent="0.25">
      <c r="A1803" s="28" t="s">
        <v>2261</v>
      </c>
      <c r="B1803" s="29" t="s">
        <v>2262</v>
      </c>
      <c r="C1803" s="29" t="s">
        <v>803</v>
      </c>
      <c r="D1803" s="29" t="s">
        <v>2271</v>
      </c>
      <c r="E1803" s="29" t="s">
        <v>804</v>
      </c>
      <c r="F1803" s="29" t="s">
        <v>805</v>
      </c>
      <c r="G1803" s="29" t="s">
        <v>1975</v>
      </c>
      <c r="H1803" s="30">
        <v>44543</v>
      </c>
      <c r="I1803" s="30">
        <v>46022</v>
      </c>
      <c r="J1803" s="30" t="s">
        <v>1921</v>
      </c>
      <c r="K1803" s="29" t="s">
        <v>2264</v>
      </c>
      <c r="L1803" s="29" t="s">
        <v>2265</v>
      </c>
      <c r="M1803" s="29" t="s">
        <v>1978</v>
      </c>
      <c r="N1803" s="29" t="s">
        <v>1979</v>
      </c>
      <c r="O1803" s="29" t="s">
        <v>1980</v>
      </c>
      <c r="P1803" s="29" t="s">
        <v>1981</v>
      </c>
      <c r="Q1803" s="29" t="s">
        <v>1982</v>
      </c>
      <c r="R1803" s="30">
        <v>44243</v>
      </c>
      <c r="S1803" s="30">
        <v>44271</v>
      </c>
      <c r="T1803" s="30">
        <v>44302</v>
      </c>
      <c r="U1803" s="30">
        <v>44332</v>
      </c>
      <c r="V1803" s="29" t="s">
        <v>1983</v>
      </c>
      <c r="W1803" s="29" t="s">
        <v>1984</v>
      </c>
      <c r="X1803" s="30">
        <v>44880</v>
      </c>
      <c r="Y1803" s="29" t="s">
        <v>1985</v>
      </c>
    </row>
    <row r="1804" spans="1:25" x14ac:dyDescent="0.25">
      <c r="A1804" s="28" t="s">
        <v>2261</v>
      </c>
      <c r="B1804" s="29" t="s">
        <v>2262</v>
      </c>
      <c r="C1804" s="29" t="s">
        <v>803</v>
      </c>
      <c r="D1804" s="29" t="s">
        <v>2271</v>
      </c>
      <c r="E1804" s="29" t="s">
        <v>804</v>
      </c>
      <c r="F1804" s="29" t="s">
        <v>805</v>
      </c>
      <c r="G1804" s="29" t="s">
        <v>1975</v>
      </c>
      <c r="H1804" s="30">
        <v>44543</v>
      </c>
      <c r="I1804" s="30">
        <v>46022</v>
      </c>
      <c r="J1804" s="30" t="s">
        <v>1921</v>
      </c>
      <c r="K1804" s="29" t="s">
        <v>2264</v>
      </c>
      <c r="L1804" s="29" t="s">
        <v>2265</v>
      </c>
      <c r="M1804" s="29" t="s">
        <v>1978</v>
      </c>
      <c r="N1804" s="29" t="s">
        <v>1986</v>
      </c>
      <c r="O1804" s="29" t="s">
        <v>1987</v>
      </c>
      <c r="P1804" s="29" t="s">
        <v>1981</v>
      </c>
      <c r="Q1804" s="29" t="s">
        <v>1982</v>
      </c>
      <c r="R1804" s="30">
        <v>44243</v>
      </c>
      <c r="S1804" s="30">
        <v>44271</v>
      </c>
      <c r="T1804" s="30">
        <v>44302</v>
      </c>
      <c r="U1804" s="30">
        <v>44332</v>
      </c>
      <c r="V1804" s="29" t="s">
        <v>1983</v>
      </c>
      <c r="W1804" s="29" t="s">
        <v>1984</v>
      </c>
      <c r="X1804" s="30">
        <v>44880</v>
      </c>
      <c r="Y1804" s="29" t="s">
        <v>1985</v>
      </c>
    </row>
    <row r="1805" spans="1:25" x14ac:dyDescent="0.25">
      <c r="A1805" s="28" t="s">
        <v>2261</v>
      </c>
      <c r="B1805" s="29" t="s">
        <v>2262</v>
      </c>
      <c r="C1805" s="29" t="s">
        <v>803</v>
      </c>
      <c r="D1805" s="29" t="s">
        <v>2271</v>
      </c>
      <c r="E1805" s="29" t="s">
        <v>804</v>
      </c>
      <c r="F1805" s="29" t="s">
        <v>805</v>
      </c>
      <c r="G1805" s="29" t="s">
        <v>1975</v>
      </c>
      <c r="H1805" s="30">
        <v>44543</v>
      </c>
      <c r="I1805" s="30">
        <v>46022</v>
      </c>
      <c r="J1805" s="30" t="s">
        <v>1921</v>
      </c>
      <c r="K1805" s="29" t="s">
        <v>2264</v>
      </c>
      <c r="L1805" s="29" t="s">
        <v>2265</v>
      </c>
      <c r="M1805" s="29" t="s">
        <v>1978</v>
      </c>
      <c r="N1805" s="29" t="s">
        <v>1988</v>
      </c>
      <c r="O1805" s="29" t="s">
        <v>1989</v>
      </c>
      <c r="P1805" s="29" t="s">
        <v>1981</v>
      </c>
      <c r="Q1805" s="29" t="s">
        <v>1982</v>
      </c>
      <c r="R1805" s="30">
        <v>44243</v>
      </c>
      <c r="S1805" s="30">
        <v>44271</v>
      </c>
      <c r="T1805" s="30">
        <v>44302</v>
      </c>
      <c r="U1805" s="30">
        <v>44332</v>
      </c>
      <c r="V1805" s="29" t="s">
        <v>1983</v>
      </c>
      <c r="W1805" s="29" t="s">
        <v>1984</v>
      </c>
      <c r="X1805" s="30">
        <v>44880</v>
      </c>
      <c r="Y1805" s="29" t="s">
        <v>1985</v>
      </c>
    </row>
    <row r="1806" spans="1:25" x14ac:dyDescent="0.25">
      <c r="A1806" s="28" t="s">
        <v>2261</v>
      </c>
      <c r="B1806" s="29" t="s">
        <v>2262</v>
      </c>
      <c r="C1806" s="29" t="s">
        <v>803</v>
      </c>
      <c r="D1806" s="29" t="s">
        <v>2271</v>
      </c>
      <c r="E1806" s="29" t="s">
        <v>804</v>
      </c>
      <c r="F1806" s="29" t="s">
        <v>805</v>
      </c>
      <c r="G1806" s="29" t="s">
        <v>1975</v>
      </c>
      <c r="H1806" s="30">
        <v>44543</v>
      </c>
      <c r="I1806" s="30">
        <v>46022</v>
      </c>
      <c r="J1806" s="30" t="s">
        <v>1921</v>
      </c>
      <c r="K1806" s="29" t="s">
        <v>2264</v>
      </c>
      <c r="L1806" s="29" t="s">
        <v>2265</v>
      </c>
      <c r="M1806" s="29" t="s">
        <v>1978</v>
      </c>
      <c r="N1806" s="29" t="s">
        <v>1990</v>
      </c>
      <c r="O1806" s="29" t="s">
        <v>1991</v>
      </c>
      <c r="P1806" s="29" t="s">
        <v>1981</v>
      </c>
      <c r="Q1806" s="29" t="s">
        <v>1982</v>
      </c>
      <c r="R1806" s="30">
        <v>45402</v>
      </c>
      <c r="S1806" s="30">
        <v>45402</v>
      </c>
      <c r="T1806" s="30">
        <v>45504</v>
      </c>
      <c r="U1806" s="30"/>
      <c r="V1806" s="29" t="s">
        <v>1983</v>
      </c>
      <c r="W1806" s="29" t="s">
        <v>1984</v>
      </c>
      <c r="X1806" s="30">
        <v>44880</v>
      </c>
      <c r="Y1806" s="29" t="s">
        <v>1985</v>
      </c>
    </row>
    <row r="1807" spans="1:25" x14ac:dyDescent="0.25">
      <c r="A1807" s="28" t="s">
        <v>2261</v>
      </c>
      <c r="B1807" s="29" t="s">
        <v>2262</v>
      </c>
      <c r="C1807" s="29" t="s">
        <v>803</v>
      </c>
      <c r="D1807" s="29" t="s">
        <v>2271</v>
      </c>
      <c r="E1807" s="29" t="s">
        <v>804</v>
      </c>
      <c r="F1807" s="29" t="s">
        <v>805</v>
      </c>
      <c r="G1807" s="29" t="s">
        <v>1975</v>
      </c>
      <c r="H1807" s="30">
        <v>44543</v>
      </c>
      <c r="I1807" s="30">
        <v>46022</v>
      </c>
      <c r="J1807" s="30" t="s">
        <v>1921</v>
      </c>
      <c r="K1807" s="29" t="s">
        <v>2264</v>
      </c>
      <c r="L1807" s="29" t="s">
        <v>2265</v>
      </c>
      <c r="M1807" s="29" t="s">
        <v>1978</v>
      </c>
      <c r="N1807" s="29" t="s">
        <v>1992</v>
      </c>
      <c r="O1807" s="29" t="s">
        <v>1993</v>
      </c>
      <c r="P1807" s="29" t="s">
        <v>1981</v>
      </c>
      <c r="Q1807" s="29" t="s">
        <v>1982</v>
      </c>
      <c r="R1807" s="30">
        <v>45597</v>
      </c>
      <c r="S1807" s="30"/>
      <c r="T1807" s="30">
        <v>45626</v>
      </c>
      <c r="U1807" s="30"/>
      <c r="V1807" s="29" t="s">
        <v>1983</v>
      </c>
      <c r="W1807" s="29" t="s">
        <v>1984</v>
      </c>
      <c r="X1807" s="30">
        <v>44880</v>
      </c>
      <c r="Y1807" s="29" t="s">
        <v>1985</v>
      </c>
    </row>
    <row r="1808" spans="1:25" x14ac:dyDescent="0.25">
      <c r="A1808" s="28" t="s">
        <v>2261</v>
      </c>
      <c r="B1808" s="29" t="s">
        <v>2262</v>
      </c>
      <c r="C1808" s="29" t="s">
        <v>803</v>
      </c>
      <c r="D1808" s="29" t="s">
        <v>2271</v>
      </c>
      <c r="E1808" s="29" t="s">
        <v>804</v>
      </c>
      <c r="F1808" s="29" t="s">
        <v>805</v>
      </c>
      <c r="G1808" s="29" t="s">
        <v>1975</v>
      </c>
      <c r="H1808" s="30">
        <v>44543</v>
      </c>
      <c r="I1808" s="30">
        <v>46022</v>
      </c>
      <c r="J1808" s="30" t="s">
        <v>1921</v>
      </c>
      <c r="K1808" s="29" t="s">
        <v>2264</v>
      </c>
      <c r="L1808" s="29" t="s">
        <v>2265</v>
      </c>
      <c r="M1808" s="29" t="s">
        <v>1978</v>
      </c>
      <c r="N1808" s="29" t="s">
        <v>1994</v>
      </c>
      <c r="O1808" s="29" t="s">
        <v>1995</v>
      </c>
      <c r="P1808" s="29" t="s">
        <v>1981</v>
      </c>
      <c r="Q1808" s="29" t="s">
        <v>1982</v>
      </c>
      <c r="R1808" s="30">
        <v>45627</v>
      </c>
      <c r="S1808" s="30"/>
      <c r="T1808" s="30">
        <v>45900</v>
      </c>
      <c r="U1808" s="30"/>
      <c r="V1808" s="29" t="s">
        <v>1983</v>
      </c>
      <c r="W1808" s="29" t="s">
        <v>1984</v>
      </c>
      <c r="X1808" s="30">
        <v>44880</v>
      </c>
      <c r="Y1808" s="29" t="s">
        <v>1985</v>
      </c>
    </row>
    <row r="1809" spans="1:25" x14ac:dyDescent="0.25">
      <c r="A1809" s="28" t="s">
        <v>2261</v>
      </c>
      <c r="B1809" s="29" t="s">
        <v>2262</v>
      </c>
      <c r="C1809" s="29" t="s">
        <v>803</v>
      </c>
      <c r="D1809" s="29" t="s">
        <v>2271</v>
      </c>
      <c r="E1809" s="29" t="s">
        <v>804</v>
      </c>
      <c r="F1809" s="29" t="s">
        <v>805</v>
      </c>
      <c r="G1809" s="29" t="s">
        <v>1975</v>
      </c>
      <c r="H1809" s="30">
        <v>44543</v>
      </c>
      <c r="I1809" s="30">
        <v>46022</v>
      </c>
      <c r="J1809" s="30" t="s">
        <v>1921</v>
      </c>
      <c r="K1809" s="29" t="s">
        <v>2264</v>
      </c>
      <c r="L1809" s="29" t="s">
        <v>2265</v>
      </c>
      <c r="M1809" s="29" t="s">
        <v>1978</v>
      </c>
      <c r="N1809" s="29" t="s">
        <v>1996</v>
      </c>
      <c r="O1809" s="29" t="s">
        <v>1997</v>
      </c>
      <c r="P1809" s="29" t="s">
        <v>1981</v>
      </c>
      <c r="Q1809" s="29" t="s">
        <v>1982</v>
      </c>
      <c r="R1809" s="30">
        <v>45901</v>
      </c>
      <c r="S1809" s="30"/>
      <c r="T1809" s="30">
        <v>45931</v>
      </c>
      <c r="U1809" s="30"/>
      <c r="V1809" s="29" t="s">
        <v>1983</v>
      </c>
      <c r="W1809" s="29" t="s">
        <v>1984</v>
      </c>
      <c r="X1809" s="30">
        <v>44880</v>
      </c>
      <c r="Y1809" s="29" t="s">
        <v>1985</v>
      </c>
    </row>
    <row r="1810" spans="1:25" x14ac:dyDescent="0.25">
      <c r="A1810" s="28" t="s">
        <v>2261</v>
      </c>
      <c r="B1810" s="29" t="s">
        <v>2262</v>
      </c>
      <c r="C1810" s="29" t="s">
        <v>929</v>
      </c>
      <c r="D1810" s="29" t="s">
        <v>2313</v>
      </c>
      <c r="E1810" s="29" t="s">
        <v>930</v>
      </c>
      <c r="F1810" s="29" t="s">
        <v>931</v>
      </c>
      <c r="G1810" s="29" t="s">
        <v>1975</v>
      </c>
      <c r="H1810" s="30">
        <v>44544</v>
      </c>
      <c r="I1810" s="30">
        <v>45920</v>
      </c>
      <c r="J1810" s="30" t="s">
        <v>1921</v>
      </c>
      <c r="K1810" s="29" t="s">
        <v>2264</v>
      </c>
      <c r="L1810" s="29" t="s">
        <v>2265</v>
      </c>
      <c r="M1810" s="29" t="s">
        <v>1978</v>
      </c>
      <c r="N1810" s="29" t="s">
        <v>1979</v>
      </c>
      <c r="O1810" s="29" t="s">
        <v>1980</v>
      </c>
      <c r="P1810" s="29" t="s">
        <v>1981</v>
      </c>
      <c r="Q1810" s="29" t="s">
        <v>1982</v>
      </c>
      <c r="R1810" s="30">
        <v>44316</v>
      </c>
      <c r="S1810" s="30">
        <v>44316</v>
      </c>
      <c r="T1810" s="30">
        <v>44377</v>
      </c>
      <c r="U1810" s="30">
        <v>44377</v>
      </c>
      <c r="V1810" s="29" t="s">
        <v>1983</v>
      </c>
      <c r="W1810" s="29" t="s">
        <v>1984</v>
      </c>
      <c r="X1810" s="30">
        <v>44880</v>
      </c>
      <c r="Y1810" s="29" t="s">
        <v>1985</v>
      </c>
    </row>
    <row r="1811" spans="1:25" x14ac:dyDescent="0.25">
      <c r="A1811" s="28" t="s">
        <v>2261</v>
      </c>
      <c r="B1811" s="29" t="s">
        <v>2262</v>
      </c>
      <c r="C1811" s="29" t="s">
        <v>929</v>
      </c>
      <c r="D1811" s="29" t="s">
        <v>2313</v>
      </c>
      <c r="E1811" s="29" t="s">
        <v>930</v>
      </c>
      <c r="F1811" s="29" t="s">
        <v>931</v>
      </c>
      <c r="G1811" s="29" t="s">
        <v>1975</v>
      </c>
      <c r="H1811" s="30">
        <v>44544</v>
      </c>
      <c r="I1811" s="30">
        <v>45920</v>
      </c>
      <c r="J1811" s="30" t="s">
        <v>1921</v>
      </c>
      <c r="K1811" s="29" t="s">
        <v>2264</v>
      </c>
      <c r="L1811" s="29" t="s">
        <v>2265</v>
      </c>
      <c r="M1811" s="29" t="s">
        <v>1978</v>
      </c>
      <c r="N1811" s="29" t="s">
        <v>1986</v>
      </c>
      <c r="O1811" s="29" t="s">
        <v>1987</v>
      </c>
      <c r="P1811" s="29" t="s">
        <v>1981</v>
      </c>
      <c r="Q1811" s="29" t="s">
        <v>1982</v>
      </c>
      <c r="R1811" s="30">
        <v>44316</v>
      </c>
      <c r="S1811" s="30">
        <v>44316</v>
      </c>
      <c r="T1811" s="30">
        <v>44377</v>
      </c>
      <c r="U1811" s="30">
        <v>44377</v>
      </c>
      <c r="V1811" s="29" t="s">
        <v>1983</v>
      </c>
      <c r="W1811" s="29" t="s">
        <v>1984</v>
      </c>
      <c r="X1811" s="30">
        <v>44880</v>
      </c>
      <c r="Y1811" s="29" t="s">
        <v>1985</v>
      </c>
    </row>
    <row r="1812" spans="1:25" x14ac:dyDescent="0.25">
      <c r="A1812" s="28" t="s">
        <v>2261</v>
      </c>
      <c r="B1812" s="29" t="s">
        <v>2262</v>
      </c>
      <c r="C1812" s="29" t="s">
        <v>929</v>
      </c>
      <c r="D1812" s="29" t="s">
        <v>2313</v>
      </c>
      <c r="E1812" s="29" t="s">
        <v>930</v>
      </c>
      <c r="F1812" s="29" t="s">
        <v>931</v>
      </c>
      <c r="G1812" s="29" t="s">
        <v>1975</v>
      </c>
      <c r="H1812" s="30">
        <v>44544</v>
      </c>
      <c r="I1812" s="30">
        <v>45920</v>
      </c>
      <c r="J1812" s="30" t="s">
        <v>1921</v>
      </c>
      <c r="K1812" s="29" t="s">
        <v>2264</v>
      </c>
      <c r="L1812" s="29" t="s">
        <v>2265</v>
      </c>
      <c r="M1812" s="29" t="s">
        <v>1978</v>
      </c>
      <c r="N1812" s="29" t="s">
        <v>1988</v>
      </c>
      <c r="O1812" s="29" t="s">
        <v>1989</v>
      </c>
      <c r="P1812" s="29" t="s">
        <v>1981</v>
      </c>
      <c r="Q1812" s="29" t="s">
        <v>1982</v>
      </c>
      <c r="R1812" s="30">
        <v>45412</v>
      </c>
      <c r="S1812" s="30"/>
      <c r="T1812" s="30">
        <v>45473</v>
      </c>
      <c r="U1812" s="30"/>
      <c r="V1812" s="29" t="s">
        <v>1983</v>
      </c>
      <c r="W1812" s="29" t="s">
        <v>1984</v>
      </c>
      <c r="X1812" s="30">
        <v>44880</v>
      </c>
      <c r="Y1812" s="29" t="s">
        <v>1985</v>
      </c>
    </row>
    <row r="1813" spans="1:25" x14ac:dyDescent="0.25">
      <c r="A1813" s="28" t="s">
        <v>2261</v>
      </c>
      <c r="B1813" s="29" t="s">
        <v>2262</v>
      </c>
      <c r="C1813" s="29" t="s">
        <v>929</v>
      </c>
      <c r="D1813" s="29" t="s">
        <v>2313</v>
      </c>
      <c r="E1813" s="29" t="s">
        <v>930</v>
      </c>
      <c r="F1813" s="29" t="s">
        <v>931</v>
      </c>
      <c r="G1813" s="29" t="s">
        <v>1975</v>
      </c>
      <c r="H1813" s="30">
        <v>44544</v>
      </c>
      <c r="I1813" s="30">
        <v>45920</v>
      </c>
      <c r="J1813" s="30" t="s">
        <v>1921</v>
      </c>
      <c r="K1813" s="29" t="s">
        <v>2264</v>
      </c>
      <c r="L1813" s="29" t="s">
        <v>2265</v>
      </c>
      <c r="M1813" s="29" t="s">
        <v>1978</v>
      </c>
      <c r="N1813" s="29" t="s">
        <v>1990</v>
      </c>
      <c r="O1813" s="29" t="s">
        <v>1991</v>
      </c>
      <c r="P1813" s="29" t="s">
        <v>1981</v>
      </c>
      <c r="Q1813" s="29" t="s">
        <v>1982</v>
      </c>
      <c r="R1813" s="30">
        <v>45463</v>
      </c>
      <c r="S1813" s="30"/>
      <c r="T1813" s="30">
        <v>45555</v>
      </c>
      <c r="U1813" s="30"/>
      <c r="V1813" s="29" t="s">
        <v>1983</v>
      </c>
      <c r="W1813" s="29" t="s">
        <v>1984</v>
      </c>
      <c r="X1813" s="30">
        <v>44880</v>
      </c>
      <c r="Y1813" s="29" t="s">
        <v>1985</v>
      </c>
    </row>
    <row r="1814" spans="1:25" x14ac:dyDescent="0.25">
      <c r="A1814" s="28" t="s">
        <v>2261</v>
      </c>
      <c r="B1814" s="29" t="s">
        <v>2262</v>
      </c>
      <c r="C1814" s="29" t="s">
        <v>929</v>
      </c>
      <c r="D1814" s="29" t="s">
        <v>2313</v>
      </c>
      <c r="E1814" s="29" t="s">
        <v>930</v>
      </c>
      <c r="F1814" s="29" t="s">
        <v>931</v>
      </c>
      <c r="G1814" s="29" t="s">
        <v>1975</v>
      </c>
      <c r="H1814" s="30">
        <v>44544</v>
      </c>
      <c r="I1814" s="30">
        <v>45920</v>
      </c>
      <c r="J1814" s="30" t="s">
        <v>1921</v>
      </c>
      <c r="K1814" s="29" t="s">
        <v>2264</v>
      </c>
      <c r="L1814" s="29" t="s">
        <v>2265</v>
      </c>
      <c r="M1814" s="29" t="s">
        <v>1978</v>
      </c>
      <c r="N1814" s="29" t="s">
        <v>1992</v>
      </c>
      <c r="O1814" s="29" t="s">
        <v>1993</v>
      </c>
      <c r="P1814" s="29" t="s">
        <v>1981</v>
      </c>
      <c r="Q1814" s="29" t="s">
        <v>1982</v>
      </c>
      <c r="R1814" s="30">
        <v>45555</v>
      </c>
      <c r="S1814" s="30"/>
      <c r="T1814" s="30">
        <v>45646</v>
      </c>
      <c r="U1814" s="30"/>
      <c r="V1814" s="29" t="s">
        <v>1983</v>
      </c>
      <c r="W1814" s="29" t="s">
        <v>1984</v>
      </c>
      <c r="X1814" s="30">
        <v>44880</v>
      </c>
      <c r="Y1814" s="29" t="s">
        <v>1985</v>
      </c>
    </row>
    <row r="1815" spans="1:25" x14ac:dyDescent="0.25">
      <c r="A1815" s="28" t="s">
        <v>2261</v>
      </c>
      <c r="B1815" s="29" t="s">
        <v>2262</v>
      </c>
      <c r="C1815" s="29" t="s">
        <v>929</v>
      </c>
      <c r="D1815" s="29" t="s">
        <v>2313</v>
      </c>
      <c r="E1815" s="29" t="s">
        <v>930</v>
      </c>
      <c r="F1815" s="29" t="s">
        <v>931</v>
      </c>
      <c r="G1815" s="29" t="s">
        <v>1975</v>
      </c>
      <c r="H1815" s="30">
        <v>44544</v>
      </c>
      <c r="I1815" s="30">
        <v>45920</v>
      </c>
      <c r="J1815" s="30" t="s">
        <v>1921</v>
      </c>
      <c r="K1815" s="29" t="s">
        <v>2264</v>
      </c>
      <c r="L1815" s="29" t="s">
        <v>2265</v>
      </c>
      <c r="M1815" s="29" t="s">
        <v>1978</v>
      </c>
      <c r="N1815" s="29" t="s">
        <v>1994</v>
      </c>
      <c r="O1815" s="29" t="s">
        <v>1995</v>
      </c>
      <c r="P1815" s="29" t="s">
        <v>1981</v>
      </c>
      <c r="Q1815" s="29" t="s">
        <v>1982</v>
      </c>
      <c r="R1815" s="30">
        <v>45646</v>
      </c>
      <c r="S1815" s="30"/>
      <c r="T1815" s="30">
        <v>45828</v>
      </c>
      <c r="U1815" s="30"/>
      <c r="V1815" s="29" t="s">
        <v>1983</v>
      </c>
      <c r="W1815" s="29" t="s">
        <v>1984</v>
      </c>
      <c r="X1815" s="30">
        <v>44880</v>
      </c>
      <c r="Y1815" s="29" t="s">
        <v>1985</v>
      </c>
    </row>
    <row r="1816" spans="1:25" x14ac:dyDescent="0.25">
      <c r="A1816" s="28" t="s">
        <v>2261</v>
      </c>
      <c r="B1816" s="29" t="s">
        <v>2262</v>
      </c>
      <c r="C1816" s="29" t="s">
        <v>929</v>
      </c>
      <c r="D1816" s="29" t="s">
        <v>2313</v>
      </c>
      <c r="E1816" s="29" t="s">
        <v>930</v>
      </c>
      <c r="F1816" s="29" t="s">
        <v>931</v>
      </c>
      <c r="G1816" s="29" t="s">
        <v>1975</v>
      </c>
      <c r="H1816" s="30">
        <v>44544</v>
      </c>
      <c r="I1816" s="30">
        <v>45920</v>
      </c>
      <c r="J1816" s="30" t="s">
        <v>1921</v>
      </c>
      <c r="K1816" s="29" t="s">
        <v>2264</v>
      </c>
      <c r="L1816" s="29" t="s">
        <v>2265</v>
      </c>
      <c r="M1816" s="29" t="s">
        <v>1978</v>
      </c>
      <c r="N1816" s="29" t="s">
        <v>1996</v>
      </c>
      <c r="O1816" s="29" t="s">
        <v>1997</v>
      </c>
      <c r="P1816" s="29" t="s">
        <v>1981</v>
      </c>
      <c r="Q1816" s="29" t="s">
        <v>1982</v>
      </c>
      <c r="R1816" s="30">
        <v>45828</v>
      </c>
      <c r="S1816" s="30"/>
      <c r="T1816" s="30">
        <v>45920</v>
      </c>
      <c r="U1816" s="30"/>
      <c r="V1816" s="29" t="s">
        <v>1983</v>
      </c>
      <c r="W1816" s="29" t="s">
        <v>1984</v>
      </c>
      <c r="X1816" s="30">
        <v>44880</v>
      </c>
      <c r="Y1816" s="29" t="s">
        <v>1985</v>
      </c>
    </row>
    <row r="1817" spans="1:25" x14ac:dyDescent="0.25">
      <c r="A1817" s="28" t="s">
        <v>2261</v>
      </c>
      <c r="B1817" s="29" t="s">
        <v>2262</v>
      </c>
      <c r="C1817" s="29" t="s">
        <v>914</v>
      </c>
      <c r="D1817" s="29" t="s">
        <v>2308</v>
      </c>
      <c r="E1817" s="29" t="s">
        <v>915</v>
      </c>
      <c r="F1817" s="29" t="s">
        <v>916</v>
      </c>
      <c r="G1817" s="29" t="s">
        <v>1975</v>
      </c>
      <c r="H1817" s="30">
        <v>44729</v>
      </c>
      <c r="I1817" s="30">
        <v>44926</v>
      </c>
      <c r="J1817" s="30">
        <v>45291</v>
      </c>
      <c r="K1817" s="29" t="s">
        <v>2264</v>
      </c>
      <c r="L1817" s="29" t="s">
        <v>2265</v>
      </c>
      <c r="M1817" s="29" t="s">
        <v>1978</v>
      </c>
      <c r="N1817" s="29" t="s">
        <v>1979</v>
      </c>
      <c r="O1817" s="29" t="s">
        <v>1980</v>
      </c>
      <c r="P1817" s="29" t="s">
        <v>1981</v>
      </c>
      <c r="Q1817" s="29" t="s">
        <v>1982</v>
      </c>
      <c r="R1817" s="30">
        <v>44495</v>
      </c>
      <c r="S1817" s="30">
        <v>44495</v>
      </c>
      <c r="T1817" s="30">
        <v>44544</v>
      </c>
      <c r="U1817" s="30">
        <v>44544</v>
      </c>
      <c r="V1817" s="29" t="s">
        <v>2000</v>
      </c>
      <c r="W1817" s="29" t="s">
        <v>2001</v>
      </c>
      <c r="X1817" s="30">
        <v>44880</v>
      </c>
      <c r="Y1817" s="29" t="s">
        <v>1985</v>
      </c>
    </row>
    <row r="1818" spans="1:25" x14ac:dyDescent="0.25">
      <c r="A1818" s="28" t="s">
        <v>2261</v>
      </c>
      <c r="B1818" s="29" t="s">
        <v>2262</v>
      </c>
      <c r="C1818" s="29" t="s">
        <v>914</v>
      </c>
      <c r="D1818" s="29" t="s">
        <v>2308</v>
      </c>
      <c r="E1818" s="29" t="s">
        <v>915</v>
      </c>
      <c r="F1818" s="29" t="s">
        <v>916</v>
      </c>
      <c r="G1818" s="29" t="s">
        <v>1975</v>
      </c>
      <c r="H1818" s="30">
        <v>44729</v>
      </c>
      <c r="I1818" s="30">
        <v>44926</v>
      </c>
      <c r="J1818" s="30">
        <v>45291</v>
      </c>
      <c r="K1818" s="29" t="s">
        <v>2264</v>
      </c>
      <c r="L1818" s="29" t="s">
        <v>2265</v>
      </c>
      <c r="M1818" s="29" t="s">
        <v>1978</v>
      </c>
      <c r="N1818" s="29" t="s">
        <v>1986</v>
      </c>
      <c r="O1818" s="29" t="s">
        <v>1987</v>
      </c>
      <c r="P1818" s="29" t="s">
        <v>1981</v>
      </c>
      <c r="Q1818" s="29" t="s">
        <v>1982</v>
      </c>
      <c r="R1818" s="30">
        <v>45107</v>
      </c>
      <c r="S1818" s="30"/>
      <c r="T1818" s="30">
        <v>45138</v>
      </c>
      <c r="U1818" s="30"/>
      <c r="V1818" s="29" t="s">
        <v>2000</v>
      </c>
      <c r="W1818" s="29" t="s">
        <v>2001</v>
      </c>
      <c r="X1818" s="30">
        <v>44880</v>
      </c>
      <c r="Y1818" s="29" t="s">
        <v>1985</v>
      </c>
    </row>
    <row r="1819" spans="1:25" x14ac:dyDescent="0.25">
      <c r="A1819" s="28" t="s">
        <v>2261</v>
      </c>
      <c r="B1819" s="29" t="s">
        <v>2262</v>
      </c>
      <c r="C1819" s="29" t="s">
        <v>914</v>
      </c>
      <c r="D1819" s="29" t="s">
        <v>2308</v>
      </c>
      <c r="E1819" s="29" t="s">
        <v>915</v>
      </c>
      <c r="F1819" s="29" t="s">
        <v>916</v>
      </c>
      <c r="G1819" s="29" t="s">
        <v>1975</v>
      </c>
      <c r="H1819" s="30">
        <v>44729</v>
      </c>
      <c r="I1819" s="30">
        <v>44926</v>
      </c>
      <c r="J1819" s="30">
        <v>45291</v>
      </c>
      <c r="K1819" s="29" t="s">
        <v>2264</v>
      </c>
      <c r="L1819" s="29" t="s">
        <v>2265</v>
      </c>
      <c r="M1819" s="29" t="s">
        <v>1978</v>
      </c>
      <c r="N1819" s="29" t="s">
        <v>1988</v>
      </c>
      <c r="O1819" s="29" t="s">
        <v>1989</v>
      </c>
      <c r="P1819" s="29" t="s">
        <v>1981</v>
      </c>
      <c r="Q1819" s="29" t="s">
        <v>1982</v>
      </c>
      <c r="R1819" s="30">
        <v>45138</v>
      </c>
      <c r="S1819" s="30"/>
      <c r="T1819" s="30">
        <v>45199</v>
      </c>
      <c r="U1819" s="30"/>
      <c r="V1819" s="29" t="s">
        <v>2000</v>
      </c>
      <c r="W1819" s="29" t="s">
        <v>2001</v>
      </c>
      <c r="X1819" s="30">
        <v>44880</v>
      </c>
      <c r="Y1819" s="29" t="s">
        <v>1985</v>
      </c>
    </row>
    <row r="1820" spans="1:25" x14ac:dyDescent="0.25">
      <c r="A1820" s="28" t="s">
        <v>2261</v>
      </c>
      <c r="B1820" s="29" t="s">
        <v>2262</v>
      </c>
      <c r="C1820" s="29" t="s">
        <v>914</v>
      </c>
      <c r="D1820" s="29" t="s">
        <v>2308</v>
      </c>
      <c r="E1820" s="29" t="s">
        <v>915</v>
      </c>
      <c r="F1820" s="29" t="s">
        <v>916</v>
      </c>
      <c r="G1820" s="29" t="s">
        <v>1975</v>
      </c>
      <c r="H1820" s="30">
        <v>44729</v>
      </c>
      <c r="I1820" s="30">
        <v>44926</v>
      </c>
      <c r="J1820" s="30">
        <v>45291</v>
      </c>
      <c r="K1820" s="29" t="s">
        <v>2264</v>
      </c>
      <c r="L1820" s="29" t="s">
        <v>2265</v>
      </c>
      <c r="M1820" s="29" t="s">
        <v>1978</v>
      </c>
      <c r="N1820" s="29" t="s">
        <v>1990</v>
      </c>
      <c r="O1820" s="29" t="s">
        <v>1991</v>
      </c>
      <c r="P1820" s="29" t="s">
        <v>1981</v>
      </c>
      <c r="Q1820" s="29" t="s">
        <v>1982</v>
      </c>
      <c r="R1820" s="30">
        <v>45292</v>
      </c>
      <c r="S1820" s="30"/>
      <c r="T1820" s="30">
        <v>45350</v>
      </c>
      <c r="U1820" s="30"/>
      <c r="V1820" s="29" t="s">
        <v>2000</v>
      </c>
      <c r="W1820" s="29" t="s">
        <v>2001</v>
      </c>
      <c r="X1820" s="30">
        <v>44880</v>
      </c>
      <c r="Y1820" s="29" t="s">
        <v>1985</v>
      </c>
    </row>
    <row r="1821" spans="1:25" x14ac:dyDescent="0.25">
      <c r="A1821" s="28" t="s">
        <v>2261</v>
      </c>
      <c r="B1821" s="29" t="s">
        <v>2262</v>
      </c>
      <c r="C1821" s="29" t="s">
        <v>914</v>
      </c>
      <c r="D1821" s="29" t="s">
        <v>2308</v>
      </c>
      <c r="E1821" s="29" t="s">
        <v>915</v>
      </c>
      <c r="F1821" s="29" t="s">
        <v>916</v>
      </c>
      <c r="G1821" s="29" t="s">
        <v>1975</v>
      </c>
      <c r="H1821" s="30">
        <v>44729</v>
      </c>
      <c r="I1821" s="30">
        <v>44926</v>
      </c>
      <c r="J1821" s="30">
        <v>45291</v>
      </c>
      <c r="K1821" s="29" t="s">
        <v>2264</v>
      </c>
      <c r="L1821" s="29" t="s">
        <v>2265</v>
      </c>
      <c r="M1821" s="29" t="s">
        <v>1978</v>
      </c>
      <c r="N1821" s="29" t="s">
        <v>1992</v>
      </c>
      <c r="O1821" s="29" t="s">
        <v>1993</v>
      </c>
      <c r="P1821" s="29" t="s">
        <v>1981</v>
      </c>
      <c r="Q1821" s="29" t="s">
        <v>1982</v>
      </c>
      <c r="R1821" s="30">
        <v>45413</v>
      </c>
      <c r="S1821" s="30"/>
      <c r="T1821" s="30">
        <v>45809</v>
      </c>
      <c r="U1821" s="30"/>
      <c r="V1821" s="29" t="s">
        <v>2000</v>
      </c>
      <c r="W1821" s="29" t="s">
        <v>2001</v>
      </c>
      <c r="X1821" s="30">
        <v>44880</v>
      </c>
      <c r="Y1821" s="29" t="s">
        <v>1985</v>
      </c>
    </row>
    <row r="1822" spans="1:25" x14ac:dyDescent="0.25">
      <c r="A1822" s="28" t="s">
        <v>2261</v>
      </c>
      <c r="B1822" s="29" t="s">
        <v>2262</v>
      </c>
      <c r="C1822" s="29" t="s">
        <v>914</v>
      </c>
      <c r="D1822" s="29" t="s">
        <v>2308</v>
      </c>
      <c r="E1822" s="29" t="s">
        <v>915</v>
      </c>
      <c r="F1822" s="29" t="s">
        <v>916</v>
      </c>
      <c r="G1822" s="29" t="s">
        <v>1975</v>
      </c>
      <c r="H1822" s="30">
        <v>44729</v>
      </c>
      <c r="I1822" s="30">
        <v>44926</v>
      </c>
      <c r="J1822" s="30">
        <v>45291</v>
      </c>
      <c r="K1822" s="29" t="s">
        <v>2264</v>
      </c>
      <c r="L1822" s="29" t="s">
        <v>2265</v>
      </c>
      <c r="M1822" s="29" t="s">
        <v>1978</v>
      </c>
      <c r="N1822" s="29" t="s">
        <v>1994</v>
      </c>
      <c r="O1822" s="29" t="s">
        <v>1995</v>
      </c>
      <c r="P1822" s="29" t="s">
        <v>1981</v>
      </c>
      <c r="Q1822" s="29" t="s">
        <v>1982</v>
      </c>
      <c r="R1822" s="30">
        <v>45444</v>
      </c>
      <c r="S1822" s="30"/>
      <c r="T1822" s="30">
        <v>45809</v>
      </c>
      <c r="U1822" s="30"/>
      <c r="V1822" s="29" t="s">
        <v>2000</v>
      </c>
      <c r="W1822" s="29" t="s">
        <v>2001</v>
      </c>
      <c r="X1822" s="30">
        <v>44880</v>
      </c>
      <c r="Y1822" s="29" t="s">
        <v>1985</v>
      </c>
    </row>
    <row r="1823" spans="1:25" x14ac:dyDescent="0.25">
      <c r="A1823" s="28" t="s">
        <v>2261</v>
      </c>
      <c r="B1823" s="29" t="s">
        <v>2262</v>
      </c>
      <c r="C1823" s="29" t="s">
        <v>914</v>
      </c>
      <c r="D1823" s="29" t="s">
        <v>2308</v>
      </c>
      <c r="E1823" s="29" t="s">
        <v>915</v>
      </c>
      <c r="F1823" s="29" t="s">
        <v>916</v>
      </c>
      <c r="G1823" s="29" t="s">
        <v>1975</v>
      </c>
      <c r="H1823" s="30">
        <v>44729</v>
      </c>
      <c r="I1823" s="30">
        <v>44926</v>
      </c>
      <c r="J1823" s="30">
        <v>45291</v>
      </c>
      <c r="K1823" s="29" t="s">
        <v>2264</v>
      </c>
      <c r="L1823" s="29" t="s">
        <v>2265</v>
      </c>
      <c r="M1823" s="29" t="s">
        <v>1978</v>
      </c>
      <c r="N1823" s="29" t="s">
        <v>1996</v>
      </c>
      <c r="O1823" s="29" t="s">
        <v>1997</v>
      </c>
      <c r="P1823" s="29" t="s">
        <v>1981</v>
      </c>
      <c r="Q1823" s="29" t="s">
        <v>1982</v>
      </c>
      <c r="R1823" s="30">
        <v>45809</v>
      </c>
      <c r="S1823" s="30"/>
      <c r="T1823" s="30">
        <v>45869</v>
      </c>
      <c r="U1823" s="30"/>
      <c r="V1823" s="29" t="s">
        <v>2000</v>
      </c>
      <c r="W1823" s="29" t="s">
        <v>2001</v>
      </c>
      <c r="X1823" s="30">
        <v>44880</v>
      </c>
      <c r="Y1823" s="29" t="s">
        <v>1985</v>
      </c>
    </row>
    <row r="1824" spans="1:25" x14ac:dyDescent="0.25">
      <c r="A1824" s="28" t="s">
        <v>2261</v>
      </c>
      <c r="B1824" s="29" t="s">
        <v>2262</v>
      </c>
      <c r="C1824" s="29" t="s">
        <v>875</v>
      </c>
      <c r="D1824" s="29" t="s">
        <v>2295</v>
      </c>
      <c r="E1824" s="29" t="s">
        <v>876</v>
      </c>
      <c r="F1824" s="29" t="s">
        <v>877</v>
      </c>
      <c r="G1824" s="29" t="s">
        <v>1975</v>
      </c>
      <c r="H1824" s="30">
        <v>44880</v>
      </c>
      <c r="I1824" s="30">
        <v>46022</v>
      </c>
      <c r="J1824" s="30" t="s">
        <v>1921</v>
      </c>
      <c r="K1824" s="29" t="s">
        <v>2264</v>
      </c>
      <c r="L1824" s="29" t="s">
        <v>2265</v>
      </c>
      <c r="M1824" s="29" t="s">
        <v>1978</v>
      </c>
      <c r="N1824" s="29" t="s">
        <v>1979</v>
      </c>
      <c r="O1824" s="29" t="s">
        <v>1980</v>
      </c>
      <c r="P1824" s="29" t="s">
        <v>1981</v>
      </c>
      <c r="Q1824" s="29" t="s">
        <v>1982</v>
      </c>
      <c r="R1824" s="30">
        <v>44348</v>
      </c>
      <c r="S1824" s="30">
        <v>44348</v>
      </c>
      <c r="T1824" s="30">
        <v>44377</v>
      </c>
      <c r="U1824" s="30">
        <v>44362</v>
      </c>
      <c r="V1824" s="29" t="s">
        <v>2000</v>
      </c>
      <c r="W1824" s="29" t="s">
        <v>2001</v>
      </c>
      <c r="X1824" s="30">
        <v>44532</v>
      </c>
      <c r="Y1824" s="29" t="s">
        <v>1985</v>
      </c>
    </row>
    <row r="1825" spans="1:25" x14ac:dyDescent="0.25">
      <c r="A1825" s="28" t="s">
        <v>2261</v>
      </c>
      <c r="B1825" s="29" t="s">
        <v>2262</v>
      </c>
      <c r="C1825" s="29" t="s">
        <v>875</v>
      </c>
      <c r="D1825" s="29" t="s">
        <v>2295</v>
      </c>
      <c r="E1825" s="29" t="s">
        <v>876</v>
      </c>
      <c r="F1825" s="29" t="s">
        <v>877</v>
      </c>
      <c r="G1825" s="29" t="s">
        <v>1975</v>
      </c>
      <c r="H1825" s="30">
        <v>44880</v>
      </c>
      <c r="I1825" s="30">
        <v>46022</v>
      </c>
      <c r="J1825" s="30" t="s">
        <v>1921</v>
      </c>
      <c r="K1825" s="29" t="s">
        <v>2264</v>
      </c>
      <c r="L1825" s="29" t="s">
        <v>2265</v>
      </c>
      <c r="M1825" s="29" t="s">
        <v>1978</v>
      </c>
      <c r="N1825" s="29" t="s">
        <v>1986</v>
      </c>
      <c r="O1825" s="29" t="s">
        <v>1987</v>
      </c>
      <c r="P1825" s="29" t="s">
        <v>1981</v>
      </c>
      <c r="Q1825" s="29" t="s">
        <v>1982</v>
      </c>
      <c r="R1825" s="30">
        <v>44378</v>
      </c>
      <c r="S1825" s="30">
        <v>44378</v>
      </c>
      <c r="T1825" s="30">
        <v>44438</v>
      </c>
      <c r="U1825" s="30">
        <v>44422</v>
      </c>
      <c r="V1825" s="29" t="s">
        <v>2000</v>
      </c>
      <c r="W1825" s="29" t="s">
        <v>2001</v>
      </c>
      <c r="X1825" s="30">
        <v>44532</v>
      </c>
      <c r="Y1825" s="29" t="s">
        <v>1985</v>
      </c>
    </row>
    <row r="1826" spans="1:25" x14ac:dyDescent="0.25">
      <c r="A1826" s="28" t="s">
        <v>2261</v>
      </c>
      <c r="B1826" s="29" t="s">
        <v>2262</v>
      </c>
      <c r="C1826" s="29" t="s">
        <v>875</v>
      </c>
      <c r="D1826" s="29" t="s">
        <v>2295</v>
      </c>
      <c r="E1826" s="29" t="s">
        <v>876</v>
      </c>
      <c r="F1826" s="29" t="s">
        <v>877</v>
      </c>
      <c r="G1826" s="29" t="s">
        <v>1975</v>
      </c>
      <c r="H1826" s="30">
        <v>44880</v>
      </c>
      <c r="I1826" s="30">
        <v>46022</v>
      </c>
      <c r="J1826" s="30" t="s">
        <v>1921</v>
      </c>
      <c r="K1826" s="29" t="s">
        <v>2264</v>
      </c>
      <c r="L1826" s="29" t="s">
        <v>2265</v>
      </c>
      <c r="M1826" s="29" t="s">
        <v>1978</v>
      </c>
      <c r="N1826" s="29" t="s">
        <v>1988</v>
      </c>
      <c r="O1826" s="29" t="s">
        <v>1989</v>
      </c>
      <c r="P1826" s="29" t="s">
        <v>1981</v>
      </c>
      <c r="Q1826" s="29" t="s">
        <v>1982</v>
      </c>
      <c r="R1826" s="30">
        <v>45017</v>
      </c>
      <c r="S1826" s="30"/>
      <c r="T1826" s="30">
        <v>45138</v>
      </c>
      <c r="U1826" s="30"/>
      <c r="V1826" s="29" t="s">
        <v>2000</v>
      </c>
      <c r="W1826" s="29" t="s">
        <v>2001</v>
      </c>
      <c r="X1826" s="30">
        <v>44532</v>
      </c>
      <c r="Y1826" s="29" t="s">
        <v>1985</v>
      </c>
    </row>
    <row r="1827" spans="1:25" x14ac:dyDescent="0.25">
      <c r="A1827" s="28" t="s">
        <v>2261</v>
      </c>
      <c r="B1827" s="29" t="s">
        <v>2262</v>
      </c>
      <c r="C1827" s="29" t="s">
        <v>875</v>
      </c>
      <c r="D1827" s="29" t="s">
        <v>2295</v>
      </c>
      <c r="E1827" s="29" t="s">
        <v>876</v>
      </c>
      <c r="F1827" s="29" t="s">
        <v>877</v>
      </c>
      <c r="G1827" s="29" t="s">
        <v>1975</v>
      </c>
      <c r="H1827" s="30">
        <v>44880</v>
      </c>
      <c r="I1827" s="30">
        <v>46022</v>
      </c>
      <c r="J1827" s="30" t="s">
        <v>1921</v>
      </c>
      <c r="K1827" s="29" t="s">
        <v>2264</v>
      </c>
      <c r="L1827" s="29" t="s">
        <v>2265</v>
      </c>
      <c r="M1827" s="29" t="s">
        <v>1978</v>
      </c>
      <c r="N1827" s="29" t="s">
        <v>1990</v>
      </c>
      <c r="O1827" s="29" t="s">
        <v>1991</v>
      </c>
      <c r="P1827" s="29" t="s">
        <v>1981</v>
      </c>
      <c r="Q1827" s="29" t="s">
        <v>1982</v>
      </c>
      <c r="R1827" s="30">
        <v>45139</v>
      </c>
      <c r="S1827" s="30"/>
      <c r="T1827" s="30">
        <v>45199</v>
      </c>
      <c r="U1827" s="30"/>
      <c r="V1827" s="29" t="s">
        <v>2000</v>
      </c>
      <c r="W1827" s="29" t="s">
        <v>2001</v>
      </c>
      <c r="X1827" s="30">
        <v>44532</v>
      </c>
      <c r="Y1827" s="29" t="s">
        <v>1985</v>
      </c>
    </row>
    <row r="1828" spans="1:25" x14ac:dyDescent="0.25">
      <c r="A1828" s="28" t="s">
        <v>2261</v>
      </c>
      <c r="B1828" s="29" t="s">
        <v>2262</v>
      </c>
      <c r="C1828" s="29" t="s">
        <v>875</v>
      </c>
      <c r="D1828" s="29" t="s">
        <v>2295</v>
      </c>
      <c r="E1828" s="29" t="s">
        <v>876</v>
      </c>
      <c r="F1828" s="29" t="s">
        <v>877</v>
      </c>
      <c r="G1828" s="29" t="s">
        <v>1975</v>
      </c>
      <c r="H1828" s="30">
        <v>44880</v>
      </c>
      <c r="I1828" s="30">
        <v>46022</v>
      </c>
      <c r="J1828" s="30" t="s">
        <v>1921</v>
      </c>
      <c r="K1828" s="29" t="s">
        <v>2264</v>
      </c>
      <c r="L1828" s="29" t="s">
        <v>2265</v>
      </c>
      <c r="M1828" s="29" t="s">
        <v>1978</v>
      </c>
      <c r="N1828" s="29" t="s">
        <v>1992</v>
      </c>
      <c r="O1828" s="29" t="s">
        <v>1993</v>
      </c>
      <c r="P1828" s="29" t="s">
        <v>1981</v>
      </c>
      <c r="Q1828" s="29" t="s">
        <v>1982</v>
      </c>
      <c r="R1828" s="30">
        <v>45200</v>
      </c>
      <c r="S1828" s="30"/>
      <c r="T1828" s="30">
        <v>45291</v>
      </c>
      <c r="U1828" s="30"/>
      <c r="V1828" s="29" t="s">
        <v>2000</v>
      </c>
      <c r="W1828" s="29" t="s">
        <v>2001</v>
      </c>
      <c r="X1828" s="30">
        <v>44532</v>
      </c>
      <c r="Y1828" s="29" t="s">
        <v>1985</v>
      </c>
    </row>
    <row r="1829" spans="1:25" x14ac:dyDescent="0.25">
      <c r="A1829" s="28" t="s">
        <v>2261</v>
      </c>
      <c r="B1829" s="29" t="s">
        <v>2262</v>
      </c>
      <c r="C1829" s="29" t="s">
        <v>875</v>
      </c>
      <c r="D1829" s="29" t="s">
        <v>2295</v>
      </c>
      <c r="E1829" s="29" t="s">
        <v>876</v>
      </c>
      <c r="F1829" s="29" t="s">
        <v>877</v>
      </c>
      <c r="G1829" s="29" t="s">
        <v>1975</v>
      </c>
      <c r="H1829" s="30">
        <v>44880</v>
      </c>
      <c r="I1829" s="30">
        <v>46022</v>
      </c>
      <c r="J1829" s="30" t="s">
        <v>1921</v>
      </c>
      <c r="K1829" s="29" t="s">
        <v>2264</v>
      </c>
      <c r="L1829" s="29" t="s">
        <v>2265</v>
      </c>
      <c r="M1829" s="29" t="s">
        <v>1978</v>
      </c>
      <c r="N1829" s="29" t="s">
        <v>1994</v>
      </c>
      <c r="O1829" s="29" t="s">
        <v>1995</v>
      </c>
      <c r="P1829" s="29" t="s">
        <v>1981</v>
      </c>
      <c r="Q1829" s="29" t="s">
        <v>1982</v>
      </c>
      <c r="R1829" s="30">
        <v>45292</v>
      </c>
      <c r="S1829" s="30"/>
      <c r="T1829" s="30">
        <v>45747</v>
      </c>
      <c r="U1829" s="30"/>
      <c r="V1829" s="29" t="s">
        <v>2000</v>
      </c>
      <c r="W1829" s="29" t="s">
        <v>2001</v>
      </c>
      <c r="X1829" s="30">
        <v>44532</v>
      </c>
      <c r="Y1829" s="29" t="s">
        <v>1985</v>
      </c>
    </row>
    <row r="1830" spans="1:25" x14ac:dyDescent="0.25">
      <c r="A1830" s="28" t="s">
        <v>2261</v>
      </c>
      <c r="B1830" s="29" t="s">
        <v>2262</v>
      </c>
      <c r="C1830" s="29" t="s">
        <v>875</v>
      </c>
      <c r="D1830" s="29" t="s">
        <v>2295</v>
      </c>
      <c r="E1830" s="29" t="s">
        <v>876</v>
      </c>
      <c r="F1830" s="29" t="s">
        <v>877</v>
      </c>
      <c r="G1830" s="29" t="s">
        <v>1975</v>
      </c>
      <c r="H1830" s="30">
        <v>44880</v>
      </c>
      <c r="I1830" s="30">
        <v>46022</v>
      </c>
      <c r="J1830" s="30" t="s">
        <v>1921</v>
      </c>
      <c r="K1830" s="29" t="s">
        <v>2264</v>
      </c>
      <c r="L1830" s="29" t="s">
        <v>2265</v>
      </c>
      <c r="M1830" s="29" t="s">
        <v>1978</v>
      </c>
      <c r="N1830" s="29" t="s">
        <v>1996</v>
      </c>
      <c r="O1830" s="29" t="s">
        <v>1997</v>
      </c>
      <c r="P1830" s="29" t="s">
        <v>1981</v>
      </c>
      <c r="Q1830" s="29" t="s">
        <v>1982</v>
      </c>
      <c r="R1830" s="30">
        <v>45748</v>
      </c>
      <c r="S1830" s="30"/>
      <c r="T1830" s="30">
        <v>45777</v>
      </c>
      <c r="U1830" s="30"/>
      <c r="V1830" s="29" t="s">
        <v>2000</v>
      </c>
      <c r="W1830" s="29" t="s">
        <v>2001</v>
      </c>
      <c r="X1830" s="30">
        <v>44532</v>
      </c>
      <c r="Y1830" s="29" t="s">
        <v>1985</v>
      </c>
    </row>
    <row r="1831" spans="1:25" x14ac:dyDescent="0.25">
      <c r="A1831" s="28" t="s">
        <v>2261</v>
      </c>
      <c r="B1831" s="29" t="s">
        <v>2262</v>
      </c>
      <c r="C1831" s="29" t="s">
        <v>964</v>
      </c>
      <c r="D1831" s="29" t="s">
        <v>2325</v>
      </c>
      <c r="E1831" s="29" t="s">
        <v>965</v>
      </c>
      <c r="F1831" s="29" t="s">
        <v>966</v>
      </c>
      <c r="G1831" s="29" t="s">
        <v>1975</v>
      </c>
      <c r="H1831" s="30">
        <v>44543</v>
      </c>
      <c r="I1831" s="30">
        <v>45657</v>
      </c>
      <c r="J1831" s="30">
        <v>45731</v>
      </c>
      <c r="K1831" s="29" t="s">
        <v>2264</v>
      </c>
      <c r="L1831" s="29" t="s">
        <v>2265</v>
      </c>
      <c r="M1831" s="29" t="s">
        <v>1978</v>
      </c>
      <c r="N1831" s="29" t="s">
        <v>1979</v>
      </c>
      <c r="O1831" s="29" t="s">
        <v>1980</v>
      </c>
      <c r="P1831" s="29" t="s">
        <v>1981</v>
      </c>
      <c r="Q1831" s="29" t="s">
        <v>1982</v>
      </c>
      <c r="R1831" s="30">
        <v>44470</v>
      </c>
      <c r="S1831" s="30">
        <v>44470</v>
      </c>
      <c r="T1831" s="30">
        <v>44544</v>
      </c>
      <c r="U1831" s="30">
        <v>44544</v>
      </c>
      <c r="V1831" s="29" t="s">
        <v>2000</v>
      </c>
      <c r="W1831" s="29" t="s">
        <v>2001</v>
      </c>
      <c r="X1831" s="30">
        <v>44880</v>
      </c>
      <c r="Y1831" s="29" t="s">
        <v>1985</v>
      </c>
    </row>
    <row r="1832" spans="1:25" x14ac:dyDescent="0.25">
      <c r="A1832" s="28" t="s">
        <v>2261</v>
      </c>
      <c r="B1832" s="29" t="s">
        <v>2262</v>
      </c>
      <c r="C1832" s="29" t="s">
        <v>964</v>
      </c>
      <c r="D1832" s="29" t="s">
        <v>2325</v>
      </c>
      <c r="E1832" s="29" t="s">
        <v>965</v>
      </c>
      <c r="F1832" s="29" t="s">
        <v>966</v>
      </c>
      <c r="G1832" s="29" t="s">
        <v>1975</v>
      </c>
      <c r="H1832" s="30">
        <v>44543</v>
      </c>
      <c r="I1832" s="30">
        <v>45657</v>
      </c>
      <c r="J1832" s="30">
        <v>45731</v>
      </c>
      <c r="K1832" s="29" t="s">
        <v>2264</v>
      </c>
      <c r="L1832" s="29" t="s">
        <v>2265</v>
      </c>
      <c r="M1832" s="29" t="s">
        <v>1978</v>
      </c>
      <c r="N1832" s="29" t="s">
        <v>1986</v>
      </c>
      <c r="O1832" s="29" t="s">
        <v>1987</v>
      </c>
      <c r="P1832" s="29" t="s">
        <v>1981</v>
      </c>
      <c r="Q1832" s="29" t="s">
        <v>1982</v>
      </c>
      <c r="R1832" s="30">
        <v>45168</v>
      </c>
      <c r="S1832" s="30">
        <v>45209</v>
      </c>
      <c r="T1832" s="30">
        <v>45260</v>
      </c>
      <c r="U1832" s="30">
        <v>45472</v>
      </c>
      <c r="V1832" s="29" t="s">
        <v>2000</v>
      </c>
      <c r="W1832" s="29" t="s">
        <v>2001</v>
      </c>
      <c r="X1832" s="30">
        <v>44880</v>
      </c>
      <c r="Y1832" s="29" t="s">
        <v>1985</v>
      </c>
    </row>
    <row r="1833" spans="1:25" x14ac:dyDescent="0.25">
      <c r="A1833" s="28" t="s">
        <v>2261</v>
      </c>
      <c r="B1833" s="29" t="s">
        <v>2262</v>
      </c>
      <c r="C1833" s="29" t="s">
        <v>964</v>
      </c>
      <c r="D1833" s="29" t="s">
        <v>2325</v>
      </c>
      <c r="E1833" s="29" t="s">
        <v>965</v>
      </c>
      <c r="F1833" s="29" t="s">
        <v>966</v>
      </c>
      <c r="G1833" s="29" t="s">
        <v>1975</v>
      </c>
      <c r="H1833" s="30">
        <v>44543</v>
      </c>
      <c r="I1833" s="30">
        <v>45657</v>
      </c>
      <c r="J1833" s="30">
        <v>45731</v>
      </c>
      <c r="K1833" s="29" t="s">
        <v>2264</v>
      </c>
      <c r="L1833" s="29" t="s">
        <v>2265</v>
      </c>
      <c r="M1833" s="29" t="s">
        <v>1978</v>
      </c>
      <c r="N1833" s="29" t="s">
        <v>1988</v>
      </c>
      <c r="O1833" s="29" t="s">
        <v>1989</v>
      </c>
      <c r="P1833" s="29" t="s">
        <v>1981</v>
      </c>
      <c r="Q1833" s="29" t="s">
        <v>1982</v>
      </c>
      <c r="R1833" s="30">
        <v>45611</v>
      </c>
      <c r="S1833" s="30">
        <v>45657</v>
      </c>
      <c r="T1833" s="30">
        <v>45657</v>
      </c>
      <c r="U1833" s="30">
        <v>45657</v>
      </c>
      <c r="V1833" s="29" t="s">
        <v>2000</v>
      </c>
      <c r="W1833" s="29" t="s">
        <v>2001</v>
      </c>
      <c r="X1833" s="30">
        <v>44880</v>
      </c>
      <c r="Y1833" s="29" t="s">
        <v>1985</v>
      </c>
    </row>
    <row r="1834" spans="1:25" x14ac:dyDescent="0.25">
      <c r="A1834" s="28" t="s">
        <v>2261</v>
      </c>
      <c r="B1834" s="29" t="s">
        <v>2262</v>
      </c>
      <c r="C1834" s="29" t="s">
        <v>964</v>
      </c>
      <c r="D1834" s="29" t="s">
        <v>2325</v>
      </c>
      <c r="E1834" s="29" t="s">
        <v>965</v>
      </c>
      <c r="F1834" s="29" t="s">
        <v>966</v>
      </c>
      <c r="G1834" s="29" t="s">
        <v>1975</v>
      </c>
      <c r="H1834" s="30">
        <v>44543</v>
      </c>
      <c r="I1834" s="30">
        <v>45657</v>
      </c>
      <c r="J1834" s="30">
        <v>45731</v>
      </c>
      <c r="K1834" s="29" t="s">
        <v>2264</v>
      </c>
      <c r="L1834" s="29" t="s">
        <v>2265</v>
      </c>
      <c r="M1834" s="29" t="s">
        <v>1978</v>
      </c>
      <c r="N1834" s="29" t="s">
        <v>1990</v>
      </c>
      <c r="O1834" s="29" t="s">
        <v>1991</v>
      </c>
      <c r="P1834" s="29" t="s">
        <v>1981</v>
      </c>
      <c r="Q1834" s="29" t="s">
        <v>1982</v>
      </c>
      <c r="R1834" s="30">
        <v>45445</v>
      </c>
      <c r="S1834" s="30">
        <v>45657</v>
      </c>
      <c r="T1834" s="30">
        <v>45566</v>
      </c>
      <c r="U1834" s="30">
        <v>45657</v>
      </c>
      <c r="V1834" s="29" t="s">
        <v>2000</v>
      </c>
      <c r="W1834" s="29" t="s">
        <v>2001</v>
      </c>
      <c r="X1834" s="30">
        <v>44880</v>
      </c>
      <c r="Y1834" s="29" t="s">
        <v>1985</v>
      </c>
    </row>
    <row r="1835" spans="1:25" x14ac:dyDescent="0.25">
      <c r="A1835" s="28" t="s">
        <v>2261</v>
      </c>
      <c r="B1835" s="29" t="s">
        <v>2262</v>
      </c>
      <c r="C1835" s="29" t="s">
        <v>964</v>
      </c>
      <c r="D1835" s="29" t="s">
        <v>2325</v>
      </c>
      <c r="E1835" s="29" t="s">
        <v>965</v>
      </c>
      <c r="F1835" s="29" t="s">
        <v>966</v>
      </c>
      <c r="G1835" s="29" t="s">
        <v>1975</v>
      </c>
      <c r="H1835" s="30">
        <v>44543</v>
      </c>
      <c r="I1835" s="30">
        <v>45657</v>
      </c>
      <c r="J1835" s="30">
        <v>45731</v>
      </c>
      <c r="K1835" s="29" t="s">
        <v>2264</v>
      </c>
      <c r="L1835" s="29" t="s">
        <v>2265</v>
      </c>
      <c r="M1835" s="29" t="s">
        <v>1978</v>
      </c>
      <c r="N1835" s="29" t="s">
        <v>1992</v>
      </c>
      <c r="O1835" s="29" t="s">
        <v>1993</v>
      </c>
      <c r="P1835" s="29" t="s">
        <v>1981</v>
      </c>
      <c r="Q1835" s="29" t="s">
        <v>1982</v>
      </c>
      <c r="R1835" s="30">
        <v>46236</v>
      </c>
      <c r="S1835" s="30"/>
      <c r="T1835" s="30">
        <v>46387</v>
      </c>
      <c r="U1835" s="30"/>
      <c r="V1835" s="29" t="s">
        <v>2000</v>
      </c>
      <c r="W1835" s="29" t="s">
        <v>2001</v>
      </c>
      <c r="X1835" s="30">
        <v>44880</v>
      </c>
      <c r="Y1835" s="29" t="s">
        <v>1985</v>
      </c>
    </row>
    <row r="1836" spans="1:25" x14ac:dyDescent="0.25">
      <c r="A1836" s="28" t="s">
        <v>2261</v>
      </c>
      <c r="B1836" s="29" t="s">
        <v>2262</v>
      </c>
      <c r="C1836" s="29" t="s">
        <v>964</v>
      </c>
      <c r="D1836" s="29" t="s">
        <v>2325</v>
      </c>
      <c r="E1836" s="29" t="s">
        <v>965</v>
      </c>
      <c r="F1836" s="29" t="s">
        <v>966</v>
      </c>
      <c r="G1836" s="29" t="s">
        <v>1975</v>
      </c>
      <c r="H1836" s="30">
        <v>44543</v>
      </c>
      <c r="I1836" s="30">
        <v>45657</v>
      </c>
      <c r="J1836" s="30">
        <v>45731</v>
      </c>
      <c r="K1836" s="29" t="s">
        <v>2264</v>
      </c>
      <c r="L1836" s="29" t="s">
        <v>2265</v>
      </c>
      <c r="M1836" s="29" t="s">
        <v>1978</v>
      </c>
      <c r="N1836" s="29" t="s">
        <v>1994</v>
      </c>
      <c r="O1836" s="29" t="s">
        <v>1995</v>
      </c>
      <c r="P1836" s="29" t="s">
        <v>1981</v>
      </c>
      <c r="Q1836" s="29" t="s">
        <v>1982</v>
      </c>
      <c r="R1836" s="30">
        <v>45809</v>
      </c>
      <c r="S1836" s="30"/>
      <c r="T1836" s="30">
        <v>46174</v>
      </c>
      <c r="U1836" s="30"/>
      <c r="V1836" s="29" t="s">
        <v>2000</v>
      </c>
      <c r="W1836" s="29" t="s">
        <v>2001</v>
      </c>
      <c r="X1836" s="30">
        <v>44880</v>
      </c>
      <c r="Y1836" s="29" t="s">
        <v>1985</v>
      </c>
    </row>
    <row r="1837" spans="1:25" x14ac:dyDescent="0.25">
      <c r="A1837" s="28" t="s">
        <v>2261</v>
      </c>
      <c r="B1837" s="29" t="s">
        <v>2262</v>
      </c>
      <c r="C1837" s="29" t="s">
        <v>964</v>
      </c>
      <c r="D1837" s="29" t="s">
        <v>2325</v>
      </c>
      <c r="E1837" s="29" t="s">
        <v>965</v>
      </c>
      <c r="F1837" s="29" t="s">
        <v>966</v>
      </c>
      <c r="G1837" s="29" t="s">
        <v>1975</v>
      </c>
      <c r="H1837" s="30">
        <v>44543</v>
      </c>
      <c r="I1837" s="30">
        <v>45657</v>
      </c>
      <c r="J1837" s="30">
        <v>45731</v>
      </c>
      <c r="K1837" s="29" t="s">
        <v>2264</v>
      </c>
      <c r="L1837" s="29" t="s">
        <v>2265</v>
      </c>
      <c r="M1837" s="29" t="s">
        <v>1978</v>
      </c>
      <c r="N1837" s="29" t="s">
        <v>1996</v>
      </c>
      <c r="O1837" s="29" t="s">
        <v>1997</v>
      </c>
      <c r="P1837" s="29" t="s">
        <v>1981</v>
      </c>
      <c r="Q1837" s="29" t="s">
        <v>1982</v>
      </c>
      <c r="R1837" s="30">
        <v>46204</v>
      </c>
      <c r="S1837" s="30"/>
      <c r="T1837" s="30">
        <v>46235</v>
      </c>
      <c r="U1837" s="30"/>
      <c r="V1837" s="29" t="s">
        <v>2000</v>
      </c>
      <c r="W1837" s="29" t="s">
        <v>2001</v>
      </c>
      <c r="X1837" s="30">
        <v>44880</v>
      </c>
      <c r="Y1837" s="29" t="s">
        <v>1985</v>
      </c>
    </row>
    <row r="1838" spans="1:25" x14ac:dyDescent="0.25">
      <c r="A1838" s="28" t="s">
        <v>2261</v>
      </c>
      <c r="B1838" s="29" t="s">
        <v>2262</v>
      </c>
      <c r="C1838" s="29" t="s">
        <v>961</v>
      </c>
      <c r="D1838" s="29" t="s">
        <v>2324</v>
      </c>
      <c r="E1838" s="29" t="s">
        <v>962</v>
      </c>
      <c r="F1838" s="29" t="s">
        <v>963</v>
      </c>
      <c r="G1838" s="29" t="s">
        <v>1975</v>
      </c>
      <c r="H1838" s="30">
        <v>44440</v>
      </c>
      <c r="I1838" s="30">
        <v>45169</v>
      </c>
      <c r="J1838" s="30" t="s">
        <v>1921</v>
      </c>
      <c r="K1838" s="29" t="s">
        <v>2264</v>
      </c>
      <c r="L1838" s="29" t="s">
        <v>2265</v>
      </c>
      <c r="M1838" s="29" t="s">
        <v>1978</v>
      </c>
      <c r="N1838" s="29" t="s">
        <v>1979</v>
      </c>
      <c r="O1838" s="29" t="s">
        <v>1980</v>
      </c>
      <c r="P1838" s="29" t="s">
        <v>1981</v>
      </c>
      <c r="Q1838" s="29" t="s">
        <v>1982</v>
      </c>
      <c r="R1838" s="30">
        <v>44501</v>
      </c>
      <c r="S1838" s="30">
        <v>44501</v>
      </c>
      <c r="T1838" s="30">
        <v>44543</v>
      </c>
      <c r="U1838" s="30">
        <v>44543</v>
      </c>
      <c r="V1838" s="29" t="s">
        <v>2000</v>
      </c>
      <c r="W1838" s="29" t="s">
        <v>2001</v>
      </c>
      <c r="X1838" s="30">
        <v>44440</v>
      </c>
      <c r="Y1838" s="29" t="s">
        <v>1985</v>
      </c>
    </row>
    <row r="1839" spans="1:25" x14ac:dyDescent="0.25">
      <c r="A1839" s="28" t="s">
        <v>2261</v>
      </c>
      <c r="B1839" s="29" t="s">
        <v>2262</v>
      </c>
      <c r="C1839" s="29" t="s">
        <v>961</v>
      </c>
      <c r="D1839" s="29" t="s">
        <v>2324</v>
      </c>
      <c r="E1839" s="29" t="s">
        <v>962</v>
      </c>
      <c r="F1839" s="29" t="s">
        <v>963</v>
      </c>
      <c r="G1839" s="29" t="s">
        <v>1975</v>
      </c>
      <c r="H1839" s="30">
        <v>44440</v>
      </c>
      <c r="I1839" s="30">
        <v>45169</v>
      </c>
      <c r="J1839" s="30" t="s">
        <v>1921</v>
      </c>
      <c r="K1839" s="29" t="s">
        <v>2264</v>
      </c>
      <c r="L1839" s="29" t="s">
        <v>2265</v>
      </c>
      <c r="M1839" s="29" t="s">
        <v>1978</v>
      </c>
      <c r="N1839" s="29" t="s">
        <v>1986</v>
      </c>
      <c r="O1839" s="29" t="s">
        <v>1987</v>
      </c>
      <c r="P1839" s="29" t="s">
        <v>1981</v>
      </c>
      <c r="Q1839" s="29" t="s">
        <v>1982</v>
      </c>
      <c r="R1839" s="30">
        <v>44501</v>
      </c>
      <c r="S1839" s="30">
        <v>44501</v>
      </c>
      <c r="T1839" s="30">
        <v>44543</v>
      </c>
      <c r="U1839" s="30">
        <v>44543</v>
      </c>
      <c r="V1839" s="29" t="s">
        <v>2000</v>
      </c>
      <c r="W1839" s="29" t="s">
        <v>2001</v>
      </c>
      <c r="X1839" s="30">
        <v>44440</v>
      </c>
      <c r="Y1839" s="29" t="s">
        <v>1985</v>
      </c>
    </row>
    <row r="1840" spans="1:25" x14ac:dyDescent="0.25">
      <c r="A1840" s="28" t="s">
        <v>2261</v>
      </c>
      <c r="B1840" s="29" t="s">
        <v>2262</v>
      </c>
      <c r="C1840" s="29" t="s">
        <v>961</v>
      </c>
      <c r="D1840" s="29" t="s">
        <v>2324</v>
      </c>
      <c r="E1840" s="29" t="s">
        <v>962</v>
      </c>
      <c r="F1840" s="29" t="s">
        <v>963</v>
      </c>
      <c r="G1840" s="29" t="s">
        <v>1975</v>
      </c>
      <c r="H1840" s="30">
        <v>44440</v>
      </c>
      <c r="I1840" s="30">
        <v>45169</v>
      </c>
      <c r="J1840" s="30" t="s">
        <v>1921</v>
      </c>
      <c r="K1840" s="29" t="s">
        <v>2264</v>
      </c>
      <c r="L1840" s="29" t="s">
        <v>2265</v>
      </c>
      <c r="M1840" s="29" t="s">
        <v>1978</v>
      </c>
      <c r="N1840" s="29" t="s">
        <v>1988</v>
      </c>
      <c r="O1840" s="29" t="s">
        <v>1989</v>
      </c>
      <c r="P1840" s="29" t="s">
        <v>1981</v>
      </c>
      <c r="Q1840" s="29" t="s">
        <v>1982</v>
      </c>
      <c r="R1840" s="30">
        <v>45078</v>
      </c>
      <c r="S1840" s="30">
        <v>45232</v>
      </c>
      <c r="T1840" s="30">
        <v>45230</v>
      </c>
      <c r="U1840" s="30"/>
      <c r="V1840" s="29" t="s">
        <v>2000</v>
      </c>
      <c r="W1840" s="29" t="s">
        <v>2001</v>
      </c>
      <c r="X1840" s="30">
        <v>44440</v>
      </c>
      <c r="Y1840" s="29" t="s">
        <v>1985</v>
      </c>
    </row>
    <row r="1841" spans="1:25" x14ac:dyDescent="0.25">
      <c r="A1841" s="28" t="s">
        <v>2261</v>
      </c>
      <c r="B1841" s="29" t="s">
        <v>2262</v>
      </c>
      <c r="C1841" s="29" t="s">
        <v>961</v>
      </c>
      <c r="D1841" s="29" t="s">
        <v>2324</v>
      </c>
      <c r="E1841" s="29" t="s">
        <v>962</v>
      </c>
      <c r="F1841" s="29" t="s">
        <v>963</v>
      </c>
      <c r="G1841" s="29" t="s">
        <v>1975</v>
      </c>
      <c r="H1841" s="30">
        <v>44440</v>
      </c>
      <c r="I1841" s="30">
        <v>45169</v>
      </c>
      <c r="J1841" s="30" t="s">
        <v>1921</v>
      </c>
      <c r="K1841" s="29" t="s">
        <v>2264</v>
      </c>
      <c r="L1841" s="29" t="s">
        <v>2265</v>
      </c>
      <c r="M1841" s="29" t="s">
        <v>1978</v>
      </c>
      <c r="N1841" s="29" t="s">
        <v>1990</v>
      </c>
      <c r="O1841" s="29" t="s">
        <v>1991</v>
      </c>
      <c r="P1841" s="29" t="s">
        <v>1981</v>
      </c>
      <c r="Q1841" s="29" t="s">
        <v>1982</v>
      </c>
      <c r="R1841" s="30">
        <v>45231</v>
      </c>
      <c r="S1841" s="30">
        <v>45232</v>
      </c>
      <c r="T1841" s="30">
        <v>45260</v>
      </c>
      <c r="U1841" s="30"/>
      <c r="V1841" s="29" t="s">
        <v>2000</v>
      </c>
      <c r="W1841" s="29" t="s">
        <v>2001</v>
      </c>
      <c r="X1841" s="30">
        <v>44440</v>
      </c>
      <c r="Y1841" s="29" t="s">
        <v>1985</v>
      </c>
    </row>
    <row r="1842" spans="1:25" x14ac:dyDescent="0.25">
      <c r="A1842" s="28" t="s">
        <v>2261</v>
      </c>
      <c r="B1842" s="29" t="s">
        <v>2262</v>
      </c>
      <c r="C1842" s="29" t="s">
        <v>961</v>
      </c>
      <c r="D1842" s="29" t="s">
        <v>2324</v>
      </c>
      <c r="E1842" s="29" t="s">
        <v>962</v>
      </c>
      <c r="F1842" s="29" t="s">
        <v>963</v>
      </c>
      <c r="G1842" s="29" t="s">
        <v>1975</v>
      </c>
      <c r="H1842" s="30">
        <v>44440</v>
      </c>
      <c r="I1842" s="30">
        <v>45169</v>
      </c>
      <c r="J1842" s="30" t="s">
        <v>1921</v>
      </c>
      <c r="K1842" s="29" t="s">
        <v>2264</v>
      </c>
      <c r="L1842" s="29" t="s">
        <v>2265</v>
      </c>
      <c r="M1842" s="29" t="s">
        <v>1978</v>
      </c>
      <c r="N1842" s="29" t="s">
        <v>1992</v>
      </c>
      <c r="O1842" s="29" t="s">
        <v>1993</v>
      </c>
      <c r="P1842" s="29" t="s">
        <v>1981</v>
      </c>
      <c r="Q1842" s="29" t="s">
        <v>1982</v>
      </c>
      <c r="R1842" s="30">
        <v>45323</v>
      </c>
      <c r="S1842" s="30"/>
      <c r="T1842" s="30">
        <v>45350</v>
      </c>
      <c r="U1842" s="30"/>
      <c r="V1842" s="29" t="s">
        <v>2000</v>
      </c>
      <c r="W1842" s="29" t="s">
        <v>2001</v>
      </c>
      <c r="X1842" s="30">
        <v>44440</v>
      </c>
      <c r="Y1842" s="29" t="s">
        <v>1985</v>
      </c>
    </row>
    <row r="1843" spans="1:25" x14ac:dyDescent="0.25">
      <c r="A1843" s="28" t="s">
        <v>2261</v>
      </c>
      <c r="B1843" s="29" t="s">
        <v>2262</v>
      </c>
      <c r="C1843" s="29" t="s">
        <v>961</v>
      </c>
      <c r="D1843" s="29" t="s">
        <v>2324</v>
      </c>
      <c r="E1843" s="29" t="s">
        <v>962</v>
      </c>
      <c r="F1843" s="29" t="s">
        <v>963</v>
      </c>
      <c r="G1843" s="29" t="s">
        <v>1975</v>
      </c>
      <c r="H1843" s="30">
        <v>44440</v>
      </c>
      <c r="I1843" s="30">
        <v>45169</v>
      </c>
      <c r="J1843" s="30" t="s">
        <v>1921</v>
      </c>
      <c r="K1843" s="29" t="s">
        <v>2264</v>
      </c>
      <c r="L1843" s="29" t="s">
        <v>2265</v>
      </c>
      <c r="M1843" s="29" t="s">
        <v>1978</v>
      </c>
      <c r="N1843" s="29" t="s">
        <v>1994</v>
      </c>
      <c r="O1843" s="29" t="s">
        <v>1995</v>
      </c>
      <c r="P1843" s="29" t="s">
        <v>1981</v>
      </c>
      <c r="Q1843" s="29" t="s">
        <v>1982</v>
      </c>
      <c r="R1843" s="30">
        <v>45352</v>
      </c>
      <c r="S1843" s="30"/>
      <c r="T1843" s="30">
        <v>45657</v>
      </c>
      <c r="U1843" s="30"/>
      <c r="V1843" s="29" t="s">
        <v>2000</v>
      </c>
      <c r="W1843" s="29" t="s">
        <v>2001</v>
      </c>
      <c r="X1843" s="30">
        <v>44440</v>
      </c>
      <c r="Y1843" s="29" t="s">
        <v>1985</v>
      </c>
    </row>
    <row r="1844" spans="1:25" x14ac:dyDescent="0.25">
      <c r="A1844" s="28" t="s">
        <v>2261</v>
      </c>
      <c r="B1844" s="29" t="s">
        <v>2262</v>
      </c>
      <c r="C1844" s="29" t="s">
        <v>961</v>
      </c>
      <c r="D1844" s="29" t="s">
        <v>2324</v>
      </c>
      <c r="E1844" s="29" t="s">
        <v>962</v>
      </c>
      <c r="F1844" s="29" t="s">
        <v>963</v>
      </c>
      <c r="G1844" s="29" t="s">
        <v>1975</v>
      </c>
      <c r="H1844" s="30">
        <v>44440</v>
      </c>
      <c r="I1844" s="30">
        <v>45169</v>
      </c>
      <c r="J1844" s="30" t="s">
        <v>1921</v>
      </c>
      <c r="K1844" s="29" t="s">
        <v>2264</v>
      </c>
      <c r="L1844" s="29" t="s">
        <v>2265</v>
      </c>
      <c r="M1844" s="29" t="s">
        <v>1978</v>
      </c>
      <c r="N1844" s="29" t="s">
        <v>1996</v>
      </c>
      <c r="O1844" s="29" t="s">
        <v>1997</v>
      </c>
      <c r="P1844" s="29" t="s">
        <v>1981</v>
      </c>
      <c r="Q1844" s="29" t="s">
        <v>1982</v>
      </c>
      <c r="R1844" s="30">
        <v>45658</v>
      </c>
      <c r="S1844" s="30"/>
      <c r="T1844" s="30">
        <v>45688</v>
      </c>
      <c r="U1844" s="30"/>
      <c r="V1844" s="29" t="s">
        <v>2000</v>
      </c>
      <c r="W1844" s="29" t="s">
        <v>2001</v>
      </c>
      <c r="X1844" s="30">
        <v>44440</v>
      </c>
      <c r="Y1844" s="29" t="s">
        <v>1985</v>
      </c>
    </row>
    <row r="1845" spans="1:25" x14ac:dyDescent="0.25">
      <c r="A1845" s="28" t="s">
        <v>2261</v>
      </c>
      <c r="B1845" s="29" t="s">
        <v>2262</v>
      </c>
      <c r="C1845" s="29" t="s">
        <v>947</v>
      </c>
      <c r="D1845" s="29" t="s">
        <v>2319</v>
      </c>
      <c r="E1845" s="29" t="s">
        <v>948</v>
      </c>
      <c r="F1845" s="29" t="s">
        <v>949</v>
      </c>
      <c r="G1845" s="29" t="s">
        <v>1975</v>
      </c>
      <c r="H1845" s="30">
        <v>44729</v>
      </c>
      <c r="I1845" s="30">
        <v>46387</v>
      </c>
      <c r="J1845" s="30" t="s">
        <v>1921</v>
      </c>
      <c r="K1845" s="29" t="s">
        <v>2264</v>
      </c>
      <c r="L1845" s="29" t="s">
        <v>2265</v>
      </c>
      <c r="M1845" s="29" t="s">
        <v>1978</v>
      </c>
      <c r="N1845" s="29" t="s">
        <v>1979</v>
      </c>
      <c r="O1845" s="29" t="s">
        <v>1980</v>
      </c>
      <c r="P1845" s="29" t="s">
        <v>1981</v>
      </c>
      <c r="Q1845" s="29" t="s">
        <v>1982</v>
      </c>
      <c r="R1845" s="30">
        <v>45019</v>
      </c>
      <c r="S1845" s="30">
        <v>45036</v>
      </c>
      <c r="T1845" s="30">
        <v>45082</v>
      </c>
      <c r="U1845" s="30">
        <v>45370</v>
      </c>
      <c r="V1845" s="29" t="s">
        <v>1983</v>
      </c>
      <c r="W1845" s="29" t="s">
        <v>1984</v>
      </c>
      <c r="X1845" s="30">
        <v>44880</v>
      </c>
      <c r="Y1845" s="29" t="s">
        <v>1985</v>
      </c>
    </row>
    <row r="1846" spans="1:25" x14ac:dyDescent="0.25">
      <c r="A1846" s="28" t="s">
        <v>2261</v>
      </c>
      <c r="B1846" s="29" t="s">
        <v>2262</v>
      </c>
      <c r="C1846" s="29" t="s">
        <v>947</v>
      </c>
      <c r="D1846" s="29" t="s">
        <v>2319</v>
      </c>
      <c r="E1846" s="29" t="s">
        <v>948</v>
      </c>
      <c r="F1846" s="29" t="s">
        <v>949</v>
      </c>
      <c r="G1846" s="29" t="s">
        <v>1975</v>
      </c>
      <c r="H1846" s="30">
        <v>44729</v>
      </c>
      <c r="I1846" s="30">
        <v>46387</v>
      </c>
      <c r="J1846" s="30" t="s">
        <v>1921</v>
      </c>
      <c r="K1846" s="29" t="s">
        <v>2264</v>
      </c>
      <c r="L1846" s="29" t="s">
        <v>2265</v>
      </c>
      <c r="M1846" s="29" t="s">
        <v>1978</v>
      </c>
      <c r="N1846" s="29" t="s">
        <v>1986</v>
      </c>
      <c r="O1846" s="29" t="s">
        <v>1987</v>
      </c>
      <c r="P1846" s="29" t="s">
        <v>1981</v>
      </c>
      <c r="Q1846" s="29" t="s">
        <v>1982</v>
      </c>
      <c r="R1846" s="30">
        <v>45019</v>
      </c>
      <c r="S1846" s="30">
        <v>45036</v>
      </c>
      <c r="T1846" s="30">
        <v>45082</v>
      </c>
      <c r="U1846" s="30">
        <v>45370</v>
      </c>
      <c r="V1846" s="29" t="s">
        <v>1983</v>
      </c>
      <c r="W1846" s="29" t="s">
        <v>1984</v>
      </c>
      <c r="X1846" s="30">
        <v>44880</v>
      </c>
      <c r="Y1846" s="29" t="s">
        <v>1985</v>
      </c>
    </row>
    <row r="1847" spans="1:25" x14ac:dyDescent="0.25">
      <c r="A1847" s="28" t="s">
        <v>2261</v>
      </c>
      <c r="B1847" s="29" t="s">
        <v>2262</v>
      </c>
      <c r="C1847" s="29" t="s">
        <v>947</v>
      </c>
      <c r="D1847" s="29" t="s">
        <v>2319</v>
      </c>
      <c r="E1847" s="29" t="s">
        <v>948</v>
      </c>
      <c r="F1847" s="29" t="s">
        <v>949</v>
      </c>
      <c r="G1847" s="29" t="s">
        <v>1975</v>
      </c>
      <c r="H1847" s="30">
        <v>44729</v>
      </c>
      <c r="I1847" s="30">
        <v>46387</v>
      </c>
      <c r="J1847" s="30" t="s">
        <v>1921</v>
      </c>
      <c r="K1847" s="29" t="s">
        <v>2264</v>
      </c>
      <c r="L1847" s="29" t="s">
        <v>2265</v>
      </c>
      <c r="M1847" s="29" t="s">
        <v>1978</v>
      </c>
      <c r="N1847" s="29" t="s">
        <v>1988</v>
      </c>
      <c r="O1847" s="29" t="s">
        <v>1989</v>
      </c>
      <c r="P1847" s="29" t="s">
        <v>1981</v>
      </c>
      <c r="Q1847" s="29" t="s">
        <v>1982</v>
      </c>
      <c r="R1847" s="30">
        <v>45019</v>
      </c>
      <c r="S1847" s="30">
        <v>45036</v>
      </c>
      <c r="T1847" s="30">
        <v>45082</v>
      </c>
      <c r="U1847" s="30">
        <v>45473</v>
      </c>
      <c r="V1847" s="29" t="s">
        <v>1983</v>
      </c>
      <c r="W1847" s="29" t="s">
        <v>1984</v>
      </c>
      <c r="X1847" s="30">
        <v>44880</v>
      </c>
      <c r="Y1847" s="29" t="s">
        <v>1985</v>
      </c>
    </row>
    <row r="1848" spans="1:25" x14ac:dyDescent="0.25">
      <c r="A1848" s="28" t="s">
        <v>2261</v>
      </c>
      <c r="B1848" s="29" t="s">
        <v>2262</v>
      </c>
      <c r="C1848" s="29" t="s">
        <v>947</v>
      </c>
      <c r="D1848" s="29" t="s">
        <v>2319</v>
      </c>
      <c r="E1848" s="29" t="s">
        <v>948</v>
      </c>
      <c r="F1848" s="29" t="s">
        <v>949</v>
      </c>
      <c r="G1848" s="29" t="s">
        <v>1975</v>
      </c>
      <c r="H1848" s="30">
        <v>44729</v>
      </c>
      <c r="I1848" s="30">
        <v>46387</v>
      </c>
      <c r="J1848" s="30" t="s">
        <v>1921</v>
      </c>
      <c r="K1848" s="29" t="s">
        <v>2264</v>
      </c>
      <c r="L1848" s="29" t="s">
        <v>2265</v>
      </c>
      <c r="M1848" s="29" t="s">
        <v>1978</v>
      </c>
      <c r="N1848" s="29" t="s">
        <v>1990</v>
      </c>
      <c r="O1848" s="29" t="s">
        <v>1991</v>
      </c>
      <c r="P1848" s="29" t="s">
        <v>1981</v>
      </c>
      <c r="Q1848" s="29" t="s">
        <v>1982</v>
      </c>
      <c r="R1848" s="30">
        <v>45595</v>
      </c>
      <c r="S1848" s="30"/>
      <c r="T1848" s="30">
        <v>45687</v>
      </c>
      <c r="U1848" s="30"/>
      <c r="V1848" s="29" t="s">
        <v>1983</v>
      </c>
      <c r="W1848" s="29" t="s">
        <v>1984</v>
      </c>
      <c r="X1848" s="30">
        <v>44880</v>
      </c>
      <c r="Y1848" s="29" t="s">
        <v>1985</v>
      </c>
    </row>
    <row r="1849" spans="1:25" x14ac:dyDescent="0.25">
      <c r="A1849" s="28" t="s">
        <v>2261</v>
      </c>
      <c r="B1849" s="29" t="s">
        <v>2262</v>
      </c>
      <c r="C1849" s="29" t="s">
        <v>947</v>
      </c>
      <c r="D1849" s="29" t="s">
        <v>2319</v>
      </c>
      <c r="E1849" s="29" t="s">
        <v>948</v>
      </c>
      <c r="F1849" s="29" t="s">
        <v>949</v>
      </c>
      <c r="G1849" s="29" t="s">
        <v>1975</v>
      </c>
      <c r="H1849" s="30">
        <v>44729</v>
      </c>
      <c r="I1849" s="30">
        <v>46387</v>
      </c>
      <c r="J1849" s="30" t="s">
        <v>1921</v>
      </c>
      <c r="K1849" s="29" t="s">
        <v>2264</v>
      </c>
      <c r="L1849" s="29" t="s">
        <v>2265</v>
      </c>
      <c r="M1849" s="29" t="s">
        <v>1978</v>
      </c>
      <c r="N1849" s="29" t="s">
        <v>1992</v>
      </c>
      <c r="O1849" s="29" t="s">
        <v>1993</v>
      </c>
      <c r="P1849" s="29" t="s">
        <v>1981</v>
      </c>
      <c r="Q1849" s="29" t="s">
        <v>1982</v>
      </c>
      <c r="R1849" s="30">
        <v>45722</v>
      </c>
      <c r="S1849" s="30"/>
      <c r="T1849" s="30">
        <v>46263</v>
      </c>
      <c r="U1849" s="30"/>
      <c r="V1849" s="29" t="s">
        <v>1983</v>
      </c>
      <c r="W1849" s="29" t="s">
        <v>1984</v>
      </c>
      <c r="X1849" s="30">
        <v>44880</v>
      </c>
      <c r="Y1849" s="29" t="s">
        <v>1985</v>
      </c>
    </row>
    <row r="1850" spans="1:25" x14ac:dyDescent="0.25">
      <c r="A1850" s="28" t="s">
        <v>2261</v>
      </c>
      <c r="B1850" s="29" t="s">
        <v>2262</v>
      </c>
      <c r="C1850" s="29" t="s">
        <v>947</v>
      </c>
      <c r="D1850" s="29" t="s">
        <v>2319</v>
      </c>
      <c r="E1850" s="29" t="s">
        <v>948</v>
      </c>
      <c r="F1850" s="29" t="s">
        <v>949</v>
      </c>
      <c r="G1850" s="29" t="s">
        <v>1975</v>
      </c>
      <c r="H1850" s="30">
        <v>44729</v>
      </c>
      <c r="I1850" s="30">
        <v>46387</v>
      </c>
      <c r="J1850" s="30" t="s">
        <v>1921</v>
      </c>
      <c r="K1850" s="29" t="s">
        <v>2264</v>
      </c>
      <c r="L1850" s="29" t="s">
        <v>2265</v>
      </c>
      <c r="M1850" s="29" t="s">
        <v>1978</v>
      </c>
      <c r="N1850" s="29" t="s">
        <v>1994</v>
      </c>
      <c r="O1850" s="29" t="s">
        <v>1995</v>
      </c>
      <c r="P1850" s="29" t="s">
        <v>1981</v>
      </c>
      <c r="Q1850" s="29" t="s">
        <v>1982</v>
      </c>
      <c r="R1850" s="30">
        <v>45723</v>
      </c>
      <c r="S1850" s="30"/>
      <c r="T1850" s="30">
        <v>46263</v>
      </c>
      <c r="U1850" s="30"/>
      <c r="V1850" s="29" t="s">
        <v>1983</v>
      </c>
      <c r="W1850" s="29" t="s">
        <v>1984</v>
      </c>
      <c r="X1850" s="30">
        <v>44880</v>
      </c>
      <c r="Y1850" s="29" t="s">
        <v>1985</v>
      </c>
    </row>
    <row r="1851" spans="1:25" x14ac:dyDescent="0.25">
      <c r="A1851" s="28" t="s">
        <v>2261</v>
      </c>
      <c r="B1851" s="29" t="s">
        <v>2262</v>
      </c>
      <c r="C1851" s="29" t="s">
        <v>947</v>
      </c>
      <c r="D1851" s="29" t="s">
        <v>2319</v>
      </c>
      <c r="E1851" s="29" t="s">
        <v>948</v>
      </c>
      <c r="F1851" s="29" t="s">
        <v>949</v>
      </c>
      <c r="G1851" s="29" t="s">
        <v>1975</v>
      </c>
      <c r="H1851" s="30">
        <v>44729</v>
      </c>
      <c r="I1851" s="30">
        <v>46387</v>
      </c>
      <c r="J1851" s="30" t="s">
        <v>1921</v>
      </c>
      <c r="K1851" s="29" t="s">
        <v>2264</v>
      </c>
      <c r="L1851" s="29" t="s">
        <v>2265</v>
      </c>
      <c r="M1851" s="29" t="s">
        <v>1978</v>
      </c>
      <c r="N1851" s="29" t="s">
        <v>1996</v>
      </c>
      <c r="O1851" s="29" t="s">
        <v>1997</v>
      </c>
      <c r="P1851" s="29" t="s">
        <v>1981</v>
      </c>
      <c r="Q1851" s="29" t="s">
        <v>1982</v>
      </c>
      <c r="R1851" s="30">
        <v>46264</v>
      </c>
      <c r="S1851" s="30"/>
      <c r="T1851" s="30">
        <v>46355</v>
      </c>
      <c r="U1851" s="30"/>
      <c r="V1851" s="29" t="s">
        <v>1983</v>
      </c>
      <c r="W1851" s="29" t="s">
        <v>1984</v>
      </c>
      <c r="X1851" s="30">
        <v>44880</v>
      </c>
      <c r="Y1851" s="29" t="s">
        <v>1985</v>
      </c>
    </row>
    <row r="1852" spans="1:25" x14ac:dyDescent="0.25">
      <c r="A1852" s="28" t="s">
        <v>2261</v>
      </c>
      <c r="B1852" s="29" t="s">
        <v>2262</v>
      </c>
      <c r="C1852" s="29" t="s">
        <v>866</v>
      </c>
      <c r="D1852" s="29" t="s">
        <v>2292</v>
      </c>
      <c r="E1852" s="29" t="s">
        <v>867</v>
      </c>
      <c r="F1852" s="29" t="s">
        <v>868</v>
      </c>
      <c r="G1852" s="29" t="s">
        <v>1975</v>
      </c>
      <c r="H1852" s="30">
        <v>44540</v>
      </c>
      <c r="I1852" s="30">
        <v>45887</v>
      </c>
      <c r="J1852" s="30" t="s">
        <v>1921</v>
      </c>
      <c r="K1852" s="29" t="s">
        <v>2264</v>
      </c>
      <c r="L1852" s="29" t="s">
        <v>2265</v>
      </c>
      <c r="M1852" s="29" t="s">
        <v>1978</v>
      </c>
      <c r="N1852" s="29" t="s">
        <v>1979</v>
      </c>
      <c r="O1852" s="29" t="s">
        <v>1980</v>
      </c>
      <c r="P1852" s="29" t="s">
        <v>1981</v>
      </c>
      <c r="Q1852" s="29" t="s">
        <v>1982</v>
      </c>
      <c r="R1852" s="30">
        <v>43844</v>
      </c>
      <c r="S1852" s="30">
        <v>43892</v>
      </c>
      <c r="T1852" s="30">
        <v>43882</v>
      </c>
      <c r="U1852" s="30">
        <v>43910</v>
      </c>
      <c r="V1852" s="29" t="s">
        <v>2000</v>
      </c>
      <c r="W1852" s="29" t="s">
        <v>2001</v>
      </c>
      <c r="X1852" s="30">
        <v>44880</v>
      </c>
      <c r="Y1852" s="29" t="s">
        <v>1985</v>
      </c>
    </row>
    <row r="1853" spans="1:25" x14ac:dyDescent="0.25">
      <c r="A1853" s="28" t="s">
        <v>2261</v>
      </c>
      <c r="B1853" s="29" t="s">
        <v>2262</v>
      </c>
      <c r="C1853" s="29" t="s">
        <v>866</v>
      </c>
      <c r="D1853" s="29" t="s">
        <v>2292</v>
      </c>
      <c r="E1853" s="29" t="s">
        <v>867</v>
      </c>
      <c r="F1853" s="29" t="s">
        <v>868</v>
      </c>
      <c r="G1853" s="29" t="s">
        <v>1975</v>
      </c>
      <c r="H1853" s="30">
        <v>44540</v>
      </c>
      <c r="I1853" s="30">
        <v>45887</v>
      </c>
      <c r="J1853" s="30" t="s">
        <v>1921</v>
      </c>
      <c r="K1853" s="29" t="s">
        <v>2264</v>
      </c>
      <c r="L1853" s="29" t="s">
        <v>2265</v>
      </c>
      <c r="M1853" s="29" t="s">
        <v>1978</v>
      </c>
      <c r="N1853" s="29" t="s">
        <v>1986</v>
      </c>
      <c r="O1853" s="29" t="s">
        <v>1987</v>
      </c>
      <c r="P1853" s="29" t="s">
        <v>1981</v>
      </c>
      <c r="Q1853" s="29" t="s">
        <v>1982</v>
      </c>
      <c r="R1853" s="30">
        <v>43844</v>
      </c>
      <c r="S1853" s="30">
        <v>43892</v>
      </c>
      <c r="T1853" s="30">
        <v>43882</v>
      </c>
      <c r="U1853" s="30">
        <v>43910</v>
      </c>
      <c r="V1853" s="29" t="s">
        <v>2000</v>
      </c>
      <c r="W1853" s="29" t="s">
        <v>2001</v>
      </c>
      <c r="X1853" s="30">
        <v>44880</v>
      </c>
      <c r="Y1853" s="29" t="s">
        <v>1985</v>
      </c>
    </row>
    <row r="1854" spans="1:25" x14ac:dyDescent="0.25">
      <c r="A1854" s="28" t="s">
        <v>2261</v>
      </c>
      <c r="B1854" s="29" t="s">
        <v>2262</v>
      </c>
      <c r="C1854" s="29" t="s">
        <v>866</v>
      </c>
      <c r="D1854" s="29" t="s">
        <v>2292</v>
      </c>
      <c r="E1854" s="29" t="s">
        <v>867</v>
      </c>
      <c r="F1854" s="29" t="s">
        <v>868</v>
      </c>
      <c r="G1854" s="29" t="s">
        <v>1975</v>
      </c>
      <c r="H1854" s="30">
        <v>44540</v>
      </c>
      <c r="I1854" s="30">
        <v>45887</v>
      </c>
      <c r="J1854" s="30" t="s">
        <v>1921</v>
      </c>
      <c r="K1854" s="29" t="s">
        <v>2264</v>
      </c>
      <c r="L1854" s="29" t="s">
        <v>2265</v>
      </c>
      <c r="M1854" s="29" t="s">
        <v>1978</v>
      </c>
      <c r="N1854" s="29" t="s">
        <v>1988</v>
      </c>
      <c r="O1854" s="29" t="s">
        <v>1989</v>
      </c>
      <c r="P1854" s="29" t="s">
        <v>1981</v>
      </c>
      <c r="Q1854" s="29" t="s">
        <v>1982</v>
      </c>
      <c r="R1854" s="30">
        <v>43902</v>
      </c>
      <c r="S1854" s="30">
        <v>43948</v>
      </c>
      <c r="T1854" s="30">
        <v>43948</v>
      </c>
      <c r="U1854" s="30">
        <v>43993</v>
      </c>
      <c r="V1854" s="29" t="s">
        <v>2000</v>
      </c>
      <c r="W1854" s="29" t="s">
        <v>2001</v>
      </c>
      <c r="X1854" s="30">
        <v>44880</v>
      </c>
      <c r="Y1854" s="29" t="s">
        <v>1985</v>
      </c>
    </row>
    <row r="1855" spans="1:25" x14ac:dyDescent="0.25">
      <c r="A1855" s="28" t="s">
        <v>2261</v>
      </c>
      <c r="B1855" s="29" t="s">
        <v>2262</v>
      </c>
      <c r="C1855" s="29" t="s">
        <v>866</v>
      </c>
      <c r="D1855" s="29" t="s">
        <v>2292</v>
      </c>
      <c r="E1855" s="29" t="s">
        <v>867</v>
      </c>
      <c r="F1855" s="29" t="s">
        <v>868</v>
      </c>
      <c r="G1855" s="29" t="s">
        <v>1975</v>
      </c>
      <c r="H1855" s="30">
        <v>44540</v>
      </c>
      <c r="I1855" s="30">
        <v>45887</v>
      </c>
      <c r="J1855" s="30" t="s">
        <v>1921</v>
      </c>
      <c r="K1855" s="29" t="s">
        <v>2264</v>
      </c>
      <c r="L1855" s="29" t="s">
        <v>2265</v>
      </c>
      <c r="M1855" s="29" t="s">
        <v>1978</v>
      </c>
      <c r="N1855" s="29" t="s">
        <v>1990</v>
      </c>
      <c r="O1855" s="29" t="s">
        <v>1991</v>
      </c>
      <c r="P1855" s="29" t="s">
        <v>1981</v>
      </c>
      <c r="Q1855" s="29" t="s">
        <v>1982</v>
      </c>
      <c r="R1855" s="30">
        <v>45397</v>
      </c>
      <c r="S1855" s="30">
        <v>45397</v>
      </c>
      <c r="T1855" s="30">
        <v>45626</v>
      </c>
      <c r="U1855" s="30">
        <v>45628</v>
      </c>
      <c r="V1855" s="29" t="s">
        <v>2000</v>
      </c>
      <c r="W1855" s="29" t="s">
        <v>2001</v>
      </c>
      <c r="X1855" s="30">
        <v>44880</v>
      </c>
      <c r="Y1855" s="29" t="s">
        <v>1985</v>
      </c>
    </row>
    <row r="1856" spans="1:25" x14ac:dyDescent="0.25">
      <c r="A1856" s="28" t="s">
        <v>2261</v>
      </c>
      <c r="B1856" s="29" t="s">
        <v>2262</v>
      </c>
      <c r="C1856" s="29" t="s">
        <v>866</v>
      </c>
      <c r="D1856" s="29" t="s">
        <v>2292</v>
      </c>
      <c r="E1856" s="29" t="s">
        <v>867</v>
      </c>
      <c r="F1856" s="29" t="s">
        <v>868</v>
      </c>
      <c r="G1856" s="29" t="s">
        <v>1975</v>
      </c>
      <c r="H1856" s="30">
        <v>44540</v>
      </c>
      <c r="I1856" s="30">
        <v>45887</v>
      </c>
      <c r="J1856" s="30" t="s">
        <v>1921</v>
      </c>
      <c r="K1856" s="29" t="s">
        <v>2264</v>
      </c>
      <c r="L1856" s="29" t="s">
        <v>2265</v>
      </c>
      <c r="M1856" s="29" t="s">
        <v>1978</v>
      </c>
      <c r="N1856" s="29" t="s">
        <v>1992</v>
      </c>
      <c r="O1856" s="29" t="s">
        <v>1993</v>
      </c>
      <c r="P1856" s="29" t="s">
        <v>1981</v>
      </c>
      <c r="Q1856" s="29" t="s">
        <v>1982</v>
      </c>
      <c r="R1856" s="30">
        <v>45629</v>
      </c>
      <c r="S1856" s="30"/>
      <c r="T1856" s="30">
        <v>45709</v>
      </c>
      <c r="U1856" s="30"/>
      <c r="V1856" s="29" t="s">
        <v>2000</v>
      </c>
      <c r="W1856" s="29" t="s">
        <v>2001</v>
      </c>
      <c r="X1856" s="30">
        <v>44880</v>
      </c>
      <c r="Y1856" s="29" t="s">
        <v>1985</v>
      </c>
    </row>
    <row r="1857" spans="1:25" x14ac:dyDescent="0.25">
      <c r="A1857" s="28" t="s">
        <v>2261</v>
      </c>
      <c r="B1857" s="29" t="s">
        <v>2262</v>
      </c>
      <c r="C1857" s="29" t="s">
        <v>866</v>
      </c>
      <c r="D1857" s="29" t="s">
        <v>2292</v>
      </c>
      <c r="E1857" s="29" t="s">
        <v>867</v>
      </c>
      <c r="F1857" s="29" t="s">
        <v>868</v>
      </c>
      <c r="G1857" s="29" t="s">
        <v>1975</v>
      </c>
      <c r="H1857" s="30">
        <v>44540</v>
      </c>
      <c r="I1857" s="30">
        <v>45887</v>
      </c>
      <c r="J1857" s="30" t="s">
        <v>1921</v>
      </c>
      <c r="K1857" s="29" t="s">
        <v>2264</v>
      </c>
      <c r="L1857" s="29" t="s">
        <v>2265</v>
      </c>
      <c r="M1857" s="29" t="s">
        <v>1978</v>
      </c>
      <c r="N1857" s="29" t="s">
        <v>1994</v>
      </c>
      <c r="O1857" s="29" t="s">
        <v>1995</v>
      </c>
      <c r="P1857" s="29" t="s">
        <v>1981</v>
      </c>
      <c r="Q1857" s="29" t="s">
        <v>1982</v>
      </c>
      <c r="R1857" s="30">
        <v>45717</v>
      </c>
      <c r="S1857" s="30"/>
      <c r="T1857" s="30">
        <v>45925</v>
      </c>
      <c r="U1857" s="30"/>
      <c r="V1857" s="29" t="s">
        <v>2000</v>
      </c>
      <c r="W1857" s="29" t="s">
        <v>2001</v>
      </c>
      <c r="X1857" s="30">
        <v>44880</v>
      </c>
      <c r="Y1857" s="29" t="s">
        <v>1985</v>
      </c>
    </row>
    <row r="1858" spans="1:25" x14ac:dyDescent="0.25">
      <c r="A1858" s="28" t="s">
        <v>2261</v>
      </c>
      <c r="B1858" s="29" t="s">
        <v>2262</v>
      </c>
      <c r="C1858" s="29" t="s">
        <v>866</v>
      </c>
      <c r="D1858" s="29" t="s">
        <v>2292</v>
      </c>
      <c r="E1858" s="29" t="s">
        <v>867</v>
      </c>
      <c r="F1858" s="29" t="s">
        <v>868</v>
      </c>
      <c r="G1858" s="29" t="s">
        <v>1975</v>
      </c>
      <c r="H1858" s="30">
        <v>44540</v>
      </c>
      <c r="I1858" s="30">
        <v>45887</v>
      </c>
      <c r="J1858" s="30" t="s">
        <v>1921</v>
      </c>
      <c r="K1858" s="29" t="s">
        <v>2264</v>
      </c>
      <c r="L1858" s="29" t="s">
        <v>2265</v>
      </c>
      <c r="M1858" s="29" t="s">
        <v>1978</v>
      </c>
      <c r="N1858" s="29" t="s">
        <v>1996</v>
      </c>
      <c r="O1858" s="29" t="s">
        <v>1997</v>
      </c>
      <c r="P1858" s="29" t="s">
        <v>1981</v>
      </c>
      <c r="Q1858" s="29" t="s">
        <v>1982</v>
      </c>
      <c r="R1858" s="30">
        <v>45937</v>
      </c>
      <c r="S1858" s="30"/>
      <c r="T1858" s="30">
        <v>45971</v>
      </c>
      <c r="U1858" s="30"/>
      <c r="V1858" s="29" t="s">
        <v>2000</v>
      </c>
      <c r="W1858" s="29" t="s">
        <v>2001</v>
      </c>
      <c r="X1858" s="30">
        <v>44880</v>
      </c>
      <c r="Y1858" s="29" t="s">
        <v>1985</v>
      </c>
    </row>
    <row r="1859" spans="1:25" x14ac:dyDescent="0.25">
      <c r="A1859" s="28" t="s">
        <v>2261</v>
      </c>
      <c r="B1859" s="29" t="s">
        <v>2262</v>
      </c>
      <c r="C1859" s="29" t="s">
        <v>869</v>
      </c>
      <c r="D1859" s="29" t="s">
        <v>2293</v>
      </c>
      <c r="E1859" s="29" t="s">
        <v>870</v>
      </c>
      <c r="F1859" s="29" t="s">
        <v>871</v>
      </c>
      <c r="G1859" s="29" t="s">
        <v>1975</v>
      </c>
      <c r="H1859" s="30">
        <v>44635</v>
      </c>
      <c r="I1859" s="30">
        <v>44926</v>
      </c>
      <c r="J1859" s="30" t="s">
        <v>1921</v>
      </c>
      <c r="K1859" s="29" t="s">
        <v>2264</v>
      </c>
      <c r="L1859" s="29" t="s">
        <v>2265</v>
      </c>
      <c r="M1859" s="29" t="s">
        <v>1978</v>
      </c>
      <c r="N1859" s="29" t="s">
        <v>1979</v>
      </c>
      <c r="O1859" s="29" t="s">
        <v>1980</v>
      </c>
      <c r="P1859" s="29" t="s">
        <v>1981</v>
      </c>
      <c r="Q1859" s="29" t="s">
        <v>1982</v>
      </c>
      <c r="R1859" s="30">
        <v>44502</v>
      </c>
      <c r="S1859" s="30">
        <v>44532</v>
      </c>
      <c r="T1859" s="30">
        <v>44502</v>
      </c>
      <c r="U1859" s="30">
        <v>44532</v>
      </c>
      <c r="V1859" s="29" t="s">
        <v>2000</v>
      </c>
      <c r="W1859" s="29" t="s">
        <v>2001</v>
      </c>
      <c r="X1859" s="30">
        <v>44880</v>
      </c>
      <c r="Y1859" s="29" t="s">
        <v>2002</v>
      </c>
    </row>
    <row r="1860" spans="1:25" x14ac:dyDescent="0.25">
      <c r="A1860" s="28" t="s">
        <v>2261</v>
      </c>
      <c r="B1860" s="29" t="s">
        <v>2262</v>
      </c>
      <c r="C1860" s="29" t="s">
        <v>869</v>
      </c>
      <c r="D1860" s="29" t="s">
        <v>2293</v>
      </c>
      <c r="E1860" s="29" t="s">
        <v>870</v>
      </c>
      <c r="F1860" s="29" t="s">
        <v>871</v>
      </c>
      <c r="G1860" s="29" t="s">
        <v>1975</v>
      </c>
      <c r="H1860" s="30">
        <v>44635</v>
      </c>
      <c r="I1860" s="30">
        <v>44926</v>
      </c>
      <c r="J1860" s="30" t="s">
        <v>1921</v>
      </c>
      <c r="K1860" s="29" t="s">
        <v>2264</v>
      </c>
      <c r="L1860" s="29" t="s">
        <v>2265</v>
      </c>
      <c r="M1860" s="29" t="s">
        <v>1978</v>
      </c>
      <c r="N1860" s="29" t="s">
        <v>1986</v>
      </c>
      <c r="O1860" s="29" t="s">
        <v>1987</v>
      </c>
      <c r="P1860" s="29" t="s">
        <v>1981</v>
      </c>
      <c r="Q1860" s="29" t="s">
        <v>1982</v>
      </c>
      <c r="R1860" s="30">
        <v>44502</v>
      </c>
      <c r="S1860" s="30">
        <v>44532</v>
      </c>
      <c r="T1860" s="30">
        <v>44502</v>
      </c>
      <c r="U1860" s="30">
        <v>44532</v>
      </c>
      <c r="V1860" s="29" t="s">
        <v>2000</v>
      </c>
      <c r="W1860" s="29" t="s">
        <v>2001</v>
      </c>
      <c r="X1860" s="30">
        <v>44880</v>
      </c>
      <c r="Y1860" s="29" t="s">
        <v>2002</v>
      </c>
    </row>
    <row r="1861" spans="1:25" x14ac:dyDescent="0.25">
      <c r="A1861" s="28" t="s">
        <v>2261</v>
      </c>
      <c r="B1861" s="29" t="s">
        <v>2262</v>
      </c>
      <c r="C1861" s="29" t="s">
        <v>869</v>
      </c>
      <c r="D1861" s="29" t="s">
        <v>2293</v>
      </c>
      <c r="E1861" s="29" t="s">
        <v>870</v>
      </c>
      <c r="F1861" s="29" t="s">
        <v>871</v>
      </c>
      <c r="G1861" s="29" t="s">
        <v>1975</v>
      </c>
      <c r="H1861" s="30">
        <v>44635</v>
      </c>
      <c r="I1861" s="30">
        <v>44926</v>
      </c>
      <c r="J1861" s="30" t="s">
        <v>1921</v>
      </c>
      <c r="K1861" s="29" t="s">
        <v>2264</v>
      </c>
      <c r="L1861" s="29" t="s">
        <v>2265</v>
      </c>
      <c r="M1861" s="29" t="s">
        <v>1978</v>
      </c>
      <c r="N1861" s="29" t="s">
        <v>1988</v>
      </c>
      <c r="O1861" s="29" t="s">
        <v>1989</v>
      </c>
      <c r="P1861" s="29" t="s">
        <v>1981</v>
      </c>
      <c r="Q1861" s="29" t="s">
        <v>1982</v>
      </c>
      <c r="R1861" s="30">
        <v>44502</v>
      </c>
      <c r="S1861" s="30">
        <v>44532</v>
      </c>
      <c r="T1861" s="30">
        <v>44502</v>
      </c>
      <c r="U1861" s="30">
        <v>44532</v>
      </c>
      <c r="V1861" s="29" t="s">
        <v>2000</v>
      </c>
      <c r="W1861" s="29" t="s">
        <v>2001</v>
      </c>
      <c r="X1861" s="30">
        <v>44880</v>
      </c>
      <c r="Y1861" s="29" t="s">
        <v>2002</v>
      </c>
    </row>
    <row r="1862" spans="1:25" x14ac:dyDescent="0.25">
      <c r="A1862" s="28" t="s">
        <v>2261</v>
      </c>
      <c r="B1862" s="29" t="s">
        <v>2262</v>
      </c>
      <c r="C1862" s="29" t="s">
        <v>869</v>
      </c>
      <c r="D1862" s="29" t="s">
        <v>2293</v>
      </c>
      <c r="E1862" s="29" t="s">
        <v>870</v>
      </c>
      <c r="F1862" s="29" t="s">
        <v>871</v>
      </c>
      <c r="G1862" s="29" t="s">
        <v>1975</v>
      </c>
      <c r="H1862" s="30">
        <v>44635</v>
      </c>
      <c r="I1862" s="30">
        <v>44926</v>
      </c>
      <c r="J1862" s="30" t="s">
        <v>1921</v>
      </c>
      <c r="K1862" s="29" t="s">
        <v>2264</v>
      </c>
      <c r="L1862" s="29" t="s">
        <v>2265</v>
      </c>
      <c r="M1862" s="29" t="s">
        <v>1978</v>
      </c>
      <c r="N1862" s="29" t="s">
        <v>1990</v>
      </c>
      <c r="O1862" s="29" t="s">
        <v>1991</v>
      </c>
      <c r="P1862" s="29" t="s">
        <v>1981</v>
      </c>
      <c r="Q1862" s="29" t="s">
        <v>1982</v>
      </c>
      <c r="R1862" s="30">
        <v>44910</v>
      </c>
      <c r="S1862" s="30">
        <v>44910</v>
      </c>
      <c r="T1862" s="30">
        <v>45031</v>
      </c>
      <c r="U1862" s="30">
        <v>45051</v>
      </c>
      <c r="V1862" s="29" t="s">
        <v>2000</v>
      </c>
      <c r="W1862" s="29" t="s">
        <v>2001</v>
      </c>
      <c r="X1862" s="30">
        <v>44880</v>
      </c>
      <c r="Y1862" s="29" t="s">
        <v>2002</v>
      </c>
    </row>
    <row r="1863" spans="1:25" x14ac:dyDescent="0.25">
      <c r="A1863" s="28" t="s">
        <v>2261</v>
      </c>
      <c r="B1863" s="29" t="s">
        <v>2262</v>
      </c>
      <c r="C1863" s="29" t="s">
        <v>869</v>
      </c>
      <c r="D1863" s="29" t="s">
        <v>2293</v>
      </c>
      <c r="E1863" s="29" t="s">
        <v>870</v>
      </c>
      <c r="F1863" s="29" t="s">
        <v>871</v>
      </c>
      <c r="G1863" s="29" t="s">
        <v>1975</v>
      </c>
      <c r="H1863" s="30">
        <v>44635</v>
      </c>
      <c r="I1863" s="30">
        <v>44926</v>
      </c>
      <c r="J1863" s="30" t="s">
        <v>1921</v>
      </c>
      <c r="K1863" s="29" t="s">
        <v>2264</v>
      </c>
      <c r="L1863" s="29" t="s">
        <v>2265</v>
      </c>
      <c r="M1863" s="29" t="s">
        <v>1978</v>
      </c>
      <c r="N1863" s="29" t="s">
        <v>1992</v>
      </c>
      <c r="O1863" s="29" t="s">
        <v>1993</v>
      </c>
      <c r="P1863" s="29" t="s">
        <v>1981</v>
      </c>
      <c r="Q1863" s="29" t="s">
        <v>1982</v>
      </c>
      <c r="R1863" s="30">
        <v>45184</v>
      </c>
      <c r="S1863" s="30">
        <v>45338</v>
      </c>
      <c r="T1863" s="30">
        <v>45229</v>
      </c>
      <c r="U1863" s="30">
        <v>45338</v>
      </c>
      <c r="V1863" s="29" t="s">
        <v>2000</v>
      </c>
      <c r="W1863" s="29" t="s">
        <v>2001</v>
      </c>
      <c r="X1863" s="30">
        <v>44880</v>
      </c>
      <c r="Y1863" s="29" t="s">
        <v>2002</v>
      </c>
    </row>
    <row r="1864" spans="1:25" x14ac:dyDescent="0.25">
      <c r="A1864" s="28" t="s">
        <v>2261</v>
      </c>
      <c r="B1864" s="29" t="s">
        <v>2262</v>
      </c>
      <c r="C1864" s="29" t="s">
        <v>869</v>
      </c>
      <c r="D1864" s="29" t="s">
        <v>2293</v>
      </c>
      <c r="E1864" s="29" t="s">
        <v>870</v>
      </c>
      <c r="F1864" s="29" t="s">
        <v>871</v>
      </c>
      <c r="G1864" s="29" t="s">
        <v>1975</v>
      </c>
      <c r="H1864" s="30">
        <v>44635</v>
      </c>
      <c r="I1864" s="30">
        <v>44926</v>
      </c>
      <c r="J1864" s="30" t="s">
        <v>1921</v>
      </c>
      <c r="K1864" s="29" t="s">
        <v>2264</v>
      </c>
      <c r="L1864" s="29" t="s">
        <v>2265</v>
      </c>
      <c r="M1864" s="29" t="s">
        <v>1978</v>
      </c>
      <c r="N1864" s="29" t="s">
        <v>1994</v>
      </c>
      <c r="O1864" s="29" t="s">
        <v>1995</v>
      </c>
      <c r="P1864" s="29" t="s">
        <v>1981</v>
      </c>
      <c r="Q1864" s="29" t="s">
        <v>1982</v>
      </c>
      <c r="R1864" s="30">
        <v>45184</v>
      </c>
      <c r="S1864" s="30">
        <v>45390</v>
      </c>
      <c r="T1864" s="30">
        <v>45550</v>
      </c>
      <c r="U1864" s="30"/>
      <c r="V1864" s="29" t="s">
        <v>2000</v>
      </c>
      <c r="W1864" s="29" t="s">
        <v>2001</v>
      </c>
      <c r="X1864" s="30">
        <v>44880</v>
      </c>
      <c r="Y1864" s="29" t="s">
        <v>2002</v>
      </c>
    </row>
    <row r="1865" spans="1:25" x14ac:dyDescent="0.25">
      <c r="A1865" s="28" t="s">
        <v>2261</v>
      </c>
      <c r="B1865" s="29" t="s">
        <v>2262</v>
      </c>
      <c r="C1865" s="29" t="s">
        <v>869</v>
      </c>
      <c r="D1865" s="29" t="s">
        <v>2293</v>
      </c>
      <c r="E1865" s="29" t="s">
        <v>870</v>
      </c>
      <c r="F1865" s="29" t="s">
        <v>871</v>
      </c>
      <c r="G1865" s="29" t="s">
        <v>1975</v>
      </c>
      <c r="H1865" s="30">
        <v>44635</v>
      </c>
      <c r="I1865" s="30">
        <v>44926</v>
      </c>
      <c r="J1865" s="30" t="s">
        <v>1921</v>
      </c>
      <c r="K1865" s="29" t="s">
        <v>2264</v>
      </c>
      <c r="L1865" s="29" t="s">
        <v>2265</v>
      </c>
      <c r="M1865" s="29" t="s">
        <v>1978</v>
      </c>
      <c r="N1865" s="29" t="s">
        <v>1996</v>
      </c>
      <c r="O1865" s="29" t="s">
        <v>1997</v>
      </c>
      <c r="P1865" s="29" t="s">
        <v>1981</v>
      </c>
      <c r="Q1865" s="29" t="s">
        <v>1982</v>
      </c>
      <c r="R1865" s="30">
        <v>45580</v>
      </c>
      <c r="S1865" s="30"/>
      <c r="T1865" s="30">
        <v>45672</v>
      </c>
      <c r="U1865" s="30"/>
      <c r="V1865" s="29" t="s">
        <v>2000</v>
      </c>
      <c r="W1865" s="29" t="s">
        <v>2001</v>
      </c>
      <c r="X1865" s="30">
        <v>44880</v>
      </c>
      <c r="Y1865" s="29" t="s">
        <v>2002</v>
      </c>
    </row>
    <row r="1866" spans="1:25" x14ac:dyDescent="0.25">
      <c r="A1866" s="28" t="s">
        <v>2261</v>
      </c>
      <c r="B1866" s="29" t="s">
        <v>2262</v>
      </c>
      <c r="C1866" s="29" t="s">
        <v>920</v>
      </c>
      <c r="D1866" s="29" t="s">
        <v>2310</v>
      </c>
      <c r="E1866" s="29" t="s">
        <v>921</v>
      </c>
      <c r="F1866" s="29" t="s">
        <v>922</v>
      </c>
      <c r="G1866" s="29" t="s">
        <v>1975</v>
      </c>
      <c r="H1866" s="30">
        <v>44729</v>
      </c>
      <c r="I1866" s="30">
        <v>44926</v>
      </c>
      <c r="J1866" s="30" t="s">
        <v>1921</v>
      </c>
      <c r="K1866" s="29" t="s">
        <v>2264</v>
      </c>
      <c r="L1866" s="29" t="s">
        <v>2265</v>
      </c>
      <c r="M1866" s="29" t="s">
        <v>1978</v>
      </c>
      <c r="N1866" s="29" t="s">
        <v>1979</v>
      </c>
      <c r="O1866" s="29" t="s">
        <v>1980</v>
      </c>
      <c r="P1866" s="29" t="s">
        <v>1981</v>
      </c>
      <c r="Q1866" s="29" t="s">
        <v>1982</v>
      </c>
      <c r="R1866" s="30">
        <v>45199</v>
      </c>
      <c r="S1866" s="30">
        <v>45199</v>
      </c>
      <c r="T1866" s="30">
        <v>45230</v>
      </c>
      <c r="U1866" s="30">
        <v>45230</v>
      </c>
      <c r="V1866" s="29" t="s">
        <v>2000</v>
      </c>
      <c r="W1866" s="29" t="s">
        <v>2001</v>
      </c>
      <c r="X1866" s="30">
        <v>44880</v>
      </c>
      <c r="Y1866" s="29" t="s">
        <v>1985</v>
      </c>
    </row>
    <row r="1867" spans="1:25" x14ac:dyDescent="0.25">
      <c r="A1867" s="28" t="s">
        <v>2261</v>
      </c>
      <c r="B1867" s="29" t="s">
        <v>2262</v>
      </c>
      <c r="C1867" s="29" t="s">
        <v>920</v>
      </c>
      <c r="D1867" s="29" t="s">
        <v>2310</v>
      </c>
      <c r="E1867" s="29" t="s">
        <v>921</v>
      </c>
      <c r="F1867" s="29" t="s">
        <v>922</v>
      </c>
      <c r="G1867" s="29" t="s">
        <v>1975</v>
      </c>
      <c r="H1867" s="30">
        <v>44729</v>
      </c>
      <c r="I1867" s="30">
        <v>44926</v>
      </c>
      <c r="J1867" s="30" t="s">
        <v>1921</v>
      </c>
      <c r="K1867" s="29" t="s">
        <v>2264</v>
      </c>
      <c r="L1867" s="29" t="s">
        <v>2265</v>
      </c>
      <c r="M1867" s="29" t="s">
        <v>1978</v>
      </c>
      <c r="N1867" s="29" t="s">
        <v>1986</v>
      </c>
      <c r="O1867" s="29" t="s">
        <v>1987</v>
      </c>
      <c r="P1867" s="29" t="s">
        <v>1981</v>
      </c>
      <c r="Q1867" s="29" t="s">
        <v>1982</v>
      </c>
      <c r="R1867" s="30">
        <v>45566</v>
      </c>
      <c r="S1867" s="30"/>
      <c r="T1867" s="30">
        <v>45626</v>
      </c>
      <c r="U1867" s="30"/>
      <c r="V1867" s="29" t="s">
        <v>2000</v>
      </c>
      <c r="W1867" s="29" t="s">
        <v>2001</v>
      </c>
      <c r="X1867" s="30">
        <v>44880</v>
      </c>
      <c r="Y1867" s="29" t="s">
        <v>1985</v>
      </c>
    </row>
    <row r="1868" spans="1:25" x14ac:dyDescent="0.25">
      <c r="A1868" s="28" t="s">
        <v>2261</v>
      </c>
      <c r="B1868" s="29" t="s">
        <v>2262</v>
      </c>
      <c r="C1868" s="29" t="s">
        <v>920</v>
      </c>
      <c r="D1868" s="29" t="s">
        <v>2310</v>
      </c>
      <c r="E1868" s="29" t="s">
        <v>921</v>
      </c>
      <c r="F1868" s="29" t="s">
        <v>922</v>
      </c>
      <c r="G1868" s="29" t="s">
        <v>1975</v>
      </c>
      <c r="H1868" s="30">
        <v>44729</v>
      </c>
      <c r="I1868" s="30">
        <v>44926</v>
      </c>
      <c r="J1868" s="30" t="s">
        <v>1921</v>
      </c>
      <c r="K1868" s="29" t="s">
        <v>2264</v>
      </c>
      <c r="L1868" s="29" t="s">
        <v>2265</v>
      </c>
      <c r="M1868" s="29" t="s">
        <v>1978</v>
      </c>
      <c r="N1868" s="29" t="s">
        <v>1988</v>
      </c>
      <c r="O1868" s="29" t="s">
        <v>1989</v>
      </c>
      <c r="P1868" s="29" t="s">
        <v>1981</v>
      </c>
      <c r="Q1868" s="29" t="s">
        <v>1982</v>
      </c>
      <c r="R1868" s="30">
        <v>45627</v>
      </c>
      <c r="S1868" s="30"/>
      <c r="T1868" s="30">
        <v>45688</v>
      </c>
      <c r="U1868" s="30"/>
      <c r="V1868" s="29" t="s">
        <v>2000</v>
      </c>
      <c r="W1868" s="29" t="s">
        <v>2001</v>
      </c>
      <c r="X1868" s="30">
        <v>44880</v>
      </c>
      <c r="Y1868" s="29" t="s">
        <v>1985</v>
      </c>
    </row>
    <row r="1869" spans="1:25" x14ac:dyDescent="0.25">
      <c r="A1869" s="28" t="s">
        <v>2261</v>
      </c>
      <c r="B1869" s="29" t="s">
        <v>2262</v>
      </c>
      <c r="C1869" s="29" t="s">
        <v>920</v>
      </c>
      <c r="D1869" s="29" t="s">
        <v>2310</v>
      </c>
      <c r="E1869" s="29" t="s">
        <v>921</v>
      </c>
      <c r="F1869" s="29" t="s">
        <v>922</v>
      </c>
      <c r="G1869" s="29" t="s">
        <v>1975</v>
      </c>
      <c r="H1869" s="30">
        <v>44729</v>
      </c>
      <c r="I1869" s="30">
        <v>44926</v>
      </c>
      <c r="J1869" s="30" t="s">
        <v>1921</v>
      </c>
      <c r="K1869" s="29" t="s">
        <v>2264</v>
      </c>
      <c r="L1869" s="29" t="s">
        <v>2265</v>
      </c>
      <c r="M1869" s="29" t="s">
        <v>1978</v>
      </c>
      <c r="N1869" s="29" t="s">
        <v>1990</v>
      </c>
      <c r="O1869" s="29" t="s">
        <v>1991</v>
      </c>
      <c r="P1869" s="29" t="s">
        <v>1981</v>
      </c>
      <c r="Q1869" s="29" t="s">
        <v>1982</v>
      </c>
      <c r="R1869" s="30">
        <v>45689</v>
      </c>
      <c r="S1869" s="30"/>
      <c r="T1869" s="30">
        <v>45808</v>
      </c>
      <c r="U1869" s="30"/>
      <c r="V1869" s="29" t="s">
        <v>2000</v>
      </c>
      <c r="W1869" s="29" t="s">
        <v>2001</v>
      </c>
      <c r="X1869" s="30">
        <v>44880</v>
      </c>
      <c r="Y1869" s="29" t="s">
        <v>1985</v>
      </c>
    </row>
    <row r="1870" spans="1:25" x14ac:dyDescent="0.25">
      <c r="A1870" s="28" t="s">
        <v>2261</v>
      </c>
      <c r="B1870" s="29" t="s">
        <v>2262</v>
      </c>
      <c r="C1870" s="29" t="s">
        <v>920</v>
      </c>
      <c r="D1870" s="29" t="s">
        <v>2310</v>
      </c>
      <c r="E1870" s="29" t="s">
        <v>921</v>
      </c>
      <c r="F1870" s="29" t="s">
        <v>922</v>
      </c>
      <c r="G1870" s="29" t="s">
        <v>1975</v>
      </c>
      <c r="H1870" s="30">
        <v>44729</v>
      </c>
      <c r="I1870" s="30">
        <v>44926</v>
      </c>
      <c r="J1870" s="30" t="s">
        <v>1921</v>
      </c>
      <c r="K1870" s="29" t="s">
        <v>2264</v>
      </c>
      <c r="L1870" s="29" t="s">
        <v>2265</v>
      </c>
      <c r="M1870" s="29" t="s">
        <v>1978</v>
      </c>
      <c r="N1870" s="29" t="s">
        <v>1992</v>
      </c>
      <c r="O1870" s="29" t="s">
        <v>1993</v>
      </c>
      <c r="P1870" s="29" t="s">
        <v>1981</v>
      </c>
      <c r="Q1870" s="29" t="s">
        <v>1982</v>
      </c>
      <c r="R1870" s="30">
        <v>45809</v>
      </c>
      <c r="S1870" s="30"/>
      <c r="T1870" s="30">
        <v>45900</v>
      </c>
      <c r="U1870" s="30"/>
      <c r="V1870" s="29" t="s">
        <v>2000</v>
      </c>
      <c r="W1870" s="29" t="s">
        <v>2001</v>
      </c>
      <c r="X1870" s="30">
        <v>44880</v>
      </c>
      <c r="Y1870" s="29" t="s">
        <v>1985</v>
      </c>
    </row>
    <row r="1871" spans="1:25" x14ac:dyDescent="0.25">
      <c r="A1871" s="28" t="s">
        <v>2261</v>
      </c>
      <c r="B1871" s="29" t="s">
        <v>2262</v>
      </c>
      <c r="C1871" s="29" t="s">
        <v>920</v>
      </c>
      <c r="D1871" s="29" t="s">
        <v>2310</v>
      </c>
      <c r="E1871" s="29" t="s">
        <v>921</v>
      </c>
      <c r="F1871" s="29" t="s">
        <v>922</v>
      </c>
      <c r="G1871" s="29" t="s">
        <v>1975</v>
      </c>
      <c r="H1871" s="30">
        <v>44729</v>
      </c>
      <c r="I1871" s="30">
        <v>44926</v>
      </c>
      <c r="J1871" s="30" t="s">
        <v>1921</v>
      </c>
      <c r="K1871" s="29" t="s">
        <v>2264</v>
      </c>
      <c r="L1871" s="29" t="s">
        <v>2265</v>
      </c>
      <c r="M1871" s="29" t="s">
        <v>1978</v>
      </c>
      <c r="N1871" s="29" t="s">
        <v>1994</v>
      </c>
      <c r="O1871" s="29" t="s">
        <v>1995</v>
      </c>
      <c r="P1871" s="29" t="s">
        <v>1981</v>
      </c>
      <c r="Q1871" s="29" t="s">
        <v>1982</v>
      </c>
      <c r="R1871" s="30">
        <v>45901</v>
      </c>
      <c r="S1871" s="30"/>
      <c r="T1871" s="30">
        <v>46661</v>
      </c>
      <c r="U1871" s="30"/>
      <c r="V1871" s="29" t="s">
        <v>2000</v>
      </c>
      <c r="W1871" s="29" t="s">
        <v>2001</v>
      </c>
      <c r="X1871" s="30">
        <v>44880</v>
      </c>
      <c r="Y1871" s="29" t="s">
        <v>1985</v>
      </c>
    </row>
    <row r="1872" spans="1:25" x14ac:dyDescent="0.25">
      <c r="A1872" s="28" t="s">
        <v>2261</v>
      </c>
      <c r="B1872" s="29" t="s">
        <v>2262</v>
      </c>
      <c r="C1872" s="29" t="s">
        <v>920</v>
      </c>
      <c r="D1872" s="29" t="s">
        <v>2310</v>
      </c>
      <c r="E1872" s="29" t="s">
        <v>921</v>
      </c>
      <c r="F1872" s="29" t="s">
        <v>922</v>
      </c>
      <c r="G1872" s="29" t="s">
        <v>1975</v>
      </c>
      <c r="H1872" s="30">
        <v>44729</v>
      </c>
      <c r="I1872" s="30">
        <v>44926</v>
      </c>
      <c r="J1872" s="30" t="s">
        <v>1921</v>
      </c>
      <c r="K1872" s="29" t="s">
        <v>2264</v>
      </c>
      <c r="L1872" s="29" t="s">
        <v>2265</v>
      </c>
      <c r="M1872" s="29" t="s">
        <v>1978</v>
      </c>
      <c r="N1872" s="29" t="s">
        <v>1996</v>
      </c>
      <c r="O1872" s="29" t="s">
        <v>1997</v>
      </c>
      <c r="P1872" s="29" t="s">
        <v>1981</v>
      </c>
      <c r="Q1872" s="29" t="s">
        <v>1982</v>
      </c>
      <c r="R1872" s="30">
        <v>46662</v>
      </c>
      <c r="S1872" s="30"/>
      <c r="T1872" s="30">
        <v>46752</v>
      </c>
      <c r="U1872" s="30"/>
      <c r="V1872" s="29" t="s">
        <v>2000</v>
      </c>
      <c r="W1872" s="29" t="s">
        <v>2001</v>
      </c>
      <c r="X1872" s="30">
        <v>44880</v>
      </c>
      <c r="Y1872" s="29" t="s">
        <v>1985</v>
      </c>
    </row>
    <row r="1873" spans="1:25" x14ac:dyDescent="0.25">
      <c r="A1873" s="28" t="s">
        <v>2261</v>
      </c>
      <c r="B1873" s="29" t="s">
        <v>2262</v>
      </c>
      <c r="C1873" s="29" t="s">
        <v>857</v>
      </c>
      <c r="D1873" s="29" t="s">
        <v>2289</v>
      </c>
      <c r="E1873" s="29" t="s">
        <v>858</v>
      </c>
      <c r="F1873" s="29" t="s">
        <v>859</v>
      </c>
      <c r="G1873" s="29" t="s">
        <v>1975</v>
      </c>
      <c r="H1873" s="30">
        <v>44704</v>
      </c>
      <c r="I1873" s="30">
        <v>46022</v>
      </c>
      <c r="J1873" s="30" t="s">
        <v>1921</v>
      </c>
      <c r="K1873" s="29" t="s">
        <v>2264</v>
      </c>
      <c r="L1873" s="29" t="s">
        <v>2265</v>
      </c>
      <c r="M1873" s="29" t="s">
        <v>1978</v>
      </c>
      <c r="N1873" s="29" t="s">
        <v>1979</v>
      </c>
      <c r="O1873" s="29" t="s">
        <v>1980</v>
      </c>
      <c r="P1873" s="29" t="s">
        <v>1981</v>
      </c>
      <c r="Q1873" s="29" t="s">
        <v>1982</v>
      </c>
      <c r="R1873" s="30">
        <v>44681</v>
      </c>
      <c r="S1873" s="30">
        <v>44681</v>
      </c>
      <c r="T1873" s="30">
        <v>44696</v>
      </c>
      <c r="U1873" s="30">
        <v>44704</v>
      </c>
      <c r="V1873" s="29" t="s">
        <v>1983</v>
      </c>
      <c r="W1873" s="29" t="s">
        <v>1984</v>
      </c>
      <c r="X1873" s="30">
        <v>44880</v>
      </c>
      <c r="Y1873" s="29" t="s">
        <v>1985</v>
      </c>
    </row>
    <row r="1874" spans="1:25" x14ac:dyDescent="0.25">
      <c r="A1874" s="28" t="s">
        <v>2261</v>
      </c>
      <c r="B1874" s="29" t="s">
        <v>2262</v>
      </c>
      <c r="C1874" s="29" t="s">
        <v>857</v>
      </c>
      <c r="D1874" s="29" t="s">
        <v>2289</v>
      </c>
      <c r="E1874" s="29" t="s">
        <v>858</v>
      </c>
      <c r="F1874" s="29" t="s">
        <v>859</v>
      </c>
      <c r="G1874" s="29" t="s">
        <v>1975</v>
      </c>
      <c r="H1874" s="30">
        <v>44704</v>
      </c>
      <c r="I1874" s="30">
        <v>46022</v>
      </c>
      <c r="J1874" s="30" t="s">
        <v>1921</v>
      </c>
      <c r="K1874" s="29" t="s">
        <v>2264</v>
      </c>
      <c r="L1874" s="29" t="s">
        <v>2265</v>
      </c>
      <c r="M1874" s="29" t="s">
        <v>1978</v>
      </c>
      <c r="N1874" s="29" t="s">
        <v>1986</v>
      </c>
      <c r="O1874" s="29" t="s">
        <v>1987</v>
      </c>
      <c r="P1874" s="29" t="s">
        <v>1981</v>
      </c>
      <c r="Q1874" s="29" t="s">
        <v>1982</v>
      </c>
      <c r="R1874" s="30">
        <v>44704</v>
      </c>
      <c r="S1874" s="30">
        <v>44704</v>
      </c>
      <c r="T1874" s="30">
        <v>45473</v>
      </c>
      <c r="U1874" s="30">
        <v>45471</v>
      </c>
      <c r="V1874" s="29" t="s">
        <v>1983</v>
      </c>
      <c r="W1874" s="29" t="s">
        <v>1984</v>
      </c>
      <c r="X1874" s="30">
        <v>44880</v>
      </c>
      <c r="Y1874" s="29" t="s">
        <v>1985</v>
      </c>
    </row>
    <row r="1875" spans="1:25" x14ac:dyDescent="0.25">
      <c r="A1875" s="28" t="s">
        <v>2261</v>
      </c>
      <c r="B1875" s="29" t="s">
        <v>2262</v>
      </c>
      <c r="C1875" s="29" t="s">
        <v>857</v>
      </c>
      <c r="D1875" s="29" t="s">
        <v>2289</v>
      </c>
      <c r="E1875" s="29" t="s">
        <v>858</v>
      </c>
      <c r="F1875" s="29" t="s">
        <v>859</v>
      </c>
      <c r="G1875" s="29" t="s">
        <v>1975</v>
      </c>
      <c r="H1875" s="30">
        <v>44704</v>
      </c>
      <c r="I1875" s="30">
        <v>46022</v>
      </c>
      <c r="J1875" s="30" t="s">
        <v>1921</v>
      </c>
      <c r="K1875" s="29" t="s">
        <v>2264</v>
      </c>
      <c r="L1875" s="29" t="s">
        <v>2265</v>
      </c>
      <c r="M1875" s="29" t="s">
        <v>1978</v>
      </c>
      <c r="N1875" s="29" t="s">
        <v>1988</v>
      </c>
      <c r="O1875" s="29" t="s">
        <v>1989</v>
      </c>
      <c r="P1875" s="29" t="s">
        <v>1981</v>
      </c>
      <c r="Q1875" s="29" t="s">
        <v>1982</v>
      </c>
      <c r="R1875" s="30">
        <v>45569</v>
      </c>
      <c r="S1875" s="30">
        <v>45569</v>
      </c>
      <c r="T1875" s="30">
        <v>45716</v>
      </c>
      <c r="U1875" s="30"/>
      <c r="V1875" s="29" t="s">
        <v>1983</v>
      </c>
      <c r="W1875" s="29" t="s">
        <v>1984</v>
      </c>
      <c r="X1875" s="30">
        <v>44880</v>
      </c>
      <c r="Y1875" s="29" t="s">
        <v>1985</v>
      </c>
    </row>
    <row r="1876" spans="1:25" x14ac:dyDescent="0.25">
      <c r="A1876" s="28" t="s">
        <v>2261</v>
      </c>
      <c r="B1876" s="29" t="s">
        <v>2262</v>
      </c>
      <c r="C1876" s="29" t="s">
        <v>857</v>
      </c>
      <c r="D1876" s="29" t="s">
        <v>2289</v>
      </c>
      <c r="E1876" s="29" t="s">
        <v>858</v>
      </c>
      <c r="F1876" s="29" t="s">
        <v>859</v>
      </c>
      <c r="G1876" s="29" t="s">
        <v>1975</v>
      </c>
      <c r="H1876" s="30">
        <v>44704</v>
      </c>
      <c r="I1876" s="30">
        <v>46022</v>
      </c>
      <c r="J1876" s="30" t="s">
        <v>1921</v>
      </c>
      <c r="K1876" s="29" t="s">
        <v>2264</v>
      </c>
      <c r="L1876" s="29" t="s">
        <v>2265</v>
      </c>
      <c r="M1876" s="29" t="s">
        <v>1978</v>
      </c>
      <c r="N1876" s="29" t="s">
        <v>1990</v>
      </c>
      <c r="O1876" s="29" t="s">
        <v>1991</v>
      </c>
      <c r="P1876" s="29" t="s">
        <v>1981</v>
      </c>
      <c r="Q1876" s="29" t="s">
        <v>1982</v>
      </c>
      <c r="R1876" s="30">
        <v>45569</v>
      </c>
      <c r="S1876" s="30">
        <v>45569</v>
      </c>
      <c r="T1876" s="30">
        <v>45746</v>
      </c>
      <c r="U1876" s="30"/>
      <c r="V1876" s="29" t="s">
        <v>1983</v>
      </c>
      <c r="W1876" s="29" t="s">
        <v>1984</v>
      </c>
      <c r="X1876" s="30">
        <v>44880</v>
      </c>
      <c r="Y1876" s="29" t="s">
        <v>1985</v>
      </c>
    </row>
    <row r="1877" spans="1:25" x14ac:dyDescent="0.25">
      <c r="A1877" s="28" t="s">
        <v>2261</v>
      </c>
      <c r="B1877" s="29" t="s">
        <v>2262</v>
      </c>
      <c r="C1877" s="29" t="s">
        <v>857</v>
      </c>
      <c r="D1877" s="29" t="s">
        <v>2289</v>
      </c>
      <c r="E1877" s="29" t="s">
        <v>858</v>
      </c>
      <c r="F1877" s="29" t="s">
        <v>859</v>
      </c>
      <c r="G1877" s="29" t="s">
        <v>1975</v>
      </c>
      <c r="H1877" s="30">
        <v>44704</v>
      </c>
      <c r="I1877" s="30">
        <v>46022</v>
      </c>
      <c r="J1877" s="30" t="s">
        <v>1921</v>
      </c>
      <c r="K1877" s="29" t="s">
        <v>2264</v>
      </c>
      <c r="L1877" s="29" t="s">
        <v>2265</v>
      </c>
      <c r="M1877" s="29" t="s">
        <v>1978</v>
      </c>
      <c r="N1877" s="29" t="s">
        <v>1992</v>
      </c>
      <c r="O1877" s="29" t="s">
        <v>1993</v>
      </c>
      <c r="P1877" s="29" t="s">
        <v>1981</v>
      </c>
      <c r="Q1877" s="29" t="s">
        <v>1982</v>
      </c>
      <c r="R1877" s="30">
        <v>45749</v>
      </c>
      <c r="S1877" s="30"/>
      <c r="T1877" s="30">
        <v>45777</v>
      </c>
      <c r="U1877" s="30"/>
      <c r="V1877" s="29" t="s">
        <v>1983</v>
      </c>
      <c r="W1877" s="29" t="s">
        <v>1984</v>
      </c>
      <c r="X1877" s="30">
        <v>44880</v>
      </c>
      <c r="Y1877" s="29" t="s">
        <v>1985</v>
      </c>
    </row>
    <row r="1878" spans="1:25" x14ac:dyDescent="0.25">
      <c r="A1878" s="28" t="s">
        <v>2261</v>
      </c>
      <c r="B1878" s="29" t="s">
        <v>2262</v>
      </c>
      <c r="C1878" s="29" t="s">
        <v>857</v>
      </c>
      <c r="D1878" s="29" t="s">
        <v>2289</v>
      </c>
      <c r="E1878" s="29" t="s">
        <v>858</v>
      </c>
      <c r="F1878" s="29" t="s">
        <v>859</v>
      </c>
      <c r="G1878" s="29" t="s">
        <v>1975</v>
      </c>
      <c r="H1878" s="30">
        <v>44704</v>
      </c>
      <c r="I1878" s="30">
        <v>46022</v>
      </c>
      <c r="J1878" s="30" t="s">
        <v>1921</v>
      </c>
      <c r="K1878" s="29" t="s">
        <v>2264</v>
      </c>
      <c r="L1878" s="29" t="s">
        <v>2265</v>
      </c>
      <c r="M1878" s="29" t="s">
        <v>1978</v>
      </c>
      <c r="N1878" s="29" t="s">
        <v>1994</v>
      </c>
      <c r="O1878" s="29" t="s">
        <v>1995</v>
      </c>
      <c r="P1878" s="29" t="s">
        <v>1981</v>
      </c>
      <c r="Q1878" s="29" t="s">
        <v>1982</v>
      </c>
      <c r="R1878" s="30">
        <v>45777</v>
      </c>
      <c r="S1878" s="30"/>
      <c r="T1878" s="30">
        <v>46053</v>
      </c>
      <c r="U1878" s="30"/>
      <c r="V1878" s="29" t="s">
        <v>1983</v>
      </c>
      <c r="W1878" s="29" t="s">
        <v>1984</v>
      </c>
      <c r="X1878" s="30">
        <v>44880</v>
      </c>
      <c r="Y1878" s="29" t="s">
        <v>1985</v>
      </c>
    </row>
    <row r="1879" spans="1:25" x14ac:dyDescent="0.25">
      <c r="A1879" s="28" t="s">
        <v>2261</v>
      </c>
      <c r="B1879" s="29" t="s">
        <v>2262</v>
      </c>
      <c r="C1879" s="29" t="s">
        <v>857</v>
      </c>
      <c r="D1879" s="29" t="s">
        <v>2289</v>
      </c>
      <c r="E1879" s="29" t="s">
        <v>858</v>
      </c>
      <c r="F1879" s="29" t="s">
        <v>859</v>
      </c>
      <c r="G1879" s="29" t="s">
        <v>1975</v>
      </c>
      <c r="H1879" s="30">
        <v>44704</v>
      </c>
      <c r="I1879" s="30">
        <v>46022</v>
      </c>
      <c r="J1879" s="30" t="s">
        <v>1921</v>
      </c>
      <c r="K1879" s="29" t="s">
        <v>2264</v>
      </c>
      <c r="L1879" s="29" t="s">
        <v>2265</v>
      </c>
      <c r="M1879" s="29" t="s">
        <v>1978</v>
      </c>
      <c r="N1879" s="29" t="s">
        <v>1996</v>
      </c>
      <c r="O1879" s="29" t="s">
        <v>1997</v>
      </c>
      <c r="P1879" s="29" t="s">
        <v>1981</v>
      </c>
      <c r="Q1879" s="29" t="s">
        <v>1982</v>
      </c>
      <c r="R1879" s="30">
        <v>45992</v>
      </c>
      <c r="S1879" s="30"/>
      <c r="T1879" s="30">
        <v>46006</v>
      </c>
      <c r="U1879" s="30"/>
      <c r="V1879" s="29" t="s">
        <v>1983</v>
      </c>
      <c r="W1879" s="29" t="s">
        <v>1984</v>
      </c>
      <c r="X1879" s="30">
        <v>44880</v>
      </c>
      <c r="Y1879" s="29" t="s">
        <v>1985</v>
      </c>
    </row>
    <row r="1880" spans="1:25" x14ac:dyDescent="0.25">
      <c r="A1880" s="28" t="s">
        <v>2261</v>
      </c>
      <c r="B1880" s="29" t="s">
        <v>2262</v>
      </c>
      <c r="C1880" s="29" t="s">
        <v>917</v>
      </c>
      <c r="D1880" s="29" t="s">
        <v>2309</v>
      </c>
      <c r="E1880" s="29" t="s">
        <v>918</v>
      </c>
      <c r="F1880" s="29" t="s">
        <v>919</v>
      </c>
      <c r="G1880" s="29" t="s">
        <v>1975</v>
      </c>
      <c r="H1880" s="30">
        <v>44544</v>
      </c>
      <c r="I1880" s="30">
        <v>44926</v>
      </c>
      <c r="J1880" s="30" t="s">
        <v>1921</v>
      </c>
      <c r="K1880" s="29" t="s">
        <v>2264</v>
      </c>
      <c r="L1880" s="29" t="s">
        <v>2265</v>
      </c>
      <c r="M1880" s="29" t="s">
        <v>1978</v>
      </c>
      <c r="N1880" s="29" t="s">
        <v>1979</v>
      </c>
      <c r="O1880" s="29" t="s">
        <v>1980</v>
      </c>
      <c r="P1880" s="29" t="s">
        <v>1981</v>
      </c>
      <c r="Q1880" s="29" t="s">
        <v>1982</v>
      </c>
      <c r="R1880" s="30">
        <v>44531</v>
      </c>
      <c r="S1880" s="30">
        <v>44531</v>
      </c>
      <c r="T1880" s="30">
        <v>44544</v>
      </c>
      <c r="U1880" s="30">
        <v>44544</v>
      </c>
      <c r="V1880" s="29" t="s">
        <v>2000</v>
      </c>
      <c r="W1880" s="29" t="s">
        <v>2001</v>
      </c>
      <c r="X1880" s="30">
        <v>44880</v>
      </c>
      <c r="Y1880" s="29" t="s">
        <v>1985</v>
      </c>
    </row>
    <row r="1881" spans="1:25" x14ac:dyDescent="0.25">
      <c r="A1881" s="28" t="s">
        <v>2261</v>
      </c>
      <c r="B1881" s="29" t="s">
        <v>2262</v>
      </c>
      <c r="C1881" s="29" t="s">
        <v>917</v>
      </c>
      <c r="D1881" s="29" t="s">
        <v>2309</v>
      </c>
      <c r="E1881" s="29" t="s">
        <v>918</v>
      </c>
      <c r="F1881" s="29" t="s">
        <v>919</v>
      </c>
      <c r="G1881" s="29" t="s">
        <v>1975</v>
      </c>
      <c r="H1881" s="30">
        <v>44544</v>
      </c>
      <c r="I1881" s="30">
        <v>44926</v>
      </c>
      <c r="J1881" s="30" t="s">
        <v>1921</v>
      </c>
      <c r="K1881" s="29" t="s">
        <v>2264</v>
      </c>
      <c r="L1881" s="29" t="s">
        <v>2265</v>
      </c>
      <c r="M1881" s="29" t="s">
        <v>1978</v>
      </c>
      <c r="N1881" s="29" t="s">
        <v>1986</v>
      </c>
      <c r="O1881" s="29" t="s">
        <v>1987</v>
      </c>
      <c r="P1881" s="29" t="s">
        <v>1981</v>
      </c>
      <c r="Q1881" s="29" t="s">
        <v>1982</v>
      </c>
      <c r="R1881" s="30">
        <v>44531</v>
      </c>
      <c r="S1881" s="30">
        <v>44531</v>
      </c>
      <c r="T1881" s="30">
        <v>44544</v>
      </c>
      <c r="U1881" s="30">
        <v>44544</v>
      </c>
      <c r="V1881" s="29" t="s">
        <v>2000</v>
      </c>
      <c r="W1881" s="29" t="s">
        <v>2001</v>
      </c>
      <c r="X1881" s="30">
        <v>44880</v>
      </c>
      <c r="Y1881" s="29" t="s">
        <v>1985</v>
      </c>
    </row>
    <row r="1882" spans="1:25" x14ac:dyDescent="0.25">
      <c r="A1882" s="28" t="s">
        <v>2261</v>
      </c>
      <c r="B1882" s="29" t="s">
        <v>2262</v>
      </c>
      <c r="C1882" s="29" t="s">
        <v>917</v>
      </c>
      <c r="D1882" s="29" t="s">
        <v>2309</v>
      </c>
      <c r="E1882" s="29" t="s">
        <v>918</v>
      </c>
      <c r="F1882" s="29" t="s">
        <v>919</v>
      </c>
      <c r="G1882" s="29" t="s">
        <v>1975</v>
      </c>
      <c r="H1882" s="30">
        <v>44544</v>
      </c>
      <c r="I1882" s="30">
        <v>44926</v>
      </c>
      <c r="J1882" s="30" t="s">
        <v>1921</v>
      </c>
      <c r="K1882" s="29" t="s">
        <v>2264</v>
      </c>
      <c r="L1882" s="29" t="s">
        <v>2265</v>
      </c>
      <c r="M1882" s="29" t="s">
        <v>1978</v>
      </c>
      <c r="N1882" s="29" t="s">
        <v>1988</v>
      </c>
      <c r="O1882" s="29" t="s">
        <v>1989</v>
      </c>
      <c r="P1882" s="29" t="s">
        <v>1981</v>
      </c>
      <c r="Q1882" s="29" t="s">
        <v>1982</v>
      </c>
      <c r="R1882" s="30">
        <v>44986</v>
      </c>
      <c r="S1882" s="30"/>
      <c r="T1882" s="30">
        <v>45137</v>
      </c>
      <c r="U1882" s="30"/>
      <c r="V1882" s="29" t="s">
        <v>2000</v>
      </c>
      <c r="W1882" s="29" t="s">
        <v>2001</v>
      </c>
      <c r="X1882" s="30">
        <v>44880</v>
      </c>
      <c r="Y1882" s="29" t="s">
        <v>1985</v>
      </c>
    </row>
    <row r="1883" spans="1:25" x14ac:dyDescent="0.25">
      <c r="A1883" s="28" t="s">
        <v>2261</v>
      </c>
      <c r="B1883" s="29" t="s">
        <v>2262</v>
      </c>
      <c r="C1883" s="29" t="s">
        <v>917</v>
      </c>
      <c r="D1883" s="29" t="s">
        <v>2309</v>
      </c>
      <c r="E1883" s="29" t="s">
        <v>918</v>
      </c>
      <c r="F1883" s="29" t="s">
        <v>919</v>
      </c>
      <c r="G1883" s="29" t="s">
        <v>1975</v>
      </c>
      <c r="H1883" s="30">
        <v>44544</v>
      </c>
      <c r="I1883" s="30">
        <v>44926</v>
      </c>
      <c r="J1883" s="30" t="s">
        <v>1921</v>
      </c>
      <c r="K1883" s="29" t="s">
        <v>2264</v>
      </c>
      <c r="L1883" s="29" t="s">
        <v>2265</v>
      </c>
      <c r="M1883" s="29" t="s">
        <v>1978</v>
      </c>
      <c r="N1883" s="29" t="s">
        <v>1990</v>
      </c>
      <c r="O1883" s="29" t="s">
        <v>1991</v>
      </c>
      <c r="P1883" s="29" t="s">
        <v>1981</v>
      </c>
      <c r="Q1883" s="29" t="s">
        <v>1982</v>
      </c>
      <c r="R1883" s="30">
        <v>45139</v>
      </c>
      <c r="S1883" s="30"/>
      <c r="T1883" s="30">
        <v>45229</v>
      </c>
      <c r="U1883" s="30"/>
      <c r="V1883" s="29" t="s">
        <v>2000</v>
      </c>
      <c r="W1883" s="29" t="s">
        <v>2001</v>
      </c>
      <c r="X1883" s="30">
        <v>44880</v>
      </c>
      <c r="Y1883" s="29" t="s">
        <v>1985</v>
      </c>
    </row>
    <row r="1884" spans="1:25" x14ac:dyDescent="0.25">
      <c r="A1884" s="28" t="s">
        <v>2261</v>
      </c>
      <c r="B1884" s="29" t="s">
        <v>2262</v>
      </c>
      <c r="C1884" s="29" t="s">
        <v>917</v>
      </c>
      <c r="D1884" s="29" t="s">
        <v>2309</v>
      </c>
      <c r="E1884" s="29" t="s">
        <v>918</v>
      </c>
      <c r="F1884" s="29" t="s">
        <v>919</v>
      </c>
      <c r="G1884" s="29" t="s">
        <v>1975</v>
      </c>
      <c r="H1884" s="30">
        <v>44544</v>
      </c>
      <c r="I1884" s="30">
        <v>44926</v>
      </c>
      <c r="J1884" s="30" t="s">
        <v>1921</v>
      </c>
      <c r="K1884" s="29" t="s">
        <v>2264</v>
      </c>
      <c r="L1884" s="29" t="s">
        <v>2265</v>
      </c>
      <c r="M1884" s="29" t="s">
        <v>1978</v>
      </c>
      <c r="N1884" s="29" t="s">
        <v>1992</v>
      </c>
      <c r="O1884" s="29" t="s">
        <v>1993</v>
      </c>
      <c r="P1884" s="29" t="s">
        <v>1981</v>
      </c>
      <c r="Q1884" s="29" t="s">
        <v>1982</v>
      </c>
      <c r="R1884" s="30">
        <v>45139</v>
      </c>
      <c r="S1884" s="30"/>
      <c r="T1884" s="30">
        <v>45260</v>
      </c>
      <c r="U1884" s="30"/>
      <c r="V1884" s="29" t="s">
        <v>2000</v>
      </c>
      <c r="W1884" s="29" t="s">
        <v>2001</v>
      </c>
      <c r="X1884" s="30">
        <v>44880</v>
      </c>
      <c r="Y1884" s="29" t="s">
        <v>1985</v>
      </c>
    </row>
    <row r="1885" spans="1:25" x14ac:dyDescent="0.25">
      <c r="A1885" s="28" t="s">
        <v>2261</v>
      </c>
      <c r="B1885" s="29" t="s">
        <v>2262</v>
      </c>
      <c r="C1885" s="29" t="s">
        <v>917</v>
      </c>
      <c r="D1885" s="29" t="s">
        <v>2309</v>
      </c>
      <c r="E1885" s="29" t="s">
        <v>918</v>
      </c>
      <c r="F1885" s="29" t="s">
        <v>919</v>
      </c>
      <c r="G1885" s="29" t="s">
        <v>1975</v>
      </c>
      <c r="H1885" s="30">
        <v>44544</v>
      </c>
      <c r="I1885" s="30">
        <v>44926</v>
      </c>
      <c r="J1885" s="30" t="s">
        <v>1921</v>
      </c>
      <c r="K1885" s="29" t="s">
        <v>2264</v>
      </c>
      <c r="L1885" s="29" t="s">
        <v>2265</v>
      </c>
      <c r="M1885" s="29" t="s">
        <v>1978</v>
      </c>
      <c r="N1885" s="29" t="s">
        <v>1994</v>
      </c>
      <c r="O1885" s="29" t="s">
        <v>1995</v>
      </c>
      <c r="P1885" s="29" t="s">
        <v>1981</v>
      </c>
      <c r="Q1885" s="29" t="s">
        <v>1982</v>
      </c>
      <c r="R1885" s="30">
        <v>45292</v>
      </c>
      <c r="S1885" s="30"/>
      <c r="T1885" s="30">
        <v>45778</v>
      </c>
      <c r="U1885" s="30"/>
      <c r="V1885" s="29" t="s">
        <v>2000</v>
      </c>
      <c r="W1885" s="29" t="s">
        <v>2001</v>
      </c>
      <c r="X1885" s="30">
        <v>44880</v>
      </c>
      <c r="Y1885" s="29" t="s">
        <v>1985</v>
      </c>
    </row>
    <row r="1886" spans="1:25" x14ac:dyDescent="0.25">
      <c r="A1886" s="28" t="s">
        <v>2261</v>
      </c>
      <c r="B1886" s="29" t="s">
        <v>2262</v>
      </c>
      <c r="C1886" s="29" t="s">
        <v>917</v>
      </c>
      <c r="D1886" s="29" t="s">
        <v>2309</v>
      </c>
      <c r="E1886" s="29" t="s">
        <v>918</v>
      </c>
      <c r="F1886" s="29" t="s">
        <v>919</v>
      </c>
      <c r="G1886" s="29" t="s">
        <v>1975</v>
      </c>
      <c r="H1886" s="30">
        <v>44544</v>
      </c>
      <c r="I1886" s="30">
        <v>44926</v>
      </c>
      <c r="J1886" s="30" t="s">
        <v>1921</v>
      </c>
      <c r="K1886" s="29" t="s">
        <v>2264</v>
      </c>
      <c r="L1886" s="29" t="s">
        <v>2265</v>
      </c>
      <c r="M1886" s="29" t="s">
        <v>1978</v>
      </c>
      <c r="N1886" s="29" t="s">
        <v>1996</v>
      </c>
      <c r="O1886" s="29" t="s">
        <v>1997</v>
      </c>
      <c r="P1886" s="29" t="s">
        <v>1981</v>
      </c>
      <c r="Q1886" s="29" t="s">
        <v>1982</v>
      </c>
      <c r="R1886" s="30">
        <v>45778</v>
      </c>
      <c r="S1886" s="30"/>
      <c r="T1886" s="30">
        <v>45930</v>
      </c>
      <c r="U1886" s="30"/>
      <c r="V1886" s="29" t="s">
        <v>2000</v>
      </c>
      <c r="W1886" s="29" t="s">
        <v>2001</v>
      </c>
      <c r="X1886" s="30">
        <v>44880</v>
      </c>
      <c r="Y1886" s="29" t="s">
        <v>1985</v>
      </c>
    </row>
    <row r="1887" spans="1:25" x14ac:dyDescent="0.25">
      <c r="A1887" s="28" t="s">
        <v>2261</v>
      </c>
      <c r="B1887" s="29" t="s">
        <v>2262</v>
      </c>
      <c r="C1887" s="29" t="s">
        <v>938</v>
      </c>
      <c r="D1887" s="29" t="s">
        <v>2316</v>
      </c>
      <c r="E1887" s="29" t="s">
        <v>939</v>
      </c>
      <c r="F1887" s="29" t="s">
        <v>940</v>
      </c>
      <c r="G1887" s="29" t="s">
        <v>1975</v>
      </c>
      <c r="H1887" s="30">
        <v>44544</v>
      </c>
      <c r="I1887" s="30">
        <v>46387</v>
      </c>
      <c r="J1887" s="30" t="s">
        <v>1921</v>
      </c>
      <c r="K1887" s="29" t="s">
        <v>2264</v>
      </c>
      <c r="L1887" s="29" t="s">
        <v>2265</v>
      </c>
      <c r="M1887" s="29" t="s">
        <v>1978</v>
      </c>
      <c r="N1887" s="29" t="s">
        <v>1979</v>
      </c>
      <c r="O1887" s="29" t="s">
        <v>1980</v>
      </c>
      <c r="P1887" s="29" t="s">
        <v>1981</v>
      </c>
      <c r="Q1887" s="29" t="s">
        <v>1982</v>
      </c>
      <c r="R1887" s="30">
        <v>44986</v>
      </c>
      <c r="S1887" s="30">
        <v>44958</v>
      </c>
      <c r="T1887" s="30">
        <v>45017</v>
      </c>
      <c r="U1887" s="30">
        <v>44958</v>
      </c>
      <c r="V1887" s="29" t="s">
        <v>1983</v>
      </c>
      <c r="W1887" s="29" t="s">
        <v>1984</v>
      </c>
      <c r="X1887" s="30">
        <v>44880</v>
      </c>
      <c r="Y1887" s="29" t="s">
        <v>1985</v>
      </c>
    </row>
    <row r="1888" spans="1:25" x14ac:dyDescent="0.25">
      <c r="A1888" s="28" t="s">
        <v>2261</v>
      </c>
      <c r="B1888" s="29" t="s">
        <v>2262</v>
      </c>
      <c r="C1888" s="29" t="s">
        <v>938</v>
      </c>
      <c r="D1888" s="29" t="s">
        <v>2316</v>
      </c>
      <c r="E1888" s="29" t="s">
        <v>939</v>
      </c>
      <c r="F1888" s="29" t="s">
        <v>940</v>
      </c>
      <c r="G1888" s="29" t="s">
        <v>1975</v>
      </c>
      <c r="H1888" s="30">
        <v>44544</v>
      </c>
      <c r="I1888" s="30">
        <v>46387</v>
      </c>
      <c r="J1888" s="30" t="s">
        <v>1921</v>
      </c>
      <c r="K1888" s="29" t="s">
        <v>2264</v>
      </c>
      <c r="L1888" s="29" t="s">
        <v>2265</v>
      </c>
      <c r="M1888" s="29" t="s">
        <v>1978</v>
      </c>
      <c r="N1888" s="29" t="s">
        <v>1986</v>
      </c>
      <c r="O1888" s="29" t="s">
        <v>1987</v>
      </c>
      <c r="P1888" s="29" t="s">
        <v>1981</v>
      </c>
      <c r="Q1888" s="29" t="s">
        <v>1982</v>
      </c>
      <c r="R1888" s="30">
        <v>45565</v>
      </c>
      <c r="S1888" s="30"/>
      <c r="T1888" s="30">
        <v>45747</v>
      </c>
      <c r="U1888" s="30"/>
      <c r="V1888" s="29" t="s">
        <v>1983</v>
      </c>
      <c r="W1888" s="29" t="s">
        <v>1984</v>
      </c>
      <c r="X1888" s="30">
        <v>44880</v>
      </c>
      <c r="Y1888" s="29" t="s">
        <v>1985</v>
      </c>
    </row>
    <row r="1889" spans="1:25" x14ac:dyDescent="0.25">
      <c r="A1889" s="28" t="s">
        <v>2261</v>
      </c>
      <c r="B1889" s="29" t="s">
        <v>2262</v>
      </c>
      <c r="C1889" s="29" t="s">
        <v>938</v>
      </c>
      <c r="D1889" s="29" t="s">
        <v>2316</v>
      </c>
      <c r="E1889" s="29" t="s">
        <v>939</v>
      </c>
      <c r="F1889" s="29" t="s">
        <v>940</v>
      </c>
      <c r="G1889" s="29" t="s">
        <v>1975</v>
      </c>
      <c r="H1889" s="30">
        <v>44544</v>
      </c>
      <c r="I1889" s="30">
        <v>46387</v>
      </c>
      <c r="J1889" s="30" t="s">
        <v>1921</v>
      </c>
      <c r="K1889" s="29" t="s">
        <v>2264</v>
      </c>
      <c r="L1889" s="29" t="s">
        <v>2265</v>
      </c>
      <c r="M1889" s="29" t="s">
        <v>1978</v>
      </c>
      <c r="N1889" s="29" t="s">
        <v>1988</v>
      </c>
      <c r="O1889" s="29" t="s">
        <v>1989</v>
      </c>
      <c r="P1889" s="29" t="s">
        <v>1981</v>
      </c>
      <c r="Q1889" s="29" t="s">
        <v>1982</v>
      </c>
      <c r="R1889" s="30">
        <v>45748</v>
      </c>
      <c r="S1889" s="30"/>
      <c r="T1889" s="30">
        <v>45838</v>
      </c>
      <c r="U1889" s="30"/>
      <c r="V1889" s="29" t="s">
        <v>1983</v>
      </c>
      <c r="W1889" s="29" t="s">
        <v>1984</v>
      </c>
      <c r="X1889" s="30">
        <v>44880</v>
      </c>
      <c r="Y1889" s="29" t="s">
        <v>1985</v>
      </c>
    </row>
    <row r="1890" spans="1:25" x14ac:dyDescent="0.25">
      <c r="A1890" s="28" t="s">
        <v>2261</v>
      </c>
      <c r="B1890" s="29" t="s">
        <v>2262</v>
      </c>
      <c r="C1890" s="29" t="s">
        <v>938</v>
      </c>
      <c r="D1890" s="29" t="s">
        <v>2316</v>
      </c>
      <c r="E1890" s="29" t="s">
        <v>939</v>
      </c>
      <c r="F1890" s="29" t="s">
        <v>940</v>
      </c>
      <c r="G1890" s="29" t="s">
        <v>1975</v>
      </c>
      <c r="H1890" s="30">
        <v>44544</v>
      </c>
      <c r="I1890" s="30">
        <v>46387</v>
      </c>
      <c r="J1890" s="30" t="s">
        <v>1921</v>
      </c>
      <c r="K1890" s="29" t="s">
        <v>2264</v>
      </c>
      <c r="L1890" s="29" t="s">
        <v>2265</v>
      </c>
      <c r="M1890" s="29" t="s">
        <v>1978</v>
      </c>
      <c r="N1890" s="29" t="s">
        <v>1990</v>
      </c>
      <c r="O1890" s="29" t="s">
        <v>1991</v>
      </c>
      <c r="P1890" s="29" t="s">
        <v>1981</v>
      </c>
      <c r="Q1890" s="29" t="s">
        <v>1982</v>
      </c>
      <c r="R1890" s="30">
        <v>45839</v>
      </c>
      <c r="S1890" s="30"/>
      <c r="T1890" s="30">
        <v>45899</v>
      </c>
      <c r="U1890" s="30"/>
      <c r="V1890" s="29" t="s">
        <v>1983</v>
      </c>
      <c r="W1890" s="29" t="s">
        <v>1984</v>
      </c>
      <c r="X1890" s="30">
        <v>44880</v>
      </c>
      <c r="Y1890" s="29" t="s">
        <v>1985</v>
      </c>
    </row>
    <row r="1891" spans="1:25" x14ac:dyDescent="0.25">
      <c r="A1891" s="28" t="s">
        <v>2261</v>
      </c>
      <c r="B1891" s="29" t="s">
        <v>2262</v>
      </c>
      <c r="C1891" s="29" t="s">
        <v>938</v>
      </c>
      <c r="D1891" s="29" t="s">
        <v>2316</v>
      </c>
      <c r="E1891" s="29" t="s">
        <v>939</v>
      </c>
      <c r="F1891" s="29" t="s">
        <v>940</v>
      </c>
      <c r="G1891" s="29" t="s">
        <v>1975</v>
      </c>
      <c r="H1891" s="30">
        <v>44544</v>
      </c>
      <c r="I1891" s="30">
        <v>46387</v>
      </c>
      <c r="J1891" s="30" t="s">
        <v>1921</v>
      </c>
      <c r="K1891" s="29" t="s">
        <v>2264</v>
      </c>
      <c r="L1891" s="29" t="s">
        <v>2265</v>
      </c>
      <c r="M1891" s="29" t="s">
        <v>1978</v>
      </c>
      <c r="N1891" s="29" t="s">
        <v>1992</v>
      </c>
      <c r="O1891" s="29" t="s">
        <v>1993</v>
      </c>
      <c r="P1891" s="29" t="s">
        <v>1981</v>
      </c>
      <c r="Q1891" s="29" t="s">
        <v>1982</v>
      </c>
      <c r="R1891" s="30">
        <v>45930</v>
      </c>
      <c r="S1891" s="30"/>
      <c r="T1891" s="30">
        <v>45960</v>
      </c>
      <c r="U1891" s="30"/>
      <c r="V1891" s="29" t="s">
        <v>1983</v>
      </c>
      <c r="W1891" s="29" t="s">
        <v>1984</v>
      </c>
      <c r="X1891" s="30">
        <v>44880</v>
      </c>
      <c r="Y1891" s="29" t="s">
        <v>1985</v>
      </c>
    </row>
    <row r="1892" spans="1:25" x14ac:dyDescent="0.25">
      <c r="A1892" s="28" t="s">
        <v>2261</v>
      </c>
      <c r="B1892" s="29" t="s">
        <v>2262</v>
      </c>
      <c r="C1892" s="29" t="s">
        <v>938</v>
      </c>
      <c r="D1892" s="29" t="s">
        <v>2316</v>
      </c>
      <c r="E1892" s="29" t="s">
        <v>939</v>
      </c>
      <c r="F1892" s="29" t="s">
        <v>940</v>
      </c>
      <c r="G1892" s="29" t="s">
        <v>1975</v>
      </c>
      <c r="H1892" s="30">
        <v>44544</v>
      </c>
      <c r="I1892" s="30">
        <v>46387</v>
      </c>
      <c r="J1892" s="30" t="s">
        <v>1921</v>
      </c>
      <c r="K1892" s="29" t="s">
        <v>2264</v>
      </c>
      <c r="L1892" s="29" t="s">
        <v>2265</v>
      </c>
      <c r="M1892" s="29" t="s">
        <v>1978</v>
      </c>
      <c r="N1892" s="29" t="s">
        <v>1994</v>
      </c>
      <c r="O1892" s="29" t="s">
        <v>1995</v>
      </c>
      <c r="P1892" s="29" t="s">
        <v>1981</v>
      </c>
      <c r="Q1892" s="29" t="s">
        <v>1982</v>
      </c>
      <c r="R1892" s="30">
        <v>45991</v>
      </c>
      <c r="S1892" s="30"/>
      <c r="T1892" s="30">
        <v>46356</v>
      </c>
      <c r="U1892" s="30"/>
      <c r="V1892" s="29" t="s">
        <v>1983</v>
      </c>
      <c r="W1892" s="29" t="s">
        <v>1984</v>
      </c>
      <c r="X1892" s="30">
        <v>44880</v>
      </c>
      <c r="Y1892" s="29" t="s">
        <v>1985</v>
      </c>
    </row>
    <row r="1893" spans="1:25" x14ac:dyDescent="0.25">
      <c r="A1893" s="28" t="s">
        <v>2261</v>
      </c>
      <c r="B1893" s="29" t="s">
        <v>2262</v>
      </c>
      <c r="C1893" s="29" t="s">
        <v>938</v>
      </c>
      <c r="D1893" s="29" t="s">
        <v>2316</v>
      </c>
      <c r="E1893" s="29" t="s">
        <v>939</v>
      </c>
      <c r="F1893" s="29" t="s">
        <v>940</v>
      </c>
      <c r="G1893" s="29" t="s">
        <v>1975</v>
      </c>
      <c r="H1893" s="30">
        <v>44544</v>
      </c>
      <c r="I1893" s="30">
        <v>46387</v>
      </c>
      <c r="J1893" s="30" t="s">
        <v>1921</v>
      </c>
      <c r="K1893" s="29" t="s">
        <v>2264</v>
      </c>
      <c r="L1893" s="29" t="s">
        <v>2265</v>
      </c>
      <c r="M1893" s="29" t="s">
        <v>1978</v>
      </c>
      <c r="N1893" s="29" t="s">
        <v>1996</v>
      </c>
      <c r="O1893" s="29" t="s">
        <v>1997</v>
      </c>
      <c r="P1893" s="29" t="s">
        <v>1981</v>
      </c>
      <c r="Q1893" s="29" t="s">
        <v>1982</v>
      </c>
      <c r="R1893" s="30">
        <v>46357</v>
      </c>
      <c r="S1893" s="30"/>
      <c r="T1893" s="30">
        <v>46387</v>
      </c>
      <c r="U1893" s="30"/>
      <c r="V1893" s="29" t="s">
        <v>1983</v>
      </c>
      <c r="W1893" s="29" t="s">
        <v>1984</v>
      </c>
      <c r="X1893" s="30">
        <v>44880</v>
      </c>
      <c r="Y1893" s="29" t="s">
        <v>1985</v>
      </c>
    </row>
    <row r="1894" spans="1:25" x14ac:dyDescent="0.25">
      <c r="A1894" s="28" t="s">
        <v>2261</v>
      </c>
      <c r="B1894" s="29" t="s">
        <v>2262</v>
      </c>
      <c r="C1894" s="29" t="s">
        <v>941</v>
      </c>
      <c r="D1894" s="29" t="s">
        <v>2317</v>
      </c>
      <c r="E1894" s="29" t="s">
        <v>942</v>
      </c>
      <c r="F1894" s="29" t="s">
        <v>943</v>
      </c>
      <c r="G1894" s="29" t="s">
        <v>1975</v>
      </c>
      <c r="H1894" s="30">
        <v>44880</v>
      </c>
      <c r="I1894" s="30">
        <v>46022</v>
      </c>
      <c r="J1894" s="30" t="s">
        <v>1921</v>
      </c>
      <c r="K1894" s="29" t="s">
        <v>2264</v>
      </c>
      <c r="L1894" s="29" t="s">
        <v>2265</v>
      </c>
      <c r="M1894" s="29" t="s">
        <v>1978</v>
      </c>
      <c r="N1894" s="29" t="s">
        <v>1979</v>
      </c>
      <c r="O1894" s="29" t="s">
        <v>1980</v>
      </c>
      <c r="P1894" s="29" t="s">
        <v>1981</v>
      </c>
      <c r="Q1894" s="29" t="s">
        <v>1982</v>
      </c>
      <c r="R1894" s="30">
        <v>40923</v>
      </c>
      <c r="S1894" s="30">
        <v>40923</v>
      </c>
      <c r="T1894" s="30">
        <v>41018</v>
      </c>
      <c r="U1894" s="30">
        <v>41018</v>
      </c>
      <c r="V1894" s="29" t="s">
        <v>1983</v>
      </c>
      <c r="W1894" s="29" t="s">
        <v>1984</v>
      </c>
      <c r="X1894" s="30">
        <v>44880</v>
      </c>
      <c r="Y1894" s="29" t="s">
        <v>2002</v>
      </c>
    </row>
    <row r="1895" spans="1:25" x14ac:dyDescent="0.25">
      <c r="A1895" s="28" t="s">
        <v>2261</v>
      </c>
      <c r="B1895" s="29" t="s">
        <v>2262</v>
      </c>
      <c r="C1895" s="29" t="s">
        <v>941</v>
      </c>
      <c r="D1895" s="29" t="s">
        <v>2317</v>
      </c>
      <c r="E1895" s="29" t="s">
        <v>942</v>
      </c>
      <c r="F1895" s="29" t="s">
        <v>943</v>
      </c>
      <c r="G1895" s="29" t="s">
        <v>1975</v>
      </c>
      <c r="H1895" s="30">
        <v>44880</v>
      </c>
      <c r="I1895" s="30">
        <v>46022</v>
      </c>
      <c r="J1895" s="30" t="s">
        <v>1921</v>
      </c>
      <c r="K1895" s="29" t="s">
        <v>2264</v>
      </c>
      <c r="L1895" s="29" t="s">
        <v>2265</v>
      </c>
      <c r="M1895" s="29" t="s">
        <v>1978</v>
      </c>
      <c r="N1895" s="29" t="s">
        <v>1986</v>
      </c>
      <c r="O1895" s="29" t="s">
        <v>1987</v>
      </c>
      <c r="P1895" s="29" t="s">
        <v>1981</v>
      </c>
      <c r="Q1895" s="29" t="s">
        <v>1982</v>
      </c>
      <c r="R1895" s="30">
        <v>41054</v>
      </c>
      <c r="S1895" s="30">
        <v>41054</v>
      </c>
      <c r="T1895" s="30">
        <v>41431</v>
      </c>
      <c r="U1895" s="30">
        <v>41431</v>
      </c>
      <c r="V1895" s="29" t="s">
        <v>1983</v>
      </c>
      <c r="W1895" s="29" t="s">
        <v>1984</v>
      </c>
      <c r="X1895" s="30">
        <v>44880</v>
      </c>
      <c r="Y1895" s="29" t="s">
        <v>2002</v>
      </c>
    </row>
    <row r="1896" spans="1:25" x14ac:dyDescent="0.25">
      <c r="A1896" s="28" t="s">
        <v>2261</v>
      </c>
      <c r="B1896" s="29" t="s">
        <v>2262</v>
      </c>
      <c r="C1896" s="29" t="s">
        <v>941</v>
      </c>
      <c r="D1896" s="29" t="s">
        <v>2317</v>
      </c>
      <c r="E1896" s="29" t="s">
        <v>942</v>
      </c>
      <c r="F1896" s="29" t="s">
        <v>943</v>
      </c>
      <c r="G1896" s="29" t="s">
        <v>1975</v>
      </c>
      <c r="H1896" s="30">
        <v>44880</v>
      </c>
      <c r="I1896" s="30">
        <v>46022</v>
      </c>
      <c r="J1896" s="30" t="s">
        <v>1921</v>
      </c>
      <c r="K1896" s="29" t="s">
        <v>2264</v>
      </c>
      <c r="L1896" s="29" t="s">
        <v>2265</v>
      </c>
      <c r="M1896" s="29" t="s">
        <v>1978</v>
      </c>
      <c r="N1896" s="29" t="s">
        <v>1988</v>
      </c>
      <c r="O1896" s="29" t="s">
        <v>1989</v>
      </c>
      <c r="P1896" s="29" t="s">
        <v>1981</v>
      </c>
      <c r="Q1896" s="29" t="s">
        <v>1982</v>
      </c>
      <c r="R1896" s="30">
        <v>41520</v>
      </c>
      <c r="S1896" s="30">
        <v>41520</v>
      </c>
      <c r="T1896" s="30">
        <v>41768</v>
      </c>
      <c r="U1896" s="30">
        <v>45180</v>
      </c>
      <c r="V1896" s="29" t="s">
        <v>1983</v>
      </c>
      <c r="W1896" s="29" t="s">
        <v>1984</v>
      </c>
      <c r="X1896" s="30">
        <v>44880</v>
      </c>
      <c r="Y1896" s="29" t="s">
        <v>2002</v>
      </c>
    </row>
    <row r="1897" spans="1:25" x14ac:dyDescent="0.25">
      <c r="A1897" s="28" t="s">
        <v>2261</v>
      </c>
      <c r="B1897" s="29" t="s">
        <v>2262</v>
      </c>
      <c r="C1897" s="29" t="s">
        <v>941</v>
      </c>
      <c r="D1897" s="29" t="s">
        <v>2317</v>
      </c>
      <c r="E1897" s="29" t="s">
        <v>942</v>
      </c>
      <c r="F1897" s="29" t="s">
        <v>943</v>
      </c>
      <c r="G1897" s="29" t="s">
        <v>1975</v>
      </c>
      <c r="H1897" s="30">
        <v>44880</v>
      </c>
      <c r="I1897" s="30">
        <v>46022</v>
      </c>
      <c r="J1897" s="30" t="s">
        <v>1921</v>
      </c>
      <c r="K1897" s="29" t="s">
        <v>2264</v>
      </c>
      <c r="L1897" s="29" t="s">
        <v>2265</v>
      </c>
      <c r="M1897" s="29" t="s">
        <v>1978</v>
      </c>
      <c r="N1897" s="29" t="s">
        <v>1990</v>
      </c>
      <c r="O1897" s="29" t="s">
        <v>1991</v>
      </c>
      <c r="P1897" s="29" t="s">
        <v>1981</v>
      </c>
      <c r="Q1897" s="29" t="s">
        <v>1982</v>
      </c>
      <c r="R1897" s="30">
        <v>45383</v>
      </c>
      <c r="S1897" s="30">
        <v>45455</v>
      </c>
      <c r="T1897" s="30">
        <v>45412</v>
      </c>
      <c r="U1897" s="30">
        <v>45457</v>
      </c>
      <c r="V1897" s="29" t="s">
        <v>1983</v>
      </c>
      <c r="W1897" s="29" t="s">
        <v>1984</v>
      </c>
      <c r="X1897" s="30">
        <v>44880</v>
      </c>
      <c r="Y1897" s="29" t="s">
        <v>2002</v>
      </c>
    </row>
    <row r="1898" spans="1:25" x14ac:dyDescent="0.25">
      <c r="A1898" s="28" t="s">
        <v>2261</v>
      </c>
      <c r="B1898" s="29" t="s">
        <v>2262</v>
      </c>
      <c r="C1898" s="29" t="s">
        <v>941</v>
      </c>
      <c r="D1898" s="29" t="s">
        <v>2317</v>
      </c>
      <c r="E1898" s="29" t="s">
        <v>942</v>
      </c>
      <c r="F1898" s="29" t="s">
        <v>943</v>
      </c>
      <c r="G1898" s="29" t="s">
        <v>1975</v>
      </c>
      <c r="H1898" s="30">
        <v>44880</v>
      </c>
      <c r="I1898" s="30">
        <v>46022</v>
      </c>
      <c r="J1898" s="30" t="s">
        <v>1921</v>
      </c>
      <c r="K1898" s="29" t="s">
        <v>2264</v>
      </c>
      <c r="L1898" s="29" t="s">
        <v>2265</v>
      </c>
      <c r="M1898" s="29" t="s">
        <v>1978</v>
      </c>
      <c r="N1898" s="29" t="s">
        <v>1992</v>
      </c>
      <c r="O1898" s="29" t="s">
        <v>1993</v>
      </c>
      <c r="P1898" s="29" t="s">
        <v>1981</v>
      </c>
      <c r="Q1898" s="29" t="s">
        <v>1982</v>
      </c>
      <c r="R1898" s="30">
        <v>45385</v>
      </c>
      <c r="S1898" s="30"/>
      <c r="T1898" s="30">
        <v>45410</v>
      </c>
      <c r="U1898" s="30"/>
      <c r="V1898" s="29" t="s">
        <v>1983</v>
      </c>
      <c r="W1898" s="29" t="s">
        <v>1984</v>
      </c>
      <c r="X1898" s="30">
        <v>44880</v>
      </c>
      <c r="Y1898" s="29" t="s">
        <v>2002</v>
      </c>
    </row>
    <row r="1899" spans="1:25" x14ac:dyDescent="0.25">
      <c r="A1899" s="28" t="s">
        <v>2261</v>
      </c>
      <c r="B1899" s="29" t="s">
        <v>2262</v>
      </c>
      <c r="C1899" s="29" t="s">
        <v>941</v>
      </c>
      <c r="D1899" s="29" t="s">
        <v>2317</v>
      </c>
      <c r="E1899" s="29" t="s">
        <v>942</v>
      </c>
      <c r="F1899" s="29" t="s">
        <v>943</v>
      </c>
      <c r="G1899" s="29" t="s">
        <v>1975</v>
      </c>
      <c r="H1899" s="30">
        <v>44880</v>
      </c>
      <c r="I1899" s="30">
        <v>46022</v>
      </c>
      <c r="J1899" s="30" t="s">
        <v>1921</v>
      </c>
      <c r="K1899" s="29" t="s">
        <v>2264</v>
      </c>
      <c r="L1899" s="29" t="s">
        <v>2265</v>
      </c>
      <c r="M1899" s="29" t="s">
        <v>1978</v>
      </c>
      <c r="N1899" s="29" t="s">
        <v>1994</v>
      </c>
      <c r="O1899" s="29" t="s">
        <v>1995</v>
      </c>
      <c r="P1899" s="29" t="s">
        <v>1981</v>
      </c>
      <c r="Q1899" s="29" t="s">
        <v>1982</v>
      </c>
      <c r="R1899" s="30">
        <v>45413</v>
      </c>
      <c r="S1899" s="30">
        <v>45694</v>
      </c>
      <c r="T1899" s="30">
        <v>45940</v>
      </c>
      <c r="U1899" s="30"/>
      <c r="V1899" s="29" t="s">
        <v>1983</v>
      </c>
      <c r="W1899" s="29" t="s">
        <v>1984</v>
      </c>
      <c r="X1899" s="30">
        <v>44880</v>
      </c>
      <c r="Y1899" s="29" t="s">
        <v>2002</v>
      </c>
    </row>
    <row r="1900" spans="1:25" x14ac:dyDescent="0.25">
      <c r="A1900" s="28" t="s">
        <v>2261</v>
      </c>
      <c r="B1900" s="29" t="s">
        <v>2262</v>
      </c>
      <c r="C1900" s="29" t="s">
        <v>941</v>
      </c>
      <c r="D1900" s="29" t="s">
        <v>2317</v>
      </c>
      <c r="E1900" s="29" t="s">
        <v>942</v>
      </c>
      <c r="F1900" s="29" t="s">
        <v>943</v>
      </c>
      <c r="G1900" s="29" t="s">
        <v>1975</v>
      </c>
      <c r="H1900" s="30">
        <v>44880</v>
      </c>
      <c r="I1900" s="30">
        <v>46022</v>
      </c>
      <c r="J1900" s="30" t="s">
        <v>1921</v>
      </c>
      <c r="K1900" s="29" t="s">
        <v>2264</v>
      </c>
      <c r="L1900" s="29" t="s">
        <v>2265</v>
      </c>
      <c r="M1900" s="29" t="s">
        <v>1978</v>
      </c>
      <c r="N1900" s="29" t="s">
        <v>1996</v>
      </c>
      <c r="O1900" s="29" t="s">
        <v>1997</v>
      </c>
      <c r="P1900" s="29" t="s">
        <v>1981</v>
      </c>
      <c r="Q1900" s="29" t="s">
        <v>1982</v>
      </c>
      <c r="R1900" s="30">
        <v>45962</v>
      </c>
      <c r="S1900" s="30"/>
      <c r="T1900" s="30">
        <v>46022</v>
      </c>
      <c r="U1900" s="30"/>
      <c r="V1900" s="29" t="s">
        <v>1983</v>
      </c>
      <c r="W1900" s="29" t="s">
        <v>1984</v>
      </c>
      <c r="X1900" s="30">
        <v>44880</v>
      </c>
      <c r="Y1900" s="29" t="s">
        <v>2002</v>
      </c>
    </row>
    <row r="1901" spans="1:25" x14ac:dyDescent="0.25">
      <c r="A1901" s="28" t="s">
        <v>2261</v>
      </c>
      <c r="B1901" s="29" t="s">
        <v>2262</v>
      </c>
      <c r="C1901" s="29" t="s">
        <v>926</v>
      </c>
      <c r="D1901" s="29" t="s">
        <v>2312</v>
      </c>
      <c r="E1901" s="29" t="s">
        <v>927</v>
      </c>
      <c r="F1901" s="29" t="s">
        <v>928</v>
      </c>
      <c r="G1901" s="29" t="s">
        <v>1975</v>
      </c>
      <c r="H1901" s="30">
        <v>44880</v>
      </c>
      <c r="I1901" s="30">
        <v>46022</v>
      </c>
      <c r="J1901" s="30" t="s">
        <v>1921</v>
      </c>
      <c r="K1901" s="29" t="s">
        <v>2264</v>
      </c>
      <c r="L1901" s="29" t="s">
        <v>2265</v>
      </c>
      <c r="M1901" s="29" t="s">
        <v>1978</v>
      </c>
      <c r="N1901" s="29" t="s">
        <v>1979</v>
      </c>
      <c r="O1901" s="29" t="s">
        <v>1980</v>
      </c>
      <c r="P1901" s="29" t="s">
        <v>1981</v>
      </c>
      <c r="Q1901" s="29" t="s">
        <v>1982</v>
      </c>
      <c r="R1901" s="30">
        <v>42941</v>
      </c>
      <c r="S1901" s="30">
        <v>42941</v>
      </c>
      <c r="T1901" s="30">
        <v>42993</v>
      </c>
      <c r="U1901" s="30">
        <v>42993</v>
      </c>
      <c r="V1901" s="29" t="s">
        <v>2000</v>
      </c>
      <c r="W1901" s="29" t="s">
        <v>2001</v>
      </c>
      <c r="X1901" s="30">
        <v>44880</v>
      </c>
      <c r="Y1901" s="29" t="s">
        <v>1985</v>
      </c>
    </row>
    <row r="1902" spans="1:25" x14ac:dyDescent="0.25">
      <c r="A1902" s="28" t="s">
        <v>2261</v>
      </c>
      <c r="B1902" s="29" t="s">
        <v>2262</v>
      </c>
      <c r="C1902" s="29" t="s">
        <v>926</v>
      </c>
      <c r="D1902" s="29" t="s">
        <v>2312</v>
      </c>
      <c r="E1902" s="29" t="s">
        <v>927</v>
      </c>
      <c r="F1902" s="29" t="s">
        <v>928</v>
      </c>
      <c r="G1902" s="29" t="s">
        <v>1975</v>
      </c>
      <c r="H1902" s="30">
        <v>44880</v>
      </c>
      <c r="I1902" s="30">
        <v>46022</v>
      </c>
      <c r="J1902" s="30" t="s">
        <v>1921</v>
      </c>
      <c r="K1902" s="29" t="s">
        <v>2264</v>
      </c>
      <c r="L1902" s="29" t="s">
        <v>2265</v>
      </c>
      <c r="M1902" s="29" t="s">
        <v>1978</v>
      </c>
      <c r="N1902" s="29" t="s">
        <v>1986</v>
      </c>
      <c r="O1902" s="29" t="s">
        <v>1987</v>
      </c>
      <c r="P1902" s="29" t="s">
        <v>1981</v>
      </c>
      <c r="Q1902" s="29" t="s">
        <v>1982</v>
      </c>
      <c r="R1902" s="30">
        <v>43005</v>
      </c>
      <c r="S1902" s="30">
        <v>43005</v>
      </c>
      <c r="T1902" s="30">
        <v>43023</v>
      </c>
      <c r="U1902" s="30">
        <v>43023</v>
      </c>
      <c r="V1902" s="29" t="s">
        <v>2000</v>
      </c>
      <c r="W1902" s="29" t="s">
        <v>2001</v>
      </c>
      <c r="X1902" s="30">
        <v>44880</v>
      </c>
      <c r="Y1902" s="29" t="s">
        <v>1985</v>
      </c>
    </row>
    <row r="1903" spans="1:25" x14ac:dyDescent="0.25">
      <c r="A1903" s="28" t="s">
        <v>2261</v>
      </c>
      <c r="B1903" s="29" t="s">
        <v>2262</v>
      </c>
      <c r="C1903" s="29" t="s">
        <v>926</v>
      </c>
      <c r="D1903" s="29" t="s">
        <v>2312</v>
      </c>
      <c r="E1903" s="29" t="s">
        <v>927</v>
      </c>
      <c r="F1903" s="29" t="s">
        <v>928</v>
      </c>
      <c r="G1903" s="29" t="s">
        <v>1975</v>
      </c>
      <c r="H1903" s="30">
        <v>44880</v>
      </c>
      <c r="I1903" s="30">
        <v>46022</v>
      </c>
      <c r="J1903" s="30" t="s">
        <v>1921</v>
      </c>
      <c r="K1903" s="29" t="s">
        <v>2264</v>
      </c>
      <c r="L1903" s="29" t="s">
        <v>2265</v>
      </c>
      <c r="M1903" s="29" t="s">
        <v>1978</v>
      </c>
      <c r="N1903" s="29" t="s">
        <v>1988</v>
      </c>
      <c r="O1903" s="29" t="s">
        <v>1989</v>
      </c>
      <c r="P1903" s="29" t="s">
        <v>1981</v>
      </c>
      <c r="Q1903" s="29" t="s">
        <v>1982</v>
      </c>
      <c r="R1903" s="30">
        <v>43059</v>
      </c>
      <c r="S1903" s="30">
        <v>43059</v>
      </c>
      <c r="T1903" s="30">
        <v>43067</v>
      </c>
      <c r="U1903" s="30">
        <v>43067</v>
      </c>
      <c r="V1903" s="29" t="s">
        <v>2000</v>
      </c>
      <c r="W1903" s="29" t="s">
        <v>2001</v>
      </c>
      <c r="X1903" s="30">
        <v>44880</v>
      </c>
      <c r="Y1903" s="29" t="s">
        <v>1985</v>
      </c>
    </row>
    <row r="1904" spans="1:25" x14ac:dyDescent="0.25">
      <c r="A1904" s="28" t="s">
        <v>2261</v>
      </c>
      <c r="B1904" s="29" t="s">
        <v>2262</v>
      </c>
      <c r="C1904" s="29" t="s">
        <v>926</v>
      </c>
      <c r="D1904" s="29" t="s">
        <v>2312</v>
      </c>
      <c r="E1904" s="29" t="s">
        <v>927</v>
      </c>
      <c r="F1904" s="29" t="s">
        <v>928</v>
      </c>
      <c r="G1904" s="29" t="s">
        <v>1975</v>
      </c>
      <c r="H1904" s="30">
        <v>44880</v>
      </c>
      <c r="I1904" s="30">
        <v>46022</v>
      </c>
      <c r="J1904" s="30" t="s">
        <v>1921</v>
      </c>
      <c r="K1904" s="29" t="s">
        <v>2264</v>
      </c>
      <c r="L1904" s="29" t="s">
        <v>2265</v>
      </c>
      <c r="M1904" s="29" t="s">
        <v>1978</v>
      </c>
      <c r="N1904" s="29" t="s">
        <v>1990</v>
      </c>
      <c r="O1904" s="29" t="s">
        <v>1991</v>
      </c>
      <c r="P1904" s="29" t="s">
        <v>1981</v>
      </c>
      <c r="Q1904" s="29" t="s">
        <v>1982</v>
      </c>
      <c r="R1904" s="30">
        <v>45468</v>
      </c>
      <c r="S1904" s="30">
        <v>45468</v>
      </c>
      <c r="T1904" s="30">
        <v>45771</v>
      </c>
      <c r="U1904" s="30"/>
      <c r="V1904" s="29" t="s">
        <v>2000</v>
      </c>
      <c r="W1904" s="29" t="s">
        <v>2001</v>
      </c>
      <c r="X1904" s="30">
        <v>44880</v>
      </c>
      <c r="Y1904" s="29" t="s">
        <v>1985</v>
      </c>
    </row>
    <row r="1905" spans="1:25" x14ac:dyDescent="0.25">
      <c r="A1905" s="28" t="s">
        <v>2261</v>
      </c>
      <c r="B1905" s="29" t="s">
        <v>2262</v>
      </c>
      <c r="C1905" s="29" t="s">
        <v>926</v>
      </c>
      <c r="D1905" s="29" t="s">
        <v>2312</v>
      </c>
      <c r="E1905" s="29" t="s">
        <v>927</v>
      </c>
      <c r="F1905" s="29" t="s">
        <v>928</v>
      </c>
      <c r="G1905" s="29" t="s">
        <v>1975</v>
      </c>
      <c r="H1905" s="30">
        <v>44880</v>
      </c>
      <c r="I1905" s="30">
        <v>46022</v>
      </c>
      <c r="J1905" s="30" t="s">
        <v>1921</v>
      </c>
      <c r="K1905" s="29" t="s">
        <v>2264</v>
      </c>
      <c r="L1905" s="29" t="s">
        <v>2265</v>
      </c>
      <c r="M1905" s="29" t="s">
        <v>1978</v>
      </c>
      <c r="N1905" s="29" t="s">
        <v>1992</v>
      </c>
      <c r="O1905" s="29" t="s">
        <v>1993</v>
      </c>
      <c r="P1905" s="29" t="s">
        <v>1981</v>
      </c>
      <c r="Q1905" s="29" t="s">
        <v>1982</v>
      </c>
      <c r="R1905" s="30">
        <v>45713</v>
      </c>
      <c r="S1905" s="30"/>
      <c r="T1905" s="30">
        <v>45716</v>
      </c>
      <c r="U1905" s="30"/>
      <c r="V1905" s="29" t="s">
        <v>2000</v>
      </c>
      <c r="W1905" s="29" t="s">
        <v>2001</v>
      </c>
      <c r="X1905" s="30">
        <v>44880</v>
      </c>
      <c r="Y1905" s="29" t="s">
        <v>1985</v>
      </c>
    </row>
    <row r="1906" spans="1:25" x14ac:dyDescent="0.25">
      <c r="A1906" s="28" t="s">
        <v>2261</v>
      </c>
      <c r="B1906" s="29" t="s">
        <v>2262</v>
      </c>
      <c r="C1906" s="29" t="s">
        <v>926</v>
      </c>
      <c r="D1906" s="29" t="s">
        <v>2312</v>
      </c>
      <c r="E1906" s="29" t="s">
        <v>927</v>
      </c>
      <c r="F1906" s="29" t="s">
        <v>928</v>
      </c>
      <c r="G1906" s="29" t="s">
        <v>1975</v>
      </c>
      <c r="H1906" s="30">
        <v>44880</v>
      </c>
      <c r="I1906" s="30">
        <v>46022</v>
      </c>
      <c r="J1906" s="30" t="s">
        <v>1921</v>
      </c>
      <c r="K1906" s="29" t="s">
        <v>2264</v>
      </c>
      <c r="L1906" s="29" t="s">
        <v>2265</v>
      </c>
      <c r="M1906" s="29" t="s">
        <v>1978</v>
      </c>
      <c r="N1906" s="29" t="s">
        <v>1994</v>
      </c>
      <c r="O1906" s="29" t="s">
        <v>1995</v>
      </c>
      <c r="P1906" s="29" t="s">
        <v>1981</v>
      </c>
      <c r="Q1906" s="29" t="s">
        <v>1982</v>
      </c>
      <c r="R1906" s="30">
        <v>45717</v>
      </c>
      <c r="S1906" s="30"/>
      <c r="T1906" s="30">
        <v>45943</v>
      </c>
      <c r="U1906" s="30"/>
      <c r="V1906" s="29" t="s">
        <v>2000</v>
      </c>
      <c r="W1906" s="29" t="s">
        <v>2001</v>
      </c>
      <c r="X1906" s="30">
        <v>44880</v>
      </c>
      <c r="Y1906" s="29" t="s">
        <v>1985</v>
      </c>
    </row>
    <row r="1907" spans="1:25" x14ac:dyDescent="0.25">
      <c r="A1907" s="28" t="s">
        <v>2261</v>
      </c>
      <c r="B1907" s="29" t="s">
        <v>2262</v>
      </c>
      <c r="C1907" s="29" t="s">
        <v>926</v>
      </c>
      <c r="D1907" s="29" t="s">
        <v>2312</v>
      </c>
      <c r="E1907" s="29" t="s">
        <v>927</v>
      </c>
      <c r="F1907" s="29" t="s">
        <v>928</v>
      </c>
      <c r="G1907" s="29" t="s">
        <v>1975</v>
      </c>
      <c r="H1907" s="30">
        <v>44880</v>
      </c>
      <c r="I1907" s="30">
        <v>46022</v>
      </c>
      <c r="J1907" s="30" t="s">
        <v>1921</v>
      </c>
      <c r="K1907" s="29" t="s">
        <v>2264</v>
      </c>
      <c r="L1907" s="29" t="s">
        <v>2265</v>
      </c>
      <c r="M1907" s="29" t="s">
        <v>1978</v>
      </c>
      <c r="N1907" s="29" t="s">
        <v>1996</v>
      </c>
      <c r="O1907" s="29" t="s">
        <v>1997</v>
      </c>
      <c r="P1907" s="29" t="s">
        <v>1981</v>
      </c>
      <c r="Q1907" s="29" t="s">
        <v>1982</v>
      </c>
      <c r="R1907" s="30">
        <v>45944</v>
      </c>
      <c r="S1907" s="30"/>
      <c r="T1907" s="30">
        <v>46022</v>
      </c>
      <c r="U1907" s="30"/>
      <c r="V1907" s="29" t="s">
        <v>2000</v>
      </c>
      <c r="W1907" s="29" t="s">
        <v>2001</v>
      </c>
      <c r="X1907" s="30">
        <v>44880</v>
      </c>
      <c r="Y1907" s="29" t="s">
        <v>1985</v>
      </c>
    </row>
    <row r="1908" spans="1:25" x14ac:dyDescent="0.25">
      <c r="A1908" s="28" t="s">
        <v>2261</v>
      </c>
      <c r="B1908" s="29" t="s">
        <v>2262</v>
      </c>
      <c r="C1908" s="29" t="s">
        <v>896</v>
      </c>
      <c r="D1908" s="29" t="s">
        <v>2302</v>
      </c>
      <c r="E1908" s="29" t="s">
        <v>897</v>
      </c>
      <c r="F1908" s="29" t="s">
        <v>898</v>
      </c>
      <c r="G1908" s="29" t="s">
        <v>1975</v>
      </c>
      <c r="H1908" s="30">
        <v>44729</v>
      </c>
      <c r="I1908" s="30">
        <v>46022</v>
      </c>
      <c r="J1908" s="30" t="s">
        <v>1921</v>
      </c>
      <c r="K1908" s="29" t="s">
        <v>2264</v>
      </c>
      <c r="L1908" s="29" t="s">
        <v>2265</v>
      </c>
      <c r="M1908" s="29" t="s">
        <v>1978</v>
      </c>
      <c r="N1908" s="29" t="s">
        <v>1979</v>
      </c>
      <c r="O1908" s="29" t="s">
        <v>1980</v>
      </c>
      <c r="P1908" s="29" t="s">
        <v>1981</v>
      </c>
      <c r="Q1908" s="29" t="s">
        <v>1982</v>
      </c>
      <c r="R1908" s="30">
        <v>44515</v>
      </c>
      <c r="S1908" s="30">
        <v>44515</v>
      </c>
      <c r="T1908" s="30">
        <v>44545</v>
      </c>
      <c r="U1908" s="30">
        <v>44545</v>
      </c>
      <c r="V1908" s="29" t="s">
        <v>2000</v>
      </c>
      <c r="W1908" s="29" t="s">
        <v>2001</v>
      </c>
      <c r="X1908" s="30">
        <v>44880</v>
      </c>
      <c r="Y1908" s="29" t="s">
        <v>1985</v>
      </c>
    </row>
    <row r="1909" spans="1:25" x14ac:dyDescent="0.25">
      <c r="A1909" s="28" t="s">
        <v>2261</v>
      </c>
      <c r="B1909" s="29" t="s">
        <v>2262</v>
      </c>
      <c r="C1909" s="29" t="s">
        <v>896</v>
      </c>
      <c r="D1909" s="29" t="s">
        <v>2302</v>
      </c>
      <c r="E1909" s="29" t="s">
        <v>897</v>
      </c>
      <c r="F1909" s="29" t="s">
        <v>898</v>
      </c>
      <c r="G1909" s="29" t="s">
        <v>1975</v>
      </c>
      <c r="H1909" s="30">
        <v>44729</v>
      </c>
      <c r="I1909" s="30">
        <v>46022</v>
      </c>
      <c r="J1909" s="30" t="s">
        <v>1921</v>
      </c>
      <c r="K1909" s="29" t="s">
        <v>2264</v>
      </c>
      <c r="L1909" s="29" t="s">
        <v>2265</v>
      </c>
      <c r="M1909" s="29" t="s">
        <v>1978</v>
      </c>
      <c r="N1909" s="29" t="s">
        <v>1986</v>
      </c>
      <c r="O1909" s="29" t="s">
        <v>1987</v>
      </c>
      <c r="P1909" s="29" t="s">
        <v>1981</v>
      </c>
      <c r="Q1909" s="29" t="s">
        <v>1982</v>
      </c>
      <c r="R1909" s="30">
        <v>45342</v>
      </c>
      <c r="S1909" s="30">
        <v>45390</v>
      </c>
      <c r="T1909" s="30">
        <v>45372</v>
      </c>
      <c r="U1909" s="30">
        <v>45474</v>
      </c>
      <c r="V1909" s="29" t="s">
        <v>2000</v>
      </c>
      <c r="W1909" s="29" t="s">
        <v>2001</v>
      </c>
      <c r="X1909" s="30">
        <v>44880</v>
      </c>
      <c r="Y1909" s="29" t="s">
        <v>1985</v>
      </c>
    </row>
    <row r="1910" spans="1:25" x14ac:dyDescent="0.25">
      <c r="A1910" s="28" t="s">
        <v>2261</v>
      </c>
      <c r="B1910" s="29" t="s">
        <v>2262</v>
      </c>
      <c r="C1910" s="29" t="s">
        <v>896</v>
      </c>
      <c r="D1910" s="29" t="s">
        <v>2302</v>
      </c>
      <c r="E1910" s="29" t="s">
        <v>897</v>
      </c>
      <c r="F1910" s="29" t="s">
        <v>898</v>
      </c>
      <c r="G1910" s="29" t="s">
        <v>1975</v>
      </c>
      <c r="H1910" s="30">
        <v>44729</v>
      </c>
      <c r="I1910" s="30">
        <v>46022</v>
      </c>
      <c r="J1910" s="30" t="s">
        <v>1921</v>
      </c>
      <c r="K1910" s="29" t="s">
        <v>2264</v>
      </c>
      <c r="L1910" s="29" t="s">
        <v>2265</v>
      </c>
      <c r="M1910" s="29" t="s">
        <v>1978</v>
      </c>
      <c r="N1910" s="29" t="s">
        <v>1988</v>
      </c>
      <c r="O1910" s="29" t="s">
        <v>1989</v>
      </c>
      <c r="P1910" s="29" t="s">
        <v>1981</v>
      </c>
      <c r="Q1910" s="29" t="s">
        <v>1982</v>
      </c>
      <c r="R1910" s="30">
        <v>45636</v>
      </c>
      <c r="S1910" s="30">
        <v>45638</v>
      </c>
      <c r="T1910" s="30">
        <v>45646</v>
      </c>
      <c r="U1910" s="30"/>
      <c r="V1910" s="29" t="s">
        <v>2000</v>
      </c>
      <c r="W1910" s="29" t="s">
        <v>2001</v>
      </c>
      <c r="X1910" s="30">
        <v>44880</v>
      </c>
      <c r="Y1910" s="29" t="s">
        <v>1985</v>
      </c>
    </row>
    <row r="1911" spans="1:25" x14ac:dyDescent="0.25">
      <c r="A1911" s="28" t="s">
        <v>2261</v>
      </c>
      <c r="B1911" s="29" t="s">
        <v>2262</v>
      </c>
      <c r="C1911" s="29" t="s">
        <v>896</v>
      </c>
      <c r="D1911" s="29" t="s">
        <v>2302</v>
      </c>
      <c r="E1911" s="29" t="s">
        <v>897</v>
      </c>
      <c r="F1911" s="29" t="s">
        <v>898</v>
      </c>
      <c r="G1911" s="29" t="s">
        <v>1975</v>
      </c>
      <c r="H1911" s="30">
        <v>44729</v>
      </c>
      <c r="I1911" s="30">
        <v>46022</v>
      </c>
      <c r="J1911" s="30" t="s">
        <v>1921</v>
      </c>
      <c r="K1911" s="29" t="s">
        <v>2264</v>
      </c>
      <c r="L1911" s="29" t="s">
        <v>2265</v>
      </c>
      <c r="M1911" s="29" t="s">
        <v>1978</v>
      </c>
      <c r="N1911" s="29" t="s">
        <v>1990</v>
      </c>
      <c r="O1911" s="29" t="s">
        <v>1991</v>
      </c>
      <c r="P1911" s="29" t="s">
        <v>1981</v>
      </c>
      <c r="Q1911" s="29" t="s">
        <v>1982</v>
      </c>
      <c r="R1911" s="30">
        <v>45823</v>
      </c>
      <c r="S1911" s="30"/>
      <c r="T1911" s="30">
        <v>45883</v>
      </c>
      <c r="U1911" s="30"/>
      <c r="V1911" s="29" t="s">
        <v>2000</v>
      </c>
      <c r="W1911" s="29" t="s">
        <v>2001</v>
      </c>
      <c r="X1911" s="30">
        <v>44880</v>
      </c>
      <c r="Y1911" s="29" t="s">
        <v>1985</v>
      </c>
    </row>
    <row r="1912" spans="1:25" x14ac:dyDescent="0.25">
      <c r="A1912" s="28" t="s">
        <v>2261</v>
      </c>
      <c r="B1912" s="29" t="s">
        <v>2262</v>
      </c>
      <c r="C1912" s="29" t="s">
        <v>896</v>
      </c>
      <c r="D1912" s="29" t="s">
        <v>2302</v>
      </c>
      <c r="E1912" s="29" t="s">
        <v>897</v>
      </c>
      <c r="F1912" s="29" t="s">
        <v>898</v>
      </c>
      <c r="G1912" s="29" t="s">
        <v>1975</v>
      </c>
      <c r="H1912" s="30">
        <v>44729</v>
      </c>
      <c r="I1912" s="30">
        <v>46022</v>
      </c>
      <c r="J1912" s="30" t="s">
        <v>1921</v>
      </c>
      <c r="K1912" s="29" t="s">
        <v>2264</v>
      </c>
      <c r="L1912" s="29" t="s">
        <v>2265</v>
      </c>
      <c r="M1912" s="29" t="s">
        <v>1978</v>
      </c>
      <c r="N1912" s="29" t="s">
        <v>1992</v>
      </c>
      <c r="O1912" s="29" t="s">
        <v>1993</v>
      </c>
      <c r="P1912" s="29" t="s">
        <v>1981</v>
      </c>
      <c r="Q1912" s="29" t="s">
        <v>1982</v>
      </c>
      <c r="R1912" s="30">
        <v>45901</v>
      </c>
      <c r="S1912" s="30"/>
      <c r="T1912" s="30">
        <v>45961</v>
      </c>
      <c r="U1912" s="30"/>
      <c r="V1912" s="29" t="s">
        <v>2000</v>
      </c>
      <c r="W1912" s="29" t="s">
        <v>2001</v>
      </c>
      <c r="X1912" s="30">
        <v>44880</v>
      </c>
      <c r="Y1912" s="29" t="s">
        <v>1985</v>
      </c>
    </row>
    <row r="1913" spans="1:25" x14ac:dyDescent="0.25">
      <c r="A1913" s="28" t="s">
        <v>2261</v>
      </c>
      <c r="B1913" s="29" t="s">
        <v>2262</v>
      </c>
      <c r="C1913" s="29" t="s">
        <v>896</v>
      </c>
      <c r="D1913" s="29" t="s">
        <v>2302</v>
      </c>
      <c r="E1913" s="29" t="s">
        <v>897</v>
      </c>
      <c r="F1913" s="29" t="s">
        <v>898</v>
      </c>
      <c r="G1913" s="29" t="s">
        <v>1975</v>
      </c>
      <c r="H1913" s="30">
        <v>44729</v>
      </c>
      <c r="I1913" s="30">
        <v>46022</v>
      </c>
      <c r="J1913" s="30" t="s">
        <v>1921</v>
      </c>
      <c r="K1913" s="29" t="s">
        <v>2264</v>
      </c>
      <c r="L1913" s="29" t="s">
        <v>2265</v>
      </c>
      <c r="M1913" s="29" t="s">
        <v>1978</v>
      </c>
      <c r="N1913" s="29" t="s">
        <v>1994</v>
      </c>
      <c r="O1913" s="29" t="s">
        <v>1995</v>
      </c>
      <c r="P1913" s="29" t="s">
        <v>1981</v>
      </c>
      <c r="Q1913" s="29" t="s">
        <v>1982</v>
      </c>
      <c r="R1913" s="30">
        <v>45961</v>
      </c>
      <c r="S1913" s="30"/>
      <c r="T1913" s="30">
        <v>46356</v>
      </c>
      <c r="U1913" s="30"/>
      <c r="V1913" s="29" t="s">
        <v>2000</v>
      </c>
      <c r="W1913" s="29" t="s">
        <v>2001</v>
      </c>
      <c r="X1913" s="30">
        <v>44880</v>
      </c>
      <c r="Y1913" s="29" t="s">
        <v>1985</v>
      </c>
    </row>
    <row r="1914" spans="1:25" x14ac:dyDescent="0.25">
      <c r="A1914" s="28" t="s">
        <v>2261</v>
      </c>
      <c r="B1914" s="29" t="s">
        <v>2262</v>
      </c>
      <c r="C1914" s="29" t="s">
        <v>896</v>
      </c>
      <c r="D1914" s="29" t="s">
        <v>2302</v>
      </c>
      <c r="E1914" s="29" t="s">
        <v>897</v>
      </c>
      <c r="F1914" s="29" t="s">
        <v>898</v>
      </c>
      <c r="G1914" s="29" t="s">
        <v>1975</v>
      </c>
      <c r="H1914" s="30">
        <v>44729</v>
      </c>
      <c r="I1914" s="30">
        <v>46022</v>
      </c>
      <c r="J1914" s="30" t="s">
        <v>1921</v>
      </c>
      <c r="K1914" s="29" t="s">
        <v>2264</v>
      </c>
      <c r="L1914" s="29" t="s">
        <v>2265</v>
      </c>
      <c r="M1914" s="29" t="s">
        <v>1978</v>
      </c>
      <c r="N1914" s="29" t="s">
        <v>1996</v>
      </c>
      <c r="O1914" s="29" t="s">
        <v>1997</v>
      </c>
      <c r="P1914" s="29" t="s">
        <v>1981</v>
      </c>
      <c r="Q1914" s="29" t="s">
        <v>1982</v>
      </c>
      <c r="R1914" s="30">
        <v>46357</v>
      </c>
      <c r="S1914" s="30"/>
      <c r="T1914" s="30">
        <v>46387</v>
      </c>
      <c r="U1914" s="30"/>
      <c r="V1914" s="29" t="s">
        <v>2000</v>
      </c>
      <c r="W1914" s="29" t="s">
        <v>2001</v>
      </c>
      <c r="X1914" s="30">
        <v>44880</v>
      </c>
      <c r="Y1914" s="29" t="s">
        <v>1985</v>
      </c>
    </row>
    <row r="1915" spans="1:25" x14ac:dyDescent="0.25">
      <c r="A1915" s="28" t="s">
        <v>2261</v>
      </c>
      <c r="B1915" s="29" t="s">
        <v>2262</v>
      </c>
      <c r="C1915" s="29" t="s">
        <v>893</v>
      </c>
      <c r="D1915" s="29" t="s">
        <v>2301</v>
      </c>
      <c r="E1915" s="29" t="s">
        <v>894</v>
      </c>
      <c r="F1915" s="29" t="s">
        <v>895</v>
      </c>
      <c r="G1915" s="29" t="s">
        <v>1975</v>
      </c>
      <c r="H1915" s="30">
        <v>44704</v>
      </c>
      <c r="I1915" s="30">
        <v>44926</v>
      </c>
      <c r="J1915" s="30" t="s">
        <v>1921</v>
      </c>
      <c r="K1915" s="29" t="s">
        <v>2264</v>
      </c>
      <c r="L1915" s="29" t="s">
        <v>2265</v>
      </c>
      <c r="M1915" s="29" t="s">
        <v>1978</v>
      </c>
      <c r="N1915" s="29" t="s">
        <v>1979</v>
      </c>
      <c r="O1915" s="29" t="s">
        <v>1980</v>
      </c>
      <c r="P1915" s="29" t="s">
        <v>1981</v>
      </c>
      <c r="Q1915" s="29" t="s">
        <v>1982</v>
      </c>
      <c r="R1915" s="30">
        <v>45200</v>
      </c>
      <c r="S1915" s="30">
        <v>45200</v>
      </c>
      <c r="T1915" s="30">
        <v>45657</v>
      </c>
      <c r="U1915" s="30">
        <v>45657</v>
      </c>
      <c r="V1915" s="29" t="s">
        <v>2000</v>
      </c>
      <c r="W1915" s="29" t="s">
        <v>2001</v>
      </c>
      <c r="X1915" s="30">
        <v>44880</v>
      </c>
      <c r="Y1915" s="29" t="s">
        <v>1985</v>
      </c>
    </row>
    <row r="1916" spans="1:25" x14ac:dyDescent="0.25">
      <c r="A1916" s="28" t="s">
        <v>2261</v>
      </c>
      <c r="B1916" s="29" t="s">
        <v>2262</v>
      </c>
      <c r="C1916" s="29" t="s">
        <v>893</v>
      </c>
      <c r="D1916" s="29" t="s">
        <v>2301</v>
      </c>
      <c r="E1916" s="29" t="s">
        <v>894</v>
      </c>
      <c r="F1916" s="29" t="s">
        <v>895</v>
      </c>
      <c r="G1916" s="29" t="s">
        <v>1975</v>
      </c>
      <c r="H1916" s="30">
        <v>44704</v>
      </c>
      <c r="I1916" s="30">
        <v>44926</v>
      </c>
      <c r="J1916" s="30" t="s">
        <v>1921</v>
      </c>
      <c r="K1916" s="29" t="s">
        <v>2264</v>
      </c>
      <c r="L1916" s="29" t="s">
        <v>2265</v>
      </c>
      <c r="M1916" s="29" t="s">
        <v>1978</v>
      </c>
      <c r="N1916" s="29" t="s">
        <v>1986</v>
      </c>
      <c r="O1916" s="29" t="s">
        <v>1987</v>
      </c>
      <c r="P1916" s="29" t="s">
        <v>1981</v>
      </c>
      <c r="Q1916" s="29" t="s">
        <v>1982</v>
      </c>
      <c r="R1916" s="30">
        <v>45200</v>
      </c>
      <c r="S1916" s="30">
        <v>45200</v>
      </c>
      <c r="T1916" s="30">
        <v>45657</v>
      </c>
      <c r="U1916" s="30">
        <v>45291</v>
      </c>
      <c r="V1916" s="29" t="s">
        <v>2000</v>
      </c>
      <c r="W1916" s="29" t="s">
        <v>2001</v>
      </c>
      <c r="X1916" s="30">
        <v>44880</v>
      </c>
      <c r="Y1916" s="29" t="s">
        <v>1985</v>
      </c>
    </row>
    <row r="1917" spans="1:25" x14ac:dyDescent="0.25">
      <c r="A1917" s="28" t="s">
        <v>2261</v>
      </c>
      <c r="B1917" s="29" t="s">
        <v>2262</v>
      </c>
      <c r="C1917" s="29" t="s">
        <v>893</v>
      </c>
      <c r="D1917" s="29" t="s">
        <v>2301</v>
      </c>
      <c r="E1917" s="29" t="s">
        <v>894</v>
      </c>
      <c r="F1917" s="29" t="s">
        <v>895</v>
      </c>
      <c r="G1917" s="29" t="s">
        <v>1975</v>
      </c>
      <c r="H1917" s="30">
        <v>44704</v>
      </c>
      <c r="I1917" s="30">
        <v>44926</v>
      </c>
      <c r="J1917" s="30" t="s">
        <v>1921</v>
      </c>
      <c r="K1917" s="29" t="s">
        <v>2264</v>
      </c>
      <c r="L1917" s="29" t="s">
        <v>2265</v>
      </c>
      <c r="M1917" s="29" t="s">
        <v>1978</v>
      </c>
      <c r="N1917" s="29" t="s">
        <v>1988</v>
      </c>
      <c r="O1917" s="29" t="s">
        <v>1989</v>
      </c>
      <c r="P1917" s="29" t="s">
        <v>1981</v>
      </c>
      <c r="Q1917" s="29" t="s">
        <v>1982</v>
      </c>
      <c r="R1917" s="30">
        <v>45658</v>
      </c>
      <c r="S1917" s="30"/>
      <c r="T1917" s="30">
        <v>45747</v>
      </c>
      <c r="U1917" s="30"/>
      <c r="V1917" s="29" t="s">
        <v>2000</v>
      </c>
      <c r="W1917" s="29" t="s">
        <v>2001</v>
      </c>
      <c r="X1917" s="30">
        <v>44880</v>
      </c>
      <c r="Y1917" s="29" t="s">
        <v>1985</v>
      </c>
    </row>
    <row r="1918" spans="1:25" x14ac:dyDescent="0.25">
      <c r="A1918" s="28" t="s">
        <v>2261</v>
      </c>
      <c r="B1918" s="29" t="s">
        <v>2262</v>
      </c>
      <c r="C1918" s="29" t="s">
        <v>893</v>
      </c>
      <c r="D1918" s="29" t="s">
        <v>2301</v>
      </c>
      <c r="E1918" s="29" t="s">
        <v>894</v>
      </c>
      <c r="F1918" s="29" t="s">
        <v>895</v>
      </c>
      <c r="G1918" s="29" t="s">
        <v>1975</v>
      </c>
      <c r="H1918" s="30">
        <v>44704</v>
      </c>
      <c r="I1918" s="30">
        <v>44926</v>
      </c>
      <c r="J1918" s="30" t="s">
        <v>1921</v>
      </c>
      <c r="K1918" s="29" t="s">
        <v>2264</v>
      </c>
      <c r="L1918" s="29" t="s">
        <v>2265</v>
      </c>
      <c r="M1918" s="29" t="s">
        <v>1978</v>
      </c>
      <c r="N1918" s="29" t="s">
        <v>1990</v>
      </c>
      <c r="O1918" s="29" t="s">
        <v>1991</v>
      </c>
      <c r="P1918" s="29" t="s">
        <v>1981</v>
      </c>
      <c r="Q1918" s="29" t="s">
        <v>1982</v>
      </c>
      <c r="R1918" s="30">
        <v>45658</v>
      </c>
      <c r="S1918" s="30"/>
      <c r="T1918" s="30">
        <v>45747</v>
      </c>
      <c r="U1918" s="30"/>
      <c r="V1918" s="29" t="s">
        <v>2000</v>
      </c>
      <c r="W1918" s="29" t="s">
        <v>2001</v>
      </c>
      <c r="X1918" s="30">
        <v>44880</v>
      </c>
      <c r="Y1918" s="29" t="s">
        <v>1985</v>
      </c>
    </row>
    <row r="1919" spans="1:25" x14ac:dyDescent="0.25">
      <c r="A1919" s="28" t="s">
        <v>2261</v>
      </c>
      <c r="B1919" s="29" t="s">
        <v>2262</v>
      </c>
      <c r="C1919" s="29" t="s">
        <v>893</v>
      </c>
      <c r="D1919" s="29" t="s">
        <v>2301</v>
      </c>
      <c r="E1919" s="29" t="s">
        <v>894</v>
      </c>
      <c r="F1919" s="29" t="s">
        <v>895</v>
      </c>
      <c r="G1919" s="29" t="s">
        <v>1975</v>
      </c>
      <c r="H1919" s="30">
        <v>44704</v>
      </c>
      <c r="I1919" s="30">
        <v>44926</v>
      </c>
      <c r="J1919" s="30" t="s">
        <v>1921</v>
      </c>
      <c r="K1919" s="29" t="s">
        <v>2264</v>
      </c>
      <c r="L1919" s="29" t="s">
        <v>2265</v>
      </c>
      <c r="M1919" s="29" t="s">
        <v>1978</v>
      </c>
      <c r="N1919" s="29" t="s">
        <v>1992</v>
      </c>
      <c r="O1919" s="29" t="s">
        <v>1993</v>
      </c>
      <c r="P1919" s="29" t="s">
        <v>1981</v>
      </c>
      <c r="Q1919" s="29" t="s">
        <v>1982</v>
      </c>
      <c r="R1919" s="30">
        <v>45748</v>
      </c>
      <c r="S1919" s="30"/>
      <c r="T1919" s="30">
        <v>45869</v>
      </c>
      <c r="U1919" s="30"/>
      <c r="V1919" s="29" t="s">
        <v>2000</v>
      </c>
      <c r="W1919" s="29" t="s">
        <v>2001</v>
      </c>
      <c r="X1919" s="30">
        <v>44880</v>
      </c>
      <c r="Y1919" s="29" t="s">
        <v>1985</v>
      </c>
    </row>
    <row r="1920" spans="1:25" x14ac:dyDescent="0.25">
      <c r="A1920" s="28" t="s">
        <v>2261</v>
      </c>
      <c r="B1920" s="29" t="s">
        <v>2262</v>
      </c>
      <c r="C1920" s="29" t="s">
        <v>893</v>
      </c>
      <c r="D1920" s="29" t="s">
        <v>2301</v>
      </c>
      <c r="E1920" s="29" t="s">
        <v>894</v>
      </c>
      <c r="F1920" s="29" t="s">
        <v>895</v>
      </c>
      <c r="G1920" s="29" t="s">
        <v>1975</v>
      </c>
      <c r="H1920" s="30">
        <v>44704</v>
      </c>
      <c r="I1920" s="30">
        <v>44926</v>
      </c>
      <c r="J1920" s="30" t="s">
        <v>1921</v>
      </c>
      <c r="K1920" s="29" t="s">
        <v>2264</v>
      </c>
      <c r="L1920" s="29" t="s">
        <v>2265</v>
      </c>
      <c r="M1920" s="29" t="s">
        <v>1978</v>
      </c>
      <c r="N1920" s="29" t="s">
        <v>1994</v>
      </c>
      <c r="O1920" s="29" t="s">
        <v>1995</v>
      </c>
      <c r="P1920" s="29" t="s">
        <v>1981</v>
      </c>
      <c r="Q1920" s="29" t="s">
        <v>1982</v>
      </c>
      <c r="R1920" s="30">
        <v>45894</v>
      </c>
      <c r="S1920" s="30"/>
      <c r="T1920" s="30">
        <v>46509</v>
      </c>
      <c r="U1920" s="30"/>
      <c r="V1920" s="29" t="s">
        <v>2000</v>
      </c>
      <c r="W1920" s="29" t="s">
        <v>2001</v>
      </c>
      <c r="X1920" s="30">
        <v>44880</v>
      </c>
      <c r="Y1920" s="29" t="s">
        <v>1985</v>
      </c>
    </row>
    <row r="1921" spans="1:25" x14ac:dyDescent="0.25">
      <c r="A1921" s="28" t="s">
        <v>2261</v>
      </c>
      <c r="B1921" s="29" t="s">
        <v>2262</v>
      </c>
      <c r="C1921" s="29" t="s">
        <v>893</v>
      </c>
      <c r="D1921" s="29" t="s">
        <v>2301</v>
      </c>
      <c r="E1921" s="29" t="s">
        <v>894</v>
      </c>
      <c r="F1921" s="29" t="s">
        <v>895</v>
      </c>
      <c r="G1921" s="29" t="s">
        <v>1975</v>
      </c>
      <c r="H1921" s="30">
        <v>44704</v>
      </c>
      <c r="I1921" s="30">
        <v>44926</v>
      </c>
      <c r="J1921" s="30" t="s">
        <v>1921</v>
      </c>
      <c r="K1921" s="29" t="s">
        <v>2264</v>
      </c>
      <c r="L1921" s="29" t="s">
        <v>2265</v>
      </c>
      <c r="M1921" s="29" t="s">
        <v>1978</v>
      </c>
      <c r="N1921" s="29" t="s">
        <v>1996</v>
      </c>
      <c r="O1921" s="29" t="s">
        <v>1997</v>
      </c>
      <c r="P1921" s="29" t="s">
        <v>1981</v>
      </c>
      <c r="Q1921" s="29" t="s">
        <v>1982</v>
      </c>
      <c r="R1921" s="30">
        <v>46510</v>
      </c>
      <c r="S1921" s="30"/>
      <c r="T1921" s="30">
        <v>46602</v>
      </c>
      <c r="U1921" s="30"/>
      <c r="V1921" s="29" t="s">
        <v>2000</v>
      </c>
      <c r="W1921" s="29" t="s">
        <v>2001</v>
      </c>
      <c r="X1921" s="30">
        <v>44880</v>
      </c>
      <c r="Y1921" s="29" t="s">
        <v>1985</v>
      </c>
    </row>
    <row r="1922" spans="1:25" x14ac:dyDescent="0.25">
      <c r="A1922" s="28" t="s">
        <v>2261</v>
      </c>
      <c r="B1922" s="29" t="s">
        <v>2262</v>
      </c>
      <c r="C1922" s="29" t="s">
        <v>991</v>
      </c>
      <c r="D1922" s="29" t="s">
        <v>2334</v>
      </c>
      <c r="E1922" s="29" t="s">
        <v>992</v>
      </c>
      <c r="F1922" s="29" t="s">
        <v>993</v>
      </c>
      <c r="G1922" s="29" t="s">
        <v>1975</v>
      </c>
      <c r="H1922" s="30">
        <v>44880</v>
      </c>
      <c r="I1922" s="30">
        <v>46022</v>
      </c>
      <c r="J1922" s="30" t="s">
        <v>1921</v>
      </c>
      <c r="K1922" s="29" t="s">
        <v>2264</v>
      </c>
      <c r="L1922" s="29" t="s">
        <v>2265</v>
      </c>
      <c r="M1922" s="29" t="s">
        <v>1978</v>
      </c>
      <c r="N1922" s="29" t="s">
        <v>1979</v>
      </c>
      <c r="O1922" s="29" t="s">
        <v>1980</v>
      </c>
      <c r="P1922" s="29" t="s">
        <v>1981</v>
      </c>
      <c r="Q1922" s="29" t="s">
        <v>1982</v>
      </c>
      <c r="R1922" s="30">
        <v>45155</v>
      </c>
      <c r="S1922" s="30">
        <v>45155</v>
      </c>
      <c r="T1922" s="30">
        <v>45198</v>
      </c>
      <c r="U1922" s="30">
        <v>45198</v>
      </c>
      <c r="V1922" s="29" t="s">
        <v>2000</v>
      </c>
      <c r="W1922" s="29" t="s">
        <v>2001</v>
      </c>
      <c r="X1922" s="30">
        <v>44880</v>
      </c>
      <c r="Y1922" s="29" t="s">
        <v>1985</v>
      </c>
    </row>
    <row r="1923" spans="1:25" x14ac:dyDescent="0.25">
      <c r="A1923" s="28" t="s">
        <v>2261</v>
      </c>
      <c r="B1923" s="29" t="s">
        <v>2262</v>
      </c>
      <c r="C1923" s="29" t="s">
        <v>991</v>
      </c>
      <c r="D1923" s="29" t="s">
        <v>2334</v>
      </c>
      <c r="E1923" s="29" t="s">
        <v>992</v>
      </c>
      <c r="F1923" s="29" t="s">
        <v>993</v>
      </c>
      <c r="G1923" s="29" t="s">
        <v>1975</v>
      </c>
      <c r="H1923" s="30">
        <v>44880</v>
      </c>
      <c r="I1923" s="30">
        <v>46022</v>
      </c>
      <c r="J1923" s="30" t="s">
        <v>1921</v>
      </c>
      <c r="K1923" s="29" t="s">
        <v>2264</v>
      </c>
      <c r="L1923" s="29" t="s">
        <v>2265</v>
      </c>
      <c r="M1923" s="29" t="s">
        <v>1978</v>
      </c>
      <c r="N1923" s="29" t="s">
        <v>1986</v>
      </c>
      <c r="O1923" s="29" t="s">
        <v>1987</v>
      </c>
      <c r="P1923" s="29" t="s">
        <v>1981</v>
      </c>
      <c r="Q1923" s="29" t="s">
        <v>1982</v>
      </c>
      <c r="R1923" s="30">
        <v>45201</v>
      </c>
      <c r="S1923" s="30">
        <v>45201</v>
      </c>
      <c r="T1923" s="30">
        <v>45260</v>
      </c>
      <c r="U1923" s="30">
        <v>45260</v>
      </c>
      <c r="V1923" s="29" t="s">
        <v>2000</v>
      </c>
      <c r="W1923" s="29" t="s">
        <v>2001</v>
      </c>
      <c r="X1923" s="30">
        <v>44880</v>
      </c>
      <c r="Y1923" s="29" t="s">
        <v>1985</v>
      </c>
    </row>
    <row r="1924" spans="1:25" x14ac:dyDescent="0.25">
      <c r="A1924" s="28" t="s">
        <v>2261</v>
      </c>
      <c r="B1924" s="29" t="s">
        <v>2262</v>
      </c>
      <c r="C1924" s="29" t="s">
        <v>991</v>
      </c>
      <c r="D1924" s="29" t="s">
        <v>2334</v>
      </c>
      <c r="E1924" s="29" t="s">
        <v>992</v>
      </c>
      <c r="F1924" s="29" t="s">
        <v>993</v>
      </c>
      <c r="G1924" s="29" t="s">
        <v>1975</v>
      </c>
      <c r="H1924" s="30">
        <v>44880</v>
      </c>
      <c r="I1924" s="30">
        <v>46022</v>
      </c>
      <c r="J1924" s="30" t="s">
        <v>1921</v>
      </c>
      <c r="K1924" s="29" t="s">
        <v>2264</v>
      </c>
      <c r="L1924" s="29" t="s">
        <v>2265</v>
      </c>
      <c r="M1924" s="29" t="s">
        <v>1978</v>
      </c>
      <c r="N1924" s="29" t="s">
        <v>1988</v>
      </c>
      <c r="O1924" s="29" t="s">
        <v>1989</v>
      </c>
      <c r="P1924" s="29" t="s">
        <v>1981</v>
      </c>
      <c r="Q1924" s="29" t="s">
        <v>1982</v>
      </c>
      <c r="R1924" s="30">
        <v>45261</v>
      </c>
      <c r="S1924" s="30">
        <v>45261</v>
      </c>
      <c r="T1924" s="30">
        <v>45351</v>
      </c>
      <c r="U1924" s="30">
        <v>45351</v>
      </c>
      <c r="V1924" s="29" t="s">
        <v>2000</v>
      </c>
      <c r="W1924" s="29" t="s">
        <v>2001</v>
      </c>
      <c r="X1924" s="30">
        <v>44880</v>
      </c>
      <c r="Y1924" s="29" t="s">
        <v>1985</v>
      </c>
    </row>
    <row r="1925" spans="1:25" x14ac:dyDescent="0.25">
      <c r="A1925" s="28" t="s">
        <v>2261</v>
      </c>
      <c r="B1925" s="29" t="s">
        <v>2262</v>
      </c>
      <c r="C1925" s="29" t="s">
        <v>991</v>
      </c>
      <c r="D1925" s="29" t="s">
        <v>2334</v>
      </c>
      <c r="E1925" s="29" t="s">
        <v>992</v>
      </c>
      <c r="F1925" s="29" t="s">
        <v>993</v>
      </c>
      <c r="G1925" s="29" t="s">
        <v>1975</v>
      </c>
      <c r="H1925" s="30">
        <v>44880</v>
      </c>
      <c r="I1925" s="30">
        <v>46022</v>
      </c>
      <c r="J1925" s="30" t="s">
        <v>1921</v>
      </c>
      <c r="K1925" s="29" t="s">
        <v>2264</v>
      </c>
      <c r="L1925" s="29" t="s">
        <v>2265</v>
      </c>
      <c r="M1925" s="29" t="s">
        <v>1978</v>
      </c>
      <c r="N1925" s="29" t="s">
        <v>1990</v>
      </c>
      <c r="O1925" s="29" t="s">
        <v>1991</v>
      </c>
      <c r="P1925" s="29" t="s">
        <v>1981</v>
      </c>
      <c r="Q1925" s="29" t="s">
        <v>1982</v>
      </c>
      <c r="R1925" s="30">
        <v>45352</v>
      </c>
      <c r="S1925" s="30">
        <v>45352</v>
      </c>
      <c r="T1925" s="30">
        <v>45428</v>
      </c>
      <c r="U1925" s="30">
        <v>45428</v>
      </c>
      <c r="V1925" s="29" t="s">
        <v>2000</v>
      </c>
      <c r="W1925" s="29" t="s">
        <v>2001</v>
      </c>
      <c r="X1925" s="30">
        <v>44880</v>
      </c>
      <c r="Y1925" s="29" t="s">
        <v>1985</v>
      </c>
    </row>
    <row r="1926" spans="1:25" x14ac:dyDescent="0.25">
      <c r="A1926" s="28" t="s">
        <v>2261</v>
      </c>
      <c r="B1926" s="29" t="s">
        <v>2262</v>
      </c>
      <c r="C1926" s="29" t="s">
        <v>991</v>
      </c>
      <c r="D1926" s="29" t="s">
        <v>2334</v>
      </c>
      <c r="E1926" s="29" t="s">
        <v>992</v>
      </c>
      <c r="F1926" s="29" t="s">
        <v>993</v>
      </c>
      <c r="G1926" s="29" t="s">
        <v>1975</v>
      </c>
      <c r="H1926" s="30">
        <v>44880</v>
      </c>
      <c r="I1926" s="30">
        <v>46022</v>
      </c>
      <c r="J1926" s="30" t="s">
        <v>1921</v>
      </c>
      <c r="K1926" s="29" t="s">
        <v>2264</v>
      </c>
      <c r="L1926" s="29" t="s">
        <v>2265</v>
      </c>
      <c r="M1926" s="29" t="s">
        <v>1978</v>
      </c>
      <c r="N1926" s="29" t="s">
        <v>1992</v>
      </c>
      <c r="O1926" s="29" t="s">
        <v>1993</v>
      </c>
      <c r="P1926" s="29" t="s">
        <v>1981</v>
      </c>
      <c r="Q1926" s="29" t="s">
        <v>1982</v>
      </c>
      <c r="R1926" s="30">
        <v>45639</v>
      </c>
      <c r="S1926" s="30">
        <v>45639</v>
      </c>
      <c r="T1926" s="30">
        <v>45639</v>
      </c>
      <c r="U1926" s="30">
        <v>45639</v>
      </c>
      <c r="V1926" s="29" t="s">
        <v>2000</v>
      </c>
      <c r="W1926" s="29" t="s">
        <v>2001</v>
      </c>
      <c r="X1926" s="30">
        <v>44880</v>
      </c>
      <c r="Y1926" s="29" t="s">
        <v>1985</v>
      </c>
    </row>
    <row r="1927" spans="1:25" x14ac:dyDescent="0.25">
      <c r="A1927" s="28" t="s">
        <v>2261</v>
      </c>
      <c r="B1927" s="29" t="s">
        <v>2262</v>
      </c>
      <c r="C1927" s="29" t="s">
        <v>991</v>
      </c>
      <c r="D1927" s="29" t="s">
        <v>2334</v>
      </c>
      <c r="E1927" s="29" t="s">
        <v>992</v>
      </c>
      <c r="F1927" s="29" t="s">
        <v>993</v>
      </c>
      <c r="G1927" s="29" t="s">
        <v>1975</v>
      </c>
      <c r="H1927" s="30">
        <v>44880</v>
      </c>
      <c r="I1927" s="30">
        <v>46022</v>
      </c>
      <c r="J1927" s="30" t="s">
        <v>1921</v>
      </c>
      <c r="K1927" s="29" t="s">
        <v>2264</v>
      </c>
      <c r="L1927" s="29" t="s">
        <v>2265</v>
      </c>
      <c r="M1927" s="29" t="s">
        <v>1978</v>
      </c>
      <c r="N1927" s="29" t="s">
        <v>1994</v>
      </c>
      <c r="O1927" s="29" t="s">
        <v>1995</v>
      </c>
      <c r="P1927" s="29" t="s">
        <v>1981</v>
      </c>
      <c r="Q1927" s="29" t="s">
        <v>1982</v>
      </c>
      <c r="R1927" s="30">
        <v>45658</v>
      </c>
      <c r="S1927" s="30"/>
      <c r="T1927" s="30">
        <v>45991</v>
      </c>
      <c r="U1927" s="30"/>
      <c r="V1927" s="29" t="s">
        <v>2000</v>
      </c>
      <c r="W1927" s="29" t="s">
        <v>2001</v>
      </c>
      <c r="X1927" s="30">
        <v>44880</v>
      </c>
      <c r="Y1927" s="29" t="s">
        <v>1985</v>
      </c>
    </row>
    <row r="1928" spans="1:25" x14ac:dyDescent="0.25">
      <c r="A1928" s="28" t="s">
        <v>2261</v>
      </c>
      <c r="B1928" s="29" t="s">
        <v>2262</v>
      </c>
      <c r="C1928" s="29" t="s">
        <v>991</v>
      </c>
      <c r="D1928" s="29" t="s">
        <v>2334</v>
      </c>
      <c r="E1928" s="29" t="s">
        <v>992</v>
      </c>
      <c r="F1928" s="29" t="s">
        <v>993</v>
      </c>
      <c r="G1928" s="29" t="s">
        <v>1975</v>
      </c>
      <c r="H1928" s="30">
        <v>44880</v>
      </c>
      <c r="I1928" s="30">
        <v>46022</v>
      </c>
      <c r="J1928" s="30" t="s">
        <v>1921</v>
      </c>
      <c r="K1928" s="29" t="s">
        <v>2264</v>
      </c>
      <c r="L1928" s="29" t="s">
        <v>2265</v>
      </c>
      <c r="M1928" s="29" t="s">
        <v>1978</v>
      </c>
      <c r="N1928" s="29" t="s">
        <v>1996</v>
      </c>
      <c r="O1928" s="29" t="s">
        <v>1997</v>
      </c>
      <c r="P1928" s="29" t="s">
        <v>1981</v>
      </c>
      <c r="Q1928" s="29" t="s">
        <v>1982</v>
      </c>
      <c r="R1928" s="30">
        <v>45992</v>
      </c>
      <c r="S1928" s="30"/>
      <c r="T1928" s="30">
        <v>46022</v>
      </c>
      <c r="U1928" s="30"/>
      <c r="V1928" s="29" t="s">
        <v>2000</v>
      </c>
      <c r="W1928" s="29" t="s">
        <v>2001</v>
      </c>
      <c r="X1928" s="30">
        <v>44880</v>
      </c>
      <c r="Y1928" s="29" t="s">
        <v>1985</v>
      </c>
    </row>
    <row r="1929" spans="1:25" x14ac:dyDescent="0.25">
      <c r="A1929" s="28" t="s">
        <v>2261</v>
      </c>
      <c r="B1929" s="29" t="s">
        <v>2262</v>
      </c>
      <c r="C1929" s="29" t="s">
        <v>1081</v>
      </c>
      <c r="D1929" s="29" t="s">
        <v>2364</v>
      </c>
      <c r="E1929" s="29" t="s">
        <v>1082</v>
      </c>
      <c r="F1929" s="29" t="s">
        <v>1083</v>
      </c>
      <c r="G1929" s="29" t="s">
        <v>1975</v>
      </c>
      <c r="H1929" s="30">
        <v>44880</v>
      </c>
      <c r="I1929" s="30">
        <v>44926</v>
      </c>
      <c r="J1929" s="30" t="s">
        <v>1921</v>
      </c>
      <c r="K1929" s="29" t="s">
        <v>2264</v>
      </c>
      <c r="L1929" s="29" t="s">
        <v>2265</v>
      </c>
      <c r="M1929" s="29" t="s">
        <v>1978</v>
      </c>
      <c r="N1929" s="29" t="s">
        <v>1979</v>
      </c>
      <c r="O1929" s="29" t="s">
        <v>1980</v>
      </c>
      <c r="P1929" s="29" t="s">
        <v>1981</v>
      </c>
      <c r="Q1929" s="29" t="s">
        <v>1982</v>
      </c>
      <c r="R1929" s="30">
        <v>44480</v>
      </c>
      <c r="S1929" s="30">
        <v>44480</v>
      </c>
      <c r="T1929" s="30">
        <v>44491</v>
      </c>
      <c r="U1929" s="30">
        <v>44491</v>
      </c>
      <c r="V1929" s="29" t="s">
        <v>1983</v>
      </c>
      <c r="W1929" s="29" t="s">
        <v>1984</v>
      </c>
      <c r="X1929" s="30">
        <v>44880</v>
      </c>
      <c r="Y1929" s="29" t="s">
        <v>1985</v>
      </c>
    </row>
    <row r="1930" spans="1:25" x14ac:dyDescent="0.25">
      <c r="A1930" s="28" t="s">
        <v>2261</v>
      </c>
      <c r="B1930" s="29" t="s">
        <v>2262</v>
      </c>
      <c r="C1930" s="29" t="s">
        <v>1081</v>
      </c>
      <c r="D1930" s="29" t="s">
        <v>2364</v>
      </c>
      <c r="E1930" s="29" t="s">
        <v>1082</v>
      </c>
      <c r="F1930" s="29" t="s">
        <v>1083</v>
      </c>
      <c r="G1930" s="29" t="s">
        <v>1975</v>
      </c>
      <c r="H1930" s="30">
        <v>44880</v>
      </c>
      <c r="I1930" s="30">
        <v>44926</v>
      </c>
      <c r="J1930" s="30" t="s">
        <v>1921</v>
      </c>
      <c r="K1930" s="29" t="s">
        <v>2264</v>
      </c>
      <c r="L1930" s="29" t="s">
        <v>2265</v>
      </c>
      <c r="M1930" s="29" t="s">
        <v>1978</v>
      </c>
      <c r="N1930" s="29" t="s">
        <v>1986</v>
      </c>
      <c r="O1930" s="29" t="s">
        <v>1987</v>
      </c>
      <c r="P1930" s="29" t="s">
        <v>1981</v>
      </c>
      <c r="Q1930" s="29" t="s">
        <v>1982</v>
      </c>
      <c r="R1930" s="30">
        <v>44492</v>
      </c>
      <c r="S1930" s="30">
        <v>44492</v>
      </c>
      <c r="T1930" s="30">
        <v>44515</v>
      </c>
      <c r="U1930" s="30">
        <v>44515</v>
      </c>
      <c r="V1930" s="29" t="s">
        <v>1983</v>
      </c>
      <c r="W1930" s="29" t="s">
        <v>1984</v>
      </c>
      <c r="X1930" s="30">
        <v>44880</v>
      </c>
      <c r="Y1930" s="29" t="s">
        <v>1985</v>
      </c>
    </row>
    <row r="1931" spans="1:25" x14ac:dyDescent="0.25">
      <c r="A1931" s="28" t="s">
        <v>2261</v>
      </c>
      <c r="B1931" s="29" t="s">
        <v>2262</v>
      </c>
      <c r="C1931" s="29" t="s">
        <v>1081</v>
      </c>
      <c r="D1931" s="29" t="s">
        <v>2364</v>
      </c>
      <c r="E1931" s="29" t="s">
        <v>1082</v>
      </c>
      <c r="F1931" s="29" t="s">
        <v>1083</v>
      </c>
      <c r="G1931" s="29" t="s">
        <v>1975</v>
      </c>
      <c r="H1931" s="30">
        <v>44880</v>
      </c>
      <c r="I1931" s="30">
        <v>44926</v>
      </c>
      <c r="J1931" s="30" t="s">
        <v>1921</v>
      </c>
      <c r="K1931" s="29" t="s">
        <v>2264</v>
      </c>
      <c r="L1931" s="29" t="s">
        <v>2265</v>
      </c>
      <c r="M1931" s="29" t="s">
        <v>1978</v>
      </c>
      <c r="N1931" s="29" t="s">
        <v>1988</v>
      </c>
      <c r="O1931" s="29" t="s">
        <v>1989</v>
      </c>
      <c r="P1931" s="29" t="s">
        <v>1981</v>
      </c>
      <c r="Q1931" s="29" t="s">
        <v>1982</v>
      </c>
      <c r="R1931" s="30">
        <v>44516</v>
      </c>
      <c r="S1931" s="30">
        <v>44516</v>
      </c>
      <c r="T1931" s="30">
        <v>44543</v>
      </c>
      <c r="U1931" s="30">
        <v>44543</v>
      </c>
      <c r="V1931" s="29" t="s">
        <v>1983</v>
      </c>
      <c r="W1931" s="29" t="s">
        <v>1984</v>
      </c>
      <c r="X1931" s="30">
        <v>44880</v>
      </c>
      <c r="Y1931" s="29" t="s">
        <v>1985</v>
      </c>
    </row>
    <row r="1932" spans="1:25" x14ac:dyDescent="0.25">
      <c r="A1932" s="28" t="s">
        <v>2261</v>
      </c>
      <c r="B1932" s="29" t="s">
        <v>2262</v>
      </c>
      <c r="C1932" s="29" t="s">
        <v>1081</v>
      </c>
      <c r="D1932" s="29" t="s">
        <v>2364</v>
      </c>
      <c r="E1932" s="29" t="s">
        <v>1082</v>
      </c>
      <c r="F1932" s="29" t="s">
        <v>1083</v>
      </c>
      <c r="G1932" s="29" t="s">
        <v>1975</v>
      </c>
      <c r="H1932" s="30">
        <v>44880</v>
      </c>
      <c r="I1932" s="30">
        <v>44926</v>
      </c>
      <c r="J1932" s="30" t="s">
        <v>1921</v>
      </c>
      <c r="K1932" s="29" t="s">
        <v>2264</v>
      </c>
      <c r="L1932" s="29" t="s">
        <v>2265</v>
      </c>
      <c r="M1932" s="29" t="s">
        <v>1978</v>
      </c>
      <c r="N1932" s="29" t="s">
        <v>1990</v>
      </c>
      <c r="O1932" s="29" t="s">
        <v>1991</v>
      </c>
      <c r="P1932" s="29" t="s">
        <v>1981</v>
      </c>
      <c r="Q1932" s="29" t="s">
        <v>1982</v>
      </c>
      <c r="R1932" s="30">
        <v>45000</v>
      </c>
      <c r="S1932" s="30">
        <v>45299</v>
      </c>
      <c r="T1932" s="30">
        <v>45535</v>
      </c>
      <c r="U1932" s="30"/>
      <c r="V1932" s="29" t="s">
        <v>1983</v>
      </c>
      <c r="W1932" s="29" t="s">
        <v>1984</v>
      </c>
      <c r="X1932" s="30">
        <v>44880</v>
      </c>
      <c r="Y1932" s="29" t="s">
        <v>1985</v>
      </c>
    </row>
    <row r="1933" spans="1:25" x14ac:dyDescent="0.25">
      <c r="A1933" s="28" t="s">
        <v>2261</v>
      </c>
      <c r="B1933" s="29" t="s">
        <v>2262</v>
      </c>
      <c r="C1933" s="29" t="s">
        <v>1081</v>
      </c>
      <c r="D1933" s="29" t="s">
        <v>2364</v>
      </c>
      <c r="E1933" s="29" t="s">
        <v>1082</v>
      </c>
      <c r="F1933" s="29" t="s">
        <v>1083</v>
      </c>
      <c r="G1933" s="29" t="s">
        <v>1975</v>
      </c>
      <c r="H1933" s="30">
        <v>44880</v>
      </c>
      <c r="I1933" s="30">
        <v>44926</v>
      </c>
      <c r="J1933" s="30" t="s">
        <v>1921</v>
      </c>
      <c r="K1933" s="29" t="s">
        <v>2264</v>
      </c>
      <c r="L1933" s="29" t="s">
        <v>2265</v>
      </c>
      <c r="M1933" s="29" t="s">
        <v>1978</v>
      </c>
      <c r="N1933" s="29" t="s">
        <v>1992</v>
      </c>
      <c r="O1933" s="29" t="s">
        <v>1993</v>
      </c>
      <c r="P1933" s="29" t="s">
        <v>1981</v>
      </c>
      <c r="Q1933" s="29" t="s">
        <v>1982</v>
      </c>
      <c r="R1933" s="30">
        <v>45536</v>
      </c>
      <c r="S1933" s="30"/>
      <c r="T1933" s="30">
        <v>45596</v>
      </c>
      <c r="U1933" s="30"/>
      <c r="V1933" s="29" t="s">
        <v>1983</v>
      </c>
      <c r="W1933" s="29" t="s">
        <v>1984</v>
      </c>
      <c r="X1933" s="30">
        <v>44880</v>
      </c>
      <c r="Y1933" s="29" t="s">
        <v>1985</v>
      </c>
    </row>
    <row r="1934" spans="1:25" x14ac:dyDescent="0.25">
      <c r="A1934" s="28" t="s">
        <v>2261</v>
      </c>
      <c r="B1934" s="29" t="s">
        <v>2262</v>
      </c>
      <c r="C1934" s="29" t="s">
        <v>1081</v>
      </c>
      <c r="D1934" s="29" t="s">
        <v>2364</v>
      </c>
      <c r="E1934" s="29" t="s">
        <v>1082</v>
      </c>
      <c r="F1934" s="29" t="s">
        <v>1083</v>
      </c>
      <c r="G1934" s="29" t="s">
        <v>1975</v>
      </c>
      <c r="H1934" s="30">
        <v>44880</v>
      </c>
      <c r="I1934" s="30">
        <v>44926</v>
      </c>
      <c r="J1934" s="30" t="s">
        <v>1921</v>
      </c>
      <c r="K1934" s="29" t="s">
        <v>2264</v>
      </c>
      <c r="L1934" s="29" t="s">
        <v>2265</v>
      </c>
      <c r="M1934" s="29" t="s">
        <v>1978</v>
      </c>
      <c r="N1934" s="29" t="s">
        <v>1994</v>
      </c>
      <c r="O1934" s="29" t="s">
        <v>1995</v>
      </c>
      <c r="P1934" s="29" t="s">
        <v>1981</v>
      </c>
      <c r="Q1934" s="29" t="s">
        <v>1982</v>
      </c>
      <c r="R1934" s="30">
        <v>45691</v>
      </c>
      <c r="S1934" s="30"/>
      <c r="T1934" s="30">
        <v>45901</v>
      </c>
      <c r="U1934" s="30"/>
      <c r="V1934" s="29" t="s">
        <v>1983</v>
      </c>
      <c r="W1934" s="29" t="s">
        <v>1984</v>
      </c>
      <c r="X1934" s="30">
        <v>44880</v>
      </c>
      <c r="Y1934" s="29" t="s">
        <v>1985</v>
      </c>
    </row>
    <row r="1935" spans="1:25" x14ac:dyDescent="0.25">
      <c r="A1935" s="28" t="s">
        <v>2261</v>
      </c>
      <c r="B1935" s="29" t="s">
        <v>2262</v>
      </c>
      <c r="C1935" s="29" t="s">
        <v>1081</v>
      </c>
      <c r="D1935" s="29" t="s">
        <v>2364</v>
      </c>
      <c r="E1935" s="29" t="s">
        <v>1082</v>
      </c>
      <c r="F1935" s="29" t="s">
        <v>1083</v>
      </c>
      <c r="G1935" s="29" t="s">
        <v>1975</v>
      </c>
      <c r="H1935" s="30">
        <v>44880</v>
      </c>
      <c r="I1935" s="30">
        <v>44926</v>
      </c>
      <c r="J1935" s="30" t="s">
        <v>1921</v>
      </c>
      <c r="K1935" s="29" t="s">
        <v>2264</v>
      </c>
      <c r="L1935" s="29" t="s">
        <v>2265</v>
      </c>
      <c r="M1935" s="29" t="s">
        <v>1978</v>
      </c>
      <c r="N1935" s="29" t="s">
        <v>1996</v>
      </c>
      <c r="O1935" s="29" t="s">
        <v>1997</v>
      </c>
      <c r="P1935" s="29" t="s">
        <v>1981</v>
      </c>
      <c r="Q1935" s="29" t="s">
        <v>1982</v>
      </c>
      <c r="R1935" s="30">
        <v>45901</v>
      </c>
      <c r="S1935" s="30"/>
      <c r="T1935" s="30">
        <v>45945</v>
      </c>
      <c r="U1935" s="30"/>
      <c r="V1935" s="29" t="s">
        <v>1983</v>
      </c>
      <c r="W1935" s="29" t="s">
        <v>1984</v>
      </c>
      <c r="X1935" s="30">
        <v>44880</v>
      </c>
      <c r="Y1935" s="29" t="s">
        <v>1985</v>
      </c>
    </row>
    <row r="1936" spans="1:25" x14ac:dyDescent="0.25">
      <c r="A1936" s="28" t="s">
        <v>2261</v>
      </c>
      <c r="B1936" s="29" t="s">
        <v>2262</v>
      </c>
      <c r="C1936" s="29" t="s">
        <v>1078</v>
      </c>
      <c r="D1936" s="29" t="s">
        <v>2363</v>
      </c>
      <c r="E1936" s="29" t="s">
        <v>1079</v>
      </c>
      <c r="F1936" s="29" t="s">
        <v>1080</v>
      </c>
      <c r="G1936" s="29" t="s">
        <v>1975</v>
      </c>
      <c r="H1936" s="30">
        <v>44880</v>
      </c>
      <c r="I1936" s="30">
        <v>44926</v>
      </c>
      <c r="J1936" s="30" t="s">
        <v>1921</v>
      </c>
      <c r="K1936" s="29" t="s">
        <v>2264</v>
      </c>
      <c r="L1936" s="29" t="s">
        <v>2265</v>
      </c>
      <c r="M1936" s="29" t="s">
        <v>1978</v>
      </c>
      <c r="N1936" s="29" t="s">
        <v>1979</v>
      </c>
      <c r="O1936" s="29" t="s">
        <v>1980</v>
      </c>
      <c r="P1936" s="29" t="s">
        <v>1981</v>
      </c>
      <c r="Q1936" s="29" t="s">
        <v>1982</v>
      </c>
      <c r="R1936" s="30">
        <v>44531</v>
      </c>
      <c r="S1936" s="30">
        <v>44531</v>
      </c>
      <c r="T1936" s="30">
        <v>44540</v>
      </c>
      <c r="U1936" s="30">
        <v>44540</v>
      </c>
      <c r="V1936" s="29" t="s">
        <v>2000</v>
      </c>
      <c r="W1936" s="29" t="s">
        <v>2001</v>
      </c>
      <c r="X1936" s="30">
        <v>44880</v>
      </c>
      <c r="Y1936" s="29" t="s">
        <v>1985</v>
      </c>
    </row>
    <row r="1937" spans="1:25" x14ac:dyDescent="0.25">
      <c r="A1937" s="28" t="s">
        <v>2261</v>
      </c>
      <c r="B1937" s="29" t="s">
        <v>2262</v>
      </c>
      <c r="C1937" s="29" t="s">
        <v>1078</v>
      </c>
      <c r="D1937" s="29" t="s">
        <v>2363</v>
      </c>
      <c r="E1937" s="29" t="s">
        <v>1079</v>
      </c>
      <c r="F1937" s="29" t="s">
        <v>1080</v>
      </c>
      <c r="G1937" s="29" t="s">
        <v>1975</v>
      </c>
      <c r="H1937" s="30">
        <v>44880</v>
      </c>
      <c r="I1937" s="30">
        <v>44926</v>
      </c>
      <c r="J1937" s="30" t="s">
        <v>1921</v>
      </c>
      <c r="K1937" s="29" t="s">
        <v>2264</v>
      </c>
      <c r="L1937" s="29" t="s">
        <v>2265</v>
      </c>
      <c r="M1937" s="29" t="s">
        <v>1978</v>
      </c>
      <c r="N1937" s="29" t="s">
        <v>1986</v>
      </c>
      <c r="O1937" s="29" t="s">
        <v>1987</v>
      </c>
      <c r="P1937" s="29" t="s">
        <v>1981</v>
      </c>
      <c r="Q1937" s="29" t="s">
        <v>1982</v>
      </c>
      <c r="R1937" s="30">
        <v>44531</v>
      </c>
      <c r="S1937" s="30">
        <v>44531</v>
      </c>
      <c r="T1937" s="30">
        <v>44540</v>
      </c>
      <c r="U1937" s="30">
        <v>44540</v>
      </c>
      <c r="V1937" s="29" t="s">
        <v>2000</v>
      </c>
      <c r="W1937" s="29" t="s">
        <v>2001</v>
      </c>
      <c r="X1937" s="30">
        <v>44880</v>
      </c>
      <c r="Y1937" s="29" t="s">
        <v>1985</v>
      </c>
    </row>
    <row r="1938" spans="1:25" x14ac:dyDescent="0.25">
      <c r="A1938" s="28" t="s">
        <v>2261</v>
      </c>
      <c r="B1938" s="29" t="s">
        <v>2262</v>
      </c>
      <c r="C1938" s="29" t="s">
        <v>1078</v>
      </c>
      <c r="D1938" s="29" t="s">
        <v>2363</v>
      </c>
      <c r="E1938" s="29" t="s">
        <v>1079</v>
      </c>
      <c r="F1938" s="29" t="s">
        <v>1080</v>
      </c>
      <c r="G1938" s="29" t="s">
        <v>1975</v>
      </c>
      <c r="H1938" s="30">
        <v>44880</v>
      </c>
      <c r="I1938" s="30">
        <v>44926</v>
      </c>
      <c r="J1938" s="30" t="s">
        <v>1921</v>
      </c>
      <c r="K1938" s="29" t="s">
        <v>2264</v>
      </c>
      <c r="L1938" s="29" t="s">
        <v>2265</v>
      </c>
      <c r="M1938" s="29" t="s">
        <v>1978</v>
      </c>
      <c r="N1938" s="29" t="s">
        <v>1988</v>
      </c>
      <c r="O1938" s="29" t="s">
        <v>1989</v>
      </c>
      <c r="P1938" s="29" t="s">
        <v>1981</v>
      </c>
      <c r="Q1938" s="29" t="s">
        <v>1982</v>
      </c>
      <c r="R1938" s="30">
        <v>44531</v>
      </c>
      <c r="S1938" s="30">
        <v>44531</v>
      </c>
      <c r="T1938" s="30">
        <v>44923</v>
      </c>
      <c r="U1938" s="30">
        <v>44923</v>
      </c>
      <c r="V1938" s="29" t="s">
        <v>2000</v>
      </c>
      <c r="W1938" s="29" t="s">
        <v>2001</v>
      </c>
      <c r="X1938" s="30">
        <v>44880</v>
      </c>
      <c r="Y1938" s="29" t="s">
        <v>1985</v>
      </c>
    </row>
    <row r="1939" spans="1:25" x14ac:dyDescent="0.25">
      <c r="A1939" s="28" t="s">
        <v>2261</v>
      </c>
      <c r="B1939" s="29" t="s">
        <v>2262</v>
      </c>
      <c r="C1939" s="29" t="s">
        <v>1078</v>
      </c>
      <c r="D1939" s="29" t="s">
        <v>2363</v>
      </c>
      <c r="E1939" s="29" t="s">
        <v>1079</v>
      </c>
      <c r="F1939" s="29" t="s">
        <v>1080</v>
      </c>
      <c r="G1939" s="29" t="s">
        <v>1975</v>
      </c>
      <c r="H1939" s="30">
        <v>44880</v>
      </c>
      <c r="I1939" s="30">
        <v>44926</v>
      </c>
      <c r="J1939" s="30" t="s">
        <v>1921</v>
      </c>
      <c r="K1939" s="29" t="s">
        <v>2264</v>
      </c>
      <c r="L1939" s="29" t="s">
        <v>2265</v>
      </c>
      <c r="M1939" s="29" t="s">
        <v>1978</v>
      </c>
      <c r="N1939" s="29" t="s">
        <v>1990</v>
      </c>
      <c r="O1939" s="29" t="s">
        <v>1991</v>
      </c>
      <c r="P1939" s="29" t="s">
        <v>1981</v>
      </c>
      <c r="Q1939" s="29" t="s">
        <v>1982</v>
      </c>
      <c r="R1939" s="30">
        <v>45405</v>
      </c>
      <c r="S1939" s="30">
        <v>45188</v>
      </c>
      <c r="T1939" s="30">
        <v>45565</v>
      </c>
      <c r="U1939" s="30"/>
      <c r="V1939" s="29" t="s">
        <v>2000</v>
      </c>
      <c r="W1939" s="29" t="s">
        <v>2001</v>
      </c>
      <c r="X1939" s="30">
        <v>44880</v>
      </c>
      <c r="Y1939" s="29" t="s">
        <v>1985</v>
      </c>
    </row>
    <row r="1940" spans="1:25" x14ac:dyDescent="0.25">
      <c r="A1940" s="28" t="s">
        <v>2261</v>
      </c>
      <c r="B1940" s="29" t="s">
        <v>2262</v>
      </c>
      <c r="C1940" s="29" t="s">
        <v>1078</v>
      </c>
      <c r="D1940" s="29" t="s">
        <v>2363</v>
      </c>
      <c r="E1940" s="29" t="s">
        <v>1079</v>
      </c>
      <c r="F1940" s="29" t="s">
        <v>1080</v>
      </c>
      <c r="G1940" s="29" t="s">
        <v>1975</v>
      </c>
      <c r="H1940" s="30">
        <v>44880</v>
      </c>
      <c r="I1940" s="30">
        <v>44926</v>
      </c>
      <c r="J1940" s="30" t="s">
        <v>1921</v>
      </c>
      <c r="K1940" s="29" t="s">
        <v>2264</v>
      </c>
      <c r="L1940" s="29" t="s">
        <v>2265</v>
      </c>
      <c r="M1940" s="29" t="s">
        <v>1978</v>
      </c>
      <c r="N1940" s="29" t="s">
        <v>1992</v>
      </c>
      <c r="O1940" s="29" t="s">
        <v>1993</v>
      </c>
      <c r="P1940" s="29" t="s">
        <v>1981</v>
      </c>
      <c r="Q1940" s="29" t="s">
        <v>1982</v>
      </c>
      <c r="R1940" s="30">
        <v>45659</v>
      </c>
      <c r="S1940" s="30"/>
      <c r="T1940" s="30">
        <v>45688</v>
      </c>
      <c r="U1940" s="30"/>
      <c r="V1940" s="29" t="s">
        <v>2000</v>
      </c>
      <c r="W1940" s="29" t="s">
        <v>2001</v>
      </c>
      <c r="X1940" s="30">
        <v>44880</v>
      </c>
      <c r="Y1940" s="29" t="s">
        <v>1985</v>
      </c>
    </row>
    <row r="1941" spans="1:25" x14ac:dyDescent="0.25">
      <c r="A1941" s="28" t="s">
        <v>2261</v>
      </c>
      <c r="B1941" s="29" t="s">
        <v>2262</v>
      </c>
      <c r="C1941" s="29" t="s">
        <v>1078</v>
      </c>
      <c r="D1941" s="29" t="s">
        <v>2363</v>
      </c>
      <c r="E1941" s="29" t="s">
        <v>1079</v>
      </c>
      <c r="F1941" s="29" t="s">
        <v>1080</v>
      </c>
      <c r="G1941" s="29" t="s">
        <v>1975</v>
      </c>
      <c r="H1941" s="30">
        <v>44880</v>
      </c>
      <c r="I1941" s="30">
        <v>44926</v>
      </c>
      <c r="J1941" s="30" t="s">
        <v>1921</v>
      </c>
      <c r="K1941" s="29" t="s">
        <v>2264</v>
      </c>
      <c r="L1941" s="29" t="s">
        <v>2265</v>
      </c>
      <c r="M1941" s="29" t="s">
        <v>1978</v>
      </c>
      <c r="N1941" s="29" t="s">
        <v>1994</v>
      </c>
      <c r="O1941" s="29" t="s">
        <v>1995</v>
      </c>
      <c r="P1941" s="29" t="s">
        <v>1981</v>
      </c>
      <c r="Q1941" s="29" t="s">
        <v>1982</v>
      </c>
      <c r="R1941" s="30">
        <v>45689</v>
      </c>
      <c r="S1941" s="30"/>
      <c r="T1941" s="30">
        <v>45960</v>
      </c>
      <c r="U1941" s="30"/>
      <c r="V1941" s="29" t="s">
        <v>2000</v>
      </c>
      <c r="W1941" s="29" t="s">
        <v>2001</v>
      </c>
      <c r="X1941" s="30">
        <v>44880</v>
      </c>
      <c r="Y1941" s="29" t="s">
        <v>1985</v>
      </c>
    </row>
    <row r="1942" spans="1:25" x14ac:dyDescent="0.25">
      <c r="A1942" s="28" t="s">
        <v>2261</v>
      </c>
      <c r="B1942" s="29" t="s">
        <v>2262</v>
      </c>
      <c r="C1942" s="29" t="s">
        <v>1078</v>
      </c>
      <c r="D1942" s="29" t="s">
        <v>2363</v>
      </c>
      <c r="E1942" s="29" t="s">
        <v>1079</v>
      </c>
      <c r="F1942" s="29" t="s">
        <v>1080</v>
      </c>
      <c r="G1942" s="29" t="s">
        <v>1975</v>
      </c>
      <c r="H1942" s="30">
        <v>44880</v>
      </c>
      <c r="I1942" s="30">
        <v>44926</v>
      </c>
      <c r="J1942" s="30" t="s">
        <v>1921</v>
      </c>
      <c r="K1942" s="29" t="s">
        <v>2264</v>
      </c>
      <c r="L1942" s="29" t="s">
        <v>2265</v>
      </c>
      <c r="M1942" s="29" t="s">
        <v>1978</v>
      </c>
      <c r="N1942" s="29" t="s">
        <v>1996</v>
      </c>
      <c r="O1942" s="29" t="s">
        <v>1997</v>
      </c>
      <c r="P1942" s="29" t="s">
        <v>1981</v>
      </c>
      <c r="Q1942" s="29" t="s">
        <v>1982</v>
      </c>
      <c r="R1942" s="30">
        <v>45962</v>
      </c>
      <c r="S1942" s="30"/>
      <c r="T1942" s="30">
        <v>46022</v>
      </c>
      <c r="U1942" s="30"/>
      <c r="V1942" s="29" t="s">
        <v>2000</v>
      </c>
      <c r="W1942" s="29" t="s">
        <v>2001</v>
      </c>
      <c r="X1942" s="30">
        <v>44880</v>
      </c>
      <c r="Y1942" s="29" t="s">
        <v>1985</v>
      </c>
    </row>
    <row r="1943" spans="1:25" x14ac:dyDescent="0.25">
      <c r="A1943" s="28" t="s">
        <v>2261</v>
      </c>
      <c r="B1943" s="29" t="s">
        <v>2262</v>
      </c>
      <c r="C1943" s="29" t="s">
        <v>994</v>
      </c>
      <c r="D1943" s="29" t="s">
        <v>2335</v>
      </c>
      <c r="E1943" s="29" t="s">
        <v>995</v>
      </c>
      <c r="F1943" s="29" t="s">
        <v>996</v>
      </c>
      <c r="G1943" s="29" t="s">
        <v>1975</v>
      </c>
      <c r="H1943" s="30">
        <v>44704</v>
      </c>
      <c r="I1943" s="30">
        <v>44926</v>
      </c>
      <c r="J1943" s="30" t="s">
        <v>1921</v>
      </c>
      <c r="K1943" s="29" t="s">
        <v>2264</v>
      </c>
      <c r="L1943" s="29" t="s">
        <v>2265</v>
      </c>
      <c r="M1943" s="29" t="s">
        <v>1978</v>
      </c>
      <c r="N1943" s="29" t="s">
        <v>1979</v>
      </c>
      <c r="O1943" s="29" t="s">
        <v>1980</v>
      </c>
      <c r="P1943" s="29" t="s">
        <v>1981</v>
      </c>
      <c r="Q1943" s="29" t="s">
        <v>1982</v>
      </c>
      <c r="R1943" s="30">
        <v>44532</v>
      </c>
      <c r="S1943" s="30">
        <v>44532</v>
      </c>
      <c r="T1943" s="30">
        <v>44532</v>
      </c>
      <c r="U1943" s="30">
        <v>44532</v>
      </c>
      <c r="V1943" s="29" t="s">
        <v>2000</v>
      </c>
      <c r="W1943" s="29" t="s">
        <v>2001</v>
      </c>
      <c r="X1943" s="30">
        <v>44880</v>
      </c>
      <c r="Y1943" s="29" t="s">
        <v>1985</v>
      </c>
    </row>
    <row r="1944" spans="1:25" x14ac:dyDescent="0.25">
      <c r="A1944" s="28" t="s">
        <v>2261</v>
      </c>
      <c r="B1944" s="29" t="s">
        <v>2262</v>
      </c>
      <c r="C1944" s="29" t="s">
        <v>994</v>
      </c>
      <c r="D1944" s="29" t="s">
        <v>2335</v>
      </c>
      <c r="E1944" s="29" t="s">
        <v>995</v>
      </c>
      <c r="F1944" s="29" t="s">
        <v>996</v>
      </c>
      <c r="G1944" s="29" t="s">
        <v>1975</v>
      </c>
      <c r="H1944" s="30">
        <v>44704</v>
      </c>
      <c r="I1944" s="30">
        <v>44926</v>
      </c>
      <c r="J1944" s="30" t="s">
        <v>1921</v>
      </c>
      <c r="K1944" s="29" t="s">
        <v>2264</v>
      </c>
      <c r="L1944" s="29" t="s">
        <v>2265</v>
      </c>
      <c r="M1944" s="29" t="s">
        <v>1978</v>
      </c>
      <c r="N1944" s="29" t="s">
        <v>1986</v>
      </c>
      <c r="O1944" s="29" t="s">
        <v>1987</v>
      </c>
      <c r="P1944" s="29" t="s">
        <v>1981</v>
      </c>
      <c r="Q1944" s="29" t="s">
        <v>1982</v>
      </c>
      <c r="R1944" s="30">
        <v>44998</v>
      </c>
      <c r="S1944" s="30">
        <v>45029</v>
      </c>
      <c r="T1944" s="30">
        <v>45029</v>
      </c>
      <c r="U1944" s="30">
        <v>45454</v>
      </c>
      <c r="V1944" s="29" t="s">
        <v>2000</v>
      </c>
      <c r="W1944" s="29" t="s">
        <v>2001</v>
      </c>
      <c r="X1944" s="30">
        <v>44880</v>
      </c>
      <c r="Y1944" s="29" t="s">
        <v>1985</v>
      </c>
    </row>
    <row r="1945" spans="1:25" x14ac:dyDescent="0.25">
      <c r="A1945" s="28" t="s">
        <v>2261</v>
      </c>
      <c r="B1945" s="29" t="s">
        <v>2262</v>
      </c>
      <c r="C1945" s="29" t="s">
        <v>994</v>
      </c>
      <c r="D1945" s="29" t="s">
        <v>2335</v>
      </c>
      <c r="E1945" s="29" t="s">
        <v>995</v>
      </c>
      <c r="F1945" s="29" t="s">
        <v>996</v>
      </c>
      <c r="G1945" s="29" t="s">
        <v>1975</v>
      </c>
      <c r="H1945" s="30">
        <v>44704</v>
      </c>
      <c r="I1945" s="30">
        <v>44926</v>
      </c>
      <c r="J1945" s="30" t="s">
        <v>1921</v>
      </c>
      <c r="K1945" s="29" t="s">
        <v>2264</v>
      </c>
      <c r="L1945" s="29" t="s">
        <v>2265</v>
      </c>
      <c r="M1945" s="29" t="s">
        <v>1978</v>
      </c>
      <c r="N1945" s="29" t="s">
        <v>1988</v>
      </c>
      <c r="O1945" s="29" t="s">
        <v>1989</v>
      </c>
      <c r="P1945" s="29" t="s">
        <v>1981</v>
      </c>
      <c r="Q1945" s="29" t="s">
        <v>1982</v>
      </c>
      <c r="R1945" s="30">
        <v>45033</v>
      </c>
      <c r="S1945" s="30">
        <v>45029</v>
      </c>
      <c r="T1945" s="30">
        <v>45068</v>
      </c>
      <c r="U1945" s="30">
        <v>45454</v>
      </c>
      <c r="V1945" s="29" t="s">
        <v>2000</v>
      </c>
      <c r="W1945" s="29" t="s">
        <v>2001</v>
      </c>
      <c r="X1945" s="30">
        <v>44880</v>
      </c>
      <c r="Y1945" s="29" t="s">
        <v>1985</v>
      </c>
    </row>
    <row r="1946" spans="1:25" x14ac:dyDescent="0.25">
      <c r="A1946" s="28" t="s">
        <v>2261</v>
      </c>
      <c r="B1946" s="29" t="s">
        <v>2262</v>
      </c>
      <c r="C1946" s="29" t="s">
        <v>994</v>
      </c>
      <c r="D1946" s="29" t="s">
        <v>2335</v>
      </c>
      <c r="E1946" s="29" t="s">
        <v>995</v>
      </c>
      <c r="F1946" s="29" t="s">
        <v>996</v>
      </c>
      <c r="G1946" s="29" t="s">
        <v>1975</v>
      </c>
      <c r="H1946" s="30">
        <v>44704</v>
      </c>
      <c r="I1946" s="30">
        <v>44926</v>
      </c>
      <c r="J1946" s="30" t="s">
        <v>1921</v>
      </c>
      <c r="K1946" s="29" t="s">
        <v>2264</v>
      </c>
      <c r="L1946" s="29" t="s">
        <v>2265</v>
      </c>
      <c r="M1946" s="29" t="s">
        <v>1978</v>
      </c>
      <c r="N1946" s="29" t="s">
        <v>1990</v>
      </c>
      <c r="O1946" s="29" t="s">
        <v>1991</v>
      </c>
      <c r="P1946" s="29" t="s">
        <v>1981</v>
      </c>
      <c r="Q1946" s="29" t="s">
        <v>1982</v>
      </c>
      <c r="R1946" s="30">
        <v>45068</v>
      </c>
      <c r="S1946" s="30">
        <v>45029</v>
      </c>
      <c r="T1946" s="30">
        <v>45083</v>
      </c>
      <c r="U1946" s="30">
        <v>45454</v>
      </c>
      <c r="V1946" s="29" t="s">
        <v>2000</v>
      </c>
      <c r="W1946" s="29" t="s">
        <v>2001</v>
      </c>
      <c r="X1946" s="30">
        <v>44880</v>
      </c>
      <c r="Y1946" s="29" t="s">
        <v>1985</v>
      </c>
    </row>
    <row r="1947" spans="1:25" x14ac:dyDescent="0.25">
      <c r="A1947" s="28" t="s">
        <v>2261</v>
      </c>
      <c r="B1947" s="29" t="s">
        <v>2262</v>
      </c>
      <c r="C1947" s="29" t="s">
        <v>994</v>
      </c>
      <c r="D1947" s="29" t="s">
        <v>2335</v>
      </c>
      <c r="E1947" s="29" t="s">
        <v>995</v>
      </c>
      <c r="F1947" s="29" t="s">
        <v>996</v>
      </c>
      <c r="G1947" s="29" t="s">
        <v>1975</v>
      </c>
      <c r="H1947" s="30">
        <v>44704</v>
      </c>
      <c r="I1947" s="30">
        <v>44926</v>
      </c>
      <c r="J1947" s="30" t="s">
        <v>1921</v>
      </c>
      <c r="K1947" s="29" t="s">
        <v>2264</v>
      </c>
      <c r="L1947" s="29" t="s">
        <v>2265</v>
      </c>
      <c r="M1947" s="29" t="s">
        <v>1978</v>
      </c>
      <c r="N1947" s="29" t="s">
        <v>1992</v>
      </c>
      <c r="O1947" s="29" t="s">
        <v>1993</v>
      </c>
      <c r="P1947" s="29" t="s">
        <v>1981</v>
      </c>
      <c r="Q1947" s="29" t="s">
        <v>1982</v>
      </c>
      <c r="R1947" s="30">
        <v>45194</v>
      </c>
      <c r="S1947" s="30"/>
      <c r="T1947" s="30">
        <v>45199</v>
      </c>
      <c r="U1947" s="30"/>
      <c r="V1947" s="29" t="s">
        <v>2000</v>
      </c>
      <c r="W1947" s="29" t="s">
        <v>2001</v>
      </c>
      <c r="X1947" s="30">
        <v>44880</v>
      </c>
      <c r="Y1947" s="29" t="s">
        <v>1985</v>
      </c>
    </row>
    <row r="1948" spans="1:25" x14ac:dyDescent="0.25">
      <c r="A1948" s="28" t="s">
        <v>2261</v>
      </c>
      <c r="B1948" s="29" t="s">
        <v>2262</v>
      </c>
      <c r="C1948" s="29" t="s">
        <v>994</v>
      </c>
      <c r="D1948" s="29" t="s">
        <v>2335</v>
      </c>
      <c r="E1948" s="29" t="s">
        <v>995</v>
      </c>
      <c r="F1948" s="29" t="s">
        <v>996</v>
      </c>
      <c r="G1948" s="29" t="s">
        <v>1975</v>
      </c>
      <c r="H1948" s="30">
        <v>44704</v>
      </c>
      <c r="I1948" s="30">
        <v>44926</v>
      </c>
      <c r="J1948" s="30" t="s">
        <v>1921</v>
      </c>
      <c r="K1948" s="29" t="s">
        <v>2264</v>
      </c>
      <c r="L1948" s="29" t="s">
        <v>2265</v>
      </c>
      <c r="M1948" s="29" t="s">
        <v>1978</v>
      </c>
      <c r="N1948" s="29" t="s">
        <v>1994</v>
      </c>
      <c r="O1948" s="29" t="s">
        <v>1995</v>
      </c>
      <c r="P1948" s="29" t="s">
        <v>1981</v>
      </c>
      <c r="Q1948" s="29" t="s">
        <v>1982</v>
      </c>
      <c r="R1948" s="30">
        <v>45208</v>
      </c>
      <c r="S1948" s="30"/>
      <c r="T1948" s="30">
        <v>45383</v>
      </c>
      <c r="U1948" s="30"/>
      <c r="V1948" s="29" t="s">
        <v>2000</v>
      </c>
      <c r="W1948" s="29" t="s">
        <v>2001</v>
      </c>
      <c r="X1948" s="30">
        <v>44880</v>
      </c>
      <c r="Y1948" s="29" t="s">
        <v>1985</v>
      </c>
    </row>
    <row r="1949" spans="1:25" x14ac:dyDescent="0.25">
      <c r="A1949" s="28" t="s">
        <v>2261</v>
      </c>
      <c r="B1949" s="29" t="s">
        <v>2262</v>
      </c>
      <c r="C1949" s="29" t="s">
        <v>994</v>
      </c>
      <c r="D1949" s="29" t="s">
        <v>2335</v>
      </c>
      <c r="E1949" s="29" t="s">
        <v>995</v>
      </c>
      <c r="F1949" s="29" t="s">
        <v>996</v>
      </c>
      <c r="G1949" s="29" t="s">
        <v>1975</v>
      </c>
      <c r="H1949" s="30">
        <v>44704</v>
      </c>
      <c r="I1949" s="30">
        <v>44926</v>
      </c>
      <c r="J1949" s="30" t="s">
        <v>1921</v>
      </c>
      <c r="K1949" s="29" t="s">
        <v>2264</v>
      </c>
      <c r="L1949" s="29" t="s">
        <v>2265</v>
      </c>
      <c r="M1949" s="29" t="s">
        <v>1978</v>
      </c>
      <c r="N1949" s="29" t="s">
        <v>1996</v>
      </c>
      <c r="O1949" s="29" t="s">
        <v>1997</v>
      </c>
      <c r="P1949" s="29" t="s">
        <v>1981</v>
      </c>
      <c r="Q1949" s="29" t="s">
        <v>1982</v>
      </c>
      <c r="R1949" s="30">
        <v>45383</v>
      </c>
      <c r="S1949" s="30"/>
      <c r="T1949" s="30">
        <v>45402</v>
      </c>
      <c r="U1949" s="30"/>
      <c r="V1949" s="29" t="s">
        <v>2000</v>
      </c>
      <c r="W1949" s="29" t="s">
        <v>2001</v>
      </c>
      <c r="X1949" s="30">
        <v>44880</v>
      </c>
      <c r="Y1949" s="29" t="s">
        <v>1985</v>
      </c>
    </row>
    <row r="1950" spans="1:25" x14ac:dyDescent="0.25">
      <c r="A1950" s="28" t="s">
        <v>2261</v>
      </c>
      <c r="B1950" s="29" t="s">
        <v>2262</v>
      </c>
      <c r="C1950" s="29" t="s">
        <v>1111</v>
      </c>
      <c r="D1950" s="29" t="s">
        <v>2374</v>
      </c>
      <c r="E1950" s="29" t="s">
        <v>1112</v>
      </c>
      <c r="F1950" s="29" t="s">
        <v>1113</v>
      </c>
      <c r="G1950" s="29" t="s">
        <v>1975</v>
      </c>
      <c r="H1950" s="30">
        <v>44880</v>
      </c>
      <c r="I1950" s="30">
        <v>46022</v>
      </c>
      <c r="J1950" s="30" t="s">
        <v>1921</v>
      </c>
      <c r="K1950" s="29" t="s">
        <v>2264</v>
      </c>
      <c r="L1950" s="29" t="s">
        <v>2265</v>
      </c>
      <c r="M1950" s="29" t="s">
        <v>1978</v>
      </c>
      <c r="N1950" s="29" t="s">
        <v>1979</v>
      </c>
      <c r="O1950" s="29" t="s">
        <v>1980</v>
      </c>
      <c r="P1950" s="29" t="s">
        <v>1981</v>
      </c>
      <c r="Q1950" s="29" t="s">
        <v>1982</v>
      </c>
      <c r="R1950" s="30">
        <v>44502</v>
      </c>
      <c r="S1950" s="30">
        <v>44502</v>
      </c>
      <c r="T1950" s="30">
        <v>44545</v>
      </c>
      <c r="U1950" s="30">
        <v>44545</v>
      </c>
      <c r="V1950" s="29" t="s">
        <v>1983</v>
      </c>
      <c r="W1950" s="29" t="s">
        <v>1984</v>
      </c>
      <c r="X1950" s="30">
        <v>44880</v>
      </c>
      <c r="Y1950" s="29" t="s">
        <v>1985</v>
      </c>
    </row>
    <row r="1951" spans="1:25" x14ac:dyDescent="0.25">
      <c r="A1951" s="28" t="s">
        <v>2261</v>
      </c>
      <c r="B1951" s="29" t="s">
        <v>2262</v>
      </c>
      <c r="C1951" s="29" t="s">
        <v>1111</v>
      </c>
      <c r="D1951" s="29" t="s">
        <v>2374</v>
      </c>
      <c r="E1951" s="29" t="s">
        <v>1112</v>
      </c>
      <c r="F1951" s="29" t="s">
        <v>1113</v>
      </c>
      <c r="G1951" s="29" t="s">
        <v>1975</v>
      </c>
      <c r="H1951" s="30">
        <v>44880</v>
      </c>
      <c r="I1951" s="30">
        <v>46022</v>
      </c>
      <c r="J1951" s="30" t="s">
        <v>1921</v>
      </c>
      <c r="K1951" s="29" t="s">
        <v>2264</v>
      </c>
      <c r="L1951" s="29" t="s">
        <v>2265</v>
      </c>
      <c r="M1951" s="29" t="s">
        <v>1978</v>
      </c>
      <c r="N1951" s="29" t="s">
        <v>1986</v>
      </c>
      <c r="O1951" s="29" t="s">
        <v>1987</v>
      </c>
      <c r="P1951" s="29" t="s">
        <v>1981</v>
      </c>
      <c r="Q1951" s="29" t="s">
        <v>1982</v>
      </c>
      <c r="R1951" s="30">
        <v>44502</v>
      </c>
      <c r="S1951" s="30">
        <v>44502</v>
      </c>
      <c r="T1951" s="30">
        <v>44545</v>
      </c>
      <c r="U1951" s="30">
        <v>44545</v>
      </c>
      <c r="V1951" s="29" t="s">
        <v>1983</v>
      </c>
      <c r="W1951" s="29" t="s">
        <v>1984</v>
      </c>
      <c r="X1951" s="30">
        <v>44880</v>
      </c>
      <c r="Y1951" s="29" t="s">
        <v>1985</v>
      </c>
    </row>
    <row r="1952" spans="1:25" x14ac:dyDescent="0.25">
      <c r="A1952" s="28" t="s">
        <v>2261</v>
      </c>
      <c r="B1952" s="29" t="s">
        <v>2262</v>
      </c>
      <c r="C1952" s="29" t="s">
        <v>1111</v>
      </c>
      <c r="D1952" s="29" t="s">
        <v>2374</v>
      </c>
      <c r="E1952" s="29" t="s">
        <v>1112</v>
      </c>
      <c r="F1952" s="29" t="s">
        <v>1113</v>
      </c>
      <c r="G1952" s="29" t="s">
        <v>1975</v>
      </c>
      <c r="H1952" s="30">
        <v>44880</v>
      </c>
      <c r="I1952" s="30">
        <v>46022</v>
      </c>
      <c r="J1952" s="30" t="s">
        <v>1921</v>
      </c>
      <c r="K1952" s="29" t="s">
        <v>2264</v>
      </c>
      <c r="L1952" s="29" t="s">
        <v>2265</v>
      </c>
      <c r="M1952" s="29" t="s">
        <v>1978</v>
      </c>
      <c r="N1952" s="29" t="s">
        <v>1988</v>
      </c>
      <c r="O1952" s="29" t="s">
        <v>1989</v>
      </c>
      <c r="P1952" s="29" t="s">
        <v>1981</v>
      </c>
      <c r="Q1952" s="29" t="s">
        <v>1982</v>
      </c>
      <c r="R1952" s="30">
        <v>44502</v>
      </c>
      <c r="S1952" s="30">
        <v>44502</v>
      </c>
      <c r="T1952" s="30">
        <v>44545</v>
      </c>
      <c r="U1952" s="30">
        <v>44545</v>
      </c>
      <c r="V1952" s="29" t="s">
        <v>1983</v>
      </c>
      <c r="W1952" s="29" t="s">
        <v>1984</v>
      </c>
      <c r="X1952" s="30">
        <v>44880</v>
      </c>
      <c r="Y1952" s="29" t="s">
        <v>1985</v>
      </c>
    </row>
    <row r="1953" spans="1:25" x14ac:dyDescent="0.25">
      <c r="A1953" s="28" t="s">
        <v>2261</v>
      </c>
      <c r="B1953" s="29" t="s">
        <v>2262</v>
      </c>
      <c r="C1953" s="29" t="s">
        <v>1111</v>
      </c>
      <c r="D1953" s="29" t="s">
        <v>2374</v>
      </c>
      <c r="E1953" s="29" t="s">
        <v>1112</v>
      </c>
      <c r="F1953" s="29" t="s">
        <v>1113</v>
      </c>
      <c r="G1953" s="29" t="s">
        <v>1975</v>
      </c>
      <c r="H1953" s="30">
        <v>44880</v>
      </c>
      <c r="I1953" s="30">
        <v>46022</v>
      </c>
      <c r="J1953" s="30" t="s">
        <v>1921</v>
      </c>
      <c r="K1953" s="29" t="s">
        <v>2264</v>
      </c>
      <c r="L1953" s="29" t="s">
        <v>2265</v>
      </c>
      <c r="M1953" s="29" t="s">
        <v>1978</v>
      </c>
      <c r="N1953" s="29" t="s">
        <v>1990</v>
      </c>
      <c r="O1953" s="29" t="s">
        <v>1991</v>
      </c>
      <c r="P1953" s="29" t="s">
        <v>1981</v>
      </c>
      <c r="Q1953" s="29" t="s">
        <v>1982</v>
      </c>
      <c r="R1953" s="30">
        <v>44562</v>
      </c>
      <c r="S1953" s="30">
        <v>45090</v>
      </c>
      <c r="T1953" s="30">
        <v>44742</v>
      </c>
      <c r="U1953" s="30">
        <v>45436</v>
      </c>
      <c r="V1953" s="29" t="s">
        <v>1983</v>
      </c>
      <c r="W1953" s="29" t="s">
        <v>1984</v>
      </c>
      <c r="X1953" s="30">
        <v>44880</v>
      </c>
      <c r="Y1953" s="29" t="s">
        <v>1985</v>
      </c>
    </row>
    <row r="1954" spans="1:25" x14ac:dyDescent="0.25">
      <c r="A1954" s="28" t="s">
        <v>2261</v>
      </c>
      <c r="B1954" s="29" t="s">
        <v>2262</v>
      </c>
      <c r="C1954" s="29" t="s">
        <v>1111</v>
      </c>
      <c r="D1954" s="29" t="s">
        <v>2374</v>
      </c>
      <c r="E1954" s="29" t="s">
        <v>1112</v>
      </c>
      <c r="F1954" s="29" t="s">
        <v>1113</v>
      </c>
      <c r="G1954" s="29" t="s">
        <v>1975</v>
      </c>
      <c r="H1954" s="30">
        <v>44880</v>
      </c>
      <c r="I1954" s="30">
        <v>46022</v>
      </c>
      <c r="J1954" s="30" t="s">
        <v>1921</v>
      </c>
      <c r="K1954" s="29" t="s">
        <v>2264</v>
      </c>
      <c r="L1954" s="29" t="s">
        <v>2265</v>
      </c>
      <c r="M1954" s="29" t="s">
        <v>1978</v>
      </c>
      <c r="N1954" s="29" t="s">
        <v>1992</v>
      </c>
      <c r="O1954" s="29" t="s">
        <v>1993</v>
      </c>
      <c r="P1954" s="29" t="s">
        <v>1981</v>
      </c>
      <c r="Q1954" s="29" t="s">
        <v>1982</v>
      </c>
      <c r="R1954" s="30">
        <v>45412</v>
      </c>
      <c r="S1954" s="30">
        <v>45709</v>
      </c>
      <c r="T1954" s="30">
        <v>45412</v>
      </c>
      <c r="U1954" s="30">
        <v>45709</v>
      </c>
      <c r="V1954" s="29" t="s">
        <v>1983</v>
      </c>
      <c r="W1954" s="29" t="s">
        <v>1984</v>
      </c>
      <c r="X1954" s="30">
        <v>44880</v>
      </c>
      <c r="Y1954" s="29" t="s">
        <v>1985</v>
      </c>
    </row>
    <row r="1955" spans="1:25" x14ac:dyDescent="0.25">
      <c r="A1955" s="28" t="s">
        <v>2261</v>
      </c>
      <c r="B1955" s="29" t="s">
        <v>2262</v>
      </c>
      <c r="C1955" s="29" t="s">
        <v>1111</v>
      </c>
      <c r="D1955" s="29" t="s">
        <v>2374</v>
      </c>
      <c r="E1955" s="29" t="s">
        <v>1112</v>
      </c>
      <c r="F1955" s="29" t="s">
        <v>1113</v>
      </c>
      <c r="G1955" s="29" t="s">
        <v>1975</v>
      </c>
      <c r="H1955" s="30">
        <v>44880</v>
      </c>
      <c r="I1955" s="30">
        <v>46022</v>
      </c>
      <c r="J1955" s="30" t="s">
        <v>1921</v>
      </c>
      <c r="K1955" s="29" t="s">
        <v>2264</v>
      </c>
      <c r="L1955" s="29" t="s">
        <v>2265</v>
      </c>
      <c r="M1955" s="29" t="s">
        <v>1978</v>
      </c>
      <c r="N1955" s="29" t="s">
        <v>1994</v>
      </c>
      <c r="O1955" s="29" t="s">
        <v>1995</v>
      </c>
      <c r="P1955" s="29" t="s">
        <v>1981</v>
      </c>
      <c r="Q1955" s="29" t="s">
        <v>1982</v>
      </c>
      <c r="R1955" s="30">
        <v>45412</v>
      </c>
      <c r="S1955" s="30"/>
      <c r="T1955" s="30">
        <v>45596</v>
      </c>
      <c r="U1955" s="30"/>
      <c r="V1955" s="29" t="s">
        <v>1983</v>
      </c>
      <c r="W1955" s="29" t="s">
        <v>1984</v>
      </c>
      <c r="X1955" s="30">
        <v>44880</v>
      </c>
      <c r="Y1955" s="29" t="s">
        <v>1985</v>
      </c>
    </row>
    <row r="1956" spans="1:25" x14ac:dyDescent="0.25">
      <c r="A1956" s="28" t="s">
        <v>2261</v>
      </c>
      <c r="B1956" s="29" t="s">
        <v>2262</v>
      </c>
      <c r="C1956" s="29" t="s">
        <v>1111</v>
      </c>
      <c r="D1956" s="29" t="s">
        <v>2374</v>
      </c>
      <c r="E1956" s="29" t="s">
        <v>1112</v>
      </c>
      <c r="F1956" s="29" t="s">
        <v>1113</v>
      </c>
      <c r="G1956" s="29" t="s">
        <v>1975</v>
      </c>
      <c r="H1956" s="30">
        <v>44880</v>
      </c>
      <c r="I1956" s="30">
        <v>46022</v>
      </c>
      <c r="J1956" s="30" t="s">
        <v>1921</v>
      </c>
      <c r="K1956" s="29" t="s">
        <v>2264</v>
      </c>
      <c r="L1956" s="29" t="s">
        <v>2265</v>
      </c>
      <c r="M1956" s="29" t="s">
        <v>1978</v>
      </c>
      <c r="N1956" s="29" t="s">
        <v>1996</v>
      </c>
      <c r="O1956" s="29" t="s">
        <v>1997</v>
      </c>
      <c r="P1956" s="29" t="s">
        <v>1981</v>
      </c>
      <c r="Q1956" s="29" t="s">
        <v>1982</v>
      </c>
      <c r="R1956" s="30">
        <v>45626</v>
      </c>
      <c r="S1956" s="30"/>
      <c r="T1956" s="30">
        <v>45630</v>
      </c>
      <c r="U1956" s="30"/>
      <c r="V1956" s="29" t="s">
        <v>1983</v>
      </c>
      <c r="W1956" s="29" t="s">
        <v>1984</v>
      </c>
      <c r="X1956" s="30">
        <v>44880</v>
      </c>
      <c r="Y1956" s="29" t="s">
        <v>1985</v>
      </c>
    </row>
    <row r="1957" spans="1:25" x14ac:dyDescent="0.25">
      <c r="A1957" s="28" t="s">
        <v>2261</v>
      </c>
      <c r="B1957" s="29" t="s">
        <v>2262</v>
      </c>
      <c r="C1957" s="29" t="s">
        <v>824</v>
      </c>
      <c r="D1957" s="29" t="s">
        <v>2278</v>
      </c>
      <c r="E1957" s="29" t="s">
        <v>825</v>
      </c>
      <c r="F1957" s="29" t="s">
        <v>826</v>
      </c>
      <c r="G1957" s="29" t="s">
        <v>1975</v>
      </c>
      <c r="H1957" s="30">
        <v>44880</v>
      </c>
      <c r="I1957" s="30">
        <v>46387</v>
      </c>
      <c r="J1957" s="30" t="s">
        <v>1921</v>
      </c>
      <c r="K1957" s="29" t="s">
        <v>2264</v>
      </c>
      <c r="L1957" s="29" t="s">
        <v>2265</v>
      </c>
      <c r="M1957" s="29" t="s">
        <v>1978</v>
      </c>
      <c r="N1957" s="29" t="s">
        <v>1979</v>
      </c>
      <c r="O1957" s="29" t="s">
        <v>1980</v>
      </c>
      <c r="P1957" s="29" t="s">
        <v>1981</v>
      </c>
      <c r="Q1957" s="29" t="s">
        <v>1982</v>
      </c>
      <c r="R1957" s="30">
        <v>44470</v>
      </c>
      <c r="S1957" s="30">
        <v>44531</v>
      </c>
      <c r="T1957" s="30">
        <v>44530</v>
      </c>
      <c r="U1957" s="30">
        <v>44544</v>
      </c>
      <c r="V1957" s="29" t="s">
        <v>1983</v>
      </c>
      <c r="W1957" s="29" t="s">
        <v>1984</v>
      </c>
      <c r="X1957" s="30">
        <v>44880</v>
      </c>
      <c r="Y1957" s="29" t="s">
        <v>1985</v>
      </c>
    </row>
    <row r="1958" spans="1:25" x14ac:dyDescent="0.25">
      <c r="A1958" s="28" t="s">
        <v>2261</v>
      </c>
      <c r="B1958" s="29" t="s">
        <v>2262</v>
      </c>
      <c r="C1958" s="29" t="s">
        <v>824</v>
      </c>
      <c r="D1958" s="29" t="s">
        <v>2278</v>
      </c>
      <c r="E1958" s="29" t="s">
        <v>825</v>
      </c>
      <c r="F1958" s="29" t="s">
        <v>826</v>
      </c>
      <c r="G1958" s="29" t="s">
        <v>1975</v>
      </c>
      <c r="H1958" s="30">
        <v>44880</v>
      </c>
      <c r="I1958" s="30">
        <v>46387</v>
      </c>
      <c r="J1958" s="30" t="s">
        <v>1921</v>
      </c>
      <c r="K1958" s="29" t="s">
        <v>2264</v>
      </c>
      <c r="L1958" s="29" t="s">
        <v>2265</v>
      </c>
      <c r="M1958" s="29" t="s">
        <v>1978</v>
      </c>
      <c r="N1958" s="29" t="s">
        <v>1986</v>
      </c>
      <c r="O1958" s="29" t="s">
        <v>1987</v>
      </c>
      <c r="P1958" s="29" t="s">
        <v>1981</v>
      </c>
      <c r="Q1958" s="29" t="s">
        <v>1982</v>
      </c>
      <c r="R1958" s="30">
        <v>45170</v>
      </c>
      <c r="S1958" s="30">
        <v>45170</v>
      </c>
      <c r="T1958" s="30">
        <v>45291</v>
      </c>
      <c r="U1958" s="30">
        <v>45204</v>
      </c>
      <c r="V1958" s="29" t="s">
        <v>1983</v>
      </c>
      <c r="W1958" s="29" t="s">
        <v>1984</v>
      </c>
      <c r="X1958" s="30">
        <v>44880</v>
      </c>
      <c r="Y1958" s="29" t="s">
        <v>1985</v>
      </c>
    </row>
    <row r="1959" spans="1:25" x14ac:dyDescent="0.25">
      <c r="A1959" s="28" t="s">
        <v>2261</v>
      </c>
      <c r="B1959" s="29" t="s">
        <v>2262</v>
      </c>
      <c r="C1959" s="29" t="s">
        <v>824</v>
      </c>
      <c r="D1959" s="29" t="s">
        <v>2278</v>
      </c>
      <c r="E1959" s="29" t="s">
        <v>825</v>
      </c>
      <c r="F1959" s="29" t="s">
        <v>826</v>
      </c>
      <c r="G1959" s="29" t="s">
        <v>1975</v>
      </c>
      <c r="H1959" s="30">
        <v>44880</v>
      </c>
      <c r="I1959" s="30">
        <v>46387</v>
      </c>
      <c r="J1959" s="30" t="s">
        <v>1921</v>
      </c>
      <c r="K1959" s="29" t="s">
        <v>2264</v>
      </c>
      <c r="L1959" s="29" t="s">
        <v>2265</v>
      </c>
      <c r="M1959" s="29" t="s">
        <v>1978</v>
      </c>
      <c r="N1959" s="29" t="s">
        <v>1988</v>
      </c>
      <c r="O1959" s="29" t="s">
        <v>1989</v>
      </c>
      <c r="P1959" s="29" t="s">
        <v>1981</v>
      </c>
      <c r="Q1959" s="29" t="s">
        <v>1982</v>
      </c>
      <c r="R1959" s="30">
        <v>45292</v>
      </c>
      <c r="S1959" s="30">
        <v>45205</v>
      </c>
      <c r="T1959" s="30">
        <v>45503</v>
      </c>
      <c r="U1959" s="30"/>
      <c r="V1959" s="29" t="s">
        <v>1983</v>
      </c>
      <c r="W1959" s="29" t="s">
        <v>1984</v>
      </c>
      <c r="X1959" s="30">
        <v>44880</v>
      </c>
      <c r="Y1959" s="29" t="s">
        <v>1985</v>
      </c>
    </row>
    <row r="1960" spans="1:25" x14ac:dyDescent="0.25">
      <c r="A1960" s="28" t="s">
        <v>2261</v>
      </c>
      <c r="B1960" s="29" t="s">
        <v>2262</v>
      </c>
      <c r="C1960" s="29" t="s">
        <v>824</v>
      </c>
      <c r="D1960" s="29" t="s">
        <v>2278</v>
      </c>
      <c r="E1960" s="29" t="s">
        <v>825</v>
      </c>
      <c r="F1960" s="29" t="s">
        <v>826</v>
      </c>
      <c r="G1960" s="29" t="s">
        <v>1975</v>
      </c>
      <c r="H1960" s="30">
        <v>44880</v>
      </c>
      <c r="I1960" s="30">
        <v>46387</v>
      </c>
      <c r="J1960" s="30" t="s">
        <v>1921</v>
      </c>
      <c r="K1960" s="29" t="s">
        <v>2264</v>
      </c>
      <c r="L1960" s="29" t="s">
        <v>2265</v>
      </c>
      <c r="M1960" s="29" t="s">
        <v>1978</v>
      </c>
      <c r="N1960" s="29" t="s">
        <v>1990</v>
      </c>
      <c r="O1960" s="29" t="s">
        <v>1991</v>
      </c>
      <c r="P1960" s="29" t="s">
        <v>1981</v>
      </c>
      <c r="Q1960" s="29" t="s">
        <v>1982</v>
      </c>
      <c r="R1960" s="30">
        <v>45413</v>
      </c>
      <c r="S1960" s="30">
        <v>45205</v>
      </c>
      <c r="T1960" s="30">
        <v>45503</v>
      </c>
      <c r="U1960" s="30"/>
      <c r="V1960" s="29" t="s">
        <v>1983</v>
      </c>
      <c r="W1960" s="29" t="s">
        <v>1984</v>
      </c>
      <c r="X1960" s="30">
        <v>44880</v>
      </c>
      <c r="Y1960" s="29" t="s">
        <v>1985</v>
      </c>
    </row>
    <row r="1961" spans="1:25" x14ac:dyDescent="0.25">
      <c r="A1961" s="28" t="s">
        <v>2261</v>
      </c>
      <c r="B1961" s="29" t="s">
        <v>2262</v>
      </c>
      <c r="C1961" s="29" t="s">
        <v>824</v>
      </c>
      <c r="D1961" s="29" t="s">
        <v>2278</v>
      </c>
      <c r="E1961" s="29" t="s">
        <v>825</v>
      </c>
      <c r="F1961" s="29" t="s">
        <v>826</v>
      </c>
      <c r="G1961" s="29" t="s">
        <v>1975</v>
      </c>
      <c r="H1961" s="30">
        <v>44880</v>
      </c>
      <c r="I1961" s="30">
        <v>46387</v>
      </c>
      <c r="J1961" s="30" t="s">
        <v>1921</v>
      </c>
      <c r="K1961" s="29" t="s">
        <v>2264</v>
      </c>
      <c r="L1961" s="29" t="s">
        <v>2265</v>
      </c>
      <c r="M1961" s="29" t="s">
        <v>1978</v>
      </c>
      <c r="N1961" s="29" t="s">
        <v>1992</v>
      </c>
      <c r="O1961" s="29" t="s">
        <v>1993</v>
      </c>
      <c r="P1961" s="29" t="s">
        <v>1981</v>
      </c>
      <c r="Q1961" s="29" t="s">
        <v>1982</v>
      </c>
      <c r="R1961" s="30">
        <v>45505</v>
      </c>
      <c r="S1961" s="30"/>
      <c r="T1961" s="30">
        <v>45596</v>
      </c>
      <c r="U1961" s="30"/>
      <c r="V1961" s="29" t="s">
        <v>1983</v>
      </c>
      <c r="W1961" s="29" t="s">
        <v>1984</v>
      </c>
      <c r="X1961" s="30">
        <v>44880</v>
      </c>
      <c r="Y1961" s="29" t="s">
        <v>1985</v>
      </c>
    </row>
    <row r="1962" spans="1:25" x14ac:dyDescent="0.25">
      <c r="A1962" s="28" t="s">
        <v>2261</v>
      </c>
      <c r="B1962" s="29" t="s">
        <v>2262</v>
      </c>
      <c r="C1962" s="29" t="s">
        <v>824</v>
      </c>
      <c r="D1962" s="29" t="s">
        <v>2278</v>
      </c>
      <c r="E1962" s="29" t="s">
        <v>825</v>
      </c>
      <c r="F1962" s="29" t="s">
        <v>826</v>
      </c>
      <c r="G1962" s="29" t="s">
        <v>1975</v>
      </c>
      <c r="H1962" s="30">
        <v>44880</v>
      </c>
      <c r="I1962" s="30">
        <v>46387</v>
      </c>
      <c r="J1962" s="30" t="s">
        <v>1921</v>
      </c>
      <c r="K1962" s="29" t="s">
        <v>2264</v>
      </c>
      <c r="L1962" s="29" t="s">
        <v>2265</v>
      </c>
      <c r="M1962" s="29" t="s">
        <v>1978</v>
      </c>
      <c r="N1962" s="29" t="s">
        <v>1994</v>
      </c>
      <c r="O1962" s="29" t="s">
        <v>1995</v>
      </c>
      <c r="P1962" s="29" t="s">
        <v>1981</v>
      </c>
      <c r="Q1962" s="29" t="s">
        <v>1982</v>
      </c>
      <c r="R1962" s="30">
        <v>45596</v>
      </c>
      <c r="S1962" s="30"/>
      <c r="T1962" s="30">
        <v>46265</v>
      </c>
      <c r="U1962" s="30"/>
      <c r="V1962" s="29" t="s">
        <v>1983</v>
      </c>
      <c r="W1962" s="29" t="s">
        <v>1984</v>
      </c>
      <c r="X1962" s="30">
        <v>44880</v>
      </c>
      <c r="Y1962" s="29" t="s">
        <v>1985</v>
      </c>
    </row>
    <row r="1963" spans="1:25" x14ac:dyDescent="0.25">
      <c r="A1963" s="28" t="s">
        <v>2261</v>
      </c>
      <c r="B1963" s="29" t="s">
        <v>2262</v>
      </c>
      <c r="C1963" s="29" t="s">
        <v>824</v>
      </c>
      <c r="D1963" s="29" t="s">
        <v>2278</v>
      </c>
      <c r="E1963" s="29" t="s">
        <v>825</v>
      </c>
      <c r="F1963" s="29" t="s">
        <v>826</v>
      </c>
      <c r="G1963" s="29" t="s">
        <v>1975</v>
      </c>
      <c r="H1963" s="30">
        <v>44880</v>
      </c>
      <c r="I1963" s="30">
        <v>46387</v>
      </c>
      <c r="J1963" s="30" t="s">
        <v>1921</v>
      </c>
      <c r="K1963" s="29" t="s">
        <v>2264</v>
      </c>
      <c r="L1963" s="29" t="s">
        <v>2265</v>
      </c>
      <c r="M1963" s="29" t="s">
        <v>1978</v>
      </c>
      <c r="N1963" s="29" t="s">
        <v>1996</v>
      </c>
      <c r="O1963" s="29" t="s">
        <v>1997</v>
      </c>
      <c r="P1963" s="29" t="s">
        <v>1981</v>
      </c>
      <c r="Q1963" s="29" t="s">
        <v>1982</v>
      </c>
      <c r="R1963" s="30">
        <v>46266</v>
      </c>
      <c r="S1963" s="30"/>
      <c r="T1963" s="30">
        <v>46326</v>
      </c>
      <c r="U1963" s="30"/>
      <c r="V1963" s="29" t="s">
        <v>1983</v>
      </c>
      <c r="W1963" s="29" t="s">
        <v>1984</v>
      </c>
      <c r="X1963" s="30">
        <v>44880</v>
      </c>
      <c r="Y1963" s="29" t="s">
        <v>1985</v>
      </c>
    </row>
    <row r="1964" spans="1:25" x14ac:dyDescent="0.25">
      <c r="A1964" s="28" t="s">
        <v>2261</v>
      </c>
      <c r="B1964" s="29" t="s">
        <v>2262</v>
      </c>
      <c r="C1964" s="29" t="s">
        <v>958</v>
      </c>
      <c r="D1964" s="29" t="s">
        <v>2323</v>
      </c>
      <c r="E1964" s="29" t="s">
        <v>959</v>
      </c>
      <c r="F1964" s="29" t="s">
        <v>960</v>
      </c>
      <c r="G1964" s="29" t="s">
        <v>1975</v>
      </c>
      <c r="H1964" s="30">
        <v>44545</v>
      </c>
      <c r="I1964" s="30">
        <v>45869</v>
      </c>
      <c r="J1964" s="30" t="s">
        <v>1921</v>
      </c>
      <c r="K1964" s="29" t="s">
        <v>2264</v>
      </c>
      <c r="L1964" s="29" t="s">
        <v>2265</v>
      </c>
      <c r="M1964" s="29" t="s">
        <v>1978</v>
      </c>
      <c r="N1964" s="29" t="s">
        <v>1979</v>
      </c>
      <c r="O1964" s="29" t="s">
        <v>1980</v>
      </c>
      <c r="P1964" s="29" t="s">
        <v>1981</v>
      </c>
      <c r="Q1964" s="29" t="s">
        <v>1982</v>
      </c>
      <c r="R1964" s="30">
        <v>44470</v>
      </c>
      <c r="S1964" s="30">
        <v>44470</v>
      </c>
      <c r="T1964" s="30">
        <v>44500</v>
      </c>
      <c r="U1964" s="30">
        <v>44479</v>
      </c>
      <c r="V1964" s="29" t="s">
        <v>2000</v>
      </c>
      <c r="W1964" s="29" t="s">
        <v>2001</v>
      </c>
      <c r="X1964" s="30">
        <v>44880</v>
      </c>
      <c r="Y1964" s="29" t="s">
        <v>2002</v>
      </c>
    </row>
    <row r="1965" spans="1:25" x14ac:dyDescent="0.25">
      <c r="A1965" s="28" t="s">
        <v>2261</v>
      </c>
      <c r="B1965" s="29" t="s">
        <v>2262</v>
      </c>
      <c r="C1965" s="29" t="s">
        <v>958</v>
      </c>
      <c r="D1965" s="29" t="s">
        <v>2323</v>
      </c>
      <c r="E1965" s="29" t="s">
        <v>959</v>
      </c>
      <c r="F1965" s="29" t="s">
        <v>960</v>
      </c>
      <c r="G1965" s="29" t="s">
        <v>1975</v>
      </c>
      <c r="H1965" s="30">
        <v>44545</v>
      </c>
      <c r="I1965" s="30">
        <v>45869</v>
      </c>
      <c r="J1965" s="30" t="s">
        <v>1921</v>
      </c>
      <c r="K1965" s="29" t="s">
        <v>2264</v>
      </c>
      <c r="L1965" s="29" t="s">
        <v>2265</v>
      </c>
      <c r="M1965" s="29" t="s">
        <v>1978</v>
      </c>
      <c r="N1965" s="29" t="s">
        <v>1986</v>
      </c>
      <c r="O1965" s="29" t="s">
        <v>1987</v>
      </c>
      <c r="P1965" s="29" t="s">
        <v>1981</v>
      </c>
      <c r="Q1965" s="29" t="s">
        <v>1982</v>
      </c>
      <c r="R1965" s="30">
        <v>44484</v>
      </c>
      <c r="S1965" s="30">
        <v>44484</v>
      </c>
      <c r="T1965" s="30">
        <v>44499</v>
      </c>
      <c r="U1965" s="30">
        <v>45063</v>
      </c>
      <c r="V1965" s="29" t="s">
        <v>2000</v>
      </c>
      <c r="W1965" s="29" t="s">
        <v>2001</v>
      </c>
      <c r="X1965" s="30">
        <v>44880</v>
      </c>
      <c r="Y1965" s="29" t="s">
        <v>2002</v>
      </c>
    </row>
    <row r="1966" spans="1:25" x14ac:dyDescent="0.25">
      <c r="A1966" s="28" t="s">
        <v>2261</v>
      </c>
      <c r="B1966" s="29" t="s">
        <v>2262</v>
      </c>
      <c r="C1966" s="29" t="s">
        <v>958</v>
      </c>
      <c r="D1966" s="29" t="s">
        <v>2323</v>
      </c>
      <c r="E1966" s="29" t="s">
        <v>959</v>
      </c>
      <c r="F1966" s="29" t="s">
        <v>960</v>
      </c>
      <c r="G1966" s="29" t="s">
        <v>1975</v>
      </c>
      <c r="H1966" s="30">
        <v>44545</v>
      </c>
      <c r="I1966" s="30">
        <v>45869</v>
      </c>
      <c r="J1966" s="30" t="s">
        <v>1921</v>
      </c>
      <c r="K1966" s="29" t="s">
        <v>2264</v>
      </c>
      <c r="L1966" s="29" t="s">
        <v>2265</v>
      </c>
      <c r="M1966" s="29" t="s">
        <v>1978</v>
      </c>
      <c r="N1966" s="29" t="s">
        <v>1988</v>
      </c>
      <c r="O1966" s="29" t="s">
        <v>1989</v>
      </c>
      <c r="P1966" s="29" t="s">
        <v>1981</v>
      </c>
      <c r="Q1966" s="29" t="s">
        <v>1982</v>
      </c>
      <c r="R1966" s="30">
        <v>45077</v>
      </c>
      <c r="S1966" s="30">
        <v>45317</v>
      </c>
      <c r="T1966" s="30">
        <v>45436</v>
      </c>
      <c r="U1966" s="30">
        <v>45439</v>
      </c>
      <c r="V1966" s="29" t="s">
        <v>2000</v>
      </c>
      <c r="W1966" s="29" t="s">
        <v>2001</v>
      </c>
      <c r="X1966" s="30">
        <v>44880</v>
      </c>
      <c r="Y1966" s="29" t="s">
        <v>2002</v>
      </c>
    </row>
    <row r="1967" spans="1:25" x14ac:dyDescent="0.25">
      <c r="A1967" s="28" t="s">
        <v>2261</v>
      </c>
      <c r="B1967" s="29" t="s">
        <v>2262</v>
      </c>
      <c r="C1967" s="29" t="s">
        <v>958</v>
      </c>
      <c r="D1967" s="29" t="s">
        <v>2323</v>
      </c>
      <c r="E1967" s="29" t="s">
        <v>959</v>
      </c>
      <c r="F1967" s="29" t="s">
        <v>960</v>
      </c>
      <c r="G1967" s="29" t="s">
        <v>1975</v>
      </c>
      <c r="H1967" s="30">
        <v>44545</v>
      </c>
      <c r="I1967" s="30">
        <v>45869</v>
      </c>
      <c r="J1967" s="30" t="s">
        <v>1921</v>
      </c>
      <c r="K1967" s="29" t="s">
        <v>2264</v>
      </c>
      <c r="L1967" s="29" t="s">
        <v>2265</v>
      </c>
      <c r="M1967" s="29" t="s">
        <v>1978</v>
      </c>
      <c r="N1967" s="29" t="s">
        <v>1990</v>
      </c>
      <c r="O1967" s="29" t="s">
        <v>1991</v>
      </c>
      <c r="P1967" s="29" t="s">
        <v>1981</v>
      </c>
      <c r="Q1967" s="29" t="s">
        <v>1982</v>
      </c>
      <c r="R1967" s="30">
        <v>45439</v>
      </c>
      <c r="S1967" s="30">
        <v>45440</v>
      </c>
      <c r="T1967" s="30">
        <v>45463</v>
      </c>
      <c r="U1967" s="30">
        <v>45503</v>
      </c>
      <c r="V1967" s="29" t="s">
        <v>2000</v>
      </c>
      <c r="W1967" s="29" t="s">
        <v>2001</v>
      </c>
      <c r="X1967" s="30">
        <v>44880</v>
      </c>
      <c r="Y1967" s="29" t="s">
        <v>2002</v>
      </c>
    </row>
    <row r="1968" spans="1:25" x14ac:dyDescent="0.25">
      <c r="A1968" s="28" t="s">
        <v>2261</v>
      </c>
      <c r="B1968" s="29" t="s">
        <v>2262</v>
      </c>
      <c r="C1968" s="29" t="s">
        <v>958</v>
      </c>
      <c r="D1968" s="29" t="s">
        <v>2323</v>
      </c>
      <c r="E1968" s="29" t="s">
        <v>959</v>
      </c>
      <c r="F1968" s="29" t="s">
        <v>960</v>
      </c>
      <c r="G1968" s="29" t="s">
        <v>1975</v>
      </c>
      <c r="H1968" s="30">
        <v>44545</v>
      </c>
      <c r="I1968" s="30">
        <v>45869</v>
      </c>
      <c r="J1968" s="30" t="s">
        <v>1921</v>
      </c>
      <c r="K1968" s="29" t="s">
        <v>2264</v>
      </c>
      <c r="L1968" s="29" t="s">
        <v>2265</v>
      </c>
      <c r="M1968" s="29" t="s">
        <v>1978</v>
      </c>
      <c r="N1968" s="29" t="s">
        <v>1992</v>
      </c>
      <c r="O1968" s="29" t="s">
        <v>1993</v>
      </c>
      <c r="P1968" s="29" t="s">
        <v>1981</v>
      </c>
      <c r="Q1968" s="29" t="s">
        <v>1982</v>
      </c>
      <c r="R1968" s="30">
        <v>45474</v>
      </c>
      <c r="S1968" s="30">
        <v>45511</v>
      </c>
      <c r="T1968" s="30">
        <v>45514</v>
      </c>
      <c r="U1968" s="30">
        <v>45679</v>
      </c>
      <c r="V1968" s="29" t="s">
        <v>2000</v>
      </c>
      <c r="W1968" s="29" t="s">
        <v>2001</v>
      </c>
      <c r="X1968" s="30">
        <v>44880</v>
      </c>
      <c r="Y1968" s="29" t="s">
        <v>2002</v>
      </c>
    </row>
    <row r="1969" spans="1:25" x14ac:dyDescent="0.25">
      <c r="A1969" s="28" t="s">
        <v>2261</v>
      </c>
      <c r="B1969" s="29" t="s">
        <v>2262</v>
      </c>
      <c r="C1969" s="29" t="s">
        <v>958</v>
      </c>
      <c r="D1969" s="29" t="s">
        <v>2323</v>
      </c>
      <c r="E1969" s="29" t="s">
        <v>959</v>
      </c>
      <c r="F1969" s="29" t="s">
        <v>960</v>
      </c>
      <c r="G1969" s="29" t="s">
        <v>1975</v>
      </c>
      <c r="H1969" s="30">
        <v>44545</v>
      </c>
      <c r="I1969" s="30">
        <v>45869</v>
      </c>
      <c r="J1969" s="30" t="s">
        <v>1921</v>
      </c>
      <c r="K1969" s="29" t="s">
        <v>2264</v>
      </c>
      <c r="L1969" s="29" t="s">
        <v>2265</v>
      </c>
      <c r="M1969" s="29" t="s">
        <v>1978</v>
      </c>
      <c r="N1969" s="29" t="s">
        <v>1994</v>
      </c>
      <c r="O1969" s="29" t="s">
        <v>1995</v>
      </c>
      <c r="P1969" s="29" t="s">
        <v>1981</v>
      </c>
      <c r="Q1969" s="29" t="s">
        <v>1982</v>
      </c>
      <c r="R1969" s="30">
        <v>45536</v>
      </c>
      <c r="S1969" s="30">
        <v>45705</v>
      </c>
      <c r="T1969" s="30">
        <v>45900</v>
      </c>
      <c r="U1969" s="30"/>
      <c r="V1969" s="29" t="s">
        <v>2000</v>
      </c>
      <c r="W1969" s="29" t="s">
        <v>2001</v>
      </c>
      <c r="X1969" s="30">
        <v>44880</v>
      </c>
      <c r="Y1969" s="29" t="s">
        <v>2002</v>
      </c>
    </row>
    <row r="1970" spans="1:25" x14ac:dyDescent="0.25">
      <c r="A1970" s="28" t="s">
        <v>2261</v>
      </c>
      <c r="B1970" s="29" t="s">
        <v>2262</v>
      </c>
      <c r="C1970" s="29" t="s">
        <v>958</v>
      </c>
      <c r="D1970" s="29" t="s">
        <v>2323</v>
      </c>
      <c r="E1970" s="29" t="s">
        <v>959</v>
      </c>
      <c r="F1970" s="29" t="s">
        <v>960</v>
      </c>
      <c r="G1970" s="29" t="s">
        <v>1975</v>
      </c>
      <c r="H1970" s="30">
        <v>44545</v>
      </c>
      <c r="I1970" s="30">
        <v>45869</v>
      </c>
      <c r="J1970" s="30" t="s">
        <v>1921</v>
      </c>
      <c r="K1970" s="29" t="s">
        <v>2264</v>
      </c>
      <c r="L1970" s="29" t="s">
        <v>2265</v>
      </c>
      <c r="M1970" s="29" t="s">
        <v>1978</v>
      </c>
      <c r="N1970" s="29" t="s">
        <v>1996</v>
      </c>
      <c r="O1970" s="29" t="s">
        <v>1997</v>
      </c>
      <c r="P1970" s="29" t="s">
        <v>1981</v>
      </c>
      <c r="Q1970" s="29" t="s">
        <v>1982</v>
      </c>
      <c r="R1970" s="30">
        <v>45901</v>
      </c>
      <c r="S1970" s="30"/>
      <c r="T1970" s="30">
        <v>46022</v>
      </c>
      <c r="U1970" s="30"/>
      <c r="V1970" s="29" t="s">
        <v>2000</v>
      </c>
      <c r="W1970" s="29" t="s">
        <v>2001</v>
      </c>
      <c r="X1970" s="30">
        <v>44880</v>
      </c>
      <c r="Y1970" s="29" t="s">
        <v>2002</v>
      </c>
    </row>
    <row r="1971" spans="1:25" x14ac:dyDescent="0.25">
      <c r="A1971" s="28" t="s">
        <v>2261</v>
      </c>
      <c r="B1971" s="29" t="s">
        <v>2262</v>
      </c>
      <c r="C1971" s="29" t="s">
        <v>973</v>
      </c>
      <c r="D1971" s="29" t="s">
        <v>2328</v>
      </c>
      <c r="E1971" s="29" t="s">
        <v>974</v>
      </c>
      <c r="F1971" s="29" t="s">
        <v>975</v>
      </c>
      <c r="G1971" s="29" t="s">
        <v>1975</v>
      </c>
      <c r="H1971" s="30">
        <v>44729</v>
      </c>
      <c r="I1971" s="30">
        <v>46438</v>
      </c>
      <c r="J1971" s="30" t="s">
        <v>1921</v>
      </c>
      <c r="K1971" s="29" t="s">
        <v>2264</v>
      </c>
      <c r="L1971" s="29" t="s">
        <v>2265</v>
      </c>
      <c r="M1971" s="29" t="s">
        <v>1978</v>
      </c>
      <c r="N1971" s="29" t="s">
        <v>1979</v>
      </c>
      <c r="O1971" s="29" t="s">
        <v>1980</v>
      </c>
      <c r="P1971" s="29" t="s">
        <v>1981</v>
      </c>
      <c r="Q1971" s="29" t="s">
        <v>1982</v>
      </c>
      <c r="R1971" s="30">
        <v>44958</v>
      </c>
      <c r="S1971" s="30">
        <v>44958</v>
      </c>
      <c r="T1971" s="30">
        <v>44959</v>
      </c>
      <c r="U1971" s="30">
        <v>44959</v>
      </c>
      <c r="V1971" s="29" t="s">
        <v>1983</v>
      </c>
      <c r="W1971" s="29" t="s">
        <v>1984</v>
      </c>
      <c r="X1971" s="30">
        <v>44880</v>
      </c>
      <c r="Y1971" s="29" t="s">
        <v>1985</v>
      </c>
    </row>
    <row r="1972" spans="1:25" x14ac:dyDescent="0.25">
      <c r="A1972" s="28" t="s">
        <v>2261</v>
      </c>
      <c r="B1972" s="29" t="s">
        <v>2262</v>
      </c>
      <c r="C1972" s="29" t="s">
        <v>973</v>
      </c>
      <c r="D1972" s="29" t="s">
        <v>2328</v>
      </c>
      <c r="E1972" s="29" t="s">
        <v>974</v>
      </c>
      <c r="F1972" s="29" t="s">
        <v>975</v>
      </c>
      <c r="G1972" s="29" t="s">
        <v>1975</v>
      </c>
      <c r="H1972" s="30">
        <v>44729</v>
      </c>
      <c r="I1972" s="30">
        <v>46438</v>
      </c>
      <c r="J1972" s="30" t="s">
        <v>1921</v>
      </c>
      <c r="K1972" s="29" t="s">
        <v>2264</v>
      </c>
      <c r="L1972" s="29" t="s">
        <v>2265</v>
      </c>
      <c r="M1972" s="29" t="s">
        <v>1978</v>
      </c>
      <c r="N1972" s="29" t="s">
        <v>1986</v>
      </c>
      <c r="O1972" s="29" t="s">
        <v>1987</v>
      </c>
      <c r="P1972" s="29" t="s">
        <v>1981</v>
      </c>
      <c r="Q1972" s="29" t="s">
        <v>1982</v>
      </c>
      <c r="R1972" s="30">
        <v>44960</v>
      </c>
      <c r="S1972" s="30">
        <v>44960</v>
      </c>
      <c r="T1972" s="30">
        <v>44961</v>
      </c>
      <c r="U1972" s="30">
        <v>44961</v>
      </c>
      <c r="V1972" s="29" t="s">
        <v>1983</v>
      </c>
      <c r="W1972" s="29" t="s">
        <v>1984</v>
      </c>
      <c r="X1972" s="30">
        <v>44880</v>
      </c>
      <c r="Y1972" s="29" t="s">
        <v>1985</v>
      </c>
    </row>
    <row r="1973" spans="1:25" x14ac:dyDescent="0.25">
      <c r="A1973" s="28" t="s">
        <v>2261</v>
      </c>
      <c r="B1973" s="29" t="s">
        <v>2262</v>
      </c>
      <c r="C1973" s="29" t="s">
        <v>973</v>
      </c>
      <c r="D1973" s="29" t="s">
        <v>2328</v>
      </c>
      <c r="E1973" s="29" t="s">
        <v>974</v>
      </c>
      <c r="F1973" s="29" t="s">
        <v>975</v>
      </c>
      <c r="G1973" s="29" t="s">
        <v>1975</v>
      </c>
      <c r="H1973" s="30">
        <v>44729</v>
      </c>
      <c r="I1973" s="30">
        <v>46438</v>
      </c>
      <c r="J1973" s="30" t="s">
        <v>1921</v>
      </c>
      <c r="K1973" s="29" t="s">
        <v>2264</v>
      </c>
      <c r="L1973" s="29" t="s">
        <v>2265</v>
      </c>
      <c r="M1973" s="29" t="s">
        <v>1978</v>
      </c>
      <c r="N1973" s="29" t="s">
        <v>1988</v>
      </c>
      <c r="O1973" s="29" t="s">
        <v>1989</v>
      </c>
      <c r="P1973" s="29" t="s">
        <v>1981</v>
      </c>
      <c r="Q1973" s="29" t="s">
        <v>1982</v>
      </c>
      <c r="R1973" s="30">
        <v>44962</v>
      </c>
      <c r="S1973" s="30">
        <v>44962</v>
      </c>
      <c r="T1973" s="30">
        <v>44963</v>
      </c>
      <c r="U1973" s="30">
        <v>44963</v>
      </c>
      <c r="V1973" s="29" t="s">
        <v>1983</v>
      </c>
      <c r="W1973" s="29" t="s">
        <v>1984</v>
      </c>
      <c r="X1973" s="30">
        <v>44880</v>
      </c>
      <c r="Y1973" s="29" t="s">
        <v>1985</v>
      </c>
    </row>
    <row r="1974" spans="1:25" x14ac:dyDescent="0.25">
      <c r="A1974" s="28" t="s">
        <v>2261</v>
      </c>
      <c r="B1974" s="29" t="s">
        <v>2262</v>
      </c>
      <c r="C1974" s="29" t="s">
        <v>973</v>
      </c>
      <c r="D1974" s="29" t="s">
        <v>2328</v>
      </c>
      <c r="E1974" s="29" t="s">
        <v>974</v>
      </c>
      <c r="F1974" s="29" t="s">
        <v>975</v>
      </c>
      <c r="G1974" s="29" t="s">
        <v>1975</v>
      </c>
      <c r="H1974" s="30">
        <v>44729</v>
      </c>
      <c r="I1974" s="30">
        <v>46438</v>
      </c>
      <c r="J1974" s="30" t="s">
        <v>1921</v>
      </c>
      <c r="K1974" s="29" t="s">
        <v>2264</v>
      </c>
      <c r="L1974" s="29" t="s">
        <v>2265</v>
      </c>
      <c r="M1974" s="29" t="s">
        <v>1978</v>
      </c>
      <c r="N1974" s="29" t="s">
        <v>1990</v>
      </c>
      <c r="O1974" s="29" t="s">
        <v>1991</v>
      </c>
      <c r="P1974" s="29" t="s">
        <v>1981</v>
      </c>
      <c r="Q1974" s="29" t="s">
        <v>1982</v>
      </c>
      <c r="R1974" s="30">
        <v>45717</v>
      </c>
      <c r="S1974" s="30"/>
      <c r="T1974" s="30">
        <v>45839</v>
      </c>
      <c r="U1974" s="30"/>
      <c r="V1974" s="29" t="s">
        <v>1983</v>
      </c>
      <c r="W1974" s="29" t="s">
        <v>1984</v>
      </c>
      <c r="X1974" s="30">
        <v>44880</v>
      </c>
      <c r="Y1974" s="29" t="s">
        <v>1985</v>
      </c>
    </row>
    <row r="1975" spans="1:25" x14ac:dyDescent="0.25">
      <c r="A1975" s="28" t="s">
        <v>2261</v>
      </c>
      <c r="B1975" s="29" t="s">
        <v>2262</v>
      </c>
      <c r="C1975" s="29" t="s">
        <v>973</v>
      </c>
      <c r="D1975" s="29" t="s">
        <v>2328</v>
      </c>
      <c r="E1975" s="29" t="s">
        <v>974</v>
      </c>
      <c r="F1975" s="29" t="s">
        <v>975</v>
      </c>
      <c r="G1975" s="29" t="s">
        <v>1975</v>
      </c>
      <c r="H1975" s="30">
        <v>44729</v>
      </c>
      <c r="I1975" s="30">
        <v>46438</v>
      </c>
      <c r="J1975" s="30" t="s">
        <v>1921</v>
      </c>
      <c r="K1975" s="29" t="s">
        <v>2264</v>
      </c>
      <c r="L1975" s="29" t="s">
        <v>2265</v>
      </c>
      <c r="M1975" s="29" t="s">
        <v>1978</v>
      </c>
      <c r="N1975" s="29" t="s">
        <v>1992</v>
      </c>
      <c r="O1975" s="29" t="s">
        <v>1993</v>
      </c>
      <c r="P1975" s="29" t="s">
        <v>1981</v>
      </c>
      <c r="Q1975" s="29" t="s">
        <v>1982</v>
      </c>
      <c r="R1975" s="30">
        <v>45931</v>
      </c>
      <c r="S1975" s="30"/>
      <c r="T1975" s="30">
        <v>45991</v>
      </c>
      <c r="U1975" s="30"/>
      <c r="V1975" s="29" t="s">
        <v>1983</v>
      </c>
      <c r="W1975" s="29" t="s">
        <v>1984</v>
      </c>
      <c r="X1975" s="30">
        <v>44880</v>
      </c>
      <c r="Y1975" s="29" t="s">
        <v>1985</v>
      </c>
    </row>
    <row r="1976" spans="1:25" x14ac:dyDescent="0.25">
      <c r="A1976" s="28" t="s">
        <v>2261</v>
      </c>
      <c r="B1976" s="29" t="s">
        <v>2262</v>
      </c>
      <c r="C1976" s="29" t="s">
        <v>973</v>
      </c>
      <c r="D1976" s="29" t="s">
        <v>2328</v>
      </c>
      <c r="E1976" s="29" t="s">
        <v>974</v>
      </c>
      <c r="F1976" s="29" t="s">
        <v>975</v>
      </c>
      <c r="G1976" s="29" t="s">
        <v>1975</v>
      </c>
      <c r="H1976" s="30">
        <v>44729</v>
      </c>
      <c r="I1976" s="30">
        <v>46438</v>
      </c>
      <c r="J1976" s="30" t="s">
        <v>1921</v>
      </c>
      <c r="K1976" s="29" t="s">
        <v>2264</v>
      </c>
      <c r="L1976" s="29" t="s">
        <v>2265</v>
      </c>
      <c r="M1976" s="29" t="s">
        <v>1978</v>
      </c>
      <c r="N1976" s="29" t="s">
        <v>1994</v>
      </c>
      <c r="O1976" s="29" t="s">
        <v>1995</v>
      </c>
      <c r="P1976" s="29" t="s">
        <v>1981</v>
      </c>
      <c r="Q1976" s="29" t="s">
        <v>1982</v>
      </c>
      <c r="R1976" s="30">
        <v>45992</v>
      </c>
      <c r="S1976" s="30"/>
      <c r="T1976" s="30">
        <v>46387</v>
      </c>
      <c r="U1976" s="30"/>
      <c r="V1976" s="29" t="s">
        <v>1983</v>
      </c>
      <c r="W1976" s="29" t="s">
        <v>1984</v>
      </c>
      <c r="X1976" s="30">
        <v>44880</v>
      </c>
      <c r="Y1976" s="29" t="s">
        <v>1985</v>
      </c>
    </row>
    <row r="1977" spans="1:25" x14ac:dyDescent="0.25">
      <c r="A1977" s="28" t="s">
        <v>2261</v>
      </c>
      <c r="B1977" s="29" t="s">
        <v>2262</v>
      </c>
      <c r="C1977" s="29" t="s">
        <v>973</v>
      </c>
      <c r="D1977" s="29" t="s">
        <v>2328</v>
      </c>
      <c r="E1977" s="29" t="s">
        <v>974</v>
      </c>
      <c r="F1977" s="29" t="s">
        <v>975</v>
      </c>
      <c r="G1977" s="29" t="s">
        <v>1975</v>
      </c>
      <c r="H1977" s="30">
        <v>44729</v>
      </c>
      <c r="I1977" s="30">
        <v>46438</v>
      </c>
      <c r="J1977" s="30" t="s">
        <v>1921</v>
      </c>
      <c r="K1977" s="29" t="s">
        <v>2264</v>
      </c>
      <c r="L1977" s="29" t="s">
        <v>2265</v>
      </c>
      <c r="M1977" s="29" t="s">
        <v>1978</v>
      </c>
      <c r="N1977" s="29" t="s">
        <v>1996</v>
      </c>
      <c r="O1977" s="29" t="s">
        <v>1997</v>
      </c>
      <c r="P1977" s="29" t="s">
        <v>1981</v>
      </c>
      <c r="Q1977" s="29" t="s">
        <v>1982</v>
      </c>
      <c r="R1977" s="30">
        <v>45992</v>
      </c>
      <c r="S1977" s="30"/>
      <c r="T1977" s="30">
        <v>46438</v>
      </c>
      <c r="U1977" s="30"/>
      <c r="V1977" s="29" t="s">
        <v>1983</v>
      </c>
      <c r="W1977" s="29" t="s">
        <v>1984</v>
      </c>
      <c r="X1977" s="30">
        <v>44880</v>
      </c>
      <c r="Y1977" s="29" t="s">
        <v>1985</v>
      </c>
    </row>
    <row r="1978" spans="1:25" x14ac:dyDescent="0.25">
      <c r="A1978" s="28" t="s">
        <v>2261</v>
      </c>
      <c r="B1978" s="29" t="s">
        <v>2262</v>
      </c>
      <c r="C1978" s="29" t="s">
        <v>839</v>
      </c>
      <c r="D1978" s="29" t="s">
        <v>2283</v>
      </c>
      <c r="E1978" s="29" t="s">
        <v>840</v>
      </c>
      <c r="F1978" s="29" t="s">
        <v>841</v>
      </c>
      <c r="G1978" s="29" t="s">
        <v>1975</v>
      </c>
      <c r="H1978" s="30">
        <v>44729</v>
      </c>
      <c r="I1978" s="30">
        <v>46752</v>
      </c>
      <c r="J1978" s="30" t="s">
        <v>1921</v>
      </c>
      <c r="K1978" s="29" t="s">
        <v>2264</v>
      </c>
      <c r="L1978" s="29" t="s">
        <v>2265</v>
      </c>
      <c r="M1978" s="29" t="s">
        <v>1978</v>
      </c>
      <c r="N1978" s="29" t="s">
        <v>1979</v>
      </c>
      <c r="O1978" s="29" t="s">
        <v>1980</v>
      </c>
      <c r="P1978" s="29" t="s">
        <v>1981</v>
      </c>
      <c r="Q1978" s="29" t="s">
        <v>1982</v>
      </c>
      <c r="R1978" s="30">
        <v>44475</v>
      </c>
      <c r="S1978" s="30">
        <v>44505</v>
      </c>
      <c r="T1978" s="30">
        <v>44536</v>
      </c>
      <c r="U1978" s="30">
        <v>44536</v>
      </c>
      <c r="V1978" s="29" t="s">
        <v>2000</v>
      </c>
      <c r="W1978" s="29" t="s">
        <v>2001</v>
      </c>
      <c r="X1978" s="30">
        <v>44880</v>
      </c>
      <c r="Y1978" s="29" t="s">
        <v>1985</v>
      </c>
    </row>
    <row r="1979" spans="1:25" x14ac:dyDescent="0.25">
      <c r="A1979" s="28" t="s">
        <v>2261</v>
      </c>
      <c r="B1979" s="29" t="s">
        <v>2262</v>
      </c>
      <c r="C1979" s="29" t="s">
        <v>839</v>
      </c>
      <c r="D1979" s="29" t="s">
        <v>2283</v>
      </c>
      <c r="E1979" s="29" t="s">
        <v>840</v>
      </c>
      <c r="F1979" s="29" t="s">
        <v>841</v>
      </c>
      <c r="G1979" s="29" t="s">
        <v>1975</v>
      </c>
      <c r="H1979" s="30">
        <v>44729</v>
      </c>
      <c r="I1979" s="30">
        <v>46752</v>
      </c>
      <c r="J1979" s="30" t="s">
        <v>1921</v>
      </c>
      <c r="K1979" s="29" t="s">
        <v>2264</v>
      </c>
      <c r="L1979" s="29" t="s">
        <v>2265</v>
      </c>
      <c r="M1979" s="29" t="s">
        <v>1978</v>
      </c>
      <c r="N1979" s="29" t="s">
        <v>1986</v>
      </c>
      <c r="O1979" s="29" t="s">
        <v>1987</v>
      </c>
      <c r="P1979" s="29" t="s">
        <v>1981</v>
      </c>
      <c r="Q1979" s="29" t="s">
        <v>1982</v>
      </c>
      <c r="R1979" s="30">
        <v>45444</v>
      </c>
      <c r="S1979" s="30">
        <v>45453</v>
      </c>
      <c r="T1979" s="30">
        <v>45626</v>
      </c>
      <c r="U1979" s="30">
        <v>45626</v>
      </c>
      <c r="V1979" s="29" t="s">
        <v>2000</v>
      </c>
      <c r="W1979" s="29" t="s">
        <v>2001</v>
      </c>
      <c r="X1979" s="30">
        <v>44880</v>
      </c>
      <c r="Y1979" s="29" t="s">
        <v>1985</v>
      </c>
    </row>
    <row r="1980" spans="1:25" x14ac:dyDescent="0.25">
      <c r="A1980" s="28" t="s">
        <v>2261</v>
      </c>
      <c r="B1980" s="29" t="s">
        <v>2262</v>
      </c>
      <c r="C1980" s="29" t="s">
        <v>839</v>
      </c>
      <c r="D1980" s="29" t="s">
        <v>2283</v>
      </c>
      <c r="E1980" s="29" t="s">
        <v>840</v>
      </c>
      <c r="F1980" s="29" t="s">
        <v>841</v>
      </c>
      <c r="G1980" s="29" t="s">
        <v>1975</v>
      </c>
      <c r="H1980" s="30">
        <v>44729</v>
      </c>
      <c r="I1980" s="30">
        <v>46752</v>
      </c>
      <c r="J1980" s="30" t="s">
        <v>1921</v>
      </c>
      <c r="K1980" s="29" t="s">
        <v>2264</v>
      </c>
      <c r="L1980" s="29" t="s">
        <v>2265</v>
      </c>
      <c r="M1980" s="29" t="s">
        <v>1978</v>
      </c>
      <c r="N1980" s="29" t="s">
        <v>1988</v>
      </c>
      <c r="O1980" s="29" t="s">
        <v>1989</v>
      </c>
      <c r="P1980" s="29" t="s">
        <v>1981</v>
      </c>
      <c r="Q1980" s="29" t="s">
        <v>1982</v>
      </c>
      <c r="R1980" s="30">
        <v>45444</v>
      </c>
      <c r="S1980" s="30">
        <v>45453</v>
      </c>
      <c r="T1980" s="30">
        <v>45626</v>
      </c>
      <c r="U1980" s="30">
        <v>45626</v>
      </c>
      <c r="V1980" s="29" t="s">
        <v>2000</v>
      </c>
      <c r="W1980" s="29" t="s">
        <v>2001</v>
      </c>
      <c r="X1980" s="30">
        <v>44880</v>
      </c>
      <c r="Y1980" s="29" t="s">
        <v>1985</v>
      </c>
    </row>
    <row r="1981" spans="1:25" x14ac:dyDescent="0.25">
      <c r="A1981" s="28" t="s">
        <v>2261</v>
      </c>
      <c r="B1981" s="29" t="s">
        <v>2262</v>
      </c>
      <c r="C1981" s="29" t="s">
        <v>839</v>
      </c>
      <c r="D1981" s="29" t="s">
        <v>2283</v>
      </c>
      <c r="E1981" s="29" t="s">
        <v>840</v>
      </c>
      <c r="F1981" s="29" t="s">
        <v>841</v>
      </c>
      <c r="G1981" s="29" t="s">
        <v>1975</v>
      </c>
      <c r="H1981" s="30">
        <v>44729</v>
      </c>
      <c r="I1981" s="30">
        <v>46752</v>
      </c>
      <c r="J1981" s="30" t="s">
        <v>1921</v>
      </c>
      <c r="K1981" s="29" t="s">
        <v>2264</v>
      </c>
      <c r="L1981" s="29" t="s">
        <v>2265</v>
      </c>
      <c r="M1981" s="29" t="s">
        <v>1978</v>
      </c>
      <c r="N1981" s="29" t="s">
        <v>1990</v>
      </c>
      <c r="O1981" s="29" t="s">
        <v>1991</v>
      </c>
      <c r="P1981" s="29" t="s">
        <v>1981</v>
      </c>
      <c r="Q1981" s="29" t="s">
        <v>1982</v>
      </c>
      <c r="R1981" s="30">
        <v>45627</v>
      </c>
      <c r="S1981" s="30">
        <v>45642</v>
      </c>
      <c r="T1981" s="30">
        <v>45657</v>
      </c>
      <c r="U1981" s="30"/>
      <c r="V1981" s="29" t="s">
        <v>2000</v>
      </c>
      <c r="W1981" s="29" t="s">
        <v>2001</v>
      </c>
      <c r="X1981" s="30">
        <v>44880</v>
      </c>
      <c r="Y1981" s="29" t="s">
        <v>1985</v>
      </c>
    </row>
    <row r="1982" spans="1:25" x14ac:dyDescent="0.25">
      <c r="A1982" s="28" t="s">
        <v>2261</v>
      </c>
      <c r="B1982" s="29" t="s">
        <v>2262</v>
      </c>
      <c r="C1982" s="29" t="s">
        <v>839</v>
      </c>
      <c r="D1982" s="29" t="s">
        <v>2283</v>
      </c>
      <c r="E1982" s="29" t="s">
        <v>840</v>
      </c>
      <c r="F1982" s="29" t="s">
        <v>841</v>
      </c>
      <c r="G1982" s="29" t="s">
        <v>1975</v>
      </c>
      <c r="H1982" s="30">
        <v>44729</v>
      </c>
      <c r="I1982" s="30">
        <v>46752</v>
      </c>
      <c r="J1982" s="30" t="s">
        <v>1921</v>
      </c>
      <c r="K1982" s="29" t="s">
        <v>2264</v>
      </c>
      <c r="L1982" s="29" t="s">
        <v>2265</v>
      </c>
      <c r="M1982" s="29" t="s">
        <v>1978</v>
      </c>
      <c r="N1982" s="29" t="s">
        <v>1992</v>
      </c>
      <c r="O1982" s="29" t="s">
        <v>1993</v>
      </c>
      <c r="P1982" s="29" t="s">
        <v>1981</v>
      </c>
      <c r="Q1982" s="29" t="s">
        <v>1982</v>
      </c>
      <c r="R1982" s="30">
        <v>45834</v>
      </c>
      <c r="S1982" s="30"/>
      <c r="T1982" s="30">
        <v>45838</v>
      </c>
      <c r="U1982" s="30"/>
      <c r="V1982" s="29" t="s">
        <v>2000</v>
      </c>
      <c r="W1982" s="29" t="s">
        <v>2001</v>
      </c>
      <c r="X1982" s="30">
        <v>44880</v>
      </c>
      <c r="Y1982" s="29" t="s">
        <v>1985</v>
      </c>
    </row>
    <row r="1983" spans="1:25" x14ac:dyDescent="0.25">
      <c r="A1983" s="28" t="s">
        <v>2261</v>
      </c>
      <c r="B1983" s="29" t="s">
        <v>2262</v>
      </c>
      <c r="C1983" s="29" t="s">
        <v>839</v>
      </c>
      <c r="D1983" s="29" t="s">
        <v>2283</v>
      </c>
      <c r="E1983" s="29" t="s">
        <v>840</v>
      </c>
      <c r="F1983" s="29" t="s">
        <v>841</v>
      </c>
      <c r="G1983" s="29" t="s">
        <v>1975</v>
      </c>
      <c r="H1983" s="30">
        <v>44729</v>
      </c>
      <c r="I1983" s="30">
        <v>46752</v>
      </c>
      <c r="J1983" s="30" t="s">
        <v>1921</v>
      </c>
      <c r="K1983" s="29" t="s">
        <v>2264</v>
      </c>
      <c r="L1983" s="29" t="s">
        <v>2265</v>
      </c>
      <c r="M1983" s="29" t="s">
        <v>1978</v>
      </c>
      <c r="N1983" s="29" t="s">
        <v>1994</v>
      </c>
      <c r="O1983" s="29" t="s">
        <v>1995</v>
      </c>
      <c r="P1983" s="29" t="s">
        <v>1981</v>
      </c>
      <c r="Q1983" s="29" t="s">
        <v>1982</v>
      </c>
      <c r="R1983" s="30">
        <v>45778</v>
      </c>
      <c r="S1983" s="30"/>
      <c r="T1983" s="30">
        <v>46691</v>
      </c>
      <c r="U1983" s="30"/>
      <c r="V1983" s="29" t="s">
        <v>2000</v>
      </c>
      <c r="W1983" s="29" t="s">
        <v>2001</v>
      </c>
      <c r="X1983" s="30">
        <v>44880</v>
      </c>
      <c r="Y1983" s="29" t="s">
        <v>1985</v>
      </c>
    </row>
    <row r="1984" spans="1:25" x14ac:dyDescent="0.25">
      <c r="A1984" s="28" t="s">
        <v>2261</v>
      </c>
      <c r="B1984" s="29" t="s">
        <v>2262</v>
      </c>
      <c r="C1984" s="29" t="s">
        <v>839</v>
      </c>
      <c r="D1984" s="29" t="s">
        <v>2283</v>
      </c>
      <c r="E1984" s="29" t="s">
        <v>840</v>
      </c>
      <c r="F1984" s="29" t="s">
        <v>841</v>
      </c>
      <c r="G1984" s="29" t="s">
        <v>1975</v>
      </c>
      <c r="H1984" s="30">
        <v>44729</v>
      </c>
      <c r="I1984" s="30">
        <v>46752</v>
      </c>
      <c r="J1984" s="30" t="s">
        <v>1921</v>
      </c>
      <c r="K1984" s="29" t="s">
        <v>2264</v>
      </c>
      <c r="L1984" s="29" t="s">
        <v>2265</v>
      </c>
      <c r="M1984" s="29" t="s">
        <v>1978</v>
      </c>
      <c r="N1984" s="29" t="s">
        <v>1996</v>
      </c>
      <c r="O1984" s="29" t="s">
        <v>1997</v>
      </c>
      <c r="P1984" s="29" t="s">
        <v>1981</v>
      </c>
      <c r="Q1984" s="29" t="s">
        <v>1982</v>
      </c>
      <c r="R1984" s="30">
        <v>46692</v>
      </c>
      <c r="S1984" s="30"/>
      <c r="T1984" s="30">
        <v>46736</v>
      </c>
      <c r="U1984" s="30"/>
      <c r="V1984" s="29" t="s">
        <v>2000</v>
      </c>
      <c r="W1984" s="29" t="s">
        <v>2001</v>
      </c>
      <c r="X1984" s="30">
        <v>44880</v>
      </c>
      <c r="Y1984" s="29" t="s">
        <v>1985</v>
      </c>
    </row>
    <row r="1985" spans="1:25" x14ac:dyDescent="0.25">
      <c r="A1985" s="28" t="s">
        <v>2261</v>
      </c>
      <c r="B1985" s="29" t="s">
        <v>2262</v>
      </c>
      <c r="C1985" s="29" t="s">
        <v>1108</v>
      </c>
      <c r="D1985" s="29" t="s">
        <v>2373</v>
      </c>
      <c r="E1985" s="29" t="s">
        <v>1109</v>
      </c>
      <c r="F1985" s="29" t="s">
        <v>1110</v>
      </c>
      <c r="G1985" s="29" t="s">
        <v>1975</v>
      </c>
      <c r="H1985" s="30">
        <v>44545</v>
      </c>
      <c r="I1985" s="30">
        <v>46387</v>
      </c>
      <c r="J1985" s="30" t="s">
        <v>1921</v>
      </c>
      <c r="K1985" s="29" t="s">
        <v>2264</v>
      </c>
      <c r="L1985" s="29" t="s">
        <v>2265</v>
      </c>
      <c r="M1985" s="29" t="s">
        <v>1978</v>
      </c>
      <c r="N1985" s="29" t="s">
        <v>1979</v>
      </c>
      <c r="O1985" s="29" t="s">
        <v>1980</v>
      </c>
      <c r="P1985" s="29" t="s">
        <v>1981</v>
      </c>
      <c r="Q1985" s="29" t="s">
        <v>1982</v>
      </c>
      <c r="R1985" s="30">
        <v>45026</v>
      </c>
      <c r="S1985" s="30"/>
      <c r="T1985" s="30">
        <v>45056</v>
      </c>
      <c r="U1985" s="30"/>
      <c r="V1985" s="29" t="s">
        <v>1983</v>
      </c>
      <c r="W1985" s="29" t="s">
        <v>1984</v>
      </c>
      <c r="X1985" s="30">
        <v>44880</v>
      </c>
      <c r="Y1985" s="29" t="s">
        <v>33</v>
      </c>
    </row>
    <row r="1986" spans="1:25" x14ac:dyDescent="0.25">
      <c r="A1986" s="28" t="s">
        <v>2261</v>
      </c>
      <c r="B1986" s="29" t="s">
        <v>2262</v>
      </c>
      <c r="C1986" s="29" t="s">
        <v>1108</v>
      </c>
      <c r="D1986" s="29" t="s">
        <v>2373</v>
      </c>
      <c r="E1986" s="29" t="s">
        <v>1109</v>
      </c>
      <c r="F1986" s="29" t="s">
        <v>1110</v>
      </c>
      <c r="G1986" s="29" t="s">
        <v>1975</v>
      </c>
      <c r="H1986" s="30">
        <v>44545</v>
      </c>
      <c r="I1986" s="30">
        <v>46387</v>
      </c>
      <c r="J1986" s="30" t="s">
        <v>1921</v>
      </c>
      <c r="K1986" s="29" t="s">
        <v>2264</v>
      </c>
      <c r="L1986" s="29" t="s">
        <v>2265</v>
      </c>
      <c r="M1986" s="29" t="s">
        <v>1978</v>
      </c>
      <c r="N1986" s="29" t="s">
        <v>1986</v>
      </c>
      <c r="O1986" s="29" t="s">
        <v>1987</v>
      </c>
      <c r="P1986" s="29" t="s">
        <v>1981</v>
      </c>
      <c r="Q1986" s="29" t="s">
        <v>1982</v>
      </c>
      <c r="R1986" s="30">
        <v>45026</v>
      </c>
      <c r="S1986" s="30"/>
      <c r="T1986" s="30">
        <v>45056</v>
      </c>
      <c r="U1986" s="30"/>
      <c r="V1986" s="29" t="s">
        <v>1983</v>
      </c>
      <c r="W1986" s="29" t="s">
        <v>1984</v>
      </c>
      <c r="X1986" s="30">
        <v>44880</v>
      </c>
      <c r="Y1986" s="29" t="s">
        <v>33</v>
      </c>
    </row>
    <row r="1987" spans="1:25" x14ac:dyDescent="0.25">
      <c r="A1987" s="28" t="s">
        <v>2261</v>
      </c>
      <c r="B1987" s="29" t="s">
        <v>2262</v>
      </c>
      <c r="C1987" s="29" t="s">
        <v>1108</v>
      </c>
      <c r="D1987" s="29" t="s">
        <v>2373</v>
      </c>
      <c r="E1987" s="29" t="s">
        <v>1109</v>
      </c>
      <c r="F1987" s="29" t="s">
        <v>1110</v>
      </c>
      <c r="G1987" s="29" t="s">
        <v>1975</v>
      </c>
      <c r="H1987" s="30">
        <v>44545</v>
      </c>
      <c r="I1987" s="30">
        <v>46387</v>
      </c>
      <c r="J1987" s="30" t="s">
        <v>1921</v>
      </c>
      <c r="K1987" s="29" t="s">
        <v>2264</v>
      </c>
      <c r="L1987" s="29" t="s">
        <v>2265</v>
      </c>
      <c r="M1987" s="29" t="s">
        <v>1978</v>
      </c>
      <c r="N1987" s="29" t="s">
        <v>1988</v>
      </c>
      <c r="O1987" s="29" t="s">
        <v>1989</v>
      </c>
      <c r="P1987" s="29" t="s">
        <v>1981</v>
      </c>
      <c r="Q1987" s="29" t="s">
        <v>1982</v>
      </c>
      <c r="R1987" s="30">
        <v>45057</v>
      </c>
      <c r="S1987" s="30"/>
      <c r="T1987" s="30">
        <v>45199</v>
      </c>
      <c r="U1987" s="30"/>
      <c r="V1987" s="29" t="s">
        <v>1983</v>
      </c>
      <c r="W1987" s="29" t="s">
        <v>1984</v>
      </c>
      <c r="X1987" s="30">
        <v>44880</v>
      </c>
      <c r="Y1987" s="29" t="s">
        <v>33</v>
      </c>
    </row>
    <row r="1988" spans="1:25" x14ac:dyDescent="0.25">
      <c r="A1988" s="28" t="s">
        <v>2261</v>
      </c>
      <c r="B1988" s="29" t="s">
        <v>2262</v>
      </c>
      <c r="C1988" s="29" t="s">
        <v>1108</v>
      </c>
      <c r="D1988" s="29" t="s">
        <v>2373</v>
      </c>
      <c r="E1988" s="29" t="s">
        <v>1109</v>
      </c>
      <c r="F1988" s="29" t="s">
        <v>1110</v>
      </c>
      <c r="G1988" s="29" t="s">
        <v>1975</v>
      </c>
      <c r="H1988" s="30">
        <v>44545</v>
      </c>
      <c r="I1988" s="30">
        <v>46387</v>
      </c>
      <c r="J1988" s="30" t="s">
        <v>1921</v>
      </c>
      <c r="K1988" s="29" t="s">
        <v>2264</v>
      </c>
      <c r="L1988" s="29" t="s">
        <v>2265</v>
      </c>
      <c r="M1988" s="29" t="s">
        <v>1978</v>
      </c>
      <c r="N1988" s="29" t="s">
        <v>1990</v>
      </c>
      <c r="O1988" s="29" t="s">
        <v>1991</v>
      </c>
      <c r="P1988" s="29" t="s">
        <v>1981</v>
      </c>
      <c r="Q1988" s="29" t="s">
        <v>1982</v>
      </c>
      <c r="R1988" s="30">
        <v>45200</v>
      </c>
      <c r="S1988" s="30"/>
      <c r="T1988" s="30">
        <v>45321</v>
      </c>
      <c r="U1988" s="30"/>
      <c r="V1988" s="29" t="s">
        <v>1983</v>
      </c>
      <c r="W1988" s="29" t="s">
        <v>1984</v>
      </c>
      <c r="X1988" s="30">
        <v>44880</v>
      </c>
      <c r="Y1988" s="29" t="s">
        <v>33</v>
      </c>
    </row>
    <row r="1989" spans="1:25" x14ac:dyDescent="0.25">
      <c r="A1989" s="28" t="s">
        <v>2261</v>
      </c>
      <c r="B1989" s="29" t="s">
        <v>2262</v>
      </c>
      <c r="C1989" s="29" t="s">
        <v>1108</v>
      </c>
      <c r="D1989" s="29" t="s">
        <v>2373</v>
      </c>
      <c r="E1989" s="29" t="s">
        <v>1109</v>
      </c>
      <c r="F1989" s="29" t="s">
        <v>1110</v>
      </c>
      <c r="G1989" s="29" t="s">
        <v>1975</v>
      </c>
      <c r="H1989" s="30">
        <v>44545</v>
      </c>
      <c r="I1989" s="30">
        <v>46387</v>
      </c>
      <c r="J1989" s="30" t="s">
        <v>1921</v>
      </c>
      <c r="K1989" s="29" t="s">
        <v>2264</v>
      </c>
      <c r="L1989" s="29" t="s">
        <v>2265</v>
      </c>
      <c r="M1989" s="29" t="s">
        <v>1978</v>
      </c>
      <c r="N1989" s="29" t="s">
        <v>1992</v>
      </c>
      <c r="O1989" s="29" t="s">
        <v>1993</v>
      </c>
      <c r="P1989" s="29" t="s">
        <v>1981</v>
      </c>
      <c r="Q1989" s="29" t="s">
        <v>1982</v>
      </c>
      <c r="R1989" s="30">
        <v>45323</v>
      </c>
      <c r="S1989" s="30"/>
      <c r="T1989" s="30">
        <v>45412</v>
      </c>
      <c r="U1989" s="30"/>
      <c r="V1989" s="29" t="s">
        <v>1983</v>
      </c>
      <c r="W1989" s="29" t="s">
        <v>1984</v>
      </c>
      <c r="X1989" s="30">
        <v>44880</v>
      </c>
      <c r="Y1989" s="29" t="s">
        <v>33</v>
      </c>
    </row>
    <row r="1990" spans="1:25" x14ac:dyDescent="0.25">
      <c r="A1990" s="28" t="s">
        <v>2261</v>
      </c>
      <c r="B1990" s="29" t="s">
        <v>2262</v>
      </c>
      <c r="C1990" s="29" t="s">
        <v>1108</v>
      </c>
      <c r="D1990" s="29" t="s">
        <v>2373</v>
      </c>
      <c r="E1990" s="29" t="s">
        <v>1109</v>
      </c>
      <c r="F1990" s="29" t="s">
        <v>1110</v>
      </c>
      <c r="G1990" s="29" t="s">
        <v>1975</v>
      </c>
      <c r="H1990" s="30">
        <v>44545</v>
      </c>
      <c r="I1990" s="30">
        <v>46387</v>
      </c>
      <c r="J1990" s="30" t="s">
        <v>1921</v>
      </c>
      <c r="K1990" s="29" t="s">
        <v>2264</v>
      </c>
      <c r="L1990" s="29" t="s">
        <v>2265</v>
      </c>
      <c r="M1990" s="29" t="s">
        <v>1978</v>
      </c>
      <c r="N1990" s="29" t="s">
        <v>1994</v>
      </c>
      <c r="O1990" s="29" t="s">
        <v>1995</v>
      </c>
      <c r="P1990" s="29" t="s">
        <v>1981</v>
      </c>
      <c r="Q1990" s="29" t="s">
        <v>1982</v>
      </c>
      <c r="R1990" s="30">
        <v>45413</v>
      </c>
      <c r="S1990" s="30"/>
      <c r="T1990" s="30">
        <v>45777</v>
      </c>
      <c r="U1990" s="30"/>
      <c r="V1990" s="29" t="s">
        <v>1983</v>
      </c>
      <c r="W1990" s="29" t="s">
        <v>1984</v>
      </c>
      <c r="X1990" s="30">
        <v>44880</v>
      </c>
      <c r="Y1990" s="29" t="s">
        <v>33</v>
      </c>
    </row>
    <row r="1991" spans="1:25" x14ac:dyDescent="0.25">
      <c r="A1991" s="28" t="s">
        <v>2261</v>
      </c>
      <c r="B1991" s="29" t="s">
        <v>2262</v>
      </c>
      <c r="C1991" s="29" t="s">
        <v>1108</v>
      </c>
      <c r="D1991" s="29" t="s">
        <v>2373</v>
      </c>
      <c r="E1991" s="29" t="s">
        <v>1109</v>
      </c>
      <c r="F1991" s="29" t="s">
        <v>1110</v>
      </c>
      <c r="G1991" s="29" t="s">
        <v>1975</v>
      </c>
      <c r="H1991" s="30">
        <v>44545</v>
      </c>
      <c r="I1991" s="30">
        <v>46387</v>
      </c>
      <c r="J1991" s="30" t="s">
        <v>1921</v>
      </c>
      <c r="K1991" s="29" t="s">
        <v>2264</v>
      </c>
      <c r="L1991" s="29" t="s">
        <v>2265</v>
      </c>
      <c r="M1991" s="29" t="s">
        <v>1978</v>
      </c>
      <c r="N1991" s="29" t="s">
        <v>1996</v>
      </c>
      <c r="O1991" s="29" t="s">
        <v>1997</v>
      </c>
      <c r="P1991" s="29" t="s">
        <v>1981</v>
      </c>
      <c r="Q1991" s="29" t="s">
        <v>1982</v>
      </c>
      <c r="R1991" s="30">
        <v>45778</v>
      </c>
      <c r="S1991" s="30"/>
      <c r="T1991" s="30">
        <v>45838</v>
      </c>
      <c r="U1991" s="30"/>
      <c r="V1991" s="29" t="s">
        <v>1983</v>
      </c>
      <c r="W1991" s="29" t="s">
        <v>1984</v>
      </c>
      <c r="X1991" s="30">
        <v>44880</v>
      </c>
      <c r="Y1991" s="29" t="s">
        <v>33</v>
      </c>
    </row>
    <row r="1992" spans="1:25" x14ac:dyDescent="0.25">
      <c r="A1992" s="28" t="s">
        <v>2261</v>
      </c>
      <c r="B1992" s="29" t="s">
        <v>2262</v>
      </c>
      <c r="C1992" s="29" t="s">
        <v>982</v>
      </c>
      <c r="D1992" s="29" t="s">
        <v>2331</v>
      </c>
      <c r="E1992" s="29" t="s">
        <v>983</v>
      </c>
      <c r="F1992" s="29" t="s">
        <v>984</v>
      </c>
      <c r="G1992" s="29" t="s">
        <v>1975</v>
      </c>
      <c r="H1992" s="30">
        <v>44880</v>
      </c>
      <c r="I1992" s="30">
        <v>46142</v>
      </c>
      <c r="J1992" s="30" t="s">
        <v>1921</v>
      </c>
      <c r="K1992" s="29" t="s">
        <v>2264</v>
      </c>
      <c r="L1992" s="29" t="s">
        <v>2265</v>
      </c>
      <c r="M1992" s="29" t="s">
        <v>1978</v>
      </c>
      <c r="N1992" s="29" t="s">
        <v>1979</v>
      </c>
      <c r="O1992" s="29" t="s">
        <v>1980</v>
      </c>
      <c r="P1992" s="29" t="s">
        <v>1981</v>
      </c>
      <c r="Q1992" s="29" t="s">
        <v>1982</v>
      </c>
      <c r="R1992" s="30">
        <v>45000</v>
      </c>
      <c r="S1992" s="30">
        <v>45050</v>
      </c>
      <c r="T1992" s="30">
        <v>45092</v>
      </c>
      <c r="U1992" s="30">
        <v>45092</v>
      </c>
      <c r="V1992" s="29" t="s">
        <v>1983</v>
      </c>
      <c r="W1992" s="29" t="s">
        <v>1984</v>
      </c>
      <c r="X1992" s="30">
        <v>44808</v>
      </c>
      <c r="Y1992" s="29" t="s">
        <v>1985</v>
      </c>
    </row>
    <row r="1993" spans="1:25" x14ac:dyDescent="0.25">
      <c r="A1993" s="28" t="s">
        <v>2261</v>
      </c>
      <c r="B1993" s="29" t="s">
        <v>2262</v>
      </c>
      <c r="C1993" s="29" t="s">
        <v>982</v>
      </c>
      <c r="D1993" s="29" t="s">
        <v>2331</v>
      </c>
      <c r="E1993" s="29" t="s">
        <v>983</v>
      </c>
      <c r="F1993" s="29" t="s">
        <v>984</v>
      </c>
      <c r="G1993" s="29" t="s">
        <v>1975</v>
      </c>
      <c r="H1993" s="30">
        <v>44880</v>
      </c>
      <c r="I1993" s="30">
        <v>46142</v>
      </c>
      <c r="J1993" s="30" t="s">
        <v>1921</v>
      </c>
      <c r="K1993" s="29" t="s">
        <v>2264</v>
      </c>
      <c r="L1993" s="29" t="s">
        <v>2265</v>
      </c>
      <c r="M1993" s="29" t="s">
        <v>1978</v>
      </c>
      <c r="N1993" s="29" t="s">
        <v>1986</v>
      </c>
      <c r="O1993" s="29" t="s">
        <v>1987</v>
      </c>
      <c r="P1993" s="29" t="s">
        <v>1981</v>
      </c>
      <c r="Q1993" s="29" t="s">
        <v>1982</v>
      </c>
      <c r="R1993" s="30">
        <v>45427</v>
      </c>
      <c r="S1993" s="30">
        <v>45050</v>
      </c>
      <c r="T1993" s="30">
        <v>45473</v>
      </c>
      <c r="U1993" s="30">
        <v>45473</v>
      </c>
      <c r="V1993" s="29" t="s">
        <v>1983</v>
      </c>
      <c r="W1993" s="29" t="s">
        <v>1984</v>
      </c>
      <c r="X1993" s="30">
        <v>44808</v>
      </c>
      <c r="Y1993" s="29" t="s">
        <v>1985</v>
      </c>
    </row>
    <row r="1994" spans="1:25" x14ac:dyDescent="0.25">
      <c r="A1994" s="28" t="s">
        <v>2261</v>
      </c>
      <c r="B1994" s="29" t="s">
        <v>2262</v>
      </c>
      <c r="C1994" s="29" t="s">
        <v>982</v>
      </c>
      <c r="D1994" s="29" t="s">
        <v>2331</v>
      </c>
      <c r="E1994" s="29" t="s">
        <v>983</v>
      </c>
      <c r="F1994" s="29" t="s">
        <v>984</v>
      </c>
      <c r="G1994" s="29" t="s">
        <v>1975</v>
      </c>
      <c r="H1994" s="30">
        <v>44880</v>
      </c>
      <c r="I1994" s="30">
        <v>46142</v>
      </c>
      <c r="J1994" s="30" t="s">
        <v>1921</v>
      </c>
      <c r="K1994" s="29" t="s">
        <v>2264</v>
      </c>
      <c r="L1994" s="29" t="s">
        <v>2265</v>
      </c>
      <c r="M1994" s="29" t="s">
        <v>1978</v>
      </c>
      <c r="N1994" s="29" t="s">
        <v>1988</v>
      </c>
      <c r="O1994" s="29" t="s">
        <v>1989</v>
      </c>
      <c r="P1994" s="29" t="s">
        <v>1981</v>
      </c>
      <c r="Q1994" s="29" t="s">
        <v>1982</v>
      </c>
      <c r="R1994" s="30">
        <v>45427</v>
      </c>
      <c r="S1994" s="30">
        <v>45352</v>
      </c>
      <c r="T1994" s="30">
        <v>45473</v>
      </c>
      <c r="U1994" s="30">
        <v>45471</v>
      </c>
      <c r="V1994" s="29" t="s">
        <v>1983</v>
      </c>
      <c r="W1994" s="29" t="s">
        <v>1984</v>
      </c>
      <c r="X1994" s="30">
        <v>44808</v>
      </c>
      <c r="Y1994" s="29" t="s">
        <v>1985</v>
      </c>
    </row>
    <row r="1995" spans="1:25" x14ac:dyDescent="0.25">
      <c r="A1995" s="28" t="s">
        <v>2261</v>
      </c>
      <c r="B1995" s="29" t="s">
        <v>2262</v>
      </c>
      <c r="C1995" s="29" t="s">
        <v>982</v>
      </c>
      <c r="D1995" s="29" t="s">
        <v>2331</v>
      </c>
      <c r="E1995" s="29" t="s">
        <v>983</v>
      </c>
      <c r="F1995" s="29" t="s">
        <v>984</v>
      </c>
      <c r="G1995" s="29" t="s">
        <v>1975</v>
      </c>
      <c r="H1995" s="30">
        <v>44880</v>
      </c>
      <c r="I1995" s="30">
        <v>46142</v>
      </c>
      <c r="J1995" s="30" t="s">
        <v>1921</v>
      </c>
      <c r="K1995" s="29" t="s">
        <v>2264</v>
      </c>
      <c r="L1995" s="29" t="s">
        <v>2265</v>
      </c>
      <c r="M1995" s="29" t="s">
        <v>1978</v>
      </c>
      <c r="N1995" s="29" t="s">
        <v>1990</v>
      </c>
      <c r="O1995" s="29" t="s">
        <v>1991</v>
      </c>
      <c r="P1995" s="29" t="s">
        <v>1981</v>
      </c>
      <c r="Q1995" s="29" t="s">
        <v>1982</v>
      </c>
      <c r="R1995" s="30">
        <v>45689</v>
      </c>
      <c r="S1995" s="30"/>
      <c r="T1995" s="30">
        <v>45808</v>
      </c>
      <c r="U1995" s="30"/>
      <c r="V1995" s="29" t="s">
        <v>1983</v>
      </c>
      <c r="W1995" s="29" t="s">
        <v>1984</v>
      </c>
      <c r="X1995" s="30">
        <v>44808</v>
      </c>
      <c r="Y1995" s="29" t="s">
        <v>1985</v>
      </c>
    </row>
    <row r="1996" spans="1:25" x14ac:dyDescent="0.25">
      <c r="A1996" s="28" t="s">
        <v>2261</v>
      </c>
      <c r="B1996" s="29" t="s">
        <v>2262</v>
      </c>
      <c r="C1996" s="29" t="s">
        <v>982</v>
      </c>
      <c r="D1996" s="29" t="s">
        <v>2331</v>
      </c>
      <c r="E1996" s="29" t="s">
        <v>983</v>
      </c>
      <c r="F1996" s="29" t="s">
        <v>984</v>
      </c>
      <c r="G1996" s="29" t="s">
        <v>1975</v>
      </c>
      <c r="H1996" s="30">
        <v>44880</v>
      </c>
      <c r="I1996" s="30">
        <v>46142</v>
      </c>
      <c r="J1996" s="30" t="s">
        <v>1921</v>
      </c>
      <c r="K1996" s="29" t="s">
        <v>2264</v>
      </c>
      <c r="L1996" s="29" t="s">
        <v>2265</v>
      </c>
      <c r="M1996" s="29" t="s">
        <v>1978</v>
      </c>
      <c r="N1996" s="29" t="s">
        <v>1992</v>
      </c>
      <c r="O1996" s="29" t="s">
        <v>1993</v>
      </c>
      <c r="P1996" s="29" t="s">
        <v>1981</v>
      </c>
      <c r="Q1996" s="29" t="s">
        <v>1982</v>
      </c>
      <c r="R1996" s="30">
        <v>45808</v>
      </c>
      <c r="S1996" s="30"/>
      <c r="T1996" s="30">
        <v>46081</v>
      </c>
      <c r="U1996" s="30"/>
      <c r="V1996" s="29" t="s">
        <v>1983</v>
      </c>
      <c r="W1996" s="29" t="s">
        <v>1984</v>
      </c>
      <c r="X1996" s="30">
        <v>44808</v>
      </c>
      <c r="Y1996" s="29" t="s">
        <v>1985</v>
      </c>
    </row>
    <row r="1997" spans="1:25" x14ac:dyDescent="0.25">
      <c r="A1997" s="28" t="s">
        <v>2261</v>
      </c>
      <c r="B1997" s="29" t="s">
        <v>2262</v>
      </c>
      <c r="C1997" s="29" t="s">
        <v>982</v>
      </c>
      <c r="D1997" s="29" t="s">
        <v>2331</v>
      </c>
      <c r="E1997" s="29" t="s">
        <v>983</v>
      </c>
      <c r="F1997" s="29" t="s">
        <v>984</v>
      </c>
      <c r="G1997" s="29" t="s">
        <v>1975</v>
      </c>
      <c r="H1997" s="30">
        <v>44880</v>
      </c>
      <c r="I1997" s="30">
        <v>46142</v>
      </c>
      <c r="J1997" s="30" t="s">
        <v>1921</v>
      </c>
      <c r="K1997" s="29" t="s">
        <v>2264</v>
      </c>
      <c r="L1997" s="29" t="s">
        <v>2265</v>
      </c>
      <c r="M1997" s="29" t="s">
        <v>1978</v>
      </c>
      <c r="N1997" s="29" t="s">
        <v>1994</v>
      </c>
      <c r="O1997" s="29" t="s">
        <v>1995</v>
      </c>
      <c r="P1997" s="29" t="s">
        <v>1981</v>
      </c>
      <c r="Q1997" s="29" t="s">
        <v>1982</v>
      </c>
      <c r="R1997" s="30">
        <v>45809</v>
      </c>
      <c r="S1997" s="30"/>
      <c r="T1997" s="30">
        <v>46081</v>
      </c>
      <c r="U1997" s="30"/>
      <c r="V1997" s="29" t="s">
        <v>1983</v>
      </c>
      <c r="W1997" s="29" t="s">
        <v>1984</v>
      </c>
      <c r="X1997" s="30">
        <v>44808</v>
      </c>
      <c r="Y1997" s="29" t="s">
        <v>1985</v>
      </c>
    </row>
    <row r="1998" spans="1:25" x14ac:dyDescent="0.25">
      <c r="A1998" s="28" t="s">
        <v>2261</v>
      </c>
      <c r="B1998" s="29" t="s">
        <v>2262</v>
      </c>
      <c r="C1998" s="29" t="s">
        <v>982</v>
      </c>
      <c r="D1998" s="29" t="s">
        <v>2331</v>
      </c>
      <c r="E1998" s="29" t="s">
        <v>983</v>
      </c>
      <c r="F1998" s="29" t="s">
        <v>984</v>
      </c>
      <c r="G1998" s="29" t="s">
        <v>1975</v>
      </c>
      <c r="H1998" s="30">
        <v>44880</v>
      </c>
      <c r="I1998" s="30">
        <v>46142</v>
      </c>
      <c r="J1998" s="30" t="s">
        <v>1921</v>
      </c>
      <c r="K1998" s="29" t="s">
        <v>2264</v>
      </c>
      <c r="L1998" s="29" t="s">
        <v>2265</v>
      </c>
      <c r="M1998" s="29" t="s">
        <v>1978</v>
      </c>
      <c r="N1998" s="29" t="s">
        <v>1996</v>
      </c>
      <c r="O1998" s="29" t="s">
        <v>1997</v>
      </c>
      <c r="P1998" s="29" t="s">
        <v>1981</v>
      </c>
      <c r="Q1998" s="29" t="s">
        <v>1982</v>
      </c>
      <c r="R1998" s="30">
        <v>46082</v>
      </c>
      <c r="S1998" s="30"/>
      <c r="T1998" s="30">
        <v>46142</v>
      </c>
      <c r="U1998" s="30"/>
      <c r="V1998" s="29" t="s">
        <v>1983</v>
      </c>
      <c r="W1998" s="29" t="s">
        <v>1984</v>
      </c>
      <c r="X1998" s="30">
        <v>44808</v>
      </c>
      <c r="Y1998" s="29" t="s">
        <v>1985</v>
      </c>
    </row>
    <row r="1999" spans="1:25" x14ac:dyDescent="0.25">
      <c r="A1999" s="28" t="s">
        <v>2261</v>
      </c>
      <c r="B1999" s="29" t="s">
        <v>2262</v>
      </c>
      <c r="C1999" s="29" t="s">
        <v>1036</v>
      </c>
      <c r="D1999" s="29" t="s">
        <v>2349</v>
      </c>
      <c r="E1999" s="29" t="s">
        <v>1037</v>
      </c>
      <c r="F1999" s="29" t="s">
        <v>1038</v>
      </c>
      <c r="G1999" s="29" t="s">
        <v>1975</v>
      </c>
      <c r="H1999" s="30">
        <v>44544</v>
      </c>
      <c r="I1999" s="30">
        <v>46752</v>
      </c>
      <c r="J1999" s="30" t="s">
        <v>1921</v>
      </c>
      <c r="K1999" s="29" t="s">
        <v>2264</v>
      </c>
      <c r="L1999" s="29" t="s">
        <v>2265</v>
      </c>
      <c r="M1999" s="29" t="s">
        <v>1978</v>
      </c>
      <c r="N1999" s="29" t="s">
        <v>1979</v>
      </c>
      <c r="O1999" s="29" t="s">
        <v>1980</v>
      </c>
      <c r="P1999" s="29" t="s">
        <v>1981</v>
      </c>
      <c r="Q1999" s="29" t="s">
        <v>1982</v>
      </c>
      <c r="R1999" s="30">
        <v>44545</v>
      </c>
      <c r="S1999" s="30">
        <v>44545</v>
      </c>
      <c r="T1999" s="30">
        <v>44545</v>
      </c>
      <c r="U1999" s="30">
        <v>44545</v>
      </c>
      <c r="V1999" s="29" t="s">
        <v>1983</v>
      </c>
      <c r="W1999" s="29" t="s">
        <v>1984</v>
      </c>
      <c r="X1999" s="30">
        <v>44880</v>
      </c>
      <c r="Y1999" s="29" t="s">
        <v>1985</v>
      </c>
    </row>
    <row r="2000" spans="1:25" x14ac:dyDescent="0.25">
      <c r="A2000" s="28" t="s">
        <v>2261</v>
      </c>
      <c r="B2000" s="29" t="s">
        <v>2262</v>
      </c>
      <c r="C2000" s="29" t="s">
        <v>1036</v>
      </c>
      <c r="D2000" s="29" t="s">
        <v>2349</v>
      </c>
      <c r="E2000" s="29" t="s">
        <v>1037</v>
      </c>
      <c r="F2000" s="29" t="s">
        <v>1038</v>
      </c>
      <c r="G2000" s="29" t="s">
        <v>1975</v>
      </c>
      <c r="H2000" s="30">
        <v>44544</v>
      </c>
      <c r="I2000" s="30">
        <v>46752</v>
      </c>
      <c r="J2000" s="30" t="s">
        <v>1921</v>
      </c>
      <c r="K2000" s="29" t="s">
        <v>2264</v>
      </c>
      <c r="L2000" s="29" t="s">
        <v>2265</v>
      </c>
      <c r="M2000" s="29" t="s">
        <v>1978</v>
      </c>
      <c r="N2000" s="29" t="s">
        <v>1986</v>
      </c>
      <c r="O2000" s="29" t="s">
        <v>1987</v>
      </c>
      <c r="P2000" s="29" t="s">
        <v>1981</v>
      </c>
      <c r="Q2000" s="29" t="s">
        <v>1982</v>
      </c>
      <c r="R2000" s="30">
        <v>45291</v>
      </c>
      <c r="S2000" s="30"/>
      <c r="T2000" s="30">
        <v>45382</v>
      </c>
      <c r="U2000" s="30"/>
      <c r="V2000" s="29" t="s">
        <v>1983</v>
      </c>
      <c r="W2000" s="29" t="s">
        <v>1984</v>
      </c>
      <c r="X2000" s="30">
        <v>44880</v>
      </c>
      <c r="Y2000" s="29" t="s">
        <v>1985</v>
      </c>
    </row>
    <row r="2001" spans="1:25" x14ac:dyDescent="0.25">
      <c r="A2001" s="28" t="s">
        <v>2261</v>
      </c>
      <c r="B2001" s="29" t="s">
        <v>2262</v>
      </c>
      <c r="C2001" s="29" t="s">
        <v>1036</v>
      </c>
      <c r="D2001" s="29" t="s">
        <v>2349</v>
      </c>
      <c r="E2001" s="29" t="s">
        <v>1037</v>
      </c>
      <c r="F2001" s="29" t="s">
        <v>1038</v>
      </c>
      <c r="G2001" s="29" t="s">
        <v>1975</v>
      </c>
      <c r="H2001" s="30">
        <v>44544</v>
      </c>
      <c r="I2001" s="30">
        <v>46752</v>
      </c>
      <c r="J2001" s="30" t="s">
        <v>1921</v>
      </c>
      <c r="K2001" s="29" t="s">
        <v>2264</v>
      </c>
      <c r="L2001" s="29" t="s">
        <v>2265</v>
      </c>
      <c r="M2001" s="29" t="s">
        <v>1978</v>
      </c>
      <c r="N2001" s="29" t="s">
        <v>1988</v>
      </c>
      <c r="O2001" s="29" t="s">
        <v>1989</v>
      </c>
      <c r="P2001" s="29" t="s">
        <v>1981</v>
      </c>
      <c r="Q2001" s="29" t="s">
        <v>1982</v>
      </c>
      <c r="R2001" s="30">
        <v>45383</v>
      </c>
      <c r="S2001" s="30"/>
      <c r="T2001" s="30">
        <v>45534</v>
      </c>
      <c r="U2001" s="30"/>
      <c r="V2001" s="29" t="s">
        <v>1983</v>
      </c>
      <c r="W2001" s="29" t="s">
        <v>1984</v>
      </c>
      <c r="X2001" s="30">
        <v>44880</v>
      </c>
      <c r="Y2001" s="29" t="s">
        <v>1985</v>
      </c>
    </row>
    <row r="2002" spans="1:25" x14ac:dyDescent="0.25">
      <c r="A2002" s="28" t="s">
        <v>2261</v>
      </c>
      <c r="B2002" s="29" t="s">
        <v>2262</v>
      </c>
      <c r="C2002" s="29" t="s">
        <v>1036</v>
      </c>
      <c r="D2002" s="29" t="s">
        <v>2349</v>
      </c>
      <c r="E2002" s="29" t="s">
        <v>1037</v>
      </c>
      <c r="F2002" s="29" t="s">
        <v>1038</v>
      </c>
      <c r="G2002" s="29" t="s">
        <v>1975</v>
      </c>
      <c r="H2002" s="30">
        <v>44544</v>
      </c>
      <c r="I2002" s="30">
        <v>46752</v>
      </c>
      <c r="J2002" s="30" t="s">
        <v>1921</v>
      </c>
      <c r="K2002" s="29" t="s">
        <v>2264</v>
      </c>
      <c r="L2002" s="29" t="s">
        <v>2265</v>
      </c>
      <c r="M2002" s="29" t="s">
        <v>1978</v>
      </c>
      <c r="N2002" s="29" t="s">
        <v>1990</v>
      </c>
      <c r="O2002" s="29" t="s">
        <v>1991</v>
      </c>
      <c r="P2002" s="29" t="s">
        <v>1981</v>
      </c>
      <c r="Q2002" s="29" t="s">
        <v>1982</v>
      </c>
      <c r="R2002" s="30">
        <v>45383</v>
      </c>
      <c r="S2002" s="30"/>
      <c r="T2002" s="30">
        <v>45534</v>
      </c>
      <c r="U2002" s="30"/>
      <c r="V2002" s="29" t="s">
        <v>1983</v>
      </c>
      <c r="W2002" s="29" t="s">
        <v>1984</v>
      </c>
      <c r="X2002" s="30">
        <v>44880</v>
      </c>
      <c r="Y2002" s="29" t="s">
        <v>1985</v>
      </c>
    </row>
    <row r="2003" spans="1:25" x14ac:dyDescent="0.25">
      <c r="A2003" s="28" t="s">
        <v>2261</v>
      </c>
      <c r="B2003" s="29" t="s">
        <v>2262</v>
      </c>
      <c r="C2003" s="29" t="s">
        <v>1036</v>
      </c>
      <c r="D2003" s="29" t="s">
        <v>2349</v>
      </c>
      <c r="E2003" s="29" t="s">
        <v>1037</v>
      </c>
      <c r="F2003" s="29" t="s">
        <v>1038</v>
      </c>
      <c r="G2003" s="29" t="s">
        <v>1975</v>
      </c>
      <c r="H2003" s="30">
        <v>44544</v>
      </c>
      <c r="I2003" s="30">
        <v>46752</v>
      </c>
      <c r="J2003" s="30" t="s">
        <v>1921</v>
      </c>
      <c r="K2003" s="29" t="s">
        <v>2264</v>
      </c>
      <c r="L2003" s="29" t="s">
        <v>2265</v>
      </c>
      <c r="M2003" s="29" t="s">
        <v>1978</v>
      </c>
      <c r="N2003" s="29" t="s">
        <v>1992</v>
      </c>
      <c r="O2003" s="29" t="s">
        <v>1993</v>
      </c>
      <c r="P2003" s="29" t="s">
        <v>1981</v>
      </c>
      <c r="Q2003" s="29" t="s">
        <v>1982</v>
      </c>
      <c r="R2003" s="30">
        <v>45536</v>
      </c>
      <c r="S2003" s="30"/>
      <c r="T2003" s="30">
        <v>45597</v>
      </c>
      <c r="U2003" s="30"/>
      <c r="V2003" s="29" t="s">
        <v>1983</v>
      </c>
      <c r="W2003" s="29" t="s">
        <v>1984</v>
      </c>
      <c r="X2003" s="30">
        <v>44880</v>
      </c>
      <c r="Y2003" s="29" t="s">
        <v>1985</v>
      </c>
    </row>
    <row r="2004" spans="1:25" x14ac:dyDescent="0.25">
      <c r="A2004" s="28" t="s">
        <v>2261</v>
      </c>
      <c r="B2004" s="29" t="s">
        <v>2262</v>
      </c>
      <c r="C2004" s="29" t="s">
        <v>1036</v>
      </c>
      <c r="D2004" s="29" t="s">
        <v>2349</v>
      </c>
      <c r="E2004" s="29" t="s">
        <v>1037</v>
      </c>
      <c r="F2004" s="29" t="s">
        <v>1038</v>
      </c>
      <c r="G2004" s="29" t="s">
        <v>1975</v>
      </c>
      <c r="H2004" s="30">
        <v>44544</v>
      </c>
      <c r="I2004" s="30">
        <v>46752</v>
      </c>
      <c r="J2004" s="30" t="s">
        <v>1921</v>
      </c>
      <c r="K2004" s="29" t="s">
        <v>2264</v>
      </c>
      <c r="L2004" s="29" t="s">
        <v>2265</v>
      </c>
      <c r="M2004" s="29" t="s">
        <v>1978</v>
      </c>
      <c r="N2004" s="29" t="s">
        <v>1994</v>
      </c>
      <c r="O2004" s="29" t="s">
        <v>1995</v>
      </c>
      <c r="P2004" s="29" t="s">
        <v>1981</v>
      </c>
      <c r="Q2004" s="29" t="s">
        <v>1982</v>
      </c>
      <c r="R2004" s="30">
        <v>45641</v>
      </c>
      <c r="S2004" s="30"/>
      <c r="T2004" s="30">
        <v>46022</v>
      </c>
      <c r="U2004" s="30"/>
      <c r="V2004" s="29" t="s">
        <v>1983</v>
      </c>
      <c r="W2004" s="29" t="s">
        <v>1984</v>
      </c>
      <c r="X2004" s="30">
        <v>44880</v>
      </c>
      <c r="Y2004" s="29" t="s">
        <v>1985</v>
      </c>
    </row>
    <row r="2005" spans="1:25" x14ac:dyDescent="0.25">
      <c r="A2005" s="28" t="s">
        <v>2261</v>
      </c>
      <c r="B2005" s="29" t="s">
        <v>2262</v>
      </c>
      <c r="C2005" s="29" t="s">
        <v>1036</v>
      </c>
      <c r="D2005" s="29" t="s">
        <v>2349</v>
      </c>
      <c r="E2005" s="29" t="s">
        <v>1037</v>
      </c>
      <c r="F2005" s="29" t="s">
        <v>1038</v>
      </c>
      <c r="G2005" s="29" t="s">
        <v>1975</v>
      </c>
      <c r="H2005" s="30">
        <v>44544</v>
      </c>
      <c r="I2005" s="30">
        <v>46752</v>
      </c>
      <c r="J2005" s="30" t="s">
        <v>1921</v>
      </c>
      <c r="K2005" s="29" t="s">
        <v>2264</v>
      </c>
      <c r="L2005" s="29" t="s">
        <v>2265</v>
      </c>
      <c r="M2005" s="29" t="s">
        <v>1978</v>
      </c>
      <c r="N2005" s="29" t="s">
        <v>1996</v>
      </c>
      <c r="O2005" s="29" t="s">
        <v>1997</v>
      </c>
      <c r="P2005" s="29" t="s">
        <v>1981</v>
      </c>
      <c r="Q2005" s="29" t="s">
        <v>1982</v>
      </c>
      <c r="R2005" s="30">
        <v>46023</v>
      </c>
      <c r="S2005" s="30"/>
      <c r="T2005" s="30">
        <v>46053</v>
      </c>
      <c r="U2005" s="30"/>
      <c r="V2005" s="29" t="s">
        <v>1983</v>
      </c>
      <c r="W2005" s="29" t="s">
        <v>1984</v>
      </c>
      <c r="X2005" s="30">
        <v>44880</v>
      </c>
      <c r="Y2005" s="29" t="s">
        <v>1985</v>
      </c>
    </row>
    <row r="2006" spans="1:25" x14ac:dyDescent="0.25">
      <c r="A2006" s="28" t="s">
        <v>2261</v>
      </c>
      <c r="B2006" s="29" t="s">
        <v>2262</v>
      </c>
      <c r="C2006" s="29" t="s">
        <v>967</v>
      </c>
      <c r="D2006" s="29" t="s">
        <v>2326</v>
      </c>
      <c r="E2006" s="29" t="s">
        <v>968</v>
      </c>
      <c r="F2006" s="29" t="s">
        <v>969</v>
      </c>
      <c r="G2006" s="29" t="s">
        <v>1975</v>
      </c>
      <c r="H2006" s="30">
        <v>44545</v>
      </c>
      <c r="I2006" s="30">
        <v>46387</v>
      </c>
      <c r="J2006" s="30" t="s">
        <v>1921</v>
      </c>
      <c r="K2006" s="29" t="s">
        <v>2264</v>
      </c>
      <c r="L2006" s="29" t="s">
        <v>2265</v>
      </c>
      <c r="M2006" s="29" t="s">
        <v>1978</v>
      </c>
      <c r="N2006" s="29" t="s">
        <v>1979</v>
      </c>
      <c r="O2006" s="29" t="s">
        <v>1980</v>
      </c>
      <c r="P2006" s="29" t="s">
        <v>1981</v>
      </c>
      <c r="Q2006" s="29" t="s">
        <v>1982</v>
      </c>
      <c r="R2006" s="30">
        <v>44910</v>
      </c>
      <c r="S2006" s="30">
        <v>44910</v>
      </c>
      <c r="T2006" s="30">
        <v>44925</v>
      </c>
      <c r="U2006" s="30">
        <v>44925</v>
      </c>
      <c r="V2006" s="29" t="s">
        <v>1983</v>
      </c>
      <c r="W2006" s="29" t="s">
        <v>1984</v>
      </c>
      <c r="X2006" s="30">
        <v>44958</v>
      </c>
      <c r="Y2006" s="29" t="s">
        <v>1985</v>
      </c>
    </row>
    <row r="2007" spans="1:25" x14ac:dyDescent="0.25">
      <c r="A2007" s="28" t="s">
        <v>2261</v>
      </c>
      <c r="B2007" s="29" t="s">
        <v>2262</v>
      </c>
      <c r="C2007" s="29" t="s">
        <v>967</v>
      </c>
      <c r="D2007" s="29" t="s">
        <v>2326</v>
      </c>
      <c r="E2007" s="29" t="s">
        <v>968</v>
      </c>
      <c r="F2007" s="29" t="s">
        <v>969</v>
      </c>
      <c r="G2007" s="29" t="s">
        <v>1975</v>
      </c>
      <c r="H2007" s="30">
        <v>44545</v>
      </c>
      <c r="I2007" s="30">
        <v>46387</v>
      </c>
      <c r="J2007" s="30" t="s">
        <v>1921</v>
      </c>
      <c r="K2007" s="29" t="s">
        <v>2264</v>
      </c>
      <c r="L2007" s="29" t="s">
        <v>2265</v>
      </c>
      <c r="M2007" s="29" t="s">
        <v>1978</v>
      </c>
      <c r="N2007" s="29" t="s">
        <v>1986</v>
      </c>
      <c r="O2007" s="29" t="s">
        <v>1987</v>
      </c>
      <c r="P2007" s="29" t="s">
        <v>1981</v>
      </c>
      <c r="Q2007" s="29" t="s">
        <v>1982</v>
      </c>
      <c r="R2007" s="30">
        <v>44927</v>
      </c>
      <c r="S2007" s="30">
        <v>44959</v>
      </c>
      <c r="T2007" s="30">
        <v>44927</v>
      </c>
      <c r="U2007" s="30">
        <v>44959</v>
      </c>
      <c r="V2007" s="29" t="s">
        <v>1983</v>
      </c>
      <c r="W2007" s="29" t="s">
        <v>1984</v>
      </c>
      <c r="X2007" s="30">
        <v>44958</v>
      </c>
      <c r="Y2007" s="29" t="s">
        <v>1985</v>
      </c>
    </row>
    <row r="2008" spans="1:25" x14ac:dyDescent="0.25">
      <c r="A2008" s="28" t="s">
        <v>2261</v>
      </c>
      <c r="B2008" s="29" t="s">
        <v>2262</v>
      </c>
      <c r="C2008" s="29" t="s">
        <v>967</v>
      </c>
      <c r="D2008" s="29" t="s">
        <v>2326</v>
      </c>
      <c r="E2008" s="29" t="s">
        <v>968</v>
      </c>
      <c r="F2008" s="29" t="s">
        <v>969</v>
      </c>
      <c r="G2008" s="29" t="s">
        <v>1975</v>
      </c>
      <c r="H2008" s="30">
        <v>44545</v>
      </c>
      <c r="I2008" s="30">
        <v>46387</v>
      </c>
      <c r="J2008" s="30" t="s">
        <v>1921</v>
      </c>
      <c r="K2008" s="29" t="s">
        <v>2264</v>
      </c>
      <c r="L2008" s="29" t="s">
        <v>2265</v>
      </c>
      <c r="M2008" s="29" t="s">
        <v>1978</v>
      </c>
      <c r="N2008" s="29" t="s">
        <v>1988</v>
      </c>
      <c r="O2008" s="29" t="s">
        <v>1989</v>
      </c>
      <c r="P2008" s="29" t="s">
        <v>1981</v>
      </c>
      <c r="Q2008" s="29" t="s">
        <v>1982</v>
      </c>
      <c r="R2008" s="30">
        <v>44959</v>
      </c>
      <c r="S2008" s="30">
        <v>44959</v>
      </c>
      <c r="T2008" s="30">
        <v>45046</v>
      </c>
      <c r="U2008" s="30">
        <v>45046</v>
      </c>
      <c r="V2008" s="29" t="s">
        <v>1983</v>
      </c>
      <c r="W2008" s="29" t="s">
        <v>1984</v>
      </c>
      <c r="X2008" s="30">
        <v>44958</v>
      </c>
      <c r="Y2008" s="29" t="s">
        <v>1985</v>
      </c>
    </row>
    <row r="2009" spans="1:25" x14ac:dyDescent="0.25">
      <c r="A2009" s="28" t="s">
        <v>2261</v>
      </c>
      <c r="B2009" s="29" t="s">
        <v>2262</v>
      </c>
      <c r="C2009" s="29" t="s">
        <v>967</v>
      </c>
      <c r="D2009" s="29" t="s">
        <v>2326</v>
      </c>
      <c r="E2009" s="29" t="s">
        <v>968</v>
      </c>
      <c r="F2009" s="29" t="s">
        <v>969</v>
      </c>
      <c r="G2009" s="29" t="s">
        <v>1975</v>
      </c>
      <c r="H2009" s="30">
        <v>44545</v>
      </c>
      <c r="I2009" s="30">
        <v>46387</v>
      </c>
      <c r="J2009" s="30" t="s">
        <v>1921</v>
      </c>
      <c r="K2009" s="29" t="s">
        <v>2264</v>
      </c>
      <c r="L2009" s="29" t="s">
        <v>2265</v>
      </c>
      <c r="M2009" s="29" t="s">
        <v>1978</v>
      </c>
      <c r="N2009" s="29" t="s">
        <v>1990</v>
      </c>
      <c r="O2009" s="29" t="s">
        <v>1991</v>
      </c>
      <c r="P2009" s="29" t="s">
        <v>1981</v>
      </c>
      <c r="Q2009" s="29" t="s">
        <v>1982</v>
      </c>
      <c r="R2009" s="30">
        <v>45425</v>
      </c>
      <c r="S2009" s="30">
        <v>45425</v>
      </c>
      <c r="T2009" s="30">
        <v>45716</v>
      </c>
      <c r="U2009" s="30"/>
      <c r="V2009" s="29" t="s">
        <v>1983</v>
      </c>
      <c r="W2009" s="29" t="s">
        <v>1984</v>
      </c>
      <c r="X2009" s="30">
        <v>44958</v>
      </c>
      <c r="Y2009" s="29" t="s">
        <v>1985</v>
      </c>
    </row>
    <row r="2010" spans="1:25" x14ac:dyDescent="0.25">
      <c r="A2010" s="28" t="s">
        <v>2261</v>
      </c>
      <c r="B2010" s="29" t="s">
        <v>2262</v>
      </c>
      <c r="C2010" s="29" t="s">
        <v>967</v>
      </c>
      <c r="D2010" s="29" t="s">
        <v>2326</v>
      </c>
      <c r="E2010" s="29" t="s">
        <v>968</v>
      </c>
      <c r="F2010" s="29" t="s">
        <v>969</v>
      </c>
      <c r="G2010" s="29" t="s">
        <v>1975</v>
      </c>
      <c r="H2010" s="30">
        <v>44545</v>
      </c>
      <c r="I2010" s="30">
        <v>46387</v>
      </c>
      <c r="J2010" s="30" t="s">
        <v>1921</v>
      </c>
      <c r="K2010" s="29" t="s">
        <v>2264</v>
      </c>
      <c r="L2010" s="29" t="s">
        <v>2265</v>
      </c>
      <c r="M2010" s="29" t="s">
        <v>1978</v>
      </c>
      <c r="N2010" s="29" t="s">
        <v>1992</v>
      </c>
      <c r="O2010" s="29" t="s">
        <v>1993</v>
      </c>
      <c r="P2010" s="29" t="s">
        <v>1981</v>
      </c>
      <c r="Q2010" s="29" t="s">
        <v>1982</v>
      </c>
      <c r="R2010" s="30">
        <v>45717</v>
      </c>
      <c r="S2010" s="30"/>
      <c r="T2010" s="30">
        <v>45747</v>
      </c>
      <c r="U2010" s="30"/>
      <c r="V2010" s="29" t="s">
        <v>1983</v>
      </c>
      <c r="W2010" s="29" t="s">
        <v>1984</v>
      </c>
      <c r="X2010" s="30">
        <v>44958</v>
      </c>
      <c r="Y2010" s="29" t="s">
        <v>1985</v>
      </c>
    </row>
    <row r="2011" spans="1:25" x14ac:dyDescent="0.25">
      <c r="A2011" s="28" t="s">
        <v>2261</v>
      </c>
      <c r="B2011" s="29" t="s">
        <v>2262</v>
      </c>
      <c r="C2011" s="29" t="s">
        <v>967</v>
      </c>
      <c r="D2011" s="29" t="s">
        <v>2326</v>
      </c>
      <c r="E2011" s="29" t="s">
        <v>968</v>
      </c>
      <c r="F2011" s="29" t="s">
        <v>969</v>
      </c>
      <c r="G2011" s="29" t="s">
        <v>1975</v>
      </c>
      <c r="H2011" s="30">
        <v>44545</v>
      </c>
      <c r="I2011" s="30">
        <v>46387</v>
      </c>
      <c r="J2011" s="30" t="s">
        <v>1921</v>
      </c>
      <c r="K2011" s="29" t="s">
        <v>2264</v>
      </c>
      <c r="L2011" s="29" t="s">
        <v>2265</v>
      </c>
      <c r="M2011" s="29" t="s">
        <v>1978</v>
      </c>
      <c r="N2011" s="29" t="s">
        <v>1994</v>
      </c>
      <c r="O2011" s="29" t="s">
        <v>1995</v>
      </c>
      <c r="P2011" s="29" t="s">
        <v>1981</v>
      </c>
      <c r="Q2011" s="29" t="s">
        <v>1982</v>
      </c>
      <c r="R2011" s="30">
        <v>45748</v>
      </c>
      <c r="S2011" s="30"/>
      <c r="T2011" s="30">
        <v>45991</v>
      </c>
      <c r="U2011" s="30"/>
      <c r="V2011" s="29" t="s">
        <v>1983</v>
      </c>
      <c r="W2011" s="29" t="s">
        <v>1984</v>
      </c>
      <c r="X2011" s="30">
        <v>44958</v>
      </c>
      <c r="Y2011" s="29" t="s">
        <v>1985</v>
      </c>
    </row>
    <row r="2012" spans="1:25" x14ac:dyDescent="0.25">
      <c r="A2012" s="28" t="s">
        <v>2261</v>
      </c>
      <c r="B2012" s="29" t="s">
        <v>2262</v>
      </c>
      <c r="C2012" s="29" t="s">
        <v>967</v>
      </c>
      <c r="D2012" s="29" t="s">
        <v>2326</v>
      </c>
      <c r="E2012" s="29" t="s">
        <v>968</v>
      </c>
      <c r="F2012" s="29" t="s">
        <v>969</v>
      </c>
      <c r="G2012" s="29" t="s">
        <v>1975</v>
      </c>
      <c r="H2012" s="30">
        <v>44545</v>
      </c>
      <c r="I2012" s="30">
        <v>46387</v>
      </c>
      <c r="J2012" s="30" t="s">
        <v>1921</v>
      </c>
      <c r="K2012" s="29" t="s">
        <v>2264</v>
      </c>
      <c r="L2012" s="29" t="s">
        <v>2265</v>
      </c>
      <c r="M2012" s="29" t="s">
        <v>1978</v>
      </c>
      <c r="N2012" s="29" t="s">
        <v>1996</v>
      </c>
      <c r="O2012" s="29" t="s">
        <v>1997</v>
      </c>
      <c r="P2012" s="29" t="s">
        <v>1981</v>
      </c>
      <c r="Q2012" s="29" t="s">
        <v>1982</v>
      </c>
      <c r="R2012" s="30">
        <v>45992</v>
      </c>
      <c r="S2012" s="30"/>
      <c r="T2012" s="30">
        <v>46022</v>
      </c>
      <c r="U2012" s="30"/>
      <c r="V2012" s="29" t="s">
        <v>1983</v>
      </c>
      <c r="W2012" s="29" t="s">
        <v>1984</v>
      </c>
      <c r="X2012" s="30">
        <v>44958</v>
      </c>
      <c r="Y2012" s="29" t="s">
        <v>1985</v>
      </c>
    </row>
    <row r="2013" spans="1:25" x14ac:dyDescent="0.25">
      <c r="A2013" s="28" t="s">
        <v>2261</v>
      </c>
      <c r="B2013" s="29" t="s">
        <v>2262</v>
      </c>
      <c r="C2013" s="29" t="s">
        <v>833</v>
      </c>
      <c r="D2013" s="29" t="s">
        <v>2281</v>
      </c>
      <c r="E2013" s="29" t="s">
        <v>834</v>
      </c>
      <c r="F2013" s="29" t="s">
        <v>835</v>
      </c>
      <c r="G2013" s="29" t="s">
        <v>1975</v>
      </c>
      <c r="H2013" s="30">
        <v>44729</v>
      </c>
      <c r="I2013" s="30">
        <v>45657</v>
      </c>
      <c r="J2013" s="30" t="s">
        <v>1921</v>
      </c>
      <c r="K2013" s="29" t="s">
        <v>2264</v>
      </c>
      <c r="L2013" s="29" t="s">
        <v>2265</v>
      </c>
      <c r="M2013" s="29" t="s">
        <v>1978</v>
      </c>
      <c r="N2013" s="29" t="s">
        <v>1979</v>
      </c>
      <c r="O2013" s="29" t="s">
        <v>1980</v>
      </c>
      <c r="P2013" s="29" t="s">
        <v>1981</v>
      </c>
      <c r="Q2013" s="29" t="s">
        <v>1982</v>
      </c>
      <c r="R2013" s="30">
        <v>44470</v>
      </c>
      <c r="S2013" s="30">
        <v>44470</v>
      </c>
      <c r="T2013" s="30">
        <v>44499</v>
      </c>
      <c r="U2013" s="30">
        <v>44499</v>
      </c>
      <c r="V2013" s="29" t="s">
        <v>1983</v>
      </c>
      <c r="W2013" s="29" t="s">
        <v>1984</v>
      </c>
      <c r="X2013" s="30">
        <v>44880</v>
      </c>
      <c r="Y2013" s="29" t="s">
        <v>1985</v>
      </c>
    </row>
    <row r="2014" spans="1:25" x14ac:dyDescent="0.25">
      <c r="A2014" s="28" t="s">
        <v>2261</v>
      </c>
      <c r="B2014" s="29" t="s">
        <v>2262</v>
      </c>
      <c r="C2014" s="29" t="s">
        <v>833</v>
      </c>
      <c r="D2014" s="29" t="s">
        <v>2281</v>
      </c>
      <c r="E2014" s="29" t="s">
        <v>834</v>
      </c>
      <c r="F2014" s="29" t="s">
        <v>835</v>
      </c>
      <c r="G2014" s="29" t="s">
        <v>1975</v>
      </c>
      <c r="H2014" s="30">
        <v>44729</v>
      </c>
      <c r="I2014" s="30">
        <v>45657</v>
      </c>
      <c r="J2014" s="30" t="s">
        <v>1921</v>
      </c>
      <c r="K2014" s="29" t="s">
        <v>2264</v>
      </c>
      <c r="L2014" s="29" t="s">
        <v>2265</v>
      </c>
      <c r="M2014" s="29" t="s">
        <v>1978</v>
      </c>
      <c r="N2014" s="29" t="s">
        <v>1986</v>
      </c>
      <c r="O2014" s="29" t="s">
        <v>1987</v>
      </c>
      <c r="P2014" s="29" t="s">
        <v>1981</v>
      </c>
      <c r="Q2014" s="29" t="s">
        <v>1982</v>
      </c>
      <c r="R2014" s="30">
        <v>44470</v>
      </c>
      <c r="S2014" s="30">
        <v>44470</v>
      </c>
      <c r="T2014" s="30">
        <v>44537</v>
      </c>
      <c r="U2014" s="30">
        <v>44537</v>
      </c>
      <c r="V2014" s="29" t="s">
        <v>1983</v>
      </c>
      <c r="W2014" s="29" t="s">
        <v>1984</v>
      </c>
      <c r="X2014" s="30">
        <v>44880</v>
      </c>
      <c r="Y2014" s="29" t="s">
        <v>1985</v>
      </c>
    </row>
    <row r="2015" spans="1:25" x14ac:dyDescent="0.25">
      <c r="A2015" s="28" t="s">
        <v>2261</v>
      </c>
      <c r="B2015" s="29" t="s">
        <v>2262</v>
      </c>
      <c r="C2015" s="29" t="s">
        <v>833</v>
      </c>
      <c r="D2015" s="29" t="s">
        <v>2281</v>
      </c>
      <c r="E2015" s="29" t="s">
        <v>834</v>
      </c>
      <c r="F2015" s="29" t="s">
        <v>835</v>
      </c>
      <c r="G2015" s="29" t="s">
        <v>1975</v>
      </c>
      <c r="H2015" s="30">
        <v>44729</v>
      </c>
      <c r="I2015" s="30">
        <v>45657</v>
      </c>
      <c r="J2015" s="30" t="s">
        <v>1921</v>
      </c>
      <c r="K2015" s="29" t="s">
        <v>2264</v>
      </c>
      <c r="L2015" s="29" t="s">
        <v>2265</v>
      </c>
      <c r="M2015" s="29" t="s">
        <v>1978</v>
      </c>
      <c r="N2015" s="29" t="s">
        <v>1988</v>
      </c>
      <c r="O2015" s="29" t="s">
        <v>1989</v>
      </c>
      <c r="P2015" s="29" t="s">
        <v>1981</v>
      </c>
      <c r="Q2015" s="29" t="s">
        <v>1982</v>
      </c>
      <c r="R2015" s="30">
        <v>45098</v>
      </c>
      <c r="S2015" s="30">
        <v>45098</v>
      </c>
      <c r="T2015" s="30">
        <v>45291</v>
      </c>
      <c r="U2015" s="30">
        <v>45291</v>
      </c>
      <c r="V2015" s="29" t="s">
        <v>1983</v>
      </c>
      <c r="W2015" s="29" t="s">
        <v>1984</v>
      </c>
      <c r="X2015" s="30">
        <v>44880</v>
      </c>
      <c r="Y2015" s="29" t="s">
        <v>1985</v>
      </c>
    </row>
    <row r="2016" spans="1:25" x14ac:dyDescent="0.25">
      <c r="A2016" s="28" t="s">
        <v>2261</v>
      </c>
      <c r="B2016" s="29" t="s">
        <v>2262</v>
      </c>
      <c r="C2016" s="29" t="s">
        <v>833</v>
      </c>
      <c r="D2016" s="29" t="s">
        <v>2281</v>
      </c>
      <c r="E2016" s="29" t="s">
        <v>834</v>
      </c>
      <c r="F2016" s="29" t="s">
        <v>835</v>
      </c>
      <c r="G2016" s="29" t="s">
        <v>1975</v>
      </c>
      <c r="H2016" s="30">
        <v>44729</v>
      </c>
      <c r="I2016" s="30">
        <v>45657</v>
      </c>
      <c r="J2016" s="30" t="s">
        <v>1921</v>
      </c>
      <c r="K2016" s="29" t="s">
        <v>2264</v>
      </c>
      <c r="L2016" s="29" t="s">
        <v>2265</v>
      </c>
      <c r="M2016" s="29" t="s">
        <v>1978</v>
      </c>
      <c r="N2016" s="29" t="s">
        <v>1990</v>
      </c>
      <c r="O2016" s="29" t="s">
        <v>1991</v>
      </c>
      <c r="P2016" s="29" t="s">
        <v>1981</v>
      </c>
      <c r="Q2016" s="29" t="s">
        <v>1982</v>
      </c>
      <c r="R2016" s="30">
        <v>45292</v>
      </c>
      <c r="S2016" s="30">
        <v>45292</v>
      </c>
      <c r="T2016" s="30">
        <v>45535</v>
      </c>
      <c r="U2016" s="30"/>
      <c r="V2016" s="29" t="s">
        <v>1983</v>
      </c>
      <c r="W2016" s="29" t="s">
        <v>1984</v>
      </c>
      <c r="X2016" s="30">
        <v>44880</v>
      </c>
      <c r="Y2016" s="29" t="s">
        <v>1985</v>
      </c>
    </row>
    <row r="2017" spans="1:25" x14ac:dyDescent="0.25">
      <c r="A2017" s="28" t="s">
        <v>2261</v>
      </c>
      <c r="B2017" s="29" t="s">
        <v>2262</v>
      </c>
      <c r="C2017" s="29" t="s">
        <v>833</v>
      </c>
      <c r="D2017" s="29" t="s">
        <v>2281</v>
      </c>
      <c r="E2017" s="29" t="s">
        <v>834</v>
      </c>
      <c r="F2017" s="29" t="s">
        <v>835</v>
      </c>
      <c r="G2017" s="29" t="s">
        <v>1975</v>
      </c>
      <c r="H2017" s="30">
        <v>44729</v>
      </c>
      <c r="I2017" s="30">
        <v>45657</v>
      </c>
      <c r="J2017" s="30" t="s">
        <v>1921</v>
      </c>
      <c r="K2017" s="29" t="s">
        <v>2264</v>
      </c>
      <c r="L2017" s="29" t="s">
        <v>2265</v>
      </c>
      <c r="M2017" s="29" t="s">
        <v>1978</v>
      </c>
      <c r="N2017" s="29" t="s">
        <v>1992</v>
      </c>
      <c r="O2017" s="29" t="s">
        <v>1993</v>
      </c>
      <c r="P2017" s="29" t="s">
        <v>1981</v>
      </c>
      <c r="Q2017" s="29" t="s">
        <v>1982</v>
      </c>
      <c r="R2017" s="30">
        <v>45170</v>
      </c>
      <c r="S2017" s="30"/>
      <c r="T2017" s="30">
        <v>45291</v>
      </c>
      <c r="U2017" s="30"/>
      <c r="V2017" s="29" t="s">
        <v>1983</v>
      </c>
      <c r="W2017" s="29" t="s">
        <v>1984</v>
      </c>
      <c r="X2017" s="30">
        <v>44880</v>
      </c>
      <c r="Y2017" s="29" t="s">
        <v>1985</v>
      </c>
    </row>
    <row r="2018" spans="1:25" x14ac:dyDescent="0.25">
      <c r="A2018" s="28" t="s">
        <v>2261</v>
      </c>
      <c r="B2018" s="29" t="s">
        <v>2262</v>
      </c>
      <c r="C2018" s="29" t="s">
        <v>833</v>
      </c>
      <c r="D2018" s="29" t="s">
        <v>2281</v>
      </c>
      <c r="E2018" s="29" t="s">
        <v>834</v>
      </c>
      <c r="F2018" s="29" t="s">
        <v>835</v>
      </c>
      <c r="G2018" s="29" t="s">
        <v>1975</v>
      </c>
      <c r="H2018" s="30">
        <v>44729</v>
      </c>
      <c r="I2018" s="30">
        <v>45657</v>
      </c>
      <c r="J2018" s="30" t="s">
        <v>1921</v>
      </c>
      <c r="K2018" s="29" t="s">
        <v>2264</v>
      </c>
      <c r="L2018" s="29" t="s">
        <v>2265</v>
      </c>
      <c r="M2018" s="29" t="s">
        <v>1978</v>
      </c>
      <c r="N2018" s="29" t="s">
        <v>1994</v>
      </c>
      <c r="O2018" s="29" t="s">
        <v>1995</v>
      </c>
      <c r="P2018" s="29" t="s">
        <v>1981</v>
      </c>
      <c r="Q2018" s="29" t="s">
        <v>1982</v>
      </c>
      <c r="R2018" s="30">
        <v>45292</v>
      </c>
      <c r="S2018" s="30"/>
      <c r="T2018" s="30">
        <v>45931</v>
      </c>
      <c r="U2018" s="30"/>
      <c r="V2018" s="29" t="s">
        <v>1983</v>
      </c>
      <c r="W2018" s="29" t="s">
        <v>1984</v>
      </c>
      <c r="X2018" s="30">
        <v>44880</v>
      </c>
      <c r="Y2018" s="29" t="s">
        <v>1985</v>
      </c>
    </row>
    <row r="2019" spans="1:25" x14ac:dyDescent="0.25">
      <c r="A2019" s="28" t="s">
        <v>2261</v>
      </c>
      <c r="B2019" s="29" t="s">
        <v>2262</v>
      </c>
      <c r="C2019" s="29" t="s">
        <v>833</v>
      </c>
      <c r="D2019" s="29" t="s">
        <v>2281</v>
      </c>
      <c r="E2019" s="29" t="s">
        <v>834</v>
      </c>
      <c r="F2019" s="29" t="s">
        <v>835</v>
      </c>
      <c r="G2019" s="29" t="s">
        <v>1975</v>
      </c>
      <c r="H2019" s="30">
        <v>44729</v>
      </c>
      <c r="I2019" s="30">
        <v>45657</v>
      </c>
      <c r="J2019" s="30" t="s">
        <v>1921</v>
      </c>
      <c r="K2019" s="29" t="s">
        <v>2264</v>
      </c>
      <c r="L2019" s="29" t="s">
        <v>2265</v>
      </c>
      <c r="M2019" s="29" t="s">
        <v>1978</v>
      </c>
      <c r="N2019" s="29" t="s">
        <v>1996</v>
      </c>
      <c r="O2019" s="29" t="s">
        <v>1997</v>
      </c>
      <c r="P2019" s="29" t="s">
        <v>1981</v>
      </c>
      <c r="Q2019" s="29" t="s">
        <v>1982</v>
      </c>
      <c r="R2019" s="30">
        <v>45932</v>
      </c>
      <c r="S2019" s="30"/>
      <c r="T2019" s="30">
        <v>46022</v>
      </c>
      <c r="U2019" s="30"/>
      <c r="V2019" s="29" t="s">
        <v>1983</v>
      </c>
      <c r="W2019" s="29" t="s">
        <v>1984</v>
      </c>
      <c r="X2019" s="30">
        <v>44880</v>
      </c>
      <c r="Y2019" s="29" t="s">
        <v>1985</v>
      </c>
    </row>
    <row r="2020" spans="1:25" x14ac:dyDescent="0.25">
      <c r="A2020" s="28" t="s">
        <v>2261</v>
      </c>
      <c r="B2020" s="29" t="s">
        <v>2262</v>
      </c>
      <c r="C2020" s="29" t="s">
        <v>1006</v>
      </c>
      <c r="D2020" s="29" t="s">
        <v>2339</v>
      </c>
      <c r="E2020" s="29" t="s">
        <v>1007</v>
      </c>
      <c r="F2020" s="29" t="s">
        <v>1008</v>
      </c>
      <c r="G2020" s="29" t="s">
        <v>1975</v>
      </c>
      <c r="H2020" s="30">
        <v>44880</v>
      </c>
      <c r="I2020" s="30">
        <v>45657</v>
      </c>
      <c r="J2020" s="30" t="s">
        <v>1921</v>
      </c>
      <c r="K2020" s="29" t="s">
        <v>2264</v>
      </c>
      <c r="L2020" s="29" t="s">
        <v>2265</v>
      </c>
      <c r="M2020" s="29" t="s">
        <v>1978</v>
      </c>
      <c r="N2020" s="29" t="s">
        <v>1979</v>
      </c>
      <c r="O2020" s="29" t="s">
        <v>1980</v>
      </c>
      <c r="P2020" s="29" t="s">
        <v>1981</v>
      </c>
      <c r="Q2020" s="29" t="s">
        <v>1982</v>
      </c>
      <c r="R2020" s="30">
        <v>44537</v>
      </c>
      <c r="S2020" s="30">
        <v>44537</v>
      </c>
      <c r="T2020" s="30">
        <v>44541</v>
      </c>
      <c r="U2020" s="30">
        <v>44541</v>
      </c>
      <c r="V2020" s="29" t="s">
        <v>1983</v>
      </c>
      <c r="W2020" s="29" t="s">
        <v>1984</v>
      </c>
      <c r="X2020" s="30">
        <v>44880</v>
      </c>
      <c r="Y2020" s="29" t="s">
        <v>2002</v>
      </c>
    </row>
    <row r="2021" spans="1:25" x14ac:dyDescent="0.25">
      <c r="A2021" s="28" t="s">
        <v>2261</v>
      </c>
      <c r="B2021" s="29" t="s">
        <v>2262</v>
      </c>
      <c r="C2021" s="29" t="s">
        <v>1006</v>
      </c>
      <c r="D2021" s="29" t="s">
        <v>2339</v>
      </c>
      <c r="E2021" s="29" t="s">
        <v>1007</v>
      </c>
      <c r="F2021" s="29" t="s">
        <v>1008</v>
      </c>
      <c r="G2021" s="29" t="s">
        <v>1975</v>
      </c>
      <c r="H2021" s="30">
        <v>44880</v>
      </c>
      <c r="I2021" s="30">
        <v>45657</v>
      </c>
      <c r="J2021" s="30" t="s">
        <v>1921</v>
      </c>
      <c r="K2021" s="29" t="s">
        <v>2264</v>
      </c>
      <c r="L2021" s="29" t="s">
        <v>2265</v>
      </c>
      <c r="M2021" s="29" t="s">
        <v>1978</v>
      </c>
      <c r="N2021" s="29" t="s">
        <v>1986</v>
      </c>
      <c r="O2021" s="29" t="s">
        <v>1987</v>
      </c>
      <c r="P2021" s="29" t="s">
        <v>1981</v>
      </c>
      <c r="Q2021" s="29" t="s">
        <v>1982</v>
      </c>
      <c r="R2021" s="30">
        <v>44542</v>
      </c>
      <c r="S2021" s="30">
        <v>44542</v>
      </c>
      <c r="T2021" s="30">
        <v>44545</v>
      </c>
      <c r="U2021" s="30">
        <v>44545</v>
      </c>
      <c r="V2021" s="29" t="s">
        <v>1983</v>
      </c>
      <c r="W2021" s="29" t="s">
        <v>1984</v>
      </c>
      <c r="X2021" s="30">
        <v>44880</v>
      </c>
      <c r="Y2021" s="29" t="s">
        <v>2002</v>
      </c>
    </row>
    <row r="2022" spans="1:25" x14ac:dyDescent="0.25">
      <c r="A2022" s="28" t="s">
        <v>2261</v>
      </c>
      <c r="B2022" s="29" t="s">
        <v>2262</v>
      </c>
      <c r="C2022" s="29" t="s">
        <v>1006</v>
      </c>
      <c r="D2022" s="29" t="s">
        <v>2339</v>
      </c>
      <c r="E2022" s="29" t="s">
        <v>1007</v>
      </c>
      <c r="F2022" s="29" t="s">
        <v>1008</v>
      </c>
      <c r="G2022" s="29" t="s">
        <v>1975</v>
      </c>
      <c r="H2022" s="30">
        <v>44880</v>
      </c>
      <c r="I2022" s="30">
        <v>45657</v>
      </c>
      <c r="J2022" s="30" t="s">
        <v>1921</v>
      </c>
      <c r="K2022" s="29" t="s">
        <v>2264</v>
      </c>
      <c r="L2022" s="29" t="s">
        <v>2265</v>
      </c>
      <c r="M2022" s="29" t="s">
        <v>1978</v>
      </c>
      <c r="N2022" s="29" t="s">
        <v>1988</v>
      </c>
      <c r="O2022" s="29" t="s">
        <v>1989</v>
      </c>
      <c r="P2022" s="29" t="s">
        <v>1981</v>
      </c>
      <c r="Q2022" s="29" t="s">
        <v>1982</v>
      </c>
      <c r="R2022" s="30">
        <v>44959</v>
      </c>
      <c r="S2022" s="30">
        <v>44959</v>
      </c>
      <c r="T2022" s="30">
        <v>44985</v>
      </c>
      <c r="U2022" s="30">
        <v>44985</v>
      </c>
      <c r="V2022" s="29" t="s">
        <v>1983</v>
      </c>
      <c r="W2022" s="29" t="s">
        <v>1984</v>
      </c>
      <c r="X2022" s="30">
        <v>44880</v>
      </c>
      <c r="Y2022" s="29" t="s">
        <v>2002</v>
      </c>
    </row>
    <row r="2023" spans="1:25" x14ac:dyDescent="0.25">
      <c r="A2023" s="28" t="s">
        <v>2261</v>
      </c>
      <c r="B2023" s="29" t="s">
        <v>2262</v>
      </c>
      <c r="C2023" s="29" t="s">
        <v>1006</v>
      </c>
      <c r="D2023" s="29" t="s">
        <v>2339</v>
      </c>
      <c r="E2023" s="29" t="s">
        <v>1007</v>
      </c>
      <c r="F2023" s="29" t="s">
        <v>1008</v>
      </c>
      <c r="G2023" s="29" t="s">
        <v>1975</v>
      </c>
      <c r="H2023" s="30">
        <v>44880</v>
      </c>
      <c r="I2023" s="30">
        <v>45657</v>
      </c>
      <c r="J2023" s="30" t="s">
        <v>1921</v>
      </c>
      <c r="K2023" s="29" t="s">
        <v>2264</v>
      </c>
      <c r="L2023" s="29" t="s">
        <v>2265</v>
      </c>
      <c r="M2023" s="29" t="s">
        <v>1978</v>
      </c>
      <c r="N2023" s="29" t="s">
        <v>1990</v>
      </c>
      <c r="O2023" s="29" t="s">
        <v>1991</v>
      </c>
      <c r="P2023" s="29" t="s">
        <v>1981</v>
      </c>
      <c r="Q2023" s="29" t="s">
        <v>1982</v>
      </c>
      <c r="R2023" s="30">
        <v>44986</v>
      </c>
      <c r="S2023" s="30">
        <v>44986</v>
      </c>
      <c r="T2023" s="30">
        <v>44992</v>
      </c>
      <c r="U2023" s="30">
        <v>44992</v>
      </c>
      <c r="V2023" s="29" t="s">
        <v>1983</v>
      </c>
      <c r="W2023" s="29" t="s">
        <v>1984</v>
      </c>
      <c r="X2023" s="30">
        <v>44880</v>
      </c>
      <c r="Y2023" s="29" t="s">
        <v>2002</v>
      </c>
    </row>
    <row r="2024" spans="1:25" x14ac:dyDescent="0.25">
      <c r="A2024" s="28" t="s">
        <v>2261</v>
      </c>
      <c r="B2024" s="29" t="s">
        <v>2262</v>
      </c>
      <c r="C2024" s="29" t="s">
        <v>1006</v>
      </c>
      <c r="D2024" s="29" t="s">
        <v>2339</v>
      </c>
      <c r="E2024" s="29" t="s">
        <v>1007</v>
      </c>
      <c r="F2024" s="29" t="s">
        <v>1008</v>
      </c>
      <c r="G2024" s="29" t="s">
        <v>1975</v>
      </c>
      <c r="H2024" s="30">
        <v>44880</v>
      </c>
      <c r="I2024" s="30">
        <v>45657</v>
      </c>
      <c r="J2024" s="30" t="s">
        <v>1921</v>
      </c>
      <c r="K2024" s="29" t="s">
        <v>2264</v>
      </c>
      <c r="L2024" s="29" t="s">
        <v>2265</v>
      </c>
      <c r="M2024" s="29" t="s">
        <v>1978</v>
      </c>
      <c r="N2024" s="29" t="s">
        <v>1992</v>
      </c>
      <c r="O2024" s="29" t="s">
        <v>1993</v>
      </c>
      <c r="P2024" s="29" t="s">
        <v>1981</v>
      </c>
      <c r="Q2024" s="29" t="s">
        <v>1982</v>
      </c>
      <c r="R2024" s="30">
        <v>45190</v>
      </c>
      <c r="S2024" s="30">
        <v>45190</v>
      </c>
      <c r="T2024" s="30">
        <v>45209</v>
      </c>
      <c r="U2024" s="30">
        <v>45209</v>
      </c>
      <c r="V2024" s="29" t="s">
        <v>1983</v>
      </c>
      <c r="W2024" s="29" t="s">
        <v>1984</v>
      </c>
      <c r="X2024" s="30">
        <v>44880</v>
      </c>
      <c r="Y2024" s="29" t="s">
        <v>2002</v>
      </c>
    </row>
    <row r="2025" spans="1:25" x14ac:dyDescent="0.25">
      <c r="A2025" s="28" t="s">
        <v>2261</v>
      </c>
      <c r="B2025" s="29" t="s">
        <v>2262</v>
      </c>
      <c r="C2025" s="29" t="s">
        <v>1006</v>
      </c>
      <c r="D2025" s="29" t="s">
        <v>2339</v>
      </c>
      <c r="E2025" s="29" t="s">
        <v>1007</v>
      </c>
      <c r="F2025" s="29" t="s">
        <v>1008</v>
      </c>
      <c r="G2025" s="29" t="s">
        <v>1975</v>
      </c>
      <c r="H2025" s="30">
        <v>44880</v>
      </c>
      <c r="I2025" s="30">
        <v>45657</v>
      </c>
      <c r="J2025" s="30" t="s">
        <v>1921</v>
      </c>
      <c r="K2025" s="29" t="s">
        <v>2264</v>
      </c>
      <c r="L2025" s="29" t="s">
        <v>2265</v>
      </c>
      <c r="M2025" s="29" t="s">
        <v>1978</v>
      </c>
      <c r="N2025" s="29" t="s">
        <v>1994</v>
      </c>
      <c r="O2025" s="29" t="s">
        <v>1995</v>
      </c>
      <c r="P2025" s="29" t="s">
        <v>1981</v>
      </c>
      <c r="Q2025" s="29" t="s">
        <v>1982</v>
      </c>
      <c r="R2025" s="30">
        <v>45210</v>
      </c>
      <c r="S2025" s="30">
        <v>45210</v>
      </c>
      <c r="T2025" s="30">
        <v>45632</v>
      </c>
      <c r="U2025" s="30"/>
      <c r="V2025" s="29" t="s">
        <v>1983</v>
      </c>
      <c r="W2025" s="29" t="s">
        <v>1984</v>
      </c>
      <c r="X2025" s="30">
        <v>44880</v>
      </c>
      <c r="Y2025" s="29" t="s">
        <v>2002</v>
      </c>
    </row>
    <row r="2026" spans="1:25" x14ac:dyDescent="0.25">
      <c r="A2026" s="28" t="s">
        <v>2261</v>
      </c>
      <c r="B2026" s="29" t="s">
        <v>2262</v>
      </c>
      <c r="C2026" s="29" t="s">
        <v>1006</v>
      </c>
      <c r="D2026" s="29" t="s">
        <v>2339</v>
      </c>
      <c r="E2026" s="29" t="s">
        <v>1007</v>
      </c>
      <c r="F2026" s="29" t="s">
        <v>1008</v>
      </c>
      <c r="G2026" s="29" t="s">
        <v>1975</v>
      </c>
      <c r="H2026" s="30">
        <v>44880</v>
      </c>
      <c r="I2026" s="30">
        <v>45657</v>
      </c>
      <c r="J2026" s="30" t="s">
        <v>1921</v>
      </c>
      <c r="K2026" s="29" t="s">
        <v>2264</v>
      </c>
      <c r="L2026" s="29" t="s">
        <v>2265</v>
      </c>
      <c r="M2026" s="29" t="s">
        <v>1978</v>
      </c>
      <c r="N2026" s="29" t="s">
        <v>1996</v>
      </c>
      <c r="O2026" s="29" t="s">
        <v>1997</v>
      </c>
      <c r="P2026" s="29" t="s">
        <v>1981</v>
      </c>
      <c r="Q2026" s="29" t="s">
        <v>1982</v>
      </c>
      <c r="R2026" s="30">
        <v>45633</v>
      </c>
      <c r="S2026" s="30"/>
      <c r="T2026" s="30">
        <v>45664</v>
      </c>
      <c r="U2026" s="30"/>
      <c r="V2026" s="29" t="s">
        <v>1983</v>
      </c>
      <c r="W2026" s="29" t="s">
        <v>1984</v>
      </c>
      <c r="X2026" s="30">
        <v>44880</v>
      </c>
      <c r="Y2026" s="29" t="s">
        <v>2002</v>
      </c>
    </row>
    <row r="2027" spans="1:25" x14ac:dyDescent="0.25">
      <c r="A2027" s="28" t="s">
        <v>2261</v>
      </c>
      <c r="B2027" s="29" t="s">
        <v>2262</v>
      </c>
      <c r="C2027" s="29" t="s">
        <v>944</v>
      </c>
      <c r="D2027" s="29" t="s">
        <v>2318</v>
      </c>
      <c r="E2027" s="29" t="s">
        <v>945</v>
      </c>
      <c r="F2027" s="29" t="s">
        <v>946</v>
      </c>
      <c r="G2027" s="29" t="s">
        <v>1975</v>
      </c>
      <c r="H2027" s="30">
        <v>44544</v>
      </c>
      <c r="I2027" s="30">
        <v>46022</v>
      </c>
      <c r="J2027" s="30" t="s">
        <v>1921</v>
      </c>
      <c r="K2027" s="29" t="s">
        <v>2264</v>
      </c>
      <c r="L2027" s="29" t="s">
        <v>2265</v>
      </c>
      <c r="M2027" s="29" t="s">
        <v>1978</v>
      </c>
      <c r="N2027" s="29" t="s">
        <v>1979</v>
      </c>
      <c r="O2027" s="29" t="s">
        <v>1980</v>
      </c>
      <c r="P2027" s="29" t="s">
        <v>1981</v>
      </c>
      <c r="Q2027" s="29" t="s">
        <v>1982</v>
      </c>
      <c r="R2027" s="30">
        <v>44361</v>
      </c>
      <c r="S2027" s="30">
        <v>44391</v>
      </c>
      <c r="T2027" s="30">
        <v>44362</v>
      </c>
      <c r="U2027" s="30">
        <v>44392</v>
      </c>
      <c r="V2027" s="29" t="s">
        <v>1983</v>
      </c>
      <c r="W2027" s="29" t="s">
        <v>1984</v>
      </c>
      <c r="X2027" s="30">
        <v>45282</v>
      </c>
      <c r="Y2027" s="29" t="s">
        <v>2002</v>
      </c>
    </row>
    <row r="2028" spans="1:25" x14ac:dyDescent="0.25">
      <c r="A2028" s="28" t="s">
        <v>2261</v>
      </c>
      <c r="B2028" s="29" t="s">
        <v>2262</v>
      </c>
      <c r="C2028" s="29" t="s">
        <v>944</v>
      </c>
      <c r="D2028" s="29" t="s">
        <v>2318</v>
      </c>
      <c r="E2028" s="29" t="s">
        <v>945</v>
      </c>
      <c r="F2028" s="29" t="s">
        <v>946</v>
      </c>
      <c r="G2028" s="29" t="s">
        <v>1975</v>
      </c>
      <c r="H2028" s="30">
        <v>44544</v>
      </c>
      <c r="I2028" s="30">
        <v>46022</v>
      </c>
      <c r="J2028" s="30" t="s">
        <v>1921</v>
      </c>
      <c r="K2028" s="29" t="s">
        <v>2264</v>
      </c>
      <c r="L2028" s="29" t="s">
        <v>2265</v>
      </c>
      <c r="M2028" s="29" t="s">
        <v>1978</v>
      </c>
      <c r="N2028" s="29" t="s">
        <v>1986</v>
      </c>
      <c r="O2028" s="29" t="s">
        <v>1987</v>
      </c>
      <c r="P2028" s="29" t="s">
        <v>1981</v>
      </c>
      <c r="Q2028" s="29" t="s">
        <v>1982</v>
      </c>
      <c r="R2028" s="30">
        <v>44650</v>
      </c>
      <c r="S2028" s="30">
        <v>44875</v>
      </c>
      <c r="T2028" s="30">
        <v>44681</v>
      </c>
      <c r="U2028" s="30">
        <v>44953</v>
      </c>
      <c r="V2028" s="29" t="s">
        <v>1983</v>
      </c>
      <c r="W2028" s="29" t="s">
        <v>1984</v>
      </c>
      <c r="X2028" s="30">
        <v>45282</v>
      </c>
      <c r="Y2028" s="29" t="s">
        <v>2002</v>
      </c>
    </row>
    <row r="2029" spans="1:25" x14ac:dyDescent="0.25">
      <c r="A2029" s="28" t="s">
        <v>2261</v>
      </c>
      <c r="B2029" s="29" t="s">
        <v>2262</v>
      </c>
      <c r="C2029" s="29" t="s">
        <v>944</v>
      </c>
      <c r="D2029" s="29" t="s">
        <v>2318</v>
      </c>
      <c r="E2029" s="29" t="s">
        <v>945</v>
      </c>
      <c r="F2029" s="29" t="s">
        <v>946</v>
      </c>
      <c r="G2029" s="29" t="s">
        <v>1975</v>
      </c>
      <c r="H2029" s="30">
        <v>44544</v>
      </c>
      <c r="I2029" s="30">
        <v>46022</v>
      </c>
      <c r="J2029" s="30" t="s">
        <v>1921</v>
      </c>
      <c r="K2029" s="29" t="s">
        <v>2264</v>
      </c>
      <c r="L2029" s="29" t="s">
        <v>2265</v>
      </c>
      <c r="M2029" s="29" t="s">
        <v>1978</v>
      </c>
      <c r="N2029" s="29" t="s">
        <v>1988</v>
      </c>
      <c r="O2029" s="29" t="s">
        <v>1989</v>
      </c>
      <c r="P2029" s="29" t="s">
        <v>1981</v>
      </c>
      <c r="Q2029" s="29" t="s">
        <v>1982</v>
      </c>
      <c r="R2029" s="30">
        <v>44971</v>
      </c>
      <c r="S2029" s="30">
        <v>44971</v>
      </c>
      <c r="T2029" s="30">
        <v>45060</v>
      </c>
      <c r="U2029" s="30">
        <v>45080</v>
      </c>
      <c r="V2029" s="29" t="s">
        <v>1983</v>
      </c>
      <c r="W2029" s="29" t="s">
        <v>1984</v>
      </c>
      <c r="X2029" s="30">
        <v>45282</v>
      </c>
      <c r="Y2029" s="29" t="s">
        <v>2002</v>
      </c>
    </row>
    <row r="2030" spans="1:25" x14ac:dyDescent="0.25">
      <c r="A2030" s="28" t="s">
        <v>2261</v>
      </c>
      <c r="B2030" s="29" t="s">
        <v>2262</v>
      </c>
      <c r="C2030" s="29" t="s">
        <v>944</v>
      </c>
      <c r="D2030" s="29" t="s">
        <v>2318</v>
      </c>
      <c r="E2030" s="29" t="s">
        <v>945</v>
      </c>
      <c r="F2030" s="29" t="s">
        <v>946</v>
      </c>
      <c r="G2030" s="29" t="s">
        <v>1975</v>
      </c>
      <c r="H2030" s="30">
        <v>44544</v>
      </c>
      <c r="I2030" s="30">
        <v>46022</v>
      </c>
      <c r="J2030" s="30" t="s">
        <v>1921</v>
      </c>
      <c r="K2030" s="29" t="s">
        <v>2264</v>
      </c>
      <c r="L2030" s="29" t="s">
        <v>2265</v>
      </c>
      <c r="M2030" s="29" t="s">
        <v>1978</v>
      </c>
      <c r="N2030" s="29" t="s">
        <v>1990</v>
      </c>
      <c r="O2030" s="29" t="s">
        <v>1991</v>
      </c>
      <c r="P2030" s="29" t="s">
        <v>1981</v>
      </c>
      <c r="Q2030" s="29" t="s">
        <v>1982</v>
      </c>
      <c r="R2030" s="30">
        <v>45061</v>
      </c>
      <c r="S2030" s="30">
        <v>45081</v>
      </c>
      <c r="T2030" s="30">
        <v>45150</v>
      </c>
      <c r="U2030" s="30">
        <v>45280</v>
      </c>
      <c r="V2030" s="29" t="s">
        <v>1983</v>
      </c>
      <c r="W2030" s="29" t="s">
        <v>1984</v>
      </c>
      <c r="X2030" s="30">
        <v>45282</v>
      </c>
      <c r="Y2030" s="29" t="s">
        <v>2002</v>
      </c>
    </row>
    <row r="2031" spans="1:25" x14ac:dyDescent="0.25">
      <c r="A2031" s="28" t="s">
        <v>2261</v>
      </c>
      <c r="B2031" s="29" t="s">
        <v>2262</v>
      </c>
      <c r="C2031" s="29" t="s">
        <v>944</v>
      </c>
      <c r="D2031" s="29" t="s">
        <v>2318</v>
      </c>
      <c r="E2031" s="29" t="s">
        <v>945</v>
      </c>
      <c r="F2031" s="29" t="s">
        <v>946</v>
      </c>
      <c r="G2031" s="29" t="s">
        <v>1975</v>
      </c>
      <c r="H2031" s="30">
        <v>44544</v>
      </c>
      <c r="I2031" s="30">
        <v>46022</v>
      </c>
      <c r="J2031" s="30" t="s">
        <v>1921</v>
      </c>
      <c r="K2031" s="29" t="s">
        <v>2264</v>
      </c>
      <c r="L2031" s="29" t="s">
        <v>2265</v>
      </c>
      <c r="M2031" s="29" t="s">
        <v>1978</v>
      </c>
      <c r="N2031" s="29" t="s">
        <v>1992</v>
      </c>
      <c r="O2031" s="29" t="s">
        <v>1993</v>
      </c>
      <c r="P2031" s="29" t="s">
        <v>1981</v>
      </c>
      <c r="Q2031" s="29" t="s">
        <v>1982</v>
      </c>
      <c r="R2031" s="30">
        <v>45137</v>
      </c>
      <c r="S2031" s="30">
        <v>45428</v>
      </c>
      <c r="T2031" s="30">
        <v>45199</v>
      </c>
      <c r="U2031" s="30">
        <v>45428</v>
      </c>
      <c r="V2031" s="29" t="s">
        <v>1983</v>
      </c>
      <c r="W2031" s="29" t="s">
        <v>1984</v>
      </c>
      <c r="X2031" s="30">
        <v>45282</v>
      </c>
      <c r="Y2031" s="29" t="s">
        <v>2002</v>
      </c>
    </row>
    <row r="2032" spans="1:25" x14ac:dyDescent="0.25">
      <c r="A2032" s="28" t="s">
        <v>2261</v>
      </c>
      <c r="B2032" s="29" t="s">
        <v>2262</v>
      </c>
      <c r="C2032" s="29" t="s">
        <v>944</v>
      </c>
      <c r="D2032" s="29" t="s">
        <v>2318</v>
      </c>
      <c r="E2032" s="29" t="s">
        <v>945</v>
      </c>
      <c r="F2032" s="29" t="s">
        <v>946</v>
      </c>
      <c r="G2032" s="29" t="s">
        <v>1975</v>
      </c>
      <c r="H2032" s="30">
        <v>44544</v>
      </c>
      <c r="I2032" s="30">
        <v>46022</v>
      </c>
      <c r="J2032" s="30" t="s">
        <v>1921</v>
      </c>
      <c r="K2032" s="29" t="s">
        <v>2264</v>
      </c>
      <c r="L2032" s="29" t="s">
        <v>2265</v>
      </c>
      <c r="M2032" s="29" t="s">
        <v>1978</v>
      </c>
      <c r="N2032" s="29" t="s">
        <v>1994</v>
      </c>
      <c r="O2032" s="29" t="s">
        <v>1995</v>
      </c>
      <c r="P2032" s="29" t="s">
        <v>1981</v>
      </c>
      <c r="Q2032" s="29" t="s">
        <v>1982</v>
      </c>
      <c r="R2032" s="30">
        <v>45137</v>
      </c>
      <c r="S2032" s="30">
        <v>45432</v>
      </c>
      <c r="T2032" s="30">
        <v>46022</v>
      </c>
      <c r="U2032" s="30"/>
      <c r="V2032" s="29" t="s">
        <v>1983</v>
      </c>
      <c r="W2032" s="29" t="s">
        <v>1984</v>
      </c>
      <c r="X2032" s="30">
        <v>45282</v>
      </c>
      <c r="Y2032" s="29" t="s">
        <v>2002</v>
      </c>
    </row>
    <row r="2033" spans="1:25" x14ac:dyDescent="0.25">
      <c r="A2033" s="28" t="s">
        <v>2261</v>
      </c>
      <c r="B2033" s="29" t="s">
        <v>2262</v>
      </c>
      <c r="C2033" s="29" t="s">
        <v>944</v>
      </c>
      <c r="D2033" s="29" t="s">
        <v>2318</v>
      </c>
      <c r="E2033" s="29" t="s">
        <v>945</v>
      </c>
      <c r="F2033" s="29" t="s">
        <v>946</v>
      </c>
      <c r="G2033" s="29" t="s">
        <v>1975</v>
      </c>
      <c r="H2033" s="30">
        <v>44544</v>
      </c>
      <c r="I2033" s="30">
        <v>46022</v>
      </c>
      <c r="J2033" s="30" t="s">
        <v>1921</v>
      </c>
      <c r="K2033" s="29" t="s">
        <v>2264</v>
      </c>
      <c r="L2033" s="29" t="s">
        <v>2265</v>
      </c>
      <c r="M2033" s="29" t="s">
        <v>1978</v>
      </c>
      <c r="N2033" s="29" t="s">
        <v>1996</v>
      </c>
      <c r="O2033" s="29" t="s">
        <v>1997</v>
      </c>
      <c r="P2033" s="29" t="s">
        <v>1981</v>
      </c>
      <c r="Q2033" s="29" t="s">
        <v>1982</v>
      </c>
      <c r="R2033" s="30">
        <v>46023</v>
      </c>
      <c r="S2033" s="30"/>
      <c r="T2033" s="30">
        <v>46084</v>
      </c>
      <c r="U2033" s="30"/>
      <c r="V2033" s="29" t="s">
        <v>1983</v>
      </c>
      <c r="W2033" s="29" t="s">
        <v>1984</v>
      </c>
      <c r="X2033" s="30">
        <v>45282</v>
      </c>
      <c r="Y2033" s="29" t="s">
        <v>2002</v>
      </c>
    </row>
    <row r="2034" spans="1:25" x14ac:dyDescent="0.25">
      <c r="A2034" s="28" t="s">
        <v>2261</v>
      </c>
      <c r="B2034" s="29" t="s">
        <v>2262</v>
      </c>
      <c r="C2034" s="29" t="s">
        <v>1030</v>
      </c>
      <c r="D2034" s="29" t="s">
        <v>2347</v>
      </c>
      <c r="E2034" s="29" t="s">
        <v>1031</v>
      </c>
      <c r="F2034" s="29" t="s">
        <v>1032</v>
      </c>
      <c r="G2034" s="29" t="s">
        <v>1975</v>
      </c>
      <c r="H2034" s="30">
        <v>44542</v>
      </c>
      <c r="I2034" s="30">
        <v>46387</v>
      </c>
      <c r="J2034" s="30" t="s">
        <v>1921</v>
      </c>
      <c r="K2034" s="29" t="s">
        <v>2264</v>
      </c>
      <c r="L2034" s="29" t="s">
        <v>2265</v>
      </c>
      <c r="M2034" s="29" t="s">
        <v>1978</v>
      </c>
      <c r="N2034" s="29" t="s">
        <v>1979</v>
      </c>
      <c r="O2034" s="29" t="s">
        <v>1980</v>
      </c>
      <c r="P2034" s="29" t="s">
        <v>1981</v>
      </c>
      <c r="Q2034" s="29" t="s">
        <v>1982</v>
      </c>
      <c r="R2034" s="30">
        <v>44958</v>
      </c>
      <c r="S2034" s="30">
        <v>44958</v>
      </c>
      <c r="T2034" s="30">
        <v>44959</v>
      </c>
      <c r="U2034" s="30">
        <v>44959</v>
      </c>
      <c r="V2034" s="29" t="s">
        <v>1983</v>
      </c>
      <c r="W2034" s="29" t="s">
        <v>1984</v>
      </c>
      <c r="X2034" s="30">
        <v>44880</v>
      </c>
      <c r="Y2034" s="29" t="s">
        <v>1985</v>
      </c>
    </row>
    <row r="2035" spans="1:25" x14ac:dyDescent="0.25">
      <c r="A2035" s="28" t="s">
        <v>2261</v>
      </c>
      <c r="B2035" s="29" t="s">
        <v>2262</v>
      </c>
      <c r="C2035" s="29" t="s">
        <v>1030</v>
      </c>
      <c r="D2035" s="29" t="s">
        <v>2347</v>
      </c>
      <c r="E2035" s="29" t="s">
        <v>1031</v>
      </c>
      <c r="F2035" s="29" t="s">
        <v>1032</v>
      </c>
      <c r="G2035" s="29" t="s">
        <v>1975</v>
      </c>
      <c r="H2035" s="30">
        <v>44542</v>
      </c>
      <c r="I2035" s="30">
        <v>46387</v>
      </c>
      <c r="J2035" s="30" t="s">
        <v>1921</v>
      </c>
      <c r="K2035" s="29" t="s">
        <v>2264</v>
      </c>
      <c r="L2035" s="29" t="s">
        <v>2265</v>
      </c>
      <c r="M2035" s="29" t="s">
        <v>1978</v>
      </c>
      <c r="N2035" s="29" t="s">
        <v>1986</v>
      </c>
      <c r="O2035" s="29" t="s">
        <v>1987</v>
      </c>
      <c r="P2035" s="29" t="s">
        <v>1981</v>
      </c>
      <c r="Q2035" s="29" t="s">
        <v>1982</v>
      </c>
      <c r="R2035" s="30">
        <v>44960</v>
      </c>
      <c r="S2035" s="30">
        <v>44960</v>
      </c>
      <c r="T2035" s="30">
        <v>44961</v>
      </c>
      <c r="U2035" s="30">
        <v>44961</v>
      </c>
      <c r="V2035" s="29" t="s">
        <v>1983</v>
      </c>
      <c r="W2035" s="29" t="s">
        <v>1984</v>
      </c>
      <c r="X2035" s="30">
        <v>44880</v>
      </c>
      <c r="Y2035" s="29" t="s">
        <v>1985</v>
      </c>
    </row>
    <row r="2036" spans="1:25" x14ac:dyDescent="0.25">
      <c r="A2036" s="28" t="s">
        <v>2261</v>
      </c>
      <c r="B2036" s="29" t="s">
        <v>2262</v>
      </c>
      <c r="C2036" s="29" t="s">
        <v>1030</v>
      </c>
      <c r="D2036" s="29" t="s">
        <v>2347</v>
      </c>
      <c r="E2036" s="29" t="s">
        <v>1031</v>
      </c>
      <c r="F2036" s="29" t="s">
        <v>1032</v>
      </c>
      <c r="G2036" s="29" t="s">
        <v>1975</v>
      </c>
      <c r="H2036" s="30">
        <v>44542</v>
      </c>
      <c r="I2036" s="30">
        <v>46387</v>
      </c>
      <c r="J2036" s="30" t="s">
        <v>1921</v>
      </c>
      <c r="K2036" s="29" t="s">
        <v>2264</v>
      </c>
      <c r="L2036" s="29" t="s">
        <v>2265</v>
      </c>
      <c r="M2036" s="29" t="s">
        <v>1978</v>
      </c>
      <c r="N2036" s="29" t="s">
        <v>1988</v>
      </c>
      <c r="O2036" s="29" t="s">
        <v>1989</v>
      </c>
      <c r="P2036" s="29" t="s">
        <v>1981</v>
      </c>
      <c r="Q2036" s="29" t="s">
        <v>1982</v>
      </c>
      <c r="R2036" s="30">
        <v>44962</v>
      </c>
      <c r="S2036" s="30">
        <v>44962</v>
      </c>
      <c r="T2036" s="30">
        <v>44963</v>
      </c>
      <c r="U2036" s="30">
        <v>44963</v>
      </c>
      <c r="V2036" s="29" t="s">
        <v>1983</v>
      </c>
      <c r="W2036" s="29" t="s">
        <v>1984</v>
      </c>
      <c r="X2036" s="30">
        <v>44880</v>
      </c>
      <c r="Y2036" s="29" t="s">
        <v>1985</v>
      </c>
    </row>
    <row r="2037" spans="1:25" x14ac:dyDescent="0.25">
      <c r="A2037" s="28" t="s">
        <v>2261</v>
      </c>
      <c r="B2037" s="29" t="s">
        <v>2262</v>
      </c>
      <c r="C2037" s="29" t="s">
        <v>1030</v>
      </c>
      <c r="D2037" s="29" t="s">
        <v>2347</v>
      </c>
      <c r="E2037" s="29" t="s">
        <v>1031</v>
      </c>
      <c r="F2037" s="29" t="s">
        <v>1032</v>
      </c>
      <c r="G2037" s="29" t="s">
        <v>1975</v>
      </c>
      <c r="H2037" s="30">
        <v>44542</v>
      </c>
      <c r="I2037" s="30">
        <v>46387</v>
      </c>
      <c r="J2037" s="30" t="s">
        <v>1921</v>
      </c>
      <c r="K2037" s="29" t="s">
        <v>2264</v>
      </c>
      <c r="L2037" s="29" t="s">
        <v>2265</v>
      </c>
      <c r="M2037" s="29" t="s">
        <v>1978</v>
      </c>
      <c r="N2037" s="29" t="s">
        <v>1990</v>
      </c>
      <c r="O2037" s="29" t="s">
        <v>1991</v>
      </c>
      <c r="P2037" s="29" t="s">
        <v>1981</v>
      </c>
      <c r="Q2037" s="29" t="s">
        <v>1982</v>
      </c>
      <c r="R2037" s="30">
        <v>45261</v>
      </c>
      <c r="S2037" s="30">
        <v>45429</v>
      </c>
      <c r="T2037" s="30">
        <v>45504</v>
      </c>
      <c r="U2037" s="30"/>
      <c r="V2037" s="29" t="s">
        <v>1983</v>
      </c>
      <c r="W2037" s="29" t="s">
        <v>1984</v>
      </c>
      <c r="X2037" s="30">
        <v>44880</v>
      </c>
      <c r="Y2037" s="29" t="s">
        <v>1985</v>
      </c>
    </row>
    <row r="2038" spans="1:25" x14ac:dyDescent="0.25">
      <c r="A2038" s="28" t="s">
        <v>2261</v>
      </c>
      <c r="B2038" s="29" t="s">
        <v>2262</v>
      </c>
      <c r="C2038" s="29" t="s">
        <v>1030</v>
      </c>
      <c r="D2038" s="29" t="s">
        <v>2347</v>
      </c>
      <c r="E2038" s="29" t="s">
        <v>1031</v>
      </c>
      <c r="F2038" s="29" t="s">
        <v>1032</v>
      </c>
      <c r="G2038" s="29" t="s">
        <v>1975</v>
      </c>
      <c r="H2038" s="30">
        <v>44542</v>
      </c>
      <c r="I2038" s="30">
        <v>46387</v>
      </c>
      <c r="J2038" s="30" t="s">
        <v>1921</v>
      </c>
      <c r="K2038" s="29" t="s">
        <v>2264</v>
      </c>
      <c r="L2038" s="29" t="s">
        <v>2265</v>
      </c>
      <c r="M2038" s="29" t="s">
        <v>1978</v>
      </c>
      <c r="N2038" s="29" t="s">
        <v>1992</v>
      </c>
      <c r="O2038" s="29" t="s">
        <v>1993</v>
      </c>
      <c r="P2038" s="29" t="s">
        <v>1981</v>
      </c>
      <c r="Q2038" s="29" t="s">
        <v>1982</v>
      </c>
      <c r="R2038" s="30">
        <v>45627</v>
      </c>
      <c r="S2038" s="30"/>
      <c r="T2038" s="30">
        <v>45658</v>
      </c>
      <c r="U2038" s="30"/>
      <c r="V2038" s="29" t="s">
        <v>1983</v>
      </c>
      <c r="W2038" s="29" t="s">
        <v>1984</v>
      </c>
      <c r="X2038" s="30">
        <v>44880</v>
      </c>
      <c r="Y2038" s="29" t="s">
        <v>1985</v>
      </c>
    </row>
    <row r="2039" spans="1:25" x14ac:dyDescent="0.25">
      <c r="A2039" s="28" t="s">
        <v>2261</v>
      </c>
      <c r="B2039" s="29" t="s">
        <v>2262</v>
      </c>
      <c r="C2039" s="29" t="s">
        <v>1030</v>
      </c>
      <c r="D2039" s="29" t="s">
        <v>2347</v>
      </c>
      <c r="E2039" s="29" t="s">
        <v>1031</v>
      </c>
      <c r="F2039" s="29" t="s">
        <v>1032</v>
      </c>
      <c r="G2039" s="29" t="s">
        <v>1975</v>
      </c>
      <c r="H2039" s="30">
        <v>44542</v>
      </c>
      <c r="I2039" s="30">
        <v>46387</v>
      </c>
      <c r="J2039" s="30" t="s">
        <v>1921</v>
      </c>
      <c r="K2039" s="29" t="s">
        <v>2264</v>
      </c>
      <c r="L2039" s="29" t="s">
        <v>2265</v>
      </c>
      <c r="M2039" s="29" t="s">
        <v>1978</v>
      </c>
      <c r="N2039" s="29" t="s">
        <v>1994</v>
      </c>
      <c r="O2039" s="29" t="s">
        <v>1995</v>
      </c>
      <c r="P2039" s="29" t="s">
        <v>1981</v>
      </c>
      <c r="Q2039" s="29" t="s">
        <v>1982</v>
      </c>
      <c r="R2039" s="30">
        <v>45667</v>
      </c>
      <c r="S2039" s="30"/>
      <c r="T2039" s="30">
        <v>46234</v>
      </c>
      <c r="U2039" s="30"/>
      <c r="V2039" s="29" t="s">
        <v>1983</v>
      </c>
      <c r="W2039" s="29" t="s">
        <v>1984</v>
      </c>
      <c r="X2039" s="30">
        <v>44880</v>
      </c>
      <c r="Y2039" s="29" t="s">
        <v>1985</v>
      </c>
    </row>
    <row r="2040" spans="1:25" x14ac:dyDescent="0.25">
      <c r="A2040" s="28" t="s">
        <v>2261</v>
      </c>
      <c r="B2040" s="29" t="s">
        <v>2262</v>
      </c>
      <c r="C2040" s="29" t="s">
        <v>1030</v>
      </c>
      <c r="D2040" s="29" t="s">
        <v>2347</v>
      </c>
      <c r="E2040" s="29" t="s">
        <v>1031</v>
      </c>
      <c r="F2040" s="29" t="s">
        <v>1032</v>
      </c>
      <c r="G2040" s="29" t="s">
        <v>1975</v>
      </c>
      <c r="H2040" s="30">
        <v>44542</v>
      </c>
      <c r="I2040" s="30">
        <v>46387</v>
      </c>
      <c r="J2040" s="30" t="s">
        <v>1921</v>
      </c>
      <c r="K2040" s="29" t="s">
        <v>2264</v>
      </c>
      <c r="L2040" s="29" t="s">
        <v>2265</v>
      </c>
      <c r="M2040" s="29" t="s">
        <v>1978</v>
      </c>
      <c r="N2040" s="29" t="s">
        <v>1996</v>
      </c>
      <c r="O2040" s="29" t="s">
        <v>1997</v>
      </c>
      <c r="P2040" s="29" t="s">
        <v>1981</v>
      </c>
      <c r="Q2040" s="29" t="s">
        <v>1982</v>
      </c>
      <c r="R2040" s="30">
        <v>46235</v>
      </c>
      <c r="S2040" s="30"/>
      <c r="T2040" s="30">
        <v>46295</v>
      </c>
      <c r="U2040" s="30"/>
      <c r="V2040" s="29" t="s">
        <v>1983</v>
      </c>
      <c r="W2040" s="29" t="s">
        <v>1984</v>
      </c>
      <c r="X2040" s="30">
        <v>44880</v>
      </c>
      <c r="Y2040" s="29" t="s">
        <v>1985</v>
      </c>
    </row>
    <row r="2041" spans="1:25" x14ac:dyDescent="0.25">
      <c r="A2041" s="28" t="s">
        <v>2261</v>
      </c>
      <c r="B2041" s="29" t="s">
        <v>2262</v>
      </c>
      <c r="C2041" s="29" t="s">
        <v>935</v>
      </c>
      <c r="D2041" s="29" t="s">
        <v>2315</v>
      </c>
      <c r="E2041" s="29" t="s">
        <v>936</v>
      </c>
      <c r="F2041" s="29" t="s">
        <v>937</v>
      </c>
      <c r="G2041" s="29" t="s">
        <v>1975</v>
      </c>
      <c r="H2041" s="30">
        <v>43851</v>
      </c>
      <c r="I2041" s="30">
        <v>46022</v>
      </c>
      <c r="J2041" s="30" t="s">
        <v>1921</v>
      </c>
      <c r="K2041" s="29" t="s">
        <v>2264</v>
      </c>
      <c r="L2041" s="29" t="s">
        <v>2265</v>
      </c>
      <c r="M2041" s="29" t="s">
        <v>1978</v>
      </c>
      <c r="N2041" s="29" t="s">
        <v>1979</v>
      </c>
      <c r="O2041" s="29" t="s">
        <v>1980</v>
      </c>
      <c r="P2041" s="29" t="s">
        <v>1981</v>
      </c>
      <c r="Q2041" s="29" t="s">
        <v>1982</v>
      </c>
      <c r="R2041" s="30">
        <v>43748</v>
      </c>
      <c r="S2041" s="30">
        <v>43748</v>
      </c>
      <c r="T2041" s="30">
        <v>43768</v>
      </c>
      <c r="U2041" s="30">
        <v>43768</v>
      </c>
      <c r="V2041" s="29" t="s">
        <v>2000</v>
      </c>
      <c r="W2041" s="29" t="s">
        <v>2001</v>
      </c>
      <c r="X2041" s="30">
        <v>44859</v>
      </c>
      <c r="Y2041" s="29" t="s">
        <v>2002</v>
      </c>
    </row>
    <row r="2042" spans="1:25" x14ac:dyDescent="0.25">
      <c r="A2042" s="28" t="s">
        <v>2261</v>
      </c>
      <c r="B2042" s="29" t="s">
        <v>2262</v>
      </c>
      <c r="C2042" s="29" t="s">
        <v>935</v>
      </c>
      <c r="D2042" s="29" t="s">
        <v>2315</v>
      </c>
      <c r="E2042" s="29" t="s">
        <v>936</v>
      </c>
      <c r="F2042" s="29" t="s">
        <v>937</v>
      </c>
      <c r="G2042" s="29" t="s">
        <v>1975</v>
      </c>
      <c r="H2042" s="30">
        <v>43851</v>
      </c>
      <c r="I2042" s="30">
        <v>46022</v>
      </c>
      <c r="J2042" s="30" t="s">
        <v>1921</v>
      </c>
      <c r="K2042" s="29" t="s">
        <v>2264</v>
      </c>
      <c r="L2042" s="29" t="s">
        <v>2265</v>
      </c>
      <c r="M2042" s="29" t="s">
        <v>1978</v>
      </c>
      <c r="N2042" s="29" t="s">
        <v>1986</v>
      </c>
      <c r="O2042" s="29" t="s">
        <v>1987</v>
      </c>
      <c r="P2042" s="29" t="s">
        <v>1981</v>
      </c>
      <c r="Q2042" s="29" t="s">
        <v>1982</v>
      </c>
      <c r="R2042" s="30">
        <v>43748</v>
      </c>
      <c r="S2042" s="30">
        <v>43748</v>
      </c>
      <c r="T2042" s="30">
        <v>43768</v>
      </c>
      <c r="U2042" s="30">
        <v>43768</v>
      </c>
      <c r="V2042" s="29" t="s">
        <v>2000</v>
      </c>
      <c r="W2042" s="29" t="s">
        <v>2001</v>
      </c>
      <c r="X2042" s="30">
        <v>44859</v>
      </c>
      <c r="Y2042" s="29" t="s">
        <v>2002</v>
      </c>
    </row>
    <row r="2043" spans="1:25" x14ac:dyDescent="0.25">
      <c r="A2043" s="28" t="s">
        <v>2261</v>
      </c>
      <c r="B2043" s="29" t="s">
        <v>2262</v>
      </c>
      <c r="C2043" s="29" t="s">
        <v>935</v>
      </c>
      <c r="D2043" s="29" t="s">
        <v>2315</v>
      </c>
      <c r="E2043" s="29" t="s">
        <v>936</v>
      </c>
      <c r="F2043" s="29" t="s">
        <v>937</v>
      </c>
      <c r="G2043" s="29" t="s">
        <v>1975</v>
      </c>
      <c r="H2043" s="30">
        <v>43851</v>
      </c>
      <c r="I2043" s="30">
        <v>46022</v>
      </c>
      <c r="J2043" s="30" t="s">
        <v>1921</v>
      </c>
      <c r="K2043" s="29" t="s">
        <v>2264</v>
      </c>
      <c r="L2043" s="29" t="s">
        <v>2265</v>
      </c>
      <c r="M2043" s="29" t="s">
        <v>1978</v>
      </c>
      <c r="N2043" s="29" t="s">
        <v>1988</v>
      </c>
      <c r="O2043" s="29" t="s">
        <v>1989</v>
      </c>
      <c r="P2043" s="29" t="s">
        <v>1981</v>
      </c>
      <c r="Q2043" s="29" t="s">
        <v>1982</v>
      </c>
      <c r="R2043" s="30">
        <v>44515</v>
      </c>
      <c r="S2043" s="30">
        <v>44515</v>
      </c>
      <c r="T2043" s="30">
        <v>44540</v>
      </c>
      <c r="U2043" s="30">
        <v>44539</v>
      </c>
      <c r="V2043" s="29" t="s">
        <v>2000</v>
      </c>
      <c r="W2043" s="29" t="s">
        <v>2001</v>
      </c>
      <c r="X2043" s="30">
        <v>44859</v>
      </c>
      <c r="Y2043" s="29" t="s">
        <v>2002</v>
      </c>
    </row>
    <row r="2044" spans="1:25" x14ac:dyDescent="0.25">
      <c r="A2044" s="28" t="s">
        <v>2261</v>
      </c>
      <c r="B2044" s="29" t="s">
        <v>2262</v>
      </c>
      <c r="C2044" s="29" t="s">
        <v>935</v>
      </c>
      <c r="D2044" s="29" t="s">
        <v>2315</v>
      </c>
      <c r="E2044" s="29" t="s">
        <v>936</v>
      </c>
      <c r="F2044" s="29" t="s">
        <v>937</v>
      </c>
      <c r="G2044" s="29" t="s">
        <v>1975</v>
      </c>
      <c r="H2044" s="30">
        <v>43851</v>
      </c>
      <c r="I2044" s="30">
        <v>46022</v>
      </c>
      <c r="J2044" s="30" t="s">
        <v>1921</v>
      </c>
      <c r="K2044" s="29" t="s">
        <v>2264</v>
      </c>
      <c r="L2044" s="29" t="s">
        <v>2265</v>
      </c>
      <c r="M2044" s="29" t="s">
        <v>1978</v>
      </c>
      <c r="N2044" s="29" t="s">
        <v>1990</v>
      </c>
      <c r="O2044" s="29" t="s">
        <v>1991</v>
      </c>
      <c r="P2044" s="29" t="s">
        <v>1981</v>
      </c>
      <c r="Q2044" s="29" t="s">
        <v>1982</v>
      </c>
      <c r="R2044" s="30">
        <v>44986</v>
      </c>
      <c r="S2044" s="30">
        <v>44986</v>
      </c>
      <c r="T2044" s="30">
        <v>45473</v>
      </c>
      <c r="U2044" s="30"/>
      <c r="V2044" s="29" t="s">
        <v>2000</v>
      </c>
      <c r="W2044" s="29" t="s">
        <v>2001</v>
      </c>
      <c r="X2044" s="30">
        <v>44859</v>
      </c>
      <c r="Y2044" s="29" t="s">
        <v>2002</v>
      </c>
    </row>
    <row r="2045" spans="1:25" x14ac:dyDescent="0.25">
      <c r="A2045" s="28" t="s">
        <v>2261</v>
      </c>
      <c r="B2045" s="29" t="s">
        <v>2262</v>
      </c>
      <c r="C2045" s="29" t="s">
        <v>935</v>
      </c>
      <c r="D2045" s="29" t="s">
        <v>2315</v>
      </c>
      <c r="E2045" s="29" t="s">
        <v>936</v>
      </c>
      <c r="F2045" s="29" t="s">
        <v>937</v>
      </c>
      <c r="G2045" s="29" t="s">
        <v>1975</v>
      </c>
      <c r="H2045" s="30">
        <v>43851</v>
      </c>
      <c r="I2045" s="30">
        <v>46022</v>
      </c>
      <c r="J2045" s="30" t="s">
        <v>1921</v>
      </c>
      <c r="K2045" s="29" t="s">
        <v>2264</v>
      </c>
      <c r="L2045" s="29" t="s">
        <v>2265</v>
      </c>
      <c r="M2045" s="29" t="s">
        <v>1978</v>
      </c>
      <c r="N2045" s="29" t="s">
        <v>1992</v>
      </c>
      <c r="O2045" s="29" t="s">
        <v>1993</v>
      </c>
      <c r="P2045" s="29" t="s">
        <v>1981</v>
      </c>
      <c r="Q2045" s="29" t="s">
        <v>1982</v>
      </c>
      <c r="R2045" s="30">
        <v>45168</v>
      </c>
      <c r="S2045" s="30"/>
      <c r="T2045" s="30">
        <v>45199</v>
      </c>
      <c r="U2045" s="30"/>
      <c r="V2045" s="29" t="s">
        <v>2000</v>
      </c>
      <c r="W2045" s="29" t="s">
        <v>2001</v>
      </c>
      <c r="X2045" s="30">
        <v>44859</v>
      </c>
      <c r="Y2045" s="29" t="s">
        <v>2002</v>
      </c>
    </row>
    <row r="2046" spans="1:25" x14ac:dyDescent="0.25">
      <c r="A2046" s="28" t="s">
        <v>2261</v>
      </c>
      <c r="B2046" s="29" t="s">
        <v>2262</v>
      </c>
      <c r="C2046" s="29" t="s">
        <v>935</v>
      </c>
      <c r="D2046" s="29" t="s">
        <v>2315</v>
      </c>
      <c r="E2046" s="29" t="s">
        <v>936</v>
      </c>
      <c r="F2046" s="29" t="s">
        <v>937</v>
      </c>
      <c r="G2046" s="29" t="s">
        <v>1975</v>
      </c>
      <c r="H2046" s="30">
        <v>43851</v>
      </c>
      <c r="I2046" s="30">
        <v>46022</v>
      </c>
      <c r="J2046" s="30" t="s">
        <v>1921</v>
      </c>
      <c r="K2046" s="29" t="s">
        <v>2264</v>
      </c>
      <c r="L2046" s="29" t="s">
        <v>2265</v>
      </c>
      <c r="M2046" s="29" t="s">
        <v>1978</v>
      </c>
      <c r="N2046" s="29" t="s">
        <v>1994</v>
      </c>
      <c r="O2046" s="29" t="s">
        <v>1995</v>
      </c>
      <c r="P2046" s="29" t="s">
        <v>1981</v>
      </c>
      <c r="Q2046" s="29" t="s">
        <v>1982</v>
      </c>
      <c r="R2046" s="30">
        <v>45356</v>
      </c>
      <c r="S2046" s="30">
        <v>45356</v>
      </c>
      <c r="T2046" s="30">
        <v>45721</v>
      </c>
      <c r="U2046" s="30"/>
      <c r="V2046" s="29" t="s">
        <v>2000</v>
      </c>
      <c r="W2046" s="29" t="s">
        <v>2001</v>
      </c>
      <c r="X2046" s="30">
        <v>44859</v>
      </c>
      <c r="Y2046" s="29" t="s">
        <v>2002</v>
      </c>
    </row>
    <row r="2047" spans="1:25" x14ac:dyDescent="0.25">
      <c r="A2047" s="28" t="s">
        <v>2261</v>
      </c>
      <c r="B2047" s="29" t="s">
        <v>2262</v>
      </c>
      <c r="C2047" s="29" t="s">
        <v>935</v>
      </c>
      <c r="D2047" s="29" t="s">
        <v>2315</v>
      </c>
      <c r="E2047" s="29" t="s">
        <v>936</v>
      </c>
      <c r="F2047" s="29" t="s">
        <v>937</v>
      </c>
      <c r="G2047" s="29" t="s">
        <v>1975</v>
      </c>
      <c r="H2047" s="30">
        <v>43851</v>
      </c>
      <c r="I2047" s="30">
        <v>46022</v>
      </c>
      <c r="J2047" s="30" t="s">
        <v>1921</v>
      </c>
      <c r="K2047" s="29" t="s">
        <v>2264</v>
      </c>
      <c r="L2047" s="29" t="s">
        <v>2265</v>
      </c>
      <c r="M2047" s="29" t="s">
        <v>1978</v>
      </c>
      <c r="N2047" s="29" t="s">
        <v>1996</v>
      </c>
      <c r="O2047" s="29" t="s">
        <v>1997</v>
      </c>
      <c r="P2047" s="29" t="s">
        <v>1981</v>
      </c>
      <c r="Q2047" s="29" t="s">
        <v>1982</v>
      </c>
      <c r="R2047" s="30">
        <v>45595</v>
      </c>
      <c r="S2047" s="30"/>
      <c r="T2047" s="30">
        <v>45626</v>
      </c>
      <c r="U2047" s="30"/>
      <c r="V2047" s="29" t="s">
        <v>2000</v>
      </c>
      <c r="W2047" s="29" t="s">
        <v>2001</v>
      </c>
      <c r="X2047" s="30">
        <v>44859</v>
      </c>
      <c r="Y2047" s="29" t="s">
        <v>2002</v>
      </c>
    </row>
    <row r="2048" spans="1:25" x14ac:dyDescent="0.25">
      <c r="A2048" s="28" t="s">
        <v>2261</v>
      </c>
      <c r="B2048" s="29" t="s">
        <v>2262</v>
      </c>
      <c r="C2048" s="29" t="s">
        <v>908</v>
      </c>
      <c r="D2048" s="29" t="s">
        <v>2306</v>
      </c>
      <c r="E2048" s="29" t="s">
        <v>909</v>
      </c>
      <c r="F2048" s="29" t="s">
        <v>910</v>
      </c>
      <c r="G2048" s="29" t="s">
        <v>1975</v>
      </c>
      <c r="H2048" s="30">
        <v>44880</v>
      </c>
      <c r="I2048" s="30">
        <v>45657</v>
      </c>
      <c r="J2048" s="30" t="s">
        <v>1921</v>
      </c>
      <c r="K2048" s="29" t="s">
        <v>2264</v>
      </c>
      <c r="L2048" s="29" t="s">
        <v>2265</v>
      </c>
      <c r="M2048" s="29" t="s">
        <v>1978</v>
      </c>
      <c r="N2048" s="29" t="s">
        <v>1979</v>
      </c>
      <c r="O2048" s="29" t="s">
        <v>1980</v>
      </c>
      <c r="P2048" s="29" t="s">
        <v>1981</v>
      </c>
      <c r="Q2048" s="29" t="s">
        <v>1982</v>
      </c>
      <c r="R2048" s="30">
        <v>44539</v>
      </c>
      <c r="S2048" s="30">
        <v>44539</v>
      </c>
      <c r="T2048" s="30">
        <v>44543</v>
      </c>
      <c r="U2048" s="30">
        <v>44543</v>
      </c>
      <c r="V2048" s="29" t="s">
        <v>1983</v>
      </c>
      <c r="W2048" s="29" t="s">
        <v>1984</v>
      </c>
      <c r="X2048" s="30">
        <v>44880</v>
      </c>
      <c r="Y2048" s="29" t="s">
        <v>2002</v>
      </c>
    </row>
    <row r="2049" spans="1:25" x14ac:dyDescent="0.25">
      <c r="A2049" s="28" t="s">
        <v>2261</v>
      </c>
      <c r="B2049" s="29" t="s">
        <v>2262</v>
      </c>
      <c r="C2049" s="29" t="s">
        <v>908</v>
      </c>
      <c r="D2049" s="29" t="s">
        <v>2306</v>
      </c>
      <c r="E2049" s="29" t="s">
        <v>909</v>
      </c>
      <c r="F2049" s="29" t="s">
        <v>910</v>
      </c>
      <c r="G2049" s="29" t="s">
        <v>1975</v>
      </c>
      <c r="H2049" s="30">
        <v>44880</v>
      </c>
      <c r="I2049" s="30">
        <v>45657</v>
      </c>
      <c r="J2049" s="30" t="s">
        <v>1921</v>
      </c>
      <c r="K2049" s="29" t="s">
        <v>2264</v>
      </c>
      <c r="L2049" s="29" t="s">
        <v>2265</v>
      </c>
      <c r="M2049" s="29" t="s">
        <v>1978</v>
      </c>
      <c r="N2049" s="29" t="s">
        <v>1986</v>
      </c>
      <c r="O2049" s="29" t="s">
        <v>1987</v>
      </c>
      <c r="P2049" s="29" t="s">
        <v>1981</v>
      </c>
      <c r="Q2049" s="29" t="s">
        <v>1982</v>
      </c>
      <c r="R2049" s="30">
        <v>44539</v>
      </c>
      <c r="S2049" s="30">
        <v>44539</v>
      </c>
      <c r="T2049" s="30">
        <v>44543</v>
      </c>
      <c r="U2049" s="30">
        <v>44543</v>
      </c>
      <c r="V2049" s="29" t="s">
        <v>1983</v>
      </c>
      <c r="W2049" s="29" t="s">
        <v>1984</v>
      </c>
      <c r="X2049" s="30">
        <v>44880</v>
      </c>
      <c r="Y2049" s="29" t="s">
        <v>2002</v>
      </c>
    </row>
    <row r="2050" spans="1:25" x14ac:dyDescent="0.25">
      <c r="A2050" s="28" t="s">
        <v>2261</v>
      </c>
      <c r="B2050" s="29" t="s">
        <v>2262</v>
      </c>
      <c r="C2050" s="29" t="s">
        <v>908</v>
      </c>
      <c r="D2050" s="29" t="s">
        <v>2306</v>
      </c>
      <c r="E2050" s="29" t="s">
        <v>909</v>
      </c>
      <c r="F2050" s="29" t="s">
        <v>910</v>
      </c>
      <c r="G2050" s="29" t="s">
        <v>1975</v>
      </c>
      <c r="H2050" s="30">
        <v>44880</v>
      </c>
      <c r="I2050" s="30">
        <v>45657</v>
      </c>
      <c r="J2050" s="30" t="s">
        <v>1921</v>
      </c>
      <c r="K2050" s="29" t="s">
        <v>2264</v>
      </c>
      <c r="L2050" s="29" t="s">
        <v>2265</v>
      </c>
      <c r="M2050" s="29" t="s">
        <v>1978</v>
      </c>
      <c r="N2050" s="29" t="s">
        <v>1988</v>
      </c>
      <c r="O2050" s="29" t="s">
        <v>1989</v>
      </c>
      <c r="P2050" s="29" t="s">
        <v>1981</v>
      </c>
      <c r="Q2050" s="29" t="s">
        <v>1982</v>
      </c>
      <c r="R2050" s="30">
        <v>44938</v>
      </c>
      <c r="S2050" s="30">
        <v>44992</v>
      </c>
      <c r="T2050" s="30">
        <v>45291</v>
      </c>
      <c r="U2050" s="30">
        <v>45371</v>
      </c>
      <c r="V2050" s="29" t="s">
        <v>1983</v>
      </c>
      <c r="W2050" s="29" t="s">
        <v>1984</v>
      </c>
      <c r="X2050" s="30">
        <v>44880</v>
      </c>
      <c r="Y2050" s="29" t="s">
        <v>2002</v>
      </c>
    </row>
    <row r="2051" spans="1:25" x14ac:dyDescent="0.25">
      <c r="A2051" s="28" t="s">
        <v>2261</v>
      </c>
      <c r="B2051" s="29" t="s">
        <v>2262</v>
      </c>
      <c r="C2051" s="29" t="s">
        <v>908</v>
      </c>
      <c r="D2051" s="29" t="s">
        <v>2306</v>
      </c>
      <c r="E2051" s="29" t="s">
        <v>909</v>
      </c>
      <c r="F2051" s="29" t="s">
        <v>910</v>
      </c>
      <c r="G2051" s="29" t="s">
        <v>1975</v>
      </c>
      <c r="H2051" s="30">
        <v>44880</v>
      </c>
      <c r="I2051" s="30">
        <v>45657</v>
      </c>
      <c r="J2051" s="30" t="s">
        <v>1921</v>
      </c>
      <c r="K2051" s="29" t="s">
        <v>2264</v>
      </c>
      <c r="L2051" s="29" t="s">
        <v>2265</v>
      </c>
      <c r="M2051" s="29" t="s">
        <v>1978</v>
      </c>
      <c r="N2051" s="29" t="s">
        <v>1990</v>
      </c>
      <c r="O2051" s="29" t="s">
        <v>1991</v>
      </c>
      <c r="P2051" s="29" t="s">
        <v>1981</v>
      </c>
      <c r="Q2051" s="29" t="s">
        <v>1982</v>
      </c>
      <c r="R2051" s="30">
        <v>44938</v>
      </c>
      <c r="S2051" s="30">
        <v>44992</v>
      </c>
      <c r="T2051" s="30">
        <v>45291</v>
      </c>
      <c r="U2051" s="30">
        <v>45371</v>
      </c>
      <c r="V2051" s="29" t="s">
        <v>1983</v>
      </c>
      <c r="W2051" s="29" t="s">
        <v>1984</v>
      </c>
      <c r="X2051" s="30">
        <v>44880</v>
      </c>
      <c r="Y2051" s="29" t="s">
        <v>2002</v>
      </c>
    </row>
    <row r="2052" spans="1:25" x14ac:dyDescent="0.25">
      <c r="A2052" s="28" t="s">
        <v>2261</v>
      </c>
      <c r="B2052" s="29" t="s">
        <v>2262</v>
      </c>
      <c r="C2052" s="29" t="s">
        <v>908</v>
      </c>
      <c r="D2052" s="29" t="s">
        <v>2306</v>
      </c>
      <c r="E2052" s="29" t="s">
        <v>909</v>
      </c>
      <c r="F2052" s="29" t="s">
        <v>910</v>
      </c>
      <c r="G2052" s="29" t="s">
        <v>1975</v>
      </c>
      <c r="H2052" s="30">
        <v>44880</v>
      </c>
      <c r="I2052" s="30">
        <v>45657</v>
      </c>
      <c r="J2052" s="30" t="s">
        <v>1921</v>
      </c>
      <c r="K2052" s="29" t="s">
        <v>2264</v>
      </c>
      <c r="L2052" s="29" t="s">
        <v>2265</v>
      </c>
      <c r="M2052" s="29" t="s">
        <v>1978</v>
      </c>
      <c r="N2052" s="29" t="s">
        <v>1992</v>
      </c>
      <c r="O2052" s="29" t="s">
        <v>1993</v>
      </c>
      <c r="P2052" s="29" t="s">
        <v>1981</v>
      </c>
      <c r="Q2052" s="29" t="s">
        <v>1982</v>
      </c>
      <c r="R2052" s="30">
        <v>45413</v>
      </c>
      <c r="S2052" s="30">
        <v>45413</v>
      </c>
      <c r="T2052" s="30">
        <v>45439</v>
      </c>
      <c r="U2052" s="30">
        <v>45439</v>
      </c>
      <c r="V2052" s="29" t="s">
        <v>1983</v>
      </c>
      <c r="W2052" s="29" t="s">
        <v>1984</v>
      </c>
      <c r="X2052" s="30">
        <v>44880</v>
      </c>
      <c r="Y2052" s="29" t="s">
        <v>2002</v>
      </c>
    </row>
    <row r="2053" spans="1:25" x14ac:dyDescent="0.25">
      <c r="A2053" s="28" t="s">
        <v>2261</v>
      </c>
      <c r="B2053" s="29" t="s">
        <v>2262</v>
      </c>
      <c r="C2053" s="29" t="s">
        <v>908</v>
      </c>
      <c r="D2053" s="29" t="s">
        <v>2306</v>
      </c>
      <c r="E2053" s="29" t="s">
        <v>909</v>
      </c>
      <c r="F2053" s="29" t="s">
        <v>910</v>
      </c>
      <c r="G2053" s="29" t="s">
        <v>1975</v>
      </c>
      <c r="H2053" s="30">
        <v>44880</v>
      </c>
      <c r="I2053" s="30">
        <v>45657</v>
      </c>
      <c r="J2053" s="30" t="s">
        <v>1921</v>
      </c>
      <c r="K2053" s="29" t="s">
        <v>2264</v>
      </c>
      <c r="L2053" s="29" t="s">
        <v>2265</v>
      </c>
      <c r="M2053" s="29" t="s">
        <v>1978</v>
      </c>
      <c r="N2053" s="29" t="s">
        <v>1994</v>
      </c>
      <c r="O2053" s="29" t="s">
        <v>1995</v>
      </c>
      <c r="P2053" s="29" t="s">
        <v>1981</v>
      </c>
      <c r="Q2053" s="29" t="s">
        <v>1982</v>
      </c>
      <c r="R2053" s="30">
        <v>45427</v>
      </c>
      <c r="S2053" s="30">
        <v>45475</v>
      </c>
      <c r="T2053" s="30">
        <v>46022</v>
      </c>
      <c r="U2053" s="30"/>
      <c r="V2053" s="29" t="s">
        <v>1983</v>
      </c>
      <c r="W2053" s="29" t="s">
        <v>1984</v>
      </c>
      <c r="X2053" s="30">
        <v>44880</v>
      </c>
      <c r="Y2053" s="29" t="s">
        <v>2002</v>
      </c>
    </row>
    <row r="2054" spans="1:25" x14ac:dyDescent="0.25">
      <c r="A2054" s="28" t="s">
        <v>2261</v>
      </c>
      <c r="B2054" s="29" t="s">
        <v>2262</v>
      </c>
      <c r="C2054" s="29" t="s">
        <v>908</v>
      </c>
      <c r="D2054" s="29" t="s">
        <v>2306</v>
      </c>
      <c r="E2054" s="29" t="s">
        <v>909</v>
      </c>
      <c r="F2054" s="29" t="s">
        <v>910</v>
      </c>
      <c r="G2054" s="29" t="s">
        <v>1975</v>
      </c>
      <c r="H2054" s="30">
        <v>44880</v>
      </c>
      <c r="I2054" s="30">
        <v>45657</v>
      </c>
      <c r="J2054" s="30" t="s">
        <v>1921</v>
      </c>
      <c r="K2054" s="29" t="s">
        <v>2264</v>
      </c>
      <c r="L2054" s="29" t="s">
        <v>2265</v>
      </c>
      <c r="M2054" s="29" t="s">
        <v>1978</v>
      </c>
      <c r="N2054" s="29" t="s">
        <v>1996</v>
      </c>
      <c r="O2054" s="29" t="s">
        <v>1997</v>
      </c>
      <c r="P2054" s="29" t="s">
        <v>1981</v>
      </c>
      <c r="Q2054" s="29" t="s">
        <v>1982</v>
      </c>
      <c r="R2054" s="30">
        <v>46032</v>
      </c>
      <c r="S2054" s="30"/>
      <c r="T2054" s="30">
        <v>46096</v>
      </c>
      <c r="U2054" s="30"/>
      <c r="V2054" s="29" t="s">
        <v>1983</v>
      </c>
      <c r="W2054" s="29" t="s">
        <v>1984</v>
      </c>
      <c r="X2054" s="30">
        <v>44880</v>
      </c>
      <c r="Y2054" s="29" t="s">
        <v>2002</v>
      </c>
    </row>
    <row r="2055" spans="1:25" x14ac:dyDescent="0.25">
      <c r="A2055" s="28" t="s">
        <v>2261</v>
      </c>
      <c r="B2055" s="29" t="s">
        <v>2262</v>
      </c>
      <c r="C2055" s="29" t="s">
        <v>821</v>
      </c>
      <c r="D2055" s="29" t="s">
        <v>2277</v>
      </c>
      <c r="E2055" s="29" t="s">
        <v>822</v>
      </c>
      <c r="F2055" s="29" t="s">
        <v>823</v>
      </c>
      <c r="G2055" s="29" t="s">
        <v>1975</v>
      </c>
      <c r="H2055" s="30">
        <v>44729</v>
      </c>
      <c r="I2055" s="30">
        <v>46022</v>
      </c>
      <c r="J2055" s="30" t="s">
        <v>1921</v>
      </c>
      <c r="K2055" s="29" t="s">
        <v>2264</v>
      </c>
      <c r="L2055" s="29" t="s">
        <v>2265</v>
      </c>
      <c r="M2055" s="29" t="s">
        <v>1978</v>
      </c>
      <c r="N2055" s="29" t="s">
        <v>1979</v>
      </c>
      <c r="O2055" s="29" t="s">
        <v>1980</v>
      </c>
      <c r="P2055" s="29" t="s">
        <v>1981</v>
      </c>
      <c r="Q2055" s="29" t="s">
        <v>1982</v>
      </c>
      <c r="R2055" s="30">
        <v>42217</v>
      </c>
      <c r="S2055" s="30">
        <v>42217</v>
      </c>
      <c r="T2055" s="30">
        <v>42226</v>
      </c>
      <c r="U2055" s="30">
        <v>42226</v>
      </c>
      <c r="V2055" s="29" t="s">
        <v>1983</v>
      </c>
      <c r="W2055" s="29" t="s">
        <v>1984</v>
      </c>
      <c r="X2055" s="30">
        <v>44880</v>
      </c>
      <c r="Y2055" s="29" t="s">
        <v>2002</v>
      </c>
    </row>
    <row r="2056" spans="1:25" x14ac:dyDescent="0.25">
      <c r="A2056" s="28" t="s">
        <v>2261</v>
      </c>
      <c r="B2056" s="29" t="s">
        <v>2262</v>
      </c>
      <c r="C2056" s="29" t="s">
        <v>821</v>
      </c>
      <c r="D2056" s="29" t="s">
        <v>2277</v>
      </c>
      <c r="E2056" s="29" t="s">
        <v>822</v>
      </c>
      <c r="F2056" s="29" t="s">
        <v>823</v>
      </c>
      <c r="G2056" s="29" t="s">
        <v>1975</v>
      </c>
      <c r="H2056" s="30">
        <v>44729</v>
      </c>
      <c r="I2056" s="30">
        <v>46022</v>
      </c>
      <c r="J2056" s="30" t="s">
        <v>1921</v>
      </c>
      <c r="K2056" s="29" t="s">
        <v>2264</v>
      </c>
      <c r="L2056" s="29" t="s">
        <v>2265</v>
      </c>
      <c r="M2056" s="29" t="s">
        <v>1978</v>
      </c>
      <c r="N2056" s="29" t="s">
        <v>1986</v>
      </c>
      <c r="O2056" s="29" t="s">
        <v>1987</v>
      </c>
      <c r="P2056" s="29" t="s">
        <v>1981</v>
      </c>
      <c r="Q2056" s="29" t="s">
        <v>1982</v>
      </c>
      <c r="R2056" s="30">
        <v>42193</v>
      </c>
      <c r="S2056" s="30">
        <v>42252</v>
      </c>
      <c r="T2056" s="30">
        <v>42263</v>
      </c>
      <c r="U2056" s="30">
        <v>42313</v>
      </c>
      <c r="V2056" s="29" t="s">
        <v>1983</v>
      </c>
      <c r="W2056" s="29" t="s">
        <v>1984</v>
      </c>
      <c r="X2056" s="30">
        <v>44880</v>
      </c>
      <c r="Y2056" s="29" t="s">
        <v>2002</v>
      </c>
    </row>
    <row r="2057" spans="1:25" x14ac:dyDescent="0.25">
      <c r="A2057" s="28" t="s">
        <v>2261</v>
      </c>
      <c r="B2057" s="29" t="s">
        <v>2262</v>
      </c>
      <c r="C2057" s="29" t="s">
        <v>821</v>
      </c>
      <c r="D2057" s="29" t="s">
        <v>2277</v>
      </c>
      <c r="E2057" s="29" t="s">
        <v>822</v>
      </c>
      <c r="F2057" s="29" t="s">
        <v>823</v>
      </c>
      <c r="G2057" s="29" t="s">
        <v>1975</v>
      </c>
      <c r="H2057" s="30">
        <v>44729</v>
      </c>
      <c r="I2057" s="30">
        <v>46022</v>
      </c>
      <c r="J2057" s="30" t="s">
        <v>1921</v>
      </c>
      <c r="K2057" s="29" t="s">
        <v>2264</v>
      </c>
      <c r="L2057" s="29" t="s">
        <v>2265</v>
      </c>
      <c r="M2057" s="29" t="s">
        <v>1978</v>
      </c>
      <c r="N2057" s="29" t="s">
        <v>1988</v>
      </c>
      <c r="O2057" s="29" t="s">
        <v>1989</v>
      </c>
      <c r="P2057" s="29" t="s">
        <v>1981</v>
      </c>
      <c r="Q2057" s="29" t="s">
        <v>1982</v>
      </c>
      <c r="R2057" s="30">
        <v>44166</v>
      </c>
      <c r="S2057" s="30">
        <v>44207</v>
      </c>
      <c r="T2057" s="30">
        <v>44237</v>
      </c>
      <c r="U2057" s="30">
        <v>44266</v>
      </c>
      <c r="V2057" s="29" t="s">
        <v>1983</v>
      </c>
      <c r="W2057" s="29" t="s">
        <v>1984</v>
      </c>
      <c r="X2057" s="30">
        <v>44880</v>
      </c>
      <c r="Y2057" s="29" t="s">
        <v>2002</v>
      </c>
    </row>
    <row r="2058" spans="1:25" x14ac:dyDescent="0.25">
      <c r="A2058" s="28" t="s">
        <v>2261</v>
      </c>
      <c r="B2058" s="29" t="s">
        <v>2262</v>
      </c>
      <c r="C2058" s="29" t="s">
        <v>821</v>
      </c>
      <c r="D2058" s="29" t="s">
        <v>2277</v>
      </c>
      <c r="E2058" s="29" t="s">
        <v>822</v>
      </c>
      <c r="F2058" s="29" t="s">
        <v>823</v>
      </c>
      <c r="G2058" s="29" t="s">
        <v>1975</v>
      </c>
      <c r="H2058" s="30">
        <v>44729</v>
      </c>
      <c r="I2058" s="30">
        <v>46022</v>
      </c>
      <c r="J2058" s="30" t="s">
        <v>1921</v>
      </c>
      <c r="K2058" s="29" t="s">
        <v>2264</v>
      </c>
      <c r="L2058" s="29" t="s">
        <v>2265</v>
      </c>
      <c r="M2058" s="29" t="s">
        <v>1978</v>
      </c>
      <c r="N2058" s="29" t="s">
        <v>1990</v>
      </c>
      <c r="O2058" s="29" t="s">
        <v>1991</v>
      </c>
      <c r="P2058" s="29" t="s">
        <v>1981</v>
      </c>
      <c r="Q2058" s="29" t="s">
        <v>1982</v>
      </c>
      <c r="R2058" s="30">
        <v>44524</v>
      </c>
      <c r="S2058" s="30">
        <v>45347</v>
      </c>
      <c r="T2058" s="30">
        <v>45076</v>
      </c>
      <c r="U2058" s="30">
        <v>45410</v>
      </c>
      <c r="V2058" s="29" t="s">
        <v>1983</v>
      </c>
      <c r="W2058" s="29" t="s">
        <v>1984</v>
      </c>
      <c r="X2058" s="30">
        <v>44880</v>
      </c>
      <c r="Y2058" s="29" t="s">
        <v>2002</v>
      </c>
    </row>
    <row r="2059" spans="1:25" x14ac:dyDescent="0.25">
      <c r="A2059" s="28" t="s">
        <v>2261</v>
      </c>
      <c r="B2059" s="29" t="s">
        <v>2262</v>
      </c>
      <c r="C2059" s="29" t="s">
        <v>821</v>
      </c>
      <c r="D2059" s="29" t="s">
        <v>2277</v>
      </c>
      <c r="E2059" s="29" t="s">
        <v>822</v>
      </c>
      <c r="F2059" s="29" t="s">
        <v>823</v>
      </c>
      <c r="G2059" s="29" t="s">
        <v>1975</v>
      </c>
      <c r="H2059" s="30">
        <v>44729</v>
      </c>
      <c r="I2059" s="30">
        <v>46022</v>
      </c>
      <c r="J2059" s="30" t="s">
        <v>1921</v>
      </c>
      <c r="K2059" s="29" t="s">
        <v>2264</v>
      </c>
      <c r="L2059" s="29" t="s">
        <v>2265</v>
      </c>
      <c r="M2059" s="29" t="s">
        <v>1978</v>
      </c>
      <c r="N2059" s="29" t="s">
        <v>1992</v>
      </c>
      <c r="O2059" s="29" t="s">
        <v>1993</v>
      </c>
      <c r="P2059" s="29" t="s">
        <v>1981</v>
      </c>
      <c r="Q2059" s="29" t="s">
        <v>1982</v>
      </c>
      <c r="R2059" s="30">
        <v>45432</v>
      </c>
      <c r="S2059" s="30">
        <v>45442</v>
      </c>
      <c r="T2059" s="30">
        <v>45477</v>
      </c>
      <c r="U2059" s="30">
        <v>45559</v>
      </c>
      <c r="V2059" s="29" t="s">
        <v>1983</v>
      </c>
      <c r="W2059" s="29" t="s">
        <v>1984</v>
      </c>
      <c r="X2059" s="30">
        <v>44880</v>
      </c>
      <c r="Y2059" s="29" t="s">
        <v>2002</v>
      </c>
    </row>
    <row r="2060" spans="1:25" x14ac:dyDescent="0.25">
      <c r="A2060" s="28" t="s">
        <v>2261</v>
      </c>
      <c r="B2060" s="29" t="s">
        <v>2262</v>
      </c>
      <c r="C2060" s="29" t="s">
        <v>821</v>
      </c>
      <c r="D2060" s="29" t="s">
        <v>2277</v>
      </c>
      <c r="E2060" s="29" t="s">
        <v>822</v>
      </c>
      <c r="F2060" s="29" t="s">
        <v>823</v>
      </c>
      <c r="G2060" s="29" t="s">
        <v>1975</v>
      </c>
      <c r="H2060" s="30">
        <v>44729</v>
      </c>
      <c r="I2060" s="30">
        <v>46022</v>
      </c>
      <c r="J2060" s="30" t="s">
        <v>1921</v>
      </c>
      <c r="K2060" s="29" t="s">
        <v>2264</v>
      </c>
      <c r="L2060" s="29" t="s">
        <v>2265</v>
      </c>
      <c r="M2060" s="29" t="s">
        <v>1978</v>
      </c>
      <c r="N2060" s="29" t="s">
        <v>1994</v>
      </c>
      <c r="O2060" s="29" t="s">
        <v>1995</v>
      </c>
      <c r="P2060" s="29" t="s">
        <v>1981</v>
      </c>
      <c r="Q2060" s="29" t="s">
        <v>1982</v>
      </c>
      <c r="R2060" s="30">
        <v>45514</v>
      </c>
      <c r="S2060" s="30">
        <v>45593</v>
      </c>
      <c r="T2060" s="30">
        <v>46022</v>
      </c>
      <c r="U2060" s="30"/>
      <c r="V2060" s="29" t="s">
        <v>1983</v>
      </c>
      <c r="W2060" s="29" t="s">
        <v>1984</v>
      </c>
      <c r="X2060" s="30">
        <v>44880</v>
      </c>
      <c r="Y2060" s="29" t="s">
        <v>2002</v>
      </c>
    </row>
    <row r="2061" spans="1:25" x14ac:dyDescent="0.25">
      <c r="A2061" s="28" t="s">
        <v>2261</v>
      </c>
      <c r="B2061" s="29" t="s">
        <v>2262</v>
      </c>
      <c r="C2061" s="29" t="s">
        <v>821</v>
      </c>
      <c r="D2061" s="29" t="s">
        <v>2277</v>
      </c>
      <c r="E2061" s="29" t="s">
        <v>822</v>
      </c>
      <c r="F2061" s="29" t="s">
        <v>823</v>
      </c>
      <c r="G2061" s="29" t="s">
        <v>1975</v>
      </c>
      <c r="H2061" s="30">
        <v>44729</v>
      </c>
      <c r="I2061" s="30">
        <v>46022</v>
      </c>
      <c r="J2061" s="30" t="s">
        <v>1921</v>
      </c>
      <c r="K2061" s="29" t="s">
        <v>2264</v>
      </c>
      <c r="L2061" s="29" t="s">
        <v>2265</v>
      </c>
      <c r="M2061" s="29" t="s">
        <v>1978</v>
      </c>
      <c r="N2061" s="29" t="s">
        <v>1996</v>
      </c>
      <c r="O2061" s="29" t="s">
        <v>1997</v>
      </c>
      <c r="P2061" s="29" t="s">
        <v>1981</v>
      </c>
      <c r="Q2061" s="29" t="s">
        <v>1982</v>
      </c>
      <c r="R2061" s="30">
        <v>46023</v>
      </c>
      <c r="S2061" s="30"/>
      <c r="T2061" s="30">
        <v>46082</v>
      </c>
      <c r="U2061" s="30"/>
      <c r="V2061" s="29" t="s">
        <v>1983</v>
      </c>
      <c r="W2061" s="29" t="s">
        <v>1984</v>
      </c>
      <c r="X2061" s="30">
        <v>44880</v>
      </c>
      <c r="Y2061" s="29" t="s">
        <v>2002</v>
      </c>
    </row>
    <row r="2062" spans="1:25" x14ac:dyDescent="0.25">
      <c r="A2062" s="28" t="s">
        <v>2261</v>
      </c>
      <c r="B2062" s="29" t="s">
        <v>2262</v>
      </c>
      <c r="C2062" s="29" t="s">
        <v>1012</v>
      </c>
      <c r="D2062" s="29" t="s">
        <v>2341</v>
      </c>
      <c r="E2062" s="29" t="s">
        <v>1013</v>
      </c>
      <c r="F2062" s="29" t="s">
        <v>1014</v>
      </c>
      <c r="G2062" s="29" t="s">
        <v>1975</v>
      </c>
      <c r="H2062" s="30">
        <v>44729</v>
      </c>
      <c r="I2062" s="30">
        <v>46387</v>
      </c>
      <c r="J2062" s="30" t="s">
        <v>1921</v>
      </c>
      <c r="K2062" s="29" t="s">
        <v>2264</v>
      </c>
      <c r="L2062" s="29" t="s">
        <v>2265</v>
      </c>
      <c r="M2062" s="29" t="s">
        <v>1978</v>
      </c>
      <c r="N2062" s="29" t="s">
        <v>1979</v>
      </c>
      <c r="O2062" s="29" t="s">
        <v>1980</v>
      </c>
      <c r="P2062" s="29" t="s">
        <v>1981</v>
      </c>
      <c r="Q2062" s="29" t="s">
        <v>1982</v>
      </c>
      <c r="R2062" s="30">
        <v>44530</v>
      </c>
      <c r="S2062" s="30">
        <v>44530</v>
      </c>
      <c r="T2062" s="30">
        <v>44545</v>
      </c>
      <c r="U2062" s="30">
        <v>44545</v>
      </c>
      <c r="V2062" s="29" t="s">
        <v>2000</v>
      </c>
      <c r="W2062" s="29" t="s">
        <v>2001</v>
      </c>
      <c r="X2062" s="30">
        <v>44880</v>
      </c>
      <c r="Y2062" s="29" t="s">
        <v>1985</v>
      </c>
    </row>
    <row r="2063" spans="1:25" x14ac:dyDescent="0.25">
      <c r="A2063" s="28" t="s">
        <v>2261</v>
      </c>
      <c r="B2063" s="29" t="s">
        <v>2262</v>
      </c>
      <c r="C2063" s="29" t="s">
        <v>1012</v>
      </c>
      <c r="D2063" s="29" t="s">
        <v>2341</v>
      </c>
      <c r="E2063" s="29" t="s">
        <v>1013</v>
      </c>
      <c r="F2063" s="29" t="s">
        <v>1014</v>
      </c>
      <c r="G2063" s="29" t="s">
        <v>1975</v>
      </c>
      <c r="H2063" s="30">
        <v>44729</v>
      </c>
      <c r="I2063" s="30">
        <v>46387</v>
      </c>
      <c r="J2063" s="30" t="s">
        <v>1921</v>
      </c>
      <c r="K2063" s="29" t="s">
        <v>2264</v>
      </c>
      <c r="L2063" s="29" t="s">
        <v>2265</v>
      </c>
      <c r="M2063" s="29" t="s">
        <v>1978</v>
      </c>
      <c r="N2063" s="29" t="s">
        <v>1986</v>
      </c>
      <c r="O2063" s="29" t="s">
        <v>1987</v>
      </c>
      <c r="P2063" s="29" t="s">
        <v>1981</v>
      </c>
      <c r="Q2063" s="29" t="s">
        <v>1982</v>
      </c>
      <c r="R2063" s="30">
        <v>44563</v>
      </c>
      <c r="S2063" s="30">
        <v>44563</v>
      </c>
      <c r="T2063" s="30">
        <v>44620</v>
      </c>
      <c r="U2063" s="30">
        <v>44620</v>
      </c>
      <c r="V2063" s="29" t="s">
        <v>2000</v>
      </c>
      <c r="W2063" s="29" t="s">
        <v>2001</v>
      </c>
      <c r="X2063" s="30">
        <v>44880</v>
      </c>
      <c r="Y2063" s="29" t="s">
        <v>1985</v>
      </c>
    </row>
    <row r="2064" spans="1:25" x14ac:dyDescent="0.25">
      <c r="A2064" s="28" t="s">
        <v>2261</v>
      </c>
      <c r="B2064" s="29" t="s">
        <v>2262</v>
      </c>
      <c r="C2064" s="29" t="s">
        <v>1012</v>
      </c>
      <c r="D2064" s="29" t="s">
        <v>2341</v>
      </c>
      <c r="E2064" s="29" t="s">
        <v>1013</v>
      </c>
      <c r="F2064" s="29" t="s">
        <v>1014</v>
      </c>
      <c r="G2064" s="29" t="s">
        <v>1975</v>
      </c>
      <c r="H2064" s="30">
        <v>44729</v>
      </c>
      <c r="I2064" s="30">
        <v>46387</v>
      </c>
      <c r="J2064" s="30" t="s">
        <v>1921</v>
      </c>
      <c r="K2064" s="29" t="s">
        <v>2264</v>
      </c>
      <c r="L2064" s="29" t="s">
        <v>2265</v>
      </c>
      <c r="M2064" s="29" t="s">
        <v>1978</v>
      </c>
      <c r="N2064" s="29" t="s">
        <v>1988</v>
      </c>
      <c r="O2064" s="29" t="s">
        <v>1989</v>
      </c>
      <c r="P2064" s="29" t="s">
        <v>1981</v>
      </c>
      <c r="Q2064" s="29" t="s">
        <v>1982</v>
      </c>
      <c r="R2064" s="30">
        <v>44623</v>
      </c>
      <c r="S2064" s="30">
        <v>44623</v>
      </c>
      <c r="T2064" s="30">
        <v>44650</v>
      </c>
      <c r="U2064" s="30">
        <v>44650</v>
      </c>
      <c r="V2064" s="29" t="s">
        <v>2000</v>
      </c>
      <c r="W2064" s="29" t="s">
        <v>2001</v>
      </c>
      <c r="X2064" s="30">
        <v>44880</v>
      </c>
      <c r="Y2064" s="29" t="s">
        <v>1985</v>
      </c>
    </row>
    <row r="2065" spans="1:25" x14ac:dyDescent="0.25">
      <c r="A2065" s="28" t="s">
        <v>2261</v>
      </c>
      <c r="B2065" s="29" t="s">
        <v>2262</v>
      </c>
      <c r="C2065" s="29" t="s">
        <v>1012</v>
      </c>
      <c r="D2065" s="29" t="s">
        <v>2341</v>
      </c>
      <c r="E2065" s="29" t="s">
        <v>1013</v>
      </c>
      <c r="F2065" s="29" t="s">
        <v>1014</v>
      </c>
      <c r="G2065" s="29" t="s">
        <v>1975</v>
      </c>
      <c r="H2065" s="30">
        <v>44729</v>
      </c>
      <c r="I2065" s="30">
        <v>46387</v>
      </c>
      <c r="J2065" s="30" t="s">
        <v>1921</v>
      </c>
      <c r="K2065" s="29" t="s">
        <v>2264</v>
      </c>
      <c r="L2065" s="29" t="s">
        <v>2265</v>
      </c>
      <c r="M2065" s="29" t="s">
        <v>1978</v>
      </c>
      <c r="N2065" s="29" t="s">
        <v>1990</v>
      </c>
      <c r="O2065" s="29" t="s">
        <v>1991</v>
      </c>
      <c r="P2065" s="29" t="s">
        <v>1981</v>
      </c>
      <c r="Q2065" s="29" t="s">
        <v>1982</v>
      </c>
      <c r="R2065" s="30">
        <v>45566</v>
      </c>
      <c r="S2065" s="30"/>
      <c r="T2065" s="30">
        <v>45595</v>
      </c>
      <c r="U2065" s="30"/>
      <c r="V2065" s="29" t="s">
        <v>2000</v>
      </c>
      <c r="W2065" s="29" t="s">
        <v>2001</v>
      </c>
      <c r="X2065" s="30">
        <v>44880</v>
      </c>
      <c r="Y2065" s="29" t="s">
        <v>1985</v>
      </c>
    </row>
    <row r="2066" spans="1:25" x14ac:dyDescent="0.25">
      <c r="A2066" s="28" t="s">
        <v>2261</v>
      </c>
      <c r="B2066" s="29" t="s">
        <v>2262</v>
      </c>
      <c r="C2066" s="29" t="s">
        <v>1012</v>
      </c>
      <c r="D2066" s="29" t="s">
        <v>2341</v>
      </c>
      <c r="E2066" s="29" t="s">
        <v>1013</v>
      </c>
      <c r="F2066" s="29" t="s">
        <v>1014</v>
      </c>
      <c r="G2066" s="29" t="s">
        <v>1975</v>
      </c>
      <c r="H2066" s="30">
        <v>44729</v>
      </c>
      <c r="I2066" s="30">
        <v>46387</v>
      </c>
      <c r="J2066" s="30" t="s">
        <v>1921</v>
      </c>
      <c r="K2066" s="29" t="s">
        <v>2264</v>
      </c>
      <c r="L2066" s="29" t="s">
        <v>2265</v>
      </c>
      <c r="M2066" s="29" t="s">
        <v>1978</v>
      </c>
      <c r="N2066" s="29" t="s">
        <v>1992</v>
      </c>
      <c r="O2066" s="29" t="s">
        <v>1993</v>
      </c>
      <c r="P2066" s="29" t="s">
        <v>1981</v>
      </c>
      <c r="Q2066" s="29" t="s">
        <v>1982</v>
      </c>
      <c r="R2066" s="30">
        <v>45597</v>
      </c>
      <c r="S2066" s="30"/>
      <c r="T2066" s="30">
        <v>45626</v>
      </c>
      <c r="U2066" s="30"/>
      <c r="V2066" s="29" t="s">
        <v>2000</v>
      </c>
      <c r="W2066" s="29" t="s">
        <v>2001</v>
      </c>
      <c r="X2066" s="30">
        <v>44880</v>
      </c>
      <c r="Y2066" s="29" t="s">
        <v>1985</v>
      </c>
    </row>
    <row r="2067" spans="1:25" x14ac:dyDescent="0.25">
      <c r="A2067" s="28" t="s">
        <v>2261</v>
      </c>
      <c r="B2067" s="29" t="s">
        <v>2262</v>
      </c>
      <c r="C2067" s="29" t="s">
        <v>1012</v>
      </c>
      <c r="D2067" s="29" t="s">
        <v>2341</v>
      </c>
      <c r="E2067" s="29" t="s">
        <v>1013</v>
      </c>
      <c r="F2067" s="29" t="s">
        <v>1014</v>
      </c>
      <c r="G2067" s="29" t="s">
        <v>1975</v>
      </c>
      <c r="H2067" s="30">
        <v>44729</v>
      </c>
      <c r="I2067" s="30">
        <v>46387</v>
      </c>
      <c r="J2067" s="30" t="s">
        <v>1921</v>
      </c>
      <c r="K2067" s="29" t="s">
        <v>2264</v>
      </c>
      <c r="L2067" s="29" t="s">
        <v>2265</v>
      </c>
      <c r="M2067" s="29" t="s">
        <v>1978</v>
      </c>
      <c r="N2067" s="29" t="s">
        <v>1994</v>
      </c>
      <c r="O2067" s="29" t="s">
        <v>1995</v>
      </c>
      <c r="P2067" s="29" t="s">
        <v>1981</v>
      </c>
      <c r="Q2067" s="29" t="s">
        <v>1982</v>
      </c>
      <c r="R2067" s="30">
        <v>45627</v>
      </c>
      <c r="S2067" s="30"/>
      <c r="T2067" s="30">
        <v>45868</v>
      </c>
      <c r="U2067" s="30"/>
      <c r="V2067" s="29" t="s">
        <v>2000</v>
      </c>
      <c r="W2067" s="29" t="s">
        <v>2001</v>
      </c>
      <c r="X2067" s="30">
        <v>44880</v>
      </c>
      <c r="Y2067" s="29" t="s">
        <v>1985</v>
      </c>
    </row>
    <row r="2068" spans="1:25" x14ac:dyDescent="0.25">
      <c r="A2068" s="28" t="s">
        <v>2261</v>
      </c>
      <c r="B2068" s="29" t="s">
        <v>2262</v>
      </c>
      <c r="C2068" s="29" t="s">
        <v>1012</v>
      </c>
      <c r="D2068" s="29" t="s">
        <v>2341</v>
      </c>
      <c r="E2068" s="29" t="s">
        <v>1013</v>
      </c>
      <c r="F2068" s="29" t="s">
        <v>1014</v>
      </c>
      <c r="G2068" s="29" t="s">
        <v>1975</v>
      </c>
      <c r="H2068" s="30">
        <v>44729</v>
      </c>
      <c r="I2068" s="30">
        <v>46387</v>
      </c>
      <c r="J2068" s="30" t="s">
        <v>1921</v>
      </c>
      <c r="K2068" s="29" t="s">
        <v>2264</v>
      </c>
      <c r="L2068" s="29" t="s">
        <v>2265</v>
      </c>
      <c r="M2068" s="29" t="s">
        <v>1978</v>
      </c>
      <c r="N2068" s="29" t="s">
        <v>1996</v>
      </c>
      <c r="O2068" s="29" t="s">
        <v>1997</v>
      </c>
      <c r="P2068" s="29" t="s">
        <v>1981</v>
      </c>
      <c r="Q2068" s="29" t="s">
        <v>1982</v>
      </c>
      <c r="R2068" s="30">
        <v>45869</v>
      </c>
      <c r="S2068" s="30"/>
      <c r="T2068" s="30">
        <v>45930</v>
      </c>
      <c r="U2068" s="30"/>
      <c r="V2068" s="29" t="s">
        <v>2000</v>
      </c>
      <c r="W2068" s="29" t="s">
        <v>2001</v>
      </c>
      <c r="X2068" s="30">
        <v>44880</v>
      </c>
      <c r="Y2068" s="29" t="s">
        <v>1985</v>
      </c>
    </row>
    <row r="2069" spans="1:25" x14ac:dyDescent="0.25">
      <c r="A2069" s="28" t="s">
        <v>2261</v>
      </c>
      <c r="B2069" s="29" t="s">
        <v>2262</v>
      </c>
      <c r="C2069" s="29" t="s">
        <v>878</v>
      </c>
      <c r="D2069" s="29" t="s">
        <v>2296</v>
      </c>
      <c r="E2069" s="29" t="s">
        <v>879</v>
      </c>
      <c r="F2069" s="29" t="s">
        <v>880</v>
      </c>
      <c r="G2069" s="29" t="s">
        <v>1975</v>
      </c>
      <c r="H2069" s="30">
        <v>44880</v>
      </c>
      <c r="I2069" s="30">
        <v>46387</v>
      </c>
      <c r="J2069" s="30" t="s">
        <v>1921</v>
      </c>
      <c r="K2069" s="29" t="s">
        <v>2264</v>
      </c>
      <c r="L2069" s="29" t="s">
        <v>2265</v>
      </c>
      <c r="M2069" s="29" t="s">
        <v>1978</v>
      </c>
      <c r="N2069" s="29" t="s">
        <v>1979</v>
      </c>
      <c r="O2069" s="29" t="s">
        <v>1980</v>
      </c>
      <c r="P2069" s="29" t="s">
        <v>1981</v>
      </c>
      <c r="Q2069" s="29" t="s">
        <v>1982</v>
      </c>
      <c r="R2069" s="30">
        <v>44440</v>
      </c>
      <c r="S2069" s="30">
        <v>44440</v>
      </c>
      <c r="T2069" s="30">
        <v>44469</v>
      </c>
      <c r="U2069" s="30">
        <v>44469</v>
      </c>
      <c r="V2069" s="29" t="s">
        <v>2000</v>
      </c>
      <c r="W2069" s="29" t="s">
        <v>2001</v>
      </c>
      <c r="X2069" s="30">
        <v>44880</v>
      </c>
      <c r="Y2069" s="29" t="s">
        <v>1985</v>
      </c>
    </row>
    <row r="2070" spans="1:25" x14ac:dyDescent="0.25">
      <c r="A2070" s="28" t="s">
        <v>2261</v>
      </c>
      <c r="B2070" s="29" t="s">
        <v>2262</v>
      </c>
      <c r="C2070" s="29" t="s">
        <v>878</v>
      </c>
      <c r="D2070" s="29" t="s">
        <v>2296</v>
      </c>
      <c r="E2070" s="29" t="s">
        <v>879</v>
      </c>
      <c r="F2070" s="29" t="s">
        <v>880</v>
      </c>
      <c r="G2070" s="29" t="s">
        <v>1975</v>
      </c>
      <c r="H2070" s="30">
        <v>44880</v>
      </c>
      <c r="I2070" s="30">
        <v>46387</v>
      </c>
      <c r="J2070" s="30" t="s">
        <v>1921</v>
      </c>
      <c r="K2070" s="29" t="s">
        <v>2264</v>
      </c>
      <c r="L2070" s="29" t="s">
        <v>2265</v>
      </c>
      <c r="M2070" s="29" t="s">
        <v>1978</v>
      </c>
      <c r="N2070" s="29" t="s">
        <v>1986</v>
      </c>
      <c r="O2070" s="29" t="s">
        <v>1987</v>
      </c>
      <c r="P2070" s="29" t="s">
        <v>1981</v>
      </c>
      <c r="Q2070" s="29" t="s">
        <v>1982</v>
      </c>
      <c r="R2070" s="30">
        <v>44470</v>
      </c>
      <c r="S2070" s="30">
        <v>44470</v>
      </c>
      <c r="T2070" s="30">
        <v>44499</v>
      </c>
      <c r="U2070" s="30">
        <v>44499</v>
      </c>
      <c r="V2070" s="29" t="s">
        <v>2000</v>
      </c>
      <c r="W2070" s="29" t="s">
        <v>2001</v>
      </c>
      <c r="X2070" s="30">
        <v>44880</v>
      </c>
      <c r="Y2070" s="29" t="s">
        <v>1985</v>
      </c>
    </row>
    <row r="2071" spans="1:25" x14ac:dyDescent="0.25">
      <c r="A2071" s="28" t="s">
        <v>2261</v>
      </c>
      <c r="B2071" s="29" t="s">
        <v>2262</v>
      </c>
      <c r="C2071" s="29" t="s">
        <v>878</v>
      </c>
      <c r="D2071" s="29" t="s">
        <v>2296</v>
      </c>
      <c r="E2071" s="29" t="s">
        <v>879</v>
      </c>
      <c r="F2071" s="29" t="s">
        <v>880</v>
      </c>
      <c r="G2071" s="29" t="s">
        <v>1975</v>
      </c>
      <c r="H2071" s="30">
        <v>44880</v>
      </c>
      <c r="I2071" s="30">
        <v>46387</v>
      </c>
      <c r="J2071" s="30" t="s">
        <v>1921</v>
      </c>
      <c r="K2071" s="29" t="s">
        <v>2264</v>
      </c>
      <c r="L2071" s="29" t="s">
        <v>2265</v>
      </c>
      <c r="M2071" s="29" t="s">
        <v>1978</v>
      </c>
      <c r="N2071" s="29" t="s">
        <v>1988</v>
      </c>
      <c r="O2071" s="29" t="s">
        <v>1989</v>
      </c>
      <c r="P2071" s="29" t="s">
        <v>1981</v>
      </c>
      <c r="Q2071" s="29" t="s">
        <v>1982</v>
      </c>
      <c r="R2071" s="30">
        <v>44500</v>
      </c>
      <c r="S2071" s="30">
        <v>44500</v>
      </c>
      <c r="T2071" s="30">
        <v>44524</v>
      </c>
      <c r="U2071" s="30">
        <v>44524</v>
      </c>
      <c r="V2071" s="29" t="s">
        <v>2000</v>
      </c>
      <c r="W2071" s="29" t="s">
        <v>2001</v>
      </c>
      <c r="X2071" s="30">
        <v>44880</v>
      </c>
      <c r="Y2071" s="29" t="s">
        <v>1985</v>
      </c>
    </row>
    <row r="2072" spans="1:25" x14ac:dyDescent="0.25">
      <c r="A2072" s="28" t="s">
        <v>2261</v>
      </c>
      <c r="B2072" s="29" t="s">
        <v>2262</v>
      </c>
      <c r="C2072" s="29" t="s">
        <v>878</v>
      </c>
      <c r="D2072" s="29" t="s">
        <v>2296</v>
      </c>
      <c r="E2072" s="29" t="s">
        <v>879</v>
      </c>
      <c r="F2072" s="29" t="s">
        <v>880</v>
      </c>
      <c r="G2072" s="29" t="s">
        <v>1975</v>
      </c>
      <c r="H2072" s="30">
        <v>44880</v>
      </c>
      <c r="I2072" s="30">
        <v>46387</v>
      </c>
      <c r="J2072" s="30" t="s">
        <v>1921</v>
      </c>
      <c r="K2072" s="29" t="s">
        <v>2264</v>
      </c>
      <c r="L2072" s="29" t="s">
        <v>2265</v>
      </c>
      <c r="M2072" s="29" t="s">
        <v>1978</v>
      </c>
      <c r="N2072" s="29" t="s">
        <v>1990</v>
      </c>
      <c r="O2072" s="29" t="s">
        <v>1991</v>
      </c>
      <c r="P2072" s="29" t="s">
        <v>1981</v>
      </c>
      <c r="Q2072" s="29" t="s">
        <v>1982</v>
      </c>
      <c r="R2072" s="30">
        <v>45677</v>
      </c>
      <c r="S2072" s="30"/>
      <c r="T2072" s="30">
        <v>45716</v>
      </c>
      <c r="U2072" s="30"/>
      <c r="V2072" s="29" t="s">
        <v>2000</v>
      </c>
      <c r="W2072" s="29" t="s">
        <v>2001</v>
      </c>
      <c r="X2072" s="30">
        <v>44880</v>
      </c>
      <c r="Y2072" s="29" t="s">
        <v>1985</v>
      </c>
    </row>
    <row r="2073" spans="1:25" x14ac:dyDescent="0.25">
      <c r="A2073" s="28" t="s">
        <v>2261</v>
      </c>
      <c r="B2073" s="29" t="s">
        <v>2262</v>
      </c>
      <c r="C2073" s="29" t="s">
        <v>878</v>
      </c>
      <c r="D2073" s="29" t="s">
        <v>2296</v>
      </c>
      <c r="E2073" s="29" t="s">
        <v>879</v>
      </c>
      <c r="F2073" s="29" t="s">
        <v>880</v>
      </c>
      <c r="G2073" s="29" t="s">
        <v>1975</v>
      </c>
      <c r="H2073" s="30">
        <v>44880</v>
      </c>
      <c r="I2073" s="30">
        <v>46387</v>
      </c>
      <c r="J2073" s="30" t="s">
        <v>1921</v>
      </c>
      <c r="K2073" s="29" t="s">
        <v>2264</v>
      </c>
      <c r="L2073" s="29" t="s">
        <v>2265</v>
      </c>
      <c r="M2073" s="29" t="s">
        <v>1978</v>
      </c>
      <c r="N2073" s="29" t="s">
        <v>1992</v>
      </c>
      <c r="O2073" s="29" t="s">
        <v>1993</v>
      </c>
      <c r="P2073" s="29" t="s">
        <v>1981</v>
      </c>
      <c r="Q2073" s="29" t="s">
        <v>1982</v>
      </c>
      <c r="R2073" s="30">
        <v>45778</v>
      </c>
      <c r="S2073" s="30"/>
      <c r="T2073" s="30">
        <v>45808</v>
      </c>
      <c r="U2073" s="30"/>
      <c r="V2073" s="29" t="s">
        <v>2000</v>
      </c>
      <c r="W2073" s="29" t="s">
        <v>2001</v>
      </c>
      <c r="X2073" s="30">
        <v>44880</v>
      </c>
      <c r="Y2073" s="29" t="s">
        <v>1985</v>
      </c>
    </row>
    <row r="2074" spans="1:25" x14ac:dyDescent="0.25">
      <c r="A2074" s="28" t="s">
        <v>2261</v>
      </c>
      <c r="B2074" s="29" t="s">
        <v>2262</v>
      </c>
      <c r="C2074" s="29" t="s">
        <v>878</v>
      </c>
      <c r="D2074" s="29" t="s">
        <v>2296</v>
      </c>
      <c r="E2074" s="29" t="s">
        <v>879</v>
      </c>
      <c r="F2074" s="29" t="s">
        <v>880</v>
      </c>
      <c r="G2074" s="29" t="s">
        <v>1975</v>
      </c>
      <c r="H2074" s="30">
        <v>44880</v>
      </c>
      <c r="I2074" s="30">
        <v>46387</v>
      </c>
      <c r="J2074" s="30" t="s">
        <v>1921</v>
      </c>
      <c r="K2074" s="29" t="s">
        <v>2264</v>
      </c>
      <c r="L2074" s="29" t="s">
        <v>2265</v>
      </c>
      <c r="M2074" s="29" t="s">
        <v>1978</v>
      </c>
      <c r="N2074" s="29" t="s">
        <v>1994</v>
      </c>
      <c r="O2074" s="29" t="s">
        <v>1995</v>
      </c>
      <c r="P2074" s="29" t="s">
        <v>1981</v>
      </c>
      <c r="Q2074" s="29" t="s">
        <v>1982</v>
      </c>
      <c r="R2074" s="30">
        <v>45809</v>
      </c>
      <c r="S2074" s="30"/>
      <c r="T2074" s="30">
        <v>46122</v>
      </c>
      <c r="U2074" s="30"/>
      <c r="V2074" s="29" t="s">
        <v>2000</v>
      </c>
      <c r="W2074" s="29" t="s">
        <v>2001</v>
      </c>
      <c r="X2074" s="30">
        <v>44880</v>
      </c>
      <c r="Y2074" s="29" t="s">
        <v>1985</v>
      </c>
    </row>
    <row r="2075" spans="1:25" x14ac:dyDescent="0.25">
      <c r="A2075" s="28" t="s">
        <v>2261</v>
      </c>
      <c r="B2075" s="29" t="s">
        <v>2262</v>
      </c>
      <c r="C2075" s="29" t="s">
        <v>878</v>
      </c>
      <c r="D2075" s="29" t="s">
        <v>2296</v>
      </c>
      <c r="E2075" s="29" t="s">
        <v>879</v>
      </c>
      <c r="F2075" s="29" t="s">
        <v>880</v>
      </c>
      <c r="G2075" s="29" t="s">
        <v>1975</v>
      </c>
      <c r="H2075" s="30">
        <v>44880</v>
      </c>
      <c r="I2075" s="30">
        <v>46387</v>
      </c>
      <c r="J2075" s="30" t="s">
        <v>1921</v>
      </c>
      <c r="K2075" s="29" t="s">
        <v>2264</v>
      </c>
      <c r="L2075" s="29" t="s">
        <v>2265</v>
      </c>
      <c r="M2075" s="29" t="s">
        <v>1978</v>
      </c>
      <c r="N2075" s="29" t="s">
        <v>1996</v>
      </c>
      <c r="O2075" s="29" t="s">
        <v>1997</v>
      </c>
      <c r="P2075" s="29" t="s">
        <v>1981</v>
      </c>
      <c r="Q2075" s="29" t="s">
        <v>1982</v>
      </c>
      <c r="R2075" s="30">
        <v>46123</v>
      </c>
      <c r="S2075" s="30"/>
      <c r="T2075" s="30">
        <v>46184</v>
      </c>
      <c r="U2075" s="30"/>
      <c r="V2075" s="29" t="s">
        <v>2000</v>
      </c>
      <c r="W2075" s="29" t="s">
        <v>2001</v>
      </c>
      <c r="X2075" s="30">
        <v>44880</v>
      </c>
      <c r="Y2075" s="29" t="s">
        <v>1985</v>
      </c>
    </row>
    <row r="2076" spans="1:25" x14ac:dyDescent="0.25">
      <c r="A2076" s="28" t="s">
        <v>2261</v>
      </c>
      <c r="B2076" s="29" t="s">
        <v>2262</v>
      </c>
      <c r="C2076" s="29" t="s">
        <v>902</v>
      </c>
      <c r="D2076" s="29" t="s">
        <v>2304</v>
      </c>
      <c r="E2076" s="29" t="s">
        <v>903</v>
      </c>
      <c r="F2076" s="29" t="s">
        <v>904</v>
      </c>
      <c r="G2076" s="29" t="s">
        <v>1975</v>
      </c>
      <c r="H2076" s="30">
        <v>44880</v>
      </c>
      <c r="I2076" s="30">
        <v>44926</v>
      </c>
      <c r="J2076" s="30" t="s">
        <v>1921</v>
      </c>
      <c r="K2076" s="29" t="s">
        <v>2264</v>
      </c>
      <c r="L2076" s="29" t="s">
        <v>2265</v>
      </c>
      <c r="M2076" s="29" t="s">
        <v>1978</v>
      </c>
      <c r="N2076" s="29" t="s">
        <v>1979</v>
      </c>
      <c r="O2076" s="29" t="s">
        <v>1980</v>
      </c>
      <c r="P2076" s="29" t="s">
        <v>1981</v>
      </c>
      <c r="Q2076" s="29" t="s">
        <v>1982</v>
      </c>
      <c r="R2076" s="30">
        <v>44531</v>
      </c>
      <c r="S2076" s="30">
        <v>44531</v>
      </c>
      <c r="T2076" s="30">
        <v>44543</v>
      </c>
      <c r="U2076" s="30">
        <v>44543</v>
      </c>
      <c r="V2076" s="29" t="s">
        <v>2000</v>
      </c>
      <c r="W2076" s="29" t="s">
        <v>2001</v>
      </c>
      <c r="X2076" s="30">
        <v>44880</v>
      </c>
      <c r="Y2076" s="29" t="s">
        <v>1985</v>
      </c>
    </row>
    <row r="2077" spans="1:25" x14ac:dyDescent="0.25">
      <c r="A2077" s="28" t="s">
        <v>2261</v>
      </c>
      <c r="B2077" s="29" t="s">
        <v>2262</v>
      </c>
      <c r="C2077" s="29" t="s">
        <v>902</v>
      </c>
      <c r="D2077" s="29" t="s">
        <v>2304</v>
      </c>
      <c r="E2077" s="29" t="s">
        <v>903</v>
      </c>
      <c r="F2077" s="29" t="s">
        <v>904</v>
      </c>
      <c r="G2077" s="29" t="s">
        <v>1975</v>
      </c>
      <c r="H2077" s="30">
        <v>44880</v>
      </c>
      <c r="I2077" s="30">
        <v>44926</v>
      </c>
      <c r="J2077" s="30" t="s">
        <v>1921</v>
      </c>
      <c r="K2077" s="29" t="s">
        <v>2264</v>
      </c>
      <c r="L2077" s="29" t="s">
        <v>2265</v>
      </c>
      <c r="M2077" s="29" t="s">
        <v>1978</v>
      </c>
      <c r="N2077" s="29" t="s">
        <v>1986</v>
      </c>
      <c r="O2077" s="29" t="s">
        <v>1987</v>
      </c>
      <c r="P2077" s="29" t="s">
        <v>1981</v>
      </c>
      <c r="Q2077" s="29" t="s">
        <v>1982</v>
      </c>
      <c r="R2077" s="30">
        <v>45444</v>
      </c>
      <c r="S2077" s="30">
        <v>45446</v>
      </c>
      <c r="T2077" s="30">
        <v>45809</v>
      </c>
      <c r="U2077" s="30"/>
      <c r="V2077" s="29" t="s">
        <v>2000</v>
      </c>
      <c r="W2077" s="29" t="s">
        <v>2001</v>
      </c>
      <c r="X2077" s="30">
        <v>44880</v>
      </c>
      <c r="Y2077" s="29" t="s">
        <v>1985</v>
      </c>
    </row>
    <row r="2078" spans="1:25" x14ac:dyDescent="0.25">
      <c r="A2078" s="28" t="s">
        <v>2261</v>
      </c>
      <c r="B2078" s="29" t="s">
        <v>2262</v>
      </c>
      <c r="C2078" s="29" t="s">
        <v>902</v>
      </c>
      <c r="D2078" s="29" t="s">
        <v>2304</v>
      </c>
      <c r="E2078" s="29" t="s">
        <v>903</v>
      </c>
      <c r="F2078" s="29" t="s">
        <v>904</v>
      </c>
      <c r="G2078" s="29" t="s">
        <v>1975</v>
      </c>
      <c r="H2078" s="30">
        <v>44880</v>
      </c>
      <c r="I2078" s="30">
        <v>44926</v>
      </c>
      <c r="J2078" s="30" t="s">
        <v>1921</v>
      </c>
      <c r="K2078" s="29" t="s">
        <v>2264</v>
      </c>
      <c r="L2078" s="29" t="s">
        <v>2265</v>
      </c>
      <c r="M2078" s="29" t="s">
        <v>1978</v>
      </c>
      <c r="N2078" s="29" t="s">
        <v>1988</v>
      </c>
      <c r="O2078" s="29" t="s">
        <v>1989</v>
      </c>
      <c r="P2078" s="29" t="s">
        <v>1981</v>
      </c>
      <c r="Q2078" s="29" t="s">
        <v>1982</v>
      </c>
      <c r="R2078" s="30">
        <v>45444</v>
      </c>
      <c r="S2078" s="30">
        <v>45446</v>
      </c>
      <c r="T2078" s="30">
        <v>45657</v>
      </c>
      <c r="U2078" s="30"/>
      <c r="V2078" s="29" t="s">
        <v>2000</v>
      </c>
      <c r="W2078" s="29" t="s">
        <v>2001</v>
      </c>
      <c r="X2078" s="30">
        <v>44880</v>
      </c>
      <c r="Y2078" s="29" t="s">
        <v>1985</v>
      </c>
    </row>
    <row r="2079" spans="1:25" x14ac:dyDescent="0.25">
      <c r="A2079" s="28" t="s">
        <v>2261</v>
      </c>
      <c r="B2079" s="29" t="s">
        <v>2262</v>
      </c>
      <c r="C2079" s="29" t="s">
        <v>902</v>
      </c>
      <c r="D2079" s="29" t="s">
        <v>2304</v>
      </c>
      <c r="E2079" s="29" t="s">
        <v>903</v>
      </c>
      <c r="F2079" s="29" t="s">
        <v>904</v>
      </c>
      <c r="G2079" s="29" t="s">
        <v>1975</v>
      </c>
      <c r="H2079" s="30">
        <v>44880</v>
      </c>
      <c r="I2079" s="30">
        <v>44926</v>
      </c>
      <c r="J2079" s="30" t="s">
        <v>1921</v>
      </c>
      <c r="K2079" s="29" t="s">
        <v>2264</v>
      </c>
      <c r="L2079" s="29" t="s">
        <v>2265</v>
      </c>
      <c r="M2079" s="29" t="s">
        <v>1978</v>
      </c>
      <c r="N2079" s="29" t="s">
        <v>1990</v>
      </c>
      <c r="O2079" s="29" t="s">
        <v>1991</v>
      </c>
      <c r="P2079" s="29" t="s">
        <v>1981</v>
      </c>
      <c r="Q2079" s="29" t="s">
        <v>1982</v>
      </c>
      <c r="R2079" s="30">
        <v>45444</v>
      </c>
      <c r="S2079" s="30">
        <v>45446</v>
      </c>
      <c r="T2079" s="30">
        <v>45657</v>
      </c>
      <c r="U2079" s="30"/>
      <c r="V2079" s="29" t="s">
        <v>2000</v>
      </c>
      <c r="W2079" s="29" t="s">
        <v>2001</v>
      </c>
      <c r="X2079" s="30">
        <v>44880</v>
      </c>
      <c r="Y2079" s="29" t="s">
        <v>1985</v>
      </c>
    </row>
    <row r="2080" spans="1:25" x14ac:dyDescent="0.25">
      <c r="A2080" s="28" t="s">
        <v>2261</v>
      </c>
      <c r="B2080" s="29" t="s">
        <v>2262</v>
      </c>
      <c r="C2080" s="29" t="s">
        <v>902</v>
      </c>
      <c r="D2080" s="29" t="s">
        <v>2304</v>
      </c>
      <c r="E2080" s="29" t="s">
        <v>903</v>
      </c>
      <c r="F2080" s="29" t="s">
        <v>904</v>
      </c>
      <c r="G2080" s="29" t="s">
        <v>1975</v>
      </c>
      <c r="H2080" s="30">
        <v>44880</v>
      </c>
      <c r="I2080" s="30">
        <v>44926</v>
      </c>
      <c r="J2080" s="30" t="s">
        <v>1921</v>
      </c>
      <c r="K2080" s="29" t="s">
        <v>2264</v>
      </c>
      <c r="L2080" s="29" t="s">
        <v>2265</v>
      </c>
      <c r="M2080" s="29" t="s">
        <v>1978</v>
      </c>
      <c r="N2080" s="29" t="s">
        <v>1992</v>
      </c>
      <c r="O2080" s="29" t="s">
        <v>1993</v>
      </c>
      <c r="P2080" s="29" t="s">
        <v>1981</v>
      </c>
      <c r="Q2080" s="29" t="s">
        <v>1982</v>
      </c>
      <c r="R2080" s="30">
        <v>45945</v>
      </c>
      <c r="S2080" s="30"/>
      <c r="T2080" s="30">
        <v>45976</v>
      </c>
      <c r="U2080" s="30"/>
      <c r="V2080" s="29" t="s">
        <v>2000</v>
      </c>
      <c r="W2080" s="29" t="s">
        <v>2001</v>
      </c>
      <c r="X2080" s="30">
        <v>44880</v>
      </c>
      <c r="Y2080" s="29" t="s">
        <v>1985</v>
      </c>
    </row>
    <row r="2081" spans="1:25" x14ac:dyDescent="0.25">
      <c r="A2081" s="28" t="s">
        <v>2261</v>
      </c>
      <c r="B2081" s="29" t="s">
        <v>2262</v>
      </c>
      <c r="C2081" s="29" t="s">
        <v>902</v>
      </c>
      <c r="D2081" s="29" t="s">
        <v>2304</v>
      </c>
      <c r="E2081" s="29" t="s">
        <v>903</v>
      </c>
      <c r="F2081" s="29" t="s">
        <v>904</v>
      </c>
      <c r="G2081" s="29" t="s">
        <v>1975</v>
      </c>
      <c r="H2081" s="30">
        <v>44880</v>
      </c>
      <c r="I2081" s="30">
        <v>44926</v>
      </c>
      <c r="J2081" s="30" t="s">
        <v>1921</v>
      </c>
      <c r="K2081" s="29" t="s">
        <v>2264</v>
      </c>
      <c r="L2081" s="29" t="s">
        <v>2265</v>
      </c>
      <c r="M2081" s="29" t="s">
        <v>1978</v>
      </c>
      <c r="N2081" s="29" t="s">
        <v>1994</v>
      </c>
      <c r="O2081" s="29" t="s">
        <v>1995</v>
      </c>
      <c r="P2081" s="29" t="s">
        <v>1981</v>
      </c>
      <c r="Q2081" s="29" t="s">
        <v>1982</v>
      </c>
      <c r="R2081" s="30">
        <v>45976</v>
      </c>
      <c r="S2081" s="30"/>
      <c r="T2081" s="30">
        <v>46706</v>
      </c>
      <c r="U2081" s="30"/>
      <c r="V2081" s="29" t="s">
        <v>2000</v>
      </c>
      <c r="W2081" s="29" t="s">
        <v>2001</v>
      </c>
      <c r="X2081" s="30">
        <v>44880</v>
      </c>
      <c r="Y2081" s="29" t="s">
        <v>1985</v>
      </c>
    </row>
    <row r="2082" spans="1:25" x14ac:dyDescent="0.25">
      <c r="A2082" s="28" t="s">
        <v>2261</v>
      </c>
      <c r="B2082" s="29" t="s">
        <v>2262</v>
      </c>
      <c r="C2082" s="29" t="s">
        <v>902</v>
      </c>
      <c r="D2082" s="29" t="s">
        <v>2304</v>
      </c>
      <c r="E2082" s="29" t="s">
        <v>903</v>
      </c>
      <c r="F2082" s="29" t="s">
        <v>904</v>
      </c>
      <c r="G2082" s="29" t="s">
        <v>1975</v>
      </c>
      <c r="H2082" s="30">
        <v>44880</v>
      </c>
      <c r="I2082" s="30">
        <v>44926</v>
      </c>
      <c r="J2082" s="30" t="s">
        <v>1921</v>
      </c>
      <c r="K2082" s="29" t="s">
        <v>2264</v>
      </c>
      <c r="L2082" s="29" t="s">
        <v>2265</v>
      </c>
      <c r="M2082" s="29" t="s">
        <v>1978</v>
      </c>
      <c r="N2082" s="29" t="s">
        <v>1996</v>
      </c>
      <c r="O2082" s="29" t="s">
        <v>1997</v>
      </c>
      <c r="P2082" s="29" t="s">
        <v>1981</v>
      </c>
      <c r="Q2082" s="29" t="s">
        <v>1982</v>
      </c>
      <c r="R2082" s="30">
        <v>46722</v>
      </c>
      <c r="S2082" s="30"/>
      <c r="T2082" s="30">
        <v>46784</v>
      </c>
      <c r="U2082" s="30"/>
      <c r="V2082" s="29" t="s">
        <v>2000</v>
      </c>
      <c r="W2082" s="29" t="s">
        <v>2001</v>
      </c>
      <c r="X2082" s="30">
        <v>44880</v>
      </c>
      <c r="Y2082" s="29" t="s">
        <v>1985</v>
      </c>
    </row>
    <row r="2083" spans="1:25" x14ac:dyDescent="0.25">
      <c r="A2083" s="28" t="s">
        <v>2261</v>
      </c>
      <c r="B2083" s="29" t="s">
        <v>2262</v>
      </c>
      <c r="C2083" s="29" t="s">
        <v>827</v>
      </c>
      <c r="D2083" s="29" t="s">
        <v>2279</v>
      </c>
      <c r="E2083" s="29" t="s">
        <v>828</v>
      </c>
      <c r="F2083" s="29" t="s">
        <v>829</v>
      </c>
      <c r="G2083" s="29" t="s">
        <v>1975</v>
      </c>
      <c r="H2083" s="30">
        <v>44704</v>
      </c>
      <c r="I2083" s="30">
        <v>44926</v>
      </c>
      <c r="J2083" s="30" t="s">
        <v>1921</v>
      </c>
      <c r="K2083" s="29" t="s">
        <v>2264</v>
      </c>
      <c r="L2083" s="29" t="s">
        <v>2265</v>
      </c>
      <c r="M2083" s="29" t="s">
        <v>1978</v>
      </c>
      <c r="N2083" s="29" t="s">
        <v>1979</v>
      </c>
      <c r="O2083" s="29" t="s">
        <v>1980</v>
      </c>
      <c r="P2083" s="29" t="s">
        <v>1981</v>
      </c>
      <c r="Q2083" s="29" t="s">
        <v>1982</v>
      </c>
      <c r="R2083" s="30">
        <v>44494</v>
      </c>
      <c r="S2083" s="30">
        <v>45414</v>
      </c>
      <c r="T2083" s="30">
        <v>44502</v>
      </c>
      <c r="U2083" s="30">
        <v>45445</v>
      </c>
      <c r="V2083" s="29" t="s">
        <v>1983</v>
      </c>
      <c r="W2083" s="29" t="s">
        <v>1984</v>
      </c>
      <c r="X2083" s="30">
        <v>44880</v>
      </c>
      <c r="Y2083" s="29" t="s">
        <v>1985</v>
      </c>
    </row>
    <row r="2084" spans="1:25" x14ac:dyDescent="0.25">
      <c r="A2084" s="28" t="s">
        <v>2261</v>
      </c>
      <c r="B2084" s="29" t="s">
        <v>2262</v>
      </c>
      <c r="C2084" s="29" t="s">
        <v>827</v>
      </c>
      <c r="D2084" s="29" t="s">
        <v>2279</v>
      </c>
      <c r="E2084" s="29" t="s">
        <v>828</v>
      </c>
      <c r="F2084" s="29" t="s">
        <v>829</v>
      </c>
      <c r="G2084" s="29" t="s">
        <v>1975</v>
      </c>
      <c r="H2084" s="30">
        <v>44704</v>
      </c>
      <c r="I2084" s="30">
        <v>44926</v>
      </c>
      <c r="J2084" s="30" t="s">
        <v>1921</v>
      </c>
      <c r="K2084" s="29" t="s">
        <v>2264</v>
      </c>
      <c r="L2084" s="29" t="s">
        <v>2265</v>
      </c>
      <c r="M2084" s="29" t="s">
        <v>1978</v>
      </c>
      <c r="N2084" s="29" t="s">
        <v>1986</v>
      </c>
      <c r="O2084" s="29" t="s">
        <v>1987</v>
      </c>
      <c r="P2084" s="29" t="s">
        <v>1981</v>
      </c>
      <c r="Q2084" s="29" t="s">
        <v>1982</v>
      </c>
      <c r="R2084" s="30">
        <v>44503</v>
      </c>
      <c r="S2084" s="30">
        <v>45446</v>
      </c>
      <c r="T2084" s="30">
        <v>45535</v>
      </c>
      <c r="U2084" s="30"/>
      <c r="V2084" s="29" t="s">
        <v>1983</v>
      </c>
      <c r="W2084" s="29" t="s">
        <v>1984</v>
      </c>
      <c r="X2084" s="30">
        <v>44880</v>
      </c>
      <c r="Y2084" s="29" t="s">
        <v>1985</v>
      </c>
    </row>
    <row r="2085" spans="1:25" x14ac:dyDescent="0.25">
      <c r="A2085" s="28" t="s">
        <v>2261</v>
      </c>
      <c r="B2085" s="29" t="s">
        <v>2262</v>
      </c>
      <c r="C2085" s="29" t="s">
        <v>827</v>
      </c>
      <c r="D2085" s="29" t="s">
        <v>2279</v>
      </c>
      <c r="E2085" s="29" t="s">
        <v>828</v>
      </c>
      <c r="F2085" s="29" t="s">
        <v>829</v>
      </c>
      <c r="G2085" s="29" t="s">
        <v>1975</v>
      </c>
      <c r="H2085" s="30">
        <v>44704</v>
      </c>
      <c r="I2085" s="30">
        <v>44926</v>
      </c>
      <c r="J2085" s="30" t="s">
        <v>1921</v>
      </c>
      <c r="K2085" s="29" t="s">
        <v>2264</v>
      </c>
      <c r="L2085" s="29" t="s">
        <v>2265</v>
      </c>
      <c r="M2085" s="29" t="s">
        <v>1978</v>
      </c>
      <c r="N2085" s="29" t="s">
        <v>1988</v>
      </c>
      <c r="O2085" s="29" t="s">
        <v>1989</v>
      </c>
      <c r="P2085" s="29" t="s">
        <v>1981</v>
      </c>
      <c r="Q2085" s="29" t="s">
        <v>1982</v>
      </c>
      <c r="R2085" s="30">
        <v>45535</v>
      </c>
      <c r="S2085" s="30"/>
      <c r="T2085" s="30">
        <v>45536</v>
      </c>
      <c r="U2085" s="30"/>
      <c r="V2085" s="29" t="s">
        <v>1983</v>
      </c>
      <c r="W2085" s="29" t="s">
        <v>1984</v>
      </c>
      <c r="X2085" s="30">
        <v>44880</v>
      </c>
      <c r="Y2085" s="29" t="s">
        <v>1985</v>
      </c>
    </row>
    <row r="2086" spans="1:25" x14ac:dyDescent="0.25">
      <c r="A2086" s="28" t="s">
        <v>2261</v>
      </c>
      <c r="B2086" s="29" t="s">
        <v>2262</v>
      </c>
      <c r="C2086" s="29" t="s">
        <v>827</v>
      </c>
      <c r="D2086" s="29" t="s">
        <v>2279</v>
      </c>
      <c r="E2086" s="29" t="s">
        <v>828</v>
      </c>
      <c r="F2086" s="29" t="s">
        <v>829</v>
      </c>
      <c r="G2086" s="29" t="s">
        <v>1975</v>
      </c>
      <c r="H2086" s="30">
        <v>44704</v>
      </c>
      <c r="I2086" s="30">
        <v>44926</v>
      </c>
      <c r="J2086" s="30" t="s">
        <v>1921</v>
      </c>
      <c r="K2086" s="29" t="s">
        <v>2264</v>
      </c>
      <c r="L2086" s="29" t="s">
        <v>2265</v>
      </c>
      <c r="M2086" s="29" t="s">
        <v>1978</v>
      </c>
      <c r="N2086" s="29" t="s">
        <v>1990</v>
      </c>
      <c r="O2086" s="29" t="s">
        <v>1991</v>
      </c>
      <c r="P2086" s="29" t="s">
        <v>1981</v>
      </c>
      <c r="Q2086" s="29" t="s">
        <v>1982</v>
      </c>
      <c r="R2086" s="30">
        <v>45537</v>
      </c>
      <c r="S2086" s="30"/>
      <c r="T2086" s="30">
        <v>45565</v>
      </c>
      <c r="U2086" s="30"/>
      <c r="V2086" s="29" t="s">
        <v>1983</v>
      </c>
      <c r="W2086" s="29" t="s">
        <v>1984</v>
      </c>
      <c r="X2086" s="30">
        <v>44880</v>
      </c>
      <c r="Y2086" s="29" t="s">
        <v>1985</v>
      </c>
    </row>
    <row r="2087" spans="1:25" x14ac:dyDescent="0.25">
      <c r="A2087" s="28" t="s">
        <v>2261</v>
      </c>
      <c r="B2087" s="29" t="s">
        <v>2262</v>
      </c>
      <c r="C2087" s="29" t="s">
        <v>827</v>
      </c>
      <c r="D2087" s="29" t="s">
        <v>2279</v>
      </c>
      <c r="E2087" s="29" t="s">
        <v>828</v>
      </c>
      <c r="F2087" s="29" t="s">
        <v>829</v>
      </c>
      <c r="G2087" s="29" t="s">
        <v>1975</v>
      </c>
      <c r="H2087" s="30">
        <v>44704</v>
      </c>
      <c r="I2087" s="30">
        <v>44926</v>
      </c>
      <c r="J2087" s="30" t="s">
        <v>1921</v>
      </c>
      <c r="K2087" s="29" t="s">
        <v>2264</v>
      </c>
      <c r="L2087" s="29" t="s">
        <v>2265</v>
      </c>
      <c r="M2087" s="29" t="s">
        <v>1978</v>
      </c>
      <c r="N2087" s="29" t="s">
        <v>1992</v>
      </c>
      <c r="O2087" s="29" t="s">
        <v>1993</v>
      </c>
      <c r="P2087" s="29" t="s">
        <v>1981</v>
      </c>
      <c r="Q2087" s="29" t="s">
        <v>1982</v>
      </c>
      <c r="R2087" s="30">
        <v>45566</v>
      </c>
      <c r="S2087" s="30"/>
      <c r="T2087" s="30">
        <v>45626</v>
      </c>
      <c r="U2087" s="30"/>
      <c r="V2087" s="29" t="s">
        <v>1983</v>
      </c>
      <c r="W2087" s="29" t="s">
        <v>1984</v>
      </c>
      <c r="X2087" s="30">
        <v>44880</v>
      </c>
      <c r="Y2087" s="29" t="s">
        <v>1985</v>
      </c>
    </row>
    <row r="2088" spans="1:25" x14ac:dyDescent="0.25">
      <c r="A2088" s="28" t="s">
        <v>2261</v>
      </c>
      <c r="B2088" s="29" t="s">
        <v>2262</v>
      </c>
      <c r="C2088" s="29" t="s">
        <v>827</v>
      </c>
      <c r="D2088" s="29" t="s">
        <v>2279</v>
      </c>
      <c r="E2088" s="29" t="s">
        <v>828</v>
      </c>
      <c r="F2088" s="29" t="s">
        <v>829</v>
      </c>
      <c r="G2088" s="29" t="s">
        <v>1975</v>
      </c>
      <c r="H2088" s="30">
        <v>44704</v>
      </c>
      <c r="I2088" s="30">
        <v>44926</v>
      </c>
      <c r="J2088" s="30" t="s">
        <v>1921</v>
      </c>
      <c r="K2088" s="29" t="s">
        <v>2264</v>
      </c>
      <c r="L2088" s="29" t="s">
        <v>2265</v>
      </c>
      <c r="M2088" s="29" t="s">
        <v>1978</v>
      </c>
      <c r="N2088" s="29" t="s">
        <v>1994</v>
      </c>
      <c r="O2088" s="29" t="s">
        <v>1995</v>
      </c>
      <c r="P2088" s="29" t="s">
        <v>1981</v>
      </c>
      <c r="Q2088" s="29" t="s">
        <v>1982</v>
      </c>
      <c r="R2088" s="30">
        <v>45628</v>
      </c>
      <c r="S2088" s="30"/>
      <c r="T2088" s="30">
        <v>45930</v>
      </c>
      <c r="U2088" s="30"/>
      <c r="V2088" s="29" t="s">
        <v>1983</v>
      </c>
      <c r="W2088" s="29" t="s">
        <v>1984</v>
      </c>
      <c r="X2088" s="30">
        <v>44880</v>
      </c>
      <c r="Y2088" s="29" t="s">
        <v>1985</v>
      </c>
    </row>
    <row r="2089" spans="1:25" x14ac:dyDescent="0.25">
      <c r="A2089" s="28" t="s">
        <v>2261</v>
      </c>
      <c r="B2089" s="29" t="s">
        <v>2262</v>
      </c>
      <c r="C2089" s="29" t="s">
        <v>827</v>
      </c>
      <c r="D2089" s="29" t="s">
        <v>2279</v>
      </c>
      <c r="E2089" s="29" t="s">
        <v>828</v>
      </c>
      <c r="F2089" s="29" t="s">
        <v>829</v>
      </c>
      <c r="G2089" s="29" t="s">
        <v>1975</v>
      </c>
      <c r="H2089" s="30">
        <v>44704</v>
      </c>
      <c r="I2089" s="30">
        <v>44926</v>
      </c>
      <c r="J2089" s="30" t="s">
        <v>1921</v>
      </c>
      <c r="K2089" s="29" t="s">
        <v>2264</v>
      </c>
      <c r="L2089" s="29" t="s">
        <v>2265</v>
      </c>
      <c r="M2089" s="29" t="s">
        <v>1978</v>
      </c>
      <c r="N2089" s="29" t="s">
        <v>1996</v>
      </c>
      <c r="O2089" s="29" t="s">
        <v>1997</v>
      </c>
      <c r="P2089" s="29" t="s">
        <v>1981</v>
      </c>
      <c r="Q2089" s="29" t="s">
        <v>1982</v>
      </c>
      <c r="R2089" s="30">
        <v>45931</v>
      </c>
      <c r="S2089" s="30"/>
      <c r="T2089" s="30">
        <v>45961</v>
      </c>
      <c r="U2089" s="30"/>
      <c r="V2089" s="29" t="s">
        <v>1983</v>
      </c>
      <c r="W2089" s="29" t="s">
        <v>1984</v>
      </c>
      <c r="X2089" s="30">
        <v>44880</v>
      </c>
      <c r="Y2089" s="29" t="s">
        <v>1985</v>
      </c>
    </row>
    <row r="2090" spans="1:25" x14ac:dyDescent="0.25">
      <c r="A2090" s="28" t="s">
        <v>2261</v>
      </c>
      <c r="B2090" s="29" t="s">
        <v>2262</v>
      </c>
      <c r="C2090" s="29" t="s">
        <v>1060</v>
      </c>
      <c r="D2090" s="29" t="s">
        <v>2357</v>
      </c>
      <c r="E2090" s="29" t="s">
        <v>1061</v>
      </c>
      <c r="F2090" s="29" t="s">
        <v>1062</v>
      </c>
      <c r="G2090" s="29" t="s">
        <v>1975</v>
      </c>
      <c r="H2090" s="30">
        <v>44540</v>
      </c>
      <c r="I2090" s="30">
        <v>46022</v>
      </c>
      <c r="J2090" s="30" t="s">
        <v>1921</v>
      </c>
      <c r="K2090" s="29" t="s">
        <v>2264</v>
      </c>
      <c r="L2090" s="29" t="s">
        <v>2265</v>
      </c>
      <c r="M2090" s="29" t="s">
        <v>1978</v>
      </c>
      <c r="N2090" s="29" t="s">
        <v>1979</v>
      </c>
      <c r="O2090" s="29" t="s">
        <v>1980</v>
      </c>
      <c r="P2090" s="29" t="s">
        <v>1981</v>
      </c>
      <c r="Q2090" s="29" t="s">
        <v>1982</v>
      </c>
      <c r="R2090" s="30">
        <v>44348</v>
      </c>
      <c r="S2090" s="30">
        <v>44348</v>
      </c>
      <c r="T2090" s="30">
        <v>44377</v>
      </c>
      <c r="U2090" s="30">
        <v>44377</v>
      </c>
      <c r="V2090" s="29" t="s">
        <v>1983</v>
      </c>
      <c r="W2090" s="29" t="s">
        <v>1984</v>
      </c>
      <c r="X2090" s="30">
        <v>44880</v>
      </c>
      <c r="Y2090" s="29" t="s">
        <v>2002</v>
      </c>
    </row>
    <row r="2091" spans="1:25" x14ac:dyDescent="0.25">
      <c r="A2091" s="28" t="s">
        <v>2261</v>
      </c>
      <c r="B2091" s="29" t="s">
        <v>2262</v>
      </c>
      <c r="C2091" s="29" t="s">
        <v>1060</v>
      </c>
      <c r="D2091" s="29" t="s">
        <v>2357</v>
      </c>
      <c r="E2091" s="29" t="s">
        <v>1061</v>
      </c>
      <c r="F2091" s="29" t="s">
        <v>1062</v>
      </c>
      <c r="G2091" s="29" t="s">
        <v>1975</v>
      </c>
      <c r="H2091" s="30">
        <v>44540</v>
      </c>
      <c r="I2091" s="30">
        <v>46022</v>
      </c>
      <c r="J2091" s="30" t="s">
        <v>1921</v>
      </c>
      <c r="K2091" s="29" t="s">
        <v>2264</v>
      </c>
      <c r="L2091" s="29" t="s">
        <v>2265</v>
      </c>
      <c r="M2091" s="29" t="s">
        <v>1978</v>
      </c>
      <c r="N2091" s="29" t="s">
        <v>1986</v>
      </c>
      <c r="O2091" s="29" t="s">
        <v>1987</v>
      </c>
      <c r="P2091" s="29" t="s">
        <v>1981</v>
      </c>
      <c r="Q2091" s="29" t="s">
        <v>1982</v>
      </c>
      <c r="R2091" s="30">
        <v>44378</v>
      </c>
      <c r="S2091" s="30">
        <v>44378</v>
      </c>
      <c r="T2091" s="30">
        <v>44408</v>
      </c>
      <c r="U2091" s="30">
        <v>44408</v>
      </c>
      <c r="V2091" s="29" t="s">
        <v>1983</v>
      </c>
      <c r="W2091" s="29" t="s">
        <v>1984</v>
      </c>
      <c r="X2091" s="30">
        <v>44880</v>
      </c>
      <c r="Y2091" s="29" t="s">
        <v>2002</v>
      </c>
    </row>
    <row r="2092" spans="1:25" x14ac:dyDescent="0.25">
      <c r="A2092" s="28" t="s">
        <v>2261</v>
      </c>
      <c r="B2092" s="29" t="s">
        <v>2262</v>
      </c>
      <c r="C2092" s="29" t="s">
        <v>1060</v>
      </c>
      <c r="D2092" s="29" t="s">
        <v>2357</v>
      </c>
      <c r="E2092" s="29" t="s">
        <v>1061</v>
      </c>
      <c r="F2092" s="29" t="s">
        <v>1062</v>
      </c>
      <c r="G2092" s="29" t="s">
        <v>1975</v>
      </c>
      <c r="H2092" s="30">
        <v>44540</v>
      </c>
      <c r="I2092" s="30">
        <v>46022</v>
      </c>
      <c r="J2092" s="30" t="s">
        <v>1921</v>
      </c>
      <c r="K2092" s="29" t="s">
        <v>2264</v>
      </c>
      <c r="L2092" s="29" t="s">
        <v>2265</v>
      </c>
      <c r="M2092" s="29" t="s">
        <v>1978</v>
      </c>
      <c r="N2092" s="29" t="s">
        <v>1988</v>
      </c>
      <c r="O2092" s="29" t="s">
        <v>1989</v>
      </c>
      <c r="P2092" s="29" t="s">
        <v>1981</v>
      </c>
      <c r="Q2092" s="29" t="s">
        <v>1982</v>
      </c>
      <c r="R2092" s="30">
        <v>44409</v>
      </c>
      <c r="S2092" s="30">
        <v>44409</v>
      </c>
      <c r="T2092" s="30">
        <v>44540</v>
      </c>
      <c r="U2092" s="30">
        <v>44540</v>
      </c>
      <c r="V2092" s="29" t="s">
        <v>1983</v>
      </c>
      <c r="W2092" s="29" t="s">
        <v>1984</v>
      </c>
      <c r="X2092" s="30">
        <v>44880</v>
      </c>
      <c r="Y2092" s="29" t="s">
        <v>2002</v>
      </c>
    </row>
    <row r="2093" spans="1:25" x14ac:dyDescent="0.25">
      <c r="A2093" s="28" t="s">
        <v>2261</v>
      </c>
      <c r="B2093" s="29" t="s">
        <v>2262</v>
      </c>
      <c r="C2093" s="29" t="s">
        <v>1060</v>
      </c>
      <c r="D2093" s="29" t="s">
        <v>2357</v>
      </c>
      <c r="E2093" s="29" t="s">
        <v>1061</v>
      </c>
      <c r="F2093" s="29" t="s">
        <v>1062</v>
      </c>
      <c r="G2093" s="29" t="s">
        <v>1975</v>
      </c>
      <c r="H2093" s="30">
        <v>44540</v>
      </c>
      <c r="I2093" s="30">
        <v>46022</v>
      </c>
      <c r="J2093" s="30" t="s">
        <v>1921</v>
      </c>
      <c r="K2093" s="29" t="s">
        <v>2264</v>
      </c>
      <c r="L2093" s="29" t="s">
        <v>2265</v>
      </c>
      <c r="M2093" s="29" t="s">
        <v>1978</v>
      </c>
      <c r="N2093" s="29" t="s">
        <v>1990</v>
      </c>
      <c r="O2093" s="29" t="s">
        <v>1991</v>
      </c>
      <c r="P2093" s="29" t="s">
        <v>1981</v>
      </c>
      <c r="Q2093" s="29" t="s">
        <v>1982</v>
      </c>
      <c r="R2093" s="30">
        <v>45047</v>
      </c>
      <c r="S2093" s="30">
        <v>45177</v>
      </c>
      <c r="T2093" s="30">
        <v>45382</v>
      </c>
      <c r="U2093" s="30">
        <v>45405</v>
      </c>
      <c r="V2093" s="29" t="s">
        <v>1983</v>
      </c>
      <c r="W2093" s="29" t="s">
        <v>1984</v>
      </c>
      <c r="X2093" s="30">
        <v>44880</v>
      </c>
      <c r="Y2093" s="29" t="s">
        <v>2002</v>
      </c>
    </row>
    <row r="2094" spans="1:25" x14ac:dyDescent="0.25">
      <c r="A2094" s="28" t="s">
        <v>2261</v>
      </c>
      <c r="B2094" s="29" t="s">
        <v>2262</v>
      </c>
      <c r="C2094" s="29" t="s">
        <v>1060</v>
      </c>
      <c r="D2094" s="29" t="s">
        <v>2357</v>
      </c>
      <c r="E2094" s="29" t="s">
        <v>1061</v>
      </c>
      <c r="F2094" s="29" t="s">
        <v>1062</v>
      </c>
      <c r="G2094" s="29" t="s">
        <v>1975</v>
      </c>
      <c r="H2094" s="30">
        <v>44540</v>
      </c>
      <c r="I2094" s="30">
        <v>46022</v>
      </c>
      <c r="J2094" s="30" t="s">
        <v>1921</v>
      </c>
      <c r="K2094" s="29" t="s">
        <v>2264</v>
      </c>
      <c r="L2094" s="29" t="s">
        <v>2265</v>
      </c>
      <c r="M2094" s="29" t="s">
        <v>1978</v>
      </c>
      <c r="N2094" s="29" t="s">
        <v>1992</v>
      </c>
      <c r="O2094" s="29" t="s">
        <v>1993</v>
      </c>
      <c r="P2094" s="29" t="s">
        <v>1981</v>
      </c>
      <c r="Q2094" s="29" t="s">
        <v>1982</v>
      </c>
      <c r="R2094" s="30">
        <v>45551</v>
      </c>
      <c r="S2094" s="30">
        <v>45551</v>
      </c>
      <c r="T2094" s="30">
        <v>45611</v>
      </c>
      <c r="U2094" s="30">
        <v>45632</v>
      </c>
      <c r="V2094" s="29" t="s">
        <v>1983</v>
      </c>
      <c r="W2094" s="29" t="s">
        <v>1984</v>
      </c>
      <c r="X2094" s="30">
        <v>44880</v>
      </c>
      <c r="Y2094" s="29" t="s">
        <v>2002</v>
      </c>
    </row>
    <row r="2095" spans="1:25" x14ac:dyDescent="0.25">
      <c r="A2095" s="28" t="s">
        <v>2261</v>
      </c>
      <c r="B2095" s="29" t="s">
        <v>2262</v>
      </c>
      <c r="C2095" s="29" t="s">
        <v>1060</v>
      </c>
      <c r="D2095" s="29" t="s">
        <v>2357</v>
      </c>
      <c r="E2095" s="29" t="s">
        <v>1061</v>
      </c>
      <c r="F2095" s="29" t="s">
        <v>1062</v>
      </c>
      <c r="G2095" s="29" t="s">
        <v>1975</v>
      </c>
      <c r="H2095" s="30">
        <v>44540</v>
      </c>
      <c r="I2095" s="30">
        <v>46022</v>
      </c>
      <c r="J2095" s="30" t="s">
        <v>1921</v>
      </c>
      <c r="K2095" s="29" t="s">
        <v>2264</v>
      </c>
      <c r="L2095" s="29" t="s">
        <v>2265</v>
      </c>
      <c r="M2095" s="29" t="s">
        <v>1978</v>
      </c>
      <c r="N2095" s="29" t="s">
        <v>1994</v>
      </c>
      <c r="O2095" s="29" t="s">
        <v>1995</v>
      </c>
      <c r="P2095" s="29" t="s">
        <v>1981</v>
      </c>
      <c r="Q2095" s="29" t="s">
        <v>1982</v>
      </c>
      <c r="R2095" s="30">
        <v>45608</v>
      </c>
      <c r="S2095" s="30">
        <v>45608</v>
      </c>
      <c r="T2095" s="30">
        <v>45961</v>
      </c>
      <c r="U2095" s="30"/>
      <c r="V2095" s="29" t="s">
        <v>1983</v>
      </c>
      <c r="W2095" s="29" t="s">
        <v>1984</v>
      </c>
      <c r="X2095" s="30">
        <v>44880</v>
      </c>
      <c r="Y2095" s="29" t="s">
        <v>2002</v>
      </c>
    </row>
    <row r="2096" spans="1:25" x14ac:dyDescent="0.25">
      <c r="A2096" s="28" t="s">
        <v>2261</v>
      </c>
      <c r="B2096" s="29" t="s">
        <v>2262</v>
      </c>
      <c r="C2096" s="29" t="s">
        <v>1060</v>
      </c>
      <c r="D2096" s="29" t="s">
        <v>2357</v>
      </c>
      <c r="E2096" s="29" t="s">
        <v>1061</v>
      </c>
      <c r="F2096" s="29" t="s">
        <v>1062</v>
      </c>
      <c r="G2096" s="29" t="s">
        <v>1975</v>
      </c>
      <c r="H2096" s="30">
        <v>44540</v>
      </c>
      <c r="I2096" s="30">
        <v>46022</v>
      </c>
      <c r="J2096" s="30" t="s">
        <v>1921</v>
      </c>
      <c r="K2096" s="29" t="s">
        <v>2264</v>
      </c>
      <c r="L2096" s="29" t="s">
        <v>2265</v>
      </c>
      <c r="M2096" s="29" t="s">
        <v>1978</v>
      </c>
      <c r="N2096" s="29" t="s">
        <v>1996</v>
      </c>
      <c r="O2096" s="29" t="s">
        <v>1997</v>
      </c>
      <c r="P2096" s="29" t="s">
        <v>1981</v>
      </c>
      <c r="Q2096" s="29" t="s">
        <v>1982</v>
      </c>
      <c r="R2096" s="30">
        <v>45962</v>
      </c>
      <c r="S2096" s="30"/>
      <c r="T2096" s="30">
        <v>46022</v>
      </c>
      <c r="U2096" s="30"/>
      <c r="V2096" s="29" t="s">
        <v>1983</v>
      </c>
      <c r="W2096" s="29" t="s">
        <v>1984</v>
      </c>
      <c r="X2096" s="30">
        <v>44880</v>
      </c>
      <c r="Y2096" s="29" t="s">
        <v>2002</v>
      </c>
    </row>
    <row r="2097" spans="1:25" x14ac:dyDescent="0.25">
      <c r="A2097" s="28" t="s">
        <v>2261</v>
      </c>
      <c r="B2097" s="29" t="s">
        <v>2262</v>
      </c>
      <c r="C2097" s="29" t="s">
        <v>950</v>
      </c>
      <c r="D2097" s="29" t="s">
        <v>2320</v>
      </c>
      <c r="E2097" s="29" t="s">
        <v>951</v>
      </c>
      <c r="F2097" s="29" t="s">
        <v>952</v>
      </c>
      <c r="G2097" s="29" t="s">
        <v>1975</v>
      </c>
      <c r="H2097" s="30">
        <v>44543</v>
      </c>
      <c r="I2097" s="30">
        <v>45701</v>
      </c>
      <c r="J2097" s="30" t="s">
        <v>1921</v>
      </c>
      <c r="K2097" s="29" t="s">
        <v>2264</v>
      </c>
      <c r="L2097" s="29" t="s">
        <v>2265</v>
      </c>
      <c r="M2097" s="29" t="s">
        <v>1978</v>
      </c>
      <c r="N2097" s="29" t="s">
        <v>1979</v>
      </c>
      <c r="O2097" s="29" t="s">
        <v>1980</v>
      </c>
      <c r="P2097" s="29" t="s">
        <v>1981</v>
      </c>
      <c r="Q2097" s="29" t="s">
        <v>1982</v>
      </c>
      <c r="R2097" s="30">
        <v>45281</v>
      </c>
      <c r="S2097" s="30">
        <v>45281</v>
      </c>
      <c r="T2097" s="30">
        <v>45442</v>
      </c>
      <c r="U2097" s="30">
        <v>45468</v>
      </c>
      <c r="V2097" s="29" t="s">
        <v>2000</v>
      </c>
      <c r="W2097" s="29" t="s">
        <v>2001</v>
      </c>
      <c r="X2097" s="30">
        <v>44880</v>
      </c>
      <c r="Y2097" s="29" t="s">
        <v>1985</v>
      </c>
    </row>
    <row r="2098" spans="1:25" x14ac:dyDescent="0.25">
      <c r="A2098" s="28" t="s">
        <v>2261</v>
      </c>
      <c r="B2098" s="29" t="s">
        <v>2262</v>
      </c>
      <c r="C2098" s="29" t="s">
        <v>950</v>
      </c>
      <c r="D2098" s="29" t="s">
        <v>2320</v>
      </c>
      <c r="E2098" s="29" t="s">
        <v>951</v>
      </c>
      <c r="F2098" s="29" t="s">
        <v>952</v>
      </c>
      <c r="G2098" s="29" t="s">
        <v>1975</v>
      </c>
      <c r="H2098" s="30">
        <v>44543</v>
      </c>
      <c r="I2098" s="30">
        <v>45701</v>
      </c>
      <c r="J2098" s="30" t="s">
        <v>1921</v>
      </c>
      <c r="K2098" s="29" t="s">
        <v>2264</v>
      </c>
      <c r="L2098" s="29" t="s">
        <v>2265</v>
      </c>
      <c r="M2098" s="29" t="s">
        <v>1978</v>
      </c>
      <c r="N2098" s="29" t="s">
        <v>1986</v>
      </c>
      <c r="O2098" s="29" t="s">
        <v>1987</v>
      </c>
      <c r="P2098" s="29" t="s">
        <v>1981</v>
      </c>
      <c r="Q2098" s="29" t="s">
        <v>1982</v>
      </c>
      <c r="R2098" s="30">
        <v>45281</v>
      </c>
      <c r="S2098" s="30">
        <v>45281</v>
      </c>
      <c r="T2098" s="30">
        <v>45442</v>
      </c>
      <c r="U2098" s="30">
        <v>45468</v>
      </c>
      <c r="V2098" s="29" t="s">
        <v>2000</v>
      </c>
      <c r="W2098" s="29" t="s">
        <v>2001</v>
      </c>
      <c r="X2098" s="30">
        <v>44880</v>
      </c>
      <c r="Y2098" s="29" t="s">
        <v>1985</v>
      </c>
    </row>
    <row r="2099" spans="1:25" x14ac:dyDescent="0.25">
      <c r="A2099" s="28" t="s">
        <v>2261</v>
      </c>
      <c r="B2099" s="29" t="s">
        <v>2262</v>
      </c>
      <c r="C2099" s="29" t="s">
        <v>950</v>
      </c>
      <c r="D2099" s="29" t="s">
        <v>2320</v>
      </c>
      <c r="E2099" s="29" t="s">
        <v>951</v>
      </c>
      <c r="F2099" s="29" t="s">
        <v>952</v>
      </c>
      <c r="G2099" s="29" t="s">
        <v>1975</v>
      </c>
      <c r="H2099" s="30">
        <v>44543</v>
      </c>
      <c r="I2099" s="30">
        <v>45701</v>
      </c>
      <c r="J2099" s="30" t="s">
        <v>1921</v>
      </c>
      <c r="K2099" s="29" t="s">
        <v>2264</v>
      </c>
      <c r="L2099" s="29" t="s">
        <v>2265</v>
      </c>
      <c r="M2099" s="29" t="s">
        <v>1978</v>
      </c>
      <c r="N2099" s="29" t="s">
        <v>1988</v>
      </c>
      <c r="O2099" s="29" t="s">
        <v>1989</v>
      </c>
      <c r="P2099" s="29" t="s">
        <v>1981</v>
      </c>
      <c r="Q2099" s="29" t="s">
        <v>1982</v>
      </c>
      <c r="R2099" s="30">
        <v>45363</v>
      </c>
      <c r="S2099" s="30">
        <v>45363</v>
      </c>
      <c r="T2099" s="30">
        <v>45462</v>
      </c>
      <c r="U2099" s="30"/>
      <c r="V2099" s="29" t="s">
        <v>2000</v>
      </c>
      <c r="W2099" s="29" t="s">
        <v>2001</v>
      </c>
      <c r="X2099" s="30">
        <v>44880</v>
      </c>
      <c r="Y2099" s="29" t="s">
        <v>1985</v>
      </c>
    </row>
    <row r="2100" spans="1:25" x14ac:dyDescent="0.25">
      <c r="A2100" s="28" t="s">
        <v>2261</v>
      </c>
      <c r="B2100" s="29" t="s">
        <v>2262</v>
      </c>
      <c r="C2100" s="29" t="s">
        <v>950</v>
      </c>
      <c r="D2100" s="29" t="s">
        <v>2320</v>
      </c>
      <c r="E2100" s="29" t="s">
        <v>951</v>
      </c>
      <c r="F2100" s="29" t="s">
        <v>952</v>
      </c>
      <c r="G2100" s="29" t="s">
        <v>1975</v>
      </c>
      <c r="H2100" s="30">
        <v>44543</v>
      </c>
      <c r="I2100" s="30">
        <v>45701</v>
      </c>
      <c r="J2100" s="30" t="s">
        <v>1921</v>
      </c>
      <c r="K2100" s="29" t="s">
        <v>2264</v>
      </c>
      <c r="L2100" s="29" t="s">
        <v>2265</v>
      </c>
      <c r="M2100" s="29" t="s">
        <v>1978</v>
      </c>
      <c r="N2100" s="29" t="s">
        <v>1990</v>
      </c>
      <c r="O2100" s="29" t="s">
        <v>1991</v>
      </c>
      <c r="P2100" s="29" t="s">
        <v>1981</v>
      </c>
      <c r="Q2100" s="29" t="s">
        <v>1982</v>
      </c>
      <c r="R2100" s="30">
        <v>45363</v>
      </c>
      <c r="S2100" s="30">
        <v>45363</v>
      </c>
      <c r="T2100" s="30">
        <v>45462</v>
      </c>
      <c r="U2100" s="30"/>
      <c r="V2100" s="29" t="s">
        <v>2000</v>
      </c>
      <c r="W2100" s="29" t="s">
        <v>2001</v>
      </c>
      <c r="X2100" s="30">
        <v>44880</v>
      </c>
      <c r="Y2100" s="29" t="s">
        <v>1985</v>
      </c>
    </row>
    <row r="2101" spans="1:25" x14ac:dyDescent="0.25">
      <c r="A2101" s="28" t="s">
        <v>2261</v>
      </c>
      <c r="B2101" s="29" t="s">
        <v>2262</v>
      </c>
      <c r="C2101" s="29" t="s">
        <v>950</v>
      </c>
      <c r="D2101" s="29" t="s">
        <v>2320</v>
      </c>
      <c r="E2101" s="29" t="s">
        <v>951</v>
      </c>
      <c r="F2101" s="29" t="s">
        <v>952</v>
      </c>
      <c r="G2101" s="29" t="s">
        <v>1975</v>
      </c>
      <c r="H2101" s="30">
        <v>44543</v>
      </c>
      <c r="I2101" s="30">
        <v>45701</v>
      </c>
      <c r="J2101" s="30" t="s">
        <v>1921</v>
      </c>
      <c r="K2101" s="29" t="s">
        <v>2264</v>
      </c>
      <c r="L2101" s="29" t="s">
        <v>2265</v>
      </c>
      <c r="M2101" s="29" t="s">
        <v>1978</v>
      </c>
      <c r="N2101" s="29" t="s">
        <v>1992</v>
      </c>
      <c r="O2101" s="29" t="s">
        <v>1993</v>
      </c>
      <c r="P2101" s="29" t="s">
        <v>1981</v>
      </c>
      <c r="Q2101" s="29" t="s">
        <v>1982</v>
      </c>
      <c r="R2101" s="30">
        <v>45507</v>
      </c>
      <c r="S2101" s="30"/>
      <c r="T2101" s="30">
        <v>45507</v>
      </c>
      <c r="U2101" s="30"/>
      <c r="V2101" s="29" t="s">
        <v>2000</v>
      </c>
      <c r="W2101" s="29" t="s">
        <v>2001</v>
      </c>
      <c r="X2101" s="30">
        <v>44880</v>
      </c>
      <c r="Y2101" s="29" t="s">
        <v>1985</v>
      </c>
    </row>
    <row r="2102" spans="1:25" x14ac:dyDescent="0.25">
      <c r="A2102" s="28" t="s">
        <v>2261</v>
      </c>
      <c r="B2102" s="29" t="s">
        <v>2262</v>
      </c>
      <c r="C2102" s="29" t="s">
        <v>950</v>
      </c>
      <c r="D2102" s="29" t="s">
        <v>2320</v>
      </c>
      <c r="E2102" s="29" t="s">
        <v>951</v>
      </c>
      <c r="F2102" s="29" t="s">
        <v>952</v>
      </c>
      <c r="G2102" s="29" t="s">
        <v>1975</v>
      </c>
      <c r="H2102" s="30">
        <v>44543</v>
      </c>
      <c r="I2102" s="30">
        <v>45701</v>
      </c>
      <c r="J2102" s="30" t="s">
        <v>1921</v>
      </c>
      <c r="K2102" s="29" t="s">
        <v>2264</v>
      </c>
      <c r="L2102" s="29" t="s">
        <v>2265</v>
      </c>
      <c r="M2102" s="29" t="s">
        <v>1978</v>
      </c>
      <c r="N2102" s="29" t="s">
        <v>1994</v>
      </c>
      <c r="O2102" s="29" t="s">
        <v>1995</v>
      </c>
      <c r="P2102" s="29" t="s">
        <v>1981</v>
      </c>
      <c r="Q2102" s="29" t="s">
        <v>1982</v>
      </c>
      <c r="R2102" s="30">
        <v>45508</v>
      </c>
      <c r="S2102" s="30"/>
      <c r="T2102" s="30">
        <v>45807</v>
      </c>
      <c r="U2102" s="30"/>
      <c r="V2102" s="29" t="s">
        <v>2000</v>
      </c>
      <c r="W2102" s="29" t="s">
        <v>2001</v>
      </c>
      <c r="X2102" s="30">
        <v>44880</v>
      </c>
      <c r="Y2102" s="29" t="s">
        <v>1985</v>
      </c>
    </row>
    <row r="2103" spans="1:25" x14ac:dyDescent="0.25">
      <c r="A2103" s="28" t="s">
        <v>2261</v>
      </c>
      <c r="B2103" s="29" t="s">
        <v>2262</v>
      </c>
      <c r="C2103" s="29" t="s">
        <v>950</v>
      </c>
      <c r="D2103" s="29" t="s">
        <v>2320</v>
      </c>
      <c r="E2103" s="29" t="s">
        <v>951</v>
      </c>
      <c r="F2103" s="29" t="s">
        <v>952</v>
      </c>
      <c r="G2103" s="29" t="s">
        <v>1975</v>
      </c>
      <c r="H2103" s="30">
        <v>44543</v>
      </c>
      <c r="I2103" s="30">
        <v>45701</v>
      </c>
      <c r="J2103" s="30" t="s">
        <v>1921</v>
      </c>
      <c r="K2103" s="29" t="s">
        <v>2264</v>
      </c>
      <c r="L2103" s="29" t="s">
        <v>2265</v>
      </c>
      <c r="M2103" s="29" t="s">
        <v>1978</v>
      </c>
      <c r="N2103" s="29" t="s">
        <v>1996</v>
      </c>
      <c r="O2103" s="29" t="s">
        <v>1997</v>
      </c>
      <c r="P2103" s="29" t="s">
        <v>1981</v>
      </c>
      <c r="Q2103" s="29" t="s">
        <v>1982</v>
      </c>
      <c r="R2103" s="30">
        <v>45808</v>
      </c>
      <c r="S2103" s="30"/>
      <c r="T2103" s="30">
        <v>45867</v>
      </c>
      <c r="U2103" s="30"/>
      <c r="V2103" s="29" t="s">
        <v>2000</v>
      </c>
      <c r="W2103" s="29" t="s">
        <v>2001</v>
      </c>
      <c r="X2103" s="30">
        <v>44880</v>
      </c>
      <c r="Y2103" s="29" t="s">
        <v>1985</v>
      </c>
    </row>
    <row r="2104" spans="1:25" x14ac:dyDescent="0.25">
      <c r="A2104" s="28" t="s">
        <v>2261</v>
      </c>
      <c r="B2104" s="29" t="s">
        <v>2262</v>
      </c>
      <c r="C2104" s="29" t="s">
        <v>923</v>
      </c>
      <c r="D2104" s="29" t="s">
        <v>2311</v>
      </c>
      <c r="E2104" s="29" t="s">
        <v>924</v>
      </c>
      <c r="F2104" s="29" t="s">
        <v>925</v>
      </c>
      <c r="G2104" s="29" t="s">
        <v>1975</v>
      </c>
      <c r="H2104" s="30">
        <v>44544</v>
      </c>
      <c r="I2104" s="30">
        <v>46022</v>
      </c>
      <c r="J2104" s="30" t="s">
        <v>1921</v>
      </c>
      <c r="K2104" s="29" t="s">
        <v>2264</v>
      </c>
      <c r="L2104" s="29" t="s">
        <v>2265</v>
      </c>
      <c r="M2104" s="29" t="s">
        <v>1978</v>
      </c>
      <c r="N2104" s="29" t="s">
        <v>1979</v>
      </c>
      <c r="O2104" s="29" t="s">
        <v>1980</v>
      </c>
      <c r="P2104" s="29" t="s">
        <v>1981</v>
      </c>
      <c r="Q2104" s="29" t="s">
        <v>1982</v>
      </c>
      <c r="R2104" s="30">
        <v>44540</v>
      </c>
      <c r="S2104" s="30">
        <v>44540</v>
      </c>
      <c r="T2104" s="30">
        <v>44560</v>
      </c>
      <c r="U2104" s="30">
        <v>44560</v>
      </c>
      <c r="V2104" s="29" t="s">
        <v>1983</v>
      </c>
      <c r="W2104" s="29" t="s">
        <v>1984</v>
      </c>
      <c r="X2104" s="30">
        <v>44880</v>
      </c>
      <c r="Y2104" s="29" t="s">
        <v>1985</v>
      </c>
    </row>
    <row r="2105" spans="1:25" x14ac:dyDescent="0.25">
      <c r="A2105" s="28" t="s">
        <v>2261</v>
      </c>
      <c r="B2105" s="29" t="s">
        <v>2262</v>
      </c>
      <c r="C2105" s="29" t="s">
        <v>923</v>
      </c>
      <c r="D2105" s="29" t="s">
        <v>2311</v>
      </c>
      <c r="E2105" s="29" t="s">
        <v>924</v>
      </c>
      <c r="F2105" s="29" t="s">
        <v>925</v>
      </c>
      <c r="G2105" s="29" t="s">
        <v>1975</v>
      </c>
      <c r="H2105" s="30">
        <v>44544</v>
      </c>
      <c r="I2105" s="30">
        <v>46022</v>
      </c>
      <c r="J2105" s="30" t="s">
        <v>1921</v>
      </c>
      <c r="K2105" s="29" t="s">
        <v>2264</v>
      </c>
      <c r="L2105" s="29" t="s">
        <v>2265</v>
      </c>
      <c r="M2105" s="29" t="s">
        <v>1978</v>
      </c>
      <c r="N2105" s="29" t="s">
        <v>1986</v>
      </c>
      <c r="O2105" s="29" t="s">
        <v>1987</v>
      </c>
      <c r="P2105" s="29" t="s">
        <v>1981</v>
      </c>
      <c r="Q2105" s="29" t="s">
        <v>1982</v>
      </c>
      <c r="R2105" s="30">
        <v>44563</v>
      </c>
      <c r="S2105" s="30">
        <v>44563</v>
      </c>
      <c r="T2105" s="30">
        <v>45021</v>
      </c>
      <c r="U2105" s="30">
        <v>45021</v>
      </c>
      <c r="V2105" s="29" t="s">
        <v>1983</v>
      </c>
      <c r="W2105" s="29" t="s">
        <v>1984</v>
      </c>
      <c r="X2105" s="30">
        <v>44880</v>
      </c>
      <c r="Y2105" s="29" t="s">
        <v>1985</v>
      </c>
    </row>
    <row r="2106" spans="1:25" x14ac:dyDescent="0.25">
      <c r="A2106" s="28" t="s">
        <v>2261</v>
      </c>
      <c r="B2106" s="29" t="s">
        <v>2262</v>
      </c>
      <c r="C2106" s="29" t="s">
        <v>923</v>
      </c>
      <c r="D2106" s="29" t="s">
        <v>2311</v>
      </c>
      <c r="E2106" s="29" t="s">
        <v>924</v>
      </c>
      <c r="F2106" s="29" t="s">
        <v>925</v>
      </c>
      <c r="G2106" s="29" t="s">
        <v>1975</v>
      </c>
      <c r="H2106" s="30">
        <v>44544</v>
      </c>
      <c r="I2106" s="30">
        <v>46022</v>
      </c>
      <c r="J2106" s="30" t="s">
        <v>1921</v>
      </c>
      <c r="K2106" s="29" t="s">
        <v>2264</v>
      </c>
      <c r="L2106" s="29" t="s">
        <v>2265</v>
      </c>
      <c r="M2106" s="29" t="s">
        <v>1978</v>
      </c>
      <c r="N2106" s="29" t="s">
        <v>1988</v>
      </c>
      <c r="O2106" s="29" t="s">
        <v>1989</v>
      </c>
      <c r="P2106" s="29" t="s">
        <v>1981</v>
      </c>
      <c r="Q2106" s="29" t="s">
        <v>1982</v>
      </c>
      <c r="R2106" s="30">
        <v>45075</v>
      </c>
      <c r="S2106" s="30">
        <v>45075</v>
      </c>
      <c r="T2106" s="30">
        <v>45135</v>
      </c>
      <c r="U2106" s="30">
        <v>45503</v>
      </c>
      <c r="V2106" s="29" t="s">
        <v>1983</v>
      </c>
      <c r="W2106" s="29" t="s">
        <v>1984</v>
      </c>
      <c r="X2106" s="30">
        <v>44880</v>
      </c>
      <c r="Y2106" s="29" t="s">
        <v>1985</v>
      </c>
    </row>
    <row r="2107" spans="1:25" x14ac:dyDescent="0.25">
      <c r="A2107" s="28" t="s">
        <v>2261</v>
      </c>
      <c r="B2107" s="29" t="s">
        <v>2262</v>
      </c>
      <c r="C2107" s="29" t="s">
        <v>923</v>
      </c>
      <c r="D2107" s="29" t="s">
        <v>2311</v>
      </c>
      <c r="E2107" s="29" t="s">
        <v>924</v>
      </c>
      <c r="F2107" s="29" t="s">
        <v>925</v>
      </c>
      <c r="G2107" s="29" t="s">
        <v>1975</v>
      </c>
      <c r="H2107" s="30">
        <v>44544</v>
      </c>
      <c r="I2107" s="30">
        <v>46022</v>
      </c>
      <c r="J2107" s="30" t="s">
        <v>1921</v>
      </c>
      <c r="K2107" s="29" t="s">
        <v>2264</v>
      </c>
      <c r="L2107" s="29" t="s">
        <v>2265</v>
      </c>
      <c r="M2107" s="29" t="s">
        <v>1978</v>
      </c>
      <c r="N2107" s="29" t="s">
        <v>1990</v>
      </c>
      <c r="O2107" s="29" t="s">
        <v>1991</v>
      </c>
      <c r="P2107" s="29" t="s">
        <v>1981</v>
      </c>
      <c r="Q2107" s="29" t="s">
        <v>1982</v>
      </c>
      <c r="R2107" s="30">
        <v>45136</v>
      </c>
      <c r="S2107" s="30">
        <v>45136</v>
      </c>
      <c r="T2107" s="30">
        <v>45493</v>
      </c>
      <c r="U2107" s="30">
        <v>45503</v>
      </c>
      <c r="V2107" s="29" t="s">
        <v>1983</v>
      </c>
      <c r="W2107" s="29" t="s">
        <v>1984</v>
      </c>
      <c r="X2107" s="30">
        <v>44880</v>
      </c>
      <c r="Y2107" s="29" t="s">
        <v>1985</v>
      </c>
    </row>
    <row r="2108" spans="1:25" x14ac:dyDescent="0.25">
      <c r="A2108" s="28" t="s">
        <v>2261</v>
      </c>
      <c r="B2108" s="29" t="s">
        <v>2262</v>
      </c>
      <c r="C2108" s="29" t="s">
        <v>923</v>
      </c>
      <c r="D2108" s="29" t="s">
        <v>2311</v>
      </c>
      <c r="E2108" s="29" t="s">
        <v>924</v>
      </c>
      <c r="F2108" s="29" t="s">
        <v>925</v>
      </c>
      <c r="G2108" s="29" t="s">
        <v>1975</v>
      </c>
      <c r="H2108" s="30">
        <v>44544</v>
      </c>
      <c r="I2108" s="30">
        <v>46022</v>
      </c>
      <c r="J2108" s="30" t="s">
        <v>1921</v>
      </c>
      <c r="K2108" s="29" t="s">
        <v>2264</v>
      </c>
      <c r="L2108" s="29" t="s">
        <v>2265</v>
      </c>
      <c r="M2108" s="29" t="s">
        <v>1978</v>
      </c>
      <c r="N2108" s="29" t="s">
        <v>1992</v>
      </c>
      <c r="O2108" s="29" t="s">
        <v>1993</v>
      </c>
      <c r="P2108" s="29" t="s">
        <v>1981</v>
      </c>
      <c r="Q2108" s="29" t="s">
        <v>1982</v>
      </c>
      <c r="R2108" s="30">
        <v>45726</v>
      </c>
      <c r="S2108" s="30"/>
      <c r="T2108" s="30">
        <v>45728</v>
      </c>
      <c r="U2108" s="30"/>
      <c r="V2108" s="29" t="s">
        <v>1983</v>
      </c>
      <c r="W2108" s="29" t="s">
        <v>1984</v>
      </c>
      <c r="X2108" s="30">
        <v>44880</v>
      </c>
      <c r="Y2108" s="29" t="s">
        <v>1985</v>
      </c>
    </row>
    <row r="2109" spans="1:25" x14ac:dyDescent="0.25">
      <c r="A2109" s="28" t="s">
        <v>2261</v>
      </c>
      <c r="B2109" s="29" t="s">
        <v>2262</v>
      </c>
      <c r="C2109" s="29" t="s">
        <v>923</v>
      </c>
      <c r="D2109" s="29" t="s">
        <v>2311</v>
      </c>
      <c r="E2109" s="29" t="s">
        <v>924</v>
      </c>
      <c r="F2109" s="29" t="s">
        <v>925</v>
      </c>
      <c r="G2109" s="29" t="s">
        <v>1975</v>
      </c>
      <c r="H2109" s="30">
        <v>44544</v>
      </c>
      <c r="I2109" s="30">
        <v>46022</v>
      </c>
      <c r="J2109" s="30" t="s">
        <v>1921</v>
      </c>
      <c r="K2109" s="29" t="s">
        <v>2264</v>
      </c>
      <c r="L2109" s="29" t="s">
        <v>2265</v>
      </c>
      <c r="M2109" s="29" t="s">
        <v>1978</v>
      </c>
      <c r="N2109" s="29" t="s">
        <v>1994</v>
      </c>
      <c r="O2109" s="29" t="s">
        <v>1995</v>
      </c>
      <c r="P2109" s="29" t="s">
        <v>1981</v>
      </c>
      <c r="Q2109" s="29" t="s">
        <v>1982</v>
      </c>
      <c r="R2109" s="30">
        <v>45729</v>
      </c>
      <c r="S2109" s="30"/>
      <c r="T2109" s="30">
        <v>46094</v>
      </c>
      <c r="U2109" s="30"/>
      <c r="V2109" s="29" t="s">
        <v>1983</v>
      </c>
      <c r="W2109" s="29" t="s">
        <v>1984</v>
      </c>
      <c r="X2109" s="30">
        <v>44880</v>
      </c>
      <c r="Y2109" s="29" t="s">
        <v>1985</v>
      </c>
    </row>
    <row r="2110" spans="1:25" x14ac:dyDescent="0.25">
      <c r="A2110" s="28" t="s">
        <v>2261</v>
      </c>
      <c r="B2110" s="29" t="s">
        <v>2262</v>
      </c>
      <c r="C2110" s="29" t="s">
        <v>923</v>
      </c>
      <c r="D2110" s="29" t="s">
        <v>2311</v>
      </c>
      <c r="E2110" s="29" t="s">
        <v>924</v>
      </c>
      <c r="F2110" s="29" t="s">
        <v>925</v>
      </c>
      <c r="G2110" s="29" t="s">
        <v>1975</v>
      </c>
      <c r="H2110" s="30">
        <v>44544</v>
      </c>
      <c r="I2110" s="30">
        <v>46022</v>
      </c>
      <c r="J2110" s="30" t="s">
        <v>1921</v>
      </c>
      <c r="K2110" s="29" t="s">
        <v>2264</v>
      </c>
      <c r="L2110" s="29" t="s">
        <v>2265</v>
      </c>
      <c r="M2110" s="29" t="s">
        <v>1978</v>
      </c>
      <c r="N2110" s="29" t="s">
        <v>1996</v>
      </c>
      <c r="O2110" s="29" t="s">
        <v>1997</v>
      </c>
      <c r="P2110" s="29" t="s">
        <v>1981</v>
      </c>
      <c r="Q2110" s="29" t="s">
        <v>1982</v>
      </c>
      <c r="R2110" s="30">
        <v>46095</v>
      </c>
      <c r="S2110" s="30"/>
      <c r="T2110" s="30">
        <v>46248</v>
      </c>
      <c r="U2110" s="30"/>
      <c r="V2110" s="29" t="s">
        <v>1983</v>
      </c>
      <c r="W2110" s="29" t="s">
        <v>1984</v>
      </c>
      <c r="X2110" s="30">
        <v>44880</v>
      </c>
      <c r="Y2110" s="29" t="s">
        <v>1985</v>
      </c>
    </row>
    <row r="2111" spans="1:25" x14ac:dyDescent="0.25">
      <c r="A2111" s="28" t="s">
        <v>2261</v>
      </c>
      <c r="B2111" s="29" t="s">
        <v>2262</v>
      </c>
      <c r="C2111" s="29" t="s">
        <v>845</v>
      </c>
      <c r="D2111" s="29" t="s">
        <v>2285</v>
      </c>
      <c r="E2111" s="29" t="s">
        <v>846</v>
      </c>
      <c r="F2111" s="29" t="s">
        <v>847</v>
      </c>
      <c r="G2111" s="29" t="s">
        <v>1975</v>
      </c>
      <c r="H2111" s="30">
        <v>44543</v>
      </c>
      <c r="I2111" s="30">
        <v>46387</v>
      </c>
      <c r="J2111" s="30" t="s">
        <v>1921</v>
      </c>
      <c r="K2111" s="29" t="s">
        <v>2264</v>
      </c>
      <c r="L2111" s="29" t="s">
        <v>2265</v>
      </c>
      <c r="M2111" s="29" t="s">
        <v>1978</v>
      </c>
      <c r="N2111" s="29" t="s">
        <v>1979</v>
      </c>
      <c r="O2111" s="29" t="s">
        <v>1980</v>
      </c>
      <c r="P2111" s="29" t="s">
        <v>1981</v>
      </c>
      <c r="Q2111" s="29" t="s">
        <v>1982</v>
      </c>
      <c r="R2111" s="30">
        <v>44533</v>
      </c>
      <c r="S2111" s="30">
        <v>44306</v>
      </c>
      <c r="T2111" s="30">
        <v>44543</v>
      </c>
      <c r="U2111" s="30">
        <v>44543</v>
      </c>
      <c r="V2111" s="29" t="s">
        <v>2000</v>
      </c>
      <c r="W2111" s="29" t="s">
        <v>2001</v>
      </c>
      <c r="X2111" s="30">
        <v>44880</v>
      </c>
      <c r="Y2111" s="29" t="s">
        <v>2002</v>
      </c>
    </row>
    <row r="2112" spans="1:25" x14ac:dyDescent="0.25">
      <c r="A2112" s="28" t="s">
        <v>2261</v>
      </c>
      <c r="B2112" s="29" t="s">
        <v>2262</v>
      </c>
      <c r="C2112" s="29" t="s">
        <v>845</v>
      </c>
      <c r="D2112" s="29" t="s">
        <v>2285</v>
      </c>
      <c r="E2112" s="29" t="s">
        <v>846</v>
      </c>
      <c r="F2112" s="29" t="s">
        <v>847</v>
      </c>
      <c r="G2112" s="29" t="s">
        <v>1975</v>
      </c>
      <c r="H2112" s="30">
        <v>44543</v>
      </c>
      <c r="I2112" s="30">
        <v>46387</v>
      </c>
      <c r="J2112" s="30" t="s">
        <v>1921</v>
      </c>
      <c r="K2112" s="29" t="s">
        <v>2264</v>
      </c>
      <c r="L2112" s="29" t="s">
        <v>2265</v>
      </c>
      <c r="M2112" s="29" t="s">
        <v>1978</v>
      </c>
      <c r="N2112" s="29" t="s">
        <v>1986</v>
      </c>
      <c r="O2112" s="29" t="s">
        <v>1987</v>
      </c>
      <c r="P2112" s="29" t="s">
        <v>1981</v>
      </c>
      <c r="Q2112" s="29" t="s">
        <v>1982</v>
      </c>
      <c r="R2112" s="30">
        <v>44533</v>
      </c>
      <c r="S2112" s="30">
        <v>44306</v>
      </c>
      <c r="T2112" s="30">
        <v>44543</v>
      </c>
      <c r="U2112" s="30">
        <v>44543</v>
      </c>
      <c r="V2112" s="29" t="s">
        <v>2000</v>
      </c>
      <c r="W2112" s="29" t="s">
        <v>2001</v>
      </c>
      <c r="X2112" s="30">
        <v>44880</v>
      </c>
      <c r="Y2112" s="29" t="s">
        <v>2002</v>
      </c>
    </row>
    <row r="2113" spans="1:25" x14ac:dyDescent="0.25">
      <c r="A2113" s="28" t="s">
        <v>2261</v>
      </c>
      <c r="B2113" s="29" t="s">
        <v>2262</v>
      </c>
      <c r="C2113" s="29" t="s">
        <v>845</v>
      </c>
      <c r="D2113" s="29" t="s">
        <v>2285</v>
      </c>
      <c r="E2113" s="29" t="s">
        <v>846</v>
      </c>
      <c r="F2113" s="29" t="s">
        <v>847</v>
      </c>
      <c r="G2113" s="29" t="s">
        <v>1975</v>
      </c>
      <c r="H2113" s="30">
        <v>44543</v>
      </c>
      <c r="I2113" s="30">
        <v>46387</v>
      </c>
      <c r="J2113" s="30" t="s">
        <v>1921</v>
      </c>
      <c r="K2113" s="29" t="s">
        <v>2264</v>
      </c>
      <c r="L2113" s="29" t="s">
        <v>2265</v>
      </c>
      <c r="M2113" s="29" t="s">
        <v>1978</v>
      </c>
      <c r="N2113" s="29" t="s">
        <v>1988</v>
      </c>
      <c r="O2113" s="29" t="s">
        <v>1989</v>
      </c>
      <c r="P2113" s="29" t="s">
        <v>1981</v>
      </c>
      <c r="Q2113" s="29" t="s">
        <v>1982</v>
      </c>
      <c r="R2113" s="30">
        <v>44988</v>
      </c>
      <c r="S2113" s="30">
        <v>45217</v>
      </c>
      <c r="T2113" s="30">
        <v>45026</v>
      </c>
      <c r="U2113" s="30">
        <v>45217</v>
      </c>
      <c r="V2113" s="29" t="s">
        <v>2000</v>
      </c>
      <c r="W2113" s="29" t="s">
        <v>2001</v>
      </c>
      <c r="X2113" s="30">
        <v>44880</v>
      </c>
      <c r="Y2113" s="29" t="s">
        <v>2002</v>
      </c>
    </row>
    <row r="2114" spans="1:25" x14ac:dyDescent="0.25">
      <c r="A2114" s="28" t="s">
        <v>2261</v>
      </c>
      <c r="B2114" s="29" t="s">
        <v>2262</v>
      </c>
      <c r="C2114" s="29" t="s">
        <v>845</v>
      </c>
      <c r="D2114" s="29" t="s">
        <v>2285</v>
      </c>
      <c r="E2114" s="29" t="s">
        <v>846</v>
      </c>
      <c r="F2114" s="29" t="s">
        <v>847</v>
      </c>
      <c r="G2114" s="29" t="s">
        <v>1975</v>
      </c>
      <c r="H2114" s="30">
        <v>44543</v>
      </c>
      <c r="I2114" s="30">
        <v>46387</v>
      </c>
      <c r="J2114" s="30" t="s">
        <v>1921</v>
      </c>
      <c r="K2114" s="29" t="s">
        <v>2264</v>
      </c>
      <c r="L2114" s="29" t="s">
        <v>2265</v>
      </c>
      <c r="M2114" s="29" t="s">
        <v>1978</v>
      </c>
      <c r="N2114" s="29" t="s">
        <v>1990</v>
      </c>
      <c r="O2114" s="29" t="s">
        <v>1991</v>
      </c>
      <c r="P2114" s="29" t="s">
        <v>1981</v>
      </c>
      <c r="Q2114" s="29" t="s">
        <v>1982</v>
      </c>
      <c r="R2114" s="30">
        <v>44994</v>
      </c>
      <c r="S2114" s="30">
        <v>45217</v>
      </c>
      <c r="T2114" s="30">
        <v>45026</v>
      </c>
      <c r="U2114" s="30">
        <v>45217</v>
      </c>
      <c r="V2114" s="29" t="s">
        <v>2000</v>
      </c>
      <c r="W2114" s="29" t="s">
        <v>2001</v>
      </c>
      <c r="X2114" s="30">
        <v>44880</v>
      </c>
      <c r="Y2114" s="29" t="s">
        <v>2002</v>
      </c>
    </row>
    <row r="2115" spans="1:25" x14ac:dyDescent="0.25">
      <c r="A2115" s="28" t="s">
        <v>2261</v>
      </c>
      <c r="B2115" s="29" t="s">
        <v>2262</v>
      </c>
      <c r="C2115" s="29" t="s">
        <v>845</v>
      </c>
      <c r="D2115" s="29" t="s">
        <v>2285</v>
      </c>
      <c r="E2115" s="29" t="s">
        <v>846</v>
      </c>
      <c r="F2115" s="29" t="s">
        <v>847</v>
      </c>
      <c r="G2115" s="29" t="s">
        <v>1975</v>
      </c>
      <c r="H2115" s="30">
        <v>44543</v>
      </c>
      <c r="I2115" s="30">
        <v>46387</v>
      </c>
      <c r="J2115" s="30" t="s">
        <v>1921</v>
      </c>
      <c r="K2115" s="29" t="s">
        <v>2264</v>
      </c>
      <c r="L2115" s="29" t="s">
        <v>2265</v>
      </c>
      <c r="M2115" s="29" t="s">
        <v>1978</v>
      </c>
      <c r="N2115" s="29" t="s">
        <v>1992</v>
      </c>
      <c r="O2115" s="29" t="s">
        <v>1993</v>
      </c>
      <c r="P2115" s="29" t="s">
        <v>1981</v>
      </c>
      <c r="Q2115" s="29" t="s">
        <v>1982</v>
      </c>
      <c r="R2115" s="30">
        <v>45504</v>
      </c>
      <c r="S2115" s="30"/>
      <c r="T2115" s="30">
        <v>45504</v>
      </c>
      <c r="U2115" s="30"/>
      <c r="V2115" s="29" t="s">
        <v>2000</v>
      </c>
      <c r="W2115" s="29" t="s">
        <v>2001</v>
      </c>
      <c r="X2115" s="30">
        <v>44880</v>
      </c>
      <c r="Y2115" s="29" t="s">
        <v>2002</v>
      </c>
    </row>
    <row r="2116" spans="1:25" x14ac:dyDescent="0.25">
      <c r="A2116" s="28" t="s">
        <v>2261</v>
      </c>
      <c r="B2116" s="29" t="s">
        <v>2262</v>
      </c>
      <c r="C2116" s="29" t="s">
        <v>845</v>
      </c>
      <c r="D2116" s="29" t="s">
        <v>2285</v>
      </c>
      <c r="E2116" s="29" t="s">
        <v>846</v>
      </c>
      <c r="F2116" s="29" t="s">
        <v>847</v>
      </c>
      <c r="G2116" s="29" t="s">
        <v>1975</v>
      </c>
      <c r="H2116" s="30">
        <v>44543</v>
      </c>
      <c r="I2116" s="30">
        <v>46387</v>
      </c>
      <c r="J2116" s="30" t="s">
        <v>1921</v>
      </c>
      <c r="K2116" s="29" t="s">
        <v>2264</v>
      </c>
      <c r="L2116" s="29" t="s">
        <v>2265</v>
      </c>
      <c r="M2116" s="29" t="s">
        <v>1978</v>
      </c>
      <c r="N2116" s="29" t="s">
        <v>1994</v>
      </c>
      <c r="O2116" s="29" t="s">
        <v>1995</v>
      </c>
      <c r="P2116" s="29" t="s">
        <v>1981</v>
      </c>
      <c r="Q2116" s="29" t="s">
        <v>1982</v>
      </c>
      <c r="R2116" s="30">
        <v>45565</v>
      </c>
      <c r="S2116" s="30">
        <v>45511</v>
      </c>
      <c r="T2116" s="30">
        <v>45686</v>
      </c>
      <c r="U2116" s="30"/>
      <c r="V2116" s="29" t="s">
        <v>2000</v>
      </c>
      <c r="W2116" s="29" t="s">
        <v>2001</v>
      </c>
      <c r="X2116" s="30">
        <v>44880</v>
      </c>
      <c r="Y2116" s="29" t="s">
        <v>2002</v>
      </c>
    </row>
    <row r="2117" spans="1:25" x14ac:dyDescent="0.25">
      <c r="A2117" s="28" t="s">
        <v>2261</v>
      </c>
      <c r="B2117" s="29" t="s">
        <v>2262</v>
      </c>
      <c r="C2117" s="29" t="s">
        <v>845</v>
      </c>
      <c r="D2117" s="29" t="s">
        <v>2285</v>
      </c>
      <c r="E2117" s="29" t="s">
        <v>846</v>
      </c>
      <c r="F2117" s="29" t="s">
        <v>847</v>
      </c>
      <c r="G2117" s="29" t="s">
        <v>1975</v>
      </c>
      <c r="H2117" s="30">
        <v>44543</v>
      </c>
      <c r="I2117" s="30">
        <v>46387</v>
      </c>
      <c r="J2117" s="30" t="s">
        <v>1921</v>
      </c>
      <c r="K2117" s="29" t="s">
        <v>2264</v>
      </c>
      <c r="L2117" s="29" t="s">
        <v>2265</v>
      </c>
      <c r="M2117" s="29" t="s">
        <v>1978</v>
      </c>
      <c r="N2117" s="29" t="s">
        <v>1996</v>
      </c>
      <c r="O2117" s="29" t="s">
        <v>1997</v>
      </c>
      <c r="P2117" s="29" t="s">
        <v>1981</v>
      </c>
      <c r="Q2117" s="29" t="s">
        <v>1982</v>
      </c>
      <c r="R2117" s="30">
        <v>45686</v>
      </c>
      <c r="S2117" s="30"/>
      <c r="T2117" s="30">
        <v>45746</v>
      </c>
      <c r="U2117" s="30"/>
      <c r="V2117" s="29" t="s">
        <v>2000</v>
      </c>
      <c r="W2117" s="29" t="s">
        <v>2001</v>
      </c>
      <c r="X2117" s="30">
        <v>44880</v>
      </c>
      <c r="Y2117" s="29" t="s">
        <v>2002</v>
      </c>
    </row>
    <row r="2118" spans="1:25" x14ac:dyDescent="0.25">
      <c r="A2118" s="28" t="s">
        <v>2261</v>
      </c>
      <c r="B2118" s="29" t="s">
        <v>2262</v>
      </c>
      <c r="C2118" s="29" t="s">
        <v>988</v>
      </c>
      <c r="D2118" s="29" t="s">
        <v>2333</v>
      </c>
      <c r="E2118" s="29" t="s">
        <v>989</v>
      </c>
      <c r="F2118" s="29" t="s">
        <v>990</v>
      </c>
      <c r="G2118" s="29" t="s">
        <v>1975</v>
      </c>
      <c r="H2118" s="30">
        <v>44544</v>
      </c>
      <c r="I2118" s="30">
        <v>46387</v>
      </c>
      <c r="J2118" s="30" t="s">
        <v>1921</v>
      </c>
      <c r="K2118" s="29" t="s">
        <v>2264</v>
      </c>
      <c r="L2118" s="29" t="s">
        <v>2265</v>
      </c>
      <c r="M2118" s="29" t="s">
        <v>1978</v>
      </c>
      <c r="N2118" s="29" t="s">
        <v>1979</v>
      </c>
      <c r="O2118" s="29" t="s">
        <v>1980</v>
      </c>
      <c r="P2118" s="29" t="s">
        <v>1981</v>
      </c>
      <c r="Q2118" s="29" t="s">
        <v>1982</v>
      </c>
      <c r="R2118" s="30">
        <v>44532</v>
      </c>
      <c r="S2118" s="30">
        <v>44532</v>
      </c>
      <c r="T2118" s="30">
        <v>44544</v>
      </c>
      <c r="U2118" s="30">
        <v>44544</v>
      </c>
      <c r="V2118" s="29" t="s">
        <v>1983</v>
      </c>
      <c r="W2118" s="29" t="s">
        <v>1984</v>
      </c>
      <c r="X2118" s="30">
        <v>44880</v>
      </c>
      <c r="Y2118" s="29" t="s">
        <v>1985</v>
      </c>
    </row>
    <row r="2119" spans="1:25" x14ac:dyDescent="0.25">
      <c r="A2119" s="28" t="s">
        <v>2261</v>
      </c>
      <c r="B2119" s="29" t="s">
        <v>2262</v>
      </c>
      <c r="C2119" s="29" t="s">
        <v>988</v>
      </c>
      <c r="D2119" s="29" t="s">
        <v>2333</v>
      </c>
      <c r="E2119" s="29" t="s">
        <v>989</v>
      </c>
      <c r="F2119" s="29" t="s">
        <v>990</v>
      </c>
      <c r="G2119" s="29" t="s">
        <v>1975</v>
      </c>
      <c r="H2119" s="30">
        <v>44544</v>
      </c>
      <c r="I2119" s="30">
        <v>46387</v>
      </c>
      <c r="J2119" s="30" t="s">
        <v>1921</v>
      </c>
      <c r="K2119" s="29" t="s">
        <v>2264</v>
      </c>
      <c r="L2119" s="29" t="s">
        <v>2265</v>
      </c>
      <c r="M2119" s="29" t="s">
        <v>1978</v>
      </c>
      <c r="N2119" s="29" t="s">
        <v>1986</v>
      </c>
      <c r="O2119" s="29" t="s">
        <v>1987</v>
      </c>
      <c r="P2119" s="29" t="s">
        <v>1981</v>
      </c>
      <c r="Q2119" s="29" t="s">
        <v>1982</v>
      </c>
      <c r="R2119" s="30">
        <v>44534</v>
      </c>
      <c r="S2119" s="30">
        <v>44534</v>
      </c>
      <c r="T2119" s="30">
        <v>44544</v>
      </c>
      <c r="U2119" s="30">
        <v>44544</v>
      </c>
      <c r="V2119" s="29" t="s">
        <v>1983</v>
      </c>
      <c r="W2119" s="29" t="s">
        <v>1984</v>
      </c>
      <c r="X2119" s="30">
        <v>44880</v>
      </c>
      <c r="Y2119" s="29" t="s">
        <v>1985</v>
      </c>
    </row>
    <row r="2120" spans="1:25" x14ac:dyDescent="0.25">
      <c r="A2120" s="28" t="s">
        <v>2261</v>
      </c>
      <c r="B2120" s="29" t="s">
        <v>2262</v>
      </c>
      <c r="C2120" s="29" t="s">
        <v>988</v>
      </c>
      <c r="D2120" s="29" t="s">
        <v>2333</v>
      </c>
      <c r="E2120" s="29" t="s">
        <v>989</v>
      </c>
      <c r="F2120" s="29" t="s">
        <v>990</v>
      </c>
      <c r="G2120" s="29" t="s">
        <v>1975</v>
      </c>
      <c r="H2120" s="30">
        <v>44544</v>
      </c>
      <c r="I2120" s="30">
        <v>46387</v>
      </c>
      <c r="J2120" s="30" t="s">
        <v>1921</v>
      </c>
      <c r="K2120" s="29" t="s">
        <v>2264</v>
      </c>
      <c r="L2120" s="29" t="s">
        <v>2265</v>
      </c>
      <c r="M2120" s="29" t="s">
        <v>1978</v>
      </c>
      <c r="N2120" s="29" t="s">
        <v>1988</v>
      </c>
      <c r="O2120" s="29" t="s">
        <v>1989</v>
      </c>
      <c r="P2120" s="29" t="s">
        <v>1981</v>
      </c>
      <c r="Q2120" s="29" t="s">
        <v>1982</v>
      </c>
      <c r="R2120" s="30">
        <v>45575</v>
      </c>
      <c r="S2120" s="30"/>
      <c r="T2120" s="30">
        <v>45726</v>
      </c>
      <c r="U2120" s="30"/>
      <c r="V2120" s="29" t="s">
        <v>1983</v>
      </c>
      <c r="W2120" s="29" t="s">
        <v>1984</v>
      </c>
      <c r="X2120" s="30">
        <v>44880</v>
      </c>
      <c r="Y2120" s="29" t="s">
        <v>1985</v>
      </c>
    </row>
    <row r="2121" spans="1:25" x14ac:dyDescent="0.25">
      <c r="A2121" s="28" t="s">
        <v>2261</v>
      </c>
      <c r="B2121" s="29" t="s">
        <v>2262</v>
      </c>
      <c r="C2121" s="29" t="s">
        <v>988</v>
      </c>
      <c r="D2121" s="29" t="s">
        <v>2333</v>
      </c>
      <c r="E2121" s="29" t="s">
        <v>989</v>
      </c>
      <c r="F2121" s="29" t="s">
        <v>990</v>
      </c>
      <c r="G2121" s="29" t="s">
        <v>1975</v>
      </c>
      <c r="H2121" s="30">
        <v>44544</v>
      </c>
      <c r="I2121" s="30">
        <v>46387</v>
      </c>
      <c r="J2121" s="30" t="s">
        <v>1921</v>
      </c>
      <c r="K2121" s="29" t="s">
        <v>2264</v>
      </c>
      <c r="L2121" s="29" t="s">
        <v>2265</v>
      </c>
      <c r="M2121" s="29" t="s">
        <v>1978</v>
      </c>
      <c r="N2121" s="29" t="s">
        <v>1990</v>
      </c>
      <c r="O2121" s="29" t="s">
        <v>1991</v>
      </c>
      <c r="P2121" s="29" t="s">
        <v>1981</v>
      </c>
      <c r="Q2121" s="29" t="s">
        <v>1982</v>
      </c>
      <c r="R2121" s="30">
        <v>45575</v>
      </c>
      <c r="S2121" s="30"/>
      <c r="T2121" s="30">
        <v>45726</v>
      </c>
      <c r="U2121" s="30"/>
      <c r="V2121" s="29" t="s">
        <v>1983</v>
      </c>
      <c r="W2121" s="29" t="s">
        <v>1984</v>
      </c>
      <c r="X2121" s="30">
        <v>44880</v>
      </c>
      <c r="Y2121" s="29" t="s">
        <v>1985</v>
      </c>
    </row>
    <row r="2122" spans="1:25" x14ac:dyDescent="0.25">
      <c r="A2122" s="28" t="s">
        <v>2261</v>
      </c>
      <c r="B2122" s="29" t="s">
        <v>2262</v>
      </c>
      <c r="C2122" s="29" t="s">
        <v>988</v>
      </c>
      <c r="D2122" s="29" t="s">
        <v>2333</v>
      </c>
      <c r="E2122" s="29" t="s">
        <v>989</v>
      </c>
      <c r="F2122" s="29" t="s">
        <v>990</v>
      </c>
      <c r="G2122" s="29" t="s">
        <v>1975</v>
      </c>
      <c r="H2122" s="30">
        <v>44544</v>
      </c>
      <c r="I2122" s="30">
        <v>46387</v>
      </c>
      <c r="J2122" s="30" t="s">
        <v>1921</v>
      </c>
      <c r="K2122" s="29" t="s">
        <v>2264</v>
      </c>
      <c r="L2122" s="29" t="s">
        <v>2265</v>
      </c>
      <c r="M2122" s="29" t="s">
        <v>1978</v>
      </c>
      <c r="N2122" s="29" t="s">
        <v>1992</v>
      </c>
      <c r="O2122" s="29" t="s">
        <v>1993</v>
      </c>
      <c r="P2122" s="29" t="s">
        <v>1981</v>
      </c>
      <c r="Q2122" s="29" t="s">
        <v>1982</v>
      </c>
      <c r="R2122" s="30">
        <v>45736</v>
      </c>
      <c r="S2122" s="30"/>
      <c r="T2122" s="30">
        <v>45775</v>
      </c>
      <c r="U2122" s="30"/>
      <c r="V2122" s="29" t="s">
        <v>1983</v>
      </c>
      <c r="W2122" s="29" t="s">
        <v>1984</v>
      </c>
      <c r="X2122" s="30">
        <v>44880</v>
      </c>
      <c r="Y2122" s="29" t="s">
        <v>1985</v>
      </c>
    </row>
    <row r="2123" spans="1:25" x14ac:dyDescent="0.25">
      <c r="A2123" s="28" t="s">
        <v>2261</v>
      </c>
      <c r="B2123" s="29" t="s">
        <v>2262</v>
      </c>
      <c r="C2123" s="29" t="s">
        <v>988</v>
      </c>
      <c r="D2123" s="29" t="s">
        <v>2333</v>
      </c>
      <c r="E2123" s="29" t="s">
        <v>989</v>
      </c>
      <c r="F2123" s="29" t="s">
        <v>990</v>
      </c>
      <c r="G2123" s="29" t="s">
        <v>1975</v>
      </c>
      <c r="H2123" s="30">
        <v>44544</v>
      </c>
      <c r="I2123" s="30">
        <v>46387</v>
      </c>
      <c r="J2123" s="30" t="s">
        <v>1921</v>
      </c>
      <c r="K2123" s="29" t="s">
        <v>2264</v>
      </c>
      <c r="L2123" s="29" t="s">
        <v>2265</v>
      </c>
      <c r="M2123" s="29" t="s">
        <v>1978</v>
      </c>
      <c r="N2123" s="29" t="s">
        <v>1994</v>
      </c>
      <c r="O2123" s="29" t="s">
        <v>1995</v>
      </c>
      <c r="P2123" s="29" t="s">
        <v>1981</v>
      </c>
      <c r="Q2123" s="29" t="s">
        <v>1982</v>
      </c>
      <c r="R2123" s="30">
        <v>45775</v>
      </c>
      <c r="S2123" s="30"/>
      <c r="T2123" s="30">
        <v>46081</v>
      </c>
      <c r="U2123" s="30"/>
      <c r="V2123" s="29" t="s">
        <v>1983</v>
      </c>
      <c r="W2123" s="29" t="s">
        <v>1984</v>
      </c>
      <c r="X2123" s="30">
        <v>44880</v>
      </c>
      <c r="Y2123" s="29" t="s">
        <v>1985</v>
      </c>
    </row>
    <row r="2124" spans="1:25" x14ac:dyDescent="0.25">
      <c r="A2124" s="28" t="s">
        <v>2261</v>
      </c>
      <c r="B2124" s="29" t="s">
        <v>2262</v>
      </c>
      <c r="C2124" s="29" t="s">
        <v>988</v>
      </c>
      <c r="D2124" s="29" t="s">
        <v>2333</v>
      </c>
      <c r="E2124" s="29" t="s">
        <v>989</v>
      </c>
      <c r="F2124" s="29" t="s">
        <v>990</v>
      </c>
      <c r="G2124" s="29" t="s">
        <v>1975</v>
      </c>
      <c r="H2124" s="30">
        <v>44544</v>
      </c>
      <c r="I2124" s="30">
        <v>46387</v>
      </c>
      <c r="J2124" s="30" t="s">
        <v>1921</v>
      </c>
      <c r="K2124" s="29" t="s">
        <v>2264</v>
      </c>
      <c r="L2124" s="29" t="s">
        <v>2265</v>
      </c>
      <c r="M2124" s="29" t="s">
        <v>1978</v>
      </c>
      <c r="N2124" s="29" t="s">
        <v>1996</v>
      </c>
      <c r="O2124" s="29" t="s">
        <v>1997</v>
      </c>
      <c r="P2124" s="29" t="s">
        <v>1981</v>
      </c>
      <c r="Q2124" s="29" t="s">
        <v>1982</v>
      </c>
      <c r="R2124" s="30">
        <v>46082</v>
      </c>
      <c r="S2124" s="30"/>
      <c r="T2124" s="30">
        <v>46142</v>
      </c>
      <c r="U2124" s="30"/>
      <c r="V2124" s="29" t="s">
        <v>1983</v>
      </c>
      <c r="W2124" s="29" t="s">
        <v>1984</v>
      </c>
      <c r="X2124" s="30">
        <v>44880</v>
      </c>
      <c r="Y2124" s="29" t="s">
        <v>1985</v>
      </c>
    </row>
    <row r="2125" spans="1:25" x14ac:dyDescent="0.25">
      <c r="A2125" s="28" t="s">
        <v>2261</v>
      </c>
      <c r="B2125" s="29" t="s">
        <v>2262</v>
      </c>
      <c r="C2125" s="29" t="s">
        <v>1018</v>
      </c>
      <c r="D2125" s="29" t="s">
        <v>2343</v>
      </c>
      <c r="E2125" s="29" t="s">
        <v>1019</v>
      </c>
      <c r="F2125" s="29" t="s">
        <v>1020</v>
      </c>
      <c r="G2125" s="29" t="s">
        <v>1975</v>
      </c>
      <c r="H2125" s="30">
        <v>44880</v>
      </c>
      <c r="I2125" s="30">
        <v>46022</v>
      </c>
      <c r="J2125" s="30" t="s">
        <v>1921</v>
      </c>
      <c r="K2125" s="29" t="s">
        <v>2264</v>
      </c>
      <c r="L2125" s="29" t="s">
        <v>2265</v>
      </c>
      <c r="M2125" s="29" t="s">
        <v>1978</v>
      </c>
      <c r="N2125" s="29" t="s">
        <v>1979</v>
      </c>
      <c r="O2125" s="29" t="s">
        <v>1980</v>
      </c>
      <c r="P2125" s="29" t="s">
        <v>1981</v>
      </c>
      <c r="Q2125" s="29" t="s">
        <v>1982</v>
      </c>
      <c r="R2125" s="30">
        <v>44531</v>
      </c>
      <c r="S2125" s="30">
        <v>44531</v>
      </c>
      <c r="T2125" s="30">
        <v>44544</v>
      </c>
      <c r="U2125" s="30">
        <v>44544</v>
      </c>
      <c r="V2125" s="29" t="s">
        <v>2000</v>
      </c>
      <c r="W2125" s="29" t="s">
        <v>2001</v>
      </c>
      <c r="X2125" s="30">
        <v>44880</v>
      </c>
      <c r="Y2125" s="29" t="s">
        <v>1985</v>
      </c>
    </row>
    <row r="2126" spans="1:25" x14ac:dyDescent="0.25">
      <c r="A2126" s="28" t="s">
        <v>2261</v>
      </c>
      <c r="B2126" s="29" t="s">
        <v>2262</v>
      </c>
      <c r="C2126" s="29" t="s">
        <v>1018</v>
      </c>
      <c r="D2126" s="29" t="s">
        <v>2343</v>
      </c>
      <c r="E2126" s="29" t="s">
        <v>1019</v>
      </c>
      <c r="F2126" s="29" t="s">
        <v>1020</v>
      </c>
      <c r="G2126" s="29" t="s">
        <v>1975</v>
      </c>
      <c r="H2126" s="30">
        <v>44880</v>
      </c>
      <c r="I2126" s="30">
        <v>46022</v>
      </c>
      <c r="J2126" s="30" t="s">
        <v>1921</v>
      </c>
      <c r="K2126" s="29" t="s">
        <v>2264</v>
      </c>
      <c r="L2126" s="29" t="s">
        <v>2265</v>
      </c>
      <c r="M2126" s="29" t="s">
        <v>1978</v>
      </c>
      <c r="N2126" s="29" t="s">
        <v>1986</v>
      </c>
      <c r="O2126" s="29" t="s">
        <v>1987</v>
      </c>
      <c r="P2126" s="29" t="s">
        <v>1981</v>
      </c>
      <c r="Q2126" s="29" t="s">
        <v>1982</v>
      </c>
      <c r="R2126" s="30">
        <v>45433</v>
      </c>
      <c r="S2126" s="30">
        <v>45433</v>
      </c>
      <c r="T2126" s="30">
        <v>45464</v>
      </c>
      <c r="U2126" s="30">
        <v>45464</v>
      </c>
      <c r="V2126" s="29" t="s">
        <v>2000</v>
      </c>
      <c r="W2126" s="29" t="s">
        <v>2001</v>
      </c>
      <c r="X2126" s="30">
        <v>44880</v>
      </c>
      <c r="Y2126" s="29" t="s">
        <v>1985</v>
      </c>
    </row>
    <row r="2127" spans="1:25" x14ac:dyDescent="0.25">
      <c r="A2127" s="28" t="s">
        <v>2261</v>
      </c>
      <c r="B2127" s="29" t="s">
        <v>2262</v>
      </c>
      <c r="C2127" s="29" t="s">
        <v>1018</v>
      </c>
      <c r="D2127" s="29" t="s">
        <v>2343</v>
      </c>
      <c r="E2127" s="29" t="s">
        <v>1019</v>
      </c>
      <c r="F2127" s="29" t="s">
        <v>1020</v>
      </c>
      <c r="G2127" s="29" t="s">
        <v>1975</v>
      </c>
      <c r="H2127" s="30">
        <v>44880</v>
      </c>
      <c r="I2127" s="30">
        <v>46022</v>
      </c>
      <c r="J2127" s="30" t="s">
        <v>1921</v>
      </c>
      <c r="K2127" s="29" t="s">
        <v>2264</v>
      </c>
      <c r="L2127" s="29" t="s">
        <v>2265</v>
      </c>
      <c r="M2127" s="29" t="s">
        <v>1978</v>
      </c>
      <c r="N2127" s="29" t="s">
        <v>1988</v>
      </c>
      <c r="O2127" s="29" t="s">
        <v>1989</v>
      </c>
      <c r="P2127" s="29" t="s">
        <v>1981</v>
      </c>
      <c r="Q2127" s="29" t="s">
        <v>1982</v>
      </c>
      <c r="R2127" s="30">
        <v>45467</v>
      </c>
      <c r="S2127" s="30">
        <v>45467</v>
      </c>
      <c r="T2127" s="30">
        <v>45688</v>
      </c>
      <c r="U2127" s="30"/>
      <c r="V2127" s="29" t="s">
        <v>2000</v>
      </c>
      <c r="W2127" s="29" t="s">
        <v>2001</v>
      </c>
      <c r="X2127" s="30">
        <v>44880</v>
      </c>
      <c r="Y2127" s="29" t="s">
        <v>1985</v>
      </c>
    </row>
    <row r="2128" spans="1:25" x14ac:dyDescent="0.25">
      <c r="A2128" s="28" t="s">
        <v>2261</v>
      </c>
      <c r="B2128" s="29" t="s">
        <v>2262</v>
      </c>
      <c r="C2128" s="29" t="s">
        <v>1018</v>
      </c>
      <c r="D2128" s="29" t="s">
        <v>2343</v>
      </c>
      <c r="E2128" s="29" t="s">
        <v>1019</v>
      </c>
      <c r="F2128" s="29" t="s">
        <v>1020</v>
      </c>
      <c r="G2128" s="29" t="s">
        <v>1975</v>
      </c>
      <c r="H2128" s="30">
        <v>44880</v>
      </c>
      <c r="I2128" s="30">
        <v>46022</v>
      </c>
      <c r="J2128" s="30" t="s">
        <v>1921</v>
      </c>
      <c r="K2128" s="29" t="s">
        <v>2264</v>
      </c>
      <c r="L2128" s="29" t="s">
        <v>2265</v>
      </c>
      <c r="M2128" s="29" t="s">
        <v>1978</v>
      </c>
      <c r="N2128" s="29" t="s">
        <v>1990</v>
      </c>
      <c r="O2128" s="29" t="s">
        <v>1991</v>
      </c>
      <c r="P2128" s="29" t="s">
        <v>1981</v>
      </c>
      <c r="Q2128" s="29" t="s">
        <v>1982</v>
      </c>
      <c r="R2128" s="30">
        <v>45689</v>
      </c>
      <c r="S2128" s="30"/>
      <c r="T2128" s="30">
        <v>45716</v>
      </c>
      <c r="U2128" s="30"/>
      <c r="V2128" s="29" t="s">
        <v>2000</v>
      </c>
      <c r="W2128" s="29" t="s">
        <v>2001</v>
      </c>
      <c r="X2128" s="30">
        <v>44880</v>
      </c>
      <c r="Y2128" s="29" t="s">
        <v>1985</v>
      </c>
    </row>
    <row r="2129" spans="1:25" x14ac:dyDescent="0.25">
      <c r="A2129" s="28" t="s">
        <v>2261</v>
      </c>
      <c r="B2129" s="29" t="s">
        <v>2262</v>
      </c>
      <c r="C2129" s="29" t="s">
        <v>1018</v>
      </c>
      <c r="D2129" s="29" t="s">
        <v>2343</v>
      </c>
      <c r="E2129" s="29" t="s">
        <v>1019</v>
      </c>
      <c r="F2129" s="29" t="s">
        <v>1020</v>
      </c>
      <c r="G2129" s="29" t="s">
        <v>1975</v>
      </c>
      <c r="H2129" s="30">
        <v>44880</v>
      </c>
      <c r="I2129" s="30">
        <v>46022</v>
      </c>
      <c r="J2129" s="30" t="s">
        <v>1921</v>
      </c>
      <c r="K2129" s="29" t="s">
        <v>2264</v>
      </c>
      <c r="L2129" s="29" t="s">
        <v>2265</v>
      </c>
      <c r="M2129" s="29" t="s">
        <v>1978</v>
      </c>
      <c r="N2129" s="29" t="s">
        <v>1992</v>
      </c>
      <c r="O2129" s="29" t="s">
        <v>1993</v>
      </c>
      <c r="P2129" s="29" t="s">
        <v>1981</v>
      </c>
      <c r="Q2129" s="29" t="s">
        <v>1982</v>
      </c>
      <c r="R2129" s="30">
        <v>45717</v>
      </c>
      <c r="S2129" s="30"/>
      <c r="T2129" s="30">
        <v>45747</v>
      </c>
      <c r="U2129" s="30"/>
      <c r="V2129" s="29" t="s">
        <v>2000</v>
      </c>
      <c r="W2129" s="29" t="s">
        <v>2001</v>
      </c>
      <c r="X2129" s="30">
        <v>44880</v>
      </c>
      <c r="Y2129" s="29" t="s">
        <v>1985</v>
      </c>
    </row>
    <row r="2130" spans="1:25" x14ac:dyDescent="0.25">
      <c r="A2130" s="28" t="s">
        <v>2261</v>
      </c>
      <c r="B2130" s="29" t="s">
        <v>2262</v>
      </c>
      <c r="C2130" s="29" t="s">
        <v>1018</v>
      </c>
      <c r="D2130" s="29" t="s">
        <v>2343</v>
      </c>
      <c r="E2130" s="29" t="s">
        <v>1019</v>
      </c>
      <c r="F2130" s="29" t="s">
        <v>1020</v>
      </c>
      <c r="G2130" s="29" t="s">
        <v>1975</v>
      </c>
      <c r="H2130" s="30">
        <v>44880</v>
      </c>
      <c r="I2130" s="30">
        <v>46022</v>
      </c>
      <c r="J2130" s="30" t="s">
        <v>1921</v>
      </c>
      <c r="K2130" s="29" t="s">
        <v>2264</v>
      </c>
      <c r="L2130" s="29" t="s">
        <v>2265</v>
      </c>
      <c r="M2130" s="29" t="s">
        <v>1978</v>
      </c>
      <c r="N2130" s="29" t="s">
        <v>1994</v>
      </c>
      <c r="O2130" s="29" t="s">
        <v>1995</v>
      </c>
      <c r="P2130" s="29" t="s">
        <v>1981</v>
      </c>
      <c r="Q2130" s="29" t="s">
        <v>1982</v>
      </c>
      <c r="R2130" s="30">
        <v>45748</v>
      </c>
      <c r="S2130" s="30"/>
      <c r="T2130" s="30">
        <v>45991</v>
      </c>
      <c r="U2130" s="30"/>
      <c r="V2130" s="29" t="s">
        <v>2000</v>
      </c>
      <c r="W2130" s="29" t="s">
        <v>2001</v>
      </c>
      <c r="X2130" s="30">
        <v>44880</v>
      </c>
      <c r="Y2130" s="29" t="s">
        <v>1985</v>
      </c>
    </row>
    <row r="2131" spans="1:25" x14ac:dyDescent="0.25">
      <c r="A2131" s="28" t="s">
        <v>2261</v>
      </c>
      <c r="B2131" s="29" t="s">
        <v>2262</v>
      </c>
      <c r="C2131" s="29" t="s">
        <v>1018</v>
      </c>
      <c r="D2131" s="29" t="s">
        <v>2343</v>
      </c>
      <c r="E2131" s="29" t="s">
        <v>1019</v>
      </c>
      <c r="F2131" s="29" t="s">
        <v>1020</v>
      </c>
      <c r="G2131" s="29" t="s">
        <v>1975</v>
      </c>
      <c r="H2131" s="30">
        <v>44880</v>
      </c>
      <c r="I2131" s="30">
        <v>46022</v>
      </c>
      <c r="J2131" s="30" t="s">
        <v>1921</v>
      </c>
      <c r="K2131" s="29" t="s">
        <v>2264</v>
      </c>
      <c r="L2131" s="29" t="s">
        <v>2265</v>
      </c>
      <c r="M2131" s="29" t="s">
        <v>1978</v>
      </c>
      <c r="N2131" s="29" t="s">
        <v>1996</v>
      </c>
      <c r="O2131" s="29" t="s">
        <v>1997</v>
      </c>
      <c r="P2131" s="29" t="s">
        <v>1981</v>
      </c>
      <c r="Q2131" s="29" t="s">
        <v>1982</v>
      </c>
      <c r="R2131" s="30">
        <v>45992</v>
      </c>
      <c r="S2131" s="30"/>
      <c r="T2131" s="30">
        <v>46022</v>
      </c>
      <c r="U2131" s="30"/>
      <c r="V2131" s="29" t="s">
        <v>2000</v>
      </c>
      <c r="W2131" s="29" t="s">
        <v>2001</v>
      </c>
      <c r="X2131" s="30">
        <v>44880</v>
      </c>
      <c r="Y2131" s="29" t="s">
        <v>1985</v>
      </c>
    </row>
    <row r="2132" spans="1:25" x14ac:dyDescent="0.25">
      <c r="A2132" s="28" t="s">
        <v>2261</v>
      </c>
      <c r="B2132" s="29" t="s">
        <v>2262</v>
      </c>
      <c r="C2132" s="29" t="s">
        <v>863</v>
      </c>
      <c r="D2132" s="29" t="s">
        <v>2291</v>
      </c>
      <c r="E2132" s="29" t="s">
        <v>864</v>
      </c>
      <c r="F2132" s="29" t="s">
        <v>865</v>
      </c>
      <c r="G2132" s="29" t="s">
        <v>1975</v>
      </c>
      <c r="H2132" s="30">
        <v>44704</v>
      </c>
      <c r="I2132" s="30">
        <v>46022</v>
      </c>
      <c r="J2132" s="30" t="s">
        <v>1921</v>
      </c>
      <c r="K2132" s="29" t="s">
        <v>2264</v>
      </c>
      <c r="L2132" s="29" t="s">
        <v>2265</v>
      </c>
      <c r="M2132" s="29" t="s">
        <v>1978</v>
      </c>
      <c r="N2132" s="29" t="s">
        <v>1979</v>
      </c>
      <c r="O2132" s="29" t="s">
        <v>1980</v>
      </c>
      <c r="P2132" s="29" t="s">
        <v>1981</v>
      </c>
      <c r="Q2132" s="29" t="s">
        <v>1982</v>
      </c>
      <c r="R2132" s="30">
        <v>44531</v>
      </c>
      <c r="S2132" s="30">
        <v>44531</v>
      </c>
      <c r="T2132" s="30">
        <v>44543</v>
      </c>
      <c r="U2132" s="30">
        <v>44543</v>
      </c>
      <c r="V2132" s="29" t="s">
        <v>2000</v>
      </c>
      <c r="W2132" s="29" t="s">
        <v>2001</v>
      </c>
      <c r="X2132" s="30">
        <v>44880</v>
      </c>
      <c r="Y2132" s="29" t="s">
        <v>1985</v>
      </c>
    </row>
    <row r="2133" spans="1:25" x14ac:dyDescent="0.25">
      <c r="A2133" s="28" t="s">
        <v>2261</v>
      </c>
      <c r="B2133" s="29" t="s">
        <v>2262</v>
      </c>
      <c r="C2133" s="29" t="s">
        <v>863</v>
      </c>
      <c r="D2133" s="29" t="s">
        <v>2291</v>
      </c>
      <c r="E2133" s="29" t="s">
        <v>864</v>
      </c>
      <c r="F2133" s="29" t="s">
        <v>865</v>
      </c>
      <c r="G2133" s="29" t="s">
        <v>1975</v>
      </c>
      <c r="H2133" s="30">
        <v>44704</v>
      </c>
      <c r="I2133" s="30">
        <v>46022</v>
      </c>
      <c r="J2133" s="30" t="s">
        <v>1921</v>
      </c>
      <c r="K2133" s="29" t="s">
        <v>2264</v>
      </c>
      <c r="L2133" s="29" t="s">
        <v>2265</v>
      </c>
      <c r="M2133" s="29" t="s">
        <v>1978</v>
      </c>
      <c r="N2133" s="29" t="s">
        <v>1986</v>
      </c>
      <c r="O2133" s="29" t="s">
        <v>1987</v>
      </c>
      <c r="P2133" s="29" t="s">
        <v>1981</v>
      </c>
      <c r="Q2133" s="29" t="s">
        <v>1982</v>
      </c>
      <c r="R2133" s="30">
        <v>44531</v>
      </c>
      <c r="S2133" s="30">
        <v>44531</v>
      </c>
      <c r="T2133" s="30">
        <v>44543</v>
      </c>
      <c r="U2133" s="30">
        <v>44543</v>
      </c>
      <c r="V2133" s="29" t="s">
        <v>2000</v>
      </c>
      <c r="W2133" s="29" t="s">
        <v>2001</v>
      </c>
      <c r="X2133" s="30">
        <v>44880</v>
      </c>
      <c r="Y2133" s="29" t="s">
        <v>1985</v>
      </c>
    </row>
    <row r="2134" spans="1:25" x14ac:dyDescent="0.25">
      <c r="A2134" s="28" t="s">
        <v>2261</v>
      </c>
      <c r="B2134" s="29" t="s">
        <v>2262</v>
      </c>
      <c r="C2134" s="29" t="s">
        <v>863</v>
      </c>
      <c r="D2134" s="29" t="s">
        <v>2291</v>
      </c>
      <c r="E2134" s="29" t="s">
        <v>864</v>
      </c>
      <c r="F2134" s="29" t="s">
        <v>865</v>
      </c>
      <c r="G2134" s="29" t="s">
        <v>1975</v>
      </c>
      <c r="H2134" s="30">
        <v>44704</v>
      </c>
      <c r="I2134" s="30">
        <v>46022</v>
      </c>
      <c r="J2134" s="30" t="s">
        <v>1921</v>
      </c>
      <c r="K2134" s="29" t="s">
        <v>2264</v>
      </c>
      <c r="L2134" s="29" t="s">
        <v>2265</v>
      </c>
      <c r="M2134" s="29" t="s">
        <v>1978</v>
      </c>
      <c r="N2134" s="29" t="s">
        <v>1988</v>
      </c>
      <c r="O2134" s="29" t="s">
        <v>1989</v>
      </c>
      <c r="P2134" s="29" t="s">
        <v>1981</v>
      </c>
      <c r="Q2134" s="29" t="s">
        <v>1982</v>
      </c>
      <c r="R2134" s="30">
        <v>45413</v>
      </c>
      <c r="S2134" s="30">
        <v>45413</v>
      </c>
      <c r="T2134" s="30">
        <v>45473</v>
      </c>
      <c r="U2134" s="30">
        <v>45458</v>
      </c>
      <c r="V2134" s="29" t="s">
        <v>2000</v>
      </c>
      <c r="W2134" s="29" t="s">
        <v>2001</v>
      </c>
      <c r="X2134" s="30">
        <v>44880</v>
      </c>
      <c r="Y2134" s="29" t="s">
        <v>1985</v>
      </c>
    </row>
    <row r="2135" spans="1:25" x14ac:dyDescent="0.25">
      <c r="A2135" s="28" t="s">
        <v>2261</v>
      </c>
      <c r="B2135" s="29" t="s">
        <v>2262</v>
      </c>
      <c r="C2135" s="29" t="s">
        <v>863</v>
      </c>
      <c r="D2135" s="29" t="s">
        <v>2291</v>
      </c>
      <c r="E2135" s="29" t="s">
        <v>864</v>
      </c>
      <c r="F2135" s="29" t="s">
        <v>865</v>
      </c>
      <c r="G2135" s="29" t="s">
        <v>1975</v>
      </c>
      <c r="H2135" s="30">
        <v>44704</v>
      </c>
      <c r="I2135" s="30">
        <v>46022</v>
      </c>
      <c r="J2135" s="30" t="s">
        <v>1921</v>
      </c>
      <c r="K2135" s="29" t="s">
        <v>2264</v>
      </c>
      <c r="L2135" s="29" t="s">
        <v>2265</v>
      </c>
      <c r="M2135" s="29" t="s">
        <v>1978</v>
      </c>
      <c r="N2135" s="29" t="s">
        <v>1990</v>
      </c>
      <c r="O2135" s="29" t="s">
        <v>1991</v>
      </c>
      <c r="P2135" s="29" t="s">
        <v>1981</v>
      </c>
      <c r="Q2135" s="29" t="s">
        <v>1982</v>
      </c>
      <c r="R2135" s="30">
        <v>45459</v>
      </c>
      <c r="S2135" s="30">
        <v>45459</v>
      </c>
      <c r="T2135" s="30">
        <v>45565</v>
      </c>
      <c r="U2135" s="30"/>
      <c r="V2135" s="29" t="s">
        <v>2000</v>
      </c>
      <c r="W2135" s="29" t="s">
        <v>2001</v>
      </c>
      <c r="X2135" s="30">
        <v>44880</v>
      </c>
      <c r="Y2135" s="29" t="s">
        <v>1985</v>
      </c>
    </row>
    <row r="2136" spans="1:25" x14ac:dyDescent="0.25">
      <c r="A2136" s="28" t="s">
        <v>2261</v>
      </c>
      <c r="B2136" s="29" t="s">
        <v>2262</v>
      </c>
      <c r="C2136" s="29" t="s">
        <v>863</v>
      </c>
      <c r="D2136" s="29" t="s">
        <v>2291</v>
      </c>
      <c r="E2136" s="29" t="s">
        <v>864</v>
      </c>
      <c r="F2136" s="29" t="s">
        <v>865</v>
      </c>
      <c r="G2136" s="29" t="s">
        <v>1975</v>
      </c>
      <c r="H2136" s="30">
        <v>44704</v>
      </c>
      <c r="I2136" s="30">
        <v>46022</v>
      </c>
      <c r="J2136" s="30" t="s">
        <v>1921</v>
      </c>
      <c r="K2136" s="29" t="s">
        <v>2264</v>
      </c>
      <c r="L2136" s="29" t="s">
        <v>2265</v>
      </c>
      <c r="M2136" s="29" t="s">
        <v>1978</v>
      </c>
      <c r="N2136" s="29" t="s">
        <v>1992</v>
      </c>
      <c r="O2136" s="29" t="s">
        <v>1993</v>
      </c>
      <c r="P2136" s="29" t="s">
        <v>1981</v>
      </c>
      <c r="Q2136" s="29" t="s">
        <v>1982</v>
      </c>
      <c r="R2136" s="30">
        <v>45596</v>
      </c>
      <c r="S2136" s="30"/>
      <c r="T2136" s="30">
        <v>45596</v>
      </c>
      <c r="U2136" s="30"/>
      <c r="V2136" s="29" t="s">
        <v>2000</v>
      </c>
      <c r="W2136" s="29" t="s">
        <v>2001</v>
      </c>
      <c r="X2136" s="30">
        <v>44880</v>
      </c>
      <c r="Y2136" s="29" t="s">
        <v>1985</v>
      </c>
    </row>
    <row r="2137" spans="1:25" x14ac:dyDescent="0.25">
      <c r="A2137" s="28" t="s">
        <v>2261</v>
      </c>
      <c r="B2137" s="29" t="s">
        <v>2262</v>
      </c>
      <c r="C2137" s="29" t="s">
        <v>863</v>
      </c>
      <c r="D2137" s="29" t="s">
        <v>2291</v>
      </c>
      <c r="E2137" s="29" t="s">
        <v>864</v>
      </c>
      <c r="F2137" s="29" t="s">
        <v>865</v>
      </c>
      <c r="G2137" s="29" t="s">
        <v>1975</v>
      </c>
      <c r="H2137" s="30">
        <v>44704</v>
      </c>
      <c r="I2137" s="30">
        <v>46022</v>
      </c>
      <c r="J2137" s="30" t="s">
        <v>1921</v>
      </c>
      <c r="K2137" s="29" t="s">
        <v>2264</v>
      </c>
      <c r="L2137" s="29" t="s">
        <v>2265</v>
      </c>
      <c r="M2137" s="29" t="s">
        <v>1978</v>
      </c>
      <c r="N2137" s="29" t="s">
        <v>1994</v>
      </c>
      <c r="O2137" s="29" t="s">
        <v>1995</v>
      </c>
      <c r="P2137" s="29" t="s">
        <v>1981</v>
      </c>
      <c r="Q2137" s="29" t="s">
        <v>1982</v>
      </c>
      <c r="R2137" s="30">
        <v>45597</v>
      </c>
      <c r="S2137" s="30"/>
      <c r="T2137" s="30">
        <v>45962</v>
      </c>
      <c r="U2137" s="30"/>
      <c r="V2137" s="29" t="s">
        <v>2000</v>
      </c>
      <c r="W2137" s="29" t="s">
        <v>2001</v>
      </c>
      <c r="X2137" s="30">
        <v>44880</v>
      </c>
      <c r="Y2137" s="29" t="s">
        <v>1985</v>
      </c>
    </row>
    <row r="2138" spans="1:25" x14ac:dyDescent="0.25">
      <c r="A2138" s="28" t="s">
        <v>2261</v>
      </c>
      <c r="B2138" s="29" t="s">
        <v>2262</v>
      </c>
      <c r="C2138" s="29" t="s">
        <v>863</v>
      </c>
      <c r="D2138" s="29" t="s">
        <v>2291</v>
      </c>
      <c r="E2138" s="29" t="s">
        <v>864</v>
      </c>
      <c r="F2138" s="29" t="s">
        <v>865</v>
      </c>
      <c r="G2138" s="29" t="s">
        <v>1975</v>
      </c>
      <c r="H2138" s="30">
        <v>44704</v>
      </c>
      <c r="I2138" s="30">
        <v>46022</v>
      </c>
      <c r="J2138" s="30" t="s">
        <v>1921</v>
      </c>
      <c r="K2138" s="29" t="s">
        <v>2264</v>
      </c>
      <c r="L2138" s="29" t="s">
        <v>2265</v>
      </c>
      <c r="M2138" s="29" t="s">
        <v>1978</v>
      </c>
      <c r="N2138" s="29" t="s">
        <v>1996</v>
      </c>
      <c r="O2138" s="29" t="s">
        <v>1997</v>
      </c>
      <c r="P2138" s="29" t="s">
        <v>1981</v>
      </c>
      <c r="Q2138" s="29" t="s">
        <v>1982</v>
      </c>
      <c r="R2138" s="30">
        <v>45992</v>
      </c>
      <c r="S2138" s="30"/>
      <c r="T2138" s="30">
        <v>46017</v>
      </c>
      <c r="U2138" s="30"/>
      <c r="V2138" s="29" t="s">
        <v>2000</v>
      </c>
      <c r="W2138" s="29" t="s">
        <v>2001</v>
      </c>
      <c r="X2138" s="30">
        <v>44880</v>
      </c>
      <c r="Y2138" s="29" t="s">
        <v>1985</v>
      </c>
    </row>
    <row r="2139" spans="1:25" x14ac:dyDescent="0.25">
      <c r="A2139" s="28" t="s">
        <v>2261</v>
      </c>
      <c r="B2139" s="29" t="s">
        <v>2262</v>
      </c>
      <c r="C2139" s="29" t="s">
        <v>1000</v>
      </c>
      <c r="D2139" s="29" t="s">
        <v>2337</v>
      </c>
      <c r="E2139" s="29" t="s">
        <v>1001</v>
      </c>
      <c r="F2139" s="29" t="s">
        <v>1002</v>
      </c>
      <c r="G2139" s="29" t="s">
        <v>1975</v>
      </c>
      <c r="H2139" s="30">
        <v>44532</v>
      </c>
      <c r="I2139" s="30">
        <v>46387</v>
      </c>
      <c r="J2139" s="30" t="s">
        <v>1921</v>
      </c>
      <c r="K2139" s="29" t="s">
        <v>2264</v>
      </c>
      <c r="L2139" s="29" t="s">
        <v>2265</v>
      </c>
      <c r="M2139" s="29" t="s">
        <v>1978</v>
      </c>
      <c r="N2139" s="29" t="s">
        <v>1979</v>
      </c>
      <c r="O2139" s="29" t="s">
        <v>1980</v>
      </c>
      <c r="P2139" s="29" t="s">
        <v>1981</v>
      </c>
      <c r="Q2139" s="29" t="s">
        <v>1982</v>
      </c>
      <c r="R2139" s="30">
        <v>44378</v>
      </c>
      <c r="S2139" s="30">
        <v>44378</v>
      </c>
      <c r="T2139" s="30">
        <v>44402</v>
      </c>
      <c r="U2139" s="30">
        <v>44402</v>
      </c>
      <c r="V2139" s="29" t="s">
        <v>1983</v>
      </c>
      <c r="W2139" s="29" t="s">
        <v>1984</v>
      </c>
      <c r="X2139" s="30">
        <v>44880</v>
      </c>
      <c r="Y2139" s="29" t="s">
        <v>1985</v>
      </c>
    </row>
    <row r="2140" spans="1:25" x14ac:dyDescent="0.25">
      <c r="A2140" s="28" t="s">
        <v>2261</v>
      </c>
      <c r="B2140" s="29" t="s">
        <v>2262</v>
      </c>
      <c r="C2140" s="29" t="s">
        <v>1000</v>
      </c>
      <c r="D2140" s="29" t="s">
        <v>2337</v>
      </c>
      <c r="E2140" s="29" t="s">
        <v>1001</v>
      </c>
      <c r="F2140" s="29" t="s">
        <v>1002</v>
      </c>
      <c r="G2140" s="29" t="s">
        <v>1975</v>
      </c>
      <c r="H2140" s="30">
        <v>44532</v>
      </c>
      <c r="I2140" s="30">
        <v>46387</v>
      </c>
      <c r="J2140" s="30" t="s">
        <v>1921</v>
      </c>
      <c r="K2140" s="29" t="s">
        <v>2264</v>
      </c>
      <c r="L2140" s="29" t="s">
        <v>2265</v>
      </c>
      <c r="M2140" s="29" t="s">
        <v>1978</v>
      </c>
      <c r="N2140" s="29" t="s">
        <v>1986</v>
      </c>
      <c r="O2140" s="29" t="s">
        <v>1987</v>
      </c>
      <c r="P2140" s="29" t="s">
        <v>1981</v>
      </c>
      <c r="Q2140" s="29" t="s">
        <v>1982</v>
      </c>
      <c r="R2140" s="30">
        <v>44439</v>
      </c>
      <c r="S2140" s="30">
        <v>44439</v>
      </c>
      <c r="T2140" s="30">
        <v>44516</v>
      </c>
      <c r="U2140" s="30">
        <v>44516</v>
      </c>
      <c r="V2140" s="29" t="s">
        <v>1983</v>
      </c>
      <c r="W2140" s="29" t="s">
        <v>1984</v>
      </c>
      <c r="X2140" s="30">
        <v>44880</v>
      </c>
      <c r="Y2140" s="29" t="s">
        <v>1985</v>
      </c>
    </row>
    <row r="2141" spans="1:25" x14ac:dyDescent="0.25">
      <c r="A2141" s="28" t="s">
        <v>2261</v>
      </c>
      <c r="B2141" s="29" t="s">
        <v>2262</v>
      </c>
      <c r="C2141" s="29" t="s">
        <v>1000</v>
      </c>
      <c r="D2141" s="29" t="s">
        <v>2337</v>
      </c>
      <c r="E2141" s="29" t="s">
        <v>1001</v>
      </c>
      <c r="F2141" s="29" t="s">
        <v>1002</v>
      </c>
      <c r="G2141" s="29" t="s">
        <v>1975</v>
      </c>
      <c r="H2141" s="30">
        <v>44532</v>
      </c>
      <c r="I2141" s="30">
        <v>46387</v>
      </c>
      <c r="J2141" s="30" t="s">
        <v>1921</v>
      </c>
      <c r="K2141" s="29" t="s">
        <v>2264</v>
      </c>
      <c r="L2141" s="29" t="s">
        <v>2265</v>
      </c>
      <c r="M2141" s="29" t="s">
        <v>1978</v>
      </c>
      <c r="N2141" s="29" t="s">
        <v>1988</v>
      </c>
      <c r="O2141" s="29" t="s">
        <v>1989</v>
      </c>
      <c r="P2141" s="29" t="s">
        <v>1981</v>
      </c>
      <c r="Q2141" s="29" t="s">
        <v>1982</v>
      </c>
      <c r="R2141" s="30">
        <v>45504</v>
      </c>
      <c r="S2141" s="30"/>
      <c r="T2141" s="30">
        <v>45565</v>
      </c>
      <c r="U2141" s="30"/>
      <c r="V2141" s="29" t="s">
        <v>1983</v>
      </c>
      <c r="W2141" s="29" t="s">
        <v>1984</v>
      </c>
      <c r="X2141" s="30">
        <v>44880</v>
      </c>
      <c r="Y2141" s="29" t="s">
        <v>1985</v>
      </c>
    </row>
    <row r="2142" spans="1:25" x14ac:dyDescent="0.25">
      <c r="A2142" s="28" t="s">
        <v>2261</v>
      </c>
      <c r="B2142" s="29" t="s">
        <v>2262</v>
      </c>
      <c r="C2142" s="29" t="s">
        <v>1000</v>
      </c>
      <c r="D2142" s="29" t="s">
        <v>2337</v>
      </c>
      <c r="E2142" s="29" t="s">
        <v>1001</v>
      </c>
      <c r="F2142" s="29" t="s">
        <v>1002</v>
      </c>
      <c r="G2142" s="29" t="s">
        <v>1975</v>
      </c>
      <c r="H2142" s="30">
        <v>44532</v>
      </c>
      <c r="I2142" s="30">
        <v>46387</v>
      </c>
      <c r="J2142" s="30" t="s">
        <v>1921</v>
      </c>
      <c r="K2142" s="29" t="s">
        <v>2264</v>
      </c>
      <c r="L2142" s="29" t="s">
        <v>2265</v>
      </c>
      <c r="M2142" s="29" t="s">
        <v>1978</v>
      </c>
      <c r="N2142" s="29" t="s">
        <v>1990</v>
      </c>
      <c r="O2142" s="29" t="s">
        <v>1991</v>
      </c>
      <c r="P2142" s="29" t="s">
        <v>1981</v>
      </c>
      <c r="Q2142" s="29" t="s">
        <v>1982</v>
      </c>
      <c r="R2142" s="30">
        <v>45565</v>
      </c>
      <c r="S2142" s="30"/>
      <c r="T2142" s="30">
        <v>45596</v>
      </c>
      <c r="U2142" s="30"/>
      <c r="V2142" s="29" t="s">
        <v>1983</v>
      </c>
      <c r="W2142" s="29" t="s">
        <v>1984</v>
      </c>
      <c r="X2142" s="30">
        <v>44880</v>
      </c>
      <c r="Y2142" s="29" t="s">
        <v>1985</v>
      </c>
    </row>
    <row r="2143" spans="1:25" x14ac:dyDescent="0.25">
      <c r="A2143" s="28" t="s">
        <v>2261</v>
      </c>
      <c r="B2143" s="29" t="s">
        <v>2262</v>
      </c>
      <c r="C2143" s="29" t="s">
        <v>1000</v>
      </c>
      <c r="D2143" s="29" t="s">
        <v>2337</v>
      </c>
      <c r="E2143" s="29" t="s">
        <v>1001</v>
      </c>
      <c r="F2143" s="29" t="s">
        <v>1002</v>
      </c>
      <c r="G2143" s="29" t="s">
        <v>1975</v>
      </c>
      <c r="H2143" s="30">
        <v>44532</v>
      </c>
      <c r="I2143" s="30">
        <v>46387</v>
      </c>
      <c r="J2143" s="30" t="s">
        <v>1921</v>
      </c>
      <c r="K2143" s="29" t="s">
        <v>2264</v>
      </c>
      <c r="L2143" s="29" t="s">
        <v>2265</v>
      </c>
      <c r="M2143" s="29" t="s">
        <v>1978</v>
      </c>
      <c r="N2143" s="29" t="s">
        <v>1992</v>
      </c>
      <c r="O2143" s="29" t="s">
        <v>1993</v>
      </c>
      <c r="P2143" s="29" t="s">
        <v>1981</v>
      </c>
      <c r="Q2143" s="29" t="s">
        <v>1982</v>
      </c>
      <c r="R2143" s="30">
        <v>45657</v>
      </c>
      <c r="S2143" s="30"/>
      <c r="T2143" s="30">
        <v>45657</v>
      </c>
      <c r="U2143" s="30"/>
      <c r="V2143" s="29" t="s">
        <v>1983</v>
      </c>
      <c r="W2143" s="29" t="s">
        <v>1984</v>
      </c>
      <c r="X2143" s="30">
        <v>44880</v>
      </c>
      <c r="Y2143" s="29" t="s">
        <v>1985</v>
      </c>
    </row>
    <row r="2144" spans="1:25" x14ac:dyDescent="0.25">
      <c r="A2144" s="28" t="s">
        <v>2261</v>
      </c>
      <c r="B2144" s="29" t="s">
        <v>2262</v>
      </c>
      <c r="C2144" s="29" t="s">
        <v>1000</v>
      </c>
      <c r="D2144" s="29" t="s">
        <v>2337</v>
      </c>
      <c r="E2144" s="29" t="s">
        <v>1001</v>
      </c>
      <c r="F2144" s="29" t="s">
        <v>1002</v>
      </c>
      <c r="G2144" s="29" t="s">
        <v>1975</v>
      </c>
      <c r="H2144" s="30">
        <v>44532</v>
      </c>
      <c r="I2144" s="30">
        <v>46387</v>
      </c>
      <c r="J2144" s="30" t="s">
        <v>1921</v>
      </c>
      <c r="K2144" s="29" t="s">
        <v>2264</v>
      </c>
      <c r="L2144" s="29" t="s">
        <v>2265</v>
      </c>
      <c r="M2144" s="29" t="s">
        <v>1978</v>
      </c>
      <c r="N2144" s="29" t="s">
        <v>1994</v>
      </c>
      <c r="O2144" s="29" t="s">
        <v>1995</v>
      </c>
      <c r="P2144" s="29" t="s">
        <v>1981</v>
      </c>
      <c r="Q2144" s="29" t="s">
        <v>1982</v>
      </c>
      <c r="R2144" s="30">
        <v>45688</v>
      </c>
      <c r="S2144" s="30"/>
      <c r="T2144" s="30">
        <v>45688</v>
      </c>
      <c r="U2144" s="30"/>
      <c r="V2144" s="29" t="s">
        <v>1983</v>
      </c>
      <c r="W2144" s="29" t="s">
        <v>1984</v>
      </c>
      <c r="X2144" s="30">
        <v>44880</v>
      </c>
      <c r="Y2144" s="29" t="s">
        <v>1985</v>
      </c>
    </row>
    <row r="2145" spans="1:25" x14ac:dyDescent="0.25">
      <c r="A2145" s="28" t="s">
        <v>2261</v>
      </c>
      <c r="B2145" s="29" t="s">
        <v>2262</v>
      </c>
      <c r="C2145" s="29" t="s">
        <v>1000</v>
      </c>
      <c r="D2145" s="29" t="s">
        <v>2337</v>
      </c>
      <c r="E2145" s="29" t="s">
        <v>1001</v>
      </c>
      <c r="F2145" s="29" t="s">
        <v>1002</v>
      </c>
      <c r="G2145" s="29" t="s">
        <v>1975</v>
      </c>
      <c r="H2145" s="30">
        <v>44532</v>
      </c>
      <c r="I2145" s="30">
        <v>46387</v>
      </c>
      <c r="J2145" s="30" t="s">
        <v>1921</v>
      </c>
      <c r="K2145" s="29" t="s">
        <v>2264</v>
      </c>
      <c r="L2145" s="29" t="s">
        <v>2265</v>
      </c>
      <c r="M2145" s="29" t="s">
        <v>1978</v>
      </c>
      <c r="N2145" s="29" t="s">
        <v>1996</v>
      </c>
      <c r="O2145" s="29" t="s">
        <v>1997</v>
      </c>
      <c r="P2145" s="29" t="s">
        <v>1981</v>
      </c>
      <c r="Q2145" s="29" t="s">
        <v>1982</v>
      </c>
      <c r="R2145" s="30">
        <v>46326</v>
      </c>
      <c r="S2145" s="30"/>
      <c r="T2145" s="30">
        <v>46387</v>
      </c>
      <c r="U2145" s="30"/>
      <c r="V2145" s="29" t="s">
        <v>1983</v>
      </c>
      <c r="W2145" s="29" t="s">
        <v>1984</v>
      </c>
      <c r="X2145" s="30">
        <v>44880</v>
      </c>
      <c r="Y2145" s="29" t="s">
        <v>1985</v>
      </c>
    </row>
    <row r="2146" spans="1:25" x14ac:dyDescent="0.25">
      <c r="A2146" s="28" t="s">
        <v>2261</v>
      </c>
      <c r="B2146" s="29" t="s">
        <v>2262</v>
      </c>
      <c r="C2146" s="29" t="s">
        <v>809</v>
      </c>
      <c r="D2146" s="29" t="s">
        <v>2273</v>
      </c>
      <c r="E2146" s="29" t="s">
        <v>810</v>
      </c>
      <c r="F2146" s="29" t="s">
        <v>811</v>
      </c>
      <c r="G2146" s="29" t="s">
        <v>1975</v>
      </c>
      <c r="H2146" s="30">
        <v>44470</v>
      </c>
      <c r="I2146" s="30">
        <v>46143</v>
      </c>
      <c r="J2146" s="30" t="s">
        <v>1921</v>
      </c>
      <c r="K2146" s="29" t="s">
        <v>2264</v>
      </c>
      <c r="L2146" s="29" t="s">
        <v>2265</v>
      </c>
      <c r="M2146" s="29" t="s">
        <v>1978</v>
      </c>
      <c r="N2146" s="29" t="s">
        <v>1979</v>
      </c>
      <c r="O2146" s="29" t="s">
        <v>1980</v>
      </c>
      <c r="P2146" s="29" t="s">
        <v>1981</v>
      </c>
      <c r="Q2146" s="29" t="s">
        <v>1982</v>
      </c>
      <c r="R2146" s="30">
        <v>44958</v>
      </c>
      <c r="S2146" s="30">
        <v>44958</v>
      </c>
      <c r="T2146" s="30">
        <v>44959</v>
      </c>
      <c r="U2146" s="30">
        <v>44959</v>
      </c>
      <c r="V2146" s="29" t="s">
        <v>1983</v>
      </c>
      <c r="W2146" s="29" t="s">
        <v>1984</v>
      </c>
      <c r="X2146" s="30">
        <v>44880</v>
      </c>
      <c r="Y2146" s="29" t="s">
        <v>1985</v>
      </c>
    </row>
    <row r="2147" spans="1:25" x14ac:dyDescent="0.25">
      <c r="A2147" s="28" t="s">
        <v>2261</v>
      </c>
      <c r="B2147" s="29" t="s">
        <v>2262</v>
      </c>
      <c r="C2147" s="29" t="s">
        <v>809</v>
      </c>
      <c r="D2147" s="29" t="s">
        <v>2273</v>
      </c>
      <c r="E2147" s="29" t="s">
        <v>810</v>
      </c>
      <c r="F2147" s="29" t="s">
        <v>811</v>
      </c>
      <c r="G2147" s="29" t="s">
        <v>1975</v>
      </c>
      <c r="H2147" s="30">
        <v>44470</v>
      </c>
      <c r="I2147" s="30">
        <v>46143</v>
      </c>
      <c r="J2147" s="30" t="s">
        <v>1921</v>
      </c>
      <c r="K2147" s="29" t="s">
        <v>2264</v>
      </c>
      <c r="L2147" s="29" t="s">
        <v>2265</v>
      </c>
      <c r="M2147" s="29" t="s">
        <v>1978</v>
      </c>
      <c r="N2147" s="29" t="s">
        <v>1986</v>
      </c>
      <c r="O2147" s="29" t="s">
        <v>1987</v>
      </c>
      <c r="P2147" s="29" t="s">
        <v>1981</v>
      </c>
      <c r="Q2147" s="29" t="s">
        <v>1982</v>
      </c>
      <c r="R2147" s="30">
        <v>44960</v>
      </c>
      <c r="S2147" s="30">
        <v>44960</v>
      </c>
      <c r="T2147" s="30">
        <v>44961</v>
      </c>
      <c r="U2147" s="30">
        <v>44961</v>
      </c>
      <c r="V2147" s="29" t="s">
        <v>1983</v>
      </c>
      <c r="W2147" s="29" t="s">
        <v>1984</v>
      </c>
      <c r="X2147" s="30">
        <v>44880</v>
      </c>
      <c r="Y2147" s="29" t="s">
        <v>1985</v>
      </c>
    </row>
    <row r="2148" spans="1:25" x14ac:dyDescent="0.25">
      <c r="A2148" s="28" t="s">
        <v>2261</v>
      </c>
      <c r="B2148" s="29" t="s">
        <v>2262</v>
      </c>
      <c r="C2148" s="29" t="s">
        <v>809</v>
      </c>
      <c r="D2148" s="29" t="s">
        <v>2273</v>
      </c>
      <c r="E2148" s="29" t="s">
        <v>810</v>
      </c>
      <c r="F2148" s="29" t="s">
        <v>811</v>
      </c>
      <c r="G2148" s="29" t="s">
        <v>1975</v>
      </c>
      <c r="H2148" s="30">
        <v>44470</v>
      </c>
      <c r="I2148" s="30">
        <v>46143</v>
      </c>
      <c r="J2148" s="30" t="s">
        <v>1921</v>
      </c>
      <c r="K2148" s="29" t="s">
        <v>2264</v>
      </c>
      <c r="L2148" s="29" t="s">
        <v>2265</v>
      </c>
      <c r="M2148" s="29" t="s">
        <v>1978</v>
      </c>
      <c r="N2148" s="29" t="s">
        <v>1988</v>
      </c>
      <c r="O2148" s="29" t="s">
        <v>1989</v>
      </c>
      <c r="P2148" s="29" t="s">
        <v>1981</v>
      </c>
      <c r="Q2148" s="29" t="s">
        <v>1982</v>
      </c>
      <c r="R2148" s="30">
        <v>44962</v>
      </c>
      <c r="S2148" s="30">
        <v>44962</v>
      </c>
      <c r="T2148" s="30">
        <v>44963</v>
      </c>
      <c r="U2148" s="30">
        <v>44963</v>
      </c>
      <c r="V2148" s="29" t="s">
        <v>1983</v>
      </c>
      <c r="W2148" s="29" t="s">
        <v>1984</v>
      </c>
      <c r="X2148" s="30">
        <v>44880</v>
      </c>
      <c r="Y2148" s="29" t="s">
        <v>1985</v>
      </c>
    </row>
    <row r="2149" spans="1:25" x14ac:dyDescent="0.25">
      <c r="A2149" s="28" t="s">
        <v>2261</v>
      </c>
      <c r="B2149" s="29" t="s">
        <v>2262</v>
      </c>
      <c r="C2149" s="29" t="s">
        <v>809</v>
      </c>
      <c r="D2149" s="29" t="s">
        <v>2273</v>
      </c>
      <c r="E2149" s="29" t="s">
        <v>810</v>
      </c>
      <c r="F2149" s="29" t="s">
        <v>811</v>
      </c>
      <c r="G2149" s="29" t="s">
        <v>1975</v>
      </c>
      <c r="H2149" s="30">
        <v>44470</v>
      </c>
      <c r="I2149" s="30">
        <v>46143</v>
      </c>
      <c r="J2149" s="30" t="s">
        <v>1921</v>
      </c>
      <c r="K2149" s="29" t="s">
        <v>2264</v>
      </c>
      <c r="L2149" s="29" t="s">
        <v>2265</v>
      </c>
      <c r="M2149" s="29" t="s">
        <v>1978</v>
      </c>
      <c r="N2149" s="29" t="s">
        <v>1990</v>
      </c>
      <c r="O2149" s="29" t="s">
        <v>1991</v>
      </c>
      <c r="P2149" s="29" t="s">
        <v>1981</v>
      </c>
      <c r="Q2149" s="29" t="s">
        <v>1982</v>
      </c>
      <c r="R2149" s="30">
        <v>44967</v>
      </c>
      <c r="S2149" s="30">
        <v>44967</v>
      </c>
      <c r="T2149" s="30">
        <v>44997</v>
      </c>
      <c r="U2149" s="30">
        <v>45471</v>
      </c>
      <c r="V2149" s="29" t="s">
        <v>1983</v>
      </c>
      <c r="W2149" s="29" t="s">
        <v>1984</v>
      </c>
      <c r="X2149" s="30">
        <v>44880</v>
      </c>
      <c r="Y2149" s="29" t="s">
        <v>1985</v>
      </c>
    </row>
    <row r="2150" spans="1:25" x14ac:dyDescent="0.25">
      <c r="A2150" s="28" t="s">
        <v>2261</v>
      </c>
      <c r="B2150" s="29" t="s">
        <v>2262</v>
      </c>
      <c r="C2150" s="29" t="s">
        <v>809</v>
      </c>
      <c r="D2150" s="29" t="s">
        <v>2273</v>
      </c>
      <c r="E2150" s="29" t="s">
        <v>810</v>
      </c>
      <c r="F2150" s="29" t="s">
        <v>811</v>
      </c>
      <c r="G2150" s="29" t="s">
        <v>1975</v>
      </c>
      <c r="H2150" s="30">
        <v>44470</v>
      </c>
      <c r="I2150" s="30">
        <v>46143</v>
      </c>
      <c r="J2150" s="30" t="s">
        <v>1921</v>
      </c>
      <c r="K2150" s="29" t="s">
        <v>2264</v>
      </c>
      <c r="L2150" s="29" t="s">
        <v>2265</v>
      </c>
      <c r="M2150" s="29" t="s">
        <v>1978</v>
      </c>
      <c r="N2150" s="29" t="s">
        <v>1992</v>
      </c>
      <c r="O2150" s="29" t="s">
        <v>1993</v>
      </c>
      <c r="P2150" s="29" t="s">
        <v>1981</v>
      </c>
      <c r="Q2150" s="29" t="s">
        <v>1982</v>
      </c>
      <c r="R2150" s="30">
        <v>45645</v>
      </c>
      <c r="S2150" s="30">
        <v>45645</v>
      </c>
      <c r="T2150" s="30">
        <v>45716</v>
      </c>
      <c r="U2150" s="30"/>
      <c r="V2150" s="29" t="s">
        <v>1983</v>
      </c>
      <c r="W2150" s="29" t="s">
        <v>1984</v>
      </c>
      <c r="X2150" s="30">
        <v>44880</v>
      </c>
      <c r="Y2150" s="29" t="s">
        <v>1985</v>
      </c>
    </row>
    <row r="2151" spans="1:25" x14ac:dyDescent="0.25">
      <c r="A2151" s="28" t="s">
        <v>2261</v>
      </c>
      <c r="B2151" s="29" t="s">
        <v>2262</v>
      </c>
      <c r="C2151" s="29" t="s">
        <v>809</v>
      </c>
      <c r="D2151" s="29" t="s">
        <v>2273</v>
      </c>
      <c r="E2151" s="29" t="s">
        <v>810</v>
      </c>
      <c r="F2151" s="29" t="s">
        <v>811</v>
      </c>
      <c r="G2151" s="29" t="s">
        <v>1975</v>
      </c>
      <c r="H2151" s="30">
        <v>44470</v>
      </c>
      <c r="I2151" s="30">
        <v>46143</v>
      </c>
      <c r="J2151" s="30" t="s">
        <v>1921</v>
      </c>
      <c r="K2151" s="29" t="s">
        <v>2264</v>
      </c>
      <c r="L2151" s="29" t="s">
        <v>2265</v>
      </c>
      <c r="M2151" s="29" t="s">
        <v>1978</v>
      </c>
      <c r="N2151" s="29" t="s">
        <v>1994</v>
      </c>
      <c r="O2151" s="29" t="s">
        <v>1995</v>
      </c>
      <c r="P2151" s="29" t="s">
        <v>1981</v>
      </c>
      <c r="Q2151" s="29" t="s">
        <v>1982</v>
      </c>
      <c r="R2151" s="30">
        <v>45717</v>
      </c>
      <c r="S2151" s="30"/>
      <c r="T2151" s="30">
        <v>46082</v>
      </c>
      <c r="U2151" s="30"/>
      <c r="V2151" s="29" t="s">
        <v>1983</v>
      </c>
      <c r="W2151" s="29" t="s">
        <v>1984</v>
      </c>
      <c r="X2151" s="30">
        <v>44880</v>
      </c>
      <c r="Y2151" s="29" t="s">
        <v>1985</v>
      </c>
    </row>
    <row r="2152" spans="1:25" x14ac:dyDescent="0.25">
      <c r="A2152" s="28" t="s">
        <v>2261</v>
      </c>
      <c r="B2152" s="29" t="s">
        <v>2262</v>
      </c>
      <c r="C2152" s="29" t="s">
        <v>809</v>
      </c>
      <c r="D2152" s="29" t="s">
        <v>2273</v>
      </c>
      <c r="E2152" s="29" t="s">
        <v>810</v>
      </c>
      <c r="F2152" s="29" t="s">
        <v>811</v>
      </c>
      <c r="G2152" s="29" t="s">
        <v>1975</v>
      </c>
      <c r="H2152" s="30">
        <v>44470</v>
      </c>
      <c r="I2152" s="30">
        <v>46143</v>
      </c>
      <c r="J2152" s="30" t="s">
        <v>1921</v>
      </c>
      <c r="K2152" s="29" t="s">
        <v>2264</v>
      </c>
      <c r="L2152" s="29" t="s">
        <v>2265</v>
      </c>
      <c r="M2152" s="29" t="s">
        <v>1978</v>
      </c>
      <c r="N2152" s="29" t="s">
        <v>1996</v>
      </c>
      <c r="O2152" s="29" t="s">
        <v>1997</v>
      </c>
      <c r="P2152" s="29" t="s">
        <v>1981</v>
      </c>
      <c r="Q2152" s="29" t="s">
        <v>1982</v>
      </c>
      <c r="R2152" s="30">
        <v>46082</v>
      </c>
      <c r="S2152" s="30"/>
      <c r="T2152" s="30">
        <v>46143</v>
      </c>
      <c r="U2152" s="30"/>
      <c r="V2152" s="29" t="s">
        <v>1983</v>
      </c>
      <c r="W2152" s="29" t="s">
        <v>1984</v>
      </c>
      <c r="X2152" s="30">
        <v>44880</v>
      </c>
      <c r="Y2152" s="29" t="s">
        <v>1985</v>
      </c>
    </row>
    <row r="2153" spans="1:25" x14ac:dyDescent="0.25">
      <c r="A2153" s="28" t="s">
        <v>2261</v>
      </c>
      <c r="B2153" s="29" t="s">
        <v>2262</v>
      </c>
      <c r="C2153" s="29" t="s">
        <v>1039</v>
      </c>
      <c r="D2153" s="29" t="s">
        <v>2350</v>
      </c>
      <c r="E2153" s="29" t="s">
        <v>1040</v>
      </c>
      <c r="F2153" s="29" t="s">
        <v>1041</v>
      </c>
      <c r="G2153" s="29" t="s">
        <v>1975</v>
      </c>
      <c r="H2153" s="30">
        <v>44705</v>
      </c>
      <c r="I2153" s="30">
        <v>46022</v>
      </c>
      <c r="J2153" s="30">
        <v>44985</v>
      </c>
      <c r="K2153" s="29" t="s">
        <v>2264</v>
      </c>
      <c r="L2153" s="29" t="s">
        <v>2265</v>
      </c>
      <c r="M2153" s="29" t="s">
        <v>1978</v>
      </c>
      <c r="N2153" s="29" t="s">
        <v>1979</v>
      </c>
      <c r="O2153" s="29" t="s">
        <v>1980</v>
      </c>
      <c r="P2153" s="29" t="s">
        <v>1981</v>
      </c>
      <c r="Q2153" s="29" t="s">
        <v>1982</v>
      </c>
      <c r="R2153" s="30">
        <v>44540</v>
      </c>
      <c r="S2153" s="30">
        <v>44540</v>
      </c>
      <c r="T2153" s="30">
        <v>44542</v>
      </c>
      <c r="U2153" s="30">
        <v>44542</v>
      </c>
      <c r="V2153" s="29" t="s">
        <v>2000</v>
      </c>
      <c r="W2153" s="29" t="s">
        <v>2001</v>
      </c>
      <c r="X2153" s="30">
        <v>44880</v>
      </c>
      <c r="Y2153" s="29" t="s">
        <v>1985</v>
      </c>
    </row>
    <row r="2154" spans="1:25" x14ac:dyDescent="0.25">
      <c r="A2154" s="28" t="s">
        <v>2261</v>
      </c>
      <c r="B2154" s="29" t="s">
        <v>2262</v>
      </c>
      <c r="C2154" s="29" t="s">
        <v>1039</v>
      </c>
      <c r="D2154" s="29" t="s">
        <v>2350</v>
      </c>
      <c r="E2154" s="29" t="s">
        <v>1040</v>
      </c>
      <c r="F2154" s="29" t="s">
        <v>1041</v>
      </c>
      <c r="G2154" s="29" t="s">
        <v>1975</v>
      </c>
      <c r="H2154" s="30">
        <v>44705</v>
      </c>
      <c r="I2154" s="30">
        <v>46022</v>
      </c>
      <c r="J2154" s="30">
        <v>44985</v>
      </c>
      <c r="K2154" s="29" t="s">
        <v>2264</v>
      </c>
      <c r="L2154" s="29" t="s">
        <v>2265</v>
      </c>
      <c r="M2154" s="29" t="s">
        <v>1978</v>
      </c>
      <c r="N2154" s="29" t="s">
        <v>1986</v>
      </c>
      <c r="O2154" s="29" t="s">
        <v>1987</v>
      </c>
      <c r="P2154" s="29" t="s">
        <v>1981</v>
      </c>
      <c r="Q2154" s="29" t="s">
        <v>1982</v>
      </c>
      <c r="R2154" s="30">
        <v>44991</v>
      </c>
      <c r="S2154" s="30">
        <v>45022</v>
      </c>
      <c r="T2154" s="30">
        <v>45021</v>
      </c>
      <c r="U2154" s="30">
        <v>45022</v>
      </c>
      <c r="V2154" s="29" t="s">
        <v>2000</v>
      </c>
      <c r="W2154" s="29" t="s">
        <v>2001</v>
      </c>
      <c r="X2154" s="30">
        <v>44880</v>
      </c>
      <c r="Y2154" s="29" t="s">
        <v>1985</v>
      </c>
    </row>
    <row r="2155" spans="1:25" x14ac:dyDescent="0.25">
      <c r="A2155" s="28" t="s">
        <v>2261</v>
      </c>
      <c r="B2155" s="29" t="s">
        <v>2262</v>
      </c>
      <c r="C2155" s="29" t="s">
        <v>1039</v>
      </c>
      <c r="D2155" s="29" t="s">
        <v>2350</v>
      </c>
      <c r="E2155" s="29" t="s">
        <v>1040</v>
      </c>
      <c r="F2155" s="29" t="s">
        <v>1041</v>
      </c>
      <c r="G2155" s="29" t="s">
        <v>1975</v>
      </c>
      <c r="H2155" s="30">
        <v>44705</v>
      </c>
      <c r="I2155" s="30">
        <v>46022</v>
      </c>
      <c r="J2155" s="30">
        <v>44985</v>
      </c>
      <c r="K2155" s="29" t="s">
        <v>2264</v>
      </c>
      <c r="L2155" s="29" t="s">
        <v>2265</v>
      </c>
      <c r="M2155" s="29" t="s">
        <v>1978</v>
      </c>
      <c r="N2155" s="29" t="s">
        <v>1988</v>
      </c>
      <c r="O2155" s="29" t="s">
        <v>1989</v>
      </c>
      <c r="P2155" s="29" t="s">
        <v>1981</v>
      </c>
      <c r="Q2155" s="29" t="s">
        <v>1982</v>
      </c>
      <c r="R2155" s="30">
        <v>45022</v>
      </c>
      <c r="S2155" s="30">
        <v>45022</v>
      </c>
      <c r="T2155" s="30">
        <v>45291</v>
      </c>
      <c r="U2155" s="30"/>
      <c r="V2155" s="29" t="s">
        <v>2000</v>
      </c>
      <c r="W2155" s="29" t="s">
        <v>2001</v>
      </c>
      <c r="X2155" s="30">
        <v>44880</v>
      </c>
      <c r="Y2155" s="29" t="s">
        <v>1985</v>
      </c>
    </row>
    <row r="2156" spans="1:25" x14ac:dyDescent="0.25">
      <c r="A2156" s="28" t="s">
        <v>2261</v>
      </c>
      <c r="B2156" s="29" t="s">
        <v>2262</v>
      </c>
      <c r="C2156" s="29" t="s">
        <v>1039</v>
      </c>
      <c r="D2156" s="29" t="s">
        <v>2350</v>
      </c>
      <c r="E2156" s="29" t="s">
        <v>1040</v>
      </c>
      <c r="F2156" s="29" t="s">
        <v>1041</v>
      </c>
      <c r="G2156" s="29" t="s">
        <v>1975</v>
      </c>
      <c r="H2156" s="30">
        <v>44705</v>
      </c>
      <c r="I2156" s="30">
        <v>46022</v>
      </c>
      <c r="J2156" s="30">
        <v>44985</v>
      </c>
      <c r="K2156" s="29" t="s">
        <v>2264</v>
      </c>
      <c r="L2156" s="29" t="s">
        <v>2265</v>
      </c>
      <c r="M2156" s="29" t="s">
        <v>1978</v>
      </c>
      <c r="N2156" s="29" t="s">
        <v>1990</v>
      </c>
      <c r="O2156" s="29" t="s">
        <v>1991</v>
      </c>
      <c r="P2156" s="29" t="s">
        <v>1981</v>
      </c>
      <c r="Q2156" s="29" t="s">
        <v>1982</v>
      </c>
      <c r="R2156" s="30">
        <v>45155</v>
      </c>
      <c r="S2156" s="30">
        <v>45022</v>
      </c>
      <c r="T2156" s="30">
        <v>45291</v>
      </c>
      <c r="U2156" s="30"/>
      <c r="V2156" s="29" t="s">
        <v>2000</v>
      </c>
      <c r="W2156" s="29" t="s">
        <v>2001</v>
      </c>
      <c r="X2156" s="30">
        <v>44880</v>
      </c>
      <c r="Y2156" s="29" t="s">
        <v>1985</v>
      </c>
    </row>
    <row r="2157" spans="1:25" x14ac:dyDescent="0.25">
      <c r="A2157" s="28" t="s">
        <v>2261</v>
      </c>
      <c r="B2157" s="29" t="s">
        <v>2262</v>
      </c>
      <c r="C2157" s="29" t="s">
        <v>1039</v>
      </c>
      <c r="D2157" s="29" t="s">
        <v>2350</v>
      </c>
      <c r="E2157" s="29" t="s">
        <v>1040</v>
      </c>
      <c r="F2157" s="29" t="s">
        <v>1041</v>
      </c>
      <c r="G2157" s="29" t="s">
        <v>1975</v>
      </c>
      <c r="H2157" s="30">
        <v>44705</v>
      </c>
      <c r="I2157" s="30">
        <v>46022</v>
      </c>
      <c r="J2157" s="30">
        <v>44985</v>
      </c>
      <c r="K2157" s="29" t="s">
        <v>2264</v>
      </c>
      <c r="L2157" s="29" t="s">
        <v>2265</v>
      </c>
      <c r="M2157" s="29" t="s">
        <v>1978</v>
      </c>
      <c r="N2157" s="29" t="s">
        <v>1992</v>
      </c>
      <c r="O2157" s="29" t="s">
        <v>1993</v>
      </c>
      <c r="P2157" s="29" t="s">
        <v>1981</v>
      </c>
      <c r="Q2157" s="29" t="s">
        <v>1982</v>
      </c>
      <c r="R2157" s="30">
        <v>45215</v>
      </c>
      <c r="S2157" s="30"/>
      <c r="T2157" s="30">
        <v>45301</v>
      </c>
      <c r="U2157" s="30"/>
      <c r="V2157" s="29" t="s">
        <v>2000</v>
      </c>
      <c r="W2157" s="29" t="s">
        <v>2001</v>
      </c>
      <c r="X2157" s="30">
        <v>44880</v>
      </c>
      <c r="Y2157" s="29" t="s">
        <v>1985</v>
      </c>
    </row>
    <row r="2158" spans="1:25" x14ac:dyDescent="0.25">
      <c r="A2158" s="28" t="s">
        <v>2261</v>
      </c>
      <c r="B2158" s="29" t="s">
        <v>2262</v>
      </c>
      <c r="C2158" s="29" t="s">
        <v>1039</v>
      </c>
      <c r="D2158" s="29" t="s">
        <v>2350</v>
      </c>
      <c r="E2158" s="29" t="s">
        <v>1040</v>
      </c>
      <c r="F2158" s="29" t="s">
        <v>1041</v>
      </c>
      <c r="G2158" s="29" t="s">
        <v>1975</v>
      </c>
      <c r="H2158" s="30">
        <v>44705</v>
      </c>
      <c r="I2158" s="30">
        <v>46022</v>
      </c>
      <c r="J2158" s="30">
        <v>44985</v>
      </c>
      <c r="K2158" s="29" t="s">
        <v>2264</v>
      </c>
      <c r="L2158" s="29" t="s">
        <v>2265</v>
      </c>
      <c r="M2158" s="29" t="s">
        <v>1978</v>
      </c>
      <c r="N2158" s="29" t="s">
        <v>1994</v>
      </c>
      <c r="O2158" s="29" t="s">
        <v>1995</v>
      </c>
      <c r="P2158" s="29" t="s">
        <v>1981</v>
      </c>
      <c r="Q2158" s="29" t="s">
        <v>1982</v>
      </c>
      <c r="R2158" s="30">
        <v>45302</v>
      </c>
      <c r="S2158" s="30"/>
      <c r="T2158" s="30">
        <v>45741</v>
      </c>
      <c r="U2158" s="30"/>
      <c r="V2158" s="29" t="s">
        <v>2000</v>
      </c>
      <c r="W2158" s="29" t="s">
        <v>2001</v>
      </c>
      <c r="X2158" s="30">
        <v>44880</v>
      </c>
      <c r="Y2158" s="29" t="s">
        <v>1985</v>
      </c>
    </row>
    <row r="2159" spans="1:25" x14ac:dyDescent="0.25">
      <c r="A2159" s="28" t="s">
        <v>2261</v>
      </c>
      <c r="B2159" s="29" t="s">
        <v>2262</v>
      </c>
      <c r="C2159" s="29" t="s">
        <v>1039</v>
      </c>
      <c r="D2159" s="29" t="s">
        <v>2350</v>
      </c>
      <c r="E2159" s="29" t="s">
        <v>1040</v>
      </c>
      <c r="F2159" s="29" t="s">
        <v>1041</v>
      </c>
      <c r="G2159" s="29" t="s">
        <v>1975</v>
      </c>
      <c r="H2159" s="30">
        <v>44705</v>
      </c>
      <c r="I2159" s="30">
        <v>46022</v>
      </c>
      <c r="J2159" s="30">
        <v>44985</v>
      </c>
      <c r="K2159" s="29" t="s">
        <v>2264</v>
      </c>
      <c r="L2159" s="29" t="s">
        <v>2265</v>
      </c>
      <c r="M2159" s="29" t="s">
        <v>1978</v>
      </c>
      <c r="N2159" s="29" t="s">
        <v>1996</v>
      </c>
      <c r="O2159" s="29" t="s">
        <v>1997</v>
      </c>
      <c r="P2159" s="29" t="s">
        <v>1981</v>
      </c>
      <c r="Q2159" s="29" t="s">
        <v>1982</v>
      </c>
      <c r="R2159" s="30">
        <v>45742</v>
      </c>
      <c r="S2159" s="30"/>
      <c r="T2159" s="30">
        <v>45801</v>
      </c>
      <c r="U2159" s="30"/>
      <c r="V2159" s="29" t="s">
        <v>2000</v>
      </c>
      <c r="W2159" s="29" t="s">
        <v>2001</v>
      </c>
      <c r="X2159" s="30">
        <v>44880</v>
      </c>
      <c r="Y2159" s="29" t="s">
        <v>1985</v>
      </c>
    </row>
    <row r="2160" spans="1:25" x14ac:dyDescent="0.25">
      <c r="A2160" s="28" t="s">
        <v>2261</v>
      </c>
      <c r="B2160" s="29" t="s">
        <v>2262</v>
      </c>
      <c r="C2160" s="29" t="s">
        <v>956</v>
      </c>
      <c r="D2160" s="29" t="s">
        <v>2322</v>
      </c>
      <c r="E2160" s="29" t="s">
        <v>957</v>
      </c>
      <c r="F2160" s="29" t="s">
        <v>2705</v>
      </c>
      <c r="G2160" s="29" t="s">
        <v>1975</v>
      </c>
      <c r="H2160" s="30">
        <v>44705</v>
      </c>
      <c r="I2160" s="30">
        <v>46752</v>
      </c>
      <c r="J2160" s="30" t="s">
        <v>1921</v>
      </c>
      <c r="K2160" s="29" t="s">
        <v>2264</v>
      </c>
      <c r="L2160" s="29" t="s">
        <v>2265</v>
      </c>
      <c r="M2160" s="29" t="s">
        <v>1978</v>
      </c>
      <c r="N2160" s="29" t="s">
        <v>1979</v>
      </c>
      <c r="O2160" s="29" t="s">
        <v>1980</v>
      </c>
      <c r="P2160" s="29" t="s">
        <v>1981</v>
      </c>
      <c r="Q2160" s="29" t="s">
        <v>1982</v>
      </c>
      <c r="R2160" s="30">
        <v>44484</v>
      </c>
      <c r="S2160" s="30">
        <v>44484</v>
      </c>
      <c r="T2160" s="30">
        <v>44531</v>
      </c>
      <c r="U2160" s="30">
        <v>44531</v>
      </c>
      <c r="V2160" s="29" t="s">
        <v>1983</v>
      </c>
      <c r="W2160" s="29" t="s">
        <v>1984</v>
      </c>
      <c r="X2160" s="30">
        <v>44880</v>
      </c>
      <c r="Y2160" s="29" t="s">
        <v>2002</v>
      </c>
    </row>
    <row r="2161" spans="1:25" x14ac:dyDescent="0.25">
      <c r="A2161" s="28" t="s">
        <v>2261</v>
      </c>
      <c r="B2161" s="29" t="s">
        <v>2262</v>
      </c>
      <c r="C2161" s="29" t="s">
        <v>956</v>
      </c>
      <c r="D2161" s="29" t="s">
        <v>2322</v>
      </c>
      <c r="E2161" s="29" t="s">
        <v>957</v>
      </c>
      <c r="F2161" s="29" t="s">
        <v>2705</v>
      </c>
      <c r="G2161" s="29" t="s">
        <v>1975</v>
      </c>
      <c r="H2161" s="30">
        <v>44705</v>
      </c>
      <c r="I2161" s="30">
        <v>46752</v>
      </c>
      <c r="J2161" s="30" t="s">
        <v>1921</v>
      </c>
      <c r="K2161" s="29" t="s">
        <v>2264</v>
      </c>
      <c r="L2161" s="29" t="s">
        <v>2265</v>
      </c>
      <c r="M2161" s="29" t="s">
        <v>1978</v>
      </c>
      <c r="N2161" s="29" t="s">
        <v>1986</v>
      </c>
      <c r="O2161" s="29" t="s">
        <v>1987</v>
      </c>
      <c r="P2161" s="29" t="s">
        <v>1981</v>
      </c>
      <c r="Q2161" s="29" t="s">
        <v>1982</v>
      </c>
      <c r="R2161" s="30">
        <v>44484</v>
      </c>
      <c r="S2161" s="30">
        <v>44484</v>
      </c>
      <c r="T2161" s="30">
        <v>44531</v>
      </c>
      <c r="U2161" s="30">
        <v>44531</v>
      </c>
      <c r="V2161" s="29" t="s">
        <v>1983</v>
      </c>
      <c r="W2161" s="29" t="s">
        <v>1984</v>
      </c>
      <c r="X2161" s="30">
        <v>44880</v>
      </c>
      <c r="Y2161" s="29" t="s">
        <v>2002</v>
      </c>
    </row>
    <row r="2162" spans="1:25" x14ac:dyDescent="0.25">
      <c r="A2162" s="28" t="s">
        <v>2261</v>
      </c>
      <c r="B2162" s="29" t="s">
        <v>2262</v>
      </c>
      <c r="C2162" s="29" t="s">
        <v>956</v>
      </c>
      <c r="D2162" s="29" t="s">
        <v>2322</v>
      </c>
      <c r="E2162" s="29" t="s">
        <v>957</v>
      </c>
      <c r="F2162" s="29" t="s">
        <v>2705</v>
      </c>
      <c r="G2162" s="29" t="s">
        <v>1975</v>
      </c>
      <c r="H2162" s="30">
        <v>44705</v>
      </c>
      <c r="I2162" s="30">
        <v>46752</v>
      </c>
      <c r="J2162" s="30" t="s">
        <v>1921</v>
      </c>
      <c r="K2162" s="29" t="s">
        <v>2264</v>
      </c>
      <c r="L2162" s="29" t="s">
        <v>2265</v>
      </c>
      <c r="M2162" s="29" t="s">
        <v>1978</v>
      </c>
      <c r="N2162" s="29" t="s">
        <v>1988</v>
      </c>
      <c r="O2162" s="29" t="s">
        <v>1989</v>
      </c>
      <c r="P2162" s="29" t="s">
        <v>1981</v>
      </c>
      <c r="Q2162" s="29" t="s">
        <v>1982</v>
      </c>
      <c r="R2162" s="30">
        <v>44484</v>
      </c>
      <c r="S2162" s="30">
        <v>44484</v>
      </c>
      <c r="T2162" s="30">
        <v>44531</v>
      </c>
      <c r="U2162" s="30">
        <v>44531</v>
      </c>
      <c r="V2162" s="29" t="s">
        <v>1983</v>
      </c>
      <c r="W2162" s="29" t="s">
        <v>1984</v>
      </c>
      <c r="X2162" s="30">
        <v>44880</v>
      </c>
      <c r="Y2162" s="29" t="s">
        <v>2002</v>
      </c>
    </row>
    <row r="2163" spans="1:25" x14ac:dyDescent="0.25">
      <c r="A2163" s="28" t="s">
        <v>2261</v>
      </c>
      <c r="B2163" s="29" t="s">
        <v>2262</v>
      </c>
      <c r="C2163" s="29" t="s">
        <v>956</v>
      </c>
      <c r="D2163" s="29" t="s">
        <v>2322</v>
      </c>
      <c r="E2163" s="29" t="s">
        <v>957</v>
      </c>
      <c r="F2163" s="29" t="s">
        <v>2705</v>
      </c>
      <c r="G2163" s="29" t="s">
        <v>1975</v>
      </c>
      <c r="H2163" s="30">
        <v>44705</v>
      </c>
      <c r="I2163" s="30">
        <v>46752</v>
      </c>
      <c r="J2163" s="30" t="s">
        <v>1921</v>
      </c>
      <c r="K2163" s="29" t="s">
        <v>2264</v>
      </c>
      <c r="L2163" s="29" t="s">
        <v>2265</v>
      </c>
      <c r="M2163" s="29" t="s">
        <v>1978</v>
      </c>
      <c r="N2163" s="29" t="s">
        <v>1990</v>
      </c>
      <c r="O2163" s="29" t="s">
        <v>1991</v>
      </c>
      <c r="P2163" s="29" t="s">
        <v>1981</v>
      </c>
      <c r="Q2163" s="29" t="s">
        <v>1982</v>
      </c>
      <c r="R2163" s="30">
        <v>45122</v>
      </c>
      <c r="S2163" s="30">
        <v>45127</v>
      </c>
      <c r="T2163" s="30">
        <v>45442</v>
      </c>
      <c r="U2163" s="30">
        <v>45435</v>
      </c>
      <c r="V2163" s="29" t="s">
        <v>1983</v>
      </c>
      <c r="W2163" s="29" t="s">
        <v>1984</v>
      </c>
      <c r="X2163" s="30">
        <v>44880</v>
      </c>
      <c r="Y2163" s="29" t="s">
        <v>2002</v>
      </c>
    </row>
    <row r="2164" spans="1:25" x14ac:dyDescent="0.25">
      <c r="A2164" s="28" t="s">
        <v>2261</v>
      </c>
      <c r="B2164" s="29" t="s">
        <v>2262</v>
      </c>
      <c r="C2164" s="29" t="s">
        <v>956</v>
      </c>
      <c r="D2164" s="29" t="s">
        <v>2322</v>
      </c>
      <c r="E2164" s="29" t="s">
        <v>957</v>
      </c>
      <c r="F2164" s="29" t="s">
        <v>2705</v>
      </c>
      <c r="G2164" s="29" t="s">
        <v>1975</v>
      </c>
      <c r="H2164" s="30">
        <v>44705</v>
      </c>
      <c r="I2164" s="30">
        <v>46752</v>
      </c>
      <c r="J2164" s="30" t="s">
        <v>1921</v>
      </c>
      <c r="K2164" s="29" t="s">
        <v>2264</v>
      </c>
      <c r="L2164" s="29" t="s">
        <v>2265</v>
      </c>
      <c r="M2164" s="29" t="s">
        <v>1978</v>
      </c>
      <c r="N2164" s="29" t="s">
        <v>1992</v>
      </c>
      <c r="O2164" s="29" t="s">
        <v>1993</v>
      </c>
      <c r="P2164" s="29" t="s">
        <v>1981</v>
      </c>
      <c r="Q2164" s="29" t="s">
        <v>1982</v>
      </c>
      <c r="R2164" s="30">
        <v>45458</v>
      </c>
      <c r="S2164" s="30"/>
      <c r="T2164" s="30">
        <v>45473</v>
      </c>
      <c r="U2164" s="30"/>
      <c r="V2164" s="29" t="s">
        <v>1983</v>
      </c>
      <c r="W2164" s="29" t="s">
        <v>1984</v>
      </c>
      <c r="X2164" s="30">
        <v>44880</v>
      </c>
      <c r="Y2164" s="29" t="s">
        <v>2002</v>
      </c>
    </row>
    <row r="2165" spans="1:25" x14ac:dyDescent="0.25">
      <c r="A2165" s="28" t="s">
        <v>2261</v>
      </c>
      <c r="B2165" s="29" t="s">
        <v>2262</v>
      </c>
      <c r="C2165" s="29" t="s">
        <v>956</v>
      </c>
      <c r="D2165" s="29" t="s">
        <v>2322</v>
      </c>
      <c r="E2165" s="29" t="s">
        <v>957</v>
      </c>
      <c r="F2165" s="29" t="s">
        <v>2705</v>
      </c>
      <c r="G2165" s="29" t="s">
        <v>1975</v>
      </c>
      <c r="H2165" s="30">
        <v>44705</v>
      </c>
      <c r="I2165" s="30">
        <v>46752</v>
      </c>
      <c r="J2165" s="30" t="s">
        <v>1921</v>
      </c>
      <c r="K2165" s="29" t="s">
        <v>2264</v>
      </c>
      <c r="L2165" s="29" t="s">
        <v>2265</v>
      </c>
      <c r="M2165" s="29" t="s">
        <v>1978</v>
      </c>
      <c r="N2165" s="29" t="s">
        <v>1994</v>
      </c>
      <c r="O2165" s="29" t="s">
        <v>1995</v>
      </c>
      <c r="P2165" s="29" t="s">
        <v>1981</v>
      </c>
      <c r="Q2165" s="29" t="s">
        <v>1982</v>
      </c>
      <c r="R2165" s="30">
        <v>45474</v>
      </c>
      <c r="S2165" s="30">
        <v>45537</v>
      </c>
      <c r="T2165" s="30">
        <v>45930</v>
      </c>
      <c r="U2165" s="30"/>
      <c r="V2165" s="29" t="s">
        <v>1983</v>
      </c>
      <c r="W2165" s="29" t="s">
        <v>1984</v>
      </c>
      <c r="X2165" s="30">
        <v>44880</v>
      </c>
      <c r="Y2165" s="29" t="s">
        <v>2002</v>
      </c>
    </row>
    <row r="2166" spans="1:25" x14ac:dyDescent="0.25">
      <c r="A2166" s="28" t="s">
        <v>2261</v>
      </c>
      <c r="B2166" s="29" t="s">
        <v>2262</v>
      </c>
      <c r="C2166" s="29" t="s">
        <v>956</v>
      </c>
      <c r="D2166" s="29" t="s">
        <v>2322</v>
      </c>
      <c r="E2166" s="29" t="s">
        <v>957</v>
      </c>
      <c r="F2166" s="29" t="s">
        <v>2705</v>
      </c>
      <c r="G2166" s="29" t="s">
        <v>1975</v>
      </c>
      <c r="H2166" s="30">
        <v>44705</v>
      </c>
      <c r="I2166" s="30">
        <v>46752</v>
      </c>
      <c r="J2166" s="30" t="s">
        <v>1921</v>
      </c>
      <c r="K2166" s="29" t="s">
        <v>2264</v>
      </c>
      <c r="L2166" s="29" t="s">
        <v>2265</v>
      </c>
      <c r="M2166" s="29" t="s">
        <v>1978</v>
      </c>
      <c r="N2166" s="29" t="s">
        <v>1996</v>
      </c>
      <c r="O2166" s="29" t="s">
        <v>1997</v>
      </c>
      <c r="P2166" s="29" t="s">
        <v>1981</v>
      </c>
      <c r="Q2166" s="29" t="s">
        <v>1982</v>
      </c>
      <c r="R2166" s="30">
        <v>45930</v>
      </c>
      <c r="S2166" s="30"/>
      <c r="T2166" s="30">
        <v>45953</v>
      </c>
      <c r="U2166" s="30"/>
      <c r="V2166" s="29" t="s">
        <v>1983</v>
      </c>
      <c r="W2166" s="29" t="s">
        <v>1984</v>
      </c>
      <c r="X2166" s="30">
        <v>44880</v>
      </c>
      <c r="Y2166" s="29" t="s">
        <v>2002</v>
      </c>
    </row>
    <row r="2167" spans="1:25" x14ac:dyDescent="0.25">
      <c r="A2167" s="28" t="s">
        <v>2261</v>
      </c>
      <c r="B2167" s="29" t="s">
        <v>2262</v>
      </c>
      <c r="C2167" s="29" t="s">
        <v>985</v>
      </c>
      <c r="D2167" s="29" t="s">
        <v>2332</v>
      </c>
      <c r="E2167" s="29" t="s">
        <v>986</v>
      </c>
      <c r="F2167" s="29" t="s">
        <v>987</v>
      </c>
      <c r="G2167" s="29" t="s">
        <v>1975</v>
      </c>
      <c r="H2167" s="30">
        <v>44880</v>
      </c>
      <c r="I2167" s="30">
        <v>44926</v>
      </c>
      <c r="J2167" s="30" t="s">
        <v>1921</v>
      </c>
      <c r="K2167" s="29" t="s">
        <v>2264</v>
      </c>
      <c r="L2167" s="29" t="s">
        <v>2265</v>
      </c>
      <c r="M2167" s="29" t="s">
        <v>1978</v>
      </c>
      <c r="N2167" s="29" t="s">
        <v>1979</v>
      </c>
      <c r="O2167" s="29" t="s">
        <v>1980</v>
      </c>
      <c r="P2167" s="29" t="s">
        <v>1981</v>
      </c>
      <c r="Q2167" s="29" t="s">
        <v>1982</v>
      </c>
      <c r="R2167" s="30">
        <v>44531</v>
      </c>
      <c r="S2167" s="30">
        <v>44544</v>
      </c>
      <c r="T2167" s="30">
        <v>44531</v>
      </c>
      <c r="U2167" s="30">
        <v>44544</v>
      </c>
      <c r="V2167" s="29" t="s">
        <v>2000</v>
      </c>
      <c r="W2167" s="29" t="s">
        <v>2001</v>
      </c>
      <c r="X2167" s="30">
        <v>44880</v>
      </c>
      <c r="Y2167" s="29" t="s">
        <v>1985</v>
      </c>
    </row>
    <row r="2168" spans="1:25" x14ac:dyDescent="0.25">
      <c r="A2168" s="28" t="s">
        <v>2261</v>
      </c>
      <c r="B2168" s="29" t="s">
        <v>2262</v>
      </c>
      <c r="C2168" s="29" t="s">
        <v>985</v>
      </c>
      <c r="D2168" s="29" t="s">
        <v>2332</v>
      </c>
      <c r="E2168" s="29" t="s">
        <v>986</v>
      </c>
      <c r="F2168" s="29" t="s">
        <v>987</v>
      </c>
      <c r="G2168" s="29" t="s">
        <v>1975</v>
      </c>
      <c r="H2168" s="30">
        <v>44880</v>
      </c>
      <c r="I2168" s="30">
        <v>44926</v>
      </c>
      <c r="J2168" s="30" t="s">
        <v>1921</v>
      </c>
      <c r="K2168" s="29" t="s">
        <v>2264</v>
      </c>
      <c r="L2168" s="29" t="s">
        <v>2265</v>
      </c>
      <c r="M2168" s="29" t="s">
        <v>1978</v>
      </c>
      <c r="N2168" s="29" t="s">
        <v>1986</v>
      </c>
      <c r="O2168" s="29" t="s">
        <v>1987</v>
      </c>
      <c r="P2168" s="29" t="s">
        <v>1981</v>
      </c>
      <c r="Q2168" s="29" t="s">
        <v>1982</v>
      </c>
      <c r="R2168" s="30">
        <v>44531</v>
      </c>
      <c r="S2168" s="30">
        <v>44544</v>
      </c>
      <c r="T2168" s="30">
        <v>44531</v>
      </c>
      <c r="U2168" s="30">
        <v>44544</v>
      </c>
      <c r="V2168" s="29" t="s">
        <v>2000</v>
      </c>
      <c r="W2168" s="29" t="s">
        <v>2001</v>
      </c>
      <c r="X2168" s="30">
        <v>44880</v>
      </c>
      <c r="Y2168" s="29" t="s">
        <v>1985</v>
      </c>
    </row>
    <row r="2169" spans="1:25" x14ac:dyDescent="0.25">
      <c r="A2169" s="28" t="s">
        <v>2261</v>
      </c>
      <c r="B2169" s="29" t="s">
        <v>2262</v>
      </c>
      <c r="C2169" s="29" t="s">
        <v>985</v>
      </c>
      <c r="D2169" s="29" t="s">
        <v>2332</v>
      </c>
      <c r="E2169" s="29" t="s">
        <v>986</v>
      </c>
      <c r="F2169" s="29" t="s">
        <v>987</v>
      </c>
      <c r="G2169" s="29" t="s">
        <v>1975</v>
      </c>
      <c r="H2169" s="30">
        <v>44880</v>
      </c>
      <c r="I2169" s="30">
        <v>44926</v>
      </c>
      <c r="J2169" s="30" t="s">
        <v>1921</v>
      </c>
      <c r="K2169" s="29" t="s">
        <v>2264</v>
      </c>
      <c r="L2169" s="29" t="s">
        <v>2265</v>
      </c>
      <c r="M2169" s="29" t="s">
        <v>1978</v>
      </c>
      <c r="N2169" s="29" t="s">
        <v>1988</v>
      </c>
      <c r="O2169" s="29" t="s">
        <v>1989</v>
      </c>
      <c r="P2169" s="29" t="s">
        <v>1981</v>
      </c>
      <c r="Q2169" s="29" t="s">
        <v>1982</v>
      </c>
      <c r="R2169" s="30">
        <v>45000</v>
      </c>
      <c r="S2169" s="30"/>
      <c r="T2169" s="30">
        <v>45107</v>
      </c>
      <c r="U2169" s="30"/>
      <c r="V2169" s="29" t="s">
        <v>2000</v>
      </c>
      <c r="W2169" s="29" t="s">
        <v>2001</v>
      </c>
      <c r="X2169" s="30">
        <v>44880</v>
      </c>
      <c r="Y2169" s="29" t="s">
        <v>1985</v>
      </c>
    </row>
    <row r="2170" spans="1:25" x14ac:dyDescent="0.25">
      <c r="A2170" s="28" t="s">
        <v>2261</v>
      </c>
      <c r="B2170" s="29" t="s">
        <v>2262</v>
      </c>
      <c r="C2170" s="29" t="s">
        <v>985</v>
      </c>
      <c r="D2170" s="29" t="s">
        <v>2332</v>
      </c>
      <c r="E2170" s="29" t="s">
        <v>986</v>
      </c>
      <c r="F2170" s="29" t="s">
        <v>987</v>
      </c>
      <c r="G2170" s="29" t="s">
        <v>1975</v>
      </c>
      <c r="H2170" s="30">
        <v>44880</v>
      </c>
      <c r="I2170" s="30">
        <v>44926</v>
      </c>
      <c r="J2170" s="30" t="s">
        <v>1921</v>
      </c>
      <c r="K2170" s="29" t="s">
        <v>2264</v>
      </c>
      <c r="L2170" s="29" t="s">
        <v>2265</v>
      </c>
      <c r="M2170" s="29" t="s">
        <v>1978</v>
      </c>
      <c r="N2170" s="29" t="s">
        <v>1990</v>
      </c>
      <c r="O2170" s="29" t="s">
        <v>1991</v>
      </c>
      <c r="P2170" s="29" t="s">
        <v>1981</v>
      </c>
      <c r="Q2170" s="29" t="s">
        <v>1982</v>
      </c>
      <c r="R2170" s="30">
        <v>45474</v>
      </c>
      <c r="S2170" s="30"/>
      <c r="T2170" s="30">
        <v>45626</v>
      </c>
      <c r="U2170" s="30"/>
      <c r="V2170" s="29" t="s">
        <v>2000</v>
      </c>
      <c r="W2170" s="29" t="s">
        <v>2001</v>
      </c>
      <c r="X2170" s="30">
        <v>44880</v>
      </c>
      <c r="Y2170" s="29" t="s">
        <v>1985</v>
      </c>
    </row>
    <row r="2171" spans="1:25" x14ac:dyDescent="0.25">
      <c r="A2171" s="28" t="s">
        <v>2261</v>
      </c>
      <c r="B2171" s="29" t="s">
        <v>2262</v>
      </c>
      <c r="C2171" s="29" t="s">
        <v>985</v>
      </c>
      <c r="D2171" s="29" t="s">
        <v>2332</v>
      </c>
      <c r="E2171" s="29" t="s">
        <v>986</v>
      </c>
      <c r="F2171" s="29" t="s">
        <v>987</v>
      </c>
      <c r="G2171" s="29" t="s">
        <v>1975</v>
      </c>
      <c r="H2171" s="30">
        <v>44880</v>
      </c>
      <c r="I2171" s="30">
        <v>44926</v>
      </c>
      <c r="J2171" s="30" t="s">
        <v>1921</v>
      </c>
      <c r="K2171" s="29" t="s">
        <v>2264</v>
      </c>
      <c r="L2171" s="29" t="s">
        <v>2265</v>
      </c>
      <c r="M2171" s="29" t="s">
        <v>1978</v>
      </c>
      <c r="N2171" s="29" t="s">
        <v>1992</v>
      </c>
      <c r="O2171" s="29" t="s">
        <v>1993</v>
      </c>
      <c r="P2171" s="29" t="s">
        <v>1981</v>
      </c>
      <c r="Q2171" s="29" t="s">
        <v>1982</v>
      </c>
      <c r="R2171" s="30">
        <v>45627</v>
      </c>
      <c r="S2171" s="30"/>
      <c r="T2171" s="30">
        <v>45808</v>
      </c>
      <c r="U2171" s="30"/>
      <c r="V2171" s="29" t="s">
        <v>2000</v>
      </c>
      <c r="W2171" s="29" t="s">
        <v>2001</v>
      </c>
      <c r="X2171" s="30">
        <v>44880</v>
      </c>
      <c r="Y2171" s="29" t="s">
        <v>1985</v>
      </c>
    </row>
    <row r="2172" spans="1:25" x14ac:dyDescent="0.25">
      <c r="A2172" s="28" t="s">
        <v>2261</v>
      </c>
      <c r="B2172" s="29" t="s">
        <v>2262</v>
      </c>
      <c r="C2172" s="29" t="s">
        <v>985</v>
      </c>
      <c r="D2172" s="29" t="s">
        <v>2332</v>
      </c>
      <c r="E2172" s="29" t="s">
        <v>986</v>
      </c>
      <c r="F2172" s="29" t="s">
        <v>987</v>
      </c>
      <c r="G2172" s="29" t="s">
        <v>1975</v>
      </c>
      <c r="H2172" s="30">
        <v>44880</v>
      </c>
      <c r="I2172" s="30">
        <v>44926</v>
      </c>
      <c r="J2172" s="30" t="s">
        <v>1921</v>
      </c>
      <c r="K2172" s="29" t="s">
        <v>2264</v>
      </c>
      <c r="L2172" s="29" t="s">
        <v>2265</v>
      </c>
      <c r="M2172" s="29" t="s">
        <v>1978</v>
      </c>
      <c r="N2172" s="29" t="s">
        <v>1994</v>
      </c>
      <c r="O2172" s="29" t="s">
        <v>1995</v>
      </c>
      <c r="P2172" s="29" t="s">
        <v>1981</v>
      </c>
      <c r="Q2172" s="29" t="s">
        <v>1982</v>
      </c>
      <c r="R2172" s="30">
        <v>45809</v>
      </c>
      <c r="S2172" s="30"/>
      <c r="T2172" s="30">
        <v>46173</v>
      </c>
      <c r="U2172" s="30"/>
      <c r="V2172" s="29" t="s">
        <v>2000</v>
      </c>
      <c r="W2172" s="29" t="s">
        <v>2001</v>
      </c>
      <c r="X2172" s="30">
        <v>44880</v>
      </c>
      <c r="Y2172" s="29" t="s">
        <v>1985</v>
      </c>
    </row>
    <row r="2173" spans="1:25" x14ac:dyDescent="0.25">
      <c r="A2173" s="28" t="s">
        <v>2261</v>
      </c>
      <c r="B2173" s="29" t="s">
        <v>2262</v>
      </c>
      <c r="C2173" s="29" t="s">
        <v>985</v>
      </c>
      <c r="D2173" s="29" t="s">
        <v>2332</v>
      </c>
      <c r="E2173" s="29" t="s">
        <v>986</v>
      </c>
      <c r="F2173" s="29" t="s">
        <v>987</v>
      </c>
      <c r="G2173" s="29" t="s">
        <v>1975</v>
      </c>
      <c r="H2173" s="30">
        <v>44880</v>
      </c>
      <c r="I2173" s="30">
        <v>44926</v>
      </c>
      <c r="J2173" s="30" t="s">
        <v>1921</v>
      </c>
      <c r="K2173" s="29" t="s">
        <v>2264</v>
      </c>
      <c r="L2173" s="29" t="s">
        <v>2265</v>
      </c>
      <c r="M2173" s="29" t="s">
        <v>1978</v>
      </c>
      <c r="N2173" s="29" t="s">
        <v>1996</v>
      </c>
      <c r="O2173" s="29" t="s">
        <v>1997</v>
      </c>
      <c r="P2173" s="29" t="s">
        <v>1981</v>
      </c>
      <c r="Q2173" s="29" t="s">
        <v>1982</v>
      </c>
      <c r="R2173" s="30">
        <v>46174</v>
      </c>
      <c r="S2173" s="30"/>
      <c r="T2173" s="30">
        <v>46265</v>
      </c>
      <c r="U2173" s="30"/>
      <c r="V2173" s="29" t="s">
        <v>2000</v>
      </c>
      <c r="W2173" s="29" t="s">
        <v>2001</v>
      </c>
      <c r="X2173" s="30">
        <v>44880</v>
      </c>
      <c r="Y2173" s="29" t="s">
        <v>1985</v>
      </c>
    </row>
    <row r="2174" spans="1:25" x14ac:dyDescent="0.25">
      <c r="A2174" s="28" t="s">
        <v>2261</v>
      </c>
      <c r="B2174" s="29" t="s">
        <v>2262</v>
      </c>
      <c r="C2174" s="29" t="s">
        <v>905</v>
      </c>
      <c r="D2174" s="29" t="s">
        <v>2305</v>
      </c>
      <c r="E2174" s="29" t="s">
        <v>906</v>
      </c>
      <c r="F2174" s="29" t="s">
        <v>907</v>
      </c>
      <c r="G2174" s="29" t="s">
        <v>1975</v>
      </c>
      <c r="H2174" s="30">
        <v>44880</v>
      </c>
      <c r="I2174" s="30">
        <v>46022</v>
      </c>
      <c r="J2174" s="30" t="s">
        <v>1921</v>
      </c>
      <c r="K2174" s="29" t="s">
        <v>2264</v>
      </c>
      <c r="L2174" s="29" t="s">
        <v>2265</v>
      </c>
      <c r="M2174" s="29" t="s">
        <v>1978</v>
      </c>
      <c r="N2174" s="29" t="s">
        <v>1979</v>
      </c>
      <c r="O2174" s="29" t="s">
        <v>1980</v>
      </c>
      <c r="P2174" s="29" t="s">
        <v>1981</v>
      </c>
      <c r="Q2174" s="29" t="s">
        <v>1982</v>
      </c>
      <c r="R2174" s="30">
        <v>44501</v>
      </c>
      <c r="S2174" s="30">
        <v>44501</v>
      </c>
      <c r="T2174" s="30">
        <v>44515</v>
      </c>
      <c r="U2174" s="30">
        <v>44515</v>
      </c>
      <c r="V2174" s="29" t="s">
        <v>2000</v>
      </c>
      <c r="W2174" s="29" t="s">
        <v>2001</v>
      </c>
      <c r="X2174" s="30">
        <v>44880</v>
      </c>
      <c r="Y2174" s="29" t="s">
        <v>1985</v>
      </c>
    </row>
    <row r="2175" spans="1:25" x14ac:dyDescent="0.25">
      <c r="A2175" s="28" t="s">
        <v>2261</v>
      </c>
      <c r="B2175" s="29" t="s">
        <v>2262</v>
      </c>
      <c r="C2175" s="29" t="s">
        <v>905</v>
      </c>
      <c r="D2175" s="29" t="s">
        <v>2305</v>
      </c>
      <c r="E2175" s="29" t="s">
        <v>906</v>
      </c>
      <c r="F2175" s="29" t="s">
        <v>907</v>
      </c>
      <c r="G2175" s="29" t="s">
        <v>1975</v>
      </c>
      <c r="H2175" s="30">
        <v>44880</v>
      </c>
      <c r="I2175" s="30">
        <v>46022</v>
      </c>
      <c r="J2175" s="30" t="s">
        <v>1921</v>
      </c>
      <c r="K2175" s="29" t="s">
        <v>2264</v>
      </c>
      <c r="L2175" s="29" t="s">
        <v>2265</v>
      </c>
      <c r="M2175" s="29" t="s">
        <v>1978</v>
      </c>
      <c r="N2175" s="29" t="s">
        <v>1986</v>
      </c>
      <c r="O2175" s="29" t="s">
        <v>1987</v>
      </c>
      <c r="P2175" s="29" t="s">
        <v>1981</v>
      </c>
      <c r="Q2175" s="29" t="s">
        <v>1982</v>
      </c>
      <c r="R2175" s="30">
        <v>44516</v>
      </c>
      <c r="S2175" s="30">
        <v>44516</v>
      </c>
      <c r="T2175" s="30">
        <v>44519</v>
      </c>
      <c r="U2175" s="30">
        <v>44519</v>
      </c>
      <c r="V2175" s="29" t="s">
        <v>2000</v>
      </c>
      <c r="W2175" s="29" t="s">
        <v>2001</v>
      </c>
      <c r="X2175" s="30">
        <v>44880</v>
      </c>
      <c r="Y2175" s="29" t="s">
        <v>1985</v>
      </c>
    </row>
    <row r="2176" spans="1:25" x14ac:dyDescent="0.25">
      <c r="A2176" s="28" t="s">
        <v>2261</v>
      </c>
      <c r="B2176" s="29" t="s">
        <v>2262</v>
      </c>
      <c r="C2176" s="29" t="s">
        <v>905</v>
      </c>
      <c r="D2176" s="29" t="s">
        <v>2305</v>
      </c>
      <c r="E2176" s="29" t="s">
        <v>906</v>
      </c>
      <c r="F2176" s="29" t="s">
        <v>907</v>
      </c>
      <c r="G2176" s="29" t="s">
        <v>1975</v>
      </c>
      <c r="H2176" s="30">
        <v>44880</v>
      </c>
      <c r="I2176" s="30">
        <v>46022</v>
      </c>
      <c r="J2176" s="30" t="s">
        <v>1921</v>
      </c>
      <c r="K2176" s="29" t="s">
        <v>2264</v>
      </c>
      <c r="L2176" s="29" t="s">
        <v>2265</v>
      </c>
      <c r="M2176" s="29" t="s">
        <v>1978</v>
      </c>
      <c r="N2176" s="29" t="s">
        <v>1988</v>
      </c>
      <c r="O2176" s="29" t="s">
        <v>1989</v>
      </c>
      <c r="P2176" s="29" t="s">
        <v>1981</v>
      </c>
      <c r="Q2176" s="29" t="s">
        <v>1982</v>
      </c>
      <c r="R2176" s="30">
        <v>45078</v>
      </c>
      <c r="S2176" s="30">
        <v>45078</v>
      </c>
      <c r="T2176" s="30">
        <v>45483</v>
      </c>
      <c r="U2176" s="30"/>
      <c r="V2176" s="29" t="s">
        <v>2000</v>
      </c>
      <c r="W2176" s="29" t="s">
        <v>2001</v>
      </c>
      <c r="X2176" s="30">
        <v>44880</v>
      </c>
      <c r="Y2176" s="29" t="s">
        <v>1985</v>
      </c>
    </row>
    <row r="2177" spans="1:25" x14ac:dyDescent="0.25">
      <c r="A2177" s="28" t="s">
        <v>2261</v>
      </c>
      <c r="B2177" s="29" t="s">
        <v>2262</v>
      </c>
      <c r="C2177" s="29" t="s">
        <v>905</v>
      </c>
      <c r="D2177" s="29" t="s">
        <v>2305</v>
      </c>
      <c r="E2177" s="29" t="s">
        <v>906</v>
      </c>
      <c r="F2177" s="29" t="s">
        <v>907</v>
      </c>
      <c r="G2177" s="29" t="s">
        <v>1975</v>
      </c>
      <c r="H2177" s="30">
        <v>44880</v>
      </c>
      <c r="I2177" s="30">
        <v>46022</v>
      </c>
      <c r="J2177" s="30" t="s">
        <v>1921</v>
      </c>
      <c r="K2177" s="29" t="s">
        <v>2264</v>
      </c>
      <c r="L2177" s="29" t="s">
        <v>2265</v>
      </c>
      <c r="M2177" s="29" t="s">
        <v>1978</v>
      </c>
      <c r="N2177" s="29" t="s">
        <v>1990</v>
      </c>
      <c r="O2177" s="29" t="s">
        <v>1991</v>
      </c>
      <c r="P2177" s="29" t="s">
        <v>1981</v>
      </c>
      <c r="Q2177" s="29" t="s">
        <v>1982</v>
      </c>
      <c r="R2177" s="30">
        <v>45484</v>
      </c>
      <c r="S2177" s="30"/>
      <c r="T2177" s="30">
        <v>45519</v>
      </c>
      <c r="U2177" s="30"/>
      <c r="V2177" s="29" t="s">
        <v>2000</v>
      </c>
      <c r="W2177" s="29" t="s">
        <v>2001</v>
      </c>
      <c r="X2177" s="30">
        <v>44880</v>
      </c>
      <c r="Y2177" s="29" t="s">
        <v>1985</v>
      </c>
    </row>
    <row r="2178" spans="1:25" x14ac:dyDescent="0.25">
      <c r="A2178" s="28" t="s">
        <v>2261</v>
      </c>
      <c r="B2178" s="29" t="s">
        <v>2262</v>
      </c>
      <c r="C2178" s="29" t="s">
        <v>905</v>
      </c>
      <c r="D2178" s="29" t="s">
        <v>2305</v>
      </c>
      <c r="E2178" s="29" t="s">
        <v>906</v>
      </c>
      <c r="F2178" s="29" t="s">
        <v>907</v>
      </c>
      <c r="G2178" s="29" t="s">
        <v>1975</v>
      </c>
      <c r="H2178" s="30">
        <v>44880</v>
      </c>
      <c r="I2178" s="30">
        <v>46022</v>
      </c>
      <c r="J2178" s="30" t="s">
        <v>1921</v>
      </c>
      <c r="K2178" s="29" t="s">
        <v>2264</v>
      </c>
      <c r="L2178" s="29" t="s">
        <v>2265</v>
      </c>
      <c r="M2178" s="29" t="s">
        <v>1978</v>
      </c>
      <c r="N2178" s="29" t="s">
        <v>1992</v>
      </c>
      <c r="O2178" s="29" t="s">
        <v>1993</v>
      </c>
      <c r="P2178" s="29" t="s">
        <v>1981</v>
      </c>
      <c r="Q2178" s="29" t="s">
        <v>1982</v>
      </c>
      <c r="R2178" s="30">
        <v>45520</v>
      </c>
      <c r="S2178" s="30"/>
      <c r="T2178" s="30">
        <v>45612</v>
      </c>
      <c r="U2178" s="30"/>
      <c r="V2178" s="29" t="s">
        <v>2000</v>
      </c>
      <c r="W2178" s="29" t="s">
        <v>2001</v>
      </c>
      <c r="X2178" s="30">
        <v>44880</v>
      </c>
      <c r="Y2178" s="29" t="s">
        <v>1985</v>
      </c>
    </row>
    <row r="2179" spans="1:25" x14ac:dyDescent="0.25">
      <c r="A2179" s="28" t="s">
        <v>2261</v>
      </c>
      <c r="B2179" s="29" t="s">
        <v>2262</v>
      </c>
      <c r="C2179" s="29" t="s">
        <v>905</v>
      </c>
      <c r="D2179" s="29" t="s">
        <v>2305</v>
      </c>
      <c r="E2179" s="29" t="s">
        <v>906</v>
      </c>
      <c r="F2179" s="29" t="s">
        <v>907</v>
      </c>
      <c r="G2179" s="29" t="s">
        <v>1975</v>
      </c>
      <c r="H2179" s="30">
        <v>44880</v>
      </c>
      <c r="I2179" s="30">
        <v>46022</v>
      </c>
      <c r="J2179" s="30" t="s">
        <v>1921</v>
      </c>
      <c r="K2179" s="29" t="s">
        <v>2264</v>
      </c>
      <c r="L2179" s="29" t="s">
        <v>2265</v>
      </c>
      <c r="M2179" s="29" t="s">
        <v>1978</v>
      </c>
      <c r="N2179" s="29" t="s">
        <v>1994</v>
      </c>
      <c r="O2179" s="29" t="s">
        <v>1995</v>
      </c>
      <c r="P2179" s="29" t="s">
        <v>1981</v>
      </c>
      <c r="Q2179" s="29" t="s">
        <v>1982</v>
      </c>
      <c r="R2179" s="30">
        <v>45613</v>
      </c>
      <c r="S2179" s="30"/>
      <c r="T2179" s="30">
        <v>45823</v>
      </c>
      <c r="U2179" s="30"/>
      <c r="V2179" s="29" t="s">
        <v>2000</v>
      </c>
      <c r="W2179" s="29" t="s">
        <v>2001</v>
      </c>
      <c r="X2179" s="30">
        <v>44880</v>
      </c>
      <c r="Y2179" s="29" t="s">
        <v>1985</v>
      </c>
    </row>
    <row r="2180" spans="1:25" x14ac:dyDescent="0.25">
      <c r="A2180" s="28" t="s">
        <v>2261</v>
      </c>
      <c r="B2180" s="29" t="s">
        <v>2262</v>
      </c>
      <c r="C2180" s="29" t="s">
        <v>905</v>
      </c>
      <c r="D2180" s="29" t="s">
        <v>2305</v>
      </c>
      <c r="E2180" s="29" t="s">
        <v>906</v>
      </c>
      <c r="F2180" s="29" t="s">
        <v>907</v>
      </c>
      <c r="G2180" s="29" t="s">
        <v>1975</v>
      </c>
      <c r="H2180" s="30">
        <v>44880</v>
      </c>
      <c r="I2180" s="30">
        <v>46022</v>
      </c>
      <c r="J2180" s="30" t="s">
        <v>1921</v>
      </c>
      <c r="K2180" s="29" t="s">
        <v>2264</v>
      </c>
      <c r="L2180" s="29" t="s">
        <v>2265</v>
      </c>
      <c r="M2180" s="29" t="s">
        <v>1978</v>
      </c>
      <c r="N2180" s="29" t="s">
        <v>1996</v>
      </c>
      <c r="O2180" s="29" t="s">
        <v>1997</v>
      </c>
      <c r="P2180" s="29" t="s">
        <v>1981</v>
      </c>
      <c r="Q2180" s="29" t="s">
        <v>1982</v>
      </c>
      <c r="R2180" s="30">
        <v>45838</v>
      </c>
      <c r="S2180" s="30"/>
      <c r="T2180" s="30">
        <v>45868</v>
      </c>
      <c r="U2180" s="30"/>
      <c r="V2180" s="29" t="s">
        <v>2000</v>
      </c>
      <c r="W2180" s="29" t="s">
        <v>2001</v>
      </c>
      <c r="X2180" s="30">
        <v>44880</v>
      </c>
      <c r="Y2180" s="29" t="s">
        <v>1985</v>
      </c>
    </row>
    <row r="2181" spans="1:25" x14ac:dyDescent="0.25">
      <c r="A2181" s="28" t="s">
        <v>2261</v>
      </c>
      <c r="B2181" s="29" t="s">
        <v>2262</v>
      </c>
      <c r="C2181" s="29" t="s">
        <v>887</v>
      </c>
      <c r="D2181" s="29" t="s">
        <v>2299</v>
      </c>
      <c r="E2181" s="29" t="s">
        <v>888</v>
      </c>
      <c r="F2181" s="29" t="s">
        <v>889</v>
      </c>
      <c r="G2181" s="29" t="s">
        <v>1975</v>
      </c>
      <c r="H2181" s="30">
        <v>44880</v>
      </c>
      <c r="I2181" s="30">
        <v>44926</v>
      </c>
      <c r="J2181" s="30">
        <v>45777</v>
      </c>
      <c r="K2181" s="29" t="s">
        <v>2264</v>
      </c>
      <c r="L2181" s="29" t="s">
        <v>2265</v>
      </c>
      <c r="M2181" s="29" t="s">
        <v>1978</v>
      </c>
      <c r="N2181" s="29" t="s">
        <v>1979</v>
      </c>
      <c r="O2181" s="29" t="s">
        <v>1980</v>
      </c>
      <c r="P2181" s="29" t="s">
        <v>1981</v>
      </c>
      <c r="Q2181" s="29" t="s">
        <v>1982</v>
      </c>
      <c r="R2181" s="30">
        <v>44409</v>
      </c>
      <c r="S2181" s="30">
        <v>44409</v>
      </c>
      <c r="T2181" s="30">
        <v>44439</v>
      </c>
      <c r="U2181" s="30">
        <v>44439</v>
      </c>
      <c r="V2181" s="29" t="s">
        <v>1983</v>
      </c>
      <c r="W2181" s="29" t="s">
        <v>1984</v>
      </c>
      <c r="X2181" s="30">
        <v>44880</v>
      </c>
      <c r="Y2181" s="29" t="s">
        <v>1985</v>
      </c>
    </row>
    <row r="2182" spans="1:25" x14ac:dyDescent="0.25">
      <c r="A2182" s="28" t="s">
        <v>2261</v>
      </c>
      <c r="B2182" s="29" t="s">
        <v>2262</v>
      </c>
      <c r="C2182" s="29" t="s">
        <v>887</v>
      </c>
      <c r="D2182" s="29" t="s">
        <v>2299</v>
      </c>
      <c r="E2182" s="29" t="s">
        <v>888</v>
      </c>
      <c r="F2182" s="29" t="s">
        <v>889</v>
      </c>
      <c r="G2182" s="29" t="s">
        <v>1975</v>
      </c>
      <c r="H2182" s="30">
        <v>44880</v>
      </c>
      <c r="I2182" s="30">
        <v>44926</v>
      </c>
      <c r="J2182" s="30">
        <v>45777</v>
      </c>
      <c r="K2182" s="29" t="s">
        <v>2264</v>
      </c>
      <c r="L2182" s="29" t="s">
        <v>2265</v>
      </c>
      <c r="M2182" s="29" t="s">
        <v>1978</v>
      </c>
      <c r="N2182" s="29" t="s">
        <v>1986</v>
      </c>
      <c r="O2182" s="29" t="s">
        <v>1987</v>
      </c>
      <c r="P2182" s="29" t="s">
        <v>1981</v>
      </c>
      <c r="Q2182" s="29" t="s">
        <v>1982</v>
      </c>
      <c r="R2182" s="30">
        <v>44440</v>
      </c>
      <c r="S2182" s="30">
        <v>44440</v>
      </c>
      <c r="T2182" s="30">
        <v>44540</v>
      </c>
      <c r="U2182" s="30">
        <v>44540</v>
      </c>
      <c r="V2182" s="29" t="s">
        <v>1983</v>
      </c>
      <c r="W2182" s="29" t="s">
        <v>1984</v>
      </c>
      <c r="X2182" s="30">
        <v>44880</v>
      </c>
      <c r="Y2182" s="29" t="s">
        <v>1985</v>
      </c>
    </row>
    <row r="2183" spans="1:25" x14ac:dyDescent="0.25">
      <c r="A2183" s="28" t="s">
        <v>2261</v>
      </c>
      <c r="B2183" s="29" t="s">
        <v>2262</v>
      </c>
      <c r="C2183" s="29" t="s">
        <v>887</v>
      </c>
      <c r="D2183" s="29" t="s">
        <v>2299</v>
      </c>
      <c r="E2183" s="29" t="s">
        <v>888</v>
      </c>
      <c r="F2183" s="29" t="s">
        <v>889</v>
      </c>
      <c r="G2183" s="29" t="s">
        <v>1975</v>
      </c>
      <c r="H2183" s="30">
        <v>44880</v>
      </c>
      <c r="I2183" s="30">
        <v>44926</v>
      </c>
      <c r="J2183" s="30">
        <v>45777</v>
      </c>
      <c r="K2183" s="29" t="s">
        <v>2264</v>
      </c>
      <c r="L2183" s="29" t="s">
        <v>2265</v>
      </c>
      <c r="M2183" s="29" t="s">
        <v>1978</v>
      </c>
      <c r="N2183" s="29" t="s">
        <v>1988</v>
      </c>
      <c r="O2183" s="29" t="s">
        <v>1989</v>
      </c>
      <c r="P2183" s="29" t="s">
        <v>1981</v>
      </c>
      <c r="Q2183" s="29" t="s">
        <v>1982</v>
      </c>
      <c r="R2183" s="30">
        <v>44928</v>
      </c>
      <c r="S2183" s="30">
        <v>44928</v>
      </c>
      <c r="T2183" s="30">
        <v>45323</v>
      </c>
      <c r="U2183" s="30">
        <v>45323</v>
      </c>
      <c r="V2183" s="29" t="s">
        <v>1983</v>
      </c>
      <c r="W2183" s="29" t="s">
        <v>1984</v>
      </c>
      <c r="X2183" s="30">
        <v>44880</v>
      </c>
      <c r="Y2183" s="29" t="s">
        <v>1985</v>
      </c>
    </row>
    <row r="2184" spans="1:25" x14ac:dyDescent="0.25">
      <c r="A2184" s="28" t="s">
        <v>2261</v>
      </c>
      <c r="B2184" s="29" t="s">
        <v>2262</v>
      </c>
      <c r="C2184" s="29" t="s">
        <v>887</v>
      </c>
      <c r="D2184" s="29" t="s">
        <v>2299</v>
      </c>
      <c r="E2184" s="29" t="s">
        <v>888</v>
      </c>
      <c r="F2184" s="29" t="s">
        <v>889</v>
      </c>
      <c r="G2184" s="29" t="s">
        <v>1975</v>
      </c>
      <c r="H2184" s="30">
        <v>44880</v>
      </c>
      <c r="I2184" s="30">
        <v>44926</v>
      </c>
      <c r="J2184" s="30">
        <v>45777</v>
      </c>
      <c r="K2184" s="29" t="s">
        <v>2264</v>
      </c>
      <c r="L2184" s="29" t="s">
        <v>2265</v>
      </c>
      <c r="M2184" s="29" t="s">
        <v>1978</v>
      </c>
      <c r="N2184" s="29" t="s">
        <v>1990</v>
      </c>
      <c r="O2184" s="29" t="s">
        <v>1991</v>
      </c>
      <c r="P2184" s="29" t="s">
        <v>1981</v>
      </c>
      <c r="Q2184" s="29" t="s">
        <v>1982</v>
      </c>
      <c r="R2184" s="30">
        <v>45419</v>
      </c>
      <c r="S2184" s="30">
        <v>45419</v>
      </c>
      <c r="T2184" s="30">
        <v>45565</v>
      </c>
      <c r="U2184" s="30"/>
      <c r="V2184" s="29" t="s">
        <v>1983</v>
      </c>
      <c r="W2184" s="29" t="s">
        <v>1984</v>
      </c>
      <c r="X2184" s="30">
        <v>44880</v>
      </c>
      <c r="Y2184" s="29" t="s">
        <v>1985</v>
      </c>
    </row>
    <row r="2185" spans="1:25" x14ac:dyDescent="0.25">
      <c r="A2185" s="28" t="s">
        <v>2261</v>
      </c>
      <c r="B2185" s="29" t="s">
        <v>2262</v>
      </c>
      <c r="C2185" s="29" t="s">
        <v>887</v>
      </c>
      <c r="D2185" s="29" t="s">
        <v>2299</v>
      </c>
      <c r="E2185" s="29" t="s">
        <v>888</v>
      </c>
      <c r="F2185" s="29" t="s">
        <v>889</v>
      </c>
      <c r="G2185" s="29" t="s">
        <v>1975</v>
      </c>
      <c r="H2185" s="30">
        <v>44880</v>
      </c>
      <c r="I2185" s="30">
        <v>44926</v>
      </c>
      <c r="J2185" s="30">
        <v>45777</v>
      </c>
      <c r="K2185" s="29" t="s">
        <v>2264</v>
      </c>
      <c r="L2185" s="29" t="s">
        <v>2265</v>
      </c>
      <c r="M2185" s="29" t="s">
        <v>1978</v>
      </c>
      <c r="N2185" s="29" t="s">
        <v>1992</v>
      </c>
      <c r="O2185" s="29" t="s">
        <v>1993</v>
      </c>
      <c r="P2185" s="29" t="s">
        <v>1981</v>
      </c>
      <c r="Q2185" s="29" t="s">
        <v>1982</v>
      </c>
      <c r="R2185" s="30">
        <v>45566</v>
      </c>
      <c r="S2185" s="30"/>
      <c r="T2185" s="30">
        <v>45657</v>
      </c>
      <c r="U2185" s="30"/>
      <c r="V2185" s="29" t="s">
        <v>1983</v>
      </c>
      <c r="W2185" s="29" t="s">
        <v>1984</v>
      </c>
      <c r="X2185" s="30">
        <v>44880</v>
      </c>
      <c r="Y2185" s="29" t="s">
        <v>1985</v>
      </c>
    </row>
    <row r="2186" spans="1:25" x14ac:dyDescent="0.25">
      <c r="A2186" s="28" t="s">
        <v>2261</v>
      </c>
      <c r="B2186" s="29" t="s">
        <v>2262</v>
      </c>
      <c r="C2186" s="29" t="s">
        <v>887</v>
      </c>
      <c r="D2186" s="29" t="s">
        <v>2299</v>
      </c>
      <c r="E2186" s="29" t="s">
        <v>888</v>
      </c>
      <c r="F2186" s="29" t="s">
        <v>889</v>
      </c>
      <c r="G2186" s="29" t="s">
        <v>1975</v>
      </c>
      <c r="H2186" s="30">
        <v>44880</v>
      </c>
      <c r="I2186" s="30">
        <v>44926</v>
      </c>
      <c r="J2186" s="30">
        <v>45777</v>
      </c>
      <c r="K2186" s="29" t="s">
        <v>2264</v>
      </c>
      <c r="L2186" s="29" t="s">
        <v>2265</v>
      </c>
      <c r="M2186" s="29" t="s">
        <v>1978</v>
      </c>
      <c r="N2186" s="29" t="s">
        <v>1994</v>
      </c>
      <c r="O2186" s="29" t="s">
        <v>1995</v>
      </c>
      <c r="P2186" s="29" t="s">
        <v>1981</v>
      </c>
      <c r="Q2186" s="29" t="s">
        <v>1982</v>
      </c>
      <c r="R2186" s="30">
        <v>45689</v>
      </c>
      <c r="S2186" s="30"/>
      <c r="T2186" s="30">
        <v>46054</v>
      </c>
      <c r="U2186" s="30"/>
      <c r="V2186" s="29" t="s">
        <v>1983</v>
      </c>
      <c r="W2186" s="29" t="s">
        <v>1984</v>
      </c>
      <c r="X2186" s="30">
        <v>44880</v>
      </c>
      <c r="Y2186" s="29" t="s">
        <v>1985</v>
      </c>
    </row>
    <row r="2187" spans="1:25" x14ac:dyDescent="0.25">
      <c r="A2187" s="28" t="s">
        <v>2261</v>
      </c>
      <c r="B2187" s="29" t="s">
        <v>2262</v>
      </c>
      <c r="C2187" s="29" t="s">
        <v>887</v>
      </c>
      <c r="D2187" s="29" t="s">
        <v>2299</v>
      </c>
      <c r="E2187" s="29" t="s">
        <v>888</v>
      </c>
      <c r="F2187" s="29" t="s">
        <v>889</v>
      </c>
      <c r="G2187" s="29" t="s">
        <v>1975</v>
      </c>
      <c r="H2187" s="30">
        <v>44880</v>
      </c>
      <c r="I2187" s="30">
        <v>44926</v>
      </c>
      <c r="J2187" s="30">
        <v>45777</v>
      </c>
      <c r="K2187" s="29" t="s">
        <v>2264</v>
      </c>
      <c r="L2187" s="29" t="s">
        <v>2265</v>
      </c>
      <c r="M2187" s="29" t="s">
        <v>1978</v>
      </c>
      <c r="N2187" s="29" t="s">
        <v>1996</v>
      </c>
      <c r="O2187" s="29" t="s">
        <v>1997</v>
      </c>
      <c r="P2187" s="29" t="s">
        <v>1981</v>
      </c>
      <c r="Q2187" s="29" t="s">
        <v>1982</v>
      </c>
      <c r="R2187" s="30">
        <v>46063</v>
      </c>
      <c r="S2187" s="30"/>
      <c r="T2187" s="30">
        <v>46122</v>
      </c>
      <c r="U2187" s="30"/>
      <c r="V2187" s="29" t="s">
        <v>1983</v>
      </c>
      <c r="W2187" s="29" t="s">
        <v>1984</v>
      </c>
      <c r="X2187" s="30">
        <v>44880</v>
      </c>
      <c r="Y2187" s="29" t="s">
        <v>1985</v>
      </c>
    </row>
    <row r="2188" spans="1:25" x14ac:dyDescent="0.25">
      <c r="A2188" s="28" t="s">
        <v>2261</v>
      </c>
      <c r="B2188" s="29" t="s">
        <v>2262</v>
      </c>
      <c r="C2188" s="29" t="s">
        <v>1042</v>
      </c>
      <c r="D2188" s="29" t="s">
        <v>2351</v>
      </c>
      <c r="E2188" s="29" t="s">
        <v>1043</v>
      </c>
      <c r="F2188" s="29" t="s">
        <v>1044</v>
      </c>
      <c r="G2188" s="29" t="s">
        <v>1975</v>
      </c>
      <c r="H2188" s="30">
        <v>44529</v>
      </c>
      <c r="I2188" s="30">
        <v>45122</v>
      </c>
      <c r="J2188" s="30" t="s">
        <v>1921</v>
      </c>
      <c r="K2188" s="29" t="s">
        <v>2264</v>
      </c>
      <c r="L2188" s="29" t="s">
        <v>2265</v>
      </c>
      <c r="M2188" s="29" t="s">
        <v>1978</v>
      </c>
      <c r="N2188" s="29" t="s">
        <v>1979</v>
      </c>
      <c r="O2188" s="29" t="s">
        <v>1980</v>
      </c>
      <c r="P2188" s="29" t="s">
        <v>1981</v>
      </c>
      <c r="Q2188" s="29" t="s">
        <v>1982</v>
      </c>
      <c r="R2188" s="30">
        <v>43307</v>
      </c>
      <c r="S2188" s="30">
        <v>43307</v>
      </c>
      <c r="T2188" s="30">
        <v>43307</v>
      </c>
      <c r="U2188" s="30">
        <v>43307</v>
      </c>
      <c r="V2188" s="29" t="s">
        <v>1983</v>
      </c>
      <c r="W2188" s="29" t="s">
        <v>1984</v>
      </c>
      <c r="X2188" s="30">
        <v>44880</v>
      </c>
      <c r="Y2188" s="29" t="s">
        <v>1985</v>
      </c>
    </row>
    <row r="2189" spans="1:25" x14ac:dyDescent="0.25">
      <c r="A2189" s="28" t="s">
        <v>2261</v>
      </c>
      <c r="B2189" s="29" t="s">
        <v>2262</v>
      </c>
      <c r="C2189" s="29" t="s">
        <v>1042</v>
      </c>
      <c r="D2189" s="29" t="s">
        <v>2351</v>
      </c>
      <c r="E2189" s="29" t="s">
        <v>1043</v>
      </c>
      <c r="F2189" s="29" t="s">
        <v>1044</v>
      </c>
      <c r="G2189" s="29" t="s">
        <v>1975</v>
      </c>
      <c r="H2189" s="30">
        <v>44529</v>
      </c>
      <c r="I2189" s="30">
        <v>45122</v>
      </c>
      <c r="J2189" s="30" t="s">
        <v>1921</v>
      </c>
      <c r="K2189" s="29" t="s">
        <v>2264</v>
      </c>
      <c r="L2189" s="29" t="s">
        <v>2265</v>
      </c>
      <c r="M2189" s="29" t="s">
        <v>1978</v>
      </c>
      <c r="N2189" s="29" t="s">
        <v>1986</v>
      </c>
      <c r="O2189" s="29" t="s">
        <v>1987</v>
      </c>
      <c r="P2189" s="29" t="s">
        <v>1981</v>
      </c>
      <c r="Q2189" s="29" t="s">
        <v>1982</v>
      </c>
      <c r="R2189" s="30">
        <v>43307</v>
      </c>
      <c r="S2189" s="30">
        <v>43307</v>
      </c>
      <c r="T2189" s="30">
        <v>43307</v>
      </c>
      <c r="U2189" s="30">
        <v>43307</v>
      </c>
      <c r="V2189" s="29" t="s">
        <v>1983</v>
      </c>
      <c r="W2189" s="29" t="s">
        <v>1984</v>
      </c>
      <c r="X2189" s="30">
        <v>44880</v>
      </c>
      <c r="Y2189" s="29" t="s">
        <v>1985</v>
      </c>
    </row>
    <row r="2190" spans="1:25" x14ac:dyDescent="0.25">
      <c r="A2190" s="28" t="s">
        <v>2261</v>
      </c>
      <c r="B2190" s="29" t="s">
        <v>2262</v>
      </c>
      <c r="C2190" s="29" t="s">
        <v>1042</v>
      </c>
      <c r="D2190" s="29" t="s">
        <v>2351</v>
      </c>
      <c r="E2190" s="29" t="s">
        <v>1043</v>
      </c>
      <c r="F2190" s="29" t="s">
        <v>1044</v>
      </c>
      <c r="G2190" s="29" t="s">
        <v>1975</v>
      </c>
      <c r="H2190" s="30">
        <v>44529</v>
      </c>
      <c r="I2190" s="30">
        <v>45122</v>
      </c>
      <c r="J2190" s="30" t="s">
        <v>1921</v>
      </c>
      <c r="K2190" s="29" t="s">
        <v>2264</v>
      </c>
      <c r="L2190" s="29" t="s">
        <v>2265</v>
      </c>
      <c r="M2190" s="29" t="s">
        <v>1978</v>
      </c>
      <c r="N2190" s="29" t="s">
        <v>1988</v>
      </c>
      <c r="O2190" s="29" t="s">
        <v>1989</v>
      </c>
      <c r="P2190" s="29" t="s">
        <v>1981</v>
      </c>
      <c r="Q2190" s="29" t="s">
        <v>1982</v>
      </c>
      <c r="R2190" s="30">
        <v>43307</v>
      </c>
      <c r="S2190" s="30">
        <v>43307</v>
      </c>
      <c r="T2190" s="30">
        <v>43307</v>
      </c>
      <c r="U2190" s="30">
        <v>43307</v>
      </c>
      <c r="V2190" s="29" t="s">
        <v>1983</v>
      </c>
      <c r="W2190" s="29" t="s">
        <v>1984</v>
      </c>
      <c r="X2190" s="30">
        <v>44880</v>
      </c>
      <c r="Y2190" s="29" t="s">
        <v>1985</v>
      </c>
    </row>
    <row r="2191" spans="1:25" x14ac:dyDescent="0.25">
      <c r="A2191" s="28" t="s">
        <v>2261</v>
      </c>
      <c r="B2191" s="29" t="s">
        <v>2262</v>
      </c>
      <c r="C2191" s="29" t="s">
        <v>1042</v>
      </c>
      <c r="D2191" s="29" t="s">
        <v>2351</v>
      </c>
      <c r="E2191" s="29" t="s">
        <v>1043</v>
      </c>
      <c r="F2191" s="29" t="s">
        <v>1044</v>
      </c>
      <c r="G2191" s="29" t="s">
        <v>1975</v>
      </c>
      <c r="H2191" s="30">
        <v>44529</v>
      </c>
      <c r="I2191" s="30">
        <v>45122</v>
      </c>
      <c r="J2191" s="30" t="s">
        <v>1921</v>
      </c>
      <c r="K2191" s="29" t="s">
        <v>2264</v>
      </c>
      <c r="L2191" s="29" t="s">
        <v>2265</v>
      </c>
      <c r="M2191" s="29" t="s">
        <v>1978</v>
      </c>
      <c r="N2191" s="29" t="s">
        <v>1990</v>
      </c>
      <c r="O2191" s="29" t="s">
        <v>1991</v>
      </c>
      <c r="P2191" s="29" t="s">
        <v>1981</v>
      </c>
      <c r="Q2191" s="29" t="s">
        <v>1982</v>
      </c>
      <c r="R2191" s="30">
        <v>44999</v>
      </c>
      <c r="S2191" s="30">
        <v>45127</v>
      </c>
      <c r="T2191" s="30">
        <v>45121</v>
      </c>
      <c r="U2191" s="30">
        <v>45309</v>
      </c>
      <c r="V2191" s="29" t="s">
        <v>1983</v>
      </c>
      <c r="W2191" s="29" t="s">
        <v>1984</v>
      </c>
      <c r="X2191" s="30">
        <v>44880</v>
      </c>
      <c r="Y2191" s="29" t="s">
        <v>1985</v>
      </c>
    </row>
    <row r="2192" spans="1:25" x14ac:dyDescent="0.25">
      <c r="A2192" s="28" t="s">
        <v>2261</v>
      </c>
      <c r="B2192" s="29" t="s">
        <v>2262</v>
      </c>
      <c r="C2192" s="29" t="s">
        <v>1042</v>
      </c>
      <c r="D2192" s="29" t="s">
        <v>2351</v>
      </c>
      <c r="E2192" s="29" t="s">
        <v>1043</v>
      </c>
      <c r="F2192" s="29" t="s">
        <v>1044</v>
      </c>
      <c r="G2192" s="29" t="s">
        <v>1975</v>
      </c>
      <c r="H2192" s="30">
        <v>44529</v>
      </c>
      <c r="I2192" s="30">
        <v>45122</v>
      </c>
      <c r="J2192" s="30" t="s">
        <v>1921</v>
      </c>
      <c r="K2192" s="29" t="s">
        <v>2264</v>
      </c>
      <c r="L2192" s="29" t="s">
        <v>2265</v>
      </c>
      <c r="M2192" s="29" t="s">
        <v>1978</v>
      </c>
      <c r="N2192" s="29" t="s">
        <v>1992</v>
      </c>
      <c r="O2192" s="29" t="s">
        <v>1993</v>
      </c>
      <c r="P2192" s="29" t="s">
        <v>1981</v>
      </c>
      <c r="Q2192" s="29" t="s">
        <v>1982</v>
      </c>
      <c r="R2192" s="30">
        <v>45931</v>
      </c>
      <c r="S2192" s="30"/>
      <c r="T2192" s="30">
        <v>45931</v>
      </c>
      <c r="U2192" s="30"/>
      <c r="V2192" s="29" t="s">
        <v>1983</v>
      </c>
      <c r="W2192" s="29" t="s">
        <v>1984</v>
      </c>
      <c r="X2192" s="30">
        <v>44880</v>
      </c>
      <c r="Y2192" s="29" t="s">
        <v>1985</v>
      </c>
    </row>
    <row r="2193" spans="1:25" x14ac:dyDescent="0.25">
      <c r="A2193" s="28" t="s">
        <v>2261</v>
      </c>
      <c r="B2193" s="29" t="s">
        <v>2262</v>
      </c>
      <c r="C2193" s="29" t="s">
        <v>1042</v>
      </c>
      <c r="D2193" s="29" t="s">
        <v>2351</v>
      </c>
      <c r="E2193" s="29" t="s">
        <v>1043</v>
      </c>
      <c r="F2193" s="29" t="s">
        <v>1044</v>
      </c>
      <c r="G2193" s="29" t="s">
        <v>1975</v>
      </c>
      <c r="H2193" s="30">
        <v>44529</v>
      </c>
      <c r="I2193" s="30">
        <v>45122</v>
      </c>
      <c r="J2193" s="30" t="s">
        <v>1921</v>
      </c>
      <c r="K2193" s="29" t="s">
        <v>2264</v>
      </c>
      <c r="L2193" s="29" t="s">
        <v>2265</v>
      </c>
      <c r="M2193" s="29" t="s">
        <v>1978</v>
      </c>
      <c r="N2193" s="29" t="s">
        <v>1994</v>
      </c>
      <c r="O2193" s="29" t="s">
        <v>1995</v>
      </c>
      <c r="P2193" s="29" t="s">
        <v>1981</v>
      </c>
      <c r="Q2193" s="29" t="s">
        <v>1982</v>
      </c>
      <c r="R2193" s="30">
        <v>45566</v>
      </c>
      <c r="S2193" s="30"/>
      <c r="T2193" s="30">
        <v>46022</v>
      </c>
      <c r="U2193" s="30"/>
      <c r="V2193" s="29" t="s">
        <v>1983</v>
      </c>
      <c r="W2193" s="29" t="s">
        <v>1984</v>
      </c>
      <c r="X2193" s="30">
        <v>44880</v>
      </c>
      <c r="Y2193" s="29" t="s">
        <v>1985</v>
      </c>
    </row>
    <row r="2194" spans="1:25" x14ac:dyDescent="0.25">
      <c r="A2194" s="28" t="s">
        <v>2261</v>
      </c>
      <c r="B2194" s="29" t="s">
        <v>2262</v>
      </c>
      <c r="C2194" s="29" t="s">
        <v>1042</v>
      </c>
      <c r="D2194" s="29" t="s">
        <v>2351</v>
      </c>
      <c r="E2194" s="29" t="s">
        <v>1043</v>
      </c>
      <c r="F2194" s="29" t="s">
        <v>1044</v>
      </c>
      <c r="G2194" s="29" t="s">
        <v>1975</v>
      </c>
      <c r="H2194" s="30">
        <v>44529</v>
      </c>
      <c r="I2194" s="30">
        <v>45122</v>
      </c>
      <c r="J2194" s="30" t="s">
        <v>1921</v>
      </c>
      <c r="K2194" s="29" t="s">
        <v>2264</v>
      </c>
      <c r="L2194" s="29" t="s">
        <v>2265</v>
      </c>
      <c r="M2194" s="29" t="s">
        <v>1978</v>
      </c>
      <c r="N2194" s="29" t="s">
        <v>1996</v>
      </c>
      <c r="O2194" s="29" t="s">
        <v>1997</v>
      </c>
      <c r="P2194" s="29" t="s">
        <v>1981</v>
      </c>
      <c r="Q2194" s="29" t="s">
        <v>1982</v>
      </c>
      <c r="R2194" s="30">
        <v>45747</v>
      </c>
      <c r="S2194" s="30"/>
      <c r="T2194" s="30">
        <v>45747</v>
      </c>
      <c r="U2194" s="30"/>
      <c r="V2194" s="29" t="s">
        <v>1983</v>
      </c>
      <c r="W2194" s="29" t="s">
        <v>1984</v>
      </c>
      <c r="X2194" s="30">
        <v>44880</v>
      </c>
      <c r="Y2194" s="29" t="s">
        <v>1985</v>
      </c>
    </row>
    <row r="2195" spans="1:25" x14ac:dyDescent="0.25">
      <c r="A2195" s="28" t="s">
        <v>2261</v>
      </c>
      <c r="B2195" s="29" t="s">
        <v>2262</v>
      </c>
      <c r="C2195" s="29" t="s">
        <v>1087</v>
      </c>
      <c r="D2195" s="29" t="s">
        <v>2366</v>
      </c>
      <c r="E2195" s="29" t="s">
        <v>1088</v>
      </c>
      <c r="F2195" s="29" t="s">
        <v>1089</v>
      </c>
      <c r="G2195" s="29" t="s">
        <v>1975</v>
      </c>
      <c r="H2195" s="30">
        <v>44539</v>
      </c>
      <c r="I2195" s="30">
        <v>44926</v>
      </c>
      <c r="J2195" s="30" t="s">
        <v>1921</v>
      </c>
      <c r="K2195" s="29" t="s">
        <v>2264</v>
      </c>
      <c r="L2195" s="29" t="s">
        <v>2265</v>
      </c>
      <c r="M2195" s="29" t="s">
        <v>1978</v>
      </c>
      <c r="N2195" s="29" t="s">
        <v>1979</v>
      </c>
      <c r="O2195" s="29" t="s">
        <v>1980</v>
      </c>
      <c r="P2195" s="29" t="s">
        <v>1981</v>
      </c>
      <c r="Q2195" s="29" t="s">
        <v>1982</v>
      </c>
      <c r="R2195" s="30">
        <v>44348</v>
      </c>
      <c r="S2195" s="30">
        <v>44348</v>
      </c>
      <c r="T2195" s="30">
        <v>44354</v>
      </c>
      <c r="U2195" s="30">
        <v>44354</v>
      </c>
      <c r="V2195" s="29" t="s">
        <v>2000</v>
      </c>
      <c r="W2195" s="29" t="s">
        <v>2001</v>
      </c>
      <c r="X2195" s="30">
        <v>44880</v>
      </c>
      <c r="Y2195" s="29" t="s">
        <v>1985</v>
      </c>
    </row>
    <row r="2196" spans="1:25" x14ac:dyDescent="0.25">
      <c r="A2196" s="28" t="s">
        <v>2261</v>
      </c>
      <c r="B2196" s="29" t="s">
        <v>2262</v>
      </c>
      <c r="C2196" s="29" t="s">
        <v>1087</v>
      </c>
      <c r="D2196" s="29" t="s">
        <v>2366</v>
      </c>
      <c r="E2196" s="29" t="s">
        <v>1088</v>
      </c>
      <c r="F2196" s="29" t="s">
        <v>1089</v>
      </c>
      <c r="G2196" s="29" t="s">
        <v>1975</v>
      </c>
      <c r="H2196" s="30">
        <v>44539</v>
      </c>
      <c r="I2196" s="30">
        <v>44926</v>
      </c>
      <c r="J2196" s="30" t="s">
        <v>1921</v>
      </c>
      <c r="K2196" s="29" t="s">
        <v>2264</v>
      </c>
      <c r="L2196" s="29" t="s">
        <v>2265</v>
      </c>
      <c r="M2196" s="29" t="s">
        <v>1978</v>
      </c>
      <c r="N2196" s="29" t="s">
        <v>1986</v>
      </c>
      <c r="O2196" s="29" t="s">
        <v>1987</v>
      </c>
      <c r="P2196" s="29" t="s">
        <v>1981</v>
      </c>
      <c r="Q2196" s="29" t="s">
        <v>1982</v>
      </c>
      <c r="R2196" s="30">
        <v>44355</v>
      </c>
      <c r="S2196" s="30">
        <v>44355</v>
      </c>
      <c r="T2196" s="30">
        <v>44357</v>
      </c>
      <c r="U2196" s="30">
        <v>44357</v>
      </c>
      <c r="V2196" s="29" t="s">
        <v>2000</v>
      </c>
      <c r="W2196" s="29" t="s">
        <v>2001</v>
      </c>
      <c r="X2196" s="30">
        <v>44880</v>
      </c>
      <c r="Y2196" s="29" t="s">
        <v>1985</v>
      </c>
    </row>
    <row r="2197" spans="1:25" x14ac:dyDescent="0.25">
      <c r="A2197" s="28" t="s">
        <v>2261</v>
      </c>
      <c r="B2197" s="29" t="s">
        <v>2262</v>
      </c>
      <c r="C2197" s="29" t="s">
        <v>1087</v>
      </c>
      <c r="D2197" s="29" t="s">
        <v>2366</v>
      </c>
      <c r="E2197" s="29" t="s">
        <v>1088</v>
      </c>
      <c r="F2197" s="29" t="s">
        <v>1089</v>
      </c>
      <c r="G2197" s="29" t="s">
        <v>1975</v>
      </c>
      <c r="H2197" s="30">
        <v>44539</v>
      </c>
      <c r="I2197" s="30">
        <v>44926</v>
      </c>
      <c r="J2197" s="30" t="s">
        <v>1921</v>
      </c>
      <c r="K2197" s="29" t="s">
        <v>2264</v>
      </c>
      <c r="L2197" s="29" t="s">
        <v>2265</v>
      </c>
      <c r="M2197" s="29" t="s">
        <v>1978</v>
      </c>
      <c r="N2197" s="29" t="s">
        <v>1988</v>
      </c>
      <c r="O2197" s="29" t="s">
        <v>1989</v>
      </c>
      <c r="P2197" s="29" t="s">
        <v>1981</v>
      </c>
      <c r="Q2197" s="29" t="s">
        <v>1982</v>
      </c>
      <c r="R2197" s="30">
        <v>44540</v>
      </c>
      <c r="S2197" s="30">
        <v>44540</v>
      </c>
      <c r="T2197" s="30">
        <v>44540</v>
      </c>
      <c r="U2197" s="30">
        <v>44540</v>
      </c>
      <c r="V2197" s="29" t="s">
        <v>2000</v>
      </c>
      <c r="W2197" s="29" t="s">
        <v>2001</v>
      </c>
      <c r="X2197" s="30">
        <v>44880</v>
      </c>
      <c r="Y2197" s="29" t="s">
        <v>1985</v>
      </c>
    </row>
    <row r="2198" spans="1:25" x14ac:dyDescent="0.25">
      <c r="A2198" s="28" t="s">
        <v>2261</v>
      </c>
      <c r="B2198" s="29" t="s">
        <v>2262</v>
      </c>
      <c r="C2198" s="29" t="s">
        <v>1087</v>
      </c>
      <c r="D2198" s="29" t="s">
        <v>2366</v>
      </c>
      <c r="E2198" s="29" t="s">
        <v>1088</v>
      </c>
      <c r="F2198" s="29" t="s">
        <v>1089</v>
      </c>
      <c r="G2198" s="29" t="s">
        <v>1975</v>
      </c>
      <c r="H2198" s="30">
        <v>44539</v>
      </c>
      <c r="I2198" s="30">
        <v>44926</v>
      </c>
      <c r="J2198" s="30" t="s">
        <v>1921</v>
      </c>
      <c r="K2198" s="29" t="s">
        <v>2264</v>
      </c>
      <c r="L2198" s="29" t="s">
        <v>2265</v>
      </c>
      <c r="M2198" s="29" t="s">
        <v>1978</v>
      </c>
      <c r="N2198" s="29" t="s">
        <v>1990</v>
      </c>
      <c r="O2198" s="29" t="s">
        <v>1991</v>
      </c>
      <c r="P2198" s="29" t="s">
        <v>1981</v>
      </c>
      <c r="Q2198" s="29" t="s">
        <v>1982</v>
      </c>
      <c r="R2198" s="30">
        <v>45233</v>
      </c>
      <c r="S2198" s="30">
        <v>45299</v>
      </c>
      <c r="T2198" s="30">
        <v>45657</v>
      </c>
      <c r="U2198" s="30"/>
      <c r="V2198" s="29" t="s">
        <v>2000</v>
      </c>
      <c r="W2198" s="29" t="s">
        <v>2001</v>
      </c>
      <c r="X2198" s="30">
        <v>44880</v>
      </c>
      <c r="Y2198" s="29" t="s">
        <v>1985</v>
      </c>
    </row>
    <row r="2199" spans="1:25" x14ac:dyDescent="0.25">
      <c r="A2199" s="28" t="s">
        <v>2261</v>
      </c>
      <c r="B2199" s="29" t="s">
        <v>2262</v>
      </c>
      <c r="C2199" s="29" t="s">
        <v>1087</v>
      </c>
      <c r="D2199" s="29" t="s">
        <v>2366</v>
      </c>
      <c r="E2199" s="29" t="s">
        <v>1088</v>
      </c>
      <c r="F2199" s="29" t="s">
        <v>1089</v>
      </c>
      <c r="G2199" s="29" t="s">
        <v>1975</v>
      </c>
      <c r="H2199" s="30">
        <v>44539</v>
      </c>
      <c r="I2199" s="30">
        <v>44926</v>
      </c>
      <c r="J2199" s="30" t="s">
        <v>1921</v>
      </c>
      <c r="K2199" s="29" t="s">
        <v>2264</v>
      </c>
      <c r="L2199" s="29" t="s">
        <v>2265</v>
      </c>
      <c r="M2199" s="29" t="s">
        <v>1978</v>
      </c>
      <c r="N2199" s="29" t="s">
        <v>1992</v>
      </c>
      <c r="O2199" s="29" t="s">
        <v>1993</v>
      </c>
      <c r="P2199" s="29" t="s">
        <v>1981</v>
      </c>
      <c r="Q2199" s="29" t="s">
        <v>1982</v>
      </c>
      <c r="R2199" s="30">
        <v>45664</v>
      </c>
      <c r="S2199" s="30"/>
      <c r="T2199" s="30">
        <v>45755</v>
      </c>
      <c r="U2199" s="30"/>
      <c r="V2199" s="29" t="s">
        <v>2000</v>
      </c>
      <c r="W2199" s="29" t="s">
        <v>2001</v>
      </c>
      <c r="X2199" s="30">
        <v>44880</v>
      </c>
      <c r="Y2199" s="29" t="s">
        <v>1985</v>
      </c>
    </row>
    <row r="2200" spans="1:25" x14ac:dyDescent="0.25">
      <c r="A2200" s="28" t="s">
        <v>2261</v>
      </c>
      <c r="B2200" s="29" t="s">
        <v>2262</v>
      </c>
      <c r="C2200" s="29" t="s">
        <v>1087</v>
      </c>
      <c r="D2200" s="29" t="s">
        <v>2366</v>
      </c>
      <c r="E2200" s="29" t="s">
        <v>1088</v>
      </c>
      <c r="F2200" s="29" t="s">
        <v>1089</v>
      </c>
      <c r="G2200" s="29" t="s">
        <v>1975</v>
      </c>
      <c r="H2200" s="30">
        <v>44539</v>
      </c>
      <c r="I2200" s="30">
        <v>44926</v>
      </c>
      <c r="J2200" s="30" t="s">
        <v>1921</v>
      </c>
      <c r="K2200" s="29" t="s">
        <v>2264</v>
      </c>
      <c r="L2200" s="29" t="s">
        <v>2265</v>
      </c>
      <c r="M2200" s="29" t="s">
        <v>1978</v>
      </c>
      <c r="N2200" s="29" t="s">
        <v>1994</v>
      </c>
      <c r="O2200" s="29" t="s">
        <v>1995</v>
      </c>
      <c r="P2200" s="29" t="s">
        <v>1981</v>
      </c>
      <c r="Q2200" s="29" t="s">
        <v>1982</v>
      </c>
      <c r="R2200" s="30">
        <v>45789</v>
      </c>
      <c r="S2200" s="30"/>
      <c r="T2200" s="30">
        <v>46154</v>
      </c>
      <c r="U2200" s="30"/>
      <c r="V2200" s="29" t="s">
        <v>2000</v>
      </c>
      <c r="W2200" s="29" t="s">
        <v>2001</v>
      </c>
      <c r="X2200" s="30">
        <v>44880</v>
      </c>
      <c r="Y2200" s="29" t="s">
        <v>1985</v>
      </c>
    </row>
    <row r="2201" spans="1:25" x14ac:dyDescent="0.25">
      <c r="A2201" s="28" t="s">
        <v>2261</v>
      </c>
      <c r="B2201" s="29" t="s">
        <v>2262</v>
      </c>
      <c r="C2201" s="29" t="s">
        <v>1087</v>
      </c>
      <c r="D2201" s="29" t="s">
        <v>2366</v>
      </c>
      <c r="E2201" s="29" t="s">
        <v>1088</v>
      </c>
      <c r="F2201" s="29" t="s">
        <v>1089</v>
      </c>
      <c r="G2201" s="29" t="s">
        <v>1975</v>
      </c>
      <c r="H2201" s="30">
        <v>44539</v>
      </c>
      <c r="I2201" s="30">
        <v>44926</v>
      </c>
      <c r="J2201" s="30" t="s">
        <v>1921</v>
      </c>
      <c r="K2201" s="29" t="s">
        <v>2264</v>
      </c>
      <c r="L2201" s="29" t="s">
        <v>2265</v>
      </c>
      <c r="M2201" s="29" t="s">
        <v>1978</v>
      </c>
      <c r="N2201" s="29" t="s">
        <v>1996</v>
      </c>
      <c r="O2201" s="29" t="s">
        <v>1997</v>
      </c>
      <c r="P2201" s="29" t="s">
        <v>1981</v>
      </c>
      <c r="Q2201" s="29" t="s">
        <v>1982</v>
      </c>
      <c r="R2201" s="30">
        <v>45820</v>
      </c>
      <c r="S2201" s="30"/>
      <c r="T2201" s="30">
        <v>45881</v>
      </c>
      <c r="U2201" s="30"/>
      <c r="V2201" s="29" t="s">
        <v>2000</v>
      </c>
      <c r="W2201" s="29" t="s">
        <v>2001</v>
      </c>
      <c r="X2201" s="30">
        <v>44880</v>
      </c>
      <c r="Y2201" s="29" t="s">
        <v>1985</v>
      </c>
    </row>
    <row r="2202" spans="1:25" x14ac:dyDescent="0.25">
      <c r="A2202" s="28" t="s">
        <v>2261</v>
      </c>
      <c r="B2202" s="29" t="s">
        <v>2262</v>
      </c>
      <c r="C2202" s="29" t="s">
        <v>851</v>
      </c>
      <c r="D2202" s="29" t="s">
        <v>2287</v>
      </c>
      <c r="E2202" s="29" t="s">
        <v>852</v>
      </c>
      <c r="F2202" s="29" t="s">
        <v>853</v>
      </c>
      <c r="G2202" s="29" t="s">
        <v>1975</v>
      </c>
      <c r="H2202" s="30">
        <v>44545</v>
      </c>
      <c r="I2202" s="30">
        <v>44926</v>
      </c>
      <c r="J2202" s="30" t="s">
        <v>1921</v>
      </c>
      <c r="K2202" s="29" t="s">
        <v>2264</v>
      </c>
      <c r="L2202" s="29" t="s">
        <v>2265</v>
      </c>
      <c r="M2202" s="29" t="s">
        <v>1978</v>
      </c>
      <c r="N2202" s="29" t="s">
        <v>1979</v>
      </c>
      <c r="O2202" s="29" t="s">
        <v>1980</v>
      </c>
      <c r="P2202" s="29" t="s">
        <v>1981</v>
      </c>
      <c r="Q2202" s="29" t="s">
        <v>1982</v>
      </c>
      <c r="R2202" s="30">
        <v>44844</v>
      </c>
      <c r="S2202" s="30">
        <v>44844</v>
      </c>
      <c r="T2202" s="30">
        <v>44854</v>
      </c>
      <c r="U2202" s="30">
        <v>44854</v>
      </c>
      <c r="V2202" s="29" t="s">
        <v>2000</v>
      </c>
      <c r="W2202" s="29" t="s">
        <v>2001</v>
      </c>
      <c r="X2202" s="30">
        <v>44880</v>
      </c>
      <c r="Y2202" s="29" t="s">
        <v>1985</v>
      </c>
    </row>
    <row r="2203" spans="1:25" x14ac:dyDescent="0.25">
      <c r="A2203" s="28" t="s">
        <v>2261</v>
      </c>
      <c r="B2203" s="29" t="s">
        <v>2262</v>
      </c>
      <c r="C2203" s="29" t="s">
        <v>851</v>
      </c>
      <c r="D2203" s="29" t="s">
        <v>2287</v>
      </c>
      <c r="E2203" s="29" t="s">
        <v>852</v>
      </c>
      <c r="F2203" s="29" t="s">
        <v>853</v>
      </c>
      <c r="G2203" s="29" t="s">
        <v>1975</v>
      </c>
      <c r="H2203" s="30">
        <v>44545</v>
      </c>
      <c r="I2203" s="30">
        <v>44926</v>
      </c>
      <c r="J2203" s="30" t="s">
        <v>1921</v>
      </c>
      <c r="K2203" s="29" t="s">
        <v>2264</v>
      </c>
      <c r="L2203" s="29" t="s">
        <v>2265</v>
      </c>
      <c r="M2203" s="29" t="s">
        <v>1978</v>
      </c>
      <c r="N2203" s="29" t="s">
        <v>1986</v>
      </c>
      <c r="O2203" s="29" t="s">
        <v>1987</v>
      </c>
      <c r="P2203" s="29" t="s">
        <v>1981</v>
      </c>
      <c r="Q2203" s="29" t="s">
        <v>1982</v>
      </c>
      <c r="R2203" s="30">
        <v>44844</v>
      </c>
      <c r="S2203" s="30">
        <v>44844</v>
      </c>
      <c r="T2203" s="30">
        <v>44854</v>
      </c>
      <c r="U2203" s="30">
        <v>44854</v>
      </c>
      <c r="V2203" s="29" t="s">
        <v>2000</v>
      </c>
      <c r="W2203" s="29" t="s">
        <v>2001</v>
      </c>
      <c r="X2203" s="30">
        <v>44880</v>
      </c>
      <c r="Y2203" s="29" t="s">
        <v>1985</v>
      </c>
    </row>
    <row r="2204" spans="1:25" x14ac:dyDescent="0.25">
      <c r="A2204" s="28" t="s">
        <v>2261</v>
      </c>
      <c r="B2204" s="29" t="s">
        <v>2262</v>
      </c>
      <c r="C2204" s="29" t="s">
        <v>851</v>
      </c>
      <c r="D2204" s="29" t="s">
        <v>2287</v>
      </c>
      <c r="E2204" s="29" t="s">
        <v>852</v>
      </c>
      <c r="F2204" s="29" t="s">
        <v>853</v>
      </c>
      <c r="G2204" s="29" t="s">
        <v>1975</v>
      </c>
      <c r="H2204" s="30">
        <v>44545</v>
      </c>
      <c r="I2204" s="30">
        <v>44926</v>
      </c>
      <c r="J2204" s="30" t="s">
        <v>1921</v>
      </c>
      <c r="K2204" s="29" t="s">
        <v>2264</v>
      </c>
      <c r="L2204" s="29" t="s">
        <v>2265</v>
      </c>
      <c r="M2204" s="29" t="s">
        <v>1978</v>
      </c>
      <c r="N2204" s="29" t="s">
        <v>1988</v>
      </c>
      <c r="O2204" s="29" t="s">
        <v>1989</v>
      </c>
      <c r="P2204" s="29" t="s">
        <v>1981</v>
      </c>
      <c r="Q2204" s="29" t="s">
        <v>1982</v>
      </c>
      <c r="R2204" s="30">
        <v>45352</v>
      </c>
      <c r="S2204" s="30">
        <v>45352</v>
      </c>
      <c r="T2204" s="30">
        <v>45565</v>
      </c>
      <c r="U2204" s="30"/>
      <c r="V2204" s="29" t="s">
        <v>2000</v>
      </c>
      <c r="W2204" s="29" t="s">
        <v>2001</v>
      </c>
      <c r="X2204" s="30">
        <v>44880</v>
      </c>
      <c r="Y2204" s="29" t="s">
        <v>1985</v>
      </c>
    </row>
    <row r="2205" spans="1:25" x14ac:dyDescent="0.25">
      <c r="A2205" s="28" t="s">
        <v>2261</v>
      </c>
      <c r="B2205" s="29" t="s">
        <v>2262</v>
      </c>
      <c r="C2205" s="29" t="s">
        <v>851</v>
      </c>
      <c r="D2205" s="29" t="s">
        <v>2287</v>
      </c>
      <c r="E2205" s="29" t="s">
        <v>852</v>
      </c>
      <c r="F2205" s="29" t="s">
        <v>853</v>
      </c>
      <c r="G2205" s="29" t="s">
        <v>1975</v>
      </c>
      <c r="H2205" s="30">
        <v>44545</v>
      </c>
      <c r="I2205" s="30">
        <v>44926</v>
      </c>
      <c r="J2205" s="30" t="s">
        <v>1921</v>
      </c>
      <c r="K2205" s="29" t="s">
        <v>2264</v>
      </c>
      <c r="L2205" s="29" t="s">
        <v>2265</v>
      </c>
      <c r="M2205" s="29" t="s">
        <v>1978</v>
      </c>
      <c r="N2205" s="29" t="s">
        <v>1990</v>
      </c>
      <c r="O2205" s="29" t="s">
        <v>1991</v>
      </c>
      <c r="P2205" s="29" t="s">
        <v>1981</v>
      </c>
      <c r="Q2205" s="29" t="s">
        <v>1982</v>
      </c>
      <c r="R2205" s="30">
        <v>45352</v>
      </c>
      <c r="S2205" s="30">
        <v>45352</v>
      </c>
      <c r="T2205" s="30">
        <v>45565</v>
      </c>
      <c r="U2205" s="30"/>
      <c r="V2205" s="29" t="s">
        <v>2000</v>
      </c>
      <c r="W2205" s="29" t="s">
        <v>2001</v>
      </c>
      <c r="X2205" s="30">
        <v>44880</v>
      </c>
      <c r="Y2205" s="29" t="s">
        <v>1985</v>
      </c>
    </row>
    <row r="2206" spans="1:25" x14ac:dyDescent="0.25">
      <c r="A2206" s="28" t="s">
        <v>2261</v>
      </c>
      <c r="B2206" s="29" t="s">
        <v>2262</v>
      </c>
      <c r="C2206" s="29" t="s">
        <v>851</v>
      </c>
      <c r="D2206" s="29" t="s">
        <v>2287</v>
      </c>
      <c r="E2206" s="29" t="s">
        <v>852</v>
      </c>
      <c r="F2206" s="29" t="s">
        <v>853</v>
      </c>
      <c r="G2206" s="29" t="s">
        <v>1975</v>
      </c>
      <c r="H2206" s="30">
        <v>44545</v>
      </c>
      <c r="I2206" s="30">
        <v>44926</v>
      </c>
      <c r="J2206" s="30" t="s">
        <v>1921</v>
      </c>
      <c r="K2206" s="29" t="s">
        <v>2264</v>
      </c>
      <c r="L2206" s="29" t="s">
        <v>2265</v>
      </c>
      <c r="M2206" s="29" t="s">
        <v>1978</v>
      </c>
      <c r="N2206" s="29" t="s">
        <v>1992</v>
      </c>
      <c r="O2206" s="29" t="s">
        <v>1993</v>
      </c>
      <c r="P2206" s="29" t="s">
        <v>1981</v>
      </c>
      <c r="Q2206" s="29" t="s">
        <v>1982</v>
      </c>
      <c r="R2206" s="30">
        <v>45610</v>
      </c>
      <c r="S2206" s="30"/>
      <c r="T2206" s="30">
        <v>45610</v>
      </c>
      <c r="U2206" s="30"/>
      <c r="V2206" s="29" t="s">
        <v>2000</v>
      </c>
      <c r="W2206" s="29" t="s">
        <v>2001</v>
      </c>
      <c r="X2206" s="30">
        <v>44880</v>
      </c>
      <c r="Y2206" s="29" t="s">
        <v>1985</v>
      </c>
    </row>
    <row r="2207" spans="1:25" x14ac:dyDescent="0.25">
      <c r="A2207" s="28" t="s">
        <v>2261</v>
      </c>
      <c r="B2207" s="29" t="s">
        <v>2262</v>
      </c>
      <c r="C2207" s="29" t="s">
        <v>851</v>
      </c>
      <c r="D2207" s="29" t="s">
        <v>2287</v>
      </c>
      <c r="E2207" s="29" t="s">
        <v>852</v>
      </c>
      <c r="F2207" s="29" t="s">
        <v>853</v>
      </c>
      <c r="G2207" s="29" t="s">
        <v>1975</v>
      </c>
      <c r="H2207" s="30">
        <v>44545</v>
      </c>
      <c r="I2207" s="30">
        <v>44926</v>
      </c>
      <c r="J2207" s="30" t="s">
        <v>1921</v>
      </c>
      <c r="K2207" s="29" t="s">
        <v>2264</v>
      </c>
      <c r="L2207" s="29" t="s">
        <v>2265</v>
      </c>
      <c r="M2207" s="29" t="s">
        <v>1978</v>
      </c>
      <c r="N2207" s="29" t="s">
        <v>1994</v>
      </c>
      <c r="O2207" s="29" t="s">
        <v>1995</v>
      </c>
      <c r="P2207" s="29" t="s">
        <v>1981</v>
      </c>
      <c r="Q2207" s="29" t="s">
        <v>1982</v>
      </c>
      <c r="R2207" s="30">
        <v>45625</v>
      </c>
      <c r="S2207" s="30"/>
      <c r="T2207" s="30">
        <v>45824</v>
      </c>
      <c r="U2207" s="30"/>
      <c r="V2207" s="29" t="s">
        <v>2000</v>
      </c>
      <c r="W2207" s="29" t="s">
        <v>2001</v>
      </c>
      <c r="X2207" s="30">
        <v>44880</v>
      </c>
      <c r="Y2207" s="29" t="s">
        <v>1985</v>
      </c>
    </row>
    <row r="2208" spans="1:25" x14ac:dyDescent="0.25">
      <c r="A2208" s="28" t="s">
        <v>2261</v>
      </c>
      <c r="B2208" s="29" t="s">
        <v>2262</v>
      </c>
      <c r="C2208" s="29" t="s">
        <v>851</v>
      </c>
      <c r="D2208" s="29" t="s">
        <v>2287</v>
      </c>
      <c r="E2208" s="29" t="s">
        <v>852</v>
      </c>
      <c r="F2208" s="29" t="s">
        <v>853</v>
      </c>
      <c r="G2208" s="29" t="s">
        <v>1975</v>
      </c>
      <c r="H2208" s="30">
        <v>44545</v>
      </c>
      <c r="I2208" s="30">
        <v>44926</v>
      </c>
      <c r="J2208" s="30" t="s">
        <v>1921</v>
      </c>
      <c r="K2208" s="29" t="s">
        <v>2264</v>
      </c>
      <c r="L2208" s="29" t="s">
        <v>2265</v>
      </c>
      <c r="M2208" s="29" t="s">
        <v>1978</v>
      </c>
      <c r="N2208" s="29" t="s">
        <v>1996</v>
      </c>
      <c r="O2208" s="29" t="s">
        <v>1997</v>
      </c>
      <c r="P2208" s="29" t="s">
        <v>1981</v>
      </c>
      <c r="Q2208" s="29" t="s">
        <v>1982</v>
      </c>
      <c r="R2208" s="30">
        <v>45825</v>
      </c>
      <c r="S2208" s="30"/>
      <c r="T2208" s="30">
        <v>45884</v>
      </c>
      <c r="U2208" s="30"/>
      <c r="V2208" s="29" t="s">
        <v>2000</v>
      </c>
      <c r="W2208" s="29" t="s">
        <v>2001</v>
      </c>
      <c r="X2208" s="30">
        <v>44880</v>
      </c>
      <c r="Y2208" s="29" t="s">
        <v>1985</v>
      </c>
    </row>
    <row r="2209" spans="1:25" x14ac:dyDescent="0.25">
      <c r="A2209" s="28" t="s">
        <v>2261</v>
      </c>
      <c r="B2209" s="29" t="s">
        <v>2262</v>
      </c>
      <c r="C2209" s="29" t="s">
        <v>791</v>
      </c>
      <c r="D2209" s="29" t="s">
        <v>2267</v>
      </c>
      <c r="E2209" s="29" t="s">
        <v>792</v>
      </c>
      <c r="F2209" s="29" t="s">
        <v>793</v>
      </c>
      <c r="G2209" s="29" t="s">
        <v>1975</v>
      </c>
      <c r="H2209" s="30">
        <v>44544</v>
      </c>
      <c r="I2209" s="30">
        <v>45657</v>
      </c>
      <c r="J2209" s="30" t="s">
        <v>1921</v>
      </c>
      <c r="K2209" s="29" t="s">
        <v>2264</v>
      </c>
      <c r="L2209" s="29" t="s">
        <v>2265</v>
      </c>
      <c r="M2209" s="29" t="s">
        <v>1978</v>
      </c>
      <c r="N2209" s="29" t="s">
        <v>1979</v>
      </c>
      <c r="O2209" s="29" t="s">
        <v>1980</v>
      </c>
      <c r="P2209" s="29" t="s">
        <v>1981</v>
      </c>
      <c r="Q2209" s="29" t="s">
        <v>1982</v>
      </c>
      <c r="R2209" s="30">
        <v>44479</v>
      </c>
      <c r="S2209" s="30">
        <v>44479</v>
      </c>
      <c r="T2209" s="30">
        <v>44540</v>
      </c>
      <c r="U2209" s="30">
        <v>44540</v>
      </c>
      <c r="V2209" s="29" t="s">
        <v>1983</v>
      </c>
      <c r="W2209" s="29" t="s">
        <v>1984</v>
      </c>
      <c r="X2209" s="30">
        <v>45056</v>
      </c>
      <c r="Y2209" s="29" t="s">
        <v>1985</v>
      </c>
    </row>
    <row r="2210" spans="1:25" x14ac:dyDescent="0.25">
      <c r="A2210" s="28" t="s">
        <v>2261</v>
      </c>
      <c r="B2210" s="29" t="s">
        <v>2262</v>
      </c>
      <c r="C2210" s="29" t="s">
        <v>791</v>
      </c>
      <c r="D2210" s="29" t="s">
        <v>2267</v>
      </c>
      <c r="E2210" s="29" t="s">
        <v>792</v>
      </c>
      <c r="F2210" s="29" t="s">
        <v>793</v>
      </c>
      <c r="G2210" s="29" t="s">
        <v>1975</v>
      </c>
      <c r="H2210" s="30">
        <v>44544</v>
      </c>
      <c r="I2210" s="30">
        <v>45657</v>
      </c>
      <c r="J2210" s="30" t="s">
        <v>1921</v>
      </c>
      <c r="K2210" s="29" t="s">
        <v>2264</v>
      </c>
      <c r="L2210" s="29" t="s">
        <v>2265</v>
      </c>
      <c r="M2210" s="29" t="s">
        <v>1978</v>
      </c>
      <c r="N2210" s="29" t="s">
        <v>1986</v>
      </c>
      <c r="O2210" s="29" t="s">
        <v>1987</v>
      </c>
      <c r="P2210" s="29" t="s">
        <v>1981</v>
      </c>
      <c r="Q2210" s="29" t="s">
        <v>1982</v>
      </c>
      <c r="R2210" s="30">
        <v>44479</v>
      </c>
      <c r="S2210" s="30">
        <v>44479</v>
      </c>
      <c r="T2210" s="30">
        <v>44540</v>
      </c>
      <c r="U2210" s="30">
        <v>44540</v>
      </c>
      <c r="V2210" s="29" t="s">
        <v>1983</v>
      </c>
      <c r="W2210" s="29" t="s">
        <v>1984</v>
      </c>
      <c r="X2210" s="30">
        <v>45056</v>
      </c>
      <c r="Y2210" s="29" t="s">
        <v>1985</v>
      </c>
    </row>
    <row r="2211" spans="1:25" x14ac:dyDescent="0.25">
      <c r="A2211" s="28" t="s">
        <v>2261</v>
      </c>
      <c r="B2211" s="29" t="s">
        <v>2262</v>
      </c>
      <c r="C2211" s="29" t="s">
        <v>791</v>
      </c>
      <c r="D2211" s="29" t="s">
        <v>2267</v>
      </c>
      <c r="E2211" s="29" t="s">
        <v>792</v>
      </c>
      <c r="F2211" s="29" t="s">
        <v>793</v>
      </c>
      <c r="G2211" s="29" t="s">
        <v>1975</v>
      </c>
      <c r="H2211" s="30">
        <v>44544</v>
      </c>
      <c r="I2211" s="30">
        <v>45657</v>
      </c>
      <c r="J2211" s="30" t="s">
        <v>1921</v>
      </c>
      <c r="K2211" s="29" t="s">
        <v>2264</v>
      </c>
      <c r="L2211" s="29" t="s">
        <v>2265</v>
      </c>
      <c r="M2211" s="29" t="s">
        <v>1978</v>
      </c>
      <c r="N2211" s="29" t="s">
        <v>1988</v>
      </c>
      <c r="O2211" s="29" t="s">
        <v>1989</v>
      </c>
      <c r="P2211" s="29" t="s">
        <v>1981</v>
      </c>
      <c r="Q2211" s="29" t="s">
        <v>1982</v>
      </c>
      <c r="R2211" s="30">
        <v>44479</v>
      </c>
      <c r="S2211" s="30">
        <v>45072</v>
      </c>
      <c r="T2211" s="30">
        <v>44479</v>
      </c>
      <c r="U2211" s="30">
        <v>45216</v>
      </c>
      <c r="V2211" s="29" t="s">
        <v>1983</v>
      </c>
      <c r="W2211" s="29" t="s">
        <v>1984</v>
      </c>
      <c r="X2211" s="30">
        <v>45056</v>
      </c>
      <c r="Y2211" s="29" t="s">
        <v>1985</v>
      </c>
    </row>
    <row r="2212" spans="1:25" x14ac:dyDescent="0.25">
      <c r="A2212" s="28" t="s">
        <v>2261</v>
      </c>
      <c r="B2212" s="29" t="s">
        <v>2262</v>
      </c>
      <c r="C2212" s="29" t="s">
        <v>791</v>
      </c>
      <c r="D2212" s="29" t="s">
        <v>2267</v>
      </c>
      <c r="E2212" s="29" t="s">
        <v>792</v>
      </c>
      <c r="F2212" s="29" t="s">
        <v>793</v>
      </c>
      <c r="G2212" s="29" t="s">
        <v>1975</v>
      </c>
      <c r="H2212" s="30">
        <v>44544</v>
      </c>
      <c r="I2212" s="30">
        <v>45657</v>
      </c>
      <c r="J2212" s="30" t="s">
        <v>1921</v>
      </c>
      <c r="K2212" s="29" t="s">
        <v>2264</v>
      </c>
      <c r="L2212" s="29" t="s">
        <v>2265</v>
      </c>
      <c r="M2212" s="29" t="s">
        <v>1978</v>
      </c>
      <c r="N2212" s="29" t="s">
        <v>1990</v>
      </c>
      <c r="O2212" s="29" t="s">
        <v>1991</v>
      </c>
      <c r="P2212" s="29" t="s">
        <v>1981</v>
      </c>
      <c r="Q2212" s="29" t="s">
        <v>1982</v>
      </c>
      <c r="R2212" s="30">
        <v>45072</v>
      </c>
      <c r="S2212" s="30">
        <v>45072</v>
      </c>
      <c r="T2212" s="30">
        <v>45595</v>
      </c>
      <c r="U2212" s="30"/>
      <c r="V2212" s="29" t="s">
        <v>1983</v>
      </c>
      <c r="W2212" s="29" t="s">
        <v>1984</v>
      </c>
      <c r="X2212" s="30">
        <v>45056</v>
      </c>
      <c r="Y2212" s="29" t="s">
        <v>1985</v>
      </c>
    </row>
    <row r="2213" spans="1:25" x14ac:dyDescent="0.25">
      <c r="A2213" s="28" t="s">
        <v>2261</v>
      </c>
      <c r="B2213" s="29" t="s">
        <v>2262</v>
      </c>
      <c r="C2213" s="29" t="s">
        <v>791</v>
      </c>
      <c r="D2213" s="29" t="s">
        <v>2267</v>
      </c>
      <c r="E2213" s="29" t="s">
        <v>792</v>
      </c>
      <c r="F2213" s="29" t="s">
        <v>793</v>
      </c>
      <c r="G2213" s="29" t="s">
        <v>1975</v>
      </c>
      <c r="H2213" s="30">
        <v>44544</v>
      </c>
      <c r="I2213" s="30">
        <v>45657</v>
      </c>
      <c r="J2213" s="30" t="s">
        <v>1921</v>
      </c>
      <c r="K2213" s="29" t="s">
        <v>2264</v>
      </c>
      <c r="L2213" s="29" t="s">
        <v>2265</v>
      </c>
      <c r="M2213" s="29" t="s">
        <v>1978</v>
      </c>
      <c r="N2213" s="29" t="s">
        <v>1992</v>
      </c>
      <c r="O2213" s="29" t="s">
        <v>1993</v>
      </c>
      <c r="P2213" s="29" t="s">
        <v>1981</v>
      </c>
      <c r="Q2213" s="29" t="s">
        <v>1982</v>
      </c>
      <c r="R2213" s="30">
        <v>45931</v>
      </c>
      <c r="S2213" s="30"/>
      <c r="T2213" s="30">
        <v>46022</v>
      </c>
      <c r="U2213" s="30"/>
      <c r="V2213" s="29" t="s">
        <v>1983</v>
      </c>
      <c r="W2213" s="29" t="s">
        <v>1984</v>
      </c>
      <c r="X2213" s="30">
        <v>45056</v>
      </c>
      <c r="Y2213" s="29" t="s">
        <v>1985</v>
      </c>
    </row>
    <row r="2214" spans="1:25" x14ac:dyDescent="0.25">
      <c r="A2214" s="28" t="s">
        <v>2261</v>
      </c>
      <c r="B2214" s="29" t="s">
        <v>2262</v>
      </c>
      <c r="C2214" s="29" t="s">
        <v>791</v>
      </c>
      <c r="D2214" s="29" t="s">
        <v>2267</v>
      </c>
      <c r="E2214" s="29" t="s">
        <v>792</v>
      </c>
      <c r="F2214" s="29" t="s">
        <v>793</v>
      </c>
      <c r="G2214" s="29" t="s">
        <v>1975</v>
      </c>
      <c r="H2214" s="30">
        <v>44544</v>
      </c>
      <c r="I2214" s="30">
        <v>45657</v>
      </c>
      <c r="J2214" s="30" t="s">
        <v>1921</v>
      </c>
      <c r="K2214" s="29" t="s">
        <v>2264</v>
      </c>
      <c r="L2214" s="29" t="s">
        <v>2265</v>
      </c>
      <c r="M2214" s="29" t="s">
        <v>1978</v>
      </c>
      <c r="N2214" s="29" t="s">
        <v>1994</v>
      </c>
      <c r="O2214" s="29" t="s">
        <v>1995</v>
      </c>
      <c r="P2214" s="29" t="s">
        <v>1981</v>
      </c>
      <c r="Q2214" s="29" t="s">
        <v>1982</v>
      </c>
      <c r="R2214" s="30">
        <v>45658</v>
      </c>
      <c r="S2214" s="30"/>
      <c r="T2214" s="30">
        <v>45931</v>
      </c>
      <c r="U2214" s="30"/>
      <c r="V2214" s="29" t="s">
        <v>1983</v>
      </c>
      <c r="W2214" s="29" t="s">
        <v>1984</v>
      </c>
      <c r="X2214" s="30">
        <v>45056</v>
      </c>
      <c r="Y2214" s="29" t="s">
        <v>1985</v>
      </c>
    </row>
    <row r="2215" spans="1:25" x14ac:dyDescent="0.25">
      <c r="A2215" s="28" t="s">
        <v>2261</v>
      </c>
      <c r="B2215" s="29" t="s">
        <v>2262</v>
      </c>
      <c r="C2215" s="29" t="s">
        <v>791</v>
      </c>
      <c r="D2215" s="29" t="s">
        <v>2267</v>
      </c>
      <c r="E2215" s="29" t="s">
        <v>792</v>
      </c>
      <c r="F2215" s="29" t="s">
        <v>793</v>
      </c>
      <c r="G2215" s="29" t="s">
        <v>1975</v>
      </c>
      <c r="H2215" s="30">
        <v>44544</v>
      </c>
      <c r="I2215" s="30">
        <v>45657</v>
      </c>
      <c r="J2215" s="30" t="s">
        <v>1921</v>
      </c>
      <c r="K2215" s="29" t="s">
        <v>2264</v>
      </c>
      <c r="L2215" s="29" t="s">
        <v>2265</v>
      </c>
      <c r="M2215" s="29" t="s">
        <v>1978</v>
      </c>
      <c r="N2215" s="29" t="s">
        <v>1996</v>
      </c>
      <c r="O2215" s="29" t="s">
        <v>1997</v>
      </c>
      <c r="P2215" s="29" t="s">
        <v>1981</v>
      </c>
      <c r="Q2215" s="29" t="s">
        <v>1982</v>
      </c>
      <c r="R2215" s="30">
        <v>45931</v>
      </c>
      <c r="S2215" s="30"/>
      <c r="T2215" s="30">
        <v>46022</v>
      </c>
      <c r="U2215" s="30"/>
      <c r="V2215" s="29" t="s">
        <v>1983</v>
      </c>
      <c r="W2215" s="29" t="s">
        <v>1984</v>
      </c>
      <c r="X2215" s="30">
        <v>45056</v>
      </c>
      <c r="Y2215" s="29" t="s">
        <v>1985</v>
      </c>
    </row>
    <row r="2216" spans="1:25" x14ac:dyDescent="0.25">
      <c r="A2216" s="28" t="s">
        <v>2261</v>
      </c>
      <c r="B2216" s="29" t="s">
        <v>2262</v>
      </c>
      <c r="C2216" s="29" t="s">
        <v>932</v>
      </c>
      <c r="D2216" s="29" t="s">
        <v>2314</v>
      </c>
      <c r="E2216" s="29" t="s">
        <v>933</v>
      </c>
      <c r="F2216" s="29" t="s">
        <v>934</v>
      </c>
      <c r="G2216" s="29" t="s">
        <v>1975</v>
      </c>
      <c r="H2216" s="30">
        <v>44704</v>
      </c>
      <c r="I2216" s="30">
        <v>45657</v>
      </c>
      <c r="J2216" s="30" t="s">
        <v>1921</v>
      </c>
      <c r="K2216" s="29" t="s">
        <v>2264</v>
      </c>
      <c r="L2216" s="29" t="s">
        <v>2265</v>
      </c>
      <c r="M2216" s="29" t="s">
        <v>1978</v>
      </c>
      <c r="N2216" s="29" t="s">
        <v>1979</v>
      </c>
      <c r="O2216" s="29" t="s">
        <v>1980</v>
      </c>
      <c r="P2216" s="29" t="s">
        <v>1981</v>
      </c>
      <c r="Q2216" s="29" t="s">
        <v>1982</v>
      </c>
      <c r="R2216" s="30">
        <v>43800</v>
      </c>
      <c r="S2216" s="30">
        <v>43800</v>
      </c>
      <c r="T2216" s="30">
        <v>43840</v>
      </c>
      <c r="U2216" s="30">
        <v>43840</v>
      </c>
      <c r="V2216" s="29" t="s">
        <v>2000</v>
      </c>
      <c r="W2216" s="29" t="s">
        <v>2001</v>
      </c>
      <c r="X2216" s="30">
        <v>44880</v>
      </c>
      <c r="Y2216" s="29" t="s">
        <v>1985</v>
      </c>
    </row>
    <row r="2217" spans="1:25" x14ac:dyDescent="0.25">
      <c r="A2217" s="28" t="s">
        <v>2261</v>
      </c>
      <c r="B2217" s="29" t="s">
        <v>2262</v>
      </c>
      <c r="C2217" s="29" t="s">
        <v>932</v>
      </c>
      <c r="D2217" s="29" t="s">
        <v>2314</v>
      </c>
      <c r="E2217" s="29" t="s">
        <v>933</v>
      </c>
      <c r="F2217" s="29" t="s">
        <v>934</v>
      </c>
      <c r="G2217" s="29" t="s">
        <v>1975</v>
      </c>
      <c r="H2217" s="30">
        <v>44704</v>
      </c>
      <c r="I2217" s="30">
        <v>45657</v>
      </c>
      <c r="J2217" s="30" t="s">
        <v>1921</v>
      </c>
      <c r="K2217" s="29" t="s">
        <v>2264</v>
      </c>
      <c r="L2217" s="29" t="s">
        <v>2265</v>
      </c>
      <c r="M2217" s="29" t="s">
        <v>1978</v>
      </c>
      <c r="N2217" s="29" t="s">
        <v>1986</v>
      </c>
      <c r="O2217" s="29" t="s">
        <v>1987</v>
      </c>
      <c r="P2217" s="29" t="s">
        <v>1981</v>
      </c>
      <c r="Q2217" s="29" t="s">
        <v>1982</v>
      </c>
      <c r="R2217" s="30">
        <v>43800</v>
      </c>
      <c r="S2217" s="30">
        <v>43800</v>
      </c>
      <c r="T2217" s="30">
        <v>43840</v>
      </c>
      <c r="U2217" s="30">
        <v>43840</v>
      </c>
      <c r="V2217" s="29" t="s">
        <v>2000</v>
      </c>
      <c r="W2217" s="29" t="s">
        <v>2001</v>
      </c>
      <c r="X2217" s="30">
        <v>44880</v>
      </c>
      <c r="Y2217" s="29" t="s">
        <v>1985</v>
      </c>
    </row>
    <row r="2218" spans="1:25" x14ac:dyDescent="0.25">
      <c r="A2218" s="28" t="s">
        <v>2261</v>
      </c>
      <c r="B2218" s="29" t="s">
        <v>2262</v>
      </c>
      <c r="C2218" s="29" t="s">
        <v>932</v>
      </c>
      <c r="D2218" s="29" t="s">
        <v>2314</v>
      </c>
      <c r="E2218" s="29" t="s">
        <v>933</v>
      </c>
      <c r="F2218" s="29" t="s">
        <v>934</v>
      </c>
      <c r="G2218" s="29" t="s">
        <v>1975</v>
      </c>
      <c r="H2218" s="30">
        <v>44704</v>
      </c>
      <c r="I2218" s="30">
        <v>45657</v>
      </c>
      <c r="J2218" s="30" t="s">
        <v>1921</v>
      </c>
      <c r="K2218" s="29" t="s">
        <v>2264</v>
      </c>
      <c r="L2218" s="29" t="s">
        <v>2265</v>
      </c>
      <c r="M2218" s="29" t="s">
        <v>1978</v>
      </c>
      <c r="N2218" s="29" t="s">
        <v>1988</v>
      </c>
      <c r="O2218" s="29" t="s">
        <v>1989</v>
      </c>
      <c r="P2218" s="29" t="s">
        <v>1981</v>
      </c>
      <c r="Q2218" s="29" t="s">
        <v>1982</v>
      </c>
      <c r="R2218" s="30">
        <v>44260</v>
      </c>
      <c r="S2218" s="30">
        <v>44260</v>
      </c>
      <c r="T2218" s="30">
        <v>44413</v>
      </c>
      <c r="U2218" s="30">
        <v>44413</v>
      </c>
      <c r="V2218" s="29" t="s">
        <v>2000</v>
      </c>
      <c r="W2218" s="29" t="s">
        <v>2001</v>
      </c>
      <c r="X2218" s="30">
        <v>44880</v>
      </c>
      <c r="Y2218" s="29" t="s">
        <v>1985</v>
      </c>
    </row>
    <row r="2219" spans="1:25" x14ac:dyDescent="0.25">
      <c r="A2219" s="28" t="s">
        <v>2261</v>
      </c>
      <c r="B2219" s="29" t="s">
        <v>2262</v>
      </c>
      <c r="C2219" s="29" t="s">
        <v>932</v>
      </c>
      <c r="D2219" s="29" t="s">
        <v>2314</v>
      </c>
      <c r="E2219" s="29" t="s">
        <v>933</v>
      </c>
      <c r="F2219" s="29" t="s">
        <v>934</v>
      </c>
      <c r="G2219" s="29" t="s">
        <v>1975</v>
      </c>
      <c r="H2219" s="30">
        <v>44704</v>
      </c>
      <c r="I2219" s="30">
        <v>45657</v>
      </c>
      <c r="J2219" s="30" t="s">
        <v>1921</v>
      </c>
      <c r="K2219" s="29" t="s">
        <v>2264</v>
      </c>
      <c r="L2219" s="29" t="s">
        <v>2265</v>
      </c>
      <c r="M2219" s="29" t="s">
        <v>1978</v>
      </c>
      <c r="N2219" s="29" t="s">
        <v>1990</v>
      </c>
      <c r="O2219" s="29" t="s">
        <v>1991</v>
      </c>
      <c r="P2219" s="29" t="s">
        <v>1981</v>
      </c>
      <c r="Q2219" s="29" t="s">
        <v>1982</v>
      </c>
      <c r="R2219" s="30">
        <v>44743</v>
      </c>
      <c r="S2219" s="30">
        <v>44743</v>
      </c>
      <c r="T2219" s="30">
        <v>45076</v>
      </c>
      <c r="U2219" s="30"/>
      <c r="V2219" s="29" t="s">
        <v>2000</v>
      </c>
      <c r="W2219" s="29" t="s">
        <v>2001</v>
      </c>
      <c r="X2219" s="30">
        <v>44880</v>
      </c>
      <c r="Y2219" s="29" t="s">
        <v>1985</v>
      </c>
    </row>
    <row r="2220" spans="1:25" x14ac:dyDescent="0.25">
      <c r="A2220" s="28" t="s">
        <v>2261</v>
      </c>
      <c r="B2220" s="29" t="s">
        <v>2262</v>
      </c>
      <c r="C2220" s="29" t="s">
        <v>932</v>
      </c>
      <c r="D2220" s="29" t="s">
        <v>2314</v>
      </c>
      <c r="E2220" s="29" t="s">
        <v>933</v>
      </c>
      <c r="F2220" s="29" t="s">
        <v>934</v>
      </c>
      <c r="G2220" s="29" t="s">
        <v>1975</v>
      </c>
      <c r="H2220" s="30">
        <v>44704</v>
      </c>
      <c r="I2220" s="30">
        <v>45657</v>
      </c>
      <c r="J2220" s="30" t="s">
        <v>1921</v>
      </c>
      <c r="K2220" s="29" t="s">
        <v>2264</v>
      </c>
      <c r="L2220" s="29" t="s">
        <v>2265</v>
      </c>
      <c r="M2220" s="29" t="s">
        <v>1978</v>
      </c>
      <c r="N2220" s="29" t="s">
        <v>1992</v>
      </c>
      <c r="O2220" s="29" t="s">
        <v>1993</v>
      </c>
      <c r="P2220" s="29" t="s">
        <v>1981</v>
      </c>
      <c r="Q2220" s="29" t="s">
        <v>1982</v>
      </c>
      <c r="R2220" s="30">
        <v>45170</v>
      </c>
      <c r="S2220" s="30"/>
      <c r="T2220" s="30">
        <v>45176</v>
      </c>
      <c r="U2220" s="30"/>
      <c r="V2220" s="29" t="s">
        <v>2000</v>
      </c>
      <c r="W2220" s="29" t="s">
        <v>2001</v>
      </c>
      <c r="X2220" s="30">
        <v>44880</v>
      </c>
      <c r="Y2220" s="29" t="s">
        <v>1985</v>
      </c>
    </row>
    <row r="2221" spans="1:25" x14ac:dyDescent="0.25">
      <c r="A2221" s="28" t="s">
        <v>2261</v>
      </c>
      <c r="B2221" s="29" t="s">
        <v>2262</v>
      </c>
      <c r="C2221" s="29" t="s">
        <v>932</v>
      </c>
      <c r="D2221" s="29" t="s">
        <v>2314</v>
      </c>
      <c r="E2221" s="29" t="s">
        <v>933</v>
      </c>
      <c r="F2221" s="29" t="s">
        <v>934</v>
      </c>
      <c r="G2221" s="29" t="s">
        <v>1975</v>
      </c>
      <c r="H2221" s="30">
        <v>44704</v>
      </c>
      <c r="I2221" s="30">
        <v>45657</v>
      </c>
      <c r="J2221" s="30" t="s">
        <v>1921</v>
      </c>
      <c r="K2221" s="29" t="s">
        <v>2264</v>
      </c>
      <c r="L2221" s="29" t="s">
        <v>2265</v>
      </c>
      <c r="M2221" s="29" t="s">
        <v>1978</v>
      </c>
      <c r="N2221" s="29" t="s">
        <v>1994</v>
      </c>
      <c r="O2221" s="29" t="s">
        <v>1995</v>
      </c>
      <c r="P2221" s="29" t="s">
        <v>1981</v>
      </c>
      <c r="Q2221" s="29" t="s">
        <v>1982</v>
      </c>
      <c r="R2221" s="30">
        <v>45200</v>
      </c>
      <c r="S2221" s="30"/>
      <c r="T2221" s="30">
        <v>45778</v>
      </c>
      <c r="U2221" s="30"/>
      <c r="V2221" s="29" t="s">
        <v>2000</v>
      </c>
      <c r="W2221" s="29" t="s">
        <v>2001</v>
      </c>
      <c r="X2221" s="30">
        <v>44880</v>
      </c>
      <c r="Y2221" s="29" t="s">
        <v>1985</v>
      </c>
    </row>
    <row r="2222" spans="1:25" x14ac:dyDescent="0.25">
      <c r="A2222" s="28" t="s">
        <v>2261</v>
      </c>
      <c r="B2222" s="29" t="s">
        <v>2262</v>
      </c>
      <c r="C2222" s="29" t="s">
        <v>932</v>
      </c>
      <c r="D2222" s="29" t="s">
        <v>2314</v>
      </c>
      <c r="E2222" s="29" t="s">
        <v>933</v>
      </c>
      <c r="F2222" s="29" t="s">
        <v>934</v>
      </c>
      <c r="G2222" s="29" t="s">
        <v>1975</v>
      </c>
      <c r="H2222" s="30">
        <v>44704</v>
      </c>
      <c r="I2222" s="30">
        <v>45657</v>
      </c>
      <c r="J2222" s="30" t="s">
        <v>1921</v>
      </c>
      <c r="K2222" s="29" t="s">
        <v>2264</v>
      </c>
      <c r="L2222" s="29" t="s">
        <v>2265</v>
      </c>
      <c r="M2222" s="29" t="s">
        <v>1978</v>
      </c>
      <c r="N2222" s="29" t="s">
        <v>1996</v>
      </c>
      <c r="O2222" s="29" t="s">
        <v>1997</v>
      </c>
      <c r="P2222" s="29" t="s">
        <v>1981</v>
      </c>
      <c r="Q2222" s="29" t="s">
        <v>1982</v>
      </c>
      <c r="R2222" s="30">
        <v>45779</v>
      </c>
      <c r="S2222" s="30"/>
      <c r="T2222" s="30">
        <v>45807</v>
      </c>
      <c r="U2222" s="30"/>
      <c r="V2222" s="29" t="s">
        <v>2000</v>
      </c>
      <c r="W2222" s="29" t="s">
        <v>2001</v>
      </c>
      <c r="X2222" s="30">
        <v>44880</v>
      </c>
      <c r="Y2222" s="29" t="s">
        <v>1985</v>
      </c>
    </row>
    <row r="2223" spans="1:25" x14ac:dyDescent="0.25">
      <c r="A2223" s="28" t="s">
        <v>2261</v>
      </c>
      <c r="B2223" s="29" t="s">
        <v>2262</v>
      </c>
      <c r="C2223" s="29" t="s">
        <v>815</v>
      </c>
      <c r="D2223" s="29" t="s">
        <v>2275</v>
      </c>
      <c r="E2223" s="29" t="s">
        <v>816</v>
      </c>
      <c r="F2223" s="29" t="s">
        <v>817</v>
      </c>
      <c r="G2223" s="29" t="s">
        <v>1975</v>
      </c>
      <c r="H2223" s="30">
        <v>44880</v>
      </c>
      <c r="I2223" s="30">
        <v>45657</v>
      </c>
      <c r="J2223" s="30" t="s">
        <v>1921</v>
      </c>
      <c r="K2223" s="29" t="s">
        <v>2264</v>
      </c>
      <c r="L2223" s="29" t="s">
        <v>2265</v>
      </c>
      <c r="M2223" s="29" t="s">
        <v>1978</v>
      </c>
      <c r="N2223" s="29" t="s">
        <v>1979</v>
      </c>
      <c r="O2223" s="29" t="s">
        <v>1980</v>
      </c>
      <c r="P2223" s="29" t="s">
        <v>1981</v>
      </c>
      <c r="Q2223" s="29" t="s">
        <v>1982</v>
      </c>
      <c r="R2223" s="30">
        <v>44988</v>
      </c>
      <c r="S2223" s="30">
        <v>44988</v>
      </c>
      <c r="T2223" s="30">
        <v>45016</v>
      </c>
      <c r="U2223" s="30">
        <v>45016</v>
      </c>
      <c r="V2223" s="29" t="s">
        <v>1983</v>
      </c>
      <c r="W2223" s="29" t="s">
        <v>1984</v>
      </c>
      <c r="X2223" s="30">
        <v>44880</v>
      </c>
      <c r="Y2223" s="29" t="s">
        <v>2002</v>
      </c>
    </row>
    <row r="2224" spans="1:25" x14ac:dyDescent="0.25">
      <c r="A2224" s="28" t="s">
        <v>2261</v>
      </c>
      <c r="B2224" s="29" t="s">
        <v>2262</v>
      </c>
      <c r="C2224" s="29" t="s">
        <v>815</v>
      </c>
      <c r="D2224" s="29" t="s">
        <v>2275</v>
      </c>
      <c r="E2224" s="29" t="s">
        <v>816</v>
      </c>
      <c r="F2224" s="29" t="s">
        <v>817</v>
      </c>
      <c r="G2224" s="29" t="s">
        <v>1975</v>
      </c>
      <c r="H2224" s="30">
        <v>44880</v>
      </c>
      <c r="I2224" s="30">
        <v>45657</v>
      </c>
      <c r="J2224" s="30" t="s">
        <v>1921</v>
      </c>
      <c r="K2224" s="29" t="s">
        <v>2264</v>
      </c>
      <c r="L2224" s="29" t="s">
        <v>2265</v>
      </c>
      <c r="M2224" s="29" t="s">
        <v>1978</v>
      </c>
      <c r="N2224" s="29" t="s">
        <v>1986</v>
      </c>
      <c r="O2224" s="29" t="s">
        <v>1987</v>
      </c>
      <c r="P2224" s="29" t="s">
        <v>1981</v>
      </c>
      <c r="Q2224" s="29" t="s">
        <v>1982</v>
      </c>
      <c r="R2224" s="30">
        <v>45017</v>
      </c>
      <c r="S2224" s="30">
        <v>45017</v>
      </c>
      <c r="T2224" s="30">
        <v>45033</v>
      </c>
      <c r="U2224" s="30">
        <v>45033</v>
      </c>
      <c r="V2224" s="29" t="s">
        <v>1983</v>
      </c>
      <c r="W2224" s="29" t="s">
        <v>1984</v>
      </c>
      <c r="X2224" s="30">
        <v>44880</v>
      </c>
      <c r="Y2224" s="29" t="s">
        <v>2002</v>
      </c>
    </row>
    <row r="2225" spans="1:25" x14ac:dyDescent="0.25">
      <c r="A2225" s="28" t="s">
        <v>2261</v>
      </c>
      <c r="B2225" s="29" t="s">
        <v>2262</v>
      </c>
      <c r="C2225" s="29" t="s">
        <v>815</v>
      </c>
      <c r="D2225" s="29" t="s">
        <v>2275</v>
      </c>
      <c r="E2225" s="29" t="s">
        <v>816</v>
      </c>
      <c r="F2225" s="29" t="s">
        <v>817</v>
      </c>
      <c r="G2225" s="29" t="s">
        <v>1975</v>
      </c>
      <c r="H2225" s="30">
        <v>44880</v>
      </c>
      <c r="I2225" s="30">
        <v>45657</v>
      </c>
      <c r="J2225" s="30" t="s">
        <v>1921</v>
      </c>
      <c r="K2225" s="29" t="s">
        <v>2264</v>
      </c>
      <c r="L2225" s="29" t="s">
        <v>2265</v>
      </c>
      <c r="M2225" s="29" t="s">
        <v>1978</v>
      </c>
      <c r="N2225" s="29" t="s">
        <v>1988</v>
      </c>
      <c r="O2225" s="29" t="s">
        <v>1989</v>
      </c>
      <c r="P2225" s="29" t="s">
        <v>1981</v>
      </c>
      <c r="Q2225" s="29" t="s">
        <v>1982</v>
      </c>
      <c r="R2225" s="30">
        <v>45427</v>
      </c>
      <c r="S2225" s="30">
        <v>45427</v>
      </c>
      <c r="T2225" s="30">
        <v>45429</v>
      </c>
      <c r="U2225" s="30">
        <v>45429</v>
      </c>
      <c r="V2225" s="29" t="s">
        <v>1983</v>
      </c>
      <c r="W2225" s="29" t="s">
        <v>1984</v>
      </c>
      <c r="X2225" s="30">
        <v>44880</v>
      </c>
      <c r="Y2225" s="29" t="s">
        <v>2002</v>
      </c>
    </row>
    <row r="2226" spans="1:25" x14ac:dyDescent="0.25">
      <c r="A2226" s="28" t="s">
        <v>2261</v>
      </c>
      <c r="B2226" s="29" t="s">
        <v>2262</v>
      </c>
      <c r="C2226" s="29" t="s">
        <v>815</v>
      </c>
      <c r="D2226" s="29" t="s">
        <v>2275</v>
      </c>
      <c r="E2226" s="29" t="s">
        <v>816</v>
      </c>
      <c r="F2226" s="29" t="s">
        <v>817</v>
      </c>
      <c r="G2226" s="29" t="s">
        <v>1975</v>
      </c>
      <c r="H2226" s="30">
        <v>44880</v>
      </c>
      <c r="I2226" s="30">
        <v>45657</v>
      </c>
      <c r="J2226" s="30" t="s">
        <v>1921</v>
      </c>
      <c r="K2226" s="29" t="s">
        <v>2264</v>
      </c>
      <c r="L2226" s="29" t="s">
        <v>2265</v>
      </c>
      <c r="M2226" s="29" t="s">
        <v>1978</v>
      </c>
      <c r="N2226" s="29" t="s">
        <v>1990</v>
      </c>
      <c r="O2226" s="29" t="s">
        <v>1991</v>
      </c>
      <c r="P2226" s="29" t="s">
        <v>1981</v>
      </c>
      <c r="Q2226" s="29" t="s">
        <v>1982</v>
      </c>
      <c r="R2226" s="30">
        <v>45049</v>
      </c>
      <c r="S2226" s="30">
        <v>45118</v>
      </c>
      <c r="T2226" s="30">
        <v>45110</v>
      </c>
      <c r="U2226" s="30">
        <v>45229</v>
      </c>
      <c r="V2226" s="29" t="s">
        <v>1983</v>
      </c>
      <c r="W2226" s="29" t="s">
        <v>1984</v>
      </c>
      <c r="X2226" s="30">
        <v>44880</v>
      </c>
      <c r="Y2226" s="29" t="s">
        <v>2002</v>
      </c>
    </row>
    <row r="2227" spans="1:25" x14ac:dyDescent="0.25">
      <c r="A2227" s="28" t="s">
        <v>2261</v>
      </c>
      <c r="B2227" s="29" t="s">
        <v>2262</v>
      </c>
      <c r="C2227" s="29" t="s">
        <v>815</v>
      </c>
      <c r="D2227" s="29" t="s">
        <v>2275</v>
      </c>
      <c r="E2227" s="29" t="s">
        <v>816</v>
      </c>
      <c r="F2227" s="29" t="s">
        <v>817</v>
      </c>
      <c r="G2227" s="29" t="s">
        <v>1975</v>
      </c>
      <c r="H2227" s="30">
        <v>44880</v>
      </c>
      <c r="I2227" s="30">
        <v>45657</v>
      </c>
      <c r="J2227" s="30" t="s">
        <v>1921</v>
      </c>
      <c r="K2227" s="29" t="s">
        <v>2264</v>
      </c>
      <c r="L2227" s="29" t="s">
        <v>2265</v>
      </c>
      <c r="M2227" s="29" t="s">
        <v>1978</v>
      </c>
      <c r="N2227" s="29" t="s">
        <v>1992</v>
      </c>
      <c r="O2227" s="29" t="s">
        <v>1993</v>
      </c>
      <c r="P2227" s="29" t="s">
        <v>1981</v>
      </c>
      <c r="Q2227" s="29" t="s">
        <v>1982</v>
      </c>
      <c r="R2227" s="30">
        <v>45427</v>
      </c>
      <c r="S2227" s="30">
        <v>45427</v>
      </c>
      <c r="T2227" s="30">
        <v>45429</v>
      </c>
      <c r="U2227" s="30">
        <v>45429</v>
      </c>
      <c r="V2227" s="29" t="s">
        <v>1983</v>
      </c>
      <c r="W2227" s="29" t="s">
        <v>1984</v>
      </c>
      <c r="X2227" s="30">
        <v>44880</v>
      </c>
      <c r="Y2227" s="29" t="s">
        <v>2002</v>
      </c>
    </row>
    <row r="2228" spans="1:25" x14ac:dyDescent="0.25">
      <c r="A2228" s="28" t="s">
        <v>2261</v>
      </c>
      <c r="B2228" s="29" t="s">
        <v>2262</v>
      </c>
      <c r="C2228" s="29" t="s">
        <v>815</v>
      </c>
      <c r="D2228" s="29" t="s">
        <v>2275</v>
      </c>
      <c r="E2228" s="29" t="s">
        <v>816</v>
      </c>
      <c r="F2228" s="29" t="s">
        <v>817</v>
      </c>
      <c r="G2228" s="29" t="s">
        <v>1975</v>
      </c>
      <c r="H2228" s="30">
        <v>44880</v>
      </c>
      <c r="I2228" s="30">
        <v>45657</v>
      </c>
      <c r="J2228" s="30" t="s">
        <v>1921</v>
      </c>
      <c r="K2228" s="29" t="s">
        <v>2264</v>
      </c>
      <c r="L2228" s="29" t="s">
        <v>2265</v>
      </c>
      <c r="M2228" s="29" t="s">
        <v>1978</v>
      </c>
      <c r="N2228" s="29" t="s">
        <v>1994</v>
      </c>
      <c r="O2228" s="29" t="s">
        <v>1995</v>
      </c>
      <c r="P2228" s="29" t="s">
        <v>1981</v>
      </c>
      <c r="Q2228" s="29" t="s">
        <v>1982</v>
      </c>
      <c r="R2228" s="30">
        <v>45446</v>
      </c>
      <c r="S2228" s="30">
        <v>45446</v>
      </c>
      <c r="T2228" s="30">
        <v>45811</v>
      </c>
      <c r="U2228" s="30"/>
      <c r="V2228" s="29" t="s">
        <v>1983</v>
      </c>
      <c r="W2228" s="29" t="s">
        <v>1984</v>
      </c>
      <c r="X2228" s="30">
        <v>44880</v>
      </c>
      <c r="Y2228" s="29" t="s">
        <v>2002</v>
      </c>
    </row>
    <row r="2229" spans="1:25" x14ac:dyDescent="0.25">
      <c r="A2229" s="28" t="s">
        <v>2261</v>
      </c>
      <c r="B2229" s="29" t="s">
        <v>2262</v>
      </c>
      <c r="C2229" s="29" t="s">
        <v>815</v>
      </c>
      <c r="D2229" s="29" t="s">
        <v>2275</v>
      </c>
      <c r="E2229" s="29" t="s">
        <v>816</v>
      </c>
      <c r="F2229" s="29" t="s">
        <v>817</v>
      </c>
      <c r="G2229" s="29" t="s">
        <v>1975</v>
      </c>
      <c r="H2229" s="30">
        <v>44880</v>
      </c>
      <c r="I2229" s="30">
        <v>45657</v>
      </c>
      <c r="J2229" s="30" t="s">
        <v>1921</v>
      </c>
      <c r="K2229" s="29" t="s">
        <v>2264</v>
      </c>
      <c r="L2229" s="29" t="s">
        <v>2265</v>
      </c>
      <c r="M2229" s="29" t="s">
        <v>1978</v>
      </c>
      <c r="N2229" s="29" t="s">
        <v>1996</v>
      </c>
      <c r="O2229" s="29" t="s">
        <v>1997</v>
      </c>
      <c r="P2229" s="29" t="s">
        <v>1981</v>
      </c>
      <c r="Q2229" s="29" t="s">
        <v>1982</v>
      </c>
      <c r="R2229" s="30">
        <v>45901</v>
      </c>
      <c r="S2229" s="30"/>
      <c r="T2229" s="30">
        <v>45962</v>
      </c>
      <c r="U2229" s="30"/>
      <c r="V2229" s="29" t="s">
        <v>1983</v>
      </c>
      <c r="W2229" s="29" t="s">
        <v>1984</v>
      </c>
      <c r="X2229" s="30">
        <v>44880</v>
      </c>
      <c r="Y2229" s="29" t="s">
        <v>2002</v>
      </c>
    </row>
    <row r="2230" spans="1:25" x14ac:dyDescent="0.25">
      <c r="A2230" s="28" t="s">
        <v>2261</v>
      </c>
      <c r="B2230" s="29" t="s">
        <v>2262</v>
      </c>
      <c r="C2230" s="29" t="s">
        <v>1045</v>
      </c>
      <c r="D2230" s="29" t="s">
        <v>2352</v>
      </c>
      <c r="E2230" s="29" t="s">
        <v>1046</v>
      </c>
      <c r="F2230" s="29" t="s">
        <v>1047</v>
      </c>
      <c r="G2230" s="29" t="s">
        <v>1975</v>
      </c>
      <c r="H2230" s="30">
        <v>44880</v>
      </c>
      <c r="I2230" s="30">
        <v>44926</v>
      </c>
      <c r="J2230" s="30" t="s">
        <v>1921</v>
      </c>
      <c r="K2230" s="29" t="s">
        <v>2264</v>
      </c>
      <c r="L2230" s="29" t="s">
        <v>2265</v>
      </c>
      <c r="M2230" s="29" t="s">
        <v>1978</v>
      </c>
      <c r="N2230" s="29" t="s">
        <v>1979</v>
      </c>
      <c r="O2230" s="29" t="s">
        <v>1980</v>
      </c>
      <c r="P2230" s="29" t="s">
        <v>1981</v>
      </c>
      <c r="Q2230" s="29" t="s">
        <v>1982</v>
      </c>
      <c r="R2230" s="30">
        <v>44124</v>
      </c>
      <c r="S2230" s="30">
        <v>44124</v>
      </c>
      <c r="T2230" s="30">
        <v>44227</v>
      </c>
      <c r="U2230" s="30">
        <v>44227</v>
      </c>
      <c r="V2230" s="29" t="s">
        <v>2000</v>
      </c>
      <c r="W2230" s="29" t="s">
        <v>2001</v>
      </c>
      <c r="X2230" s="30">
        <v>44880</v>
      </c>
      <c r="Y2230" s="29" t="s">
        <v>1985</v>
      </c>
    </row>
    <row r="2231" spans="1:25" x14ac:dyDescent="0.25">
      <c r="A2231" s="28" t="s">
        <v>2261</v>
      </c>
      <c r="B2231" s="29" t="s">
        <v>2262</v>
      </c>
      <c r="C2231" s="29" t="s">
        <v>1045</v>
      </c>
      <c r="D2231" s="29" t="s">
        <v>2352</v>
      </c>
      <c r="E2231" s="29" t="s">
        <v>1046</v>
      </c>
      <c r="F2231" s="29" t="s">
        <v>1047</v>
      </c>
      <c r="G2231" s="29" t="s">
        <v>1975</v>
      </c>
      <c r="H2231" s="30">
        <v>44880</v>
      </c>
      <c r="I2231" s="30">
        <v>44926</v>
      </c>
      <c r="J2231" s="30" t="s">
        <v>1921</v>
      </c>
      <c r="K2231" s="29" t="s">
        <v>2264</v>
      </c>
      <c r="L2231" s="29" t="s">
        <v>2265</v>
      </c>
      <c r="M2231" s="29" t="s">
        <v>1978</v>
      </c>
      <c r="N2231" s="29" t="s">
        <v>1986</v>
      </c>
      <c r="O2231" s="29" t="s">
        <v>1987</v>
      </c>
      <c r="P2231" s="29" t="s">
        <v>1981</v>
      </c>
      <c r="Q2231" s="29" t="s">
        <v>1982</v>
      </c>
      <c r="R2231" s="30">
        <v>44228</v>
      </c>
      <c r="S2231" s="30">
        <v>44228</v>
      </c>
      <c r="T2231" s="30">
        <v>44256</v>
      </c>
      <c r="U2231" s="30">
        <v>44256</v>
      </c>
      <c r="V2231" s="29" t="s">
        <v>2000</v>
      </c>
      <c r="W2231" s="29" t="s">
        <v>2001</v>
      </c>
      <c r="X2231" s="30">
        <v>44880</v>
      </c>
      <c r="Y2231" s="29" t="s">
        <v>1985</v>
      </c>
    </row>
    <row r="2232" spans="1:25" x14ac:dyDescent="0.25">
      <c r="A2232" s="28" t="s">
        <v>2261</v>
      </c>
      <c r="B2232" s="29" t="s">
        <v>2262</v>
      </c>
      <c r="C2232" s="29" t="s">
        <v>1045</v>
      </c>
      <c r="D2232" s="29" t="s">
        <v>2352</v>
      </c>
      <c r="E2232" s="29" t="s">
        <v>1046</v>
      </c>
      <c r="F2232" s="29" t="s">
        <v>1047</v>
      </c>
      <c r="G2232" s="29" t="s">
        <v>1975</v>
      </c>
      <c r="H2232" s="30">
        <v>44880</v>
      </c>
      <c r="I2232" s="30">
        <v>44926</v>
      </c>
      <c r="J2232" s="30" t="s">
        <v>1921</v>
      </c>
      <c r="K2232" s="29" t="s">
        <v>2264</v>
      </c>
      <c r="L2232" s="29" t="s">
        <v>2265</v>
      </c>
      <c r="M2232" s="29" t="s">
        <v>1978</v>
      </c>
      <c r="N2232" s="29" t="s">
        <v>1988</v>
      </c>
      <c r="O2232" s="29" t="s">
        <v>1989</v>
      </c>
      <c r="P2232" s="29" t="s">
        <v>1981</v>
      </c>
      <c r="Q2232" s="29" t="s">
        <v>1982</v>
      </c>
      <c r="R2232" s="30">
        <v>44257</v>
      </c>
      <c r="S2232" s="30">
        <v>44257</v>
      </c>
      <c r="T2232" s="30">
        <v>44316</v>
      </c>
      <c r="U2232" s="30">
        <v>44316</v>
      </c>
      <c r="V2232" s="29" t="s">
        <v>2000</v>
      </c>
      <c r="W2232" s="29" t="s">
        <v>2001</v>
      </c>
      <c r="X2232" s="30">
        <v>44880</v>
      </c>
      <c r="Y2232" s="29" t="s">
        <v>1985</v>
      </c>
    </row>
    <row r="2233" spans="1:25" x14ac:dyDescent="0.25">
      <c r="A2233" s="28" t="s">
        <v>2261</v>
      </c>
      <c r="B2233" s="29" t="s">
        <v>2262</v>
      </c>
      <c r="C2233" s="29" t="s">
        <v>1045</v>
      </c>
      <c r="D2233" s="29" t="s">
        <v>2352</v>
      </c>
      <c r="E2233" s="29" t="s">
        <v>1046</v>
      </c>
      <c r="F2233" s="29" t="s">
        <v>1047</v>
      </c>
      <c r="G2233" s="29" t="s">
        <v>1975</v>
      </c>
      <c r="H2233" s="30">
        <v>44880</v>
      </c>
      <c r="I2233" s="30">
        <v>44926</v>
      </c>
      <c r="J2233" s="30" t="s">
        <v>1921</v>
      </c>
      <c r="K2233" s="29" t="s">
        <v>2264</v>
      </c>
      <c r="L2233" s="29" t="s">
        <v>2265</v>
      </c>
      <c r="M2233" s="29" t="s">
        <v>1978</v>
      </c>
      <c r="N2233" s="29" t="s">
        <v>1990</v>
      </c>
      <c r="O2233" s="29" t="s">
        <v>1991</v>
      </c>
      <c r="P2233" s="29" t="s">
        <v>1981</v>
      </c>
      <c r="Q2233" s="29" t="s">
        <v>1982</v>
      </c>
      <c r="R2233" s="30">
        <v>44317</v>
      </c>
      <c r="S2233" s="30">
        <v>44317</v>
      </c>
      <c r="T2233" s="30">
        <v>44483</v>
      </c>
      <c r="U2233" s="30">
        <v>44483</v>
      </c>
      <c r="V2233" s="29" t="s">
        <v>2000</v>
      </c>
      <c r="W2233" s="29" t="s">
        <v>2001</v>
      </c>
      <c r="X2233" s="30">
        <v>44880</v>
      </c>
      <c r="Y2233" s="29" t="s">
        <v>1985</v>
      </c>
    </row>
    <row r="2234" spans="1:25" x14ac:dyDescent="0.25">
      <c r="A2234" s="28" t="s">
        <v>2261</v>
      </c>
      <c r="B2234" s="29" t="s">
        <v>2262</v>
      </c>
      <c r="C2234" s="29" t="s">
        <v>1045</v>
      </c>
      <c r="D2234" s="29" t="s">
        <v>2352</v>
      </c>
      <c r="E2234" s="29" t="s">
        <v>1046</v>
      </c>
      <c r="F2234" s="29" t="s">
        <v>1047</v>
      </c>
      <c r="G2234" s="29" t="s">
        <v>1975</v>
      </c>
      <c r="H2234" s="30">
        <v>44880</v>
      </c>
      <c r="I2234" s="30">
        <v>44926</v>
      </c>
      <c r="J2234" s="30" t="s">
        <v>1921</v>
      </c>
      <c r="K2234" s="29" t="s">
        <v>2264</v>
      </c>
      <c r="L2234" s="29" t="s">
        <v>2265</v>
      </c>
      <c r="M2234" s="29" t="s">
        <v>1978</v>
      </c>
      <c r="N2234" s="29" t="s">
        <v>1992</v>
      </c>
      <c r="O2234" s="29" t="s">
        <v>1993</v>
      </c>
      <c r="P2234" s="29" t="s">
        <v>1981</v>
      </c>
      <c r="Q2234" s="29" t="s">
        <v>1982</v>
      </c>
      <c r="R2234" s="30">
        <v>45071</v>
      </c>
      <c r="S2234" s="30"/>
      <c r="T2234" s="30">
        <v>45076</v>
      </c>
      <c r="U2234" s="30"/>
      <c r="V2234" s="29" t="s">
        <v>2000</v>
      </c>
      <c r="W2234" s="29" t="s">
        <v>2001</v>
      </c>
      <c r="X2234" s="30">
        <v>44880</v>
      </c>
      <c r="Y2234" s="29" t="s">
        <v>1985</v>
      </c>
    </row>
    <row r="2235" spans="1:25" x14ac:dyDescent="0.25">
      <c r="A2235" s="28" t="s">
        <v>2261</v>
      </c>
      <c r="B2235" s="29" t="s">
        <v>2262</v>
      </c>
      <c r="C2235" s="29" t="s">
        <v>1045</v>
      </c>
      <c r="D2235" s="29" t="s">
        <v>2352</v>
      </c>
      <c r="E2235" s="29" t="s">
        <v>1046</v>
      </c>
      <c r="F2235" s="29" t="s">
        <v>1047</v>
      </c>
      <c r="G2235" s="29" t="s">
        <v>1975</v>
      </c>
      <c r="H2235" s="30">
        <v>44880</v>
      </c>
      <c r="I2235" s="30">
        <v>44926</v>
      </c>
      <c r="J2235" s="30" t="s">
        <v>1921</v>
      </c>
      <c r="K2235" s="29" t="s">
        <v>2264</v>
      </c>
      <c r="L2235" s="29" t="s">
        <v>2265</v>
      </c>
      <c r="M2235" s="29" t="s">
        <v>1978</v>
      </c>
      <c r="N2235" s="29" t="s">
        <v>1994</v>
      </c>
      <c r="O2235" s="29" t="s">
        <v>1995</v>
      </c>
      <c r="P2235" s="29" t="s">
        <v>1981</v>
      </c>
      <c r="Q2235" s="29" t="s">
        <v>1982</v>
      </c>
      <c r="R2235" s="30">
        <v>45566</v>
      </c>
      <c r="S2235" s="30"/>
      <c r="T2235" s="30">
        <v>45931</v>
      </c>
      <c r="U2235" s="30"/>
      <c r="V2235" s="29" t="s">
        <v>2000</v>
      </c>
      <c r="W2235" s="29" t="s">
        <v>2001</v>
      </c>
      <c r="X2235" s="30">
        <v>44880</v>
      </c>
      <c r="Y2235" s="29" t="s">
        <v>1985</v>
      </c>
    </row>
    <row r="2236" spans="1:25" x14ac:dyDescent="0.25">
      <c r="A2236" s="28" t="s">
        <v>2261</v>
      </c>
      <c r="B2236" s="29" t="s">
        <v>2262</v>
      </c>
      <c r="C2236" s="29" t="s">
        <v>1045</v>
      </c>
      <c r="D2236" s="29" t="s">
        <v>2352</v>
      </c>
      <c r="E2236" s="29" t="s">
        <v>1046</v>
      </c>
      <c r="F2236" s="29" t="s">
        <v>1047</v>
      </c>
      <c r="G2236" s="29" t="s">
        <v>1975</v>
      </c>
      <c r="H2236" s="30">
        <v>44880</v>
      </c>
      <c r="I2236" s="30">
        <v>44926</v>
      </c>
      <c r="J2236" s="30" t="s">
        <v>1921</v>
      </c>
      <c r="K2236" s="29" t="s">
        <v>2264</v>
      </c>
      <c r="L2236" s="29" t="s">
        <v>2265</v>
      </c>
      <c r="M2236" s="29" t="s">
        <v>1978</v>
      </c>
      <c r="N2236" s="29" t="s">
        <v>1996</v>
      </c>
      <c r="O2236" s="29" t="s">
        <v>1997</v>
      </c>
      <c r="P2236" s="29" t="s">
        <v>1981</v>
      </c>
      <c r="Q2236" s="29" t="s">
        <v>1982</v>
      </c>
      <c r="R2236" s="30">
        <v>45536</v>
      </c>
      <c r="S2236" s="30"/>
      <c r="T2236" s="30">
        <v>45565</v>
      </c>
      <c r="U2236" s="30"/>
      <c r="V2236" s="29" t="s">
        <v>2000</v>
      </c>
      <c r="W2236" s="29" t="s">
        <v>2001</v>
      </c>
      <c r="X2236" s="30">
        <v>44880</v>
      </c>
      <c r="Y2236" s="29" t="s">
        <v>1985</v>
      </c>
    </row>
    <row r="2237" spans="1:25" x14ac:dyDescent="0.25">
      <c r="A2237" s="28" t="s">
        <v>2261</v>
      </c>
      <c r="B2237" s="29" t="s">
        <v>2262</v>
      </c>
      <c r="C2237" s="29" t="s">
        <v>911</v>
      </c>
      <c r="D2237" s="29" t="s">
        <v>2307</v>
      </c>
      <c r="E2237" s="29" t="s">
        <v>912</v>
      </c>
      <c r="F2237" s="29" t="s">
        <v>913</v>
      </c>
      <c r="G2237" s="29" t="s">
        <v>1975</v>
      </c>
      <c r="H2237" s="30">
        <v>44543</v>
      </c>
      <c r="I2237" s="30">
        <v>46022</v>
      </c>
      <c r="J2237" s="30" t="s">
        <v>1921</v>
      </c>
      <c r="K2237" s="29" t="s">
        <v>2264</v>
      </c>
      <c r="L2237" s="29" t="s">
        <v>2265</v>
      </c>
      <c r="M2237" s="29" t="s">
        <v>1978</v>
      </c>
      <c r="N2237" s="29" t="s">
        <v>1979</v>
      </c>
      <c r="O2237" s="29" t="s">
        <v>1980</v>
      </c>
      <c r="P2237" s="29" t="s">
        <v>1981</v>
      </c>
      <c r="Q2237" s="29" t="s">
        <v>1982</v>
      </c>
      <c r="R2237" s="30">
        <v>44516</v>
      </c>
      <c r="S2237" s="30">
        <v>44516</v>
      </c>
      <c r="T2237" s="30">
        <v>44540</v>
      </c>
      <c r="U2237" s="30">
        <v>44540</v>
      </c>
      <c r="V2237" s="29" t="s">
        <v>1983</v>
      </c>
      <c r="W2237" s="29" t="s">
        <v>1984</v>
      </c>
      <c r="X2237" s="30">
        <v>44880</v>
      </c>
      <c r="Y2237" s="29" t="s">
        <v>1985</v>
      </c>
    </row>
    <row r="2238" spans="1:25" x14ac:dyDescent="0.25">
      <c r="A2238" s="28" t="s">
        <v>2261</v>
      </c>
      <c r="B2238" s="29" t="s">
        <v>2262</v>
      </c>
      <c r="C2238" s="29" t="s">
        <v>911</v>
      </c>
      <c r="D2238" s="29" t="s">
        <v>2307</v>
      </c>
      <c r="E2238" s="29" t="s">
        <v>912</v>
      </c>
      <c r="F2238" s="29" t="s">
        <v>913</v>
      </c>
      <c r="G2238" s="29" t="s">
        <v>1975</v>
      </c>
      <c r="H2238" s="30">
        <v>44543</v>
      </c>
      <c r="I2238" s="30">
        <v>46022</v>
      </c>
      <c r="J2238" s="30" t="s">
        <v>1921</v>
      </c>
      <c r="K2238" s="29" t="s">
        <v>2264</v>
      </c>
      <c r="L2238" s="29" t="s">
        <v>2265</v>
      </c>
      <c r="M2238" s="29" t="s">
        <v>1978</v>
      </c>
      <c r="N2238" s="29" t="s">
        <v>1986</v>
      </c>
      <c r="O2238" s="29" t="s">
        <v>1987</v>
      </c>
      <c r="P2238" s="29" t="s">
        <v>1981</v>
      </c>
      <c r="Q2238" s="29" t="s">
        <v>1982</v>
      </c>
      <c r="R2238" s="30">
        <v>45184</v>
      </c>
      <c r="S2238" s="30">
        <v>45184</v>
      </c>
      <c r="T2238" s="30">
        <v>45381</v>
      </c>
      <c r="U2238" s="30">
        <v>45381</v>
      </c>
      <c r="V2238" s="29" t="s">
        <v>1983</v>
      </c>
      <c r="W2238" s="29" t="s">
        <v>1984</v>
      </c>
      <c r="X2238" s="30">
        <v>44880</v>
      </c>
      <c r="Y2238" s="29" t="s">
        <v>1985</v>
      </c>
    </row>
    <row r="2239" spans="1:25" x14ac:dyDescent="0.25">
      <c r="A2239" s="28" t="s">
        <v>2261</v>
      </c>
      <c r="B2239" s="29" t="s">
        <v>2262</v>
      </c>
      <c r="C2239" s="29" t="s">
        <v>911</v>
      </c>
      <c r="D2239" s="29" t="s">
        <v>2307</v>
      </c>
      <c r="E2239" s="29" t="s">
        <v>912</v>
      </c>
      <c r="F2239" s="29" t="s">
        <v>913</v>
      </c>
      <c r="G2239" s="29" t="s">
        <v>1975</v>
      </c>
      <c r="H2239" s="30">
        <v>44543</v>
      </c>
      <c r="I2239" s="30">
        <v>46022</v>
      </c>
      <c r="J2239" s="30" t="s">
        <v>1921</v>
      </c>
      <c r="K2239" s="29" t="s">
        <v>2264</v>
      </c>
      <c r="L2239" s="29" t="s">
        <v>2265</v>
      </c>
      <c r="M2239" s="29" t="s">
        <v>1978</v>
      </c>
      <c r="N2239" s="29" t="s">
        <v>1988</v>
      </c>
      <c r="O2239" s="29" t="s">
        <v>1989</v>
      </c>
      <c r="P2239" s="29" t="s">
        <v>1981</v>
      </c>
      <c r="Q2239" s="29" t="s">
        <v>1982</v>
      </c>
      <c r="R2239" s="30">
        <v>45412</v>
      </c>
      <c r="S2239" s="30">
        <v>45505</v>
      </c>
      <c r="T2239" s="30">
        <v>45565</v>
      </c>
      <c r="U2239" s="30">
        <v>45629</v>
      </c>
      <c r="V2239" s="29" t="s">
        <v>1983</v>
      </c>
      <c r="W2239" s="29" t="s">
        <v>1984</v>
      </c>
      <c r="X2239" s="30">
        <v>44880</v>
      </c>
      <c r="Y2239" s="29" t="s">
        <v>1985</v>
      </c>
    </row>
    <row r="2240" spans="1:25" x14ac:dyDescent="0.25">
      <c r="A2240" s="28" t="s">
        <v>2261</v>
      </c>
      <c r="B2240" s="29" t="s">
        <v>2262</v>
      </c>
      <c r="C2240" s="29" t="s">
        <v>911</v>
      </c>
      <c r="D2240" s="29" t="s">
        <v>2307</v>
      </c>
      <c r="E2240" s="29" t="s">
        <v>912</v>
      </c>
      <c r="F2240" s="29" t="s">
        <v>913</v>
      </c>
      <c r="G2240" s="29" t="s">
        <v>1975</v>
      </c>
      <c r="H2240" s="30">
        <v>44543</v>
      </c>
      <c r="I2240" s="30">
        <v>46022</v>
      </c>
      <c r="J2240" s="30" t="s">
        <v>1921</v>
      </c>
      <c r="K2240" s="29" t="s">
        <v>2264</v>
      </c>
      <c r="L2240" s="29" t="s">
        <v>2265</v>
      </c>
      <c r="M2240" s="29" t="s">
        <v>1978</v>
      </c>
      <c r="N2240" s="29" t="s">
        <v>1990</v>
      </c>
      <c r="O2240" s="29" t="s">
        <v>1991</v>
      </c>
      <c r="P2240" s="29" t="s">
        <v>1981</v>
      </c>
      <c r="Q2240" s="29" t="s">
        <v>1982</v>
      </c>
      <c r="R2240" s="30">
        <v>45667</v>
      </c>
      <c r="S2240" s="30"/>
      <c r="T2240" s="30">
        <v>45746</v>
      </c>
      <c r="U2240" s="30"/>
      <c r="V2240" s="29" t="s">
        <v>1983</v>
      </c>
      <c r="W2240" s="29" t="s">
        <v>1984</v>
      </c>
      <c r="X2240" s="30">
        <v>44880</v>
      </c>
      <c r="Y2240" s="29" t="s">
        <v>1985</v>
      </c>
    </row>
    <row r="2241" spans="1:25" x14ac:dyDescent="0.25">
      <c r="A2241" s="28" t="s">
        <v>2261</v>
      </c>
      <c r="B2241" s="29" t="s">
        <v>2262</v>
      </c>
      <c r="C2241" s="29" t="s">
        <v>911</v>
      </c>
      <c r="D2241" s="29" t="s">
        <v>2307</v>
      </c>
      <c r="E2241" s="29" t="s">
        <v>912</v>
      </c>
      <c r="F2241" s="29" t="s">
        <v>913</v>
      </c>
      <c r="G2241" s="29" t="s">
        <v>1975</v>
      </c>
      <c r="H2241" s="30">
        <v>44543</v>
      </c>
      <c r="I2241" s="30">
        <v>46022</v>
      </c>
      <c r="J2241" s="30" t="s">
        <v>1921</v>
      </c>
      <c r="K2241" s="29" t="s">
        <v>2264</v>
      </c>
      <c r="L2241" s="29" t="s">
        <v>2265</v>
      </c>
      <c r="M2241" s="29" t="s">
        <v>1978</v>
      </c>
      <c r="N2241" s="29" t="s">
        <v>1992</v>
      </c>
      <c r="O2241" s="29" t="s">
        <v>1993</v>
      </c>
      <c r="P2241" s="29" t="s">
        <v>1981</v>
      </c>
      <c r="Q2241" s="29" t="s">
        <v>1982</v>
      </c>
      <c r="R2241" s="30">
        <v>45839</v>
      </c>
      <c r="S2241" s="30"/>
      <c r="T2241" s="30">
        <v>45848</v>
      </c>
      <c r="U2241" s="30"/>
      <c r="V2241" s="29" t="s">
        <v>1983</v>
      </c>
      <c r="W2241" s="29" t="s">
        <v>1984</v>
      </c>
      <c r="X2241" s="30">
        <v>44880</v>
      </c>
      <c r="Y2241" s="29" t="s">
        <v>1985</v>
      </c>
    </row>
    <row r="2242" spans="1:25" x14ac:dyDescent="0.25">
      <c r="A2242" s="28" t="s">
        <v>2261</v>
      </c>
      <c r="B2242" s="29" t="s">
        <v>2262</v>
      </c>
      <c r="C2242" s="29" t="s">
        <v>911</v>
      </c>
      <c r="D2242" s="29" t="s">
        <v>2307</v>
      </c>
      <c r="E2242" s="29" t="s">
        <v>912</v>
      </c>
      <c r="F2242" s="29" t="s">
        <v>913</v>
      </c>
      <c r="G2242" s="29" t="s">
        <v>1975</v>
      </c>
      <c r="H2242" s="30">
        <v>44543</v>
      </c>
      <c r="I2242" s="30">
        <v>46022</v>
      </c>
      <c r="J2242" s="30" t="s">
        <v>1921</v>
      </c>
      <c r="K2242" s="29" t="s">
        <v>2264</v>
      </c>
      <c r="L2242" s="29" t="s">
        <v>2265</v>
      </c>
      <c r="M2242" s="29" t="s">
        <v>1978</v>
      </c>
      <c r="N2242" s="29" t="s">
        <v>1994</v>
      </c>
      <c r="O2242" s="29" t="s">
        <v>1995</v>
      </c>
      <c r="P2242" s="29" t="s">
        <v>1981</v>
      </c>
      <c r="Q2242" s="29" t="s">
        <v>1982</v>
      </c>
      <c r="R2242" s="30">
        <v>45870</v>
      </c>
      <c r="S2242" s="30"/>
      <c r="T2242" s="30">
        <v>46234</v>
      </c>
      <c r="U2242" s="30"/>
      <c r="V2242" s="29" t="s">
        <v>1983</v>
      </c>
      <c r="W2242" s="29" t="s">
        <v>1984</v>
      </c>
      <c r="X2242" s="30">
        <v>44880</v>
      </c>
      <c r="Y2242" s="29" t="s">
        <v>1985</v>
      </c>
    </row>
    <row r="2243" spans="1:25" x14ac:dyDescent="0.25">
      <c r="A2243" s="28" t="s">
        <v>2261</v>
      </c>
      <c r="B2243" s="29" t="s">
        <v>2262</v>
      </c>
      <c r="C2243" s="29" t="s">
        <v>911</v>
      </c>
      <c r="D2243" s="29" t="s">
        <v>2307</v>
      </c>
      <c r="E2243" s="29" t="s">
        <v>912</v>
      </c>
      <c r="F2243" s="29" t="s">
        <v>913</v>
      </c>
      <c r="G2243" s="29" t="s">
        <v>1975</v>
      </c>
      <c r="H2243" s="30">
        <v>44543</v>
      </c>
      <c r="I2243" s="30">
        <v>46022</v>
      </c>
      <c r="J2243" s="30" t="s">
        <v>1921</v>
      </c>
      <c r="K2243" s="29" t="s">
        <v>2264</v>
      </c>
      <c r="L2243" s="29" t="s">
        <v>2265</v>
      </c>
      <c r="M2243" s="29" t="s">
        <v>1978</v>
      </c>
      <c r="N2243" s="29" t="s">
        <v>1996</v>
      </c>
      <c r="O2243" s="29" t="s">
        <v>1997</v>
      </c>
      <c r="P2243" s="29" t="s">
        <v>1981</v>
      </c>
      <c r="Q2243" s="29" t="s">
        <v>1982</v>
      </c>
      <c r="R2243" s="30">
        <v>46265</v>
      </c>
      <c r="S2243" s="30"/>
      <c r="T2243" s="30">
        <v>46341</v>
      </c>
      <c r="U2243" s="30"/>
      <c r="V2243" s="29" t="s">
        <v>1983</v>
      </c>
      <c r="W2243" s="29" t="s">
        <v>1984</v>
      </c>
      <c r="X2243" s="30">
        <v>44880</v>
      </c>
      <c r="Y2243" s="29" t="s">
        <v>1985</v>
      </c>
    </row>
    <row r="2244" spans="1:25" x14ac:dyDescent="0.25">
      <c r="A2244" s="28" t="s">
        <v>2261</v>
      </c>
      <c r="B2244" s="29" t="s">
        <v>2262</v>
      </c>
      <c r="C2244" s="29" t="s">
        <v>1054</v>
      </c>
      <c r="D2244" s="29" t="s">
        <v>2355</v>
      </c>
      <c r="E2244" s="29" t="s">
        <v>1055</v>
      </c>
      <c r="F2244" s="29" t="s">
        <v>1056</v>
      </c>
      <c r="G2244" s="29" t="s">
        <v>1975</v>
      </c>
      <c r="H2244" s="30">
        <v>44880</v>
      </c>
      <c r="I2244" s="30">
        <v>45837</v>
      </c>
      <c r="J2244" s="30" t="s">
        <v>1921</v>
      </c>
      <c r="K2244" s="29" t="s">
        <v>2264</v>
      </c>
      <c r="L2244" s="29" t="s">
        <v>2265</v>
      </c>
      <c r="M2244" s="29" t="s">
        <v>1978</v>
      </c>
      <c r="N2244" s="29" t="s">
        <v>1979</v>
      </c>
      <c r="O2244" s="29" t="s">
        <v>1980</v>
      </c>
      <c r="P2244" s="29" t="s">
        <v>1981</v>
      </c>
      <c r="Q2244" s="29" t="s">
        <v>1982</v>
      </c>
      <c r="R2244" s="30">
        <v>44499</v>
      </c>
      <c r="S2244" s="30">
        <v>44499</v>
      </c>
      <c r="T2244" s="30">
        <v>44509</v>
      </c>
      <c r="U2244" s="30">
        <v>44509</v>
      </c>
      <c r="V2244" s="29" t="s">
        <v>1983</v>
      </c>
      <c r="W2244" s="29" t="s">
        <v>1984</v>
      </c>
      <c r="X2244" s="30">
        <v>44226</v>
      </c>
      <c r="Y2244" s="29" t="s">
        <v>1985</v>
      </c>
    </row>
    <row r="2245" spans="1:25" x14ac:dyDescent="0.25">
      <c r="A2245" s="28" t="s">
        <v>2261</v>
      </c>
      <c r="B2245" s="29" t="s">
        <v>2262</v>
      </c>
      <c r="C2245" s="29" t="s">
        <v>1054</v>
      </c>
      <c r="D2245" s="29" t="s">
        <v>2355</v>
      </c>
      <c r="E2245" s="29" t="s">
        <v>1055</v>
      </c>
      <c r="F2245" s="29" t="s">
        <v>1056</v>
      </c>
      <c r="G2245" s="29" t="s">
        <v>1975</v>
      </c>
      <c r="H2245" s="30">
        <v>44880</v>
      </c>
      <c r="I2245" s="30">
        <v>45837</v>
      </c>
      <c r="J2245" s="30" t="s">
        <v>1921</v>
      </c>
      <c r="K2245" s="29" t="s">
        <v>2264</v>
      </c>
      <c r="L2245" s="29" t="s">
        <v>2265</v>
      </c>
      <c r="M2245" s="29" t="s">
        <v>1978</v>
      </c>
      <c r="N2245" s="29" t="s">
        <v>1986</v>
      </c>
      <c r="O2245" s="29" t="s">
        <v>1987</v>
      </c>
      <c r="P2245" s="29" t="s">
        <v>1981</v>
      </c>
      <c r="Q2245" s="29" t="s">
        <v>1982</v>
      </c>
      <c r="R2245" s="30">
        <v>44510</v>
      </c>
      <c r="S2245" s="30">
        <v>44510</v>
      </c>
      <c r="T2245" s="30">
        <v>44520</v>
      </c>
      <c r="U2245" s="30">
        <v>44520</v>
      </c>
      <c r="V2245" s="29" t="s">
        <v>1983</v>
      </c>
      <c r="W2245" s="29" t="s">
        <v>1984</v>
      </c>
      <c r="X2245" s="30">
        <v>44226</v>
      </c>
      <c r="Y2245" s="29" t="s">
        <v>1985</v>
      </c>
    </row>
    <row r="2246" spans="1:25" x14ac:dyDescent="0.25">
      <c r="A2246" s="28" t="s">
        <v>2261</v>
      </c>
      <c r="B2246" s="29" t="s">
        <v>2262</v>
      </c>
      <c r="C2246" s="29" t="s">
        <v>1054</v>
      </c>
      <c r="D2246" s="29" t="s">
        <v>2355</v>
      </c>
      <c r="E2246" s="29" t="s">
        <v>1055</v>
      </c>
      <c r="F2246" s="29" t="s">
        <v>1056</v>
      </c>
      <c r="G2246" s="29" t="s">
        <v>1975</v>
      </c>
      <c r="H2246" s="30">
        <v>44880</v>
      </c>
      <c r="I2246" s="30">
        <v>45837</v>
      </c>
      <c r="J2246" s="30" t="s">
        <v>1921</v>
      </c>
      <c r="K2246" s="29" t="s">
        <v>2264</v>
      </c>
      <c r="L2246" s="29" t="s">
        <v>2265</v>
      </c>
      <c r="M2246" s="29" t="s">
        <v>1978</v>
      </c>
      <c r="N2246" s="29" t="s">
        <v>1988</v>
      </c>
      <c r="O2246" s="29" t="s">
        <v>1989</v>
      </c>
      <c r="P2246" s="29" t="s">
        <v>1981</v>
      </c>
      <c r="Q2246" s="29" t="s">
        <v>1982</v>
      </c>
      <c r="R2246" s="30">
        <v>44521</v>
      </c>
      <c r="S2246" s="30">
        <v>44521</v>
      </c>
      <c r="T2246" s="30">
        <v>44536</v>
      </c>
      <c r="U2246" s="30">
        <v>44536</v>
      </c>
      <c r="V2246" s="29" t="s">
        <v>1983</v>
      </c>
      <c r="W2246" s="29" t="s">
        <v>1984</v>
      </c>
      <c r="X2246" s="30">
        <v>44226</v>
      </c>
      <c r="Y2246" s="29" t="s">
        <v>1985</v>
      </c>
    </row>
    <row r="2247" spans="1:25" x14ac:dyDescent="0.25">
      <c r="A2247" s="28" t="s">
        <v>2261</v>
      </c>
      <c r="B2247" s="29" t="s">
        <v>2262</v>
      </c>
      <c r="C2247" s="29" t="s">
        <v>1054</v>
      </c>
      <c r="D2247" s="29" t="s">
        <v>2355</v>
      </c>
      <c r="E2247" s="29" t="s">
        <v>1055</v>
      </c>
      <c r="F2247" s="29" t="s">
        <v>1056</v>
      </c>
      <c r="G2247" s="29" t="s">
        <v>1975</v>
      </c>
      <c r="H2247" s="30">
        <v>44880</v>
      </c>
      <c r="I2247" s="30">
        <v>45837</v>
      </c>
      <c r="J2247" s="30" t="s">
        <v>1921</v>
      </c>
      <c r="K2247" s="29" t="s">
        <v>2264</v>
      </c>
      <c r="L2247" s="29" t="s">
        <v>2265</v>
      </c>
      <c r="M2247" s="29" t="s">
        <v>1978</v>
      </c>
      <c r="N2247" s="29" t="s">
        <v>1990</v>
      </c>
      <c r="O2247" s="29" t="s">
        <v>1991</v>
      </c>
      <c r="P2247" s="29" t="s">
        <v>1981</v>
      </c>
      <c r="Q2247" s="29" t="s">
        <v>1982</v>
      </c>
      <c r="R2247" s="30">
        <v>45051</v>
      </c>
      <c r="S2247" s="30">
        <v>45051</v>
      </c>
      <c r="T2247" s="30">
        <v>45350</v>
      </c>
      <c r="U2247" s="30">
        <v>45345</v>
      </c>
      <c r="V2247" s="29" t="s">
        <v>1983</v>
      </c>
      <c r="W2247" s="29" t="s">
        <v>1984</v>
      </c>
      <c r="X2247" s="30">
        <v>44226</v>
      </c>
      <c r="Y2247" s="29" t="s">
        <v>1985</v>
      </c>
    </row>
    <row r="2248" spans="1:25" x14ac:dyDescent="0.25">
      <c r="A2248" s="28" t="s">
        <v>2261</v>
      </c>
      <c r="B2248" s="29" t="s">
        <v>2262</v>
      </c>
      <c r="C2248" s="29" t="s">
        <v>1054</v>
      </c>
      <c r="D2248" s="29" t="s">
        <v>2355</v>
      </c>
      <c r="E2248" s="29" t="s">
        <v>1055</v>
      </c>
      <c r="F2248" s="29" t="s">
        <v>1056</v>
      </c>
      <c r="G2248" s="29" t="s">
        <v>1975</v>
      </c>
      <c r="H2248" s="30">
        <v>44880</v>
      </c>
      <c r="I2248" s="30">
        <v>45837</v>
      </c>
      <c r="J2248" s="30" t="s">
        <v>1921</v>
      </c>
      <c r="K2248" s="29" t="s">
        <v>2264</v>
      </c>
      <c r="L2248" s="29" t="s">
        <v>2265</v>
      </c>
      <c r="M2248" s="29" t="s">
        <v>1978</v>
      </c>
      <c r="N2248" s="29" t="s">
        <v>1992</v>
      </c>
      <c r="O2248" s="29" t="s">
        <v>1993</v>
      </c>
      <c r="P2248" s="29" t="s">
        <v>1981</v>
      </c>
      <c r="Q2248" s="29" t="s">
        <v>1982</v>
      </c>
      <c r="R2248" s="30">
        <v>45645</v>
      </c>
      <c r="S2248" s="30">
        <v>45645</v>
      </c>
      <c r="T2248" s="30">
        <v>45731</v>
      </c>
      <c r="U2248" s="30"/>
      <c r="V2248" s="29" t="s">
        <v>1983</v>
      </c>
      <c r="W2248" s="29" t="s">
        <v>1984</v>
      </c>
      <c r="X2248" s="30">
        <v>44226</v>
      </c>
      <c r="Y2248" s="29" t="s">
        <v>1985</v>
      </c>
    </row>
    <row r="2249" spans="1:25" x14ac:dyDescent="0.25">
      <c r="A2249" s="28" t="s">
        <v>2261</v>
      </c>
      <c r="B2249" s="29" t="s">
        <v>2262</v>
      </c>
      <c r="C2249" s="29" t="s">
        <v>1054</v>
      </c>
      <c r="D2249" s="29" t="s">
        <v>2355</v>
      </c>
      <c r="E2249" s="29" t="s">
        <v>1055</v>
      </c>
      <c r="F2249" s="29" t="s">
        <v>1056</v>
      </c>
      <c r="G2249" s="29" t="s">
        <v>1975</v>
      </c>
      <c r="H2249" s="30">
        <v>44880</v>
      </c>
      <c r="I2249" s="30">
        <v>45837</v>
      </c>
      <c r="J2249" s="30" t="s">
        <v>1921</v>
      </c>
      <c r="K2249" s="29" t="s">
        <v>2264</v>
      </c>
      <c r="L2249" s="29" t="s">
        <v>2265</v>
      </c>
      <c r="M2249" s="29" t="s">
        <v>1978</v>
      </c>
      <c r="N2249" s="29" t="s">
        <v>1994</v>
      </c>
      <c r="O2249" s="29" t="s">
        <v>1995</v>
      </c>
      <c r="P2249" s="29" t="s">
        <v>1981</v>
      </c>
      <c r="Q2249" s="29" t="s">
        <v>1982</v>
      </c>
      <c r="R2249" s="30">
        <v>45731</v>
      </c>
      <c r="S2249" s="30"/>
      <c r="T2249" s="30">
        <v>46036</v>
      </c>
      <c r="U2249" s="30"/>
      <c r="V2249" s="29" t="s">
        <v>1983</v>
      </c>
      <c r="W2249" s="29" t="s">
        <v>1984</v>
      </c>
      <c r="X2249" s="30">
        <v>44226</v>
      </c>
      <c r="Y2249" s="29" t="s">
        <v>1985</v>
      </c>
    </row>
    <row r="2250" spans="1:25" x14ac:dyDescent="0.25">
      <c r="A2250" s="28" t="s">
        <v>2261</v>
      </c>
      <c r="B2250" s="29" t="s">
        <v>2262</v>
      </c>
      <c r="C2250" s="29" t="s">
        <v>1054</v>
      </c>
      <c r="D2250" s="29" t="s">
        <v>2355</v>
      </c>
      <c r="E2250" s="29" t="s">
        <v>1055</v>
      </c>
      <c r="F2250" s="29" t="s">
        <v>1056</v>
      </c>
      <c r="G2250" s="29" t="s">
        <v>1975</v>
      </c>
      <c r="H2250" s="30">
        <v>44880</v>
      </c>
      <c r="I2250" s="30">
        <v>45837</v>
      </c>
      <c r="J2250" s="30" t="s">
        <v>1921</v>
      </c>
      <c r="K2250" s="29" t="s">
        <v>2264</v>
      </c>
      <c r="L2250" s="29" t="s">
        <v>2265</v>
      </c>
      <c r="M2250" s="29" t="s">
        <v>1978</v>
      </c>
      <c r="N2250" s="29" t="s">
        <v>1996</v>
      </c>
      <c r="O2250" s="29" t="s">
        <v>1997</v>
      </c>
      <c r="P2250" s="29" t="s">
        <v>1981</v>
      </c>
      <c r="Q2250" s="29" t="s">
        <v>1982</v>
      </c>
      <c r="R2250" s="30">
        <v>45807</v>
      </c>
      <c r="S2250" s="30"/>
      <c r="T2250" s="30">
        <v>45817</v>
      </c>
      <c r="U2250" s="30"/>
      <c r="V2250" s="29" t="s">
        <v>1983</v>
      </c>
      <c r="W2250" s="29" t="s">
        <v>1984</v>
      </c>
      <c r="X2250" s="30">
        <v>44226</v>
      </c>
      <c r="Y2250" s="29" t="s">
        <v>1985</v>
      </c>
    </row>
    <row r="2251" spans="1:25" x14ac:dyDescent="0.25">
      <c r="A2251" s="28" t="s">
        <v>2261</v>
      </c>
      <c r="B2251" s="29" t="s">
        <v>2262</v>
      </c>
      <c r="C2251" s="29" t="s">
        <v>788</v>
      </c>
      <c r="D2251" s="29" t="s">
        <v>2266</v>
      </c>
      <c r="E2251" s="29" t="s">
        <v>789</v>
      </c>
      <c r="F2251" s="29" t="s">
        <v>790</v>
      </c>
      <c r="G2251" s="29" t="s">
        <v>1975</v>
      </c>
      <c r="H2251" s="30">
        <v>44704</v>
      </c>
      <c r="I2251" s="30">
        <v>44926</v>
      </c>
      <c r="J2251" s="30">
        <v>45412</v>
      </c>
      <c r="K2251" s="29" t="s">
        <v>2264</v>
      </c>
      <c r="L2251" s="29" t="s">
        <v>2265</v>
      </c>
      <c r="M2251" s="29" t="s">
        <v>1978</v>
      </c>
      <c r="N2251" s="29" t="s">
        <v>1979</v>
      </c>
      <c r="O2251" s="29" t="s">
        <v>1980</v>
      </c>
      <c r="P2251" s="29" t="s">
        <v>1981</v>
      </c>
      <c r="Q2251" s="29" t="s">
        <v>1982</v>
      </c>
      <c r="R2251" s="30">
        <v>44470</v>
      </c>
      <c r="S2251" s="30">
        <v>44470</v>
      </c>
      <c r="T2251" s="30">
        <v>44500</v>
      </c>
      <c r="U2251" s="30">
        <v>44500</v>
      </c>
      <c r="V2251" s="29" t="s">
        <v>2074</v>
      </c>
      <c r="W2251" s="29" t="s">
        <v>2075</v>
      </c>
      <c r="X2251" s="30">
        <v>44880</v>
      </c>
      <c r="Y2251" s="29" t="s">
        <v>1985</v>
      </c>
    </row>
    <row r="2252" spans="1:25" x14ac:dyDescent="0.25">
      <c r="A2252" s="28" t="s">
        <v>2261</v>
      </c>
      <c r="B2252" s="29" t="s">
        <v>2262</v>
      </c>
      <c r="C2252" s="29" t="s">
        <v>788</v>
      </c>
      <c r="D2252" s="29" t="s">
        <v>2266</v>
      </c>
      <c r="E2252" s="29" t="s">
        <v>789</v>
      </c>
      <c r="F2252" s="29" t="s">
        <v>790</v>
      </c>
      <c r="G2252" s="29" t="s">
        <v>1975</v>
      </c>
      <c r="H2252" s="30">
        <v>44704</v>
      </c>
      <c r="I2252" s="30">
        <v>44926</v>
      </c>
      <c r="J2252" s="30">
        <v>45412</v>
      </c>
      <c r="K2252" s="29" t="s">
        <v>2264</v>
      </c>
      <c r="L2252" s="29" t="s">
        <v>2265</v>
      </c>
      <c r="M2252" s="29" t="s">
        <v>1978</v>
      </c>
      <c r="N2252" s="29" t="s">
        <v>1986</v>
      </c>
      <c r="O2252" s="29" t="s">
        <v>1987</v>
      </c>
      <c r="P2252" s="29" t="s">
        <v>1981</v>
      </c>
      <c r="Q2252" s="29" t="s">
        <v>1982</v>
      </c>
      <c r="R2252" s="30">
        <v>45199</v>
      </c>
      <c r="S2252" s="30">
        <v>45188</v>
      </c>
      <c r="T2252" s="30">
        <v>45260</v>
      </c>
      <c r="U2252" s="30">
        <v>45412</v>
      </c>
      <c r="V2252" s="29" t="s">
        <v>2074</v>
      </c>
      <c r="W2252" s="29" t="s">
        <v>2075</v>
      </c>
      <c r="X2252" s="30">
        <v>44880</v>
      </c>
      <c r="Y2252" s="29" t="s">
        <v>1985</v>
      </c>
    </row>
    <row r="2253" spans="1:25" x14ac:dyDescent="0.25">
      <c r="A2253" s="28" t="s">
        <v>2261</v>
      </c>
      <c r="B2253" s="29" t="s">
        <v>2262</v>
      </c>
      <c r="C2253" s="29" t="s">
        <v>788</v>
      </c>
      <c r="D2253" s="29" t="s">
        <v>2266</v>
      </c>
      <c r="E2253" s="29" t="s">
        <v>789</v>
      </c>
      <c r="F2253" s="29" t="s">
        <v>790</v>
      </c>
      <c r="G2253" s="29" t="s">
        <v>1975</v>
      </c>
      <c r="H2253" s="30">
        <v>44704</v>
      </c>
      <c r="I2253" s="30">
        <v>44926</v>
      </c>
      <c r="J2253" s="30">
        <v>45412</v>
      </c>
      <c r="K2253" s="29" t="s">
        <v>2264</v>
      </c>
      <c r="L2253" s="29" t="s">
        <v>2265</v>
      </c>
      <c r="M2253" s="29" t="s">
        <v>1978</v>
      </c>
      <c r="N2253" s="29" t="s">
        <v>1988</v>
      </c>
      <c r="O2253" s="29" t="s">
        <v>1989</v>
      </c>
      <c r="P2253" s="29" t="s">
        <v>1981</v>
      </c>
      <c r="Q2253" s="29" t="s">
        <v>1982</v>
      </c>
      <c r="R2253" s="30">
        <v>45199</v>
      </c>
      <c r="S2253" s="30">
        <v>45188</v>
      </c>
      <c r="T2253" s="30">
        <v>45260</v>
      </c>
      <c r="U2253" s="30">
        <v>45412</v>
      </c>
      <c r="V2253" s="29" t="s">
        <v>2074</v>
      </c>
      <c r="W2253" s="29" t="s">
        <v>2075</v>
      </c>
      <c r="X2253" s="30">
        <v>44880</v>
      </c>
      <c r="Y2253" s="29" t="s">
        <v>1985</v>
      </c>
    </row>
    <row r="2254" spans="1:25" x14ac:dyDescent="0.25">
      <c r="A2254" s="28" t="s">
        <v>2261</v>
      </c>
      <c r="B2254" s="29" t="s">
        <v>2262</v>
      </c>
      <c r="C2254" s="29" t="s">
        <v>788</v>
      </c>
      <c r="D2254" s="29" t="s">
        <v>2266</v>
      </c>
      <c r="E2254" s="29" t="s">
        <v>789</v>
      </c>
      <c r="F2254" s="29" t="s">
        <v>790</v>
      </c>
      <c r="G2254" s="29" t="s">
        <v>1975</v>
      </c>
      <c r="H2254" s="30">
        <v>44704</v>
      </c>
      <c r="I2254" s="30">
        <v>44926</v>
      </c>
      <c r="J2254" s="30">
        <v>45412</v>
      </c>
      <c r="K2254" s="29" t="s">
        <v>2264</v>
      </c>
      <c r="L2254" s="29" t="s">
        <v>2265</v>
      </c>
      <c r="M2254" s="29" t="s">
        <v>1978</v>
      </c>
      <c r="N2254" s="29" t="s">
        <v>1990</v>
      </c>
      <c r="O2254" s="29" t="s">
        <v>1991</v>
      </c>
      <c r="P2254" s="29" t="s">
        <v>1981</v>
      </c>
      <c r="Q2254" s="29" t="s">
        <v>1982</v>
      </c>
      <c r="R2254" s="30">
        <v>45199</v>
      </c>
      <c r="S2254" s="30">
        <v>45188</v>
      </c>
      <c r="T2254" s="30">
        <v>45260</v>
      </c>
      <c r="U2254" s="30">
        <v>45412</v>
      </c>
      <c r="V2254" s="29" t="s">
        <v>2074</v>
      </c>
      <c r="W2254" s="29" t="s">
        <v>2075</v>
      </c>
      <c r="X2254" s="30">
        <v>44880</v>
      </c>
      <c r="Y2254" s="29" t="s">
        <v>1985</v>
      </c>
    </row>
    <row r="2255" spans="1:25" x14ac:dyDescent="0.25">
      <c r="A2255" s="28" t="s">
        <v>2261</v>
      </c>
      <c r="B2255" s="29" t="s">
        <v>2262</v>
      </c>
      <c r="C2255" s="29" t="s">
        <v>788</v>
      </c>
      <c r="D2255" s="29" t="s">
        <v>2266</v>
      </c>
      <c r="E2255" s="29" t="s">
        <v>789</v>
      </c>
      <c r="F2255" s="29" t="s">
        <v>790</v>
      </c>
      <c r="G2255" s="29" t="s">
        <v>1975</v>
      </c>
      <c r="H2255" s="30">
        <v>44704</v>
      </c>
      <c r="I2255" s="30">
        <v>44926</v>
      </c>
      <c r="J2255" s="30">
        <v>45412</v>
      </c>
      <c r="K2255" s="29" t="s">
        <v>2264</v>
      </c>
      <c r="L2255" s="29" t="s">
        <v>2265</v>
      </c>
      <c r="M2255" s="29" t="s">
        <v>1978</v>
      </c>
      <c r="N2255" s="29" t="s">
        <v>1992</v>
      </c>
      <c r="O2255" s="29" t="s">
        <v>1993</v>
      </c>
      <c r="P2255" s="29" t="s">
        <v>1981</v>
      </c>
      <c r="Q2255" s="29" t="s">
        <v>1982</v>
      </c>
      <c r="R2255" s="30">
        <v>45550</v>
      </c>
      <c r="S2255" s="30"/>
      <c r="T2255" s="30">
        <v>45565</v>
      </c>
      <c r="U2255" s="30"/>
      <c r="V2255" s="29" t="s">
        <v>2074</v>
      </c>
      <c r="W2255" s="29" t="s">
        <v>2075</v>
      </c>
      <c r="X2255" s="30">
        <v>44880</v>
      </c>
      <c r="Y2255" s="29" t="s">
        <v>1985</v>
      </c>
    </row>
    <row r="2256" spans="1:25" x14ac:dyDescent="0.25">
      <c r="A2256" s="28" t="s">
        <v>2261</v>
      </c>
      <c r="B2256" s="29" t="s">
        <v>2262</v>
      </c>
      <c r="C2256" s="29" t="s">
        <v>788</v>
      </c>
      <c r="D2256" s="29" t="s">
        <v>2266</v>
      </c>
      <c r="E2256" s="29" t="s">
        <v>789</v>
      </c>
      <c r="F2256" s="29" t="s">
        <v>790</v>
      </c>
      <c r="G2256" s="29" t="s">
        <v>1975</v>
      </c>
      <c r="H2256" s="30">
        <v>44704</v>
      </c>
      <c r="I2256" s="30">
        <v>44926</v>
      </c>
      <c r="J2256" s="30">
        <v>45412</v>
      </c>
      <c r="K2256" s="29" t="s">
        <v>2264</v>
      </c>
      <c r="L2256" s="29" t="s">
        <v>2265</v>
      </c>
      <c r="M2256" s="29" t="s">
        <v>1978</v>
      </c>
      <c r="N2256" s="29" t="s">
        <v>1994</v>
      </c>
      <c r="O2256" s="29" t="s">
        <v>1995</v>
      </c>
      <c r="P2256" s="29" t="s">
        <v>1981</v>
      </c>
      <c r="Q2256" s="29" t="s">
        <v>1982</v>
      </c>
      <c r="R2256" s="30">
        <v>45566</v>
      </c>
      <c r="S2256" s="30"/>
      <c r="T2256" s="30">
        <v>45931</v>
      </c>
      <c r="U2256" s="30"/>
      <c r="V2256" s="29" t="s">
        <v>2074</v>
      </c>
      <c r="W2256" s="29" t="s">
        <v>2075</v>
      </c>
      <c r="X2256" s="30">
        <v>44880</v>
      </c>
      <c r="Y2256" s="29" t="s">
        <v>1985</v>
      </c>
    </row>
    <row r="2257" spans="1:25" x14ac:dyDescent="0.25">
      <c r="A2257" s="28" t="s">
        <v>2261</v>
      </c>
      <c r="B2257" s="29" t="s">
        <v>2262</v>
      </c>
      <c r="C2257" s="29" t="s">
        <v>788</v>
      </c>
      <c r="D2257" s="29" t="s">
        <v>2266</v>
      </c>
      <c r="E2257" s="29" t="s">
        <v>789</v>
      </c>
      <c r="F2257" s="29" t="s">
        <v>790</v>
      </c>
      <c r="G2257" s="29" t="s">
        <v>1975</v>
      </c>
      <c r="H2257" s="30">
        <v>44704</v>
      </c>
      <c r="I2257" s="30">
        <v>44926</v>
      </c>
      <c r="J2257" s="30">
        <v>45412</v>
      </c>
      <c r="K2257" s="29" t="s">
        <v>2264</v>
      </c>
      <c r="L2257" s="29" t="s">
        <v>2265</v>
      </c>
      <c r="M2257" s="29" t="s">
        <v>1978</v>
      </c>
      <c r="N2257" s="29" t="s">
        <v>1996</v>
      </c>
      <c r="O2257" s="29" t="s">
        <v>1997</v>
      </c>
      <c r="P2257" s="29" t="s">
        <v>1981</v>
      </c>
      <c r="Q2257" s="29" t="s">
        <v>1982</v>
      </c>
      <c r="R2257" s="30">
        <v>45962</v>
      </c>
      <c r="S2257" s="30"/>
      <c r="T2257" s="30">
        <v>45991</v>
      </c>
      <c r="U2257" s="30"/>
      <c r="V2257" s="29" t="s">
        <v>2074</v>
      </c>
      <c r="W2257" s="29" t="s">
        <v>2075</v>
      </c>
      <c r="X2257" s="30">
        <v>44880</v>
      </c>
      <c r="Y2257" s="29" t="s">
        <v>1985</v>
      </c>
    </row>
    <row r="2258" spans="1:25" x14ac:dyDescent="0.25">
      <c r="A2258" s="28" t="s">
        <v>2261</v>
      </c>
      <c r="B2258" s="29" t="s">
        <v>2262</v>
      </c>
      <c r="C2258" s="29" t="s">
        <v>812</v>
      </c>
      <c r="D2258" s="29" t="s">
        <v>2274</v>
      </c>
      <c r="E2258" s="29" t="s">
        <v>813</v>
      </c>
      <c r="F2258" s="29" t="s">
        <v>814</v>
      </c>
      <c r="G2258" s="29" t="s">
        <v>1975</v>
      </c>
      <c r="H2258" s="30">
        <v>44729</v>
      </c>
      <c r="I2258" s="30">
        <v>44926</v>
      </c>
      <c r="J2258" s="30" t="s">
        <v>1921</v>
      </c>
      <c r="K2258" s="29" t="s">
        <v>2264</v>
      </c>
      <c r="L2258" s="29" t="s">
        <v>2265</v>
      </c>
      <c r="M2258" s="29" t="s">
        <v>1978</v>
      </c>
      <c r="N2258" s="29" t="s">
        <v>1979</v>
      </c>
      <c r="O2258" s="29" t="s">
        <v>1980</v>
      </c>
      <c r="P2258" s="29" t="s">
        <v>1981</v>
      </c>
      <c r="Q2258" s="29" t="s">
        <v>1982</v>
      </c>
      <c r="R2258" s="30">
        <v>44433</v>
      </c>
      <c r="S2258" s="30">
        <v>44440</v>
      </c>
      <c r="T2258" s="30">
        <v>44479</v>
      </c>
      <c r="U2258" s="30">
        <v>44484</v>
      </c>
      <c r="V2258" s="29" t="s">
        <v>2000</v>
      </c>
      <c r="W2258" s="29" t="s">
        <v>2001</v>
      </c>
      <c r="X2258" s="30">
        <v>44880</v>
      </c>
      <c r="Y2258" s="29" t="s">
        <v>1985</v>
      </c>
    </row>
    <row r="2259" spans="1:25" x14ac:dyDescent="0.25">
      <c r="A2259" s="28" t="s">
        <v>2261</v>
      </c>
      <c r="B2259" s="29" t="s">
        <v>2262</v>
      </c>
      <c r="C2259" s="29" t="s">
        <v>812</v>
      </c>
      <c r="D2259" s="29" t="s">
        <v>2274</v>
      </c>
      <c r="E2259" s="29" t="s">
        <v>813</v>
      </c>
      <c r="F2259" s="29" t="s">
        <v>814</v>
      </c>
      <c r="G2259" s="29" t="s">
        <v>1975</v>
      </c>
      <c r="H2259" s="30">
        <v>44729</v>
      </c>
      <c r="I2259" s="30">
        <v>44926</v>
      </c>
      <c r="J2259" s="30" t="s">
        <v>1921</v>
      </c>
      <c r="K2259" s="29" t="s">
        <v>2264</v>
      </c>
      <c r="L2259" s="29" t="s">
        <v>2265</v>
      </c>
      <c r="M2259" s="29" t="s">
        <v>1978</v>
      </c>
      <c r="N2259" s="29" t="s">
        <v>1986</v>
      </c>
      <c r="O2259" s="29" t="s">
        <v>1987</v>
      </c>
      <c r="P2259" s="29" t="s">
        <v>1981</v>
      </c>
      <c r="Q2259" s="29" t="s">
        <v>1982</v>
      </c>
      <c r="R2259" s="30">
        <v>44433</v>
      </c>
      <c r="S2259" s="30">
        <v>44440</v>
      </c>
      <c r="T2259" s="30">
        <v>44479</v>
      </c>
      <c r="U2259" s="30">
        <v>44484</v>
      </c>
      <c r="V2259" s="29" t="s">
        <v>2000</v>
      </c>
      <c r="W2259" s="29" t="s">
        <v>2001</v>
      </c>
      <c r="X2259" s="30">
        <v>44880</v>
      </c>
      <c r="Y2259" s="29" t="s">
        <v>1985</v>
      </c>
    </row>
    <row r="2260" spans="1:25" x14ac:dyDescent="0.25">
      <c r="A2260" s="28" t="s">
        <v>2261</v>
      </c>
      <c r="B2260" s="29" t="s">
        <v>2262</v>
      </c>
      <c r="C2260" s="29" t="s">
        <v>812</v>
      </c>
      <c r="D2260" s="29" t="s">
        <v>2274</v>
      </c>
      <c r="E2260" s="29" t="s">
        <v>813</v>
      </c>
      <c r="F2260" s="29" t="s">
        <v>814</v>
      </c>
      <c r="G2260" s="29" t="s">
        <v>1975</v>
      </c>
      <c r="H2260" s="30">
        <v>44729</v>
      </c>
      <c r="I2260" s="30">
        <v>44926</v>
      </c>
      <c r="J2260" s="30" t="s">
        <v>1921</v>
      </c>
      <c r="K2260" s="29" t="s">
        <v>2264</v>
      </c>
      <c r="L2260" s="29" t="s">
        <v>2265</v>
      </c>
      <c r="M2260" s="29" t="s">
        <v>1978</v>
      </c>
      <c r="N2260" s="29" t="s">
        <v>1988</v>
      </c>
      <c r="O2260" s="29" t="s">
        <v>1989</v>
      </c>
      <c r="P2260" s="29" t="s">
        <v>1981</v>
      </c>
      <c r="Q2260" s="29" t="s">
        <v>1982</v>
      </c>
      <c r="R2260" s="30">
        <v>44479</v>
      </c>
      <c r="S2260" s="30">
        <v>44484</v>
      </c>
      <c r="T2260" s="30">
        <v>44540</v>
      </c>
      <c r="U2260" s="30">
        <v>44543</v>
      </c>
      <c r="V2260" s="29" t="s">
        <v>2000</v>
      </c>
      <c r="W2260" s="29" t="s">
        <v>2001</v>
      </c>
      <c r="X2260" s="30">
        <v>44880</v>
      </c>
      <c r="Y2260" s="29" t="s">
        <v>1985</v>
      </c>
    </row>
    <row r="2261" spans="1:25" x14ac:dyDescent="0.25">
      <c r="A2261" s="28" t="s">
        <v>2261</v>
      </c>
      <c r="B2261" s="29" t="s">
        <v>2262</v>
      </c>
      <c r="C2261" s="29" t="s">
        <v>812</v>
      </c>
      <c r="D2261" s="29" t="s">
        <v>2274</v>
      </c>
      <c r="E2261" s="29" t="s">
        <v>813</v>
      </c>
      <c r="F2261" s="29" t="s">
        <v>814</v>
      </c>
      <c r="G2261" s="29" t="s">
        <v>1975</v>
      </c>
      <c r="H2261" s="30">
        <v>44729</v>
      </c>
      <c r="I2261" s="30">
        <v>44926</v>
      </c>
      <c r="J2261" s="30" t="s">
        <v>1921</v>
      </c>
      <c r="K2261" s="29" t="s">
        <v>2264</v>
      </c>
      <c r="L2261" s="29" t="s">
        <v>2265</v>
      </c>
      <c r="M2261" s="29" t="s">
        <v>1978</v>
      </c>
      <c r="N2261" s="29" t="s">
        <v>1990</v>
      </c>
      <c r="O2261" s="29" t="s">
        <v>1991</v>
      </c>
      <c r="P2261" s="29" t="s">
        <v>1981</v>
      </c>
      <c r="Q2261" s="29" t="s">
        <v>1982</v>
      </c>
      <c r="R2261" s="30">
        <v>45412</v>
      </c>
      <c r="S2261" s="30">
        <v>45559</v>
      </c>
      <c r="T2261" s="30">
        <v>45838</v>
      </c>
      <c r="U2261" s="30"/>
      <c r="V2261" s="29" t="s">
        <v>2000</v>
      </c>
      <c r="W2261" s="29" t="s">
        <v>2001</v>
      </c>
      <c r="X2261" s="30">
        <v>44880</v>
      </c>
      <c r="Y2261" s="29" t="s">
        <v>1985</v>
      </c>
    </row>
    <row r="2262" spans="1:25" x14ac:dyDescent="0.25">
      <c r="A2262" s="28" t="s">
        <v>2261</v>
      </c>
      <c r="B2262" s="29" t="s">
        <v>2262</v>
      </c>
      <c r="C2262" s="29" t="s">
        <v>812</v>
      </c>
      <c r="D2262" s="29" t="s">
        <v>2274</v>
      </c>
      <c r="E2262" s="29" t="s">
        <v>813</v>
      </c>
      <c r="F2262" s="29" t="s">
        <v>814</v>
      </c>
      <c r="G2262" s="29" t="s">
        <v>1975</v>
      </c>
      <c r="H2262" s="30">
        <v>44729</v>
      </c>
      <c r="I2262" s="30">
        <v>44926</v>
      </c>
      <c r="J2262" s="30" t="s">
        <v>1921</v>
      </c>
      <c r="K2262" s="29" t="s">
        <v>2264</v>
      </c>
      <c r="L2262" s="29" t="s">
        <v>2265</v>
      </c>
      <c r="M2262" s="29" t="s">
        <v>1978</v>
      </c>
      <c r="N2262" s="29" t="s">
        <v>1992</v>
      </c>
      <c r="O2262" s="29" t="s">
        <v>1993</v>
      </c>
      <c r="P2262" s="29" t="s">
        <v>1981</v>
      </c>
      <c r="Q2262" s="29" t="s">
        <v>1982</v>
      </c>
      <c r="R2262" s="30">
        <v>45960</v>
      </c>
      <c r="S2262" s="30"/>
      <c r="T2262" s="30">
        <v>45976</v>
      </c>
      <c r="U2262" s="30"/>
      <c r="V2262" s="29" t="s">
        <v>2000</v>
      </c>
      <c r="W2262" s="29" t="s">
        <v>2001</v>
      </c>
      <c r="X2262" s="30">
        <v>44880</v>
      </c>
      <c r="Y2262" s="29" t="s">
        <v>1985</v>
      </c>
    </row>
    <row r="2263" spans="1:25" x14ac:dyDescent="0.25">
      <c r="A2263" s="28" t="s">
        <v>2261</v>
      </c>
      <c r="B2263" s="29" t="s">
        <v>2262</v>
      </c>
      <c r="C2263" s="29" t="s">
        <v>812</v>
      </c>
      <c r="D2263" s="29" t="s">
        <v>2274</v>
      </c>
      <c r="E2263" s="29" t="s">
        <v>813</v>
      </c>
      <c r="F2263" s="29" t="s">
        <v>814</v>
      </c>
      <c r="G2263" s="29" t="s">
        <v>1975</v>
      </c>
      <c r="H2263" s="30">
        <v>44729</v>
      </c>
      <c r="I2263" s="30">
        <v>44926</v>
      </c>
      <c r="J2263" s="30" t="s">
        <v>1921</v>
      </c>
      <c r="K2263" s="29" t="s">
        <v>2264</v>
      </c>
      <c r="L2263" s="29" t="s">
        <v>2265</v>
      </c>
      <c r="M2263" s="29" t="s">
        <v>1978</v>
      </c>
      <c r="N2263" s="29" t="s">
        <v>1994</v>
      </c>
      <c r="O2263" s="29" t="s">
        <v>1995</v>
      </c>
      <c r="P2263" s="29" t="s">
        <v>1981</v>
      </c>
      <c r="Q2263" s="29" t="s">
        <v>1982</v>
      </c>
      <c r="R2263" s="30">
        <v>45848</v>
      </c>
      <c r="S2263" s="30"/>
      <c r="T2263" s="30">
        <v>46387</v>
      </c>
      <c r="U2263" s="30"/>
      <c r="V2263" s="29" t="s">
        <v>2000</v>
      </c>
      <c r="W2263" s="29" t="s">
        <v>2001</v>
      </c>
      <c r="X2263" s="30">
        <v>44880</v>
      </c>
      <c r="Y2263" s="29" t="s">
        <v>1985</v>
      </c>
    </row>
    <row r="2264" spans="1:25" x14ac:dyDescent="0.25">
      <c r="A2264" s="28" t="s">
        <v>2261</v>
      </c>
      <c r="B2264" s="29" t="s">
        <v>2262</v>
      </c>
      <c r="C2264" s="29" t="s">
        <v>812</v>
      </c>
      <c r="D2264" s="29" t="s">
        <v>2274</v>
      </c>
      <c r="E2264" s="29" t="s">
        <v>813</v>
      </c>
      <c r="F2264" s="29" t="s">
        <v>814</v>
      </c>
      <c r="G2264" s="29" t="s">
        <v>1975</v>
      </c>
      <c r="H2264" s="30">
        <v>44729</v>
      </c>
      <c r="I2264" s="30">
        <v>44926</v>
      </c>
      <c r="J2264" s="30" t="s">
        <v>1921</v>
      </c>
      <c r="K2264" s="29" t="s">
        <v>2264</v>
      </c>
      <c r="L2264" s="29" t="s">
        <v>2265</v>
      </c>
      <c r="M2264" s="29" t="s">
        <v>1978</v>
      </c>
      <c r="N2264" s="29" t="s">
        <v>1996</v>
      </c>
      <c r="O2264" s="29" t="s">
        <v>1997</v>
      </c>
      <c r="P2264" s="29" t="s">
        <v>1981</v>
      </c>
      <c r="Q2264" s="29" t="s">
        <v>1982</v>
      </c>
      <c r="R2264" s="30">
        <v>46387</v>
      </c>
      <c r="S2264" s="30"/>
      <c r="T2264" s="30">
        <v>46466</v>
      </c>
      <c r="U2264" s="30"/>
      <c r="V2264" s="29" t="s">
        <v>2000</v>
      </c>
      <c r="W2264" s="29" t="s">
        <v>2001</v>
      </c>
      <c r="X2264" s="30">
        <v>44880</v>
      </c>
      <c r="Y2264" s="29" t="s">
        <v>1985</v>
      </c>
    </row>
    <row r="2265" spans="1:25" x14ac:dyDescent="0.25">
      <c r="A2265" s="28" t="s">
        <v>2261</v>
      </c>
      <c r="B2265" s="29" t="s">
        <v>2262</v>
      </c>
      <c r="C2265" s="29" t="s">
        <v>848</v>
      </c>
      <c r="D2265" s="29" t="s">
        <v>2286</v>
      </c>
      <c r="E2265" s="29" t="s">
        <v>849</v>
      </c>
      <c r="F2265" s="29" t="s">
        <v>850</v>
      </c>
      <c r="G2265" s="29" t="s">
        <v>1975</v>
      </c>
      <c r="H2265" s="30">
        <v>44880</v>
      </c>
      <c r="I2265" s="30">
        <v>46387</v>
      </c>
      <c r="J2265" s="30">
        <v>46387</v>
      </c>
      <c r="K2265" s="29" t="s">
        <v>2264</v>
      </c>
      <c r="L2265" s="29" t="s">
        <v>2265</v>
      </c>
      <c r="M2265" s="29" t="s">
        <v>1978</v>
      </c>
      <c r="N2265" s="29" t="s">
        <v>1979</v>
      </c>
      <c r="O2265" s="29" t="s">
        <v>1980</v>
      </c>
      <c r="P2265" s="29" t="s">
        <v>1981</v>
      </c>
      <c r="Q2265" s="29" t="s">
        <v>1982</v>
      </c>
      <c r="R2265" s="30">
        <v>45062</v>
      </c>
      <c r="S2265" s="30"/>
      <c r="T2265" s="30">
        <v>45093</v>
      </c>
      <c r="U2265" s="30"/>
      <c r="V2265" s="29" t="s">
        <v>2000</v>
      </c>
      <c r="W2265" s="29" t="s">
        <v>2001</v>
      </c>
      <c r="X2265" s="30">
        <v>44880</v>
      </c>
      <c r="Y2265" s="29" t="s">
        <v>33</v>
      </c>
    </row>
    <row r="2266" spans="1:25" x14ac:dyDescent="0.25">
      <c r="A2266" s="28" t="s">
        <v>2261</v>
      </c>
      <c r="B2266" s="29" t="s">
        <v>2262</v>
      </c>
      <c r="C2266" s="29" t="s">
        <v>848</v>
      </c>
      <c r="D2266" s="29" t="s">
        <v>2286</v>
      </c>
      <c r="E2266" s="29" t="s">
        <v>849</v>
      </c>
      <c r="F2266" s="29" t="s">
        <v>850</v>
      </c>
      <c r="G2266" s="29" t="s">
        <v>1975</v>
      </c>
      <c r="H2266" s="30">
        <v>44880</v>
      </c>
      <c r="I2266" s="30">
        <v>46387</v>
      </c>
      <c r="J2266" s="30">
        <v>46387</v>
      </c>
      <c r="K2266" s="29" t="s">
        <v>2264</v>
      </c>
      <c r="L2266" s="29" t="s">
        <v>2265</v>
      </c>
      <c r="M2266" s="29" t="s">
        <v>1978</v>
      </c>
      <c r="N2266" s="29" t="s">
        <v>1986</v>
      </c>
      <c r="O2266" s="29" t="s">
        <v>1987</v>
      </c>
      <c r="P2266" s="29" t="s">
        <v>1981</v>
      </c>
      <c r="Q2266" s="29" t="s">
        <v>1982</v>
      </c>
      <c r="R2266" s="30">
        <v>45094</v>
      </c>
      <c r="S2266" s="30"/>
      <c r="T2266" s="30">
        <v>45155</v>
      </c>
      <c r="U2266" s="30"/>
      <c r="V2266" s="29" t="s">
        <v>2000</v>
      </c>
      <c r="W2266" s="29" t="s">
        <v>2001</v>
      </c>
      <c r="X2266" s="30">
        <v>44880</v>
      </c>
      <c r="Y2266" s="29" t="s">
        <v>33</v>
      </c>
    </row>
    <row r="2267" spans="1:25" x14ac:dyDescent="0.25">
      <c r="A2267" s="28" t="s">
        <v>2261</v>
      </c>
      <c r="B2267" s="29" t="s">
        <v>2262</v>
      </c>
      <c r="C2267" s="29" t="s">
        <v>848</v>
      </c>
      <c r="D2267" s="29" t="s">
        <v>2286</v>
      </c>
      <c r="E2267" s="29" t="s">
        <v>849</v>
      </c>
      <c r="F2267" s="29" t="s">
        <v>850</v>
      </c>
      <c r="G2267" s="29" t="s">
        <v>1975</v>
      </c>
      <c r="H2267" s="30">
        <v>44880</v>
      </c>
      <c r="I2267" s="30">
        <v>46387</v>
      </c>
      <c r="J2267" s="30">
        <v>46387</v>
      </c>
      <c r="K2267" s="29" t="s">
        <v>2264</v>
      </c>
      <c r="L2267" s="29" t="s">
        <v>2265</v>
      </c>
      <c r="M2267" s="29" t="s">
        <v>1978</v>
      </c>
      <c r="N2267" s="29" t="s">
        <v>1988</v>
      </c>
      <c r="O2267" s="29" t="s">
        <v>1989</v>
      </c>
      <c r="P2267" s="29" t="s">
        <v>1981</v>
      </c>
      <c r="Q2267" s="29" t="s">
        <v>1982</v>
      </c>
      <c r="R2267" s="30">
        <v>45094</v>
      </c>
      <c r="S2267" s="30"/>
      <c r="T2267" s="30">
        <v>45155</v>
      </c>
      <c r="U2267" s="30"/>
      <c r="V2267" s="29" t="s">
        <v>2000</v>
      </c>
      <c r="W2267" s="29" t="s">
        <v>2001</v>
      </c>
      <c r="X2267" s="30">
        <v>44880</v>
      </c>
      <c r="Y2267" s="29" t="s">
        <v>33</v>
      </c>
    </row>
    <row r="2268" spans="1:25" x14ac:dyDescent="0.25">
      <c r="A2268" s="28" t="s">
        <v>2261</v>
      </c>
      <c r="B2268" s="29" t="s">
        <v>2262</v>
      </c>
      <c r="C2268" s="29" t="s">
        <v>848</v>
      </c>
      <c r="D2268" s="29" t="s">
        <v>2286</v>
      </c>
      <c r="E2268" s="29" t="s">
        <v>849</v>
      </c>
      <c r="F2268" s="29" t="s">
        <v>850</v>
      </c>
      <c r="G2268" s="29" t="s">
        <v>1975</v>
      </c>
      <c r="H2268" s="30">
        <v>44880</v>
      </c>
      <c r="I2268" s="30">
        <v>46387</v>
      </c>
      <c r="J2268" s="30">
        <v>46387</v>
      </c>
      <c r="K2268" s="29" t="s">
        <v>2264</v>
      </c>
      <c r="L2268" s="29" t="s">
        <v>2265</v>
      </c>
      <c r="M2268" s="29" t="s">
        <v>1978</v>
      </c>
      <c r="N2268" s="29" t="s">
        <v>1990</v>
      </c>
      <c r="O2268" s="29" t="s">
        <v>1991</v>
      </c>
      <c r="P2268" s="29" t="s">
        <v>1981</v>
      </c>
      <c r="Q2268" s="29" t="s">
        <v>1982</v>
      </c>
      <c r="R2268" s="30">
        <v>45154</v>
      </c>
      <c r="S2268" s="30"/>
      <c r="T2268" s="30">
        <v>45185</v>
      </c>
      <c r="U2268" s="30"/>
      <c r="V2268" s="29" t="s">
        <v>2000</v>
      </c>
      <c r="W2268" s="29" t="s">
        <v>2001</v>
      </c>
      <c r="X2268" s="30">
        <v>44880</v>
      </c>
      <c r="Y2268" s="29" t="s">
        <v>33</v>
      </c>
    </row>
    <row r="2269" spans="1:25" x14ac:dyDescent="0.25">
      <c r="A2269" s="28" t="s">
        <v>2261</v>
      </c>
      <c r="B2269" s="29" t="s">
        <v>2262</v>
      </c>
      <c r="C2269" s="29" t="s">
        <v>848</v>
      </c>
      <c r="D2269" s="29" t="s">
        <v>2286</v>
      </c>
      <c r="E2269" s="29" t="s">
        <v>849</v>
      </c>
      <c r="F2269" s="29" t="s">
        <v>850</v>
      </c>
      <c r="G2269" s="29" t="s">
        <v>1975</v>
      </c>
      <c r="H2269" s="30">
        <v>44880</v>
      </c>
      <c r="I2269" s="30">
        <v>46387</v>
      </c>
      <c r="J2269" s="30">
        <v>46387</v>
      </c>
      <c r="K2269" s="29" t="s">
        <v>2264</v>
      </c>
      <c r="L2269" s="29" t="s">
        <v>2265</v>
      </c>
      <c r="M2269" s="29" t="s">
        <v>1978</v>
      </c>
      <c r="N2269" s="29" t="s">
        <v>1992</v>
      </c>
      <c r="O2269" s="29" t="s">
        <v>1993</v>
      </c>
      <c r="P2269" s="29" t="s">
        <v>1981</v>
      </c>
      <c r="Q2269" s="29" t="s">
        <v>1982</v>
      </c>
      <c r="R2269" s="30">
        <v>45199</v>
      </c>
      <c r="S2269" s="30"/>
      <c r="T2269" s="30">
        <v>45199</v>
      </c>
      <c r="U2269" s="30"/>
      <c r="V2269" s="29" t="s">
        <v>2000</v>
      </c>
      <c r="W2269" s="29" t="s">
        <v>2001</v>
      </c>
      <c r="X2269" s="30">
        <v>44880</v>
      </c>
      <c r="Y2269" s="29" t="s">
        <v>33</v>
      </c>
    </row>
    <row r="2270" spans="1:25" x14ac:dyDescent="0.25">
      <c r="A2270" s="28" t="s">
        <v>2261</v>
      </c>
      <c r="B2270" s="29" t="s">
        <v>2262</v>
      </c>
      <c r="C2270" s="29" t="s">
        <v>848</v>
      </c>
      <c r="D2270" s="29" t="s">
        <v>2286</v>
      </c>
      <c r="E2270" s="29" t="s">
        <v>849</v>
      </c>
      <c r="F2270" s="29" t="s">
        <v>850</v>
      </c>
      <c r="G2270" s="29" t="s">
        <v>1975</v>
      </c>
      <c r="H2270" s="30">
        <v>44880</v>
      </c>
      <c r="I2270" s="30">
        <v>46387</v>
      </c>
      <c r="J2270" s="30">
        <v>46387</v>
      </c>
      <c r="K2270" s="29" t="s">
        <v>2264</v>
      </c>
      <c r="L2270" s="29" t="s">
        <v>2265</v>
      </c>
      <c r="M2270" s="29" t="s">
        <v>1978</v>
      </c>
      <c r="N2270" s="29" t="s">
        <v>1994</v>
      </c>
      <c r="O2270" s="29" t="s">
        <v>1995</v>
      </c>
      <c r="P2270" s="29" t="s">
        <v>1981</v>
      </c>
      <c r="Q2270" s="29" t="s">
        <v>1982</v>
      </c>
      <c r="R2270" s="30">
        <v>45200</v>
      </c>
      <c r="S2270" s="30"/>
      <c r="T2270" s="30">
        <v>45566</v>
      </c>
      <c r="U2270" s="30"/>
      <c r="V2270" s="29" t="s">
        <v>2000</v>
      </c>
      <c r="W2270" s="29" t="s">
        <v>2001</v>
      </c>
      <c r="X2270" s="30">
        <v>44880</v>
      </c>
      <c r="Y2270" s="29" t="s">
        <v>33</v>
      </c>
    </row>
    <row r="2271" spans="1:25" x14ac:dyDescent="0.25">
      <c r="A2271" s="28" t="s">
        <v>2261</v>
      </c>
      <c r="B2271" s="29" t="s">
        <v>2262</v>
      </c>
      <c r="C2271" s="29" t="s">
        <v>848</v>
      </c>
      <c r="D2271" s="29" t="s">
        <v>2286</v>
      </c>
      <c r="E2271" s="29" t="s">
        <v>849</v>
      </c>
      <c r="F2271" s="29" t="s">
        <v>850</v>
      </c>
      <c r="G2271" s="29" t="s">
        <v>1975</v>
      </c>
      <c r="H2271" s="30">
        <v>44880</v>
      </c>
      <c r="I2271" s="30">
        <v>46387</v>
      </c>
      <c r="J2271" s="30">
        <v>46387</v>
      </c>
      <c r="K2271" s="29" t="s">
        <v>2264</v>
      </c>
      <c r="L2271" s="29" t="s">
        <v>2265</v>
      </c>
      <c r="M2271" s="29" t="s">
        <v>1978</v>
      </c>
      <c r="N2271" s="29" t="s">
        <v>1996</v>
      </c>
      <c r="O2271" s="29" t="s">
        <v>1997</v>
      </c>
      <c r="P2271" s="29" t="s">
        <v>1981</v>
      </c>
      <c r="Q2271" s="29" t="s">
        <v>1982</v>
      </c>
      <c r="R2271" s="30">
        <v>45597</v>
      </c>
      <c r="S2271" s="30"/>
      <c r="T2271" s="30">
        <v>45627</v>
      </c>
      <c r="U2271" s="30"/>
      <c r="V2271" s="29" t="s">
        <v>2000</v>
      </c>
      <c r="W2271" s="29" t="s">
        <v>2001</v>
      </c>
      <c r="X2271" s="30">
        <v>44880</v>
      </c>
      <c r="Y2271" s="29" t="s">
        <v>33</v>
      </c>
    </row>
    <row r="2272" spans="1:25" x14ac:dyDescent="0.25">
      <c r="A2272" s="28" t="s">
        <v>2261</v>
      </c>
      <c r="B2272" s="29" t="s">
        <v>2262</v>
      </c>
      <c r="C2272" s="29" t="s">
        <v>1072</v>
      </c>
      <c r="D2272" s="29" t="s">
        <v>2361</v>
      </c>
      <c r="E2272" s="29" t="s">
        <v>1073</v>
      </c>
      <c r="F2272" s="29" t="s">
        <v>1074</v>
      </c>
      <c r="G2272" s="29" t="s">
        <v>1975</v>
      </c>
      <c r="H2272" s="30">
        <v>44545</v>
      </c>
      <c r="I2272" s="30">
        <v>46387</v>
      </c>
      <c r="J2272" s="30" t="s">
        <v>1921</v>
      </c>
      <c r="K2272" s="29" t="s">
        <v>2264</v>
      </c>
      <c r="L2272" s="29" t="s">
        <v>2265</v>
      </c>
      <c r="M2272" s="29" t="s">
        <v>1978</v>
      </c>
      <c r="N2272" s="29" t="s">
        <v>1979</v>
      </c>
      <c r="O2272" s="29" t="s">
        <v>1980</v>
      </c>
      <c r="P2272" s="29" t="s">
        <v>1981</v>
      </c>
      <c r="Q2272" s="29" t="s">
        <v>1982</v>
      </c>
      <c r="R2272" s="30">
        <v>45183</v>
      </c>
      <c r="S2272" s="30"/>
      <c r="T2272" s="30">
        <v>45473</v>
      </c>
      <c r="U2272" s="30"/>
      <c r="V2272" s="29" t="s">
        <v>1983</v>
      </c>
      <c r="W2272" s="29" t="s">
        <v>1984</v>
      </c>
      <c r="X2272" s="30">
        <v>44880</v>
      </c>
      <c r="Y2272" s="29" t="s">
        <v>33</v>
      </c>
    </row>
    <row r="2273" spans="1:25" x14ac:dyDescent="0.25">
      <c r="A2273" s="28" t="s">
        <v>2261</v>
      </c>
      <c r="B2273" s="29" t="s">
        <v>2262</v>
      </c>
      <c r="C2273" s="29" t="s">
        <v>1072</v>
      </c>
      <c r="D2273" s="29" t="s">
        <v>2361</v>
      </c>
      <c r="E2273" s="29" t="s">
        <v>1073</v>
      </c>
      <c r="F2273" s="29" t="s">
        <v>1074</v>
      </c>
      <c r="G2273" s="29" t="s">
        <v>1975</v>
      </c>
      <c r="H2273" s="30">
        <v>44545</v>
      </c>
      <c r="I2273" s="30">
        <v>46387</v>
      </c>
      <c r="J2273" s="30" t="s">
        <v>1921</v>
      </c>
      <c r="K2273" s="29" t="s">
        <v>2264</v>
      </c>
      <c r="L2273" s="29" t="s">
        <v>2265</v>
      </c>
      <c r="M2273" s="29" t="s">
        <v>1978</v>
      </c>
      <c r="N2273" s="29" t="s">
        <v>1986</v>
      </c>
      <c r="O2273" s="29" t="s">
        <v>1987</v>
      </c>
      <c r="P2273" s="29" t="s">
        <v>1981</v>
      </c>
      <c r="Q2273" s="29" t="s">
        <v>1982</v>
      </c>
      <c r="R2273" s="30">
        <v>45483</v>
      </c>
      <c r="S2273" s="30"/>
      <c r="T2273" s="30">
        <v>45566</v>
      </c>
      <c r="U2273" s="30"/>
      <c r="V2273" s="29" t="s">
        <v>1983</v>
      </c>
      <c r="W2273" s="29" t="s">
        <v>1984</v>
      </c>
      <c r="X2273" s="30">
        <v>44880</v>
      </c>
      <c r="Y2273" s="29" t="s">
        <v>33</v>
      </c>
    </row>
    <row r="2274" spans="1:25" x14ac:dyDescent="0.25">
      <c r="A2274" s="28" t="s">
        <v>2261</v>
      </c>
      <c r="B2274" s="29" t="s">
        <v>2262</v>
      </c>
      <c r="C2274" s="29" t="s">
        <v>1072</v>
      </c>
      <c r="D2274" s="29" t="s">
        <v>2361</v>
      </c>
      <c r="E2274" s="29" t="s">
        <v>1073</v>
      </c>
      <c r="F2274" s="29" t="s">
        <v>1074</v>
      </c>
      <c r="G2274" s="29" t="s">
        <v>1975</v>
      </c>
      <c r="H2274" s="30">
        <v>44545</v>
      </c>
      <c r="I2274" s="30">
        <v>46387</v>
      </c>
      <c r="J2274" s="30" t="s">
        <v>1921</v>
      </c>
      <c r="K2274" s="29" t="s">
        <v>2264</v>
      </c>
      <c r="L2274" s="29" t="s">
        <v>2265</v>
      </c>
      <c r="M2274" s="29" t="s">
        <v>1978</v>
      </c>
      <c r="N2274" s="29" t="s">
        <v>1988</v>
      </c>
      <c r="O2274" s="29" t="s">
        <v>1989</v>
      </c>
      <c r="P2274" s="29" t="s">
        <v>1981</v>
      </c>
      <c r="Q2274" s="29" t="s">
        <v>1982</v>
      </c>
      <c r="R2274" s="30">
        <v>45566</v>
      </c>
      <c r="S2274" s="30"/>
      <c r="T2274" s="30">
        <v>45657</v>
      </c>
      <c r="U2274" s="30"/>
      <c r="V2274" s="29" t="s">
        <v>1983</v>
      </c>
      <c r="W2274" s="29" t="s">
        <v>1984</v>
      </c>
      <c r="X2274" s="30">
        <v>44880</v>
      </c>
      <c r="Y2274" s="29" t="s">
        <v>33</v>
      </c>
    </row>
    <row r="2275" spans="1:25" x14ac:dyDescent="0.25">
      <c r="A2275" s="28" t="s">
        <v>2261</v>
      </c>
      <c r="B2275" s="29" t="s">
        <v>2262</v>
      </c>
      <c r="C2275" s="29" t="s">
        <v>1072</v>
      </c>
      <c r="D2275" s="29" t="s">
        <v>2361</v>
      </c>
      <c r="E2275" s="29" t="s">
        <v>1073</v>
      </c>
      <c r="F2275" s="29" t="s">
        <v>1074</v>
      </c>
      <c r="G2275" s="29" t="s">
        <v>1975</v>
      </c>
      <c r="H2275" s="30">
        <v>44545</v>
      </c>
      <c r="I2275" s="30">
        <v>46387</v>
      </c>
      <c r="J2275" s="30" t="s">
        <v>1921</v>
      </c>
      <c r="K2275" s="29" t="s">
        <v>2264</v>
      </c>
      <c r="L2275" s="29" t="s">
        <v>2265</v>
      </c>
      <c r="M2275" s="29" t="s">
        <v>1978</v>
      </c>
      <c r="N2275" s="29" t="s">
        <v>1990</v>
      </c>
      <c r="O2275" s="29" t="s">
        <v>1991</v>
      </c>
      <c r="P2275" s="29" t="s">
        <v>1981</v>
      </c>
      <c r="Q2275" s="29" t="s">
        <v>1982</v>
      </c>
      <c r="R2275" s="30">
        <v>45566</v>
      </c>
      <c r="S2275" s="30"/>
      <c r="T2275" s="30">
        <v>45657</v>
      </c>
      <c r="U2275" s="30"/>
      <c r="V2275" s="29" t="s">
        <v>1983</v>
      </c>
      <c r="W2275" s="29" t="s">
        <v>1984</v>
      </c>
      <c r="X2275" s="30">
        <v>44880</v>
      </c>
      <c r="Y2275" s="29" t="s">
        <v>33</v>
      </c>
    </row>
    <row r="2276" spans="1:25" x14ac:dyDescent="0.25">
      <c r="A2276" s="28" t="s">
        <v>2261</v>
      </c>
      <c r="B2276" s="29" t="s">
        <v>2262</v>
      </c>
      <c r="C2276" s="29" t="s">
        <v>1072</v>
      </c>
      <c r="D2276" s="29" t="s">
        <v>2361</v>
      </c>
      <c r="E2276" s="29" t="s">
        <v>1073</v>
      </c>
      <c r="F2276" s="29" t="s">
        <v>1074</v>
      </c>
      <c r="G2276" s="29" t="s">
        <v>1975</v>
      </c>
      <c r="H2276" s="30">
        <v>44545</v>
      </c>
      <c r="I2276" s="30">
        <v>46387</v>
      </c>
      <c r="J2276" s="30" t="s">
        <v>1921</v>
      </c>
      <c r="K2276" s="29" t="s">
        <v>2264</v>
      </c>
      <c r="L2276" s="29" t="s">
        <v>2265</v>
      </c>
      <c r="M2276" s="29" t="s">
        <v>1978</v>
      </c>
      <c r="N2276" s="29" t="s">
        <v>1992</v>
      </c>
      <c r="O2276" s="29" t="s">
        <v>1993</v>
      </c>
      <c r="P2276" s="29" t="s">
        <v>1981</v>
      </c>
      <c r="Q2276" s="29" t="s">
        <v>1982</v>
      </c>
      <c r="R2276" s="30">
        <v>45688</v>
      </c>
      <c r="S2276" s="30"/>
      <c r="T2276" s="30">
        <v>45688</v>
      </c>
      <c r="U2276" s="30"/>
      <c r="V2276" s="29" t="s">
        <v>1983</v>
      </c>
      <c r="W2276" s="29" t="s">
        <v>1984</v>
      </c>
      <c r="X2276" s="30">
        <v>44880</v>
      </c>
      <c r="Y2276" s="29" t="s">
        <v>33</v>
      </c>
    </row>
    <row r="2277" spans="1:25" x14ac:dyDescent="0.25">
      <c r="A2277" s="28" t="s">
        <v>2261</v>
      </c>
      <c r="B2277" s="29" t="s">
        <v>2262</v>
      </c>
      <c r="C2277" s="29" t="s">
        <v>1072</v>
      </c>
      <c r="D2277" s="29" t="s">
        <v>2361</v>
      </c>
      <c r="E2277" s="29" t="s">
        <v>1073</v>
      </c>
      <c r="F2277" s="29" t="s">
        <v>1074</v>
      </c>
      <c r="G2277" s="29" t="s">
        <v>1975</v>
      </c>
      <c r="H2277" s="30">
        <v>44545</v>
      </c>
      <c r="I2277" s="30">
        <v>46387</v>
      </c>
      <c r="J2277" s="30" t="s">
        <v>1921</v>
      </c>
      <c r="K2277" s="29" t="s">
        <v>2264</v>
      </c>
      <c r="L2277" s="29" t="s">
        <v>2265</v>
      </c>
      <c r="M2277" s="29" t="s">
        <v>1978</v>
      </c>
      <c r="N2277" s="29" t="s">
        <v>1994</v>
      </c>
      <c r="O2277" s="29" t="s">
        <v>1995</v>
      </c>
      <c r="P2277" s="29" t="s">
        <v>1981</v>
      </c>
      <c r="Q2277" s="29" t="s">
        <v>1982</v>
      </c>
      <c r="R2277" s="30">
        <v>45688</v>
      </c>
      <c r="S2277" s="30"/>
      <c r="T2277" s="30">
        <v>46326</v>
      </c>
      <c r="U2277" s="30"/>
      <c r="V2277" s="29" t="s">
        <v>1983</v>
      </c>
      <c r="W2277" s="29" t="s">
        <v>1984</v>
      </c>
      <c r="X2277" s="30">
        <v>44880</v>
      </c>
      <c r="Y2277" s="29" t="s">
        <v>33</v>
      </c>
    </row>
    <row r="2278" spans="1:25" x14ac:dyDescent="0.25">
      <c r="A2278" s="28" t="s">
        <v>2261</v>
      </c>
      <c r="B2278" s="29" t="s">
        <v>2262</v>
      </c>
      <c r="C2278" s="29" t="s">
        <v>1072</v>
      </c>
      <c r="D2278" s="29" t="s">
        <v>2361</v>
      </c>
      <c r="E2278" s="29" t="s">
        <v>1073</v>
      </c>
      <c r="F2278" s="29" t="s">
        <v>1074</v>
      </c>
      <c r="G2278" s="29" t="s">
        <v>1975</v>
      </c>
      <c r="H2278" s="30">
        <v>44545</v>
      </c>
      <c r="I2278" s="30">
        <v>46387</v>
      </c>
      <c r="J2278" s="30" t="s">
        <v>1921</v>
      </c>
      <c r="K2278" s="29" t="s">
        <v>2264</v>
      </c>
      <c r="L2278" s="29" t="s">
        <v>2265</v>
      </c>
      <c r="M2278" s="29" t="s">
        <v>1978</v>
      </c>
      <c r="N2278" s="29" t="s">
        <v>1996</v>
      </c>
      <c r="O2278" s="29" t="s">
        <v>1997</v>
      </c>
      <c r="P2278" s="29" t="s">
        <v>1981</v>
      </c>
      <c r="Q2278" s="29" t="s">
        <v>1982</v>
      </c>
      <c r="R2278" s="30">
        <v>46386</v>
      </c>
      <c r="S2278" s="30"/>
      <c r="T2278" s="30">
        <v>46387</v>
      </c>
      <c r="U2278" s="30"/>
      <c r="V2278" s="29" t="s">
        <v>1983</v>
      </c>
      <c r="W2278" s="29" t="s">
        <v>1984</v>
      </c>
      <c r="X2278" s="30">
        <v>44880</v>
      </c>
      <c r="Y2278" s="29" t="s">
        <v>33</v>
      </c>
    </row>
    <row r="2279" spans="1:25" x14ac:dyDescent="0.25">
      <c r="A2279" s="28" t="s">
        <v>2261</v>
      </c>
      <c r="B2279" s="29" t="s">
        <v>2262</v>
      </c>
      <c r="C2279" s="29" t="s">
        <v>1099</v>
      </c>
      <c r="D2279" s="29" t="s">
        <v>2370</v>
      </c>
      <c r="E2279" s="29" t="s">
        <v>1100</v>
      </c>
      <c r="F2279" s="29" t="s">
        <v>1101</v>
      </c>
      <c r="G2279" s="29" t="s">
        <v>1975</v>
      </c>
      <c r="H2279" s="30">
        <v>44733</v>
      </c>
      <c r="I2279" s="30">
        <v>46022</v>
      </c>
      <c r="J2279" s="30" t="s">
        <v>1921</v>
      </c>
      <c r="K2279" s="29" t="s">
        <v>2264</v>
      </c>
      <c r="L2279" s="29" t="s">
        <v>2265</v>
      </c>
      <c r="M2279" s="29" t="s">
        <v>1978</v>
      </c>
      <c r="N2279" s="29" t="s">
        <v>1979</v>
      </c>
      <c r="O2279" s="29" t="s">
        <v>1980</v>
      </c>
      <c r="P2279" s="29" t="s">
        <v>1981</v>
      </c>
      <c r="Q2279" s="29" t="s">
        <v>1982</v>
      </c>
      <c r="R2279" s="30">
        <v>44729</v>
      </c>
      <c r="S2279" s="30">
        <v>44729</v>
      </c>
      <c r="T2279" s="30">
        <v>45260</v>
      </c>
      <c r="U2279" s="30">
        <v>45260</v>
      </c>
      <c r="V2279" s="29" t="s">
        <v>2000</v>
      </c>
      <c r="W2279" s="29" t="s">
        <v>2001</v>
      </c>
      <c r="X2279" s="30">
        <v>45444</v>
      </c>
      <c r="Y2279" s="29" t="s">
        <v>1985</v>
      </c>
    </row>
    <row r="2280" spans="1:25" x14ac:dyDescent="0.25">
      <c r="A2280" s="28" t="s">
        <v>2261</v>
      </c>
      <c r="B2280" s="29" t="s">
        <v>2262</v>
      </c>
      <c r="C2280" s="29" t="s">
        <v>1099</v>
      </c>
      <c r="D2280" s="29" t="s">
        <v>2370</v>
      </c>
      <c r="E2280" s="29" t="s">
        <v>1100</v>
      </c>
      <c r="F2280" s="29" t="s">
        <v>1101</v>
      </c>
      <c r="G2280" s="29" t="s">
        <v>1975</v>
      </c>
      <c r="H2280" s="30">
        <v>44733</v>
      </c>
      <c r="I2280" s="30">
        <v>46022</v>
      </c>
      <c r="J2280" s="30" t="s">
        <v>1921</v>
      </c>
      <c r="K2280" s="29" t="s">
        <v>2264</v>
      </c>
      <c r="L2280" s="29" t="s">
        <v>2265</v>
      </c>
      <c r="M2280" s="29" t="s">
        <v>1978</v>
      </c>
      <c r="N2280" s="29" t="s">
        <v>1986</v>
      </c>
      <c r="O2280" s="29" t="s">
        <v>1987</v>
      </c>
      <c r="P2280" s="29" t="s">
        <v>1981</v>
      </c>
      <c r="Q2280" s="29" t="s">
        <v>1982</v>
      </c>
      <c r="R2280" s="30">
        <v>45261</v>
      </c>
      <c r="S2280" s="30">
        <v>45261</v>
      </c>
      <c r="T2280" s="30">
        <v>45293</v>
      </c>
      <c r="U2280" s="30">
        <v>45293</v>
      </c>
      <c r="V2280" s="29" t="s">
        <v>2000</v>
      </c>
      <c r="W2280" s="29" t="s">
        <v>2001</v>
      </c>
      <c r="X2280" s="30">
        <v>45444</v>
      </c>
      <c r="Y2280" s="29" t="s">
        <v>1985</v>
      </c>
    </row>
    <row r="2281" spans="1:25" x14ac:dyDescent="0.25">
      <c r="A2281" s="28" t="s">
        <v>2261</v>
      </c>
      <c r="B2281" s="29" t="s">
        <v>2262</v>
      </c>
      <c r="C2281" s="29" t="s">
        <v>1099</v>
      </c>
      <c r="D2281" s="29" t="s">
        <v>2370</v>
      </c>
      <c r="E2281" s="29" t="s">
        <v>1100</v>
      </c>
      <c r="F2281" s="29" t="s">
        <v>1101</v>
      </c>
      <c r="G2281" s="29" t="s">
        <v>1975</v>
      </c>
      <c r="H2281" s="30">
        <v>44733</v>
      </c>
      <c r="I2281" s="30">
        <v>46022</v>
      </c>
      <c r="J2281" s="30" t="s">
        <v>1921</v>
      </c>
      <c r="K2281" s="29" t="s">
        <v>2264</v>
      </c>
      <c r="L2281" s="29" t="s">
        <v>2265</v>
      </c>
      <c r="M2281" s="29" t="s">
        <v>1978</v>
      </c>
      <c r="N2281" s="29" t="s">
        <v>1988</v>
      </c>
      <c r="O2281" s="29" t="s">
        <v>1989</v>
      </c>
      <c r="P2281" s="29" t="s">
        <v>1981</v>
      </c>
      <c r="Q2281" s="29" t="s">
        <v>1982</v>
      </c>
      <c r="R2281" s="30">
        <v>45294</v>
      </c>
      <c r="S2281" s="30">
        <v>45294</v>
      </c>
      <c r="T2281" s="30">
        <v>45443</v>
      </c>
      <c r="U2281" s="30">
        <v>45443</v>
      </c>
      <c r="V2281" s="29" t="s">
        <v>2000</v>
      </c>
      <c r="W2281" s="29" t="s">
        <v>2001</v>
      </c>
      <c r="X2281" s="30">
        <v>45444</v>
      </c>
      <c r="Y2281" s="29" t="s">
        <v>1985</v>
      </c>
    </row>
    <row r="2282" spans="1:25" x14ac:dyDescent="0.25">
      <c r="A2282" s="28" t="s">
        <v>2261</v>
      </c>
      <c r="B2282" s="29" t="s">
        <v>2262</v>
      </c>
      <c r="C2282" s="29" t="s">
        <v>1099</v>
      </c>
      <c r="D2282" s="29" t="s">
        <v>2370</v>
      </c>
      <c r="E2282" s="29" t="s">
        <v>1100</v>
      </c>
      <c r="F2282" s="29" t="s">
        <v>1101</v>
      </c>
      <c r="G2282" s="29" t="s">
        <v>1975</v>
      </c>
      <c r="H2282" s="30">
        <v>44733</v>
      </c>
      <c r="I2282" s="30">
        <v>46022</v>
      </c>
      <c r="J2282" s="30" t="s">
        <v>1921</v>
      </c>
      <c r="K2282" s="29" t="s">
        <v>2264</v>
      </c>
      <c r="L2282" s="29" t="s">
        <v>2265</v>
      </c>
      <c r="M2282" s="29" t="s">
        <v>1978</v>
      </c>
      <c r="N2282" s="29" t="s">
        <v>1990</v>
      </c>
      <c r="O2282" s="29" t="s">
        <v>1991</v>
      </c>
      <c r="P2282" s="29" t="s">
        <v>1981</v>
      </c>
      <c r="Q2282" s="29" t="s">
        <v>1982</v>
      </c>
      <c r="R2282" s="30">
        <v>45480</v>
      </c>
      <c r="S2282" s="30"/>
      <c r="T2282" s="30">
        <v>45566</v>
      </c>
      <c r="U2282" s="30"/>
      <c r="V2282" s="29" t="s">
        <v>2000</v>
      </c>
      <c r="W2282" s="29" t="s">
        <v>2001</v>
      </c>
      <c r="X2282" s="30">
        <v>45444</v>
      </c>
      <c r="Y2282" s="29" t="s">
        <v>1985</v>
      </c>
    </row>
    <row r="2283" spans="1:25" x14ac:dyDescent="0.25">
      <c r="A2283" s="28" t="s">
        <v>2261</v>
      </c>
      <c r="B2283" s="29" t="s">
        <v>2262</v>
      </c>
      <c r="C2283" s="29" t="s">
        <v>1099</v>
      </c>
      <c r="D2283" s="29" t="s">
        <v>2370</v>
      </c>
      <c r="E2283" s="29" t="s">
        <v>1100</v>
      </c>
      <c r="F2283" s="29" t="s">
        <v>1101</v>
      </c>
      <c r="G2283" s="29" t="s">
        <v>1975</v>
      </c>
      <c r="H2283" s="30">
        <v>44733</v>
      </c>
      <c r="I2283" s="30">
        <v>46022</v>
      </c>
      <c r="J2283" s="30" t="s">
        <v>1921</v>
      </c>
      <c r="K2283" s="29" t="s">
        <v>2264</v>
      </c>
      <c r="L2283" s="29" t="s">
        <v>2265</v>
      </c>
      <c r="M2283" s="29" t="s">
        <v>1978</v>
      </c>
      <c r="N2283" s="29" t="s">
        <v>1992</v>
      </c>
      <c r="O2283" s="29" t="s">
        <v>1993</v>
      </c>
      <c r="P2283" s="29" t="s">
        <v>1981</v>
      </c>
      <c r="Q2283" s="29" t="s">
        <v>1982</v>
      </c>
      <c r="R2283" s="30">
        <v>45567</v>
      </c>
      <c r="S2283" s="30"/>
      <c r="T2283" s="30">
        <v>45688</v>
      </c>
      <c r="U2283" s="30"/>
      <c r="V2283" s="29" t="s">
        <v>2000</v>
      </c>
      <c r="W2283" s="29" t="s">
        <v>2001</v>
      </c>
      <c r="X2283" s="30">
        <v>45444</v>
      </c>
      <c r="Y2283" s="29" t="s">
        <v>1985</v>
      </c>
    </row>
    <row r="2284" spans="1:25" x14ac:dyDescent="0.25">
      <c r="A2284" s="28" t="s">
        <v>2261</v>
      </c>
      <c r="B2284" s="29" t="s">
        <v>2262</v>
      </c>
      <c r="C2284" s="29" t="s">
        <v>1099</v>
      </c>
      <c r="D2284" s="29" t="s">
        <v>2370</v>
      </c>
      <c r="E2284" s="29" t="s">
        <v>1100</v>
      </c>
      <c r="F2284" s="29" t="s">
        <v>1101</v>
      </c>
      <c r="G2284" s="29" t="s">
        <v>1975</v>
      </c>
      <c r="H2284" s="30">
        <v>44733</v>
      </c>
      <c r="I2284" s="30">
        <v>46022</v>
      </c>
      <c r="J2284" s="30" t="s">
        <v>1921</v>
      </c>
      <c r="K2284" s="29" t="s">
        <v>2264</v>
      </c>
      <c r="L2284" s="29" t="s">
        <v>2265</v>
      </c>
      <c r="M2284" s="29" t="s">
        <v>1978</v>
      </c>
      <c r="N2284" s="29" t="s">
        <v>1994</v>
      </c>
      <c r="O2284" s="29" t="s">
        <v>1995</v>
      </c>
      <c r="P2284" s="29" t="s">
        <v>1981</v>
      </c>
      <c r="Q2284" s="29" t="s">
        <v>1982</v>
      </c>
      <c r="R2284" s="30">
        <v>45689</v>
      </c>
      <c r="S2284" s="30"/>
      <c r="T2284" s="30">
        <v>45991</v>
      </c>
      <c r="U2284" s="30"/>
      <c r="V2284" s="29" t="s">
        <v>2000</v>
      </c>
      <c r="W2284" s="29" t="s">
        <v>2001</v>
      </c>
      <c r="X2284" s="30">
        <v>45444</v>
      </c>
      <c r="Y2284" s="29" t="s">
        <v>1985</v>
      </c>
    </row>
    <row r="2285" spans="1:25" x14ac:dyDescent="0.25">
      <c r="A2285" s="28" t="s">
        <v>2261</v>
      </c>
      <c r="B2285" s="29" t="s">
        <v>2262</v>
      </c>
      <c r="C2285" s="29" t="s">
        <v>1099</v>
      </c>
      <c r="D2285" s="29" t="s">
        <v>2370</v>
      </c>
      <c r="E2285" s="29" t="s">
        <v>1100</v>
      </c>
      <c r="F2285" s="29" t="s">
        <v>1101</v>
      </c>
      <c r="G2285" s="29" t="s">
        <v>1975</v>
      </c>
      <c r="H2285" s="30">
        <v>44733</v>
      </c>
      <c r="I2285" s="30">
        <v>46022</v>
      </c>
      <c r="J2285" s="30" t="s">
        <v>1921</v>
      </c>
      <c r="K2285" s="29" t="s">
        <v>2264</v>
      </c>
      <c r="L2285" s="29" t="s">
        <v>2265</v>
      </c>
      <c r="M2285" s="29" t="s">
        <v>1978</v>
      </c>
      <c r="N2285" s="29" t="s">
        <v>1996</v>
      </c>
      <c r="O2285" s="29" t="s">
        <v>1997</v>
      </c>
      <c r="P2285" s="29" t="s">
        <v>1981</v>
      </c>
      <c r="Q2285" s="29" t="s">
        <v>1982</v>
      </c>
      <c r="R2285" s="30">
        <v>45992</v>
      </c>
      <c r="S2285" s="30"/>
      <c r="T2285" s="30">
        <v>46022</v>
      </c>
      <c r="U2285" s="30"/>
      <c r="V2285" s="29" t="s">
        <v>2000</v>
      </c>
      <c r="W2285" s="29" t="s">
        <v>2001</v>
      </c>
      <c r="X2285" s="30">
        <v>45444</v>
      </c>
      <c r="Y2285" s="29" t="s">
        <v>1985</v>
      </c>
    </row>
    <row r="2286" spans="1:25" x14ac:dyDescent="0.25">
      <c r="A2286" s="28" t="s">
        <v>2261</v>
      </c>
      <c r="B2286" s="29" t="s">
        <v>2262</v>
      </c>
      <c r="C2286" s="29" t="s">
        <v>872</v>
      </c>
      <c r="D2286" s="29" t="s">
        <v>2294</v>
      </c>
      <c r="E2286" s="29" t="s">
        <v>873</v>
      </c>
      <c r="F2286" s="29" t="s">
        <v>874</v>
      </c>
      <c r="G2286" s="29" t="s">
        <v>1975</v>
      </c>
      <c r="H2286" s="30">
        <v>44880</v>
      </c>
      <c r="I2286" s="30">
        <v>46022</v>
      </c>
      <c r="J2286" s="30" t="s">
        <v>1921</v>
      </c>
      <c r="K2286" s="29" t="s">
        <v>2264</v>
      </c>
      <c r="L2286" s="29" t="s">
        <v>2265</v>
      </c>
      <c r="M2286" s="29" t="s">
        <v>1978</v>
      </c>
      <c r="N2286" s="29" t="s">
        <v>1979</v>
      </c>
      <c r="O2286" s="29" t="s">
        <v>1980</v>
      </c>
      <c r="P2286" s="29" t="s">
        <v>1981</v>
      </c>
      <c r="Q2286" s="29" t="s">
        <v>1982</v>
      </c>
      <c r="R2286" s="30">
        <v>44508</v>
      </c>
      <c r="S2286" s="30">
        <v>44531</v>
      </c>
      <c r="T2286" s="30">
        <v>44522</v>
      </c>
      <c r="U2286" s="30">
        <v>44540</v>
      </c>
      <c r="V2286" s="29" t="s">
        <v>1983</v>
      </c>
      <c r="W2286" s="29" t="s">
        <v>1984</v>
      </c>
      <c r="X2286" s="30">
        <v>44985</v>
      </c>
      <c r="Y2286" s="29" t="s">
        <v>1985</v>
      </c>
    </row>
    <row r="2287" spans="1:25" x14ac:dyDescent="0.25">
      <c r="A2287" s="28" t="s">
        <v>2261</v>
      </c>
      <c r="B2287" s="29" t="s">
        <v>2262</v>
      </c>
      <c r="C2287" s="29" t="s">
        <v>872</v>
      </c>
      <c r="D2287" s="29" t="s">
        <v>2294</v>
      </c>
      <c r="E2287" s="29" t="s">
        <v>873</v>
      </c>
      <c r="F2287" s="29" t="s">
        <v>874</v>
      </c>
      <c r="G2287" s="29" t="s">
        <v>1975</v>
      </c>
      <c r="H2287" s="30">
        <v>44880</v>
      </c>
      <c r="I2287" s="30">
        <v>46022</v>
      </c>
      <c r="J2287" s="30" t="s">
        <v>1921</v>
      </c>
      <c r="K2287" s="29" t="s">
        <v>2264</v>
      </c>
      <c r="L2287" s="29" t="s">
        <v>2265</v>
      </c>
      <c r="M2287" s="29" t="s">
        <v>1978</v>
      </c>
      <c r="N2287" s="29" t="s">
        <v>1986</v>
      </c>
      <c r="O2287" s="29" t="s">
        <v>1987</v>
      </c>
      <c r="P2287" s="29" t="s">
        <v>1981</v>
      </c>
      <c r="Q2287" s="29" t="s">
        <v>1982</v>
      </c>
      <c r="R2287" s="30">
        <v>44508</v>
      </c>
      <c r="S2287" s="30">
        <v>44531</v>
      </c>
      <c r="T2287" s="30">
        <v>44522</v>
      </c>
      <c r="U2287" s="30">
        <v>44540</v>
      </c>
      <c r="V2287" s="29" t="s">
        <v>1983</v>
      </c>
      <c r="W2287" s="29" t="s">
        <v>1984</v>
      </c>
      <c r="X2287" s="30">
        <v>44985</v>
      </c>
      <c r="Y2287" s="29" t="s">
        <v>1985</v>
      </c>
    </row>
    <row r="2288" spans="1:25" x14ac:dyDescent="0.25">
      <c r="A2288" s="28" t="s">
        <v>2261</v>
      </c>
      <c r="B2288" s="29" t="s">
        <v>2262</v>
      </c>
      <c r="C2288" s="29" t="s">
        <v>872</v>
      </c>
      <c r="D2288" s="29" t="s">
        <v>2294</v>
      </c>
      <c r="E2288" s="29" t="s">
        <v>873</v>
      </c>
      <c r="F2288" s="29" t="s">
        <v>874</v>
      </c>
      <c r="G2288" s="29" t="s">
        <v>1975</v>
      </c>
      <c r="H2288" s="30">
        <v>44880</v>
      </c>
      <c r="I2288" s="30">
        <v>46022</v>
      </c>
      <c r="J2288" s="30" t="s">
        <v>1921</v>
      </c>
      <c r="K2288" s="29" t="s">
        <v>2264</v>
      </c>
      <c r="L2288" s="29" t="s">
        <v>2265</v>
      </c>
      <c r="M2288" s="29" t="s">
        <v>1978</v>
      </c>
      <c r="N2288" s="29" t="s">
        <v>1988</v>
      </c>
      <c r="O2288" s="29" t="s">
        <v>1989</v>
      </c>
      <c r="P2288" s="29" t="s">
        <v>1981</v>
      </c>
      <c r="Q2288" s="29" t="s">
        <v>1982</v>
      </c>
      <c r="R2288" s="30">
        <v>45005</v>
      </c>
      <c r="S2288" s="30">
        <v>45166</v>
      </c>
      <c r="T2288" s="30">
        <v>45125</v>
      </c>
      <c r="U2288" s="30">
        <v>45473</v>
      </c>
      <c r="V2288" s="29" t="s">
        <v>1983</v>
      </c>
      <c r="W2288" s="29" t="s">
        <v>1984</v>
      </c>
      <c r="X2288" s="30">
        <v>44985</v>
      </c>
      <c r="Y2288" s="29" t="s">
        <v>1985</v>
      </c>
    </row>
    <row r="2289" spans="1:25" x14ac:dyDescent="0.25">
      <c r="A2289" s="28" t="s">
        <v>2261</v>
      </c>
      <c r="B2289" s="29" t="s">
        <v>2262</v>
      </c>
      <c r="C2289" s="29" t="s">
        <v>872</v>
      </c>
      <c r="D2289" s="29" t="s">
        <v>2294</v>
      </c>
      <c r="E2289" s="29" t="s">
        <v>873</v>
      </c>
      <c r="F2289" s="29" t="s">
        <v>874</v>
      </c>
      <c r="G2289" s="29" t="s">
        <v>1975</v>
      </c>
      <c r="H2289" s="30">
        <v>44880</v>
      </c>
      <c r="I2289" s="30">
        <v>46022</v>
      </c>
      <c r="J2289" s="30" t="s">
        <v>1921</v>
      </c>
      <c r="K2289" s="29" t="s">
        <v>2264</v>
      </c>
      <c r="L2289" s="29" t="s">
        <v>2265</v>
      </c>
      <c r="M2289" s="29" t="s">
        <v>1978</v>
      </c>
      <c r="N2289" s="29" t="s">
        <v>1990</v>
      </c>
      <c r="O2289" s="29" t="s">
        <v>1991</v>
      </c>
      <c r="P2289" s="29" t="s">
        <v>1981</v>
      </c>
      <c r="Q2289" s="29" t="s">
        <v>1982</v>
      </c>
      <c r="R2289" s="30">
        <v>45491</v>
      </c>
      <c r="S2289" s="30">
        <v>45567</v>
      </c>
      <c r="T2289" s="30">
        <v>45521</v>
      </c>
      <c r="U2289" s="30">
        <v>45596</v>
      </c>
      <c r="V2289" s="29" t="s">
        <v>1983</v>
      </c>
      <c r="W2289" s="29" t="s">
        <v>1984</v>
      </c>
      <c r="X2289" s="30">
        <v>44985</v>
      </c>
      <c r="Y2289" s="29" t="s">
        <v>1985</v>
      </c>
    </row>
    <row r="2290" spans="1:25" x14ac:dyDescent="0.25">
      <c r="A2290" s="28" t="s">
        <v>2261</v>
      </c>
      <c r="B2290" s="29" t="s">
        <v>2262</v>
      </c>
      <c r="C2290" s="29" t="s">
        <v>872</v>
      </c>
      <c r="D2290" s="29" t="s">
        <v>2294</v>
      </c>
      <c r="E2290" s="29" t="s">
        <v>873</v>
      </c>
      <c r="F2290" s="29" t="s">
        <v>874</v>
      </c>
      <c r="G2290" s="29" t="s">
        <v>1975</v>
      </c>
      <c r="H2290" s="30">
        <v>44880</v>
      </c>
      <c r="I2290" s="30">
        <v>46022</v>
      </c>
      <c r="J2290" s="30" t="s">
        <v>1921</v>
      </c>
      <c r="K2290" s="29" t="s">
        <v>2264</v>
      </c>
      <c r="L2290" s="29" t="s">
        <v>2265</v>
      </c>
      <c r="M2290" s="29" t="s">
        <v>1978</v>
      </c>
      <c r="N2290" s="29" t="s">
        <v>1992</v>
      </c>
      <c r="O2290" s="29" t="s">
        <v>1993</v>
      </c>
      <c r="P2290" s="29" t="s">
        <v>1981</v>
      </c>
      <c r="Q2290" s="29" t="s">
        <v>1982</v>
      </c>
      <c r="R2290" s="30">
        <v>45537</v>
      </c>
      <c r="S2290" s="30"/>
      <c r="T2290" s="30">
        <v>45916</v>
      </c>
      <c r="U2290" s="30"/>
      <c r="V2290" s="29" t="s">
        <v>1983</v>
      </c>
      <c r="W2290" s="29" t="s">
        <v>1984</v>
      </c>
      <c r="X2290" s="30">
        <v>44985</v>
      </c>
      <c r="Y2290" s="29" t="s">
        <v>1985</v>
      </c>
    </row>
    <row r="2291" spans="1:25" x14ac:dyDescent="0.25">
      <c r="A2291" s="28" t="s">
        <v>2261</v>
      </c>
      <c r="B2291" s="29" t="s">
        <v>2262</v>
      </c>
      <c r="C2291" s="29" t="s">
        <v>872</v>
      </c>
      <c r="D2291" s="29" t="s">
        <v>2294</v>
      </c>
      <c r="E2291" s="29" t="s">
        <v>873</v>
      </c>
      <c r="F2291" s="29" t="s">
        <v>874</v>
      </c>
      <c r="G2291" s="29" t="s">
        <v>1975</v>
      </c>
      <c r="H2291" s="30">
        <v>44880</v>
      </c>
      <c r="I2291" s="30">
        <v>46022</v>
      </c>
      <c r="J2291" s="30" t="s">
        <v>1921</v>
      </c>
      <c r="K2291" s="29" t="s">
        <v>2264</v>
      </c>
      <c r="L2291" s="29" t="s">
        <v>2265</v>
      </c>
      <c r="M2291" s="29" t="s">
        <v>1978</v>
      </c>
      <c r="N2291" s="29" t="s">
        <v>1994</v>
      </c>
      <c r="O2291" s="29" t="s">
        <v>1995</v>
      </c>
      <c r="P2291" s="29" t="s">
        <v>1981</v>
      </c>
      <c r="Q2291" s="29" t="s">
        <v>1982</v>
      </c>
      <c r="R2291" s="30">
        <v>45552</v>
      </c>
      <c r="S2291" s="30"/>
      <c r="T2291" s="30">
        <v>45916</v>
      </c>
      <c r="U2291" s="30"/>
      <c r="V2291" s="29" t="s">
        <v>1983</v>
      </c>
      <c r="W2291" s="29" t="s">
        <v>1984</v>
      </c>
      <c r="X2291" s="30">
        <v>44985</v>
      </c>
      <c r="Y2291" s="29" t="s">
        <v>1985</v>
      </c>
    </row>
    <row r="2292" spans="1:25" x14ac:dyDescent="0.25">
      <c r="A2292" s="28" t="s">
        <v>2261</v>
      </c>
      <c r="B2292" s="29" t="s">
        <v>2262</v>
      </c>
      <c r="C2292" s="29" t="s">
        <v>872</v>
      </c>
      <c r="D2292" s="29" t="s">
        <v>2294</v>
      </c>
      <c r="E2292" s="29" t="s">
        <v>873</v>
      </c>
      <c r="F2292" s="29" t="s">
        <v>874</v>
      </c>
      <c r="G2292" s="29" t="s">
        <v>1975</v>
      </c>
      <c r="H2292" s="30">
        <v>44880</v>
      </c>
      <c r="I2292" s="30">
        <v>46022</v>
      </c>
      <c r="J2292" s="30" t="s">
        <v>1921</v>
      </c>
      <c r="K2292" s="29" t="s">
        <v>2264</v>
      </c>
      <c r="L2292" s="29" t="s">
        <v>2265</v>
      </c>
      <c r="M2292" s="29" t="s">
        <v>1978</v>
      </c>
      <c r="N2292" s="29" t="s">
        <v>1996</v>
      </c>
      <c r="O2292" s="29" t="s">
        <v>1997</v>
      </c>
      <c r="P2292" s="29" t="s">
        <v>1981</v>
      </c>
      <c r="Q2292" s="29" t="s">
        <v>1982</v>
      </c>
      <c r="R2292" s="30">
        <v>45916</v>
      </c>
      <c r="S2292" s="30"/>
      <c r="T2292" s="30">
        <v>46006</v>
      </c>
      <c r="U2292" s="30"/>
      <c r="V2292" s="29" t="s">
        <v>1983</v>
      </c>
      <c r="W2292" s="29" t="s">
        <v>1984</v>
      </c>
      <c r="X2292" s="30">
        <v>44985</v>
      </c>
      <c r="Y2292" s="29" t="s">
        <v>1985</v>
      </c>
    </row>
    <row r="2293" spans="1:25" x14ac:dyDescent="0.25">
      <c r="A2293" s="28" t="s">
        <v>2261</v>
      </c>
      <c r="B2293" s="29" t="s">
        <v>2262</v>
      </c>
      <c r="C2293" s="29" t="s">
        <v>953</v>
      </c>
      <c r="D2293" s="29" t="s">
        <v>2321</v>
      </c>
      <c r="E2293" s="29" t="s">
        <v>954</v>
      </c>
      <c r="F2293" s="29" t="s">
        <v>955</v>
      </c>
      <c r="G2293" s="29" t="s">
        <v>1975</v>
      </c>
      <c r="H2293" s="30">
        <v>44880</v>
      </c>
      <c r="I2293" s="30">
        <v>46142</v>
      </c>
      <c r="J2293" s="30" t="s">
        <v>1921</v>
      </c>
      <c r="K2293" s="29" t="s">
        <v>2264</v>
      </c>
      <c r="L2293" s="29" t="s">
        <v>2265</v>
      </c>
      <c r="M2293" s="29" t="s">
        <v>1978</v>
      </c>
      <c r="N2293" s="29" t="s">
        <v>1979</v>
      </c>
      <c r="O2293" s="29" t="s">
        <v>1980</v>
      </c>
      <c r="P2293" s="29" t="s">
        <v>1981</v>
      </c>
      <c r="Q2293" s="29" t="s">
        <v>1982</v>
      </c>
      <c r="R2293" s="30">
        <v>44508</v>
      </c>
      <c r="S2293" s="30">
        <v>44508</v>
      </c>
      <c r="T2293" s="30">
        <v>44544</v>
      </c>
      <c r="U2293" s="30">
        <v>44544</v>
      </c>
      <c r="V2293" s="29" t="s">
        <v>2000</v>
      </c>
      <c r="W2293" s="29" t="s">
        <v>2001</v>
      </c>
      <c r="X2293" s="30">
        <v>44880</v>
      </c>
      <c r="Y2293" s="29" t="s">
        <v>1985</v>
      </c>
    </row>
    <row r="2294" spans="1:25" x14ac:dyDescent="0.25">
      <c r="A2294" s="28" t="s">
        <v>2261</v>
      </c>
      <c r="B2294" s="29" t="s">
        <v>2262</v>
      </c>
      <c r="C2294" s="29" t="s">
        <v>953</v>
      </c>
      <c r="D2294" s="29" t="s">
        <v>2321</v>
      </c>
      <c r="E2294" s="29" t="s">
        <v>954</v>
      </c>
      <c r="F2294" s="29" t="s">
        <v>955</v>
      </c>
      <c r="G2294" s="29" t="s">
        <v>1975</v>
      </c>
      <c r="H2294" s="30">
        <v>44880</v>
      </c>
      <c r="I2294" s="30">
        <v>46142</v>
      </c>
      <c r="J2294" s="30" t="s">
        <v>1921</v>
      </c>
      <c r="K2294" s="29" t="s">
        <v>2264</v>
      </c>
      <c r="L2294" s="29" t="s">
        <v>2265</v>
      </c>
      <c r="M2294" s="29" t="s">
        <v>1978</v>
      </c>
      <c r="N2294" s="29" t="s">
        <v>1986</v>
      </c>
      <c r="O2294" s="29" t="s">
        <v>1987</v>
      </c>
      <c r="P2294" s="29" t="s">
        <v>1981</v>
      </c>
      <c r="Q2294" s="29" t="s">
        <v>1982</v>
      </c>
      <c r="R2294" s="30">
        <v>44508</v>
      </c>
      <c r="S2294" s="30">
        <v>44508</v>
      </c>
      <c r="T2294" s="30">
        <v>44544</v>
      </c>
      <c r="U2294" s="30">
        <v>44544</v>
      </c>
      <c r="V2294" s="29" t="s">
        <v>2000</v>
      </c>
      <c r="W2294" s="29" t="s">
        <v>2001</v>
      </c>
      <c r="X2294" s="30">
        <v>44880</v>
      </c>
      <c r="Y2294" s="29" t="s">
        <v>1985</v>
      </c>
    </row>
    <row r="2295" spans="1:25" x14ac:dyDescent="0.25">
      <c r="A2295" s="28" t="s">
        <v>2261</v>
      </c>
      <c r="B2295" s="29" t="s">
        <v>2262</v>
      </c>
      <c r="C2295" s="29" t="s">
        <v>953</v>
      </c>
      <c r="D2295" s="29" t="s">
        <v>2321</v>
      </c>
      <c r="E2295" s="29" t="s">
        <v>954</v>
      </c>
      <c r="F2295" s="29" t="s">
        <v>955</v>
      </c>
      <c r="G2295" s="29" t="s">
        <v>1975</v>
      </c>
      <c r="H2295" s="30">
        <v>44880</v>
      </c>
      <c r="I2295" s="30">
        <v>46142</v>
      </c>
      <c r="J2295" s="30" t="s">
        <v>1921</v>
      </c>
      <c r="K2295" s="29" t="s">
        <v>2264</v>
      </c>
      <c r="L2295" s="29" t="s">
        <v>2265</v>
      </c>
      <c r="M2295" s="29" t="s">
        <v>1978</v>
      </c>
      <c r="N2295" s="29" t="s">
        <v>1988</v>
      </c>
      <c r="O2295" s="29" t="s">
        <v>1989</v>
      </c>
      <c r="P2295" s="29" t="s">
        <v>1981</v>
      </c>
      <c r="Q2295" s="29" t="s">
        <v>1982</v>
      </c>
      <c r="R2295" s="30">
        <v>45250</v>
      </c>
      <c r="S2295" s="30">
        <v>45288</v>
      </c>
      <c r="T2295" s="30">
        <v>45775</v>
      </c>
      <c r="U2295" s="30"/>
      <c r="V2295" s="29" t="s">
        <v>2000</v>
      </c>
      <c r="W2295" s="29" t="s">
        <v>2001</v>
      </c>
      <c r="X2295" s="30">
        <v>44880</v>
      </c>
      <c r="Y2295" s="29" t="s">
        <v>1985</v>
      </c>
    </row>
    <row r="2296" spans="1:25" x14ac:dyDescent="0.25">
      <c r="A2296" s="28" t="s">
        <v>2261</v>
      </c>
      <c r="B2296" s="29" t="s">
        <v>2262</v>
      </c>
      <c r="C2296" s="29" t="s">
        <v>953</v>
      </c>
      <c r="D2296" s="29" t="s">
        <v>2321</v>
      </c>
      <c r="E2296" s="29" t="s">
        <v>954</v>
      </c>
      <c r="F2296" s="29" t="s">
        <v>955</v>
      </c>
      <c r="G2296" s="29" t="s">
        <v>1975</v>
      </c>
      <c r="H2296" s="30">
        <v>44880</v>
      </c>
      <c r="I2296" s="30">
        <v>46142</v>
      </c>
      <c r="J2296" s="30" t="s">
        <v>1921</v>
      </c>
      <c r="K2296" s="29" t="s">
        <v>2264</v>
      </c>
      <c r="L2296" s="29" t="s">
        <v>2265</v>
      </c>
      <c r="M2296" s="29" t="s">
        <v>1978</v>
      </c>
      <c r="N2296" s="29" t="s">
        <v>1990</v>
      </c>
      <c r="O2296" s="29" t="s">
        <v>1991</v>
      </c>
      <c r="P2296" s="29" t="s">
        <v>1981</v>
      </c>
      <c r="Q2296" s="29" t="s">
        <v>1982</v>
      </c>
      <c r="R2296" s="30">
        <v>45778</v>
      </c>
      <c r="S2296" s="30"/>
      <c r="T2296" s="30">
        <v>45838</v>
      </c>
      <c r="U2296" s="30"/>
      <c r="V2296" s="29" t="s">
        <v>2000</v>
      </c>
      <c r="W2296" s="29" t="s">
        <v>2001</v>
      </c>
      <c r="X2296" s="30">
        <v>44880</v>
      </c>
      <c r="Y2296" s="29" t="s">
        <v>1985</v>
      </c>
    </row>
    <row r="2297" spans="1:25" x14ac:dyDescent="0.25">
      <c r="A2297" s="28" t="s">
        <v>2261</v>
      </c>
      <c r="B2297" s="29" t="s">
        <v>2262</v>
      </c>
      <c r="C2297" s="29" t="s">
        <v>953</v>
      </c>
      <c r="D2297" s="29" t="s">
        <v>2321</v>
      </c>
      <c r="E2297" s="29" t="s">
        <v>954</v>
      </c>
      <c r="F2297" s="29" t="s">
        <v>955</v>
      </c>
      <c r="G2297" s="29" t="s">
        <v>1975</v>
      </c>
      <c r="H2297" s="30">
        <v>44880</v>
      </c>
      <c r="I2297" s="30">
        <v>46142</v>
      </c>
      <c r="J2297" s="30" t="s">
        <v>1921</v>
      </c>
      <c r="K2297" s="29" t="s">
        <v>2264</v>
      </c>
      <c r="L2297" s="29" t="s">
        <v>2265</v>
      </c>
      <c r="M2297" s="29" t="s">
        <v>1978</v>
      </c>
      <c r="N2297" s="29" t="s">
        <v>1992</v>
      </c>
      <c r="O2297" s="29" t="s">
        <v>1993</v>
      </c>
      <c r="P2297" s="29" t="s">
        <v>1981</v>
      </c>
      <c r="Q2297" s="29" t="s">
        <v>1982</v>
      </c>
      <c r="R2297" s="30">
        <v>45870</v>
      </c>
      <c r="S2297" s="30"/>
      <c r="T2297" s="30">
        <v>45915</v>
      </c>
      <c r="U2297" s="30"/>
      <c r="V2297" s="29" t="s">
        <v>2000</v>
      </c>
      <c r="W2297" s="29" t="s">
        <v>2001</v>
      </c>
      <c r="X2297" s="30">
        <v>44880</v>
      </c>
      <c r="Y2297" s="29" t="s">
        <v>1985</v>
      </c>
    </row>
    <row r="2298" spans="1:25" x14ac:dyDescent="0.25">
      <c r="A2298" s="28" t="s">
        <v>2261</v>
      </c>
      <c r="B2298" s="29" t="s">
        <v>2262</v>
      </c>
      <c r="C2298" s="29" t="s">
        <v>953</v>
      </c>
      <c r="D2298" s="29" t="s">
        <v>2321</v>
      </c>
      <c r="E2298" s="29" t="s">
        <v>954</v>
      </c>
      <c r="F2298" s="29" t="s">
        <v>955</v>
      </c>
      <c r="G2298" s="29" t="s">
        <v>1975</v>
      </c>
      <c r="H2298" s="30">
        <v>44880</v>
      </c>
      <c r="I2298" s="30">
        <v>46142</v>
      </c>
      <c r="J2298" s="30" t="s">
        <v>1921</v>
      </c>
      <c r="K2298" s="29" t="s">
        <v>2264</v>
      </c>
      <c r="L2298" s="29" t="s">
        <v>2265</v>
      </c>
      <c r="M2298" s="29" t="s">
        <v>1978</v>
      </c>
      <c r="N2298" s="29" t="s">
        <v>1994</v>
      </c>
      <c r="O2298" s="29" t="s">
        <v>1995</v>
      </c>
      <c r="P2298" s="29" t="s">
        <v>1981</v>
      </c>
      <c r="Q2298" s="29" t="s">
        <v>1982</v>
      </c>
      <c r="R2298" s="30">
        <v>45870</v>
      </c>
      <c r="S2298" s="30"/>
      <c r="T2298" s="30">
        <v>46142</v>
      </c>
      <c r="U2298" s="30"/>
      <c r="V2298" s="29" t="s">
        <v>2000</v>
      </c>
      <c r="W2298" s="29" t="s">
        <v>2001</v>
      </c>
      <c r="X2298" s="30">
        <v>44880</v>
      </c>
      <c r="Y2298" s="29" t="s">
        <v>1985</v>
      </c>
    </row>
    <row r="2299" spans="1:25" x14ac:dyDescent="0.25">
      <c r="A2299" s="28" t="s">
        <v>2261</v>
      </c>
      <c r="B2299" s="29" t="s">
        <v>2262</v>
      </c>
      <c r="C2299" s="29" t="s">
        <v>953</v>
      </c>
      <c r="D2299" s="29" t="s">
        <v>2321</v>
      </c>
      <c r="E2299" s="29" t="s">
        <v>954</v>
      </c>
      <c r="F2299" s="29" t="s">
        <v>955</v>
      </c>
      <c r="G2299" s="29" t="s">
        <v>1975</v>
      </c>
      <c r="H2299" s="30">
        <v>44880</v>
      </c>
      <c r="I2299" s="30">
        <v>46142</v>
      </c>
      <c r="J2299" s="30" t="s">
        <v>1921</v>
      </c>
      <c r="K2299" s="29" t="s">
        <v>2264</v>
      </c>
      <c r="L2299" s="29" t="s">
        <v>2265</v>
      </c>
      <c r="M2299" s="29" t="s">
        <v>1978</v>
      </c>
      <c r="N2299" s="29" t="s">
        <v>1996</v>
      </c>
      <c r="O2299" s="29" t="s">
        <v>1997</v>
      </c>
      <c r="P2299" s="29" t="s">
        <v>1981</v>
      </c>
      <c r="Q2299" s="29" t="s">
        <v>1982</v>
      </c>
      <c r="R2299" s="30">
        <v>46144</v>
      </c>
      <c r="S2299" s="30"/>
      <c r="T2299" s="30">
        <v>46174</v>
      </c>
      <c r="U2299" s="30"/>
      <c r="V2299" s="29" t="s">
        <v>2000</v>
      </c>
      <c r="W2299" s="29" t="s">
        <v>2001</v>
      </c>
      <c r="X2299" s="30">
        <v>44880</v>
      </c>
      <c r="Y2299" s="29" t="s">
        <v>1985</v>
      </c>
    </row>
    <row r="2300" spans="1:25" x14ac:dyDescent="0.25">
      <c r="A2300" s="28" t="s">
        <v>2261</v>
      </c>
      <c r="B2300" s="29" t="s">
        <v>2262</v>
      </c>
      <c r="C2300" s="29" t="s">
        <v>1069</v>
      </c>
      <c r="D2300" s="29" t="s">
        <v>2360</v>
      </c>
      <c r="E2300" s="29" t="s">
        <v>1070</v>
      </c>
      <c r="F2300" s="29" t="s">
        <v>1071</v>
      </c>
      <c r="G2300" s="29" t="s">
        <v>1975</v>
      </c>
      <c r="H2300" s="30">
        <v>44880</v>
      </c>
      <c r="I2300" s="30">
        <v>45976</v>
      </c>
      <c r="J2300" s="30" t="s">
        <v>1921</v>
      </c>
      <c r="K2300" s="29" t="s">
        <v>2264</v>
      </c>
      <c r="L2300" s="29" t="s">
        <v>2265</v>
      </c>
      <c r="M2300" s="29" t="s">
        <v>1978</v>
      </c>
      <c r="N2300" s="29" t="s">
        <v>1979</v>
      </c>
      <c r="O2300" s="29" t="s">
        <v>1980</v>
      </c>
      <c r="P2300" s="29" t="s">
        <v>1981</v>
      </c>
      <c r="Q2300" s="29" t="s">
        <v>1982</v>
      </c>
      <c r="R2300" s="30">
        <v>43617</v>
      </c>
      <c r="S2300" s="30">
        <v>43647</v>
      </c>
      <c r="T2300" s="30">
        <v>43666</v>
      </c>
      <c r="U2300" s="30">
        <v>43676</v>
      </c>
      <c r="V2300" s="29" t="s">
        <v>1983</v>
      </c>
      <c r="W2300" s="29" t="s">
        <v>1984</v>
      </c>
      <c r="X2300" s="30">
        <v>45611</v>
      </c>
      <c r="Y2300" s="29" t="s">
        <v>2002</v>
      </c>
    </row>
    <row r="2301" spans="1:25" x14ac:dyDescent="0.25">
      <c r="A2301" s="28" t="s">
        <v>2261</v>
      </c>
      <c r="B2301" s="29" t="s">
        <v>2262</v>
      </c>
      <c r="C2301" s="29" t="s">
        <v>1069</v>
      </c>
      <c r="D2301" s="29" t="s">
        <v>2360</v>
      </c>
      <c r="E2301" s="29" t="s">
        <v>1070</v>
      </c>
      <c r="F2301" s="29" t="s">
        <v>1071</v>
      </c>
      <c r="G2301" s="29" t="s">
        <v>1975</v>
      </c>
      <c r="H2301" s="30">
        <v>44880</v>
      </c>
      <c r="I2301" s="30">
        <v>45976</v>
      </c>
      <c r="J2301" s="30" t="s">
        <v>1921</v>
      </c>
      <c r="K2301" s="29" t="s">
        <v>2264</v>
      </c>
      <c r="L2301" s="29" t="s">
        <v>2265</v>
      </c>
      <c r="M2301" s="29" t="s">
        <v>1978</v>
      </c>
      <c r="N2301" s="29" t="s">
        <v>1986</v>
      </c>
      <c r="O2301" s="29" t="s">
        <v>1987</v>
      </c>
      <c r="P2301" s="29" t="s">
        <v>1981</v>
      </c>
      <c r="Q2301" s="29" t="s">
        <v>1982</v>
      </c>
      <c r="R2301" s="30">
        <v>43647</v>
      </c>
      <c r="S2301" s="30">
        <v>43647</v>
      </c>
      <c r="T2301" s="30">
        <v>43697</v>
      </c>
      <c r="U2301" s="30">
        <v>43676</v>
      </c>
      <c r="V2301" s="29" t="s">
        <v>1983</v>
      </c>
      <c r="W2301" s="29" t="s">
        <v>1984</v>
      </c>
      <c r="X2301" s="30">
        <v>45611</v>
      </c>
      <c r="Y2301" s="29" t="s">
        <v>2002</v>
      </c>
    </row>
    <row r="2302" spans="1:25" x14ac:dyDescent="0.25">
      <c r="A2302" s="28" t="s">
        <v>2261</v>
      </c>
      <c r="B2302" s="29" t="s">
        <v>2262</v>
      </c>
      <c r="C2302" s="29" t="s">
        <v>1069</v>
      </c>
      <c r="D2302" s="29" t="s">
        <v>2360</v>
      </c>
      <c r="E2302" s="29" t="s">
        <v>1070</v>
      </c>
      <c r="F2302" s="29" t="s">
        <v>1071</v>
      </c>
      <c r="G2302" s="29" t="s">
        <v>1975</v>
      </c>
      <c r="H2302" s="30">
        <v>44880</v>
      </c>
      <c r="I2302" s="30">
        <v>45976</v>
      </c>
      <c r="J2302" s="30" t="s">
        <v>1921</v>
      </c>
      <c r="K2302" s="29" t="s">
        <v>2264</v>
      </c>
      <c r="L2302" s="29" t="s">
        <v>2265</v>
      </c>
      <c r="M2302" s="29" t="s">
        <v>1978</v>
      </c>
      <c r="N2302" s="29" t="s">
        <v>1988</v>
      </c>
      <c r="O2302" s="29" t="s">
        <v>1989</v>
      </c>
      <c r="P2302" s="29" t="s">
        <v>1981</v>
      </c>
      <c r="Q2302" s="29" t="s">
        <v>1982</v>
      </c>
      <c r="R2302" s="30">
        <v>43528</v>
      </c>
      <c r="S2302" s="30">
        <v>44105</v>
      </c>
      <c r="T2302" s="30">
        <v>44195</v>
      </c>
      <c r="U2302" s="30">
        <v>44543</v>
      </c>
      <c r="V2302" s="29" t="s">
        <v>1983</v>
      </c>
      <c r="W2302" s="29" t="s">
        <v>1984</v>
      </c>
      <c r="X2302" s="30">
        <v>45611</v>
      </c>
      <c r="Y2302" s="29" t="s">
        <v>2002</v>
      </c>
    </row>
    <row r="2303" spans="1:25" x14ac:dyDescent="0.25">
      <c r="A2303" s="28" t="s">
        <v>2261</v>
      </c>
      <c r="B2303" s="29" t="s">
        <v>2262</v>
      </c>
      <c r="C2303" s="29" t="s">
        <v>1069</v>
      </c>
      <c r="D2303" s="29" t="s">
        <v>2360</v>
      </c>
      <c r="E2303" s="29" t="s">
        <v>1070</v>
      </c>
      <c r="F2303" s="29" t="s">
        <v>1071</v>
      </c>
      <c r="G2303" s="29" t="s">
        <v>1975</v>
      </c>
      <c r="H2303" s="30">
        <v>44880</v>
      </c>
      <c r="I2303" s="30">
        <v>45976</v>
      </c>
      <c r="J2303" s="30" t="s">
        <v>1921</v>
      </c>
      <c r="K2303" s="29" t="s">
        <v>2264</v>
      </c>
      <c r="L2303" s="29" t="s">
        <v>2265</v>
      </c>
      <c r="M2303" s="29" t="s">
        <v>1978</v>
      </c>
      <c r="N2303" s="29" t="s">
        <v>1990</v>
      </c>
      <c r="O2303" s="29" t="s">
        <v>1991</v>
      </c>
      <c r="P2303" s="29" t="s">
        <v>1981</v>
      </c>
      <c r="Q2303" s="29" t="s">
        <v>1982</v>
      </c>
      <c r="R2303" s="30">
        <v>44198</v>
      </c>
      <c r="S2303" s="30">
        <v>44198</v>
      </c>
      <c r="T2303" s="30">
        <v>44531</v>
      </c>
      <c r="U2303" s="30">
        <v>45036</v>
      </c>
      <c r="V2303" s="29" t="s">
        <v>1983</v>
      </c>
      <c r="W2303" s="29" t="s">
        <v>1984</v>
      </c>
      <c r="X2303" s="30">
        <v>45611</v>
      </c>
      <c r="Y2303" s="29" t="s">
        <v>2002</v>
      </c>
    </row>
    <row r="2304" spans="1:25" x14ac:dyDescent="0.25">
      <c r="A2304" s="28" t="s">
        <v>2261</v>
      </c>
      <c r="B2304" s="29" t="s">
        <v>2262</v>
      </c>
      <c r="C2304" s="29" t="s">
        <v>1069</v>
      </c>
      <c r="D2304" s="29" t="s">
        <v>2360</v>
      </c>
      <c r="E2304" s="29" t="s">
        <v>1070</v>
      </c>
      <c r="F2304" s="29" t="s">
        <v>1071</v>
      </c>
      <c r="G2304" s="29" t="s">
        <v>1975</v>
      </c>
      <c r="H2304" s="30">
        <v>44880</v>
      </c>
      <c r="I2304" s="30">
        <v>45976</v>
      </c>
      <c r="J2304" s="30" t="s">
        <v>1921</v>
      </c>
      <c r="K2304" s="29" t="s">
        <v>2264</v>
      </c>
      <c r="L2304" s="29" t="s">
        <v>2265</v>
      </c>
      <c r="M2304" s="29" t="s">
        <v>1978</v>
      </c>
      <c r="N2304" s="29" t="s">
        <v>1992</v>
      </c>
      <c r="O2304" s="29" t="s">
        <v>1993</v>
      </c>
      <c r="P2304" s="29" t="s">
        <v>1981</v>
      </c>
      <c r="Q2304" s="29" t="s">
        <v>1982</v>
      </c>
      <c r="R2304" s="30">
        <v>45659</v>
      </c>
      <c r="S2304" s="30">
        <v>45581</v>
      </c>
      <c r="T2304" s="30">
        <v>45659</v>
      </c>
      <c r="U2304" s="30">
        <v>45581</v>
      </c>
      <c r="V2304" s="29" t="s">
        <v>1983</v>
      </c>
      <c r="W2304" s="29" t="s">
        <v>1984</v>
      </c>
      <c r="X2304" s="30">
        <v>45611</v>
      </c>
      <c r="Y2304" s="29" t="s">
        <v>2002</v>
      </c>
    </row>
    <row r="2305" spans="1:25" x14ac:dyDescent="0.25">
      <c r="A2305" s="28" t="s">
        <v>2261</v>
      </c>
      <c r="B2305" s="29" t="s">
        <v>2262</v>
      </c>
      <c r="C2305" s="29" t="s">
        <v>1069</v>
      </c>
      <c r="D2305" s="29" t="s">
        <v>2360</v>
      </c>
      <c r="E2305" s="29" t="s">
        <v>1070</v>
      </c>
      <c r="F2305" s="29" t="s">
        <v>1071</v>
      </c>
      <c r="G2305" s="29" t="s">
        <v>1975</v>
      </c>
      <c r="H2305" s="30">
        <v>44880</v>
      </c>
      <c r="I2305" s="30">
        <v>45976</v>
      </c>
      <c r="J2305" s="30" t="s">
        <v>1921</v>
      </c>
      <c r="K2305" s="29" t="s">
        <v>2264</v>
      </c>
      <c r="L2305" s="29" t="s">
        <v>2265</v>
      </c>
      <c r="M2305" s="29" t="s">
        <v>1978</v>
      </c>
      <c r="N2305" s="29" t="s">
        <v>1994</v>
      </c>
      <c r="O2305" s="29" t="s">
        <v>1995</v>
      </c>
      <c r="P2305" s="29" t="s">
        <v>1981</v>
      </c>
      <c r="Q2305" s="29" t="s">
        <v>1982</v>
      </c>
      <c r="R2305" s="30">
        <v>45660</v>
      </c>
      <c r="S2305" s="30">
        <v>45611</v>
      </c>
      <c r="T2305" s="30">
        <v>46042</v>
      </c>
      <c r="U2305" s="30"/>
      <c r="V2305" s="29" t="s">
        <v>1983</v>
      </c>
      <c r="W2305" s="29" t="s">
        <v>1984</v>
      </c>
      <c r="X2305" s="30">
        <v>45611</v>
      </c>
      <c r="Y2305" s="29" t="s">
        <v>2002</v>
      </c>
    </row>
    <row r="2306" spans="1:25" x14ac:dyDescent="0.25">
      <c r="A2306" s="28" t="s">
        <v>2261</v>
      </c>
      <c r="B2306" s="29" t="s">
        <v>2262</v>
      </c>
      <c r="C2306" s="29" t="s">
        <v>1069</v>
      </c>
      <c r="D2306" s="29" t="s">
        <v>2360</v>
      </c>
      <c r="E2306" s="29" t="s">
        <v>1070</v>
      </c>
      <c r="F2306" s="29" t="s">
        <v>1071</v>
      </c>
      <c r="G2306" s="29" t="s">
        <v>1975</v>
      </c>
      <c r="H2306" s="30">
        <v>44880</v>
      </c>
      <c r="I2306" s="30">
        <v>45976</v>
      </c>
      <c r="J2306" s="30" t="s">
        <v>1921</v>
      </c>
      <c r="K2306" s="29" t="s">
        <v>2264</v>
      </c>
      <c r="L2306" s="29" t="s">
        <v>2265</v>
      </c>
      <c r="M2306" s="29" t="s">
        <v>1978</v>
      </c>
      <c r="N2306" s="29" t="s">
        <v>1996</v>
      </c>
      <c r="O2306" s="29" t="s">
        <v>1997</v>
      </c>
      <c r="P2306" s="29" t="s">
        <v>1981</v>
      </c>
      <c r="Q2306" s="29" t="s">
        <v>1982</v>
      </c>
      <c r="R2306" s="30">
        <v>45976</v>
      </c>
      <c r="S2306" s="30">
        <v>45611</v>
      </c>
      <c r="T2306" s="30">
        <v>46024</v>
      </c>
      <c r="U2306" s="30"/>
      <c r="V2306" s="29" t="s">
        <v>1983</v>
      </c>
      <c r="W2306" s="29" t="s">
        <v>1984</v>
      </c>
      <c r="X2306" s="30">
        <v>45611</v>
      </c>
      <c r="Y2306" s="29" t="s">
        <v>2002</v>
      </c>
    </row>
    <row r="2307" spans="1:25" x14ac:dyDescent="0.25">
      <c r="A2307" s="28" t="s">
        <v>2261</v>
      </c>
      <c r="B2307" s="29" t="s">
        <v>2262</v>
      </c>
      <c r="C2307" s="29" t="s">
        <v>1003</v>
      </c>
      <c r="D2307" s="29" t="s">
        <v>2338</v>
      </c>
      <c r="E2307" s="29" t="s">
        <v>1004</v>
      </c>
      <c r="F2307" s="29" t="s">
        <v>1005</v>
      </c>
      <c r="G2307" s="29" t="s">
        <v>1975</v>
      </c>
      <c r="H2307" s="30">
        <v>44729</v>
      </c>
      <c r="I2307" s="30">
        <v>45716</v>
      </c>
      <c r="J2307" s="30" t="s">
        <v>1921</v>
      </c>
      <c r="K2307" s="29" t="s">
        <v>2264</v>
      </c>
      <c r="L2307" s="29" t="s">
        <v>2265</v>
      </c>
      <c r="M2307" s="29" t="s">
        <v>1978</v>
      </c>
      <c r="N2307" s="29" t="s">
        <v>1979</v>
      </c>
      <c r="O2307" s="29" t="s">
        <v>1980</v>
      </c>
      <c r="P2307" s="29" t="s">
        <v>1981</v>
      </c>
      <c r="Q2307" s="29" t="s">
        <v>1982</v>
      </c>
      <c r="R2307" s="30">
        <v>44447</v>
      </c>
      <c r="S2307" s="30">
        <v>44447</v>
      </c>
      <c r="T2307" s="30">
        <v>44459</v>
      </c>
      <c r="U2307" s="30">
        <v>44459</v>
      </c>
      <c r="V2307" s="29" t="s">
        <v>1983</v>
      </c>
      <c r="W2307" s="29" t="s">
        <v>1984</v>
      </c>
      <c r="X2307" s="30">
        <v>44985</v>
      </c>
      <c r="Y2307" s="29" t="s">
        <v>1985</v>
      </c>
    </row>
    <row r="2308" spans="1:25" x14ac:dyDescent="0.25">
      <c r="A2308" s="28" t="s">
        <v>2261</v>
      </c>
      <c r="B2308" s="29" t="s">
        <v>2262</v>
      </c>
      <c r="C2308" s="29" t="s">
        <v>1003</v>
      </c>
      <c r="D2308" s="29" t="s">
        <v>2338</v>
      </c>
      <c r="E2308" s="29" t="s">
        <v>1004</v>
      </c>
      <c r="F2308" s="29" t="s">
        <v>1005</v>
      </c>
      <c r="G2308" s="29" t="s">
        <v>1975</v>
      </c>
      <c r="H2308" s="30">
        <v>44729</v>
      </c>
      <c r="I2308" s="30">
        <v>45716</v>
      </c>
      <c r="J2308" s="30" t="s">
        <v>1921</v>
      </c>
      <c r="K2308" s="29" t="s">
        <v>2264</v>
      </c>
      <c r="L2308" s="29" t="s">
        <v>2265</v>
      </c>
      <c r="M2308" s="29" t="s">
        <v>1978</v>
      </c>
      <c r="N2308" s="29" t="s">
        <v>1986</v>
      </c>
      <c r="O2308" s="29" t="s">
        <v>1987</v>
      </c>
      <c r="P2308" s="29" t="s">
        <v>1981</v>
      </c>
      <c r="Q2308" s="29" t="s">
        <v>1982</v>
      </c>
      <c r="R2308" s="30">
        <v>44460</v>
      </c>
      <c r="S2308" s="30">
        <v>44460</v>
      </c>
      <c r="T2308" s="30">
        <v>44481</v>
      </c>
      <c r="U2308" s="30">
        <v>44481</v>
      </c>
      <c r="V2308" s="29" t="s">
        <v>1983</v>
      </c>
      <c r="W2308" s="29" t="s">
        <v>1984</v>
      </c>
      <c r="X2308" s="30">
        <v>44985</v>
      </c>
      <c r="Y2308" s="29" t="s">
        <v>1985</v>
      </c>
    </row>
    <row r="2309" spans="1:25" x14ac:dyDescent="0.25">
      <c r="A2309" s="28" t="s">
        <v>2261</v>
      </c>
      <c r="B2309" s="29" t="s">
        <v>2262</v>
      </c>
      <c r="C2309" s="29" t="s">
        <v>1003</v>
      </c>
      <c r="D2309" s="29" t="s">
        <v>2338</v>
      </c>
      <c r="E2309" s="29" t="s">
        <v>1004</v>
      </c>
      <c r="F2309" s="29" t="s">
        <v>1005</v>
      </c>
      <c r="G2309" s="29" t="s">
        <v>1975</v>
      </c>
      <c r="H2309" s="30">
        <v>44729</v>
      </c>
      <c r="I2309" s="30">
        <v>45716</v>
      </c>
      <c r="J2309" s="30" t="s">
        <v>1921</v>
      </c>
      <c r="K2309" s="29" t="s">
        <v>2264</v>
      </c>
      <c r="L2309" s="29" t="s">
        <v>2265</v>
      </c>
      <c r="M2309" s="29" t="s">
        <v>1978</v>
      </c>
      <c r="N2309" s="29" t="s">
        <v>1988</v>
      </c>
      <c r="O2309" s="29" t="s">
        <v>1989</v>
      </c>
      <c r="P2309" s="29" t="s">
        <v>1981</v>
      </c>
      <c r="Q2309" s="29" t="s">
        <v>1982</v>
      </c>
      <c r="R2309" s="30">
        <v>44482</v>
      </c>
      <c r="S2309" s="30">
        <v>44482</v>
      </c>
      <c r="T2309" s="30">
        <v>44543</v>
      </c>
      <c r="U2309" s="30">
        <v>44543</v>
      </c>
      <c r="V2309" s="29" t="s">
        <v>1983</v>
      </c>
      <c r="W2309" s="29" t="s">
        <v>1984</v>
      </c>
      <c r="X2309" s="30">
        <v>44985</v>
      </c>
      <c r="Y2309" s="29" t="s">
        <v>1985</v>
      </c>
    </row>
    <row r="2310" spans="1:25" x14ac:dyDescent="0.25">
      <c r="A2310" s="28" t="s">
        <v>2261</v>
      </c>
      <c r="B2310" s="29" t="s">
        <v>2262</v>
      </c>
      <c r="C2310" s="29" t="s">
        <v>1003</v>
      </c>
      <c r="D2310" s="29" t="s">
        <v>2338</v>
      </c>
      <c r="E2310" s="29" t="s">
        <v>1004</v>
      </c>
      <c r="F2310" s="29" t="s">
        <v>1005</v>
      </c>
      <c r="G2310" s="29" t="s">
        <v>1975</v>
      </c>
      <c r="H2310" s="30">
        <v>44729</v>
      </c>
      <c r="I2310" s="30">
        <v>45716</v>
      </c>
      <c r="J2310" s="30" t="s">
        <v>1921</v>
      </c>
      <c r="K2310" s="29" t="s">
        <v>2264</v>
      </c>
      <c r="L2310" s="29" t="s">
        <v>2265</v>
      </c>
      <c r="M2310" s="29" t="s">
        <v>1978</v>
      </c>
      <c r="N2310" s="29" t="s">
        <v>1990</v>
      </c>
      <c r="O2310" s="29" t="s">
        <v>1991</v>
      </c>
      <c r="P2310" s="29" t="s">
        <v>1981</v>
      </c>
      <c r="Q2310" s="29" t="s">
        <v>1982</v>
      </c>
      <c r="R2310" s="30">
        <v>45611</v>
      </c>
      <c r="S2310" s="30">
        <v>45611</v>
      </c>
      <c r="T2310" s="30">
        <v>45716</v>
      </c>
      <c r="U2310" s="30"/>
      <c r="V2310" s="29" t="s">
        <v>1983</v>
      </c>
      <c r="W2310" s="29" t="s">
        <v>1984</v>
      </c>
      <c r="X2310" s="30">
        <v>44985</v>
      </c>
      <c r="Y2310" s="29" t="s">
        <v>1985</v>
      </c>
    </row>
    <row r="2311" spans="1:25" x14ac:dyDescent="0.25">
      <c r="A2311" s="28" t="s">
        <v>2261</v>
      </c>
      <c r="B2311" s="29" t="s">
        <v>2262</v>
      </c>
      <c r="C2311" s="29" t="s">
        <v>1003</v>
      </c>
      <c r="D2311" s="29" t="s">
        <v>2338</v>
      </c>
      <c r="E2311" s="29" t="s">
        <v>1004</v>
      </c>
      <c r="F2311" s="29" t="s">
        <v>1005</v>
      </c>
      <c r="G2311" s="29" t="s">
        <v>1975</v>
      </c>
      <c r="H2311" s="30">
        <v>44729</v>
      </c>
      <c r="I2311" s="30">
        <v>45716</v>
      </c>
      <c r="J2311" s="30" t="s">
        <v>1921</v>
      </c>
      <c r="K2311" s="29" t="s">
        <v>2264</v>
      </c>
      <c r="L2311" s="29" t="s">
        <v>2265</v>
      </c>
      <c r="M2311" s="29" t="s">
        <v>1978</v>
      </c>
      <c r="N2311" s="29" t="s">
        <v>1992</v>
      </c>
      <c r="O2311" s="29" t="s">
        <v>1993</v>
      </c>
      <c r="P2311" s="29" t="s">
        <v>1981</v>
      </c>
      <c r="Q2311" s="29" t="s">
        <v>1982</v>
      </c>
      <c r="R2311" s="30">
        <v>45688</v>
      </c>
      <c r="S2311" s="30"/>
      <c r="T2311" s="30">
        <v>45777</v>
      </c>
      <c r="U2311" s="30"/>
      <c r="V2311" s="29" t="s">
        <v>1983</v>
      </c>
      <c r="W2311" s="29" t="s">
        <v>1984</v>
      </c>
      <c r="X2311" s="30">
        <v>44985</v>
      </c>
      <c r="Y2311" s="29" t="s">
        <v>1985</v>
      </c>
    </row>
    <row r="2312" spans="1:25" x14ac:dyDescent="0.25">
      <c r="A2312" s="28" t="s">
        <v>2261</v>
      </c>
      <c r="B2312" s="29" t="s">
        <v>2262</v>
      </c>
      <c r="C2312" s="29" t="s">
        <v>1003</v>
      </c>
      <c r="D2312" s="29" t="s">
        <v>2338</v>
      </c>
      <c r="E2312" s="29" t="s">
        <v>1004</v>
      </c>
      <c r="F2312" s="29" t="s">
        <v>1005</v>
      </c>
      <c r="G2312" s="29" t="s">
        <v>1975</v>
      </c>
      <c r="H2312" s="30">
        <v>44729</v>
      </c>
      <c r="I2312" s="30">
        <v>45716</v>
      </c>
      <c r="J2312" s="30" t="s">
        <v>1921</v>
      </c>
      <c r="K2312" s="29" t="s">
        <v>2264</v>
      </c>
      <c r="L2312" s="29" t="s">
        <v>2265</v>
      </c>
      <c r="M2312" s="29" t="s">
        <v>1978</v>
      </c>
      <c r="N2312" s="29" t="s">
        <v>1994</v>
      </c>
      <c r="O2312" s="29" t="s">
        <v>1995</v>
      </c>
      <c r="P2312" s="29" t="s">
        <v>1981</v>
      </c>
      <c r="Q2312" s="29" t="s">
        <v>1982</v>
      </c>
      <c r="R2312" s="30">
        <v>45762</v>
      </c>
      <c r="S2312" s="30"/>
      <c r="T2312" s="30">
        <v>46310</v>
      </c>
      <c r="U2312" s="30"/>
      <c r="V2312" s="29" t="s">
        <v>1983</v>
      </c>
      <c r="W2312" s="29" t="s">
        <v>1984</v>
      </c>
      <c r="X2312" s="30">
        <v>44985</v>
      </c>
      <c r="Y2312" s="29" t="s">
        <v>1985</v>
      </c>
    </row>
    <row r="2313" spans="1:25" x14ac:dyDescent="0.25">
      <c r="A2313" s="28" t="s">
        <v>2261</v>
      </c>
      <c r="B2313" s="29" t="s">
        <v>2262</v>
      </c>
      <c r="C2313" s="29" t="s">
        <v>1003</v>
      </c>
      <c r="D2313" s="29" t="s">
        <v>2338</v>
      </c>
      <c r="E2313" s="29" t="s">
        <v>1004</v>
      </c>
      <c r="F2313" s="29" t="s">
        <v>1005</v>
      </c>
      <c r="G2313" s="29" t="s">
        <v>1975</v>
      </c>
      <c r="H2313" s="30">
        <v>44729</v>
      </c>
      <c r="I2313" s="30">
        <v>45716</v>
      </c>
      <c r="J2313" s="30" t="s">
        <v>1921</v>
      </c>
      <c r="K2313" s="29" t="s">
        <v>2264</v>
      </c>
      <c r="L2313" s="29" t="s">
        <v>2265</v>
      </c>
      <c r="M2313" s="29" t="s">
        <v>1978</v>
      </c>
      <c r="N2313" s="29" t="s">
        <v>1996</v>
      </c>
      <c r="O2313" s="29" t="s">
        <v>1997</v>
      </c>
      <c r="P2313" s="29" t="s">
        <v>1981</v>
      </c>
      <c r="Q2313" s="29" t="s">
        <v>1982</v>
      </c>
      <c r="R2313" s="30">
        <v>46341</v>
      </c>
      <c r="S2313" s="30"/>
      <c r="T2313" s="30">
        <v>46402</v>
      </c>
      <c r="U2313" s="30"/>
      <c r="V2313" s="29" t="s">
        <v>1983</v>
      </c>
      <c r="W2313" s="29" t="s">
        <v>1984</v>
      </c>
      <c r="X2313" s="30">
        <v>44985</v>
      </c>
      <c r="Y2313" s="29" t="s">
        <v>1985</v>
      </c>
    </row>
    <row r="2314" spans="1:25" x14ac:dyDescent="0.25">
      <c r="A2314" s="28" t="s">
        <v>2261</v>
      </c>
      <c r="B2314" s="29" t="s">
        <v>2262</v>
      </c>
      <c r="C2314" s="29" t="s">
        <v>1009</v>
      </c>
      <c r="D2314" s="29" t="s">
        <v>2340</v>
      </c>
      <c r="E2314" s="29" t="s">
        <v>1010</v>
      </c>
      <c r="F2314" s="29" t="s">
        <v>1011</v>
      </c>
      <c r="G2314" s="29" t="s">
        <v>1975</v>
      </c>
      <c r="H2314" s="30">
        <v>44880</v>
      </c>
      <c r="I2314" s="30">
        <v>46022</v>
      </c>
      <c r="J2314" s="30" t="s">
        <v>1921</v>
      </c>
      <c r="K2314" s="29" t="s">
        <v>2264</v>
      </c>
      <c r="L2314" s="29" t="s">
        <v>2265</v>
      </c>
      <c r="M2314" s="29" t="s">
        <v>1978</v>
      </c>
      <c r="N2314" s="29" t="s">
        <v>1979</v>
      </c>
      <c r="O2314" s="29" t="s">
        <v>1980</v>
      </c>
      <c r="P2314" s="29" t="s">
        <v>1981</v>
      </c>
      <c r="Q2314" s="29" t="s">
        <v>1982</v>
      </c>
      <c r="R2314" s="30">
        <v>44512</v>
      </c>
      <c r="S2314" s="30">
        <v>44512</v>
      </c>
      <c r="T2314" s="30">
        <v>44519</v>
      </c>
      <c r="U2314" s="30">
        <v>44519</v>
      </c>
      <c r="V2314" s="29" t="s">
        <v>2000</v>
      </c>
      <c r="W2314" s="29" t="s">
        <v>2001</v>
      </c>
      <c r="X2314" s="30">
        <v>44880</v>
      </c>
      <c r="Y2314" s="29" t="s">
        <v>1985</v>
      </c>
    </row>
    <row r="2315" spans="1:25" x14ac:dyDescent="0.25">
      <c r="A2315" s="28" t="s">
        <v>2261</v>
      </c>
      <c r="B2315" s="29" t="s">
        <v>2262</v>
      </c>
      <c r="C2315" s="29" t="s">
        <v>1009</v>
      </c>
      <c r="D2315" s="29" t="s">
        <v>2340</v>
      </c>
      <c r="E2315" s="29" t="s">
        <v>1010</v>
      </c>
      <c r="F2315" s="29" t="s">
        <v>1011</v>
      </c>
      <c r="G2315" s="29" t="s">
        <v>1975</v>
      </c>
      <c r="H2315" s="30">
        <v>44880</v>
      </c>
      <c r="I2315" s="30">
        <v>46022</v>
      </c>
      <c r="J2315" s="30" t="s">
        <v>1921</v>
      </c>
      <c r="K2315" s="29" t="s">
        <v>2264</v>
      </c>
      <c r="L2315" s="29" t="s">
        <v>2265</v>
      </c>
      <c r="M2315" s="29" t="s">
        <v>1978</v>
      </c>
      <c r="N2315" s="29" t="s">
        <v>1986</v>
      </c>
      <c r="O2315" s="29" t="s">
        <v>1987</v>
      </c>
      <c r="P2315" s="29" t="s">
        <v>1981</v>
      </c>
      <c r="Q2315" s="29" t="s">
        <v>1982</v>
      </c>
      <c r="R2315" s="30">
        <v>44522</v>
      </c>
      <c r="S2315" s="30">
        <v>44522</v>
      </c>
      <c r="T2315" s="30">
        <v>44526</v>
      </c>
      <c r="U2315" s="30">
        <v>44526</v>
      </c>
      <c r="V2315" s="29" t="s">
        <v>2000</v>
      </c>
      <c r="W2315" s="29" t="s">
        <v>2001</v>
      </c>
      <c r="X2315" s="30">
        <v>44880</v>
      </c>
      <c r="Y2315" s="29" t="s">
        <v>1985</v>
      </c>
    </row>
    <row r="2316" spans="1:25" x14ac:dyDescent="0.25">
      <c r="A2316" s="28" t="s">
        <v>2261</v>
      </c>
      <c r="B2316" s="29" t="s">
        <v>2262</v>
      </c>
      <c r="C2316" s="29" t="s">
        <v>1009</v>
      </c>
      <c r="D2316" s="29" t="s">
        <v>2340</v>
      </c>
      <c r="E2316" s="29" t="s">
        <v>1010</v>
      </c>
      <c r="F2316" s="29" t="s">
        <v>1011</v>
      </c>
      <c r="G2316" s="29" t="s">
        <v>1975</v>
      </c>
      <c r="H2316" s="30">
        <v>44880</v>
      </c>
      <c r="I2316" s="30">
        <v>46022</v>
      </c>
      <c r="J2316" s="30" t="s">
        <v>1921</v>
      </c>
      <c r="K2316" s="29" t="s">
        <v>2264</v>
      </c>
      <c r="L2316" s="29" t="s">
        <v>2265</v>
      </c>
      <c r="M2316" s="29" t="s">
        <v>1978</v>
      </c>
      <c r="N2316" s="29" t="s">
        <v>1988</v>
      </c>
      <c r="O2316" s="29" t="s">
        <v>1989</v>
      </c>
      <c r="P2316" s="29" t="s">
        <v>1981</v>
      </c>
      <c r="Q2316" s="29" t="s">
        <v>1982</v>
      </c>
      <c r="R2316" s="30">
        <v>44527</v>
      </c>
      <c r="S2316" s="30">
        <v>44527</v>
      </c>
      <c r="T2316" s="30">
        <v>44540</v>
      </c>
      <c r="U2316" s="30">
        <v>44540</v>
      </c>
      <c r="V2316" s="29" t="s">
        <v>2000</v>
      </c>
      <c r="W2316" s="29" t="s">
        <v>2001</v>
      </c>
      <c r="X2316" s="30">
        <v>44880</v>
      </c>
      <c r="Y2316" s="29" t="s">
        <v>1985</v>
      </c>
    </row>
    <row r="2317" spans="1:25" x14ac:dyDescent="0.25">
      <c r="A2317" s="28" t="s">
        <v>2261</v>
      </c>
      <c r="B2317" s="29" t="s">
        <v>2262</v>
      </c>
      <c r="C2317" s="29" t="s">
        <v>1009</v>
      </c>
      <c r="D2317" s="29" t="s">
        <v>2340</v>
      </c>
      <c r="E2317" s="29" t="s">
        <v>1010</v>
      </c>
      <c r="F2317" s="29" t="s">
        <v>1011</v>
      </c>
      <c r="G2317" s="29" t="s">
        <v>1975</v>
      </c>
      <c r="H2317" s="30">
        <v>44880</v>
      </c>
      <c r="I2317" s="30">
        <v>46022</v>
      </c>
      <c r="J2317" s="30" t="s">
        <v>1921</v>
      </c>
      <c r="K2317" s="29" t="s">
        <v>2264</v>
      </c>
      <c r="L2317" s="29" t="s">
        <v>2265</v>
      </c>
      <c r="M2317" s="29" t="s">
        <v>1978</v>
      </c>
      <c r="N2317" s="29" t="s">
        <v>1990</v>
      </c>
      <c r="O2317" s="29" t="s">
        <v>1991</v>
      </c>
      <c r="P2317" s="29" t="s">
        <v>1981</v>
      </c>
      <c r="Q2317" s="29" t="s">
        <v>1982</v>
      </c>
      <c r="R2317" s="30">
        <v>45520</v>
      </c>
      <c r="S2317" s="30">
        <v>45520</v>
      </c>
      <c r="T2317" s="30">
        <v>45716</v>
      </c>
      <c r="U2317" s="30"/>
      <c r="V2317" s="29" t="s">
        <v>2000</v>
      </c>
      <c r="W2317" s="29" t="s">
        <v>2001</v>
      </c>
      <c r="X2317" s="30">
        <v>44880</v>
      </c>
      <c r="Y2317" s="29" t="s">
        <v>1985</v>
      </c>
    </row>
    <row r="2318" spans="1:25" x14ac:dyDescent="0.25">
      <c r="A2318" s="28" t="s">
        <v>2261</v>
      </c>
      <c r="B2318" s="29" t="s">
        <v>2262</v>
      </c>
      <c r="C2318" s="29" t="s">
        <v>1009</v>
      </c>
      <c r="D2318" s="29" t="s">
        <v>2340</v>
      </c>
      <c r="E2318" s="29" t="s">
        <v>1010</v>
      </c>
      <c r="F2318" s="29" t="s">
        <v>1011</v>
      </c>
      <c r="G2318" s="29" t="s">
        <v>1975</v>
      </c>
      <c r="H2318" s="30">
        <v>44880</v>
      </c>
      <c r="I2318" s="30">
        <v>46022</v>
      </c>
      <c r="J2318" s="30" t="s">
        <v>1921</v>
      </c>
      <c r="K2318" s="29" t="s">
        <v>2264</v>
      </c>
      <c r="L2318" s="29" t="s">
        <v>2265</v>
      </c>
      <c r="M2318" s="29" t="s">
        <v>1978</v>
      </c>
      <c r="N2318" s="29" t="s">
        <v>1992</v>
      </c>
      <c r="O2318" s="29" t="s">
        <v>1993</v>
      </c>
      <c r="P2318" s="29" t="s">
        <v>1981</v>
      </c>
      <c r="Q2318" s="29" t="s">
        <v>1982</v>
      </c>
      <c r="R2318" s="30">
        <v>45717</v>
      </c>
      <c r="S2318" s="30"/>
      <c r="T2318" s="30">
        <v>45747</v>
      </c>
      <c r="U2318" s="30"/>
      <c r="V2318" s="29" t="s">
        <v>2000</v>
      </c>
      <c r="W2318" s="29" t="s">
        <v>2001</v>
      </c>
      <c r="X2318" s="30">
        <v>44880</v>
      </c>
      <c r="Y2318" s="29" t="s">
        <v>1985</v>
      </c>
    </row>
    <row r="2319" spans="1:25" x14ac:dyDescent="0.25">
      <c r="A2319" s="28" t="s">
        <v>2261</v>
      </c>
      <c r="B2319" s="29" t="s">
        <v>2262</v>
      </c>
      <c r="C2319" s="29" t="s">
        <v>1009</v>
      </c>
      <c r="D2319" s="29" t="s">
        <v>2340</v>
      </c>
      <c r="E2319" s="29" t="s">
        <v>1010</v>
      </c>
      <c r="F2319" s="29" t="s">
        <v>1011</v>
      </c>
      <c r="G2319" s="29" t="s">
        <v>1975</v>
      </c>
      <c r="H2319" s="30">
        <v>44880</v>
      </c>
      <c r="I2319" s="30">
        <v>46022</v>
      </c>
      <c r="J2319" s="30" t="s">
        <v>1921</v>
      </c>
      <c r="K2319" s="29" t="s">
        <v>2264</v>
      </c>
      <c r="L2319" s="29" t="s">
        <v>2265</v>
      </c>
      <c r="M2319" s="29" t="s">
        <v>1978</v>
      </c>
      <c r="N2319" s="29" t="s">
        <v>1994</v>
      </c>
      <c r="O2319" s="29" t="s">
        <v>1995</v>
      </c>
      <c r="P2319" s="29" t="s">
        <v>1981</v>
      </c>
      <c r="Q2319" s="29" t="s">
        <v>1982</v>
      </c>
      <c r="R2319" s="30">
        <v>45748</v>
      </c>
      <c r="S2319" s="30"/>
      <c r="T2319" s="30">
        <v>45989</v>
      </c>
      <c r="U2319" s="30"/>
      <c r="V2319" s="29" t="s">
        <v>2000</v>
      </c>
      <c r="W2319" s="29" t="s">
        <v>2001</v>
      </c>
      <c r="X2319" s="30">
        <v>44880</v>
      </c>
      <c r="Y2319" s="29" t="s">
        <v>1985</v>
      </c>
    </row>
    <row r="2320" spans="1:25" x14ac:dyDescent="0.25">
      <c r="A2320" s="28" t="s">
        <v>2261</v>
      </c>
      <c r="B2320" s="29" t="s">
        <v>2262</v>
      </c>
      <c r="C2320" s="29" t="s">
        <v>1009</v>
      </c>
      <c r="D2320" s="29" t="s">
        <v>2340</v>
      </c>
      <c r="E2320" s="29" t="s">
        <v>1010</v>
      </c>
      <c r="F2320" s="29" t="s">
        <v>1011</v>
      </c>
      <c r="G2320" s="29" t="s">
        <v>1975</v>
      </c>
      <c r="H2320" s="30">
        <v>44880</v>
      </c>
      <c r="I2320" s="30">
        <v>46022</v>
      </c>
      <c r="J2320" s="30" t="s">
        <v>1921</v>
      </c>
      <c r="K2320" s="29" t="s">
        <v>2264</v>
      </c>
      <c r="L2320" s="29" t="s">
        <v>2265</v>
      </c>
      <c r="M2320" s="29" t="s">
        <v>1978</v>
      </c>
      <c r="N2320" s="29" t="s">
        <v>1996</v>
      </c>
      <c r="O2320" s="29" t="s">
        <v>1997</v>
      </c>
      <c r="P2320" s="29" t="s">
        <v>1981</v>
      </c>
      <c r="Q2320" s="29" t="s">
        <v>1982</v>
      </c>
      <c r="R2320" s="30">
        <v>45992</v>
      </c>
      <c r="S2320" s="30"/>
      <c r="T2320" s="30">
        <v>46022</v>
      </c>
      <c r="U2320" s="30"/>
      <c r="V2320" s="29" t="s">
        <v>2000</v>
      </c>
      <c r="W2320" s="29" t="s">
        <v>2001</v>
      </c>
      <c r="X2320" s="30">
        <v>44880</v>
      </c>
      <c r="Y2320" s="29" t="s">
        <v>1985</v>
      </c>
    </row>
    <row r="2321" spans="1:25" x14ac:dyDescent="0.25">
      <c r="A2321" s="28" t="s">
        <v>2261</v>
      </c>
      <c r="B2321" s="29" t="s">
        <v>2262</v>
      </c>
      <c r="C2321" s="29" t="s">
        <v>1033</v>
      </c>
      <c r="D2321" s="29" t="s">
        <v>2348</v>
      </c>
      <c r="E2321" s="29" t="s">
        <v>1034</v>
      </c>
      <c r="F2321" s="29" t="s">
        <v>1035</v>
      </c>
      <c r="G2321" s="29" t="s">
        <v>1975</v>
      </c>
      <c r="H2321" s="30">
        <v>44544</v>
      </c>
      <c r="I2321" s="30">
        <v>46022</v>
      </c>
      <c r="J2321" s="30" t="s">
        <v>1921</v>
      </c>
      <c r="K2321" s="29" t="s">
        <v>2264</v>
      </c>
      <c r="L2321" s="29" t="s">
        <v>2265</v>
      </c>
      <c r="M2321" s="29" t="s">
        <v>1978</v>
      </c>
      <c r="N2321" s="29" t="s">
        <v>1979</v>
      </c>
      <c r="O2321" s="29" t="s">
        <v>1980</v>
      </c>
      <c r="P2321" s="29" t="s">
        <v>1981</v>
      </c>
      <c r="Q2321" s="29" t="s">
        <v>1982</v>
      </c>
      <c r="R2321" s="30">
        <v>44880</v>
      </c>
      <c r="S2321" s="30">
        <v>44515</v>
      </c>
      <c r="T2321" s="30">
        <v>44909</v>
      </c>
      <c r="U2321" s="30">
        <v>44544</v>
      </c>
      <c r="V2321" s="29" t="s">
        <v>1983</v>
      </c>
      <c r="W2321" s="29" t="s">
        <v>1984</v>
      </c>
      <c r="X2321" s="30">
        <v>44880</v>
      </c>
      <c r="Y2321" s="29" t="s">
        <v>1985</v>
      </c>
    </row>
    <row r="2322" spans="1:25" x14ac:dyDescent="0.25">
      <c r="A2322" s="28" t="s">
        <v>2261</v>
      </c>
      <c r="B2322" s="29" t="s">
        <v>2262</v>
      </c>
      <c r="C2322" s="29" t="s">
        <v>1033</v>
      </c>
      <c r="D2322" s="29" t="s">
        <v>2348</v>
      </c>
      <c r="E2322" s="29" t="s">
        <v>1034</v>
      </c>
      <c r="F2322" s="29" t="s">
        <v>1035</v>
      </c>
      <c r="G2322" s="29" t="s">
        <v>1975</v>
      </c>
      <c r="H2322" s="30">
        <v>44544</v>
      </c>
      <c r="I2322" s="30">
        <v>46022</v>
      </c>
      <c r="J2322" s="30" t="s">
        <v>1921</v>
      </c>
      <c r="K2322" s="29" t="s">
        <v>2264</v>
      </c>
      <c r="L2322" s="29" t="s">
        <v>2265</v>
      </c>
      <c r="M2322" s="29" t="s">
        <v>1978</v>
      </c>
      <c r="N2322" s="29" t="s">
        <v>1986</v>
      </c>
      <c r="O2322" s="29" t="s">
        <v>1987</v>
      </c>
      <c r="P2322" s="29" t="s">
        <v>1981</v>
      </c>
      <c r="Q2322" s="29" t="s">
        <v>1982</v>
      </c>
      <c r="R2322" s="30">
        <v>44965</v>
      </c>
      <c r="S2322" s="30">
        <v>44988</v>
      </c>
      <c r="T2322" s="30">
        <v>44972</v>
      </c>
      <c r="U2322" s="30">
        <v>45006</v>
      </c>
      <c r="V2322" s="29" t="s">
        <v>1983</v>
      </c>
      <c r="W2322" s="29" t="s">
        <v>1984</v>
      </c>
      <c r="X2322" s="30">
        <v>44880</v>
      </c>
      <c r="Y2322" s="29" t="s">
        <v>1985</v>
      </c>
    </row>
    <row r="2323" spans="1:25" x14ac:dyDescent="0.25">
      <c r="A2323" s="28" t="s">
        <v>2261</v>
      </c>
      <c r="B2323" s="29" t="s">
        <v>2262</v>
      </c>
      <c r="C2323" s="29" t="s">
        <v>1033</v>
      </c>
      <c r="D2323" s="29" t="s">
        <v>2348</v>
      </c>
      <c r="E2323" s="29" t="s">
        <v>1034</v>
      </c>
      <c r="F2323" s="29" t="s">
        <v>1035</v>
      </c>
      <c r="G2323" s="29" t="s">
        <v>1975</v>
      </c>
      <c r="H2323" s="30">
        <v>44544</v>
      </c>
      <c r="I2323" s="30">
        <v>46022</v>
      </c>
      <c r="J2323" s="30" t="s">
        <v>1921</v>
      </c>
      <c r="K2323" s="29" t="s">
        <v>2264</v>
      </c>
      <c r="L2323" s="29" t="s">
        <v>2265</v>
      </c>
      <c r="M2323" s="29" t="s">
        <v>1978</v>
      </c>
      <c r="N2323" s="29" t="s">
        <v>1988</v>
      </c>
      <c r="O2323" s="29" t="s">
        <v>1989</v>
      </c>
      <c r="P2323" s="29" t="s">
        <v>1981</v>
      </c>
      <c r="Q2323" s="29" t="s">
        <v>1982</v>
      </c>
      <c r="R2323" s="30">
        <v>44977</v>
      </c>
      <c r="S2323" s="30">
        <v>45091</v>
      </c>
      <c r="T2323" s="30">
        <v>45260</v>
      </c>
      <c r="U2323" s="30">
        <v>45411</v>
      </c>
      <c r="V2323" s="29" t="s">
        <v>1983</v>
      </c>
      <c r="W2323" s="29" t="s">
        <v>1984</v>
      </c>
      <c r="X2323" s="30">
        <v>44880</v>
      </c>
      <c r="Y2323" s="29" t="s">
        <v>1985</v>
      </c>
    </row>
    <row r="2324" spans="1:25" x14ac:dyDescent="0.25">
      <c r="A2324" s="28" t="s">
        <v>2261</v>
      </c>
      <c r="B2324" s="29" t="s">
        <v>2262</v>
      </c>
      <c r="C2324" s="29" t="s">
        <v>1033</v>
      </c>
      <c r="D2324" s="29" t="s">
        <v>2348</v>
      </c>
      <c r="E2324" s="29" t="s">
        <v>1034</v>
      </c>
      <c r="F2324" s="29" t="s">
        <v>1035</v>
      </c>
      <c r="G2324" s="29" t="s">
        <v>1975</v>
      </c>
      <c r="H2324" s="30">
        <v>44544</v>
      </c>
      <c r="I2324" s="30">
        <v>46022</v>
      </c>
      <c r="J2324" s="30" t="s">
        <v>1921</v>
      </c>
      <c r="K2324" s="29" t="s">
        <v>2264</v>
      </c>
      <c r="L2324" s="29" t="s">
        <v>2265</v>
      </c>
      <c r="M2324" s="29" t="s">
        <v>1978</v>
      </c>
      <c r="N2324" s="29" t="s">
        <v>1990</v>
      </c>
      <c r="O2324" s="29" t="s">
        <v>1991</v>
      </c>
      <c r="P2324" s="29" t="s">
        <v>1981</v>
      </c>
      <c r="Q2324" s="29" t="s">
        <v>1982</v>
      </c>
      <c r="R2324" s="30">
        <v>45017</v>
      </c>
      <c r="S2324" s="30">
        <v>45091</v>
      </c>
      <c r="T2324" s="30">
        <v>45282</v>
      </c>
      <c r="U2324" s="30">
        <v>45411</v>
      </c>
      <c r="V2324" s="29" t="s">
        <v>1983</v>
      </c>
      <c r="W2324" s="29" t="s">
        <v>1984</v>
      </c>
      <c r="X2324" s="30">
        <v>44880</v>
      </c>
      <c r="Y2324" s="29" t="s">
        <v>1985</v>
      </c>
    </row>
    <row r="2325" spans="1:25" x14ac:dyDescent="0.25">
      <c r="A2325" s="28" t="s">
        <v>2261</v>
      </c>
      <c r="B2325" s="29" t="s">
        <v>2262</v>
      </c>
      <c r="C2325" s="29" t="s">
        <v>1033</v>
      </c>
      <c r="D2325" s="29" t="s">
        <v>2348</v>
      </c>
      <c r="E2325" s="29" t="s">
        <v>1034</v>
      </c>
      <c r="F2325" s="29" t="s">
        <v>1035</v>
      </c>
      <c r="G2325" s="29" t="s">
        <v>1975</v>
      </c>
      <c r="H2325" s="30">
        <v>44544</v>
      </c>
      <c r="I2325" s="30">
        <v>46022</v>
      </c>
      <c r="J2325" s="30" t="s">
        <v>1921</v>
      </c>
      <c r="K2325" s="29" t="s">
        <v>2264</v>
      </c>
      <c r="L2325" s="29" t="s">
        <v>2265</v>
      </c>
      <c r="M2325" s="29" t="s">
        <v>1978</v>
      </c>
      <c r="N2325" s="29" t="s">
        <v>1992</v>
      </c>
      <c r="O2325" s="29" t="s">
        <v>1993</v>
      </c>
      <c r="P2325" s="29" t="s">
        <v>1981</v>
      </c>
      <c r="Q2325" s="29" t="s">
        <v>1982</v>
      </c>
      <c r="R2325" s="30">
        <v>45428</v>
      </c>
      <c r="S2325" s="30"/>
      <c r="T2325" s="30">
        <v>45565</v>
      </c>
      <c r="U2325" s="30"/>
      <c r="V2325" s="29" t="s">
        <v>1983</v>
      </c>
      <c r="W2325" s="29" t="s">
        <v>1984</v>
      </c>
      <c r="X2325" s="30">
        <v>44880</v>
      </c>
      <c r="Y2325" s="29" t="s">
        <v>1985</v>
      </c>
    </row>
    <row r="2326" spans="1:25" x14ac:dyDescent="0.25">
      <c r="A2326" s="28" t="s">
        <v>2261</v>
      </c>
      <c r="B2326" s="29" t="s">
        <v>2262</v>
      </c>
      <c r="C2326" s="29" t="s">
        <v>1033</v>
      </c>
      <c r="D2326" s="29" t="s">
        <v>2348</v>
      </c>
      <c r="E2326" s="29" t="s">
        <v>1034</v>
      </c>
      <c r="F2326" s="29" t="s">
        <v>1035</v>
      </c>
      <c r="G2326" s="29" t="s">
        <v>1975</v>
      </c>
      <c r="H2326" s="30">
        <v>44544</v>
      </c>
      <c r="I2326" s="30">
        <v>46022</v>
      </c>
      <c r="J2326" s="30" t="s">
        <v>1921</v>
      </c>
      <c r="K2326" s="29" t="s">
        <v>2264</v>
      </c>
      <c r="L2326" s="29" t="s">
        <v>2265</v>
      </c>
      <c r="M2326" s="29" t="s">
        <v>1978</v>
      </c>
      <c r="N2326" s="29" t="s">
        <v>1994</v>
      </c>
      <c r="O2326" s="29" t="s">
        <v>1995</v>
      </c>
      <c r="P2326" s="29" t="s">
        <v>1981</v>
      </c>
      <c r="Q2326" s="29" t="s">
        <v>1982</v>
      </c>
      <c r="R2326" s="30">
        <v>45566</v>
      </c>
      <c r="S2326" s="30"/>
      <c r="T2326" s="30">
        <v>45910</v>
      </c>
      <c r="U2326" s="30"/>
      <c r="V2326" s="29" t="s">
        <v>1983</v>
      </c>
      <c r="W2326" s="29" t="s">
        <v>1984</v>
      </c>
      <c r="X2326" s="30">
        <v>44880</v>
      </c>
      <c r="Y2326" s="29" t="s">
        <v>1985</v>
      </c>
    </row>
    <row r="2327" spans="1:25" x14ac:dyDescent="0.25">
      <c r="A2327" s="28" t="s">
        <v>2261</v>
      </c>
      <c r="B2327" s="29" t="s">
        <v>2262</v>
      </c>
      <c r="C2327" s="29" t="s">
        <v>1033</v>
      </c>
      <c r="D2327" s="29" t="s">
        <v>2348</v>
      </c>
      <c r="E2327" s="29" t="s">
        <v>1034</v>
      </c>
      <c r="F2327" s="29" t="s">
        <v>1035</v>
      </c>
      <c r="G2327" s="29" t="s">
        <v>1975</v>
      </c>
      <c r="H2327" s="30">
        <v>44544</v>
      </c>
      <c r="I2327" s="30">
        <v>46022</v>
      </c>
      <c r="J2327" s="30" t="s">
        <v>1921</v>
      </c>
      <c r="K2327" s="29" t="s">
        <v>2264</v>
      </c>
      <c r="L2327" s="29" t="s">
        <v>2265</v>
      </c>
      <c r="M2327" s="29" t="s">
        <v>1978</v>
      </c>
      <c r="N2327" s="29" t="s">
        <v>1996</v>
      </c>
      <c r="O2327" s="29" t="s">
        <v>1997</v>
      </c>
      <c r="P2327" s="29" t="s">
        <v>1981</v>
      </c>
      <c r="Q2327" s="29" t="s">
        <v>1982</v>
      </c>
      <c r="R2327" s="30">
        <v>45915</v>
      </c>
      <c r="S2327" s="30"/>
      <c r="T2327" s="30">
        <v>45976</v>
      </c>
      <c r="U2327" s="30"/>
      <c r="V2327" s="29" t="s">
        <v>1983</v>
      </c>
      <c r="W2327" s="29" t="s">
        <v>1984</v>
      </c>
      <c r="X2327" s="30">
        <v>44880</v>
      </c>
      <c r="Y2327" s="29" t="s">
        <v>1985</v>
      </c>
    </row>
    <row r="2328" spans="1:25" x14ac:dyDescent="0.25">
      <c r="A2328" s="28" t="s">
        <v>2261</v>
      </c>
      <c r="B2328" s="29" t="s">
        <v>2262</v>
      </c>
      <c r="C2328" s="29" t="s">
        <v>785</v>
      </c>
      <c r="D2328" s="29" t="s">
        <v>2263</v>
      </c>
      <c r="E2328" s="29" t="s">
        <v>786</v>
      </c>
      <c r="F2328" s="29" t="s">
        <v>787</v>
      </c>
      <c r="G2328" s="29" t="s">
        <v>1975</v>
      </c>
      <c r="H2328" s="30">
        <v>44978</v>
      </c>
      <c r="I2328" s="30">
        <v>46022</v>
      </c>
      <c r="J2328" s="30">
        <v>45838</v>
      </c>
      <c r="K2328" s="29" t="s">
        <v>2264</v>
      </c>
      <c r="L2328" s="29" t="s">
        <v>2265</v>
      </c>
      <c r="M2328" s="29" t="s">
        <v>1978</v>
      </c>
      <c r="N2328" s="29" t="s">
        <v>1979</v>
      </c>
      <c r="O2328" s="29" t="s">
        <v>1980</v>
      </c>
      <c r="P2328" s="29" t="s">
        <v>1981</v>
      </c>
      <c r="Q2328" s="29" t="s">
        <v>1982</v>
      </c>
      <c r="R2328" s="30">
        <v>44470</v>
      </c>
      <c r="S2328" s="30">
        <v>44531</v>
      </c>
      <c r="T2328" s="30">
        <v>44530</v>
      </c>
      <c r="U2328" s="30">
        <v>44544</v>
      </c>
      <c r="V2328" s="29" t="s">
        <v>1983</v>
      </c>
      <c r="W2328" s="29" t="s">
        <v>1984</v>
      </c>
      <c r="X2328" s="30">
        <v>44880</v>
      </c>
      <c r="Y2328" s="29" t="s">
        <v>1985</v>
      </c>
    </row>
    <row r="2329" spans="1:25" x14ac:dyDescent="0.25">
      <c r="A2329" s="28" t="s">
        <v>2261</v>
      </c>
      <c r="B2329" s="29" t="s">
        <v>2262</v>
      </c>
      <c r="C2329" s="29" t="s">
        <v>785</v>
      </c>
      <c r="D2329" s="29" t="s">
        <v>2263</v>
      </c>
      <c r="E2329" s="29" t="s">
        <v>786</v>
      </c>
      <c r="F2329" s="29" t="s">
        <v>787</v>
      </c>
      <c r="G2329" s="29" t="s">
        <v>1975</v>
      </c>
      <c r="H2329" s="30">
        <v>44978</v>
      </c>
      <c r="I2329" s="30">
        <v>46022</v>
      </c>
      <c r="J2329" s="30">
        <v>45838</v>
      </c>
      <c r="K2329" s="29" t="s">
        <v>2264</v>
      </c>
      <c r="L2329" s="29" t="s">
        <v>2265</v>
      </c>
      <c r="M2329" s="29" t="s">
        <v>1978</v>
      </c>
      <c r="N2329" s="29" t="s">
        <v>1986</v>
      </c>
      <c r="O2329" s="29" t="s">
        <v>1987</v>
      </c>
      <c r="P2329" s="29" t="s">
        <v>1981</v>
      </c>
      <c r="Q2329" s="29" t="s">
        <v>1982</v>
      </c>
      <c r="R2329" s="30">
        <v>45170</v>
      </c>
      <c r="S2329" s="30">
        <v>45377</v>
      </c>
      <c r="T2329" s="30">
        <v>45291</v>
      </c>
      <c r="U2329" s="30"/>
      <c r="V2329" s="29" t="s">
        <v>1983</v>
      </c>
      <c r="W2329" s="29" t="s">
        <v>1984</v>
      </c>
      <c r="X2329" s="30">
        <v>44880</v>
      </c>
      <c r="Y2329" s="29" t="s">
        <v>1985</v>
      </c>
    </row>
    <row r="2330" spans="1:25" x14ac:dyDescent="0.25">
      <c r="A2330" s="28" t="s">
        <v>2261</v>
      </c>
      <c r="B2330" s="29" t="s">
        <v>2262</v>
      </c>
      <c r="C2330" s="29" t="s">
        <v>785</v>
      </c>
      <c r="D2330" s="29" t="s">
        <v>2263</v>
      </c>
      <c r="E2330" s="29" t="s">
        <v>786</v>
      </c>
      <c r="F2330" s="29" t="s">
        <v>787</v>
      </c>
      <c r="G2330" s="29" t="s">
        <v>1975</v>
      </c>
      <c r="H2330" s="30">
        <v>44978</v>
      </c>
      <c r="I2330" s="30">
        <v>46022</v>
      </c>
      <c r="J2330" s="30">
        <v>45838</v>
      </c>
      <c r="K2330" s="29" t="s">
        <v>2264</v>
      </c>
      <c r="L2330" s="29" t="s">
        <v>2265</v>
      </c>
      <c r="M2330" s="29" t="s">
        <v>1978</v>
      </c>
      <c r="N2330" s="29" t="s">
        <v>1988</v>
      </c>
      <c r="O2330" s="29" t="s">
        <v>1989</v>
      </c>
      <c r="P2330" s="29" t="s">
        <v>1981</v>
      </c>
      <c r="Q2330" s="29" t="s">
        <v>1982</v>
      </c>
      <c r="R2330" s="30">
        <v>45292</v>
      </c>
      <c r="S2330" s="30"/>
      <c r="T2330" s="30">
        <v>45412</v>
      </c>
      <c r="U2330" s="30"/>
      <c r="V2330" s="29" t="s">
        <v>1983</v>
      </c>
      <c r="W2330" s="29" t="s">
        <v>1984</v>
      </c>
      <c r="X2330" s="30">
        <v>44880</v>
      </c>
      <c r="Y2330" s="29" t="s">
        <v>1985</v>
      </c>
    </row>
    <row r="2331" spans="1:25" x14ac:dyDescent="0.25">
      <c r="A2331" s="28" t="s">
        <v>2261</v>
      </c>
      <c r="B2331" s="29" t="s">
        <v>2262</v>
      </c>
      <c r="C2331" s="29" t="s">
        <v>785</v>
      </c>
      <c r="D2331" s="29" t="s">
        <v>2263</v>
      </c>
      <c r="E2331" s="29" t="s">
        <v>786</v>
      </c>
      <c r="F2331" s="29" t="s">
        <v>787</v>
      </c>
      <c r="G2331" s="29" t="s">
        <v>1975</v>
      </c>
      <c r="H2331" s="30">
        <v>44978</v>
      </c>
      <c r="I2331" s="30">
        <v>46022</v>
      </c>
      <c r="J2331" s="30">
        <v>45838</v>
      </c>
      <c r="K2331" s="29" t="s">
        <v>2264</v>
      </c>
      <c r="L2331" s="29" t="s">
        <v>2265</v>
      </c>
      <c r="M2331" s="29" t="s">
        <v>1978</v>
      </c>
      <c r="N2331" s="29" t="s">
        <v>1990</v>
      </c>
      <c r="O2331" s="29" t="s">
        <v>1991</v>
      </c>
      <c r="P2331" s="29" t="s">
        <v>1981</v>
      </c>
      <c r="Q2331" s="29" t="s">
        <v>1982</v>
      </c>
      <c r="R2331" s="30">
        <v>45413</v>
      </c>
      <c r="S2331" s="30"/>
      <c r="T2331" s="30">
        <v>45503</v>
      </c>
      <c r="U2331" s="30"/>
      <c r="V2331" s="29" t="s">
        <v>1983</v>
      </c>
      <c r="W2331" s="29" t="s">
        <v>1984</v>
      </c>
      <c r="X2331" s="30">
        <v>44880</v>
      </c>
      <c r="Y2331" s="29" t="s">
        <v>1985</v>
      </c>
    </row>
    <row r="2332" spans="1:25" x14ac:dyDescent="0.25">
      <c r="A2332" s="28" t="s">
        <v>2261</v>
      </c>
      <c r="B2332" s="29" t="s">
        <v>2262</v>
      </c>
      <c r="C2332" s="29" t="s">
        <v>785</v>
      </c>
      <c r="D2332" s="29" t="s">
        <v>2263</v>
      </c>
      <c r="E2332" s="29" t="s">
        <v>786</v>
      </c>
      <c r="F2332" s="29" t="s">
        <v>787</v>
      </c>
      <c r="G2332" s="29" t="s">
        <v>1975</v>
      </c>
      <c r="H2332" s="30">
        <v>44978</v>
      </c>
      <c r="I2332" s="30">
        <v>46022</v>
      </c>
      <c r="J2332" s="30">
        <v>45838</v>
      </c>
      <c r="K2332" s="29" t="s">
        <v>2264</v>
      </c>
      <c r="L2332" s="29" t="s">
        <v>2265</v>
      </c>
      <c r="M2332" s="29" t="s">
        <v>1978</v>
      </c>
      <c r="N2332" s="29" t="s">
        <v>1992</v>
      </c>
      <c r="O2332" s="29" t="s">
        <v>1993</v>
      </c>
      <c r="P2332" s="29" t="s">
        <v>1981</v>
      </c>
      <c r="Q2332" s="29" t="s">
        <v>1982</v>
      </c>
      <c r="R2332" s="30">
        <v>45505</v>
      </c>
      <c r="S2332" s="30"/>
      <c r="T2332" s="30">
        <v>45596</v>
      </c>
      <c r="U2332" s="30"/>
      <c r="V2332" s="29" t="s">
        <v>1983</v>
      </c>
      <c r="W2332" s="29" t="s">
        <v>1984</v>
      </c>
      <c r="X2332" s="30">
        <v>44880</v>
      </c>
      <c r="Y2332" s="29" t="s">
        <v>1985</v>
      </c>
    </row>
    <row r="2333" spans="1:25" x14ac:dyDescent="0.25">
      <c r="A2333" s="28" t="s">
        <v>2261</v>
      </c>
      <c r="B2333" s="29" t="s">
        <v>2262</v>
      </c>
      <c r="C2333" s="29" t="s">
        <v>785</v>
      </c>
      <c r="D2333" s="29" t="s">
        <v>2263</v>
      </c>
      <c r="E2333" s="29" t="s">
        <v>786</v>
      </c>
      <c r="F2333" s="29" t="s">
        <v>787</v>
      </c>
      <c r="G2333" s="29" t="s">
        <v>1975</v>
      </c>
      <c r="H2333" s="30">
        <v>44978</v>
      </c>
      <c r="I2333" s="30">
        <v>46022</v>
      </c>
      <c r="J2333" s="30">
        <v>45838</v>
      </c>
      <c r="K2333" s="29" t="s">
        <v>2264</v>
      </c>
      <c r="L2333" s="29" t="s">
        <v>2265</v>
      </c>
      <c r="M2333" s="29" t="s">
        <v>1978</v>
      </c>
      <c r="N2333" s="29" t="s">
        <v>1994</v>
      </c>
      <c r="O2333" s="29" t="s">
        <v>1995</v>
      </c>
      <c r="P2333" s="29" t="s">
        <v>1981</v>
      </c>
      <c r="Q2333" s="29" t="s">
        <v>1982</v>
      </c>
      <c r="R2333" s="30">
        <v>45596</v>
      </c>
      <c r="S2333" s="30"/>
      <c r="T2333" s="30">
        <v>46265</v>
      </c>
      <c r="U2333" s="30"/>
      <c r="V2333" s="29" t="s">
        <v>1983</v>
      </c>
      <c r="W2333" s="29" t="s">
        <v>1984</v>
      </c>
      <c r="X2333" s="30">
        <v>44880</v>
      </c>
      <c r="Y2333" s="29" t="s">
        <v>1985</v>
      </c>
    </row>
    <row r="2334" spans="1:25" x14ac:dyDescent="0.25">
      <c r="A2334" s="28" t="s">
        <v>2261</v>
      </c>
      <c r="B2334" s="29" t="s">
        <v>2262</v>
      </c>
      <c r="C2334" s="29" t="s">
        <v>785</v>
      </c>
      <c r="D2334" s="29" t="s">
        <v>2263</v>
      </c>
      <c r="E2334" s="29" t="s">
        <v>786</v>
      </c>
      <c r="F2334" s="29" t="s">
        <v>787</v>
      </c>
      <c r="G2334" s="29" t="s">
        <v>1975</v>
      </c>
      <c r="H2334" s="30">
        <v>44978</v>
      </c>
      <c r="I2334" s="30">
        <v>46022</v>
      </c>
      <c r="J2334" s="30">
        <v>45838</v>
      </c>
      <c r="K2334" s="29" t="s">
        <v>2264</v>
      </c>
      <c r="L2334" s="29" t="s">
        <v>2265</v>
      </c>
      <c r="M2334" s="29" t="s">
        <v>1978</v>
      </c>
      <c r="N2334" s="29" t="s">
        <v>1996</v>
      </c>
      <c r="O2334" s="29" t="s">
        <v>1997</v>
      </c>
      <c r="P2334" s="29" t="s">
        <v>1981</v>
      </c>
      <c r="Q2334" s="29" t="s">
        <v>1982</v>
      </c>
      <c r="R2334" s="30">
        <v>46266</v>
      </c>
      <c r="S2334" s="30"/>
      <c r="T2334" s="30">
        <v>46326</v>
      </c>
      <c r="U2334" s="30"/>
      <c r="V2334" s="29" t="s">
        <v>1983</v>
      </c>
      <c r="W2334" s="29" t="s">
        <v>1984</v>
      </c>
      <c r="X2334" s="30">
        <v>44880</v>
      </c>
      <c r="Y2334" s="29" t="s">
        <v>1985</v>
      </c>
    </row>
    <row r="2335" spans="1:25" x14ac:dyDescent="0.25">
      <c r="A2335" s="28" t="s">
        <v>2261</v>
      </c>
      <c r="B2335" s="29" t="s">
        <v>2262</v>
      </c>
      <c r="C2335" s="29" t="s">
        <v>899</v>
      </c>
      <c r="D2335" s="29" t="s">
        <v>2303</v>
      </c>
      <c r="E2335" s="29" t="s">
        <v>900</v>
      </c>
      <c r="F2335" s="29" t="s">
        <v>901</v>
      </c>
      <c r="G2335" s="29" t="s">
        <v>1975</v>
      </c>
      <c r="H2335" s="30">
        <v>44545</v>
      </c>
      <c r="I2335" s="30">
        <v>46022</v>
      </c>
      <c r="J2335" s="30" t="s">
        <v>1921</v>
      </c>
      <c r="K2335" s="29" t="s">
        <v>2264</v>
      </c>
      <c r="L2335" s="29" t="s">
        <v>2265</v>
      </c>
      <c r="M2335" s="29" t="s">
        <v>1978</v>
      </c>
      <c r="N2335" s="29" t="s">
        <v>1979</v>
      </c>
      <c r="O2335" s="29" t="s">
        <v>1980</v>
      </c>
      <c r="P2335" s="29" t="s">
        <v>1981</v>
      </c>
      <c r="Q2335" s="29" t="s">
        <v>1982</v>
      </c>
      <c r="R2335" s="30">
        <v>45065</v>
      </c>
      <c r="S2335" s="30">
        <v>45065</v>
      </c>
      <c r="T2335" s="30">
        <v>45535</v>
      </c>
      <c r="U2335" s="30"/>
      <c r="V2335" s="29" t="s">
        <v>2000</v>
      </c>
      <c r="W2335" s="29" t="s">
        <v>2001</v>
      </c>
      <c r="X2335" s="30">
        <v>44880</v>
      </c>
      <c r="Y2335" s="29" t="s">
        <v>1985</v>
      </c>
    </row>
    <row r="2336" spans="1:25" x14ac:dyDescent="0.25">
      <c r="A2336" s="28" t="s">
        <v>2261</v>
      </c>
      <c r="B2336" s="29" t="s">
        <v>2262</v>
      </c>
      <c r="C2336" s="29" t="s">
        <v>899</v>
      </c>
      <c r="D2336" s="29" t="s">
        <v>2303</v>
      </c>
      <c r="E2336" s="29" t="s">
        <v>900</v>
      </c>
      <c r="F2336" s="29" t="s">
        <v>901</v>
      </c>
      <c r="G2336" s="29" t="s">
        <v>1975</v>
      </c>
      <c r="H2336" s="30">
        <v>44545</v>
      </c>
      <c r="I2336" s="30">
        <v>46022</v>
      </c>
      <c r="J2336" s="30" t="s">
        <v>1921</v>
      </c>
      <c r="K2336" s="29" t="s">
        <v>2264</v>
      </c>
      <c r="L2336" s="29" t="s">
        <v>2265</v>
      </c>
      <c r="M2336" s="29" t="s">
        <v>1978</v>
      </c>
      <c r="N2336" s="29" t="s">
        <v>1986</v>
      </c>
      <c r="O2336" s="29" t="s">
        <v>1987</v>
      </c>
      <c r="P2336" s="29" t="s">
        <v>1981</v>
      </c>
      <c r="Q2336" s="29" t="s">
        <v>1982</v>
      </c>
      <c r="R2336" s="30">
        <v>45536</v>
      </c>
      <c r="S2336" s="30"/>
      <c r="T2336" s="30">
        <v>45596</v>
      </c>
      <c r="U2336" s="30"/>
      <c r="V2336" s="29" t="s">
        <v>2000</v>
      </c>
      <c r="W2336" s="29" t="s">
        <v>2001</v>
      </c>
      <c r="X2336" s="30">
        <v>44880</v>
      </c>
      <c r="Y2336" s="29" t="s">
        <v>1985</v>
      </c>
    </row>
    <row r="2337" spans="1:25" x14ac:dyDescent="0.25">
      <c r="A2337" s="28" t="s">
        <v>2261</v>
      </c>
      <c r="B2337" s="29" t="s">
        <v>2262</v>
      </c>
      <c r="C2337" s="29" t="s">
        <v>899</v>
      </c>
      <c r="D2337" s="29" t="s">
        <v>2303</v>
      </c>
      <c r="E2337" s="29" t="s">
        <v>900</v>
      </c>
      <c r="F2337" s="29" t="s">
        <v>901</v>
      </c>
      <c r="G2337" s="29" t="s">
        <v>1975</v>
      </c>
      <c r="H2337" s="30">
        <v>44545</v>
      </c>
      <c r="I2337" s="30">
        <v>46022</v>
      </c>
      <c r="J2337" s="30" t="s">
        <v>1921</v>
      </c>
      <c r="K2337" s="29" t="s">
        <v>2264</v>
      </c>
      <c r="L2337" s="29" t="s">
        <v>2265</v>
      </c>
      <c r="M2337" s="29" t="s">
        <v>1978</v>
      </c>
      <c r="N2337" s="29" t="s">
        <v>1988</v>
      </c>
      <c r="O2337" s="29" t="s">
        <v>1989</v>
      </c>
      <c r="P2337" s="29" t="s">
        <v>1981</v>
      </c>
      <c r="Q2337" s="29" t="s">
        <v>1982</v>
      </c>
      <c r="R2337" s="30">
        <v>45536</v>
      </c>
      <c r="S2337" s="30"/>
      <c r="T2337" s="30">
        <v>45596</v>
      </c>
      <c r="U2337" s="30"/>
      <c r="V2337" s="29" t="s">
        <v>2000</v>
      </c>
      <c r="W2337" s="29" t="s">
        <v>2001</v>
      </c>
      <c r="X2337" s="30">
        <v>44880</v>
      </c>
      <c r="Y2337" s="29" t="s">
        <v>1985</v>
      </c>
    </row>
    <row r="2338" spans="1:25" x14ac:dyDescent="0.25">
      <c r="A2338" s="28" t="s">
        <v>2261</v>
      </c>
      <c r="B2338" s="29" t="s">
        <v>2262</v>
      </c>
      <c r="C2338" s="29" t="s">
        <v>899</v>
      </c>
      <c r="D2338" s="29" t="s">
        <v>2303</v>
      </c>
      <c r="E2338" s="29" t="s">
        <v>900</v>
      </c>
      <c r="F2338" s="29" t="s">
        <v>901</v>
      </c>
      <c r="G2338" s="29" t="s">
        <v>1975</v>
      </c>
      <c r="H2338" s="30">
        <v>44545</v>
      </c>
      <c r="I2338" s="30">
        <v>46022</v>
      </c>
      <c r="J2338" s="30" t="s">
        <v>1921</v>
      </c>
      <c r="K2338" s="29" t="s">
        <v>2264</v>
      </c>
      <c r="L2338" s="29" t="s">
        <v>2265</v>
      </c>
      <c r="M2338" s="29" t="s">
        <v>1978</v>
      </c>
      <c r="N2338" s="29" t="s">
        <v>1990</v>
      </c>
      <c r="O2338" s="29" t="s">
        <v>1991</v>
      </c>
      <c r="P2338" s="29" t="s">
        <v>1981</v>
      </c>
      <c r="Q2338" s="29" t="s">
        <v>1982</v>
      </c>
      <c r="R2338" s="30">
        <v>45597</v>
      </c>
      <c r="S2338" s="30"/>
      <c r="T2338" s="30">
        <v>45657</v>
      </c>
      <c r="U2338" s="30"/>
      <c r="V2338" s="29" t="s">
        <v>2000</v>
      </c>
      <c r="W2338" s="29" t="s">
        <v>2001</v>
      </c>
      <c r="X2338" s="30">
        <v>44880</v>
      </c>
      <c r="Y2338" s="29" t="s">
        <v>1985</v>
      </c>
    </row>
    <row r="2339" spans="1:25" x14ac:dyDescent="0.25">
      <c r="A2339" s="28" t="s">
        <v>2261</v>
      </c>
      <c r="B2339" s="29" t="s">
        <v>2262</v>
      </c>
      <c r="C2339" s="29" t="s">
        <v>899</v>
      </c>
      <c r="D2339" s="29" t="s">
        <v>2303</v>
      </c>
      <c r="E2339" s="29" t="s">
        <v>900</v>
      </c>
      <c r="F2339" s="29" t="s">
        <v>901</v>
      </c>
      <c r="G2339" s="29" t="s">
        <v>1975</v>
      </c>
      <c r="H2339" s="30">
        <v>44545</v>
      </c>
      <c r="I2339" s="30">
        <v>46022</v>
      </c>
      <c r="J2339" s="30" t="s">
        <v>1921</v>
      </c>
      <c r="K2339" s="29" t="s">
        <v>2264</v>
      </c>
      <c r="L2339" s="29" t="s">
        <v>2265</v>
      </c>
      <c r="M2339" s="29" t="s">
        <v>1978</v>
      </c>
      <c r="N2339" s="29" t="s">
        <v>1992</v>
      </c>
      <c r="O2339" s="29" t="s">
        <v>1993</v>
      </c>
      <c r="P2339" s="29" t="s">
        <v>1981</v>
      </c>
      <c r="Q2339" s="29" t="s">
        <v>1982</v>
      </c>
      <c r="R2339" s="30">
        <v>45658</v>
      </c>
      <c r="S2339" s="30"/>
      <c r="T2339" s="30">
        <v>45688</v>
      </c>
      <c r="U2339" s="30"/>
      <c r="V2339" s="29" t="s">
        <v>2000</v>
      </c>
      <c r="W2339" s="29" t="s">
        <v>2001</v>
      </c>
      <c r="X2339" s="30">
        <v>44880</v>
      </c>
      <c r="Y2339" s="29" t="s">
        <v>1985</v>
      </c>
    </row>
    <row r="2340" spans="1:25" x14ac:dyDescent="0.25">
      <c r="A2340" s="28" t="s">
        <v>2261</v>
      </c>
      <c r="B2340" s="29" t="s">
        <v>2262</v>
      </c>
      <c r="C2340" s="29" t="s">
        <v>899</v>
      </c>
      <c r="D2340" s="29" t="s">
        <v>2303</v>
      </c>
      <c r="E2340" s="29" t="s">
        <v>900</v>
      </c>
      <c r="F2340" s="29" t="s">
        <v>901</v>
      </c>
      <c r="G2340" s="29" t="s">
        <v>1975</v>
      </c>
      <c r="H2340" s="30">
        <v>44545</v>
      </c>
      <c r="I2340" s="30">
        <v>46022</v>
      </c>
      <c r="J2340" s="30" t="s">
        <v>1921</v>
      </c>
      <c r="K2340" s="29" t="s">
        <v>2264</v>
      </c>
      <c r="L2340" s="29" t="s">
        <v>2265</v>
      </c>
      <c r="M2340" s="29" t="s">
        <v>1978</v>
      </c>
      <c r="N2340" s="29" t="s">
        <v>1994</v>
      </c>
      <c r="O2340" s="29" t="s">
        <v>1995</v>
      </c>
      <c r="P2340" s="29" t="s">
        <v>1981</v>
      </c>
      <c r="Q2340" s="29" t="s">
        <v>1982</v>
      </c>
      <c r="R2340" s="30">
        <v>45688</v>
      </c>
      <c r="S2340" s="30"/>
      <c r="T2340" s="30">
        <v>46112</v>
      </c>
      <c r="U2340" s="30"/>
      <c r="V2340" s="29" t="s">
        <v>2000</v>
      </c>
      <c r="W2340" s="29" t="s">
        <v>2001</v>
      </c>
      <c r="X2340" s="30">
        <v>44880</v>
      </c>
      <c r="Y2340" s="29" t="s">
        <v>1985</v>
      </c>
    </row>
    <row r="2341" spans="1:25" x14ac:dyDescent="0.25">
      <c r="A2341" s="28" t="s">
        <v>2261</v>
      </c>
      <c r="B2341" s="29" t="s">
        <v>2262</v>
      </c>
      <c r="C2341" s="29" t="s">
        <v>899</v>
      </c>
      <c r="D2341" s="29" t="s">
        <v>2303</v>
      </c>
      <c r="E2341" s="29" t="s">
        <v>900</v>
      </c>
      <c r="F2341" s="29" t="s">
        <v>901</v>
      </c>
      <c r="G2341" s="29" t="s">
        <v>1975</v>
      </c>
      <c r="H2341" s="30">
        <v>44545</v>
      </c>
      <c r="I2341" s="30">
        <v>46022</v>
      </c>
      <c r="J2341" s="30" t="s">
        <v>1921</v>
      </c>
      <c r="K2341" s="29" t="s">
        <v>2264</v>
      </c>
      <c r="L2341" s="29" t="s">
        <v>2265</v>
      </c>
      <c r="M2341" s="29" t="s">
        <v>1978</v>
      </c>
      <c r="N2341" s="29" t="s">
        <v>1996</v>
      </c>
      <c r="O2341" s="29" t="s">
        <v>1997</v>
      </c>
      <c r="P2341" s="29" t="s">
        <v>1981</v>
      </c>
      <c r="Q2341" s="29" t="s">
        <v>1982</v>
      </c>
      <c r="R2341" s="30">
        <v>46113</v>
      </c>
      <c r="S2341" s="30"/>
      <c r="T2341" s="30">
        <v>46203</v>
      </c>
      <c r="U2341" s="30"/>
      <c r="V2341" s="29" t="s">
        <v>2000</v>
      </c>
      <c r="W2341" s="29" t="s">
        <v>2001</v>
      </c>
      <c r="X2341" s="30">
        <v>44880</v>
      </c>
      <c r="Y2341" s="29" t="s">
        <v>1985</v>
      </c>
    </row>
    <row r="2342" spans="1:25" x14ac:dyDescent="0.25">
      <c r="A2342" s="28" t="s">
        <v>2261</v>
      </c>
      <c r="B2342" s="29" t="s">
        <v>2262</v>
      </c>
      <c r="C2342" s="29" t="s">
        <v>836</v>
      </c>
      <c r="D2342" s="29" t="s">
        <v>2282</v>
      </c>
      <c r="E2342" s="29" t="s">
        <v>837</v>
      </c>
      <c r="F2342" s="29" t="s">
        <v>838</v>
      </c>
      <c r="G2342" s="29" t="s">
        <v>1975</v>
      </c>
      <c r="H2342" s="30">
        <v>44539</v>
      </c>
      <c r="I2342" s="30">
        <v>44926</v>
      </c>
      <c r="J2342" s="30" t="s">
        <v>1921</v>
      </c>
      <c r="K2342" s="29" t="s">
        <v>2264</v>
      </c>
      <c r="L2342" s="29" t="s">
        <v>2265</v>
      </c>
      <c r="M2342" s="29" t="s">
        <v>1978</v>
      </c>
      <c r="N2342" s="29" t="s">
        <v>1979</v>
      </c>
      <c r="O2342" s="29" t="s">
        <v>1980</v>
      </c>
      <c r="P2342" s="29" t="s">
        <v>1981</v>
      </c>
      <c r="Q2342" s="29" t="s">
        <v>1982</v>
      </c>
      <c r="R2342" s="30">
        <v>44514</v>
      </c>
      <c r="S2342" s="30">
        <v>44514</v>
      </c>
      <c r="T2342" s="30">
        <v>44544</v>
      </c>
      <c r="U2342" s="30">
        <v>44544</v>
      </c>
      <c r="V2342" s="29" t="s">
        <v>2000</v>
      </c>
      <c r="W2342" s="29" t="s">
        <v>2001</v>
      </c>
      <c r="X2342" s="30">
        <v>44880</v>
      </c>
      <c r="Y2342" s="29" t="s">
        <v>1985</v>
      </c>
    </row>
    <row r="2343" spans="1:25" x14ac:dyDescent="0.25">
      <c r="A2343" s="28" t="s">
        <v>2261</v>
      </c>
      <c r="B2343" s="29" t="s">
        <v>2262</v>
      </c>
      <c r="C2343" s="29" t="s">
        <v>836</v>
      </c>
      <c r="D2343" s="29" t="s">
        <v>2282</v>
      </c>
      <c r="E2343" s="29" t="s">
        <v>837</v>
      </c>
      <c r="F2343" s="29" t="s">
        <v>838</v>
      </c>
      <c r="G2343" s="29" t="s">
        <v>1975</v>
      </c>
      <c r="H2343" s="30">
        <v>44539</v>
      </c>
      <c r="I2343" s="30">
        <v>44926</v>
      </c>
      <c r="J2343" s="30" t="s">
        <v>1921</v>
      </c>
      <c r="K2343" s="29" t="s">
        <v>2264</v>
      </c>
      <c r="L2343" s="29" t="s">
        <v>2265</v>
      </c>
      <c r="M2343" s="29" t="s">
        <v>1978</v>
      </c>
      <c r="N2343" s="29" t="s">
        <v>1986</v>
      </c>
      <c r="O2343" s="29" t="s">
        <v>1987</v>
      </c>
      <c r="P2343" s="29" t="s">
        <v>1981</v>
      </c>
      <c r="Q2343" s="29" t="s">
        <v>1982</v>
      </c>
      <c r="R2343" s="30">
        <v>44514</v>
      </c>
      <c r="S2343" s="30">
        <v>44514</v>
      </c>
      <c r="T2343" s="30">
        <v>44544</v>
      </c>
      <c r="U2343" s="30">
        <v>44544</v>
      </c>
      <c r="V2343" s="29" t="s">
        <v>2000</v>
      </c>
      <c r="W2343" s="29" t="s">
        <v>2001</v>
      </c>
      <c r="X2343" s="30">
        <v>44880</v>
      </c>
      <c r="Y2343" s="29" t="s">
        <v>1985</v>
      </c>
    </row>
    <row r="2344" spans="1:25" x14ac:dyDescent="0.25">
      <c r="A2344" s="28" t="s">
        <v>2261</v>
      </c>
      <c r="B2344" s="29" t="s">
        <v>2262</v>
      </c>
      <c r="C2344" s="29" t="s">
        <v>836</v>
      </c>
      <c r="D2344" s="29" t="s">
        <v>2282</v>
      </c>
      <c r="E2344" s="29" t="s">
        <v>837</v>
      </c>
      <c r="F2344" s="29" t="s">
        <v>838</v>
      </c>
      <c r="G2344" s="29" t="s">
        <v>1975</v>
      </c>
      <c r="H2344" s="30">
        <v>44539</v>
      </c>
      <c r="I2344" s="30">
        <v>44926</v>
      </c>
      <c r="J2344" s="30" t="s">
        <v>1921</v>
      </c>
      <c r="K2344" s="29" t="s">
        <v>2264</v>
      </c>
      <c r="L2344" s="29" t="s">
        <v>2265</v>
      </c>
      <c r="M2344" s="29" t="s">
        <v>1978</v>
      </c>
      <c r="N2344" s="29" t="s">
        <v>1988</v>
      </c>
      <c r="O2344" s="29" t="s">
        <v>1989</v>
      </c>
      <c r="P2344" s="29" t="s">
        <v>1981</v>
      </c>
      <c r="Q2344" s="29" t="s">
        <v>1982</v>
      </c>
      <c r="R2344" s="30">
        <v>45260</v>
      </c>
      <c r="S2344" s="30">
        <v>45412</v>
      </c>
      <c r="T2344" s="30">
        <v>45504</v>
      </c>
      <c r="U2344" s="30">
        <v>45560</v>
      </c>
      <c r="V2344" s="29" t="s">
        <v>2000</v>
      </c>
      <c r="W2344" s="29" t="s">
        <v>2001</v>
      </c>
      <c r="X2344" s="30">
        <v>44880</v>
      </c>
      <c r="Y2344" s="29" t="s">
        <v>1985</v>
      </c>
    </row>
    <row r="2345" spans="1:25" x14ac:dyDescent="0.25">
      <c r="A2345" s="28" t="s">
        <v>2261</v>
      </c>
      <c r="B2345" s="29" t="s">
        <v>2262</v>
      </c>
      <c r="C2345" s="29" t="s">
        <v>836</v>
      </c>
      <c r="D2345" s="29" t="s">
        <v>2282</v>
      </c>
      <c r="E2345" s="29" t="s">
        <v>837</v>
      </c>
      <c r="F2345" s="29" t="s">
        <v>838</v>
      </c>
      <c r="G2345" s="29" t="s">
        <v>1975</v>
      </c>
      <c r="H2345" s="30">
        <v>44539</v>
      </c>
      <c r="I2345" s="30">
        <v>44926</v>
      </c>
      <c r="J2345" s="30" t="s">
        <v>1921</v>
      </c>
      <c r="K2345" s="29" t="s">
        <v>2264</v>
      </c>
      <c r="L2345" s="29" t="s">
        <v>2265</v>
      </c>
      <c r="M2345" s="29" t="s">
        <v>1978</v>
      </c>
      <c r="N2345" s="29" t="s">
        <v>1990</v>
      </c>
      <c r="O2345" s="29" t="s">
        <v>1991</v>
      </c>
      <c r="P2345" s="29" t="s">
        <v>1981</v>
      </c>
      <c r="Q2345" s="29" t="s">
        <v>1982</v>
      </c>
      <c r="R2345" s="30">
        <v>45260</v>
      </c>
      <c r="S2345" s="30">
        <v>45560</v>
      </c>
      <c r="T2345" s="30">
        <v>45657</v>
      </c>
      <c r="U2345" s="30"/>
      <c r="V2345" s="29" t="s">
        <v>2000</v>
      </c>
      <c r="W2345" s="29" t="s">
        <v>2001</v>
      </c>
      <c r="X2345" s="30">
        <v>44880</v>
      </c>
      <c r="Y2345" s="29" t="s">
        <v>1985</v>
      </c>
    </row>
    <row r="2346" spans="1:25" x14ac:dyDescent="0.25">
      <c r="A2346" s="28" t="s">
        <v>2261</v>
      </c>
      <c r="B2346" s="29" t="s">
        <v>2262</v>
      </c>
      <c r="C2346" s="29" t="s">
        <v>836</v>
      </c>
      <c r="D2346" s="29" t="s">
        <v>2282</v>
      </c>
      <c r="E2346" s="29" t="s">
        <v>837</v>
      </c>
      <c r="F2346" s="29" t="s">
        <v>838</v>
      </c>
      <c r="G2346" s="29" t="s">
        <v>1975</v>
      </c>
      <c r="H2346" s="30">
        <v>44539</v>
      </c>
      <c r="I2346" s="30">
        <v>44926</v>
      </c>
      <c r="J2346" s="30" t="s">
        <v>1921</v>
      </c>
      <c r="K2346" s="29" t="s">
        <v>2264</v>
      </c>
      <c r="L2346" s="29" t="s">
        <v>2265</v>
      </c>
      <c r="M2346" s="29" t="s">
        <v>1978</v>
      </c>
      <c r="N2346" s="29" t="s">
        <v>1992</v>
      </c>
      <c r="O2346" s="29" t="s">
        <v>1993</v>
      </c>
      <c r="P2346" s="29" t="s">
        <v>1981</v>
      </c>
      <c r="Q2346" s="29" t="s">
        <v>1982</v>
      </c>
      <c r="R2346" s="30">
        <v>45658</v>
      </c>
      <c r="S2346" s="30"/>
      <c r="T2346" s="30">
        <v>45778</v>
      </c>
      <c r="U2346" s="30"/>
      <c r="V2346" s="29" t="s">
        <v>2000</v>
      </c>
      <c r="W2346" s="29" t="s">
        <v>2001</v>
      </c>
      <c r="X2346" s="30">
        <v>44880</v>
      </c>
      <c r="Y2346" s="29" t="s">
        <v>1985</v>
      </c>
    </row>
    <row r="2347" spans="1:25" x14ac:dyDescent="0.25">
      <c r="A2347" s="28" t="s">
        <v>2261</v>
      </c>
      <c r="B2347" s="29" t="s">
        <v>2262</v>
      </c>
      <c r="C2347" s="29" t="s">
        <v>836</v>
      </c>
      <c r="D2347" s="29" t="s">
        <v>2282</v>
      </c>
      <c r="E2347" s="29" t="s">
        <v>837</v>
      </c>
      <c r="F2347" s="29" t="s">
        <v>838</v>
      </c>
      <c r="G2347" s="29" t="s">
        <v>1975</v>
      </c>
      <c r="H2347" s="30">
        <v>44539</v>
      </c>
      <c r="I2347" s="30">
        <v>44926</v>
      </c>
      <c r="J2347" s="30" t="s">
        <v>1921</v>
      </c>
      <c r="K2347" s="29" t="s">
        <v>2264</v>
      </c>
      <c r="L2347" s="29" t="s">
        <v>2265</v>
      </c>
      <c r="M2347" s="29" t="s">
        <v>1978</v>
      </c>
      <c r="N2347" s="29" t="s">
        <v>1994</v>
      </c>
      <c r="O2347" s="29" t="s">
        <v>1995</v>
      </c>
      <c r="P2347" s="29" t="s">
        <v>1981</v>
      </c>
      <c r="Q2347" s="29" t="s">
        <v>1982</v>
      </c>
      <c r="R2347" s="30">
        <v>45779</v>
      </c>
      <c r="S2347" s="30"/>
      <c r="T2347" s="30">
        <v>46144</v>
      </c>
      <c r="U2347" s="30"/>
      <c r="V2347" s="29" t="s">
        <v>2000</v>
      </c>
      <c r="W2347" s="29" t="s">
        <v>2001</v>
      </c>
      <c r="X2347" s="30">
        <v>44880</v>
      </c>
      <c r="Y2347" s="29" t="s">
        <v>1985</v>
      </c>
    </row>
    <row r="2348" spans="1:25" x14ac:dyDescent="0.25">
      <c r="A2348" s="28" t="s">
        <v>2261</v>
      </c>
      <c r="B2348" s="29" t="s">
        <v>2262</v>
      </c>
      <c r="C2348" s="29" t="s">
        <v>836</v>
      </c>
      <c r="D2348" s="29" t="s">
        <v>2282</v>
      </c>
      <c r="E2348" s="29" t="s">
        <v>837</v>
      </c>
      <c r="F2348" s="29" t="s">
        <v>838</v>
      </c>
      <c r="G2348" s="29" t="s">
        <v>1975</v>
      </c>
      <c r="H2348" s="30">
        <v>44539</v>
      </c>
      <c r="I2348" s="30">
        <v>44926</v>
      </c>
      <c r="J2348" s="30" t="s">
        <v>1921</v>
      </c>
      <c r="K2348" s="29" t="s">
        <v>2264</v>
      </c>
      <c r="L2348" s="29" t="s">
        <v>2265</v>
      </c>
      <c r="M2348" s="29" t="s">
        <v>1978</v>
      </c>
      <c r="N2348" s="29" t="s">
        <v>1996</v>
      </c>
      <c r="O2348" s="29" t="s">
        <v>1997</v>
      </c>
      <c r="P2348" s="29" t="s">
        <v>1981</v>
      </c>
      <c r="Q2348" s="29" t="s">
        <v>1982</v>
      </c>
      <c r="R2348" s="30">
        <v>46145</v>
      </c>
      <c r="S2348" s="30"/>
      <c r="T2348" s="30">
        <v>46237</v>
      </c>
      <c r="U2348" s="30"/>
      <c r="V2348" s="29" t="s">
        <v>2000</v>
      </c>
      <c r="W2348" s="29" t="s">
        <v>2001</v>
      </c>
      <c r="X2348" s="30">
        <v>44880</v>
      </c>
      <c r="Y2348" s="29" t="s">
        <v>1985</v>
      </c>
    </row>
    <row r="2349" spans="1:25" x14ac:dyDescent="0.25">
      <c r="A2349" s="28" t="s">
        <v>2261</v>
      </c>
      <c r="B2349" s="29" t="s">
        <v>2262</v>
      </c>
      <c r="C2349" s="29" t="s">
        <v>794</v>
      </c>
      <c r="D2349" s="29" t="s">
        <v>2268</v>
      </c>
      <c r="E2349" s="29" t="s">
        <v>795</v>
      </c>
      <c r="F2349" s="29" t="s">
        <v>796</v>
      </c>
      <c r="G2349" s="29" t="s">
        <v>1975</v>
      </c>
      <c r="H2349" s="30">
        <v>44729</v>
      </c>
      <c r="I2349" s="30">
        <v>46387</v>
      </c>
      <c r="J2349" s="30" t="s">
        <v>1921</v>
      </c>
      <c r="K2349" s="29" t="s">
        <v>2264</v>
      </c>
      <c r="L2349" s="29" t="s">
        <v>2265</v>
      </c>
      <c r="M2349" s="29" t="s">
        <v>1978</v>
      </c>
      <c r="N2349" s="29" t="s">
        <v>1979</v>
      </c>
      <c r="O2349" s="29" t="s">
        <v>1980</v>
      </c>
      <c r="P2349" s="29" t="s">
        <v>1981</v>
      </c>
      <c r="Q2349" s="29" t="s">
        <v>1982</v>
      </c>
      <c r="R2349" s="30">
        <v>44470</v>
      </c>
      <c r="S2349" s="30">
        <v>44531</v>
      </c>
      <c r="T2349" s="30">
        <v>44530</v>
      </c>
      <c r="U2349" s="30">
        <v>44550</v>
      </c>
      <c r="V2349" s="29" t="s">
        <v>2000</v>
      </c>
      <c r="W2349" s="29" t="s">
        <v>2001</v>
      </c>
      <c r="X2349" s="30">
        <v>44880</v>
      </c>
      <c r="Y2349" s="29" t="s">
        <v>1985</v>
      </c>
    </row>
    <row r="2350" spans="1:25" x14ac:dyDescent="0.25">
      <c r="A2350" s="28" t="s">
        <v>2261</v>
      </c>
      <c r="B2350" s="29" t="s">
        <v>2262</v>
      </c>
      <c r="C2350" s="29" t="s">
        <v>794</v>
      </c>
      <c r="D2350" s="29" t="s">
        <v>2268</v>
      </c>
      <c r="E2350" s="29" t="s">
        <v>795</v>
      </c>
      <c r="F2350" s="29" t="s">
        <v>796</v>
      </c>
      <c r="G2350" s="29" t="s">
        <v>1975</v>
      </c>
      <c r="H2350" s="30">
        <v>44729</v>
      </c>
      <c r="I2350" s="30">
        <v>46387</v>
      </c>
      <c r="J2350" s="30" t="s">
        <v>1921</v>
      </c>
      <c r="K2350" s="29" t="s">
        <v>2264</v>
      </c>
      <c r="L2350" s="29" t="s">
        <v>2265</v>
      </c>
      <c r="M2350" s="29" t="s">
        <v>1978</v>
      </c>
      <c r="N2350" s="29" t="s">
        <v>1986</v>
      </c>
      <c r="O2350" s="29" t="s">
        <v>1987</v>
      </c>
      <c r="P2350" s="29" t="s">
        <v>1981</v>
      </c>
      <c r="Q2350" s="29" t="s">
        <v>1982</v>
      </c>
      <c r="R2350" s="30">
        <v>45170</v>
      </c>
      <c r="S2350" s="30">
        <v>45170</v>
      </c>
      <c r="T2350" s="30">
        <v>45280</v>
      </c>
      <c r="U2350" s="30">
        <v>45280</v>
      </c>
      <c r="V2350" s="29" t="s">
        <v>2000</v>
      </c>
      <c r="W2350" s="29" t="s">
        <v>2001</v>
      </c>
      <c r="X2350" s="30">
        <v>44880</v>
      </c>
      <c r="Y2350" s="29" t="s">
        <v>1985</v>
      </c>
    </row>
    <row r="2351" spans="1:25" x14ac:dyDescent="0.25">
      <c r="A2351" s="28" t="s">
        <v>2261</v>
      </c>
      <c r="B2351" s="29" t="s">
        <v>2262</v>
      </c>
      <c r="C2351" s="29" t="s">
        <v>794</v>
      </c>
      <c r="D2351" s="29" t="s">
        <v>2268</v>
      </c>
      <c r="E2351" s="29" t="s">
        <v>795</v>
      </c>
      <c r="F2351" s="29" t="s">
        <v>796</v>
      </c>
      <c r="G2351" s="29" t="s">
        <v>1975</v>
      </c>
      <c r="H2351" s="30">
        <v>44729</v>
      </c>
      <c r="I2351" s="30">
        <v>46387</v>
      </c>
      <c r="J2351" s="30" t="s">
        <v>1921</v>
      </c>
      <c r="K2351" s="29" t="s">
        <v>2264</v>
      </c>
      <c r="L2351" s="29" t="s">
        <v>2265</v>
      </c>
      <c r="M2351" s="29" t="s">
        <v>1978</v>
      </c>
      <c r="N2351" s="29" t="s">
        <v>1988</v>
      </c>
      <c r="O2351" s="29" t="s">
        <v>1989</v>
      </c>
      <c r="P2351" s="29" t="s">
        <v>1981</v>
      </c>
      <c r="Q2351" s="29" t="s">
        <v>1982</v>
      </c>
      <c r="R2351" s="30">
        <v>45292</v>
      </c>
      <c r="S2351" s="30">
        <v>45292</v>
      </c>
      <c r="T2351" s="30">
        <v>45503</v>
      </c>
      <c r="U2351" s="30">
        <v>45427</v>
      </c>
      <c r="V2351" s="29" t="s">
        <v>2000</v>
      </c>
      <c r="W2351" s="29" t="s">
        <v>2001</v>
      </c>
      <c r="X2351" s="30">
        <v>44880</v>
      </c>
      <c r="Y2351" s="29" t="s">
        <v>1985</v>
      </c>
    </row>
    <row r="2352" spans="1:25" x14ac:dyDescent="0.25">
      <c r="A2352" s="28" t="s">
        <v>2261</v>
      </c>
      <c r="B2352" s="29" t="s">
        <v>2262</v>
      </c>
      <c r="C2352" s="29" t="s">
        <v>794</v>
      </c>
      <c r="D2352" s="29" t="s">
        <v>2268</v>
      </c>
      <c r="E2352" s="29" t="s">
        <v>795</v>
      </c>
      <c r="F2352" s="29" t="s">
        <v>796</v>
      </c>
      <c r="G2352" s="29" t="s">
        <v>1975</v>
      </c>
      <c r="H2352" s="30">
        <v>44729</v>
      </c>
      <c r="I2352" s="30">
        <v>46387</v>
      </c>
      <c r="J2352" s="30" t="s">
        <v>1921</v>
      </c>
      <c r="K2352" s="29" t="s">
        <v>2264</v>
      </c>
      <c r="L2352" s="29" t="s">
        <v>2265</v>
      </c>
      <c r="M2352" s="29" t="s">
        <v>1978</v>
      </c>
      <c r="N2352" s="29" t="s">
        <v>1990</v>
      </c>
      <c r="O2352" s="29" t="s">
        <v>1991</v>
      </c>
      <c r="P2352" s="29" t="s">
        <v>1981</v>
      </c>
      <c r="Q2352" s="29" t="s">
        <v>1982</v>
      </c>
      <c r="R2352" s="30">
        <v>45292</v>
      </c>
      <c r="S2352" s="30">
        <v>45428</v>
      </c>
      <c r="T2352" s="30">
        <v>45503</v>
      </c>
      <c r="U2352" s="30">
        <v>45700</v>
      </c>
      <c r="V2352" s="29" t="s">
        <v>2000</v>
      </c>
      <c r="W2352" s="29" t="s">
        <v>2001</v>
      </c>
      <c r="X2352" s="30">
        <v>44880</v>
      </c>
      <c r="Y2352" s="29" t="s">
        <v>1985</v>
      </c>
    </row>
    <row r="2353" spans="1:25" x14ac:dyDescent="0.25">
      <c r="A2353" s="28" t="s">
        <v>2261</v>
      </c>
      <c r="B2353" s="29" t="s">
        <v>2262</v>
      </c>
      <c r="C2353" s="29" t="s">
        <v>794</v>
      </c>
      <c r="D2353" s="29" t="s">
        <v>2268</v>
      </c>
      <c r="E2353" s="29" t="s">
        <v>795</v>
      </c>
      <c r="F2353" s="29" t="s">
        <v>796</v>
      </c>
      <c r="G2353" s="29" t="s">
        <v>1975</v>
      </c>
      <c r="H2353" s="30">
        <v>44729</v>
      </c>
      <c r="I2353" s="30">
        <v>46387</v>
      </c>
      <c r="J2353" s="30" t="s">
        <v>1921</v>
      </c>
      <c r="K2353" s="29" t="s">
        <v>2264</v>
      </c>
      <c r="L2353" s="29" t="s">
        <v>2265</v>
      </c>
      <c r="M2353" s="29" t="s">
        <v>1978</v>
      </c>
      <c r="N2353" s="29" t="s">
        <v>1992</v>
      </c>
      <c r="O2353" s="29" t="s">
        <v>1993</v>
      </c>
      <c r="P2353" s="29" t="s">
        <v>1981</v>
      </c>
      <c r="Q2353" s="29" t="s">
        <v>1982</v>
      </c>
      <c r="R2353" s="30">
        <v>45566</v>
      </c>
      <c r="S2353" s="30"/>
      <c r="T2353" s="30">
        <v>45596</v>
      </c>
      <c r="U2353" s="30"/>
      <c r="V2353" s="29" t="s">
        <v>2000</v>
      </c>
      <c r="W2353" s="29" t="s">
        <v>2001</v>
      </c>
      <c r="X2353" s="30">
        <v>44880</v>
      </c>
      <c r="Y2353" s="29" t="s">
        <v>1985</v>
      </c>
    </row>
    <row r="2354" spans="1:25" x14ac:dyDescent="0.25">
      <c r="A2354" s="28" t="s">
        <v>2261</v>
      </c>
      <c r="B2354" s="29" t="s">
        <v>2262</v>
      </c>
      <c r="C2354" s="29" t="s">
        <v>794</v>
      </c>
      <c r="D2354" s="29" t="s">
        <v>2268</v>
      </c>
      <c r="E2354" s="29" t="s">
        <v>795</v>
      </c>
      <c r="F2354" s="29" t="s">
        <v>796</v>
      </c>
      <c r="G2354" s="29" t="s">
        <v>1975</v>
      </c>
      <c r="H2354" s="30">
        <v>44729</v>
      </c>
      <c r="I2354" s="30">
        <v>46387</v>
      </c>
      <c r="J2354" s="30" t="s">
        <v>1921</v>
      </c>
      <c r="K2354" s="29" t="s">
        <v>2264</v>
      </c>
      <c r="L2354" s="29" t="s">
        <v>2265</v>
      </c>
      <c r="M2354" s="29" t="s">
        <v>1978</v>
      </c>
      <c r="N2354" s="29" t="s">
        <v>1994</v>
      </c>
      <c r="O2354" s="29" t="s">
        <v>1995</v>
      </c>
      <c r="P2354" s="29" t="s">
        <v>1981</v>
      </c>
      <c r="Q2354" s="29" t="s">
        <v>1982</v>
      </c>
      <c r="R2354" s="30">
        <v>45626</v>
      </c>
      <c r="S2354" s="30"/>
      <c r="T2354" s="30">
        <v>46265</v>
      </c>
      <c r="U2354" s="30"/>
      <c r="V2354" s="29" t="s">
        <v>2000</v>
      </c>
      <c r="W2354" s="29" t="s">
        <v>2001</v>
      </c>
      <c r="X2354" s="30">
        <v>44880</v>
      </c>
      <c r="Y2354" s="29" t="s">
        <v>1985</v>
      </c>
    </row>
    <row r="2355" spans="1:25" x14ac:dyDescent="0.25">
      <c r="A2355" s="28" t="s">
        <v>2261</v>
      </c>
      <c r="B2355" s="29" t="s">
        <v>2262</v>
      </c>
      <c r="C2355" s="29" t="s">
        <v>794</v>
      </c>
      <c r="D2355" s="29" t="s">
        <v>2268</v>
      </c>
      <c r="E2355" s="29" t="s">
        <v>795</v>
      </c>
      <c r="F2355" s="29" t="s">
        <v>796</v>
      </c>
      <c r="G2355" s="29" t="s">
        <v>1975</v>
      </c>
      <c r="H2355" s="30">
        <v>44729</v>
      </c>
      <c r="I2355" s="30">
        <v>46387</v>
      </c>
      <c r="J2355" s="30" t="s">
        <v>1921</v>
      </c>
      <c r="K2355" s="29" t="s">
        <v>2264</v>
      </c>
      <c r="L2355" s="29" t="s">
        <v>2265</v>
      </c>
      <c r="M2355" s="29" t="s">
        <v>1978</v>
      </c>
      <c r="N2355" s="29" t="s">
        <v>1996</v>
      </c>
      <c r="O2355" s="29" t="s">
        <v>1997</v>
      </c>
      <c r="P2355" s="29" t="s">
        <v>1981</v>
      </c>
      <c r="Q2355" s="29" t="s">
        <v>1982</v>
      </c>
      <c r="R2355" s="30">
        <v>46266</v>
      </c>
      <c r="S2355" s="30"/>
      <c r="T2355" s="30">
        <v>46326</v>
      </c>
      <c r="U2355" s="30"/>
      <c r="V2355" s="29" t="s">
        <v>2000</v>
      </c>
      <c r="W2355" s="29" t="s">
        <v>2001</v>
      </c>
      <c r="X2355" s="30">
        <v>44880</v>
      </c>
      <c r="Y2355" s="29" t="s">
        <v>1985</v>
      </c>
    </row>
    <row r="2356" spans="1:25" x14ac:dyDescent="0.25">
      <c r="A2356" s="28" t="s">
        <v>2261</v>
      </c>
      <c r="B2356" s="29" t="s">
        <v>2262</v>
      </c>
      <c r="C2356" s="29" t="s">
        <v>806</v>
      </c>
      <c r="D2356" s="29" t="s">
        <v>2272</v>
      </c>
      <c r="E2356" s="29" t="s">
        <v>807</v>
      </c>
      <c r="F2356" s="29" t="s">
        <v>808</v>
      </c>
      <c r="G2356" s="29" t="s">
        <v>1975</v>
      </c>
      <c r="H2356" s="30">
        <v>44523</v>
      </c>
      <c r="I2356" s="30">
        <v>46387</v>
      </c>
      <c r="J2356" s="30" t="s">
        <v>1921</v>
      </c>
      <c r="K2356" s="29" t="s">
        <v>2264</v>
      </c>
      <c r="L2356" s="29" t="s">
        <v>2265</v>
      </c>
      <c r="M2356" s="29" t="s">
        <v>1978</v>
      </c>
      <c r="N2356" s="29" t="s">
        <v>1979</v>
      </c>
      <c r="O2356" s="29" t="s">
        <v>1980</v>
      </c>
      <c r="P2356" s="29" t="s">
        <v>1981</v>
      </c>
      <c r="Q2356" s="29" t="s">
        <v>1982</v>
      </c>
      <c r="R2356" s="30">
        <v>44515</v>
      </c>
      <c r="S2356" s="30">
        <v>44515</v>
      </c>
      <c r="T2356" s="30">
        <v>44523</v>
      </c>
      <c r="U2356" s="30">
        <v>44523</v>
      </c>
      <c r="V2356" s="29" t="s">
        <v>1983</v>
      </c>
      <c r="W2356" s="29" t="s">
        <v>1984</v>
      </c>
      <c r="X2356" s="30">
        <v>44515</v>
      </c>
      <c r="Y2356" s="29" t="s">
        <v>1985</v>
      </c>
    </row>
    <row r="2357" spans="1:25" x14ac:dyDescent="0.25">
      <c r="A2357" s="28" t="s">
        <v>2261</v>
      </c>
      <c r="B2357" s="29" t="s">
        <v>2262</v>
      </c>
      <c r="C2357" s="29" t="s">
        <v>806</v>
      </c>
      <c r="D2357" s="29" t="s">
        <v>2272</v>
      </c>
      <c r="E2357" s="29" t="s">
        <v>807</v>
      </c>
      <c r="F2357" s="29" t="s">
        <v>808</v>
      </c>
      <c r="G2357" s="29" t="s">
        <v>1975</v>
      </c>
      <c r="H2357" s="30">
        <v>44523</v>
      </c>
      <c r="I2357" s="30">
        <v>46387</v>
      </c>
      <c r="J2357" s="30" t="s">
        <v>1921</v>
      </c>
      <c r="K2357" s="29" t="s">
        <v>2264</v>
      </c>
      <c r="L2357" s="29" t="s">
        <v>2265</v>
      </c>
      <c r="M2357" s="29" t="s">
        <v>1978</v>
      </c>
      <c r="N2357" s="29" t="s">
        <v>1986</v>
      </c>
      <c r="O2357" s="29" t="s">
        <v>1987</v>
      </c>
      <c r="P2357" s="29" t="s">
        <v>1981</v>
      </c>
      <c r="Q2357" s="29" t="s">
        <v>1982</v>
      </c>
      <c r="R2357" s="30">
        <v>44515</v>
      </c>
      <c r="S2357" s="30">
        <v>44515</v>
      </c>
      <c r="T2357" s="30">
        <v>44523</v>
      </c>
      <c r="U2357" s="30">
        <v>44523</v>
      </c>
      <c r="V2357" s="29" t="s">
        <v>1983</v>
      </c>
      <c r="W2357" s="29" t="s">
        <v>1984</v>
      </c>
      <c r="X2357" s="30">
        <v>44515</v>
      </c>
      <c r="Y2357" s="29" t="s">
        <v>1985</v>
      </c>
    </row>
    <row r="2358" spans="1:25" x14ac:dyDescent="0.25">
      <c r="A2358" s="28" t="s">
        <v>2261</v>
      </c>
      <c r="B2358" s="29" t="s">
        <v>2262</v>
      </c>
      <c r="C2358" s="29" t="s">
        <v>806</v>
      </c>
      <c r="D2358" s="29" t="s">
        <v>2272</v>
      </c>
      <c r="E2358" s="29" t="s">
        <v>807</v>
      </c>
      <c r="F2358" s="29" t="s">
        <v>808</v>
      </c>
      <c r="G2358" s="29" t="s">
        <v>1975</v>
      </c>
      <c r="H2358" s="30">
        <v>44523</v>
      </c>
      <c r="I2358" s="30">
        <v>46387</v>
      </c>
      <c r="J2358" s="30" t="s">
        <v>1921</v>
      </c>
      <c r="K2358" s="29" t="s">
        <v>2264</v>
      </c>
      <c r="L2358" s="29" t="s">
        <v>2265</v>
      </c>
      <c r="M2358" s="29" t="s">
        <v>1978</v>
      </c>
      <c r="N2358" s="29" t="s">
        <v>1988</v>
      </c>
      <c r="O2358" s="29" t="s">
        <v>1989</v>
      </c>
      <c r="P2358" s="29" t="s">
        <v>1981</v>
      </c>
      <c r="Q2358" s="29" t="s">
        <v>1982</v>
      </c>
      <c r="R2358" s="30">
        <v>44515</v>
      </c>
      <c r="S2358" s="30">
        <v>44515</v>
      </c>
      <c r="T2358" s="30">
        <v>44523</v>
      </c>
      <c r="U2358" s="30">
        <v>44523</v>
      </c>
      <c r="V2358" s="29" t="s">
        <v>1983</v>
      </c>
      <c r="W2358" s="29" t="s">
        <v>1984</v>
      </c>
      <c r="X2358" s="30">
        <v>44515</v>
      </c>
      <c r="Y2358" s="29" t="s">
        <v>1985</v>
      </c>
    </row>
    <row r="2359" spans="1:25" x14ac:dyDescent="0.25">
      <c r="A2359" s="28" t="s">
        <v>2261</v>
      </c>
      <c r="B2359" s="29" t="s">
        <v>2262</v>
      </c>
      <c r="C2359" s="29" t="s">
        <v>806</v>
      </c>
      <c r="D2359" s="29" t="s">
        <v>2272</v>
      </c>
      <c r="E2359" s="29" t="s">
        <v>807</v>
      </c>
      <c r="F2359" s="29" t="s">
        <v>808</v>
      </c>
      <c r="G2359" s="29" t="s">
        <v>1975</v>
      </c>
      <c r="H2359" s="30">
        <v>44523</v>
      </c>
      <c r="I2359" s="30">
        <v>46387</v>
      </c>
      <c r="J2359" s="30" t="s">
        <v>1921</v>
      </c>
      <c r="K2359" s="29" t="s">
        <v>2264</v>
      </c>
      <c r="L2359" s="29" t="s">
        <v>2265</v>
      </c>
      <c r="M2359" s="29" t="s">
        <v>1978</v>
      </c>
      <c r="N2359" s="29" t="s">
        <v>1990</v>
      </c>
      <c r="O2359" s="29" t="s">
        <v>1991</v>
      </c>
      <c r="P2359" s="29" t="s">
        <v>1981</v>
      </c>
      <c r="Q2359" s="29" t="s">
        <v>1982</v>
      </c>
      <c r="R2359" s="30">
        <v>44515</v>
      </c>
      <c r="S2359" s="30">
        <v>45042</v>
      </c>
      <c r="T2359" s="30">
        <v>44523</v>
      </c>
      <c r="U2359" s="30">
        <v>45447</v>
      </c>
      <c r="V2359" s="29" t="s">
        <v>1983</v>
      </c>
      <c r="W2359" s="29" t="s">
        <v>1984</v>
      </c>
      <c r="X2359" s="30">
        <v>44515</v>
      </c>
      <c r="Y2359" s="29" t="s">
        <v>1985</v>
      </c>
    </row>
    <row r="2360" spans="1:25" x14ac:dyDescent="0.25">
      <c r="A2360" s="28" t="s">
        <v>2261</v>
      </c>
      <c r="B2360" s="29" t="s">
        <v>2262</v>
      </c>
      <c r="C2360" s="29" t="s">
        <v>806</v>
      </c>
      <c r="D2360" s="29" t="s">
        <v>2272</v>
      </c>
      <c r="E2360" s="29" t="s">
        <v>807</v>
      </c>
      <c r="F2360" s="29" t="s">
        <v>808</v>
      </c>
      <c r="G2360" s="29" t="s">
        <v>1975</v>
      </c>
      <c r="H2360" s="30">
        <v>44523</v>
      </c>
      <c r="I2360" s="30">
        <v>46387</v>
      </c>
      <c r="J2360" s="30" t="s">
        <v>1921</v>
      </c>
      <c r="K2360" s="29" t="s">
        <v>2264</v>
      </c>
      <c r="L2360" s="29" t="s">
        <v>2265</v>
      </c>
      <c r="M2360" s="29" t="s">
        <v>1978</v>
      </c>
      <c r="N2360" s="29" t="s">
        <v>1992</v>
      </c>
      <c r="O2360" s="29" t="s">
        <v>1993</v>
      </c>
      <c r="P2360" s="29" t="s">
        <v>1981</v>
      </c>
      <c r="Q2360" s="29" t="s">
        <v>1982</v>
      </c>
      <c r="R2360" s="30">
        <v>45473</v>
      </c>
      <c r="S2360" s="30"/>
      <c r="T2360" s="30">
        <v>45657</v>
      </c>
      <c r="U2360" s="30"/>
      <c r="V2360" s="29" t="s">
        <v>1983</v>
      </c>
      <c r="W2360" s="29" t="s">
        <v>1984</v>
      </c>
      <c r="X2360" s="30">
        <v>44515</v>
      </c>
      <c r="Y2360" s="29" t="s">
        <v>1985</v>
      </c>
    </row>
    <row r="2361" spans="1:25" x14ac:dyDescent="0.25">
      <c r="A2361" s="28" t="s">
        <v>2261</v>
      </c>
      <c r="B2361" s="29" t="s">
        <v>2262</v>
      </c>
      <c r="C2361" s="29" t="s">
        <v>806</v>
      </c>
      <c r="D2361" s="29" t="s">
        <v>2272</v>
      </c>
      <c r="E2361" s="29" t="s">
        <v>807</v>
      </c>
      <c r="F2361" s="29" t="s">
        <v>808</v>
      </c>
      <c r="G2361" s="29" t="s">
        <v>1975</v>
      </c>
      <c r="H2361" s="30">
        <v>44523</v>
      </c>
      <c r="I2361" s="30">
        <v>46387</v>
      </c>
      <c r="J2361" s="30" t="s">
        <v>1921</v>
      </c>
      <c r="K2361" s="29" t="s">
        <v>2264</v>
      </c>
      <c r="L2361" s="29" t="s">
        <v>2265</v>
      </c>
      <c r="M2361" s="29" t="s">
        <v>1978</v>
      </c>
      <c r="N2361" s="29" t="s">
        <v>1994</v>
      </c>
      <c r="O2361" s="29" t="s">
        <v>1995</v>
      </c>
      <c r="P2361" s="29" t="s">
        <v>1981</v>
      </c>
      <c r="Q2361" s="29" t="s">
        <v>1982</v>
      </c>
      <c r="R2361" s="30">
        <v>45659</v>
      </c>
      <c r="S2361" s="30"/>
      <c r="T2361" s="30">
        <v>46022</v>
      </c>
      <c r="U2361" s="30"/>
      <c r="V2361" s="29" t="s">
        <v>1983</v>
      </c>
      <c r="W2361" s="29" t="s">
        <v>1984</v>
      </c>
      <c r="X2361" s="30">
        <v>44515</v>
      </c>
      <c r="Y2361" s="29" t="s">
        <v>1985</v>
      </c>
    </row>
    <row r="2362" spans="1:25" x14ac:dyDescent="0.25">
      <c r="A2362" s="28" t="s">
        <v>2261</v>
      </c>
      <c r="B2362" s="29" t="s">
        <v>2262</v>
      </c>
      <c r="C2362" s="29" t="s">
        <v>806</v>
      </c>
      <c r="D2362" s="29" t="s">
        <v>2272</v>
      </c>
      <c r="E2362" s="29" t="s">
        <v>807</v>
      </c>
      <c r="F2362" s="29" t="s">
        <v>808</v>
      </c>
      <c r="G2362" s="29" t="s">
        <v>1975</v>
      </c>
      <c r="H2362" s="30">
        <v>44523</v>
      </c>
      <c r="I2362" s="30">
        <v>46387</v>
      </c>
      <c r="J2362" s="30" t="s">
        <v>1921</v>
      </c>
      <c r="K2362" s="29" t="s">
        <v>2264</v>
      </c>
      <c r="L2362" s="29" t="s">
        <v>2265</v>
      </c>
      <c r="M2362" s="29" t="s">
        <v>1978</v>
      </c>
      <c r="N2362" s="29" t="s">
        <v>1996</v>
      </c>
      <c r="O2362" s="29" t="s">
        <v>1997</v>
      </c>
      <c r="P2362" s="29" t="s">
        <v>1981</v>
      </c>
      <c r="Q2362" s="29" t="s">
        <v>1982</v>
      </c>
      <c r="R2362" s="30">
        <v>46023</v>
      </c>
      <c r="S2362" s="30"/>
      <c r="T2362" s="30">
        <v>46053</v>
      </c>
      <c r="U2362" s="30"/>
      <c r="V2362" s="29" t="s">
        <v>1983</v>
      </c>
      <c r="W2362" s="29" t="s">
        <v>1984</v>
      </c>
      <c r="X2362" s="30">
        <v>44515</v>
      </c>
      <c r="Y2362" s="29" t="s">
        <v>1985</v>
      </c>
    </row>
    <row r="2363" spans="1:25" x14ac:dyDescent="0.25">
      <c r="A2363" s="28" t="s">
        <v>2261</v>
      </c>
      <c r="B2363" s="29" t="s">
        <v>2262</v>
      </c>
      <c r="C2363" s="29" t="s">
        <v>1027</v>
      </c>
      <c r="D2363" s="29" t="s">
        <v>2346</v>
      </c>
      <c r="E2363" s="29" t="s">
        <v>1028</v>
      </c>
      <c r="F2363" s="29" t="s">
        <v>1029</v>
      </c>
      <c r="G2363" s="29" t="s">
        <v>1975</v>
      </c>
      <c r="H2363" s="30">
        <v>44880</v>
      </c>
      <c r="I2363" s="30">
        <v>46022</v>
      </c>
      <c r="J2363" s="30" t="s">
        <v>1921</v>
      </c>
      <c r="K2363" s="29" t="s">
        <v>2264</v>
      </c>
      <c r="L2363" s="29" t="s">
        <v>2265</v>
      </c>
      <c r="M2363" s="29" t="s">
        <v>1978</v>
      </c>
      <c r="N2363" s="29" t="s">
        <v>1979</v>
      </c>
      <c r="O2363" s="29" t="s">
        <v>1980</v>
      </c>
      <c r="P2363" s="29" t="s">
        <v>1981</v>
      </c>
      <c r="Q2363" s="29" t="s">
        <v>1982</v>
      </c>
      <c r="R2363" s="30">
        <v>44529</v>
      </c>
      <c r="S2363" s="30">
        <v>44529</v>
      </c>
      <c r="T2363" s="30">
        <v>44539</v>
      </c>
      <c r="U2363" s="30">
        <v>44539</v>
      </c>
      <c r="V2363" s="29" t="s">
        <v>1983</v>
      </c>
      <c r="W2363" s="29" t="s">
        <v>1984</v>
      </c>
      <c r="X2363" s="30">
        <v>44529</v>
      </c>
      <c r="Y2363" s="29" t="s">
        <v>1985</v>
      </c>
    </row>
    <row r="2364" spans="1:25" x14ac:dyDescent="0.25">
      <c r="A2364" s="28" t="s">
        <v>2261</v>
      </c>
      <c r="B2364" s="29" t="s">
        <v>2262</v>
      </c>
      <c r="C2364" s="29" t="s">
        <v>1027</v>
      </c>
      <c r="D2364" s="29" t="s">
        <v>2346</v>
      </c>
      <c r="E2364" s="29" t="s">
        <v>1028</v>
      </c>
      <c r="F2364" s="29" t="s">
        <v>1029</v>
      </c>
      <c r="G2364" s="29" t="s">
        <v>1975</v>
      </c>
      <c r="H2364" s="30">
        <v>44880</v>
      </c>
      <c r="I2364" s="30">
        <v>46022</v>
      </c>
      <c r="J2364" s="30" t="s">
        <v>1921</v>
      </c>
      <c r="K2364" s="29" t="s">
        <v>2264</v>
      </c>
      <c r="L2364" s="29" t="s">
        <v>2265</v>
      </c>
      <c r="M2364" s="29" t="s">
        <v>1978</v>
      </c>
      <c r="N2364" s="29" t="s">
        <v>1986</v>
      </c>
      <c r="O2364" s="29" t="s">
        <v>1987</v>
      </c>
      <c r="P2364" s="29" t="s">
        <v>1981</v>
      </c>
      <c r="Q2364" s="29" t="s">
        <v>1982</v>
      </c>
      <c r="R2364" s="30">
        <v>45306</v>
      </c>
      <c r="S2364" s="30">
        <v>45306</v>
      </c>
      <c r="T2364" s="30">
        <v>45337</v>
      </c>
      <c r="U2364" s="30">
        <v>45337</v>
      </c>
      <c r="V2364" s="29" t="s">
        <v>1983</v>
      </c>
      <c r="W2364" s="29" t="s">
        <v>1984</v>
      </c>
      <c r="X2364" s="30">
        <v>44529</v>
      </c>
      <c r="Y2364" s="29" t="s">
        <v>1985</v>
      </c>
    </row>
    <row r="2365" spans="1:25" x14ac:dyDescent="0.25">
      <c r="A2365" s="28" t="s">
        <v>2261</v>
      </c>
      <c r="B2365" s="29" t="s">
        <v>2262</v>
      </c>
      <c r="C2365" s="29" t="s">
        <v>1027</v>
      </c>
      <c r="D2365" s="29" t="s">
        <v>2346</v>
      </c>
      <c r="E2365" s="29" t="s">
        <v>1028</v>
      </c>
      <c r="F2365" s="29" t="s">
        <v>1029</v>
      </c>
      <c r="G2365" s="29" t="s">
        <v>1975</v>
      </c>
      <c r="H2365" s="30">
        <v>44880</v>
      </c>
      <c r="I2365" s="30">
        <v>46022</v>
      </c>
      <c r="J2365" s="30" t="s">
        <v>1921</v>
      </c>
      <c r="K2365" s="29" t="s">
        <v>2264</v>
      </c>
      <c r="L2365" s="29" t="s">
        <v>2265</v>
      </c>
      <c r="M2365" s="29" t="s">
        <v>1978</v>
      </c>
      <c r="N2365" s="29" t="s">
        <v>1988</v>
      </c>
      <c r="O2365" s="29" t="s">
        <v>1989</v>
      </c>
      <c r="P2365" s="29" t="s">
        <v>1981</v>
      </c>
      <c r="Q2365" s="29" t="s">
        <v>1982</v>
      </c>
      <c r="R2365" s="30">
        <v>45381</v>
      </c>
      <c r="S2365" s="30">
        <v>45381</v>
      </c>
      <c r="T2365" s="30">
        <v>45411</v>
      </c>
      <c r="U2365" s="30">
        <v>45411</v>
      </c>
      <c r="V2365" s="29" t="s">
        <v>1983</v>
      </c>
      <c r="W2365" s="29" t="s">
        <v>1984</v>
      </c>
      <c r="X2365" s="30">
        <v>44529</v>
      </c>
      <c r="Y2365" s="29" t="s">
        <v>1985</v>
      </c>
    </row>
    <row r="2366" spans="1:25" x14ac:dyDescent="0.25">
      <c r="A2366" s="28" t="s">
        <v>2261</v>
      </c>
      <c r="B2366" s="29" t="s">
        <v>2262</v>
      </c>
      <c r="C2366" s="29" t="s">
        <v>1027</v>
      </c>
      <c r="D2366" s="29" t="s">
        <v>2346</v>
      </c>
      <c r="E2366" s="29" t="s">
        <v>1028</v>
      </c>
      <c r="F2366" s="29" t="s">
        <v>1029</v>
      </c>
      <c r="G2366" s="29" t="s">
        <v>1975</v>
      </c>
      <c r="H2366" s="30">
        <v>44880</v>
      </c>
      <c r="I2366" s="30">
        <v>46022</v>
      </c>
      <c r="J2366" s="30" t="s">
        <v>1921</v>
      </c>
      <c r="K2366" s="29" t="s">
        <v>2264</v>
      </c>
      <c r="L2366" s="29" t="s">
        <v>2265</v>
      </c>
      <c r="M2366" s="29" t="s">
        <v>1978</v>
      </c>
      <c r="N2366" s="29" t="s">
        <v>1990</v>
      </c>
      <c r="O2366" s="29" t="s">
        <v>1991</v>
      </c>
      <c r="P2366" s="29" t="s">
        <v>1981</v>
      </c>
      <c r="Q2366" s="29" t="s">
        <v>1982</v>
      </c>
      <c r="R2366" s="30">
        <v>45412</v>
      </c>
      <c r="S2366" s="30">
        <v>45412</v>
      </c>
      <c r="T2366" s="30">
        <v>45534</v>
      </c>
      <c r="U2366" s="30"/>
      <c r="V2366" s="29" t="s">
        <v>1983</v>
      </c>
      <c r="W2366" s="29" t="s">
        <v>1984</v>
      </c>
      <c r="X2366" s="30">
        <v>44529</v>
      </c>
      <c r="Y2366" s="29" t="s">
        <v>1985</v>
      </c>
    </row>
    <row r="2367" spans="1:25" x14ac:dyDescent="0.25">
      <c r="A2367" s="28" t="s">
        <v>2261</v>
      </c>
      <c r="B2367" s="29" t="s">
        <v>2262</v>
      </c>
      <c r="C2367" s="29" t="s">
        <v>1027</v>
      </c>
      <c r="D2367" s="29" t="s">
        <v>2346</v>
      </c>
      <c r="E2367" s="29" t="s">
        <v>1028</v>
      </c>
      <c r="F2367" s="29" t="s">
        <v>1029</v>
      </c>
      <c r="G2367" s="29" t="s">
        <v>1975</v>
      </c>
      <c r="H2367" s="30">
        <v>44880</v>
      </c>
      <c r="I2367" s="30">
        <v>46022</v>
      </c>
      <c r="J2367" s="30" t="s">
        <v>1921</v>
      </c>
      <c r="K2367" s="29" t="s">
        <v>2264</v>
      </c>
      <c r="L2367" s="29" t="s">
        <v>2265</v>
      </c>
      <c r="M2367" s="29" t="s">
        <v>1978</v>
      </c>
      <c r="N2367" s="29" t="s">
        <v>1992</v>
      </c>
      <c r="O2367" s="29" t="s">
        <v>1993</v>
      </c>
      <c r="P2367" s="29" t="s">
        <v>1981</v>
      </c>
      <c r="Q2367" s="29" t="s">
        <v>1982</v>
      </c>
      <c r="R2367" s="30">
        <v>45992</v>
      </c>
      <c r="S2367" s="30"/>
      <c r="T2367" s="30">
        <v>46022</v>
      </c>
      <c r="U2367" s="30"/>
      <c r="V2367" s="29" t="s">
        <v>1983</v>
      </c>
      <c r="W2367" s="29" t="s">
        <v>1984</v>
      </c>
      <c r="X2367" s="30">
        <v>44529</v>
      </c>
      <c r="Y2367" s="29" t="s">
        <v>1985</v>
      </c>
    </row>
    <row r="2368" spans="1:25" x14ac:dyDescent="0.25">
      <c r="A2368" s="28" t="s">
        <v>2261</v>
      </c>
      <c r="B2368" s="29" t="s">
        <v>2262</v>
      </c>
      <c r="C2368" s="29" t="s">
        <v>1027</v>
      </c>
      <c r="D2368" s="29" t="s">
        <v>2346</v>
      </c>
      <c r="E2368" s="29" t="s">
        <v>1028</v>
      </c>
      <c r="F2368" s="29" t="s">
        <v>1029</v>
      </c>
      <c r="G2368" s="29" t="s">
        <v>1975</v>
      </c>
      <c r="H2368" s="30">
        <v>44880</v>
      </c>
      <c r="I2368" s="30">
        <v>46022</v>
      </c>
      <c r="J2368" s="30" t="s">
        <v>1921</v>
      </c>
      <c r="K2368" s="29" t="s">
        <v>2264</v>
      </c>
      <c r="L2368" s="29" t="s">
        <v>2265</v>
      </c>
      <c r="M2368" s="29" t="s">
        <v>1978</v>
      </c>
      <c r="N2368" s="29" t="s">
        <v>1994</v>
      </c>
      <c r="O2368" s="29" t="s">
        <v>1995</v>
      </c>
      <c r="P2368" s="29" t="s">
        <v>1981</v>
      </c>
      <c r="Q2368" s="29" t="s">
        <v>1982</v>
      </c>
      <c r="R2368" s="30">
        <v>45536</v>
      </c>
      <c r="S2368" s="30"/>
      <c r="T2368" s="30">
        <v>45930</v>
      </c>
      <c r="U2368" s="30"/>
      <c r="V2368" s="29" t="s">
        <v>1983</v>
      </c>
      <c r="W2368" s="29" t="s">
        <v>1984</v>
      </c>
      <c r="X2368" s="30">
        <v>44529</v>
      </c>
      <c r="Y2368" s="29" t="s">
        <v>1985</v>
      </c>
    </row>
    <row r="2369" spans="1:25" x14ac:dyDescent="0.25">
      <c r="A2369" s="28" t="s">
        <v>2261</v>
      </c>
      <c r="B2369" s="29" t="s">
        <v>2262</v>
      </c>
      <c r="C2369" s="29" t="s">
        <v>1027</v>
      </c>
      <c r="D2369" s="29" t="s">
        <v>2346</v>
      </c>
      <c r="E2369" s="29" t="s">
        <v>1028</v>
      </c>
      <c r="F2369" s="29" t="s">
        <v>1029</v>
      </c>
      <c r="G2369" s="29" t="s">
        <v>1975</v>
      </c>
      <c r="H2369" s="30">
        <v>44880</v>
      </c>
      <c r="I2369" s="30">
        <v>46022</v>
      </c>
      <c r="J2369" s="30" t="s">
        <v>1921</v>
      </c>
      <c r="K2369" s="29" t="s">
        <v>2264</v>
      </c>
      <c r="L2369" s="29" t="s">
        <v>2265</v>
      </c>
      <c r="M2369" s="29" t="s">
        <v>1978</v>
      </c>
      <c r="N2369" s="29" t="s">
        <v>1996</v>
      </c>
      <c r="O2369" s="29" t="s">
        <v>1997</v>
      </c>
      <c r="P2369" s="29" t="s">
        <v>1981</v>
      </c>
      <c r="Q2369" s="29" t="s">
        <v>1982</v>
      </c>
      <c r="R2369" s="30">
        <v>45960</v>
      </c>
      <c r="S2369" s="30"/>
      <c r="T2369" s="30">
        <v>45991</v>
      </c>
      <c r="U2369" s="30"/>
      <c r="V2369" s="29" t="s">
        <v>1983</v>
      </c>
      <c r="W2369" s="29" t="s">
        <v>1984</v>
      </c>
      <c r="X2369" s="30">
        <v>44529</v>
      </c>
      <c r="Y2369" s="29" t="s">
        <v>1985</v>
      </c>
    </row>
    <row r="2370" spans="1:25" x14ac:dyDescent="0.25">
      <c r="A2370" s="28" t="s">
        <v>2261</v>
      </c>
      <c r="B2370" s="29" t="s">
        <v>2262</v>
      </c>
      <c r="C2370" s="29" t="s">
        <v>1051</v>
      </c>
      <c r="D2370" s="29" t="s">
        <v>2354</v>
      </c>
      <c r="E2370" s="29" t="s">
        <v>1052</v>
      </c>
      <c r="F2370" s="29" t="s">
        <v>1053</v>
      </c>
      <c r="G2370" s="29" t="s">
        <v>1975</v>
      </c>
      <c r="H2370" s="30">
        <v>44543</v>
      </c>
      <c r="I2370" s="30">
        <v>46022</v>
      </c>
      <c r="J2370" s="30" t="s">
        <v>1921</v>
      </c>
      <c r="K2370" s="29" t="s">
        <v>2264</v>
      </c>
      <c r="L2370" s="29" t="s">
        <v>2265</v>
      </c>
      <c r="M2370" s="29" t="s">
        <v>1978</v>
      </c>
      <c r="N2370" s="29" t="s">
        <v>1979</v>
      </c>
      <c r="O2370" s="29" t="s">
        <v>1980</v>
      </c>
      <c r="P2370" s="29" t="s">
        <v>1981</v>
      </c>
      <c r="Q2370" s="29" t="s">
        <v>1982</v>
      </c>
      <c r="R2370" s="30">
        <v>44515</v>
      </c>
      <c r="S2370" s="30">
        <v>44515</v>
      </c>
      <c r="T2370" s="30">
        <v>44530</v>
      </c>
      <c r="U2370" s="30">
        <v>44540</v>
      </c>
      <c r="V2370" s="29" t="s">
        <v>1983</v>
      </c>
      <c r="W2370" s="29" t="s">
        <v>1984</v>
      </c>
      <c r="X2370" s="30">
        <v>44880</v>
      </c>
      <c r="Y2370" s="29" t="s">
        <v>1985</v>
      </c>
    </row>
    <row r="2371" spans="1:25" x14ac:dyDescent="0.25">
      <c r="A2371" s="28" t="s">
        <v>2261</v>
      </c>
      <c r="B2371" s="29" t="s">
        <v>2262</v>
      </c>
      <c r="C2371" s="29" t="s">
        <v>1051</v>
      </c>
      <c r="D2371" s="29" t="s">
        <v>2354</v>
      </c>
      <c r="E2371" s="29" t="s">
        <v>1052</v>
      </c>
      <c r="F2371" s="29" t="s">
        <v>1053</v>
      </c>
      <c r="G2371" s="29" t="s">
        <v>1975</v>
      </c>
      <c r="H2371" s="30">
        <v>44543</v>
      </c>
      <c r="I2371" s="30">
        <v>46022</v>
      </c>
      <c r="J2371" s="30" t="s">
        <v>1921</v>
      </c>
      <c r="K2371" s="29" t="s">
        <v>2264</v>
      </c>
      <c r="L2371" s="29" t="s">
        <v>2265</v>
      </c>
      <c r="M2371" s="29" t="s">
        <v>1978</v>
      </c>
      <c r="N2371" s="29" t="s">
        <v>1986</v>
      </c>
      <c r="O2371" s="29" t="s">
        <v>1987</v>
      </c>
      <c r="P2371" s="29" t="s">
        <v>1981</v>
      </c>
      <c r="Q2371" s="29" t="s">
        <v>1982</v>
      </c>
      <c r="R2371" s="30">
        <v>45020</v>
      </c>
      <c r="S2371" s="30">
        <v>45020</v>
      </c>
      <c r="T2371" s="30">
        <v>45097</v>
      </c>
      <c r="U2371" s="30">
        <v>45463</v>
      </c>
      <c r="V2371" s="29" t="s">
        <v>1983</v>
      </c>
      <c r="W2371" s="29" t="s">
        <v>1984</v>
      </c>
      <c r="X2371" s="30">
        <v>44880</v>
      </c>
      <c r="Y2371" s="29" t="s">
        <v>1985</v>
      </c>
    </row>
    <row r="2372" spans="1:25" x14ac:dyDescent="0.25">
      <c r="A2372" s="28" t="s">
        <v>2261</v>
      </c>
      <c r="B2372" s="29" t="s">
        <v>2262</v>
      </c>
      <c r="C2372" s="29" t="s">
        <v>1051</v>
      </c>
      <c r="D2372" s="29" t="s">
        <v>2354</v>
      </c>
      <c r="E2372" s="29" t="s">
        <v>1052</v>
      </c>
      <c r="F2372" s="29" t="s">
        <v>1053</v>
      </c>
      <c r="G2372" s="29" t="s">
        <v>1975</v>
      </c>
      <c r="H2372" s="30">
        <v>44543</v>
      </c>
      <c r="I2372" s="30">
        <v>46022</v>
      </c>
      <c r="J2372" s="30" t="s">
        <v>1921</v>
      </c>
      <c r="K2372" s="29" t="s">
        <v>2264</v>
      </c>
      <c r="L2372" s="29" t="s">
        <v>2265</v>
      </c>
      <c r="M2372" s="29" t="s">
        <v>1978</v>
      </c>
      <c r="N2372" s="29" t="s">
        <v>1988</v>
      </c>
      <c r="O2372" s="29" t="s">
        <v>1989</v>
      </c>
      <c r="P2372" s="29" t="s">
        <v>1981</v>
      </c>
      <c r="Q2372" s="29" t="s">
        <v>1982</v>
      </c>
      <c r="R2372" s="30">
        <v>45468</v>
      </c>
      <c r="S2372" s="30">
        <v>45468</v>
      </c>
      <c r="T2372" s="30">
        <v>45565</v>
      </c>
      <c r="U2372" s="30">
        <v>45573</v>
      </c>
      <c r="V2372" s="29" t="s">
        <v>1983</v>
      </c>
      <c r="W2372" s="29" t="s">
        <v>1984</v>
      </c>
      <c r="X2372" s="30">
        <v>44880</v>
      </c>
      <c r="Y2372" s="29" t="s">
        <v>1985</v>
      </c>
    </row>
    <row r="2373" spans="1:25" x14ac:dyDescent="0.25">
      <c r="A2373" s="28" t="s">
        <v>2261</v>
      </c>
      <c r="B2373" s="29" t="s">
        <v>2262</v>
      </c>
      <c r="C2373" s="29" t="s">
        <v>1051</v>
      </c>
      <c r="D2373" s="29" t="s">
        <v>2354</v>
      </c>
      <c r="E2373" s="29" t="s">
        <v>1052</v>
      </c>
      <c r="F2373" s="29" t="s">
        <v>1053</v>
      </c>
      <c r="G2373" s="29" t="s">
        <v>1975</v>
      </c>
      <c r="H2373" s="30">
        <v>44543</v>
      </c>
      <c r="I2373" s="30">
        <v>46022</v>
      </c>
      <c r="J2373" s="30" t="s">
        <v>1921</v>
      </c>
      <c r="K2373" s="29" t="s">
        <v>2264</v>
      </c>
      <c r="L2373" s="29" t="s">
        <v>2265</v>
      </c>
      <c r="M2373" s="29" t="s">
        <v>1978</v>
      </c>
      <c r="N2373" s="29" t="s">
        <v>1990</v>
      </c>
      <c r="O2373" s="29" t="s">
        <v>1991</v>
      </c>
      <c r="P2373" s="29" t="s">
        <v>1981</v>
      </c>
      <c r="Q2373" s="29" t="s">
        <v>1982</v>
      </c>
      <c r="R2373" s="30">
        <v>45468</v>
      </c>
      <c r="S2373" s="30">
        <v>45468</v>
      </c>
      <c r="T2373" s="30">
        <v>45565</v>
      </c>
      <c r="U2373" s="30">
        <v>45573</v>
      </c>
      <c r="V2373" s="29" t="s">
        <v>1983</v>
      </c>
      <c r="W2373" s="29" t="s">
        <v>1984</v>
      </c>
      <c r="X2373" s="30">
        <v>44880</v>
      </c>
      <c r="Y2373" s="29" t="s">
        <v>1985</v>
      </c>
    </row>
    <row r="2374" spans="1:25" x14ac:dyDescent="0.25">
      <c r="A2374" s="28" t="s">
        <v>2261</v>
      </c>
      <c r="B2374" s="29" t="s">
        <v>2262</v>
      </c>
      <c r="C2374" s="29" t="s">
        <v>1051</v>
      </c>
      <c r="D2374" s="29" t="s">
        <v>2354</v>
      </c>
      <c r="E2374" s="29" t="s">
        <v>1052</v>
      </c>
      <c r="F2374" s="29" t="s">
        <v>1053</v>
      </c>
      <c r="G2374" s="29" t="s">
        <v>1975</v>
      </c>
      <c r="H2374" s="30">
        <v>44543</v>
      </c>
      <c r="I2374" s="30">
        <v>46022</v>
      </c>
      <c r="J2374" s="30" t="s">
        <v>1921</v>
      </c>
      <c r="K2374" s="29" t="s">
        <v>2264</v>
      </c>
      <c r="L2374" s="29" t="s">
        <v>2265</v>
      </c>
      <c r="M2374" s="29" t="s">
        <v>1978</v>
      </c>
      <c r="N2374" s="29" t="s">
        <v>1992</v>
      </c>
      <c r="O2374" s="29" t="s">
        <v>1993</v>
      </c>
      <c r="P2374" s="29" t="s">
        <v>1981</v>
      </c>
      <c r="Q2374" s="29" t="s">
        <v>1982</v>
      </c>
      <c r="R2374" s="30">
        <v>45627</v>
      </c>
      <c r="S2374" s="30">
        <v>45631</v>
      </c>
      <c r="T2374" s="30">
        <v>45656</v>
      </c>
      <c r="U2374" s="30">
        <v>45657</v>
      </c>
      <c r="V2374" s="29" t="s">
        <v>1983</v>
      </c>
      <c r="W2374" s="29" t="s">
        <v>1984</v>
      </c>
      <c r="X2374" s="30">
        <v>44880</v>
      </c>
      <c r="Y2374" s="29" t="s">
        <v>1985</v>
      </c>
    </row>
    <row r="2375" spans="1:25" x14ac:dyDescent="0.25">
      <c r="A2375" s="28" t="s">
        <v>2261</v>
      </c>
      <c r="B2375" s="29" t="s">
        <v>2262</v>
      </c>
      <c r="C2375" s="29" t="s">
        <v>1051</v>
      </c>
      <c r="D2375" s="29" t="s">
        <v>2354</v>
      </c>
      <c r="E2375" s="29" t="s">
        <v>1052</v>
      </c>
      <c r="F2375" s="29" t="s">
        <v>1053</v>
      </c>
      <c r="G2375" s="29" t="s">
        <v>1975</v>
      </c>
      <c r="H2375" s="30">
        <v>44543</v>
      </c>
      <c r="I2375" s="30">
        <v>46022</v>
      </c>
      <c r="J2375" s="30" t="s">
        <v>1921</v>
      </c>
      <c r="K2375" s="29" t="s">
        <v>2264</v>
      </c>
      <c r="L2375" s="29" t="s">
        <v>2265</v>
      </c>
      <c r="M2375" s="29" t="s">
        <v>1978</v>
      </c>
      <c r="N2375" s="29" t="s">
        <v>1994</v>
      </c>
      <c r="O2375" s="29" t="s">
        <v>1995</v>
      </c>
      <c r="P2375" s="29" t="s">
        <v>1981</v>
      </c>
      <c r="Q2375" s="29" t="s">
        <v>1982</v>
      </c>
      <c r="R2375" s="30">
        <v>45657</v>
      </c>
      <c r="S2375" s="30"/>
      <c r="T2375" s="30">
        <v>46022</v>
      </c>
      <c r="U2375" s="30"/>
      <c r="V2375" s="29" t="s">
        <v>1983</v>
      </c>
      <c r="W2375" s="29" t="s">
        <v>1984</v>
      </c>
      <c r="X2375" s="30">
        <v>44880</v>
      </c>
      <c r="Y2375" s="29" t="s">
        <v>1985</v>
      </c>
    </row>
    <row r="2376" spans="1:25" x14ac:dyDescent="0.25">
      <c r="A2376" s="28" t="s">
        <v>2261</v>
      </c>
      <c r="B2376" s="29" t="s">
        <v>2262</v>
      </c>
      <c r="C2376" s="29" t="s">
        <v>1051</v>
      </c>
      <c r="D2376" s="29" t="s">
        <v>2354</v>
      </c>
      <c r="E2376" s="29" t="s">
        <v>1052</v>
      </c>
      <c r="F2376" s="29" t="s">
        <v>1053</v>
      </c>
      <c r="G2376" s="29" t="s">
        <v>1975</v>
      </c>
      <c r="H2376" s="30">
        <v>44543</v>
      </c>
      <c r="I2376" s="30">
        <v>46022</v>
      </c>
      <c r="J2376" s="30" t="s">
        <v>1921</v>
      </c>
      <c r="K2376" s="29" t="s">
        <v>2264</v>
      </c>
      <c r="L2376" s="29" t="s">
        <v>2265</v>
      </c>
      <c r="M2376" s="29" t="s">
        <v>1978</v>
      </c>
      <c r="N2376" s="29" t="s">
        <v>1996</v>
      </c>
      <c r="O2376" s="29" t="s">
        <v>1997</v>
      </c>
      <c r="P2376" s="29" t="s">
        <v>1981</v>
      </c>
      <c r="Q2376" s="29" t="s">
        <v>1982</v>
      </c>
      <c r="R2376" s="30">
        <v>45962</v>
      </c>
      <c r="S2376" s="30"/>
      <c r="T2376" s="30">
        <v>46022</v>
      </c>
      <c r="U2376" s="30"/>
      <c r="V2376" s="29" t="s">
        <v>1983</v>
      </c>
      <c r="W2376" s="29" t="s">
        <v>1984</v>
      </c>
      <c r="X2376" s="30">
        <v>44880</v>
      </c>
      <c r="Y2376" s="29" t="s">
        <v>1985</v>
      </c>
    </row>
    <row r="2377" spans="1:25" x14ac:dyDescent="0.25">
      <c r="A2377" s="28" t="s">
        <v>2261</v>
      </c>
      <c r="B2377" s="29" t="s">
        <v>2262</v>
      </c>
      <c r="C2377" s="29" t="s">
        <v>1096</v>
      </c>
      <c r="D2377" s="29" t="s">
        <v>2369</v>
      </c>
      <c r="E2377" s="29" t="s">
        <v>1097</v>
      </c>
      <c r="F2377" s="29" t="s">
        <v>1098</v>
      </c>
      <c r="G2377" s="29" t="s">
        <v>1975</v>
      </c>
      <c r="H2377" s="30">
        <v>44880</v>
      </c>
      <c r="I2377" s="30">
        <v>46022</v>
      </c>
      <c r="J2377" s="30" t="s">
        <v>1921</v>
      </c>
      <c r="K2377" s="29" t="s">
        <v>2264</v>
      </c>
      <c r="L2377" s="29" t="s">
        <v>2265</v>
      </c>
      <c r="M2377" s="29" t="s">
        <v>1978</v>
      </c>
      <c r="N2377" s="29" t="s">
        <v>1979</v>
      </c>
      <c r="O2377" s="29" t="s">
        <v>1980</v>
      </c>
      <c r="P2377" s="29" t="s">
        <v>1981</v>
      </c>
      <c r="Q2377" s="29" t="s">
        <v>1982</v>
      </c>
      <c r="R2377" s="30">
        <v>43206</v>
      </c>
      <c r="S2377" s="30">
        <v>43206</v>
      </c>
      <c r="T2377" s="30">
        <v>43223</v>
      </c>
      <c r="U2377" s="30">
        <v>43223</v>
      </c>
      <c r="V2377" s="29" t="s">
        <v>1983</v>
      </c>
      <c r="W2377" s="29" t="s">
        <v>1984</v>
      </c>
      <c r="X2377" s="30">
        <v>44880</v>
      </c>
      <c r="Y2377" s="29" t="s">
        <v>1985</v>
      </c>
    </row>
    <row r="2378" spans="1:25" x14ac:dyDescent="0.25">
      <c r="A2378" s="28" t="s">
        <v>2261</v>
      </c>
      <c r="B2378" s="29" t="s">
        <v>2262</v>
      </c>
      <c r="C2378" s="29" t="s">
        <v>1096</v>
      </c>
      <c r="D2378" s="29" t="s">
        <v>2369</v>
      </c>
      <c r="E2378" s="29" t="s">
        <v>1097</v>
      </c>
      <c r="F2378" s="29" t="s">
        <v>1098</v>
      </c>
      <c r="G2378" s="29" t="s">
        <v>1975</v>
      </c>
      <c r="H2378" s="30">
        <v>44880</v>
      </c>
      <c r="I2378" s="30">
        <v>46022</v>
      </c>
      <c r="J2378" s="30" t="s">
        <v>1921</v>
      </c>
      <c r="K2378" s="29" t="s">
        <v>2264</v>
      </c>
      <c r="L2378" s="29" t="s">
        <v>2265</v>
      </c>
      <c r="M2378" s="29" t="s">
        <v>1978</v>
      </c>
      <c r="N2378" s="29" t="s">
        <v>1986</v>
      </c>
      <c r="O2378" s="29" t="s">
        <v>1987</v>
      </c>
      <c r="P2378" s="29" t="s">
        <v>1981</v>
      </c>
      <c r="Q2378" s="29" t="s">
        <v>1982</v>
      </c>
      <c r="R2378" s="30">
        <v>43206</v>
      </c>
      <c r="S2378" s="30">
        <v>43206</v>
      </c>
      <c r="T2378" s="30">
        <v>43223</v>
      </c>
      <c r="U2378" s="30">
        <v>43223</v>
      </c>
      <c r="V2378" s="29" t="s">
        <v>1983</v>
      </c>
      <c r="W2378" s="29" t="s">
        <v>1984</v>
      </c>
      <c r="X2378" s="30">
        <v>44880</v>
      </c>
      <c r="Y2378" s="29" t="s">
        <v>1985</v>
      </c>
    </row>
    <row r="2379" spans="1:25" x14ac:dyDescent="0.25">
      <c r="A2379" s="28" t="s">
        <v>2261</v>
      </c>
      <c r="B2379" s="29" t="s">
        <v>2262</v>
      </c>
      <c r="C2379" s="29" t="s">
        <v>1096</v>
      </c>
      <c r="D2379" s="29" t="s">
        <v>2369</v>
      </c>
      <c r="E2379" s="29" t="s">
        <v>1097</v>
      </c>
      <c r="F2379" s="29" t="s">
        <v>1098</v>
      </c>
      <c r="G2379" s="29" t="s">
        <v>1975</v>
      </c>
      <c r="H2379" s="30">
        <v>44880</v>
      </c>
      <c r="I2379" s="30">
        <v>46022</v>
      </c>
      <c r="J2379" s="30" t="s">
        <v>1921</v>
      </c>
      <c r="K2379" s="29" t="s">
        <v>2264</v>
      </c>
      <c r="L2379" s="29" t="s">
        <v>2265</v>
      </c>
      <c r="M2379" s="29" t="s">
        <v>1978</v>
      </c>
      <c r="N2379" s="29" t="s">
        <v>1988</v>
      </c>
      <c r="O2379" s="29" t="s">
        <v>1989</v>
      </c>
      <c r="P2379" s="29" t="s">
        <v>1981</v>
      </c>
      <c r="Q2379" s="29" t="s">
        <v>1982</v>
      </c>
      <c r="R2379" s="30">
        <v>43223</v>
      </c>
      <c r="S2379" s="30">
        <v>43223</v>
      </c>
      <c r="T2379" s="30">
        <v>43318</v>
      </c>
      <c r="U2379" s="30">
        <v>43318</v>
      </c>
      <c r="V2379" s="29" t="s">
        <v>1983</v>
      </c>
      <c r="W2379" s="29" t="s">
        <v>1984</v>
      </c>
      <c r="X2379" s="30">
        <v>44880</v>
      </c>
      <c r="Y2379" s="29" t="s">
        <v>1985</v>
      </c>
    </row>
    <row r="2380" spans="1:25" x14ac:dyDescent="0.25">
      <c r="A2380" s="28" t="s">
        <v>2261</v>
      </c>
      <c r="B2380" s="29" t="s">
        <v>2262</v>
      </c>
      <c r="C2380" s="29" t="s">
        <v>1096</v>
      </c>
      <c r="D2380" s="29" t="s">
        <v>2369</v>
      </c>
      <c r="E2380" s="29" t="s">
        <v>1097</v>
      </c>
      <c r="F2380" s="29" t="s">
        <v>1098</v>
      </c>
      <c r="G2380" s="29" t="s">
        <v>1975</v>
      </c>
      <c r="H2380" s="30">
        <v>44880</v>
      </c>
      <c r="I2380" s="30">
        <v>46022</v>
      </c>
      <c r="J2380" s="30" t="s">
        <v>1921</v>
      </c>
      <c r="K2380" s="29" t="s">
        <v>2264</v>
      </c>
      <c r="L2380" s="29" t="s">
        <v>2265</v>
      </c>
      <c r="M2380" s="29" t="s">
        <v>1978</v>
      </c>
      <c r="N2380" s="29" t="s">
        <v>1990</v>
      </c>
      <c r="O2380" s="29" t="s">
        <v>1991</v>
      </c>
      <c r="P2380" s="29" t="s">
        <v>1981</v>
      </c>
      <c r="Q2380" s="29" t="s">
        <v>1982</v>
      </c>
      <c r="R2380" s="30">
        <v>45047</v>
      </c>
      <c r="S2380" s="30">
        <v>45058</v>
      </c>
      <c r="T2380" s="30">
        <v>45172</v>
      </c>
      <c r="U2380" s="30">
        <v>45322</v>
      </c>
      <c r="V2380" s="29" t="s">
        <v>1983</v>
      </c>
      <c r="W2380" s="29" t="s">
        <v>1984</v>
      </c>
      <c r="X2380" s="30">
        <v>44880</v>
      </c>
      <c r="Y2380" s="29" t="s">
        <v>1985</v>
      </c>
    </row>
    <row r="2381" spans="1:25" x14ac:dyDescent="0.25">
      <c r="A2381" s="28" t="s">
        <v>2261</v>
      </c>
      <c r="B2381" s="29" t="s">
        <v>2262</v>
      </c>
      <c r="C2381" s="29" t="s">
        <v>1096</v>
      </c>
      <c r="D2381" s="29" t="s">
        <v>2369</v>
      </c>
      <c r="E2381" s="29" t="s">
        <v>1097</v>
      </c>
      <c r="F2381" s="29" t="s">
        <v>1098</v>
      </c>
      <c r="G2381" s="29" t="s">
        <v>1975</v>
      </c>
      <c r="H2381" s="30">
        <v>44880</v>
      </c>
      <c r="I2381" s="30">
        <v>46022</v>
      </c>
      <c r="J2381" s="30" t="s">
        <v>1921</v>
      </c>
      <c r="K2381" s="29" t="s">
        <v>2264</v>
      </c>
      <c r="L2381" s="29" t="s">
        <v>2265</v>
      </c>
      <c r="M2381" s="29" t="s">
        <v>1978</v>
      </c>
      <c r="N2381" s="29" t="s">
        <v>1992</v>
      </c>
      <c r="O2381" s="29" t="s">
        <v>1993</v>
      </c>
      <c r="P2381" s="29" t="s">
        <v>1981</v>
      </c>
      <c r="Q2381" s="29" t="s">
        <v>1982</v>
      </c>
      <c r="R2381" s="30">
        <v>45108</v>
      </c>
      <c r="S2381" s="30">
        <v>45623</v>
      </c>
      <c r="T2381" s="30">
        <v>45173</v>
      </c>
      <c r="U2381" s="30">
        <v>45623</v>
      </c>
      <c r="V2381" s="29" t="s">
        <v>1983</v>
      </c>
      <c r="W2381" s="29" t="s">
        <v>1984</v>
      </c>
      <c r="X2381" s="30">
        <v>44880</v>
      </c>
      <c r="Y2381" s="29" t="s">
        <v>1985</v>
      </c>
    </row>
    <row r="2382" spans="1:25" x14ac:dyDescent="0.25">
      <c r="A2382" s="28" t="s">
        <v>2261</v>
      </c>
      <c r="B2382" s="29" t="s">
        <v>2262</v>
      </c>
      <c r="C2382" s="29" t="s">
        <v>1096</v>
      </c>
      <c r="D2382" s="29" t="s">
        <v>2369</v>
      </c>
      <c r="E2382" s="29" t="s">
        <v>1097</v>
      </c>
      <c r="F2382" s="29" t="s">
        <v>1098</v>
      </c>
      <c r="G2382" s="29" t="s">
        <v>1975</v>
      </c>
      <c r="H2382" s="30">
        <v>44880</v>
      </c>
      <c r="I2382" s="30">
        <v>46022</v>
      </c>
      <c r="J2382" s="30" t="s">
        <v>1921</v>
      </c>
      <c r="K2382" s="29" t="s">
        <v>2264</v>
      </c>
      <c r="L2382" s="29" t="s">
        <v>2265</v>
      </c>
      <c r="M2382" s="29" t="s">
        <v>1978</v>
      </c>
      <c r="N2382" s="29" t="s">
        <v>1994</v>
      </c>
      <c r="O2382" s="29" t="s">
        <v>1995</v>
      </c>
      <c r="P2382" s="29" t="s">
        <v>1981</v>
      </c>
      <c r="Q2382" s="29" t="s">
        <v>1982</v>
      </c>
      <c r="R2382" s="30">
        <v>45657</v>
      </c>
      <c r="S2382" s="30"/>
      <c r="T2382" s="30">
        <v>46022</v>
      </c>
      <c r="U2382" s="30"/>
      <c r="V2382" s="29" t="s">
        <v>1983</v>
      </c>
      <c r="W2382" s="29" t="s">
        <v>1984</v>
      </c>
      <c r="X2382" s="30">
        <v>44880</v>
      </c>
      <c r="Y2382" s="29" t="s">
        <v>1985</v>
      </c>
    </row>
    <row r="2383" spans="1:25" x14ac:dyDescent="0.25">
      <c r="A2383" s="28" t="s">
        <v>2261</v>
      </c>
      <c r="B2383" s="29" t="s">
        <v>2262</v>
      </c>
      <c r="C2383" s="29" t="s">
        <v>1096</v>
      </c>
      <c r="D2383" s="29" t="s">
        <v>2369</v>
      </c>
      <c r="E2383" s="29" t="s">
        <v>1097</v>
      </c>
      <c r="F2383" s="29" t="s">
        <v>1098</v>
      </c>
      <c r="G2383" s="29" t="s">
        <v>1975</v>
      </c>
      <c r="H2383" s="30">
        <v>44880</v>
      </c>
      <c r="I2383" s="30">
        <v>46022</v>
      </c>
      <c r="J2383" s="30" t="s">
        <v>1921</v>
      </c>
      <c r="K2383" s="29" t="s">
        <v>2264</v>
      </c>
      <c r="L2383" s="29" t="s">
        <v>2265</v>
      </c>
      <c r="M2383" s="29" t="s">
        <v>1978</v>
      </c>
      <c r="N2383" s="29" t="s">
        <v>1996</v>
      </c>
      <c r="O2383" s="29" t="s">
        <v>1997</v>
      </c>
      <c r="P2383" s="29" t="s">
        <v>1981</v>
      </c>
      <c r="Q2383" s="29" t="s">
        <v>1982</v>
      </c>
      <c r="R2383" s="30">
        <v>46023</v>
      </c>
      <c r="S2383" s="30"/>
      <c r="T2383" s="30">
        <v>46112</v>
      </c>
      <c r="U2383" s="30"/>
      <c r="V2383" s="29" t="s">
        <v>1983</v>
      </c>
      <c r="W2383" s="29" t="s">
        <v>1984</v>
      </c>
      <c r="X2383" s="30">
        <v>44880</v>
      </c>
      <c r="Y2383" s="29" t="s">
        <v>1985</v>
      </c>
    </row>
    <row r="2384" spans="1:25" x14ac:dyDescent="0.25">
      <c r="A2384" s="28" t="s">
        <v>2261</v>
      </c>
      <c r="B2384" s="29" t="s">
        <v>2262</v>
      </c>
      <c r="C2384" s="29" t="s">
        <v>830</v>
      </c>
      <c r="D2384" s="29" t="s">
        <v>2280</v>
      </c>
      <c r="E2384" s="29" t="s">
        <v>831</v>
      </c>
      <c r="F2384" s="29" t="s">
        <v>832</v>
      </c>
      <c r="G2384" s="29" t="s">
        <v>1975</v>
      </c>
      <c r="H2384" s="30">
        <v>44880</v>
      </c>
      <c r="I2384" s="30">
        <v>46022</v>
      </c>
      <c r="J2384" s="30" t="s">
        <v>1921</v>
      </c>
      <c r="K2384" s="29" t="s">
        <v>2264</v>
      </c>
      <c r="L2384" s="29" t="s">
        <v>2265</v>
      </c>
      <c r="M2384" s="29" t="s">
        <v>1978</v>
      </c>
      <c r="N2384" s="29" t="s">
        <v>1979</v>
      </c>
      <c r="O2384" s="29" t="s">
        <v>1980</v>
      </c>
      <c r="P2384" s="29" t="s">
        <v>1981</v>
      </c>
      <c r="Q2384" s="29" t="s">
        <v>1982</v>
      </c>
      <c r="R2384" s="30">
        <v>44501</v>
      </c>
      <c r="S2384" s="30">
        <v>44501</v>
      </c>
      <c r="T2384" s="30">
        <v>44530</v>
      </c>
      <c r="U2384" s="30">
        <v>44530</v>
      </c>
      <c r="V2384" s="29" t="s">
        <v>1983</v>
      </c>
      <c r="W2384" s="29" t="s">
        <v>1984</v>
      </c>
      <c r="X2384" s="30">
        <v>44880</v>
      </c>
      <c r="Y2384" s="29" t="s">
        <v>1985</v>
      </c>
    </row>
    <row r="2385" spans="1:25" x14ac:dyDescent="0.25">
      <c r="A2385" s="28" t="s">
        <v>2261</v>
      </c>
      <c r="B2385" s="29" t="s">
        <v>2262</v>
      </c>
      <c r="C2385" s="29" t="s">
        <v>830</v>
      </c>
      <c r="D2385" s="29" t="s">
        <v>2280</v>
      </c>
      <c r="E2385" s="29" t="s">
        <v>831</v>
      </c>
      <c r="F2385" s="29" t="s">
        <v>832</v>
      </c>
      <c r="G2385" s="29" t="s">
        <v>1975</v>
      </c>
      <c r="H2385" s="30">
        <v>44880</v>
      </c>
      <c r="I2385" s="30">
        <v>46022</v>
      </c>
      <c r="J2385" s="30" t="s">
        <v>1921</v>
      </c>
      <c r="K2385" s="29" t="s">
        <v>2264</v>
      </c>
      <c r="L2385" s="29" t="s">
        <v>2265</v>
      </c>
      <c r="M2385" s="29" t="s">
        <v>1978</v>
      </c>
      <c r="N2385" s="29" t="s">
        <v>1986</v>
      </c>
      <c r="O2385" s="29" t="s">
        <v>1987</v>
      </c>
      <c r="P2385" s="29" t="s">
        <v>1981</v>
      </c>
      <c r="Q2385" s="29" t="s">
        <v>1982</v>
      </c>
      <c r="R2385" s="30">
        <v>44501</v>
      </c>
      <c r="S2385" s="30">
        <v>44501</v>
      </c>
      <c r="T2385" s="30">
        <v>44530</v>
      </c>
      <c r="U2385" s="30">
        <v>44530</v>
      </c>
      <c r="V2385" s="29" t="s">
        <v>1983</v>
      </c>
      <c r="W2385" s="29" t="s">
        <v>1984</v>
      </c>
      <c r="X2385" s="30">
        <v>44880</v>
      </c>
      <c r="Y2385" s="29" t="s">
        <v>1985</v>
      </c>
    </row>
    <row r="2386" spans="1:25" x14ac:dyDescent="0.25">
      <c r="A2386" s="28" t="s">
        <v>2261</v>
      </c>
      <c r="B2386" s="29" t="s">
        <v>2262</v>
      </c>
      <c r="C2386" s="29" t="s">
        <v>830</v>
      </c>
      <c r="D2386" s="29" t="s">
        <v>2280</v>
      </c>
      <c r="E2386" s="29" t="s">
        <v>831</v>
      </c>
      <c r="F2386" s="29" t="s">
        <v>832</v>
      </c>
      <c r="G2386" s="29" t="s">
        <v>1975</v>
      </c>
      <c r="H2386" s="30">
        <v>44880</v>
      </c>
      <c r="I2386" s="30">
        <v>46022</v>
      </c>
      <c r="J2386" s="30" t="s">
        <v>1921</v>
      </c>
      <c r="K2386" s="29" t="s">
        <v>2264</v>
      </c>
      <c r="L2386" s="29" t="s">
        <v>2265</v>
      </c>
      <c r="M2386" s="29" t="s">
        <v>1978</v>
      </c>
      <c r="N2386" s="29" t="s">
        <v>1988</v>
      </c>
      <c r="O2386" s="29" t="s">
        <v>1989</v>
      </c>
      <c r="P2386" s="29" t="s">
        <v>1981</v>
      </c>
      <c r="Q2386" s="29" t="s">
        <v>1982</v>
      </c>
      <c r="R2386" s="30">
        <v>44501</v>
      </c>
      <c r="S2386" s="30">
        <v>44501</v>
      </c>
      <c r="T2386" s="30">
        <v>44530</v>
      </c>
      <c r="U2386" s="30">
        <v>44530</v>
      </c>
      <c r="V2386" s="29" t="s">
        <v>1983</v>
      </c>
      <c r="W2386" s="29" t="s">
        <v>1984</v>
      </c>
      <c r="X2386" s="30">
        <v>44880</v>
      </c>
      <c r="Y2386" s="29" t="s">
        <v>1985</v>
      </c>
    </row>
    <row r="2387" spans="1:25" x14ac:dyDescent="0.25">
      <c r="A2387" s="28" t="s">
        <v>2261</v>
      </c>
      <c r="B2387" s="29" t="s">
        <v>2262</v>
      </c>
      <c r="C2387" s="29" t="s">
        <v>830</v>
      </c>
      <c r="D2387" s="29" t="s">
        <v>2280</v>
      </c>
      <c r="E2387" s="29" t="s">
        <v>831</v>
      </c>
      <c r="F2387" s="29" t="s">
        <v>832</v>
      </c>
      <c r="G2387" s="29" t="s">
        <v>1975</v>
      </c>
      <c r="H2387" s="30">
        <v>44880</v>
      </c>
      <c r="I2387" s="30">
        <v>46022</v>
      </c>
      <c r="J2387" s="30" t="s">
        <v>1921</v>
      </c>
      <c r="K2387" s="29" t="s">
        <v>2264</v>
      </c>
      <c r="L2387" s="29" t="s">
        <v>2265</v>
      </c>
      <c r="M2387" s="29" t="s">
        <v>1978</v>
      </c>
      <c r="N2387" s="29" t="s">
        <v>1990</v>
      </c>
      <c r="O2387" s="29" t="s">
        <v>1991</v>
      </c>
      <c r="P2387" s="29" t="s">
        <v>1981</v>
      </c>
      <c r="Q2387" s="29" t="s">
        <v>1982</v>
      </c>
      <c r="R2387" s="30">
        <v>45078</v>
      </c>
      <c r="S2387" s="30">
        <v>45338</v>
      </c>
      <c r="T2387" s="30">
        <v>45626</v>
      </c>
      <c r="U2387" s="30"/>
      <c r="V2387" s="29" t="s">
        <v>1983</v>
      </c>
      <c r="W2387" s="29" t="s">
        <v>1984</v>
      </c>
      <c r="X2387" s="30">
        <v>44880</v>
      </c>
      <c r="Y2387" s="29" t="s">
        <v>1985</v>
      </c>
    </row>
    <row r="2388" spans="1:25" x14ac:dyDescent="0.25">
      <c r="A2388" s="28" t="s">
        <v>2261</v>
      </c>
      <c r="B2388" s="29" t="s">
        <v>2262</v>
      </c>
      <c r="C2388" s="29" t="s">
        <v>830</v>
      </c>
      <c r="D2388" s="29" t="s">
        <v>2280</v>
      </c>
      <c r="E2388" s="29" t="s">
        <v>831</v>
      </c>
      <c r="F2388" s="29" t="s">
        <v>832</v>
      </c>
      <c r="G2388" s="29" t="s">
        <v>1975</v>
      </c>
      <c r="H2388" s="30">
        <v>44880</v>
      </c>
      <c r="I2388" s="30">
        <v>46022</v>
      </c>
      <c r="J2388" s="30" t="s">
        <v>1921</v>
      </c>
      <c r="K2388" s="29" t="s">
        <v>2264</v>
      </c>
      <c r="L2388" s="29" t="s">
        <v>2265</v>
      </c>
      <c r="M2388" s="29" t="s">
        <v>1978</v>
      </c>
      <c r="N2388" s="29" t="s">
        <v>1992</v>
      </c>
      <c r="O2388" s="29" t="s">
        <v>1993</v>
      </c>
      <c r="P2388" s="29" t="s">
        <v>1981</v>
      </c>
      <c r="Q2388" s="29" t="s">
        <v>1982</v>
      </c>
      <c r="R2388" s="30">
        <v>45667</v>
      </c>
      <c r="S2388" s="30"/>
      <c r="T2388" s="30">
        <v>45672</v>
      </c>
      <c r="U2388" s="30"/>
      <c r="V2388" s="29" t="s">
        <v>1983</v>
      </c>
      <c r="W2388" s="29" t="s">
        <v>1984</v>
      </c>
      <c r="X2388" s="30">
        <v>44880</v>
      </c>
      <c r="Y2388" s="29" t="s">
        <v>1985</v>
      </c>
    </row>
    <row r="2389" spans="1:25" x14ac:dyDescent="0.25">
      <c r="A2389" s="28" t="s">
        <v>2261</v>
      </c>
      <c r="B2389" s="29" t="s">
        <v>2262</v>
      </c>
      <c r="C2389" s="29" t="s">
        <v>830</v>
      </c>
      <c r="D2389" s="29" t="s">
        <v>2280</v>
      </c>
      <c r="E2389" s="29" t="s">
        <v>831</v>
      </c>
      <c r="F2389" s="29" t="s">
        <v>832</v>
      </c>
      <c r="G2389" s="29" t="s">
        <v>1975</v>
      </c>
      <c r="H2389" s="30">
        <v>44880</v>
      </c>
      <c r="I2389" s="30">
        <v>46022</v>
      </c>
      <c r="J2389" s="30" t="s">
        <v>1921</v>
      </c>
      <c r="K2389" s="29" t="s">
        <v>2264</v>
      </c>
      <c r="L2389" s="29" t="s">
        <v>2265</v>
      </c>
      <c r="M2389" s="29" t="s">
        <v>1978</v>
      </c>
      <c r="N2389" s="29" t="s">
        <v>1994</v>
      </c>
      <c r="O2389" s="29" t="s">
        <v>1995</v>
      </c>
      <c r="P2389" s="29" t="s">
        <v>1981</v>
      </c>
      <c r="Q2389" s="29" t="s">
        <v>1982</v>
      </c>
      <c r="R2389" s="30">
        <v>45658</v>
      </c>
      <c r="S2389" s="30"/>
      <c r="T2389" s="30">
        <v>45991</v>
      </c>
      <c r="U2389" s="30"/>
      <c r="V2389" s="29" t="s">
        <v>1983</v>
      </c>
      <c r="W2389" s="29" t="s">
        <v>1984</v>
      </c>
      <c r="X2389" s="30">
        <v>44880</v>
      </c>
      <c r="Y2389" s="29" t="s">
        <v>1985</v>
      </c>
    </row>
    <row r="2390" spans="1:25" x14ac:dyDescent="0.25">
      <c r="A2390" s="28" t="s">
        <v>2261</v>
      </c>
      <c r="B2390" s="29" t="s">
        <v>2262</v>
      </c>
      <c r="C2390" s="29" t="s">
        <v>830</v>
      </c>
      <c r="D2390" s="29" t="s">
        <v>2280</v>
      </c>
      <c r="E2390" s="29" t="s">
        <v>831</v>
      </c>
      <c r="F2390" s="29" t="s">
        <v>832</v>
      </c>
      <c r="G2390" s="29" t="s">
        <v>1975</v>
      </c>
      <c r="H2390" s="30">
        <v>44880</v>
      </c>
      <c r="I2390" s="30">
        <v>46022</v>
      </c>
      <c r="J2390" s="30" t="s">
        <v>1921</v>
      </c>
      <c r="K2390" s="29" t="s">
        <v>2264</v>
      </c>
      <c r="L2390" s="29" t="s">
        <v>2265</v>
      </c>
      <c r="M2390" s="29" t="s">
        <v>1978</v>
      </c>
      <c r="N2390" s="29" t="s">
        <v>1996</v>
      </c>
      <c r="O2390" s="29" t="s">
        <v>1997</v>
      </c>
      <c r="P2390" s="29" t="s">
        <v>1981</v>
      </c>
      <c r="Q2390" s="29" t="s">
        <v>1982</v>
      </c>
      <c r="R2390" s="30">
        <v>45992</v>
      </c>
      <c r="S2390" s="30"/>
      <c r="T2390" s="30">
        <v>46022</v>
      </c>
      <c r="U2390" s="30"/>
      <c r="V2390" s="29" t="s">
        <v>1983</v>
      </c>
      <c r="W2390" s="29" t="s">
        <v>1984</v>
      </c>
      <c r="X2390" s="30">
        <v>44880</v>
      </c>
      <c r="Y2390" s="29" t="s">
        <v>1985</v>
      </c>
    </row>
    <row r="2391" spans="1:25" x14ac:dyDescent="0.25">
      <c r="A2391" s="28" t="s">
        <v>2261</v>
      </c>
      <c r="B2391" s="29" t="s">
        <v>2262</v>
      </c>
      <c r="C2391" s="29" t="s">
        <v>970</v>
      </c>
      <c r="D2391" s="29" t="s">
        <v>2327</v>
      </c>
      <c r="E2391" s="29" t="s">
        <v>971</v>
      </c>
      <c r="F2391" s="29" t="s">
        <v>972</v>
      </c>
      <c r="G2391" s="29" t="s">
        <v>1975</v>
      </c>
      <c r="H2391" s="30">
        <v>44880</v>
      </c>
      <c r="I2391" s="30">
        <v>46387</v>
      </c>
      <c r="J2391" s="30" t="s">
        <v>1921</v>
      </c>
      <c r="K2391" s="29" t="s">
        <v>2264</v>
      </c>
      <c r="L2391" s="29" t="s">
        <v>2265</v>
      </c>
      <c r="M2391" s="29" t="s">
        <v>1978</v>
      </c>
      <c r="N2391" s="29" t="s">
        <v>1979</v>
      </c>
      <c r="O2391" s="29" t="s">
        <v>1980</v>
      </c>
      <c r="P2391" s="29" t="s">
        <v>1981</v>
      </c>
      <c r="Q2391" s="29" t="s">
        <v>1982</v>
      </c>
      <c r="R2391" s="30">
        <v>45017</v>
      </c>
      <c r="S2391" s="30">
        <v>45017</v>
      </c>
      <c r="T2391" s="30">
        <v>45077</v>
      </c>
      <c r="U2391" s="30">
        <v>45077</v>
      </c>
      <c r="V2391" s="29" t="s">
        <v>2000</v>
      </c>
      <c r="W2391" s="29" t="s">
        <v>2001</v>
      </c>
      <c r="X2391" s="30">
        <v>44880</v>
      </c>
      <c r="Y2391" s="29" t="s">
        <v>1985</v>
      </c>
    </row>
    <row r="2392" spans="1:25" x14ac:dyDescent="0.25">
      <c r="A2392" s="28" t="s">
        <v>2261</v>
      </c>
      <c r="B2392" s="29" t="s">
        <v>2262</v>
      </c>
      <c r="C2392" s="29" t="s">
        <v>970</v>
      </c>
      <c r="D2392" s="29" t="s">
        <v>2327</v>
      </c>
      <c r="E2392" s="29" t="s">
        <v>971</v>
      </c>
      <c r="F2392" s="29" t="s">
        <v>972</v>
      </c>
      <c r="G2392" s="29" t="s">
        <v>1975</v>
      </c>
      <c r="H2392" s="30">
        <v>44880</v>
      </c>
      <c r="I2392" s="30">
        <v>46387</v>
      </c>
      <c r="J2392" s="30" t="s">
        <v>1921</v>
      </c>
      <c r="K2392" s="29" t="s">
        <v>2264</v>
      </c>
      <c r="L2392" s="29" t="s">
        <v>2265</v>
      </c>
      <c r="M2392" s="29" t="s">
        <v>1978</v>
      </c>
      <c r="N2392" s="29" t="s">
        <v>1986</v>
      </c>
      <c r="O2392" s="29" t="s">
        <v>1987</v>
      </c>
      <c r="P2392" s="29" t="s">
        <v>1981</v>
      </c>
      <c r="Q2392" s="29" t="s">
        <v>1982</v>
      </c>
      <c r="R2392" s="30">
        <v>45079</v>
      </c>
      <c r="S2392" s="30">
        <v>45079</v>
      </c>
      <c r="T2392" s="30">
        <v>45109</v>
      </c>
      <c r="U2392" s="30">
        <v>45109</v>
      </c>
      <c r="V2392" s="29" t="s">
        <v>2000</v>
      </c>
      <c r="W2392" s="29" t="s">
        <v>2001</v>
      </c>
      <c r="X2392" s="30">
        <v>44880</v>
      </c>
      <c r="Y2392" s="29" t="s">
        <v>1985</v>
      </c>
    </row>
    <row r="2393" spans="1:25" x14ac:dyDescent="0.25">
      <c r="A2393" s="28" t="s">
        <v>2261</v>
      </c>
      <c r="B2393" s="29" t="s">
        <v>2262</v>
      </c>
      <c r="C2393" s="29" t="s">
        <v>970</v>
      </c>
      <c r="D2393" s="29" t="s">
        <v>2327</v>
      </c>
      <c r="E2393" s="29" t="s">
        <v>971</v>
      </c>
      <c r="F2393" s="29" t="s">
        <v>972</v>
      </c>
      <c r="G2393" s="29" t="s">
        <v>1975</v>
      </c>
      <c r="H2393" s="30">
        <v>44880</v>
      </c>
      <c r="I2393" s="30">
        <v>46387</v>
      </c>
      <c r="J2393" s="30" t="s">
        <v>1921</v>
      </c>
      <c r="K2393" s="29" t="s">
        <v>2264</v>
      </c>
      <c r="L2393" s="29" t="s">
        <v>2265</v>
      </c>
      <c r="M2393" s="29" t="s">
        <v>1978</v>
      </c>
      <c r="N2393" s="29" t="s">
        <v>1988</v>
      </c>
      <c r="O2393" s="29" t="s">
        <v>1989</v>
      </c>
      <c r="P2393" s="29" t="s">
        <v>1981</v>
      </c>
      <c r="Q2393" s="29" t="s">
        <v>1982</v>
      </c>
      <c r="R2393" s="30">
        <v>45110</v>
      </c>
      <c r="S2393" s="30">
        <v>45110</v>
      </c>
      <c r="T2393" s="30">
        <v>45140</v>
      </c>
      <c r="U2393" s="30">
        <v>45414</v>
      </c>
      <c r="V2393" s="29" t="s">
        <v>2000</v>
      </c>
      <c r="W2393" s="29" t="s">
        <v>2001</v>
      </c>
      <c r="X2393" s="30">
        <v>44880</v>
      </c>
      <c r="Y2393" s="29" t="s">
        <v>1985</v>
      </c>
    </row>
    <row r="2394" spans="1:25" x14ac:dyDescent="0.25">
      <c r="A2394" s="28" t="s">
        <v>2261</v>
      </c>
      <c r="B2394" s="29" t="s">
        <v>2262</v>
      </c>
      <c r="C2394" s="29" t="s">
        <v>970</v>
      </c>
      <c r="D2394" s="29" t="s">
        <v>2327</v>
      </c>
      <c r="E2394" s="29" t="s">
        <v>971</v>
      </c>
      <c r="F2394" s="29" t="s">
        <v>972</v>
      </c>
      <c r="G2394" s="29" t="s">
        <v>1975</v>
      </c>
      <c r="H2394" s="30">
        <v>44880</v>
      </c>
      <c r="I2394" s="30">
        <v>46387</v>
      </c>
      <c r="J2394" s="30" t="s">
        <v>1921</v>
      </c>
      <c r="K2394" s="29" t="s">
        <v>2264</v>
      </c>
      <c r="L2394" s="29" t="s">
        <v>2265</v>
      </c>
      <c r="M2394" s="29" t="s">
        <v>1978</v>
      </c>
      <c r="N2394" s="29" t="s">
        <v>1990</v>
      </c>
      <c r="O2394" s="29" t="s">
        <v>1991</v>
      </c>
      <c r="P2394" s="29" t="s">
        <v>1981</v>
      </c>
      <c r="Q2394" s="29" t="s">
        <v>1982</v>
      </c>
      <c r="R2394" s="30">
        <v>45141</v>
      </c>
      <c r="S2394" s="30">
        <v>45141</v>
      </c>
      <c r="T2394" s="30">
        <v>45171</v>
      </c>
      <c r="U2394" s="30">
        <v>45657</v>
      </c>
      <c r="V2394" s="29" t="s">
        <v>2000</v>
      </c>
      <c r="W2394" s="29" t="s">
        <v>2001</v>
      </c>
      <c r="X2394" s="30">
        <v>44880</v>
      </c>
      <c r="Y2394" s="29" t="s">
        <v>1985</v>
      </c>
    </row>
    <row r="2395" spans="1:25" x14ac:dyDescent="0.25">
      <c r="A2395" s="28" t="s">
        <v>2261</v>
      </c>
      <c r="B2395" s="29" t="s">
        <v>2262</v>
      </c>
      <c r="C2395" s="29" t="s">
        <v>970</v>
      </c>
      <c r="D2395" s="29" t="s">
        <v>2327</v>
      </c>
      <c r="E2395" s="29" t="s">
        <v>971</v>
      </c>
      <c r="F2395" s="29" t="s">
        <v>972</v>
      </c>
      <c r="G2395" s="29" t="s">
        <v>1975</v>
      </c>
      <c r="H2395" s="30">
        <v>44880</v>
      </c>
      <c r="I2395" s="30">
        <v>46387</v>
      </c>
      <c r="J2395" s="30" t="s">
        <v>1921</v>
      </c>
      <c r="K2395" s="29" t="s">
        <v>2264</v>
      </c>
      <c r="L2395" s="29" t="s">
        <v>2265</v>
      </c>
      <c r="M2395" s="29" t="s">
        <v>1978</v>
      </c>
      <c r="N2395" s="29" t="s">
        <v>1992</v>
      </c>
      <c r="O2395" s="29" t="s">
        <v>1993</v>
      </c>
      <c r="P2395" s="29" t="s">
        <v>1981</v>
      </c>
      <c r="Q2395" s="29" t="s">
        <v>1982</v>
      </c>
      <c r="R2395" s="30">
        <v>45536</v>
      </c>
      <c r="S2395" s="30"/>
      <c r="T2395" s="30">
        <v>45565</v>
      </c>
      <c r="U2395" s="30"/>
      <c r="V2395" s="29" t="s">
        <v>2000</v>
      </c>
      <c r="W2395" s="29" t="s">
        <v>2001</v>
      </c>
      <c r="X2395" s="30">
        <v>44880</v>
      </c>
      <c r="Y2395" s="29" t="s">
        <v>1985</v>
      </c>
    </row>
    <row r="2396" spans="1:25" x14ac:dyDescent="0.25">
      <c r="A2396" s="28" t="s">
        <v>2261</v>
      </c>
      <c r="B2396" s="29" t="s">
        <v>2262</v>
      </c>
      <c r="C2396" s="29" t="s">
        <v>970</v>
      </c>
      <c r="D2396" s="29" t="s">
        <v>2327</v>
      </c>
      <c r="E2396" s="29" t="s">
        <v>971</v>
      </c>
      <c r="F2396" s="29" t="s">
        <v>972</v>
      </c>
      <c r="G2396" s="29" t="s">
        <v>1975</v>
      </c>
      <c r="H2396" s="30">
        <v>44880</v>
      </c>
      <c r="I2396" s="30">
        <v>46387</v>
      </c>
      <c r="J2396" s="30" t="s">
        <v>1921</v>
      </c>
      <c r="K2396" s="29" t="s">
        <v>2264</v>
      </c>
      <c r="L2396" s="29" t="s">
        <v>2265</v>
      </c>
      <c r="M2396" s="29" t="s">
        <v>1978</v>
      </c>
      <c r="N2396" s="29" t="s">
        <v>1994</v>
      </c>
      <c r="O2396" s="29" t="s">
        <v>1995</v>
      </c>
      <c r="P2396" s="29" t="s">
        <v>1981</v>
      </c>
      <c r="Q2396" s="29" t="s">
        <v>1982</v>
      </c>
      <c r="R2396" s="30">
        <v>45566</v>
      </c>
      <c r="S2396" s="30"/>
      <c r="T2396" s="30">
        <v>45901</v>
      </c>
      <c r="U2396" s="30"/>
      <c r="V2396" s="29" t="s">
        <v>2000</v>
      </c>
      <c r="W2396" s="29" t="s">
        <v>2001</v>
      </c>
      <c r="X2396" s="30">
        <v>44880</v>
      </c>
      <c r="Y2396" s="29" t="s">
        <v>1985</v>
      </c>
    </row>
    <row r="2397" spans="1:25" x14ac:dyDescent="0.25">
      <c r="A2397" s="28" t="s">
        <v>2261</v>
      </c>
      <c r="B2397" s="29" t="s">
        <v>2262</v>
      </c>
      <c r="C2397" s="29" t="s">
        <v>970</v>
      </c>
      <c r="D2397" s="29" t="s">
        <v>2327</v>
      </c>
      <c r="E2397" s="29" t="s">
        <v>971</v>
      </c>
      <c r="F2397" s="29" t="s">
        <v>972</v>
      </c>
      <c r="G2397" s="29" t="s">
        <v>1975</v>
      </c>
      <c r="H2397" s="30">
        <v>44880</v>
      </c>
      <c r="I2397" s="30">
        <v>46387</v>
      </c>
      <c r="J2397" s="30" t="s">
        <v>1921</v>
      </c>
      <c r="K2397" s="29" t="s">
        <v>2264</v>
      </c>
      <c r="L2397" s="29" t="s">
        <v>2265</v>
      </c>
      <c r="M2397" s="29" t="s">
        <v>1978</v>
      </c>
      <c r="N2397" s="29" t="s">
        <v>1996</v>
      </c>
      <c r="O2397" s="29" t="s">
        <v>1997</v>
      </c>
      <c r="P2397" s="29" t="s">
        <v>1981</v>
      </c>
      <c r="Q2397" s="29" t="s">
        <v>1982</v>
      </c>
      <c r="R2397" s="30">
        <v>45902</v>
      </c>
      <c r="S2397" s="30"/>
      <c r="T2397" s="30">
        <v>46022</v>
      </c>
      <c r="U2397" s="30"/>
      <c r="V2397" s="29" t="s">
        <v>2000</v>
      </c>
      <c r="W2397" s="29" t="s">
        <v>2001</v>
      </c>
      <c r="X2397" s="30">
        <v>44880</v>
      </c>
      <c r="Y2397" s="29" t="s">
        <v>1985</v>
      </c>
    </row>
    <row r="2398" spans="1:25" x14ac:dyDescent="0.25">
      <c r="A2398" s="28" t="s">
        <v>2261</v>
      </c>
      <c r="B2398" s="29" t="s">
        <v>2262</v>
      </c>
      <c r="C2398" s="29" t="s">
        <v>1084</v>
      </c>
      <c r="D2398" s="29" t="s">
        <v>2365</v>
      </c>
      <c r="E2398" s="29" t="s">
        <v>1085</v>
      </c>
      <c r="F2398" s="29" t="s">
        <v>1086</v>
      </c>
      <c r="G2398" s="29" t="s">
        <v>1975</v>
      </c>
      <c r="H2398" s="30">
        <v>44880</v>
      </c>
      <c r="I2398" s="30">
        <v>45988</v>
      </c>
      <c r="J2398" s="30" t="s">
        <v>1921</v>
      </c>
      <c r="K2398" s="29" t="s">
        <v>2264</v>
      </c>
      <c r="L2398" s="29" t="s">
        <v>2265</v>
      </c>
      <c r="M2398" s="29" t="s">
        <v>1978</v>
      </c>
      <c r="N2398" s="29" t="s">
        <v>1979</v>
      </c>
      <c r="O2398" s="29" t="s">
        <v>1980</v>
      </c>
      <c r="P2398" s="29" t="s">
        <v>1981</v>
      </c>
      <c r="Q2398" s="29" t="s">
        <v>1982</v>
      </c>
      <c r="R2398" s="30">
        <v>44958</v>
      </c>
      <c r="S2398" s="30">
        <v>44958</v>
      </c>
      <c r="T2398" s="30">
        <v>44959</v>
      </c>
      <c r="U2398" s="30">
        <v>44959</v>
      </c>
      <c r="V2398" s="29" t="s">
        <v>1983</v>
      </c>
      <c r="W2398" s="29" t="s">
        <v>1984</v>
      </c>
      <c r="X2398" s="30">
        <v>44880</v>
      </c>
      <c r="Y2398" s="29" t="s">
        <v>2002</v>
      </c>
    </row>
    <row r="2399" spans="1:25" x14ac:dyDescent="0.25">
      <c r="A2399" s="28" t="s">
        <v>2261</v>
      </c>
      <c r="B2399" s="29" t="s">
        <v>2262</v>
      </c>
      <c r="C2399" s="29" t="s">
        <v>1084</v>
      </c>
      <c r="D2399" s="29" t="s">
        <v>2365</v>
      </c>
      <c r="E2399" s="29" t="s">
        <v>1085</v>
      </c>
      <c r="F2399" s="29" t="s">
        <v>1086</v>
      </c>
      <c r="G2399" s="29" t="s">
        <v>1975</v>
      </c>
      <c r="H2399" s="30">
        <v>44880</v>
      </c>
      <c r="I2399" s="30">
        <v>45988</v>
      </c>
      <c r="J2399" s="30" t="s">
        <v>1921</v>
      </c>
      <c r="K2399" s="29" t="s">
        <v>2264</v>
      </c>
      <c r="L2399" s="29" t="s">
        <v>2265</v>
      </c>
      <c r="M2399" s="29" t="s">
        <v>1978</v>
      </c>
      <c r="N2399" s="29" t="s">
        <v>1986</v>
      </c>
      <c r="O2399" s="29" t="s">
        <v>1987</v>
      </c>
      <c r="P2399" s="29" t="s">
        <v>1981</v>
      </c>
      <c r="Q2399" s="29" t="s">
        <v>1982</v>
      </c>
      <c r="R2399" s="30">
        <v>44960</v>
      </c>
      <c r="S2399" s="30">
        <v>44960</v>
      </c>
      <c r="T2399" s="30">
        <v>44961</v>
      </c>
      <c r="U2399" s="30">
        <v>44961</v>
      </c>
      <c r="V2399" s="29" t="s">
        <v>1983</v>
      </c>
      <c r="W2399" s="29" t="s">
        <v>1984</v>
      </c>
      <c r="X2399" s="30">
        <v>44880</v>
      </c>
      <c r="Y2399" s="29" t="s">
        <v>2002</v>
      </c>
    </row>
    <row r="2400" spans="1:25" x14ac:dyDescent="0.25">
      <c r="A2400" s="28" t="s">
        <v>2261</v>
      </c>
      <c r="B2400" s="29" t="s">
        <v>2262</v>
      </c>
      <c r="C2400" s="29" t="s">
        <v>1084</v>
      </c>
      <c r="D2400" s="29" t="s">
        <v>2365</v>
      </c>
      <c r="E2400" s="29" t="s">
        <v>1085</v>
      </c>
      <c r="F2400" s="29" t="s">
        <v>1086</v>
      </c>
      <c r="G2400" s="29" t="s">
        <v>1975</v>
      </c>
      <c r="H2400" s="30">
        <v>44880</v>
      </c>
      <c r="I2400" s="30">
        <v>45988</v>
      </c>
      <c r="J2400" s="30" t="s">
        <v>1921</v>
      </c>
      <c r="K2400" s="29" t="s">
        <v>2264</v>
      </c>
      <c r="L2400" s="29" t="s">
        <v>2265</v>
      </c>
      <c r="M2400" s="29" t="s">
        <v>1978</v>
      </c>
      <c r="N2400" s="29" t="s">
        <v>1988</v>
      </c>
      <c r="O2400" s="29" t="s">
        <v>1989</v>
      </c>
      <c r="P2400" s="29" t="s">
        <v>1981</v>
      </c>
      <c r="Q2400" s="29" t="s">
        <v>1982</v>
      </c>
      <c r="R2400" s="30">
        <v>44962</v>
      </c>
      <c r="S2400" s="30">
        <v>44962</v>
      </c>
      <c r="T2400" s="30">
        <v>44963</v>
      </c>
      <c r="U2400" s="30">
        <v>44963</v>
      </c>
      <c r="V2400" s="29" t="s">
        <v>1983</v>
      </c>
      <c r="W2400" s="29" t="s">
        <v>1984</v>
      </c>
      <c r="X2400" s="30">
        <v>44880</v>
      </c>
      <c r="Y2400" s="29" t="s">
        <v>2002</v>
      </c>
    </row>
    <row r="2401" spans="1:25" x14ac:dyDescent="0.25">
      <c r="A2401" s="28" t="s">
        <v>2261</v>
      </c>
      <c r="B2401" s="29" t="s">
        <v>2262</v>
      </c>
      <c r="C2401" s="29" t="s">
        <v>1084</v>
      </c>
      <c r="D2401" s="29" t="s">
        <v>2365</v>
      </c>
      <c r="E2401" s="29" t="s">
        <v>1085</v>
      </c>
      <c r="F2401" s="29" t="s">
        <v>1086</v>
      </c>
      <c r="G2401" s="29" t="s">
        <v>1975</v>
      </c>
      <c r="H2401" s="30">
        <v>44880</v>
      </c>
      <c r="I2401" s="30">
        <v>45988</v>
      </c>
      <c r="J2401" s="30" t="s">
        <v>1921</v>
      </c>
      <c r="K2401" s="29" t="s">
        <v>2264</v>
      </c>
      <c r="L2401" s="29" t="s">
        <v>2265</v>
      </c>
      <c r="M2401" s="29" t="s">
        <v>1978</v>
      </c>
      <c r="N2401" s="29" t="s">
        <v>1990</v>
      </c>
      <c r="O2401" s="29" t="s">
        <v>1991</v>
      </c>
      <c r="P2401" s="29" t="s">
        <v>1981</v>
      </c>
      <c r="Q2401" s="29" t="s">
        <v>1982</v>
      </c>
      <c r="R2401" s="30">
        <v>45240</v>
      </c>
      <c r="S2401" s="30">
        <v>45240</v>
      </c>
      <c r="T2401" s="30">
        <v>45330</v>
      </c>
      <c r="U2401" s="30">
        <v>45414</v>
      </c>
      <c r="V2401" s="29" t="s">
        <v>1983</v>
      </c>
      <c r="W2401" s="29" t="s">
        <v>1984</v>
      </c>
      <c r="X2401" s="30">
        <v>44880</v>
      </c>
      <c r="Y2401" s="29" t="s">
        <v>2002</v>
      </c>
    </row>
    <row r="2402" spans="1:25" x14ac:dyDescent="0.25">
      <c r="A2402" s="28" t="s">
        <v>2261</v>
      </c>
      <c r="B2402" s="29" t="s">
        <v>2262</v>
      </c>
      <c r="C2402" s="29" t="s">
        <v>1084</v>
      </c>
      <c r="D2402" s="29" t="s">
        <v>2365</v>
      </c>
      <c r="E2402" s="29" t="s">
        <v>1085</v>
      </c>
      <c r="F2402" s="29" t="s">
        <v>1086</v>
      </c>
      <c r="G2402" s="29" t="s">
        <v>1975</v>
      </c>
      <c r="H2402" s="30">
        <v>44880</v>
      </c>
      <c r="I2402" s="30">
        <v>45988</v>
      </c>
      <c r="J2402" s="30" t="s">
        <v>1921</v>
      </c>
      <c r="K2402" s="29" t="s">
        <v>2264</v>
      </c>
      <c r="L2402" s="29" t="s">
        <v>2265</v>
      </c>
      <c r="M2402" s="29" t="s">
        <v>1978</v>
      </c>
      <c r="N2402" s="29" t="s">
        <v>1992</v>
      </c>
      <c r="O2402" s="29" t="s">
        <v>1993</v>
      </c>
      <c r="P2402" s="29" t="s">
        <v>1981</v>
      </c>
      <c r="Q2402" s="29" t="s">
        <v>1982</v>
      </c>
      <c r="R2402" s="30">
        <v>45448</v>
      </c>
      <c r="S2402" s="30">
        <v>45448</v>
      </c>
      <c r="T2402" s="30">
        <v>45553</v>
      </c>
      <c r="U2402" s="30">
        <v>45553</v>
      </c>
      <c r="V2402" s="29" t="s">
        <v>1983</v>
      </c>
      <c r="W2402" s="29" t="s">
        <v>1984</v>
      </c>
      <c r="X2402" s="30">
        <v>44880</v>
      </c>
      <c r="Y2402" s="29" t="s">
        <v>2002</v>
      </c>
    </row>
    <row r="2403" spans="1:25" x14ac:dyDescent="0.25">
      <c r="A2403" s="28" t="s">
        <v>2261</v>
      </c>
      <c r="B2403" s="29" t="s">
        <v>2262</v>
      </c>
      <c r="C2403" s="29" t="s">
        <v>1084</v>
      </c>
      <c r="D2403" s="29" t="s">
        <v>2365</v>
      </c>
      <c r="E2403" s="29" t="s">
        <v>1085</v>
      </c>
      <c r="F2403" s="29" t="s">
        <v>1086</v>
      </c>
      <c r="G2403" s="29" t="s">
        <v>1975</v>
      </c>
      <c r="H2403" s="30">
        <v>44880</v>
      </c>
      <c r="I2403" s="30">
        <v>45988</v>
      </c>
      <c r="J2403" s="30" t="s">
        <v>1921</v>
      </c>
      <c r="K2403" s="29" t="s">
        <v>2264</v>
      </c>
      <c r="L2403" s="29" t="s">
        <v>2265</v>
      </c>
      <c r="M2403" s="29" t="s">
        <v>1978</v>
      </c>
      <c r="N2403" s="29" t="s">
        <v>1994</v>
      </c>
      <c r="O2403" s="29" t="s">
        <v>1995</v>
      </c>
      <c r="P2403" s="29" t="s">
        <v>1981</v>
      </c>
      <c r="Q2403" s="29" t="s">
        <v>1982</v>
      </c>
      <c r="R2403" s="30">
        <v>45561</v>
      </c>
      <c r="S2403" s="30">
        <v>45561</v>
      </c>
      <c r="T2403" s="30">
        <v>45927</v>
      </c>
      <c r="U2403" s="30"/>
      <c r="V2403" s="29" t="s">
        <v>1983</v>
      </c>
      <c r="W2403" s="29" t="s">
        <v>1984</v>
      </c>
      <c r="X2403" s="30">
        <v>44880</v>
      </c>
      <c r="Y2403" s="29" t="s">
        <v>2002</v>
      </c>
    </row>
    <row r="2404" spans="1:25" x14ac:dyDescent="0.25">
      <c r="A2404" s="28" t="s">
        <v>2261</v>
      </c>
      <c r="B2404" s="29" t="s">
        <v>2262</v>
      </c>
      <c r="C2404" s="29" t="s">
        <v>1084</v>
      </c>
      <c r="D2404" s="29" t="s">
        <v>2365</v>
      </c>
      <c r="E2404" s="29" t="s">
        <v>1085</v>
      </c>
      <c r="F2404" s="29" t="s">
        <v>1086</v>
      </c>
      <c r="G2404" s="29" t="s">
        <v>1975</v>
      </c>
      <c r="H2404" s="30">
        <v>44880</v>
      </c>
      <c r="I2404" s="30">
        <v>45988</v>
      </c>
      <c r="J2404" s="30" t="s">
        <v>1921</v>
      </c>
      <c r="K2404" s="29" t="s">
        <v>2264</v>
      </c>
      <c r="L2404" s="29" t="s">
        <v>2265</v>
      </c>
      <c r="M2404" s="29" t="s">
        <v>1978</v>
      </c>
      <c r="N2404" s="29" t="s">
        <v>1996</v>
      </c>
      <c r="O2404" s="29" t="s">
        <v>1997</v>
      </c>
      <c r="P2404" s="29" t="s">
        <v>1981</v>
      </c>
      <c r="Q2404" s="29" t="s">
        <v>1982</v>
      </c>
      <c r="R2404" s="30">
        <v>45927</v>
      </c>
      <c r="S2404" s="30"/>
      <c r="T2404" s="30">
        <v>45988</v>
      </c>
      <c r="U2404" s="30"/>
      <c r="V2404" s="29" t="s">
        <v>1983</v>
      </c>
      <c r="W2404" s="29" t="s">
        <v>1984</v>
      </c>
      <c r="X2404" s="30">
        <v>44880</v>
      </c>
      <c r="Y2404" s="29" t="s">
        <v>2002</v>
      </c>
    </row>
    <row r="2405" spans="1:25" x14ac:dyDescent="0.25">
      <c r="A2405" s="28" t="s">
        <v>2261</v>
      </c>
      <c r="B2405" s="29" t="s">
        <v>2262</v>
      </c>
      <c r="C2405" s="29" t="s">
        <v>890</v>
      </c>
      <c r="D2405" s="29" t="s">
        <v>2300</v>
      </c>
      <c r="E2405" s="29" t="s">
        <v>891</v>
      </c>
      <c r="F2405" s="29" t="s">
        <v>892</v>
      </c>
      <c r="G2405" s="29" t="s">
        <v>1975</v>
      </c>
      <c r="H2405" s="30">
        <v>44540</v>
      </c>
      <c r="I2405" s="30">
        <v>44926</v>
      </c>
      <c r="J2405" s="30" t="s">
        <v>1921</v>
      </c>
      <c r="K2405" s="29" t="s">
        <v>2264</v>
      </c>
      <c r="L2405" s="29" t="s">
        <v>2265</v>
      </c>
      <c r="M2405" s="29" t="s">
        <v>1978</v>
      </c>
      <c r="N2405" s="29" t="s">
        <v>1979</v>
      </c>
      <c r="O2405" s="29" t="s">
        <v>1980</v>
      </c>
      <c r="P2405" s="29" t="s">
        <v>1981</v>
      </c>
      <c r="Q2405" s="29" t="s">
        <v>1982</v>
      </c>
      <c r="R2405" s="30">
        <v>44545</v>
      </c>
      <c r="S2405" s="30">
        <v>44540</v>
      </c>
      <c r="T2405" s="30">
        <v>44592</v>
      </c>
      <c r="U2405" s="30">
        <v>44585</v>
      </c>
      <c r="V2405" s="29" t="s">
        <v>2000</v>
      </c>
      <c r="W2405" s="29" t="s">
        <v>2001</v>
      </c>
      <c r="X2405" s="30">
        <v>44880</v>
      </c>
      <c r="Y2405" s="29" t="s">
        <v>1985</v>
      </c>
    </row>
    <row r="2406" spans="1:25" x14ac:dyDescent="0.25">
      <c r="A2406" s="28" t="s">
        <v>2261</v>
      </c>
      <c r="B2406" s="29" t="s">
        <v>2262</v>
      </c>
      <c r="C2406" s="29" t="s">
        <v>890</v>
      </c>
      <c r="D2406" s="29" t="s">
        <v>2300</v>
      </c>
      <c r="E2406" s="29" t="s">
        <v>891</v>
      </c>
      <c r="F2406" s="29" t="s">
        <v>892</v>
      </c>
      <c r="G2406" s="29" t="s">
        <v>1975</v>
      </c>
      <c r="H2406" s="30">
        <v>44540</v>
      </c>
      <c r="I2406" s="30">
        <v>44926</v>
      </c>
      <c r="J2406" s="30" t="s">
        <v>1921</v>
      </c>
      <c r="K2406" s="29" t="s">
        <v>2264</v>
      </c>
      <c r="L2406" s="29" t="s">
        <v>2265</v>
      </c>
      <c r="M2406" s="29" t="s">
        <v>1978</v>
      </c>
      <c r="N2406" s="29" t="s">
        <v>1986</v>
      </c>
      <c r="O2406" s="29" t="s">
        <v>1987</v>
      </c>
      <c r="P2406" s="29" t="s">
        <v>1981</v>
      </c>
      <c r="Q2406" s="29" t="s">
        <v>1982</v>
      </c>
      <c r="R2406" s="30">
        <v>44545</v>
      </c>
      <c r="S2406" s="30">
        <v>44540</v>
      </c>
      <c r="T2406" s="30">
        <v>44592</v>
      </c>
      <c r="U2406" s="30">
        <v>44585</v>
      </c>
      <c r="V2406" s="29" t="s">
        <v>2000</v>
      </c>
      <c r="W2406" s="29" t="s">
        <v>2001</v>
      </c>
      <c r="X2406" s="30">
        <v>44880</v>
      </c>
      <c r="Y2406" s="29" t="s">
        <v>1985</v>
      </c>
    </row>
    <row r="2407" spans="1:25" x14ac:dyDescent="0.25">
      <c r="A2407" s="28" t="s">
        <v>2261</v>
      </c>
      <c r="B2407" s="29" t="s">
        <v>2262</v>
      </c>
      <c r="C2407" s="29" t="s">
        <v>890</v>
      </c>
      <c r="D2407" s="29" t="s">
        <v>2300</v>
      </c>
      <c r="E2407" s="29" t="s">
        <v>891</v>
      </c>
      <c r="F2407" s="29" t="s">
        <v>892</v>
      </c>
      <c r="G2407" s="29" t="s">
        <v>1975</v>
      </c>
      <c r="H2407" s="30">
        <v>44540</v>
      </c>
      <c r="I2407" s="30">
        <v>44926</v>
      </c>
      <c r="J2407" s="30" t="s">
        <v>1921</v>
      </c>
      <c r="K2407" s="29" t="s">
        <v>2264</v>
      </c>
      <c r="L2407" s="29" t="s">
        <v>2265</v>
      </c>
      <c r="M2407" s="29" t="s">
        <v>1978</v>
      </c>
      <c r="N2407" s="29" t="s">
        <v>1988</v>
      </c>
      <c r="O2407" s="29" t="s">
        <v>1989</v>
      </c>
      <c r="P2407" s="29" t="s">
        <v>1981</v>
      </c>
      <c r="Q2407" s="29" t="s">
        <v>1982</v>
      </c>
      <c r="R2407" s="30">
        <v>45505</v>
      </c>
      <c r="S2407" s="30"/>
      <c r="T2407" s="30">
        <v>45596</v>
      </c>
      <c r="U2407" s="30"/>
      <c r="V2407" s="29" t="s">
        <v>2000</v>
      </c>
      <c r="W2407" s="29" t="s">
        <v>2001</v>
      </c>
      <c r="X2407" s="30">
        <v>44880</v>
      </c>
      <c r="Y2407" s="29" t="s">
        <v>1985</v>
      </c>
    </row>
    <row r="2408" spans="1:25" x14ac:dyDescent="0.25">
      <c r="A2408" s="28" t="s">
        <v>2261</v>
      </c>
      <c r="B2408" s="29" t="s">
        <v>2262</v>
      </c>
      <c r="C2408" s="29" t="s">
        <v>890</v>
      </c>
      <c r="D2408" s="29" t="s">
        <v>2300</v>
      </c>
      <c r="E2408" s="29" t="s">
        <v>891</v>
      </c>
      <c r="F2408" s="29" t="s">
        <v>892</v>
      </c>
      <c r="G2408" s="29" t="s">
        <v>1975</v>
      </c>
      <c r="H2408" s="30">
        <v>44540</v>
      </c>
      <c r="I2408" s="30">
        <v>44926</v>
      </c>
      <c r="J2408" s="30" t="s">
        <v>1921</v>
      </c>
      <c r="K2408" s="29" t="s">
        <v>2264</v>
      </c>
      <c r="L2408" s="29" t="s">
        <v>2265</v>
      </c>
      <c r="M2408" s="29" t="s">
        <v>1978</v>
      </c>
      <c r="N2408" s="29" t="s">
        <v>1990</v>
      </c>
      <c r="O2408" s="29" t="s">
        <v>1991</v>
      </c>
      <c r="P2408" s="29" t="s">
        <v>1981</v>
      </c>
      <c r="Q2408" s="29" t="s">
        <v>1982</v>
      </c>
      <c r="R2408" s="30">
        <v>45597</v>
      </c>
      <c r="S2408" s="30"/>
      <c r="T2408" s="30">
        <v>45657</v>
      </c>
      <c r="U2408" s="30"/>
      <c r="V2408" s="29" t="s">
        <v>2000</v>
      </c>
      <c r="W2408" s="29" t="s">
        <v>2001</v>
      </c>
      <c r="X2408" s="30">
        <v>44880</v>
      </c>
      <c r="Y2408" s="29" t="s">
        <v>1985</v>
      </c>
    </row>
    <row r="2409" spans="1:25" x14ac:dyDescent="0.25">
      <c r="A2409" s="28" t="s">
        <v>2261</v>
      </c>
      <c r="B2409" s="29" t="s">
        <v>2262</v>
      </c>
      <c r="C2409" s="29" t="s">
        <v>890</v>
      </c>
      <c r="D2409" s="29" t="s">
        <v>2300</v>
      </c>
      <c r="E2409" s="29" t="s">
        <v>891</v>
      </c>
      <c r="F2409" s="29" t="s">
        <v>892</v>
      </c>
      <c r="G2409" s="29" t="s">
        <v>1975</v>
      </c>
      <c r="H2409" s="30">
        <v>44540</v>
      </c>
      <c r="I2409" s="30">
        <v>44926</v>
      </c>
      <c r="J2409" s="30" t="s">
        <v>1921</v>
      </c>
      <c r="K2409" s="29" t="s">
        <v>2264</v>
      </c>
      <c r="L2409" s="29" t="s">
        <v>2265</v>
      </c>
      <c r="M2409" s="29" t="s">
        <v>1978</v>
      </c>
      <c r="N2409" s="29" t="s">
        <v>1992</v>
      </c>
      <c r="O2409" s="29" t="s">
        <v>1993</v>
      </c>
      <c r="P2409" s="29" t="s">
        <v>1981</v>
      </c>
      <c r="Q2409" s="29" t="s">
        <v>1982</v>
      </c>
      <c r="R2409" s="30">
        <v>45992</v>
      </c>
      <c r="S2409" s="30"/>
      <c r="T2409" s="30">
        <v>46082</v>
      </c>
      <c r="U2409" s="30"/>
      <c r="V2409" s="29" t="s">
        <v>2000</v>
      </c>
      <c r="W2409" s="29" t="s">
        <v>2001</v>
      </c>
      <c r="X2409" s="30">
        <v>44880</v>
      </c>
      <c r="Y2409" s="29" t="s">
        <v>1985</v>
      </c>
    </row>
    <row r="2410" spans="1:25" x14ac:dyDescent="0.25">
      <c r="A2410" s="28" t="s">
        <v>2261</v>
      </c>
      <c r="B2410" s="29" t="s">
        <v>2262</v>
      </c>
      <c r="C2410" s="29" t="s">
        <v>890</v>
      </c>
      <c r="D2410" s="29" t="s">
        <v>2300</v>
      </c>
      <c r="E2410" s="29" t="s">
        <v>891</v>
      </c>
      <c r="F2410" s="29" t="s">
        <v>892</v>
      </c>
      <c r="G2410" s="29" t="s">
        <v>1975</v>
      </c>
      <c r="H2410" s="30">
        <v>44540</v>
      </c>
      <c r="I2410" s="30">
        <v>44926</v>
      </c>
      <c r="J2410" s="30" t="s">
        <v>1921</v>
      </c>
      <c r="K2410" s="29" t="s">
        <v>2264</v>
      </c>
      <c r="L2410" s="29" t="s">
        <v>2265</v>
      </c>
      <c r="M2410" s="29" t="s">
        <v>1978</v>
      </c>
      <c r="N2410" s="29" t="s">
        <v>1994</v>
      </c>
      <c r="O2410" s="29" t="s">
        <v>1995</v>
      </c>
      <c r="P2410" s="29" t="s">
        <v>1981</v>
      </c>
      <c r="Q2410" s="29" t="s">
        <v>1982</v>
      </c>
      <c r="R2410" s="30">
        <v>45839</v>
      </c>
      <c r="S2410" s="30"/>
      <c r="T2410" s="30">
        <v>46630</v>
      </c>
      <c r="U2410" s="30"/>
      <c r="V2410" s="29" t="s">
        <v>2000</v>
      </c>
      <c r="W2410" s="29" t="s">
        <v>2001</v>
      </c>
      <c r="X2410" s="30">
        <v>44880</v>
      </c>
      <c r="Y2410" s="29" t="s">
        <v>1985</v>
      </c>
    </row>
    <row r="2411" spans="1:25" x14ac:dyDescent="0.25">
      <c r="A2411" s="28" t="s">
        <v>2261</v>
      </c>
      <c r="B2411" s="29" t="s">
        <v>2262</v>
      </c>
      <c r="C2411" s="29" t="s">
        <v>890</v>
      </c>
      <c r="D2411" s="29" t="s">
        <v>2300</v>
      </c>
      <c r="E2411" s="29" t="s">
        <v>891</v>
      </c>
      <c r="F2411" s="29" t="s">
        <v>892</v>
      </c>
      <c r="G2411" s="29" t="s">
        <v>1975</v>
      </c>
      <c r="H2411" s="30">
        <v>44540</v>
      </c>
      <c r="I2411" s="30">
        <v>44926</v>
      </c>
      <c r="J2411" s="30" t="s">
        <v>1921</v>
      </c>
      <c r="K2411" s="29" t="s">
        <v>2264</v>
      </c>
      <c r="L2411" s="29" t="s">
        <v>2265</v>
      </c>
      <c r="M2411" s="29" t="s">
        <v>1978</v>
      </c>
      <c r="N2411" s="29" t="s">
        <v>1996</v>
      </c>
      <c r="O2411" s="29" t="s">
        <v>1997</v>
      </c>
      <c r="P2411" s="29" t="s">
        <v>1981</v>
      </c>
      <c r="Q2411" s="29" t="s">
        <v>1982</v>
      </c>
      <c r="R2411" s="30">
        <v>46631</v>
      </c>
      <c r="S2411" s="30"/>
      <c r="T2411" s="30">
        <v>46721</v>
      </c>
      <c r="U2411" s="30"/>
      <c r="V2411" s="29" t="s">
        <v>2000</v>
      </c>
      <c r="W2411" s="29" t="s">
        <v>2001</v>
      </c>
      <c r="X2411" s="30">
        <v>44880</v>
      </c>
      <c r="Y2411" s="29" t="s">
        <v>1985</v>
      </c>
    </row>
    <row r="2412" spans="1:25" x14ac:dyDescent="0.25">
      <c r="A2412" s="28" t="s">
        <v>2261</v>
      </c>
      <c r="B2412" s="29" t="s">
        <v>2262</v>
      </c>
      <c r="C2412" s="29" t="s">
        <v>884</v>
      </c>
      <c r="D2412" s="29" t="s">
        <v>2298</v>
      </c>
      <c r="E2412" s="29" t="s">
        <v>885</v>
      </c>
      <c r="F2412" s="29" t="s">
        <v>886</v>
      </c>
      <c r="G2412" s="29" t="s">
        <v>1975</v>
      </c>
      <c r="H2412" s="30">
        <v>44545</v>
      </c>
      <c r="I2412" s="30">
        <v>46341</v>
      </c>
      <c r="J2412" s="30" t="s">
        <v>1921</v>
      </c>
      <c r="K2412" s="29" t="s">
        <v>2264</v>
      </c>
      <c r="L2412" s="29" t="s">
        <v>2265</v>
      </c>
      <c r="M2412" s="29" t="s">
        <v>1978</v>
      </c>
      <c r="N2412" s="29" t="s">
        <v>1979</v>
      </c>
      <c r="O2412" s="29" t="s">
        <v>1980</v>
      </c>
      <c r="P2412" s="29" t="s">
        <v>1981</v>
      </c>
      <c r="Q2412" s="29" t="s">
        <v>1982</v>
      </c>
      <c r="R2412" s="30">
        <v>45087</v>
      </c>
      <c r="S2412" s="30">
        <v>45087</v>
      </c>
      <c r="T2412" s="30">
        <v>45090</v>
      </c>
      <c r="U2412" s="30">
        <v>45090</v>
      </c>
      <c r="V2412" s="29" t="s">
        <v>1983</v>
      </c>
      <c r="W2412" s="29" t="s">
        <v>1984</v>
      </c>
      <c r="X2412" s="30">
        <v>44880</v>
      </c>
      <c r="Y2412" s="29" t="s">
        <v>1985</v>
      </c>
    </row>
    <row r="2413" spans="1:25" x14ac:dyDescent="0.25">
      <c r="A2413" s="28" t="s">
        <v>2261</v>
      </c>
      <c r="B2413" s="29" t="s">
        <v>2262</v>
      </c>
      <c r="C2413" s="29" t="s">
        <v>884</v>
      </c>
      <c r="D2413" s="29" t="s">
        <v>2298</v>
      </c>
      <c r="E2413" s="29" t="s">
        <v>885</v>
      </c>
      <c r="F2413" s="29" t="s">
        <v>886</v>
      </c>
      <c r="G2413" s="29" t="s">
        <v>1975</v>
      </c>
      <c r="H2413" s="30">
        <v>44545</v>
      </c>
      <c r="I2413" s="30">
        <v>46341</v>
      </c>
      <c r="J2413" s="30" t="s">
        <v>1921</v>
      </c>
      <c r="K2413" s="29" t="s">
        <v>2264</v>
      </c>
      <c r="L2413" s="29" t="s">
        <v>2265</v>
      </c>
      <c r="M2413" s="29" t="s">
        <v>1978</v>
      </c>
      <c r="N2413" s="29" t="s">
        <v>1986</v>
      </c>
      <c r="O2413" s="29" t="s">
        <v>1987</v>
      </c>
      <c r="P2413" s="29" t="s">
        <v>1981</v>
      </c>
      <c r="Q2413" s="29" t="s">
        <v>1982</v>
      </c>
      <c r="R2413" s="30">
        <v>45091</v>
      </c>
      <c r="S2413" s="30">
        <v>45091</v>
      </c>
      <c r="T2413" s="30">
        <v>45097</v>
      </c>
      <c r="U2413" s="30">
        <v>45097</v>
      </c>
      <c r="V2413" s="29" t="s">
        <v>1983</v>
      </c>
      <c r="W2413" s="29" t="s">
        <v>1984</v>
      </c>
      <c r="X2413" s="30">
        <v>44880</v>
      </c>
      <c r="Y2413" s="29" t="s">
        <v>1985</v>
      </c>
    </row>
    <row r="2414" spans="1:25" x14ac:dyDescent="0.25">
      <c r="A2414" s="28" t="s">
        <v>2261</v>
      </c>
      <c r="B2414" s="29" t="s">
        <v>2262</v>
      </c>
      <c r="C2414" s="29" t="s">
        <v>884</v>
      </c>
      <c r="D2414" s="29" t="s">
        <v>2298</v>
      </c>
      <c r="E2414" s="29" t="s">
        <v>885</v>
      </c>
      <c r="F2414" s="29" t="s">
        <v>886</v>
      </c>
      <c r="G2414" s="29" t="s">
        <v>1975</v>
      </c>
      <c r="H2414" s="30">
        <v>44545</v>
      </c>
      <c r="I2414" s="30">
        <v>46341</v>
      </c>
      <c r="J2414" s="30" t="s">
        <v>1921</v>
      </c>
      <c r="K2414" s="29" t="s">
        <v>2264</v>
      </c>
      <c r="L2414" s="29" t="s">
        <v>2265</v>
      </c>
      <c r="M2414" s="29" t="s">
        <v>1978</v>
      </c>
      <c r="N2414" s="29" t="s">
        <v>1988</v>
      </c>
      <c r="O2414" s="29" t="s">
        <v>1989</v>
      </c>
      <c r="P2414" s="29" t="s">
        <v>1981</v>
      </c>
      <c r="Q2414" s="29" t="s">
        <v>1982</v>
      </c>
      <c r="R2414" s="30">
        <v>45098</v>
      </c>
      <c r="S2414" s="30">
        <v>45098</v>
      </c>
      <c r="T2414" s="30">
        <v>45461</v>
      </c>
      <c r="U2414" s="30">
        <v>45461</v>
      </c>
      <c r="V2414" s="29" t="s">
        <v>1983</v>
      </c>
      <c r="W2414" s="29" t="s">
        <v>1984</v>
      </c>
      <c r="X2414" s="30">
        <v>44880</v>
      </c>
      <c r="Y2414" s="29" t="s">
        <v>1985</v>
      </c>
    </row>
    <row r="2415" spans="1:25" x14ac:dyDescent="0.25">
      <c r="A2415" s="28" t="s">
        <v>2261</v>
      </c>
      <c r="B2415" s="29" t="s">
        <v>2262</v>
      </c>
      <c r="C2415" s="29" t="s">
        <v>884</v>
      </c>
      <c r="D2415" s="29" t="s">
        <v>2298</v>
      </c>
      <c r="E2415" s="29" t="s">
        <v>885</v>
      </c>
      <c r="F2415" s="29" t="s">
        <v>886</v>
      </c>
      <c r="G2415" s="29" t="s">
        <v>1975</v>
      </c>
      <c r="H2415" s="30">
        <v>44545</v>
      </c>
      <c r="I2415" s="30">
        <v>46341</v>
      </c>
      <c r="J2415" s="30" t="s">
        <v>1921</v>
      </c>
      <c r="K2415" s="29" t="s">
        <v>2264</v>
      </c>
      <c r="L2415" s="29" t="s">
        <v>2265</v>
      </c>
      <c r="M2415" s="29" t="s">
        <v>1978</v>
      </c>
      <c r="N2415" s="29" t="s">
        <v>1990</v>
      </c>
      <c r="O2415" s="29" t="s">
        <v>1991</v>
      </c>
      <c r="P2415" s="29" t="s">
        <v>1981</v>
      </c>
      <c r="Q2415" s="29" t="s">
        <v>1982</v>
      </c>
      <c r="R2415" s="30">
        <v>45462</v>
      </c>
      <c r="S2415" s="30">
        <v>45462</v>
      </c>
      <c r="T2415" s="30">
        <v>45565</v>
      </c>
      <c r="U2415" s="30"/>
      <c r="V2415" s="29" t="s">
        <v>1983</v>
      </c>
      <c r="W2415" s="29" t="s">
        <v>1984</v>
      </c>
      <c r="X2415" s="30">
        <v>44880</v>
      </c>
      <c r="Y2415" s="29" t="s">
        <v>1985</v>
      </c>
    </row>
    <row r="2416" spans="1:25" x14ac:dyDescent="0.25">
      <c r="A2416" s="28" t="s">
        <v>2261</v>
      </c>
      <c r="B2416" s="29" t="s">
        <v>2262</v>
      </c>
      <c r="C2416" s="29" t="s">
        <v>884</v>
      </c>
      <c r="D2416" s="29" t="s">
        <v>2298</v>
      </c>
      <c r="E2416" s="29" t="s">
        <v>885</v>
      </c>
      <c r="F2416" s="29" t="s">
        <v>886</v>
      </c>
      <c r="G2416" s="29" t="s">
        <v>1975</v>
      </c>
      <c r="H2416" s="30">
        <v>44545</v>
      </c>
      <c r="I2416" s="30">
        <v>46341</v>
      </c>
      <c r="J2416" s="30" t="s">
        <v>1921</v>
      </c>
      <c r="K2416" s="29" t="s">
        <v>2264</v>
      </c>
      <c r="L2416" s="29" t="s">
        <v>2265</v>
      </c>
      <c r="M2416" s="29" t="s">
        <v>1978</v>
      </c>
      <c r="N2416" s="29" t="s">
        <v>1992</v>
      </c>
      <c r="O2416" s="29" t="s">
        <v>1993</v>
      </c>
      <c r="P2416" s="29" t="s">
        <v>1981</v>
      </c>
      <c r="Q2416" s="29" t="s">
        <v>1982</v>
      </c>
      <c r="R2416" s="30">
        <v>45606</v>
      </c>
      <c r="S2416" s="30"/>
      <c r="T2416" s="30">
        <v>45626</v>
      </c>
      <c r="U2416" s="30"/>
      <c r="V2416" s="29" t="s">
        <v>1983</v>
      </c>
      <c r="W2416" s="29" t="s">
        <v>1984</v>
      </c>
      <c r="X2416" s="30">
        <v>44880</v>
      </c>
      <c r="Y2416" s="29" t="s">
        <v>1985</v>
      </c>
    </row>
    <row r="2417" spans="1:25" x14ac:dyDescent="0.25">
      <c r="A2417" s="28" t="s">
        <v>2261</v>
      </c>
      <c r="B2417" s="29" t="s">
        <v>2262</v>
      </c>
      <c r="C2417" s="29" t="s">
        <v>884</v>
      </c>
      <c r="D2417" s="29" t="s">
        <v>2298</v>
      </c>
      <c r="E2417" s="29" t="s">
        <v>885</v>
      </c>
      <c r="F2417" s="29" t="s">
        <v>886</v>
      </c>
      <c r="G2417" s="29" t="s">
        <v>1975</v>
      </c>
      <c r="H2417" s="30">
        <v>44545</v>
      </c>
      <c r="I2417" s="30">
        <v>46341</v>
      </c>
      <c r="J2417" s="30" t="s">
        <v>1921</v>
      </c>
      <c r="K2417" s="29" t="s">
        <v>2264</v>
      </c>
      <c r="L2417" s="29" t="s">
        <v>2265</v>
      </c>
      <c r="M2417" s="29" t="s">
        <v>1978</v>
      </c>
      <c r="N2417" s="29" t="s">
        <v>1994</v>
      </c>
      <c r="O2417" s="29" t="s">
        <v>1995</v>
      </c>
      <c r="P2417" s="29" t="s">
        <v>1981</v>
      </c>
      <c r="Q2417" s="29" t="s">
        <v>1982</v>
      </c>
      <c r="R2417" s="30">
        <v>45627</v>
      </c>
      <c r="S2417" s="30"/>
      <c r="T2417" s="30">
        <v>45992</v>
      </c>
      <c r="U2417" s="30"/>
      <c r="V2417" s="29" t="s">
        <v>1983</v>
      </c>
      <c r="W2417" s="29" t="s">
        <v>1984</v>
      </c>
      <c r="X2417" s="30">
        <v>44880</v>
      </c>
      <c r="Y2417" s="29" t="s">
        <v>1985</v>
      </c>
    </row>
    <row r="2418" spans="1:25" x14ac:dyDescent="0.25">
      <c r="A2418" s="28" t="s">
        <v>2261</v>
      </c>
      <c r="B2418" s="29" t="s">
        <v>2262</v>
      </c>
      <c r="C2418" s="29" t="s">
        <v>884</v>
      </c>
      <c r="D2418" s="29" t="s">
        <v>2298</v>
      </c>
      <c r="E2418" s="29" t="s">
        <v>885</v>
      </c>
      <c r="F2418" s="29" t="s">
        <v>886</v>
      </c>
      <c r="G2418" s="29" t="s">
        <v>1975</v>
      </c>
      <c r="H2418" s="30">
        <v>44545</v>
      </c>
      <c r="I2418" s="30">
        <v>46341</v>
      </c>
      <c r="J2418" s="30" t="s">
        <v>1921</v>
      </c>
      <c r="K2418" s="29" t="s">
        <v>2264</v>
      </c>
      <c r="L2418" s="29" t="s">
        <v>2265</v>
      </c>
      <c r="M2418" s="29" t="s">
        <v>1978</v>
      </c>
      <c r="N2418" s="29" t="s">
        <v>1996</v>
      </c>
      <c r="O2418" s="29" t="s">
        <v>1997</v>
      </c>
      <c r="P2418" s="29" t="s">
        <v>1981</v>
      </c>
      <c r="Q2418" s="29" t="s">
        <v>1982</v>
      </c>
      <c r="R2418" s="30">
        <v>45993</v>
      </c>
      <c r="S2418" s="30"/>
      <c r="T2418" s="30">
        <v>46024</v>
      </c>
      <c r="U2418" s="30"/>
      <c r="V2418" s="29" t="s">
        <v>1983</v>
      </c>
      <c r="W2418" s="29" t="s">
        <v>1984</v>
      </c>
      <c r="X2418" s="30">
        <v>44880</v>
      </c>
      <c r="Y2418" s="29" t="s">
        <v>1985</v>
      </c>
    </row>
    <row r="2419" spans="1:25" x14ac:dyDescent="0.25">
      <c r="A2419" s="28" t="s">
        <v>2261</v>
      </c>
      <c r="B2419" s="29" t="s">
        <v>2262</v>
      </c>
      <c r="C2419" s="29" t="s">
        <v>979</v>
      </c>
      <c r="D2419" s="29" t="s">
        <v>2330</v>
      </c>
      <c r="E2419" s="29" t="s">
        <v>980</v>
      </c>
      <c r="F2419" s="29" t="s">
        <v>981</v>
      </c>
      <c r="G2419" s="29" t="s">
        <v>1975</v>
      </c>
      <c r="H2419" s="30">
        <v>44516</v>
      </c>
      <c r="I2419" s="30">
        <v>44985</v>
      </c>
      <c r="J2419" s="30" t="s">
        <v>1921</v>
      </c>
      <c r="K2419" s="29" t="s">
        <v>2264</v>
      </c>
      <c r="L2419" s="29" t="s">
        <v>2265</v>
      </c>
      <c r="M2419" s="29" t="s">
        <v>1978</v>
      </c>
      <c r="N2419" s="29" t="s">
        <v>1979</v>
      </c>
      <c r="O2419" s="29" t="s">
        <v>1980</v>
      </c>
      <c r="P2419" s="29" t="s">
        <v>1981</v>
      </c>
      <c r="Q2419" s="29" t="s">
        <v>1982</v>
      </c>
      <c r="R2419" s="30">
        <v>44501</v>
      </c>
      <c r="S2419" s="30">
        <v>44501</v>
      </c>
      <c r="T2419" s="30">
        <v>44516</v>
      </c>
      <c r="U2419" s="30">
        <v>44516</v>
      </c>
      <c r="V2419" s="29" t="s">
        <v>1983</v>
      </c>
      <c r="W2419" s="29" t="s">
        <v>1984</v>
      </c>
      <c r="X2419" s="30">
        <v>44964</v>
      </c>
      <c r="Y2419" s="29" t="s">
        <v>2002</v>
      </c>
    </row>
    <row r="2420" spans="1:25" x14ac:dyDescent="0.25">
      <c r="A2420" s="28" t="s">
        <v>2261</v>
      </c>
      <c r="B2420" s="29" t="s">
        <v>2262</v>
      </c>
      <c r="C2420" s="29" t="s">
        <v>979</v>
      </c>
      <c r="D2420" s="29" t="s">
        <v>2330</v>
      </c>
      <c r="E2420" s="29" t="s">
        <v>980</v>
      </c>
      <c r="F2420" s="29" t="s">
        <v>981</v>
      </c>
      <c r="G2420" s="29" t="s">
        <v>1975</v>
      </c>
      <c r="H2420" s="30">
        <v>44516</v>
      </c>
      <c r="I2420" s="30">
        <v>44985</v>
      </c>
      <c r="J2420" s="30" t="s">
        <v>1921</v>
      </c>
      <c r="K2420" s="29" t="s">
        <v>2264</v>
      </c>
      <c r="L2420" s="29" t="s">
        <v>2265</v>
      </c>
      <c r="M2420" s="29" t="s">
        <v>1978</v>
      </c>
      <c r="N2420" s="29" t="s">
        <v>1986</v>
      </c>
      <c r="O2420" s="29" t="s">
        <v>1987</v>
      </c>
      <c r="P2420" s="29" t="s">
        <v>1981</v>
      </c>
      <c r="Q2420" s="29" t="s">
        <v>1982</v>
      </c>
      <c r="R2420" s="30">
        <v>44501</v>
      </c>
      <c r="S2420" s="30">
        <v>44501</v>
      </c>
      <c r="T2420" s="30">
        <v>44516</v>
      </c>
      <c r="U2420" s="30">
        <v>44516</v>
      </c>
      <c r="V2420" s="29" t="s">
        <v>1983</v>
      </c>
      <c r="W2420" s="29" t="s">
        <v>1984</v>
      </c>
      <c r="X2420" s="30">
        <v>44964</v>
      </c>
      <c r="Y2420" s="29" t="s">
        <v>2002</v>
      </c>
    </row>
    <row r="2421" spans="1:25" x14ac:dyDescent="0.25">
      <c r="A2421" s="28" t="s">
        <v>2261</v>
      </c>
      <c r="B2421" s="29" t="s">
        <v>2262</v>
      </c>
      <c r="C2421" s="29" t="s">
        <v>979</v>
      </c>
      <c r="D2421" s="29" t="s">
        <v>2330</v>
      </c>
      <c r="E2421" s="29" t="s">
        <v>980</v>
      </c>
      <c r="F2421" s="29" t="s">
        <v>981</v>
      </c>
      <c r="G2421" s="29" t="s">
        <v>1975</v>
      </c>
      <c r="H2421" s="30">
        <v>44516</v>
      </c>
      <c r="I2421" s="30">
        <v>44985</v>
      </c>
      <c r="J2421" s="30" t="s">
        <v>1921</v>
      </c>
      <c r="K2421" s="29" t="s">
        <v>2264</v>
      </c>
      <c r="L2421" s="29" t="s">
        <v>2265</v>
      </c>
      <c r="M2421" s="29" t="s">
        <v>1978</v>
      </c>
      <c r="N2421" s="29" t="s">
        <v>1988</v>
      </c>
      <c r="O2421" s="29" t="s">
        <v>1989</v>
      </c>
      <c r="P2421" s="29" t="s">
        <v>1981</v>
      </c>
      <c r="Q2421" s="29" t="s">
        <v>1982</v>
      </c>
      <c r="R2421" s="30">
        <v>44501</v>
      </c>
      <c r="S2421" s="30">
        <v>44501</v>
      </c>
      <c r="T2421" s="30">
        <v>44516</v>
      </c>
      <c r="U2421" s="30">
        <v>44516</v>
      </c>
      <c r="V2421" s="29" t="s">
        <v>1983</v>
      </c>
      <c r="W2421" s="29" t="s">
        <v>1984</v>
      </c>
      <c r="X2421" s="30">
        <v>44964</v>
      </c>
      <c r="Y2421" s="29" t="s">
        <v>2002</v>
      </c>
    </row>
    <row r="2422" spans="1:25" x14ac:dyDescent="0.25">
      <c r="A2422" s="28" t="s">
        <v>2261</v>
      </c>
      <c r="B2422" s="29" t="s">
        <v>2262</v>
      </c>
      <c r="C2422" s="29" t="s">
        <v>979</v>
      </c>
      <c r="D2422" s="29" t="s">
        <v>2330</v>
      </c>
      <c r="E2422" s="29" t="s">
        <v>980</v>
      </c>
      <c r="F2422" s="29" t="s">
        <v>981</v>
      </c>
      <c r="G2422" s="29" t="s">
        <v>1975</v>
      </c>
      <c r="H2422" s="30">
        <v>44516</v>
      </c>
      <c r="I2422" s="30">
        <v>44985</v>
      </c>
      <c r="J2422" s="30" t="s">
        <v>1921</v>
      </c>
      <c r="K2422" s="29" t="s">
        <v>2264</v>
      </c>
      <c r="L2422" s="29" t="s">
        <v>2265</v>
      </c>
      <c r="M2422" s="29" t="s">
        <v>1978</v>
      </c>
      <c r="N2422" s="29" t="s">
        <v>1990</v>
      </c>
      <c r="O2422" s="29" t="s">
        <v>1991</v>
      </c>
      <c r="P2422" s="29" t="s">
        <v>1981</v>
      </c>
      <c r="Q2422" s="29" t="s">
        <v>1982</v>
      </c>
      <c r="R2422" s="30">
        <v>44986</v>
      </c>
      <c r="S2422" s="30">
        <v>44986</v>
      </c>
      <c r="T2422" s="30">
        <v>45169</v>
      </c>
      <c r="U2422" s="30">
        <v>45040</v>
      </c>
      <c r="V2422" s="29" t="s">
        <v>1983</v>
      </c>
      <c r="W2422" s="29" t="s">
        <v>1984</v>
      </c>
      <c r="X2422" s="30">
        <v>44964</v>
      </c>
      <c r="Y2422" s="29" t="s">
        <v>2002</v>
      </c>
    </row>
    <row r="2423" spans="1:25" x14ac:dyDescent="0.25">
      <c r="A2423" s="28" t="s">
        <v>2261</v>
      </c>
      <c r="B2423" s="29" t="s">
        <v>2262</v>
      </c>
      <c r="C2423" s="29" t="s">
        <v>979</v>
      </c>
      <c r="D2423" s="29" t="s">
        <v>2330</v>
      </c>
      <c r="E2423" s="29" t="s">
        <v>980</v>
      </c>
      <c r="F2423" s="29" t="s">
        <v>981</v>
      </c>
      <c r="G2423" s="29" t="s">
        <v>1975</v>
      </c>
      <c r="H2423" s="30">
        <v>44516</v>
      </c>
      <c r="I2423" s="30">
        <v>44985</v>
      </c>
      <c r="J2423" s="30" t="s">
        <v>1921</v>
      </c>
      <c r="K2423" s="29" t="s">
        <v>2264</v>
      </c>
      <c r="L2423" s="29" t="s">
        <v>2265</v>
      </c>
      <c r="M2423" s="29" t="s">
        <v>1978</v>
      </c>
      <c r="N2423" s="29" t="s">
        <v>1992</v>
      </c>
      <c r="O2423" s="29" t="s">
        <v>1993</v>
      </c>
      <c r="P2423" s="29" t="s">
        <v>1981</v>
      </c>
      <c r="Q2423" s="29" t="s">
        <v>1982</v>
      </c>
      <c r="R2423" s="30">
        <v>45139</v>
      </c>
      <c r="S2423" s="30"/>
      <c r="T2423" s="30">
        <v>45260</v>
      </c>
      <c r="U2423" s="30"/>
      <c r="V2423" s="29" t="s">
        <v>1983</v>
      </c>
      <c r="W2423" s="29" t="s">
        <v>1984</v>
      </c>
      <c r="X2423" s="30">
        <v>44964</v>
      </c>
      <c r="Y2423" s="29" t="s">
        <v>2002</v>
      </c>
    </row>
    <row r="2424" spans="1:25" x14ac:dyDescent="0.25">
      <c r="A2424" s="28" t="s">
        <v>2261</v>
      </c>
      <c r="B2424" s="29" t="s">
        <v>2262</v>
      </c>
      <c r="C2424" s="29" t="s">
        <v>979</v>
      </c>
      <c r="D2424" s="29" t="s">
        <v>2330</v>
      </c>
      <c r="E2424" s="29" t="s">
        <v>980</v>
      </c>
      <c r="F2424" s="29" t="s">
        <v>981</v>
      </c>
      <c r="G2424" s="29" t="s">
        <v>1975</v>
      </c>
      <c r="H2424" s="30">
        <v>44516</v>
      </c>
      <c r="I2424" s="30">
        <v>44985</v>
      </c>
      <c r="J2424" s="30" t="s">
        <v>1921</v>
      </c>
      <c r="K2424" s="29" t="s">
        <v>2264</v>
      </c>
      <c r="L2424" s="29" t="s">
        <v>2265</v>
      </c>
      <c r="M2424" s="29" t="s">
        <v>1978</v>
      </c>
      <c r="N2424" s="29" t="s">
        <v>1994</v>
      </c>
      <c r="O2424" s="29" t="s">
        <v>1995</v>
      </c>
      <c r="P2424" s="29" t="s">
        <v>1981</v>
      </c>
      <c r="Q2424" s="29" t="s">
        <v>1982</v>
      </c>
      <c r="R2424" s="30">
        <v>45292</v>
      </c>
      <c r="S2424" s="30">
        <v>45258</v>
      </c>
      <c r="T2424" s="30">
        <v>45777</v>
      </c>
      <c r="U2424" s="30"/>
      <c r="V2424" s="29" t="s">
        <v>1983</v>
      </c>
      <c r="W2424" s="29" t="s">
        <v>1984</v>
      </c>
      <c r="X2424" s="30">
        <v>44964</v>
      </c>
      <c r="Y2424" s="29" t="s">
        <v>2002</v>
      </c>
    </row>
    <row r="2425" spans="1:25" x14ac:dyDescent="0.25">
      <c r="A2425" s="28" t="s">
        <v>2261</v>
      </c>
      <c r="B2425" s="29" t="s">
        <v>2262</v>
      </c>
      <c r="C2425" s="29" t="s">
        <v>979</v>
      </c>
      <c r="D2425" s="29" t="s">
        <v>2330</v>
      </c>
      <c r="E2425" s="29" t="s">
        <v>980</v>
      </c>
      <c r="F2425" s="29" t="s">
        <v>981</v>
      </c>
      <c r="G2425" s="29" t="s">
        <v>1975</v>
      </c>
      <c r="H2425" s="30">
        <v>44516</v>
      </c>
      <c r="I2425" s="30">
        <v>44985</v>
      </c>
      <c r="J2425" s="30" t="s">
        <v>1921</v>
      </c>
      <c r="K2425" s="29" t="s">
        <v>2264</v>
      </c>
      <c r="L2425" s="29" t="s">
        <v>2265</v>
      </c>
      <c r="M2425" s="29" t="s">
        <v>1978</v>
      </c>
      <c r="N2425" s="29" t="s">
        <v>1996</v>
      </c>
      <c r="O2425" s="29" t="s">
        <v>1997</v>
      </c>
      <c r="P2425" s="29" t="s">
        <v>1981</v>
      </c>
      <c r="Q2425" s="29" t="s">
        <v>1982</v>
      </c>
      <c r="R2425" s="30">
        <v>45778</v>
      </c>
      <c r="S2425" s="30"/>
      <c r="T2425" s="30">
        <v>45930</v>
      </c>
      <c r="U2425" s="30"/>
      <c r="V2425" s="29" t="s">
        <v>1983</v>
      </c>
      <c r="W2425" s="29" t="s">
        <v>1984</v>
      </c>
      <c r="X2425" s="30">
        <v>44964</v>
      </c>
      <c r="Y2425" s="29" t="s">
        <v>2002</v>
      </c>
    </row>
    <row r="2426" spans="1:25" x14ac:dyDescent="0.25">
      <c r="A2426" s="28" t="s">
        <v>2261</v>
      </c>
      <c r="B2426" s="29" t="s">
        <v>2262</v>
      </c>
      <c r="C2426" s="29" t="s">
        <v>997</v>
      </c>
      <c r="D2426" s="29" t="s">
        <v>2336</v>
      </c>
      <c r="E2426" s="29" t="s">
        <v>998</v>
      </c>
      <c r="F2426" s="29" t="s">
        <v>999</v>
      </c>
      <c r="G2426" s="29" t="s">
        <v>1975</v>
      </c>
      <c r="H2426" s="30">
        <v>44007</v>
      </c>
      <c r="I2426" s="30">
        <v>46387</v>
      </c>
      <c r="J2426" s="30" t="s">
        <v>1921</v>
      </c>
      <c r="K2426" s="29" t="s">
        <v>2264</v>
      </c>
      <c r="L2426" s="29" t="s">
        <v>2265</v>
      </c>
      <c r="M2426" s="29" t="s">
        <v>1978</v>
      </c>
      <c r="N2426" s="29" t="s">
        <v>1979</v>
      </c>
      <c r="O2426" s="29" t="s">
        <v>1980</v>
      </c>
      <c r="P2426" s="29" t="s">
        <v>1981</v>
      </c>
      <c r="Q2426" s="29" t="s">
        <v>1982</v>
      </c>
      <c r="R2426" s="30">
        <v>43983</v>
      </c>
      <c r="S2426" s="30">
        <v>43983</v>
      </c>
      <c r="T2426" s="30">
        <v>44007</v>
      </c>
      <c r="U2426" s="30">
        <v>44007</v>
      </c>
      <c r="V2426" s="29" t="s">
        <v>2000</v>
      </c>
      <c r="W2426" s="29" t="s">
        <v>2001</v>
      </c>
      <c r="X2426" s="30">
        <v>44880</v>
      </c>
      <c r="Y2426" s="29" t="s">
        <v>1985</v>
      </c>
    </row>
    <row r="2427" spans="1:25" x14ac:dyDescent="0.25">
      <c r="A2427" s="28" t="s">
        <v>2261</v>
      </c>
      <c r="B2427" s="29" t="s">
        <v>2262</v>
      </c>
      <c r="C2427" s="29" t="s">
        <v>997</v>
      </c>
      <c r="D2427" s="29" t="s">
        <v>2336</v>
      </c>
      <c r="E2427" s="29" t="s">
        <v>998</v>
      </c>
      <c r="F2427" s="29" t="s">
        <v>999</v>
      </c>
      <c r="G2427" s="29" t="s">
        <v>1975</v>
      </c>
      <c r="H2427" s="30">
        <v>44007</v>
      </c>
      <c r="I2427" s="30">
        <v>46387</v>
      </c>
      <c r="J2427" s="30" t="s">
        <v>1921</v>
      </c>
      <c r="K2427" s="29" t="s">
        <v>2264</v>
      </c>
      <c r="L2427" s="29" t="s">
        <v>2265</v>
      </c>
      <c r="M2427" s="29" t="s">
        <v>1978</v>
      </c>
      <c r="N2427" s="29" t="s">
        <v>1986</v>
      </c>
      <c r="O2427" s="29" t="s">
        <v>1987</v>
      </c>
      <c r="P2427" s="29" t="s">
        <v>1981</v>
      </c>
      <c r="Q2427" s="29" t="s">
        <v>1982</v>
      </c>
      <c r="R2427" s="30">
        <v>45078</v>
      </c>
      <c r="S2427" s="30">
        <v>45078</v>
      </c>
      <c r="T2427" s="30">
        <v>45089</v>
      </c>
      <c r="U2427" s="30">
        <v>45089</v>
      </c>
      <c r="V2427" s="29" t="s">
        <v>2000</v>
      </c>
      <c r="W2427" s="29" t="s">
        <v>2001</v>
      </c>
      <c r="X2427" s="30">
        <v>44880</v>
      </c>
      <c r="Y2427" s="29" t="s">
        <v>1985</v>
      </c>
    </row>
    <row r="2428" spans="1:25" x14ac:dyDescent="0.25">
      <c r="A2428" s="28" t="s">
        <v>2261</v>
      </c>
      <c r="B2428" s="29" t="s">
        <v>2262</v>
      </c>
      <c r="C2428" s="29" t="s">
        <v>997</v>
      </c>
      <c r="D2428" s="29" t="s">
        <v>2336</v>
      </c>
      <c r="E2428" s="29" t="s">
        <v>998</v>
      </c>
      <c r="F2428" s="29" t="s">
        <v>999</v>
      </c>
      <c r="G2428" s="29" t="s">
        <v>1975</v>
      </c>
      <c r="H2428" s="30">
        <v>44007</v>
      </c>
      <c r="I2428" s="30">
        <v>46387</v>
      </c>
      <c r="J2428" s="30" t="s">
        <v>1921</v>
      </c>
      <c r="K2428" s="29" t="s">
        <v>2264</v>
      </c>
      <c r="L2428" s="29" t="s">
        <v>2265</v>
      </c>
      <c r="M2428" s="29" t="s">
        <v>1978</v>
      </c>
      <c r="N2428" s="29" t="s">
        <v>1988</v>
      </c>
      <c r="O2428" s="29" t="s">
        <v>1989</v>
      </c>
      <c r="P2428" s="29" t="s">
        <v>1981</v>
      </c>
      <c r="Q2428" s="29" t="s">
        <v>1982</v>
      </c>
      <c r="R2428" s="30">
        <v>45134</v>
      </c>
      <c r="S2428" s="30">
        <v>45134</v>
      </c>
      <c r="T2428" s="30">
        <v>45702</v>
      </c>
      <c r="U2428" s="30">
        <v>45702</v>
      </c>
      <c r="V2428" s="29" t="s">
        <v>2000</v>
      </c>
      <c r="W2428" s="29" t="s">
        <v>2001</v>
      </c>
      <c r="X2428" s="30">
        <v>44880</v>
      </c>
      <c r="Y2428" s="29" t="s">
        <v>1985</v>
      </c>
    </row>
    <row r="2429" spans="1:25" x14ac:dyDescent="0.25">
      <c r="A2429" s="28" t="s">
        <v>2261</v>
      </c>
      <c r="B2429" s="29" t="s">
        <v>2262</v>
      </c>
      <c r="C2429" s="29" t="s">
        <v>997</v>
      </c>
      <c r="D2429" s="29" t="s">
        <v>2336</v>
      </c>
      <c r="E2429" s="29" t="s">
        <v>998</v>
      </c>
      <c r="F2429" s="29" t="s">
        <v>999</v>
      </c>
      <c r="G2429" s="29" t="s">
        <v>1975</v>
      </c>
      <c r="H2429" s="30">
        <v>44007</v>
      </c>
      <c r="I2429" s="30">
        <v>46387</v>
      </c>
      <c r="J2429" s="30" t="s">
        <v>1921</v>
      </c>
      <c r="K2429" s="29" t="s">
        <v>2264</v>
      </c>
      <c r="L2429" s="29" t="s">
        <v>2265</v>
      </c>
      <c r="M2429" s="29" t="s">
        <v>1978</v>
      </c>
      <c r="N2429" s="29" t="s">
        <v>1990</v>
      </c>
      <c r="O2429" s="29" t="s">
        <v>1991</v>
      </c>
      <c r="P2429" s="29" t="s">
        <v>1981</v>
      </c>
      <c r="Q2429" s="29" t="s">
        <v>1982</v>
      </c>
      <c r="R2429" s="30">
        <v>45703</v>
      </c>
      <c r="S2429" s="30">
        <v>45703</v>
      </c>
      <c r="T2429" s="30">
        <v>45747</v>
      </c>
      <c r="U2429" s="30"/>
      <c r="V2429" s="29" t="s">
        <v>2000</v>
      </c>
      <c r="W2429" s="29" t="s">
        <v>2001</v>
      </c>
      <c r="X2429" s="30">
        <v>44880</v>
      </c>
      <c r="Y2429" s="29" t="s">
        <v>1985</v>
      </c>
    </row>
    <row r="2430" spans="1:25" x14ac:dyDescent="0.25">
      <c r="A2430" s="28" t="s">
        <v>2261</v>
      </c>
      <c r="B2430" s="29" t="s">
        <v>2262</v>
      </c>
      <c r="C2430" s="29" t="s">
        <v>997</v>
      </c>
      <c r="D2430" s="29" t="s">
        <v>2336</v>
      </c>
      <c r="E2430" s="29" t="s">
        <v>998</v>
      </c>
      <c r="F2430" s="29" t="s">
        <v>999</v>
      </c>
      <c r="G2430" s="29" t="s">
        <v>1975</v>
      </c>
      <c r="H2430" s="30">
        <v>44007</v>
      </c>
      <c r="I2430" s="30">
        <v>46387</v>
      </c>
      <c r="J2430" s="30" t="s">
        <v>1921</v>
      </c>
      <c r="K2430" s="29" t="s">
        <v>2264</v>
      </c>
      <c r="L2430" s="29" t="s">
        <v>2265</v>
      </c>
      <c r="M2430" s="29" t="s">
        <v>1978</v>
      </c>
      <c r="N2430" s="29" t="s">
        <v>1992</v>
      </c>
      <c r="O2430" s="29" t="s">
        <v>1993</v>
      </c>
      <c r="P2430" s="29" t="s">
        <v>1981</v>
      </c>
      <c r="Q2430" s="29" t="s">
        <v>1982</v>
      </c>
      <c r="R2430" s="30">
        <v>45748</v>
      </c>
      <c r="S2430" s="30"/>
      <c r="T2430" s="30">
        <v>45869</v>
      </c>
      <c r="U2430" s="30"/>
      <c r="V2430" s="29" t="s">
        <v>2000</v>
      </c>
      <c r="W2430" s="29" t="s">
        <v>2001</v>
      </c>
      <c r="X2430" s="30">
        <v>44880</v>
      </c>
      <c r="Y2430" s="29" t="s">
        <v>1985</v>
      </c>
    </row>
    <row r="2431" spans="1:25" x14ac:dyDescent="0.25">
      <c r="A2431" s="28" t="s">
        <v>2261</v>
      </c>
      <c r="B2431" s="29" t="s">
        <v>2262</v>
      </c>
      <c r="C2431" s="29" t="s">
        <v>997</v>
      </c>
      <c r="D2431" s="29" t="s">
        <v>2336</v>
      </c>
      <c r="E2431" s="29" t="s">
        <v>998</v>
      </c>
      <c r="F2431" s="29" t="s">
        <v>999</v>
      </c>
      <c r="G2431" s="29" t="s">
        <v>1975</v>
      </c>
      <c r="H2431" s="30">
        <v>44007</v>
      </c>
      <c r="I2431" s="30">
        <v>46387</v>
      </c>
      <c r="J2431" s="30" t="s">
        <v>1921</v>
      </c>
      <c r="K2431" s="29" t="s">
        <v>2264</v>
      </c>
      <c r="L2431" s="29" t="s">
        <v>2265</v>
      </c>
      <c r="M2431" s="29" t="s">
        <v>1978</v>
      </c>
      <c r="N2431" s="29" t="s">
        <v>1994</v>
      </c>
      <c r="O2431" s="29" t="s">
        <v>1995</v>
      </c>
      <c r="P2431" s="29" t="s">
        <v>1981</v>
      </c>
      <c r="Q2431" s="29" t="s">
        <v>1982</v>
      </c>
      <c r="R2431" s="30">
        <v>45870</v>
      </c>
      <c r="S2431" s="30"/>
      <c r="T2431" s="30">
        <v>46234</v>
      </c>
      <c r="U2431" s="30"/>
      <c r="V2431" s="29" t="s">
        <v>2000</v>
      </c>
      <c r="W2431" s="29" t="s">
        <v>2001</v>
      </c>
      <c r="X2431" s="30">
        <v>44880</v>
      </c>
      <c r="Y2431" s="29" t="s">
        <v>1985</v>
      </c>
    </row>
    <row r="2432" spans="1:25" x14ac:dyDescent="0.25">
      <c r="A2432" s="28" t="s">
        <v>2261</v>
      </c>
      <c r="B2432" s="29" t="s">
        <v>2262</v>
      </c>
      <c r="C2432" s="29" t="s">
        <v>997</v>
      </c>
      <c r="D2432" s="29" t="s">
        <v>2336</v>
      </c>
      <c r="E2432" s="29" t="s">
        <v>998</v>
      </c>
      <c r="F2432" s="29" t="s">
        <v>999</v>
      </c>
      <c r="G2432" s="29" t="s">
        <v>1975</v>
      </c>
      <c r="H2432" s="30">
        <v>44007</v>
      </c>
      <c r="I2432" s="30">
        <v>46387</v>
      </c>
      <c r="J2432" s="30" t="s">
        <v>1921</v>
      </c>
      <c r="K2432" s="29" t="s">
        <v>2264</v>
      </c>
      <c r="L2432" s="29" t="s">
        <v>2265</v>
      </c>
      <c r="M2432" s="29" t="s">
        <v>1978</v>
      </c>
      <c r="N2432" s="29" t="s">
        <v>1996</v>
      </c>
      <c r="O2432" s="29" t="s">
        <v>1997</v>
      </c>
      <c r="P2432" s="29" t="s">
        <v>1981</v>
      </c>
      <c r="Q2432" s="29" t="s">
        <v>1982</v>
      </c>
      <c r="R2432" s="30">
        <v>46235</v>
      </c>
      <c r="S2432" s="30"/>
      <c r="T2432" s="30">
        <v>46387</v>
      </c>
      <c r="U2432" s="30"/>
      <c r="V2432" s="29" t="s">
        <v>2000</v>
      </c>
      <c r="W2432" s="29" t="s">
        <v>2001</v>
      </c>
      <c r="X2432" s="30">
        <v>44880</v>
      </c>
      <c r="Y2432" s="29" t="s">
        <v>1985</v>
      </c>
    </row>
    <row r="2433" spans="1:25" x14ac:dyDescent="0.25">
      <c r="A2433" s="28" t="s">
        <v>2261</v>
      </c>
      <c r="B2433" s="29" t="s">
        <v>2262</v>
      </c>
      <c r="C2433" s="29" t="s">
        <v>1105</v>
      </c>
      <c r="D2433" s="29" t="s">
        <v>2372</v>
      </c>
      <c r="E2433" s="29" t="s">
        <v>1106</v>
      </c>
      <c r="F2433" s="29" t="s">
        <v>1107</v>
      </c>
      <c r="G2433" s="29" t="s">
        <v>1975</v>
      </c>
      <c r="H2433" s="30">
        <v>44544</v>
      </c>
      <c r="I2433" s="30">
        <v>46387</v>
      </c>
      <c r="J2433" s="30" t="s">
        <v>1921</v>
      </c>
      <c r="K2433" s="29" t="s">
        <v>2264</v>
      </c>
      <c r="L2433" s="29" t="s">
        <v>2265</v>
      </c>
      <c r="M2433" s="29" t="s">
        <v>1978</v>
      </c>
      <c r="N2433" s="29" t="s">
        <v>1979</v>
      </c>
      <c r="O2433" s="29" t="s">
        <v>1980</v>
      </c>
      <c r="P2433" s="29" t="s">
        <v>1981</v>
      </c>
      <c r="Q2433" s="29" t="s">
        <v>1982</v>
      </c>
      <c r="R2433" s="30">
        <v>44516</v>
      </c>
      <c r="S2433" s="30">
        <v>44516</v>
      </c>
      <c r="T2433" s="30">
        <v>44545</v>
      </c>
      <c r="U2433" s="30">
        <v>44545</v>
      </c>
      <c r="V2433" s="29" t="s">
        <v>2000</v>
      </c>
      <c r="W2433" s="29" t="s">
        <v>2001</v>
      </c>
      <c r="X2433" s="30">
        <v>44880</v>
      </c>
      <c r="Y2433" s="29" t="s">
        <v>1985</v>
      </c>
    </row>
    <row r="2434" spans="1:25" x14ac:dyDescent="0.25">
      <c r="A2434" s="28" t="s">
        <v>2261</v>
      </c>
      <c r="B2434" s="29" t="s">
        <v>2262</v>
      </c>
      <c r="C2434" s="29" t="s">
        <v>1105</v>
      </c>
      <c r="D2434" s="29" t="s">
        <v>2372</v>
      </c>
      <c r="E2434" s="29" t="s">
        <v>1106</v>
      </c>
      <c r="F2434" s="29" t="s">
        <v>1107</v>
      </c>
      <c r="G2434" s="29" t="s">
        <v>1975</v>
      </c>
      <c r="H2434" s="30">
        <v>44544</v>
      </c>
      <c r="I2434" s="30">
        <v>46387</v>
      </c>
      <c r="J2434" s="30" t="s">
        <v>1921</v>
      </c>
      <c r="K2434" s="29" t="s">
        <v>2264</v>
      </c>
      <c r="L2434" s="29" t="s">
        <v>2265</v>
      </c>
      <c r="M2434" s="29" t="s">
        <v>1978</v>
      </c>
      <c r="N2434" s="29" t="s">
        <v>1986</v>
      </c>
      <c r="O2434" s="29" t="s">
        <v>1987</v>
      </c>
      <c r="P2434" s="29" t="s">
        <v>1981</v>
      </c>
      <c r="Q2434" s="29" t="s">
        <v>1982</v>
      </c>
      <c r="R2434" s="30">
        <v>44516</v>
      </c>
      <c r="S2434" s="30">
        <v>44516</v>
      </c>
      <c r="T2434" s="30">
        <v>44545</v>
      </c>
      <c r="U2434" s="30">
        <v>44545</v>
      </c>
      <c r="V2434" s="29" t="s">
        <v>2000</v>
      </c>
      <c r="W2434" s="29" t="s">
        <v>2001</v>
      </c>
      <c r="X2434" s="30">
        <v>44880</v>
      </c>
      <c r="Y2434" s="29" t="s">
        <v>1985</v>
      </c>
    </row>
    <row r="2435" spans="1:25" x14ac:dyDescent="0.25">
      <c r="A2435" s="28" t="s">
        <v>2261</v>
      </c>
      <c r="B2435" s="29" t="s">
        <v>2262</v>
      </c>
      <c r="C2435" s="29" t="s">
        <v>1105</v>
      </c>
      <c r="D2435" s="29" t="s">
        <v>2372</v>
      </c>
      <c r="E2435" s="29" t="s">
        <v>1106</v>
      </c>
      <c r="F2435" s="29" t="s">
        <v>1107</v>
      </c>
      <c r="G2435" s="29" t="s">
        <v>1975</v>
      </c>
      <c r="H2435" s="30">
        <v>44544</v>
      </c>
      <c r="I2435" s="30">
        <v>46387</v>
      </c>
      <c r="J2435" s="30" t="s">
        <v>1921</v>
      </c>
      <c r="K2435" s="29" t="s">
        <v>2264</v>
      </c>
      <c r="L2435" s="29" t="s">
        <v>2265</v>
      </c>
      <c r="M2435" s="29" t="s">
        <v>1978</v>
      </c>
      <c r="N2435" s="29" t="s">
        <v>1988</v>
      </c>
      <c r="O2435" s="29" t="s">
        <v>1989</v>
      </c>
      <c r="P2435" s="29" t="s">
        <v>1981</v>
      </c>
      <c r="Q2435" s="29" t="s">
        <v>1982</v>
      </c>
      <c r="R2435" s="30">
        <v>44516</v>
      </c>
      <c r="S2435" s="30">
        <v>44516</v>
      </c>
      <c r="T2435" s="30">
        <v>44545</v>
      </c>
      <c r="U2435" s="30">
        <v>44545</v>
      </c>
      <c r="V2435" s="29" t="s">
        <v>2000</v>
      </c>
      <c r="W2435" s="29" t="s">
        <v>2001</v>
      </c>
      <c r="X2435" s="30">
        <v>44880</v>
      </c>
      <c r="Y2435" s="29" t="s">
        <v>1985</v>
      </c>
    </row>
    <row r="2436" spans="1:25" x14ac:dyDescent="0.25">
      <c r="A2436" s="28" t="s">
        <v>2261</v>
      </c>
      <c r="B2436" s="29" t="s">
        <v>2262</v>
      </c>
      <c r="C2436" s="29" t="s">
        <v>1105</v>
      </c>
      <c r="D2436" s="29" t="s">
        <v>2372</v>
      </c>
      <c r="E2436" s="29" t="s">
        <v>1106</v>
      </c>
      <c r="F2436" s="29" t="s">
        <v>1107</v>
      </c>
      <c r="G2436" s="29" t="s">
        <v>1975</v>
      </c>
      <c r="H2436" s="30">
        <v>44544</v>
      </c>
      <c r="I2436" s="30">
        <v>46387</v>
      </c>
      <c r="J2436" s="30" t="s">
        <v>1921</v>
      </c>
      <c r="K2436" s="29" t="s">
        <v>2264</v>
      </c>
      <c r="L2436" s="29" t="s">
        <v>2265</v>
      </c>
      <c r="M2436" s="29" t="s">
        <v>1978</v>
      </c>
      <c r="N2436" s="29" t="s">
        <v>1990</v>
      </c>
      <c r="O2436" s="29" t="s">
        <v>1991</v>
      </c>
      <c r="P2436" s="29" t="s">
        <v>1981</v>
      </c>
      <c r="Q2436" s="29" t="s">
        <v>1982</v>
      </c>
      <c r="R2436" s="30">
        <v>45550</v>
      </c>
      <c r="S2436" s="30">
        <v>45637</v>
      </c>
      <c r="T2436" s="30">
        <v>45747</v>
      </c>
      <c r="U2436" s="30"/>
      <c r="V2436" s="29" t="s">
        <v>2000</v>
      </c>
      <c r="W2436" s="29" t="s">
        <v>2001</v>
      </c>
      <c r="X2436" s="30">
        <v>44880</v>
      </c>
      <c r="Y2436" s="29" t="s">
        <v>1985</v>
      </c>
    </row>
    <row r="2437" spans="1:25" x14ac:dyDescent="0.25">
      <c r="A2437" s="28" t="s">
        <v>2261</v>
      </c>
      <c r="B2437" s="29" t="s">
        <v>2262</v>
      </c>
      <c r="C2437" s="29" t="s">
        <v>1105</v>
      </c>
      <c r="D2437" s="29" t="s">
        <v>2372</v>
      </c>
      <c r="E2437" s="29" t="s">
        <v>1106</v>
      </c>
      <c r="F2437" s="29" t="s">
        <v>1107</v>
      </c>
      <c r="G2437" s="29" t="s">
        <v>1975</v>
      </c>
      <c r="H2437" s="30">
        <v>44544</v>
      </c>
      <c r="I2437" s="30">
        <v>46387</v>
      </c>
      <c r="J2437" s="30" t="s">
        <v>1921</v>
      </c>
      <c r="K2437" s="29" t="s">
        <v>2264</v>
      </c>
      <c r="L2437" s="29" t="s">
        <v>2265</v>
      </c>
      <c r="M2437" s="29" t="s">
        <v>1978</v>
      </c>
      <c r="N2437" s="29" t="s">
        <v>1992</v>
      </c>
      <c r="O2437" s="29" t="s">
        <v>1993</v>
      </c>
      <c r="P2437" s="29" t="s">
        <v>1981</v>
      </c>
      <c r="Q2437" s="29" t="s">
        <v>1982</v>
      </c>
      <c r="R2437" s="30">
        <v>45748</v>
      </c>
      <c r="S2437" s="30"/>
      <c r="T2437" s="30">
        <v>45807</v>
      </c>
      <c r="U2437" s="30"/>
      <c r="V2437" s="29" t="s">
        <v>2000</v>
      </c>
      <c r="W2437" s="29" t="s">
        <v>2001</v>
      </c>
      <c r="X2437" s="30">
        <v>44880</v>
      </c>
      <c r="Y2437" s="29" t="s">
        <v>1985</v>
      </c>
    </row>
    <row r="2438" spans="1:25" x14ac:dyDescent="0.25">
      <c r="A2438" s="28" t="s">
        <v>2261</v>
      </c>
      <c r="B2438" s="29" t="s">
        <v>2262</v>
      </c>
      <c r="C2438" s="29" t="s">
        <v>1105</v>
      </c>
      <c r="D2438" s="29" t="s">
        <v>2372</v>
      </c>
      <c r="E2438" s="29" t="s">
        <v>1106</v>
      </c>
      <c r="F2438" s="29" t="s">
        <v>1107</v>
      </c>
      <c r="G2438" s="29" t="s">
        <v>1975</v>
      </c>
      <c r="H2438" s="30">
        <v>44544</v>
      </c>
      <c r="I2438" s="30">
        <v>46387</v>
      </c>
      <c r="J2438" s="30" t="s">
        <v>1921</v>
      </c>
      <c r="K2438" s="29" t="s">
        <v>2264</v>
      </c>
      <c r="L2438" s="29" t="s">
        <v>2265</v>
      </c>
      <c r="M2438" s="29" t="s">
        <v>1978</v>
      </c>
      <c r="N2438" s="29" t="s">
        <v>1994</v>
      </c>
      <c r="O2438" s="29" t="s">
        <v>1995</v>
      </c>
      <c r="P2438" s="29" t="s">
        <v>1981</v>
      </c>
      <c r="Q2438" s="29" t="s">
        <v>1982</v>
      </c>
      <c r="R2438" s="30">
        <v>45809</v>
      </c>
      <c r="S2438" s="30"/>
      <c r="T2438" s="30">
        <v>46173</v>
      </c>
      <c r="U2438" s="30"/>
      <c r="V2438" s="29" t="s">
        <v>2000</v>
      </c>
      <c r="W2438" s="29" t="s">
        <v>2001</v>
      </c>
      <c r="X2438" s="30">
        <v>44880</v>
      </c>
      <c r="Y2438" s="29" t="s">
        <v>1985</v>
      </c>
    </row>
    <row r="2439" spans="1:25" x14ac:dyDescent="0.25">
      <c r="A2439" s="28" t="s">
        <v>2261</v>
      </c>
      <c r="B2439" s="29" t="s">
        <v>2262</v>
      </c>
      <c r="C2439" s="29" t="s">
        <v>1105</v>
      </c>
      <c r="D2439" s="29" t="s">
        <v>2372</v>
      </c>
      <c r="E2439" s="29" t="s">
        <v>1106</v>
      </c>
      <c r="F2439" s="29" t="s">
        <v>1107</v>
      </c>
      <c r="G2439" s="29" t="s">
        <v>1975</v>
      </c>
      <c r="H2439" s="30">
        <v>44544</v>
      </c>
      <c r="I2439" s="30">
        <v>46387</v>
      </c>
      <c r="J2439" s="30" t="s">
        <v>1921</v>
      </c>
      <c r="K2439" s="29" t="s">
        <v>2264</v>
      </c>
      <c r="L2439" s="29" t="s">
        <v>2265</v>
      </c>
      <c r="M2439" s="29" t="s">
        <v>1978</v>
      </c>
      <c r="N2439" s="29" t="s">
        <v>1996</v>
      </c>
      <c r="O2439" s="29" t="s">
        <v>1997</v>
      </c>
      <c r="P2439" s="29" t="s">
        <v>1981</v>
      </c>
      <c r="Q2439" s="29" t="s">
        <v>1982</v>
      </c>
      <c r="R2439" s="30">
        <v>46174</v>
      </c>
      <c r="S2439" s="30"/>
      <c r="T2439" s="30">
        <v>46356</v>
      </c>
      <c r="U2439" s="30"/>
      <c r="V2439" s="29" t="s">
        <v>2000</v>
      </c>
      <c r="W2439" s="29" t="s">
        <v>2001</v>
      </c>
      <c r="X2439" s="30">
        <v>44880</v>
      </c>
      <c r="Y2439" s="29" t="s">
        <v>1985</v>
      </c>
    </row>
    <row r="2440" spans="1:25" x14ac:dyDescent="0.25">
      <c r="A2440" s="28" t="s">
        <v>2261</v>
      </c>
      <c r="B2440" s="29" t="s">
        <v>2262</v>
      </c>
      <c r="C2440" s="29" t="s">
        <v>1021</v>
      </c>
      <c r="D2440" s="29" t="s">
        <v>2344</v>
      </c>
      <c r="E2440" s="29" t="s">
        <v>1022</v>
      </c>
      <c r="F2440" s="29" t="s">
        <v>1023</v>
      </c>
      <c r="G2440" s="29" t="s">
        <v>1975</v>
      </c>
      <c r="H2440" s="30">
        <v>44880</v>
      </c>
      <c r="I2440" s="30">
        <v>46022</v>
      </c>
      <c r="J2440" s="30" t="s">
        <v>1921</v>
      </c>
      <c r="K2440" s="29" t="s">
        <v>2264</v>
      </c>
      <c r="L2440" s="29" t="s">
        <v>2265</v>
      </c>
      <c r="M2440" s="29" t="s">
        <v>1978</v>
      </c>
      <c r="N2440" s="29" t="s">
        <v>1979</v>
      </c>
      <c r="O2440" s="29" t="s">
        <v>1980</v>
      </c>
      <c r="P2440" s="29" t="s">
        <v>1981</v>
      </c>
      <c r="Q2440" s="29" t="s">
        <v>1982</v>
      </c>
      <c r="R2440" s="30">
        <v>44440</v>
      </c>
      <c r="S2440" s="30">
        <v>44440</v>
      </c>
      <c r="T2440" s="30">
        <v>44466</v>
      </c>
      <c r="U2440" s="30">
        <v>44831</v>
      </c>
      <c r="V2440" s="29" t="s">
        <v>1983</v>
      </c>
      <c r="W2440" s="29" t="s">
        <v>1984</v>
      </c>
      <c r="X2440" s="30">
        <v>44880</v>
      </c>
      <c r="Y2440" s="29" t="s">
        <v>2002</v>
      </c>
    </row>
    <row r="2441" spans="1:25" x14ac:dyDescent="0.25">
      <c r="A2441" s="28" t="s">
        <v>2261</v>
      </c>
      <c r="B2441" s="29" t="s">
        <v>2262</v>
      </c>
      <c r="C2441" s="29" t="s">
        <v>1021</v>
      </c>
      <c r="D2441" s="29" t="s">
        <v>2344</v>
      </c>
      <c r="E2441" s="29" t="s">
        <v>1022</v>
      </c>
      <c r="F2441" s="29" t="s">
        <v>1023</v>
      </c>
      <c r="G2441" s="29" t="s">
        <v>1975</v>
      </c>
      <c r="H2441" s="30">
        <v>44880</v>
      </c>
      <c r="I2441" s="30">
        <v>46022</v>
      </c>
      <c r="J2441" s="30" t="s">
        <v>1921</v>
      </c>
      <c r="K2441" s="29" t="s">
        <v>2264</v>
      </c>
      <c r="L2441" s="29" t="s">
        <v>2265</v>
      </c>
      <c r="M2441" s="29" t="s">
        <v>1978</v>
      </c>
      <c r="N2441" s="29" t="s">
        <v>1986</v>
      </c>
      <c r="O2441" s="29" t="s">
        <v>1987</v>
      </c>
      <c r="P2441" s="29" t="s">
        <v>1981</v>
      </c>
      <c r="Q2441" s="29" t="s">
        <v>1982</v>
      </c>
      <c r="R2441" s="30">
        <v>44440</v>
      </c>
      <c r="S2441" s="30">
        <v>44440</v>
      </c>
      <c r="T2441" s="30">
        <v>44466</v>
      </c>
      <c r="U2441" s="30">
        <v>44978</v>
      </c>
      <c r="V2441" s="29" t="s">
        <v>1983</v>
      </c>
      <c r="W2441" s="29" t="s">
        <v>1984</v>
      </c>
      <c r="X2441" s="30">
        <v>44880</v>
      </c>
      <c r="Y2441" s="29" t="s">
        <v>2002</v>
      </c>
    </row>
    <row r="2442" spans="1:25" x14ac:dyDescent="0.25">
      <c r="A2442" s="28" t="s">
        <v>2261</v>
      </c>
      <c r="B2442" s="29" t="s">
        <v>2262</v>
      </c>
      <c r="C2442" s="29" t="s">
        <v>1021</v>
      </c>
      <c r="D2442" s="29" t="s">
        <v>2344</v>
      </c>
      <c r="E2442" s="29" t="s">
        <v>1022</v>
      </c>
      <c r="F2442" s="29" t="s">
        <v>1023</v>
      </c>
      <c r="G2442" s="29" t="s">
        <v>1975</v>
      </c>
      <c r="H2442" s="30">
        <v>44880</v>
      </c>
      <c r="I2442" s="30">
        <v>46022</v>
      </c>
      <c r="J2442" s="30" t="s">
        <v>1921</v>
      </c>
      <c r="K2442" s="29" t="s">
        <v>2264</v>
      </c>
      <c r="L2442" s="29" t="s">
        <v>2265</v>
      </c>
      <c r="M2442" s="29" t="s">
        <v>1978</v>
      </c>
      <c r="N2442" s="29" t="s">
        <v>1988</v>
      </c>
      <c r="O2442" s="29" t="s">
        <v>1989</v>
      </c>
      <c r="P2442" s="29" t="s">
        <v>1981</v>
      </c>
      <c r="Q2442" s="29" t="s">
        <v>1982</v>
      </c>
      <c r="R2442" s="30">
        <v>44440</v>
      </c>
      <c r="S2442" s="30">
        <v>44440</v>
      </c>
      <c r="T2442" s="30">
        <v>44466</v>
      </c>
      <c r="U2442" s="30">
        <v>44978</v>
      </c>
      <c r="V2442" s="29" t="s">
        <v>1983</v>
      </c>
      <c r="W2442" s="29" t="s">
        <v>1984</v>
      </c>
      <c r="X2442" s="30">
        <v>44880</v>
      </c>
      <c r="Y2442" s="29" t="s">
        <v>2002</v>
      </c>
    </row>
    <row r="2443" spans="1:25" x14ac:dyDescent="0.25">
      <c r="A2443" s="28" t="s">
        <v>2261</v>
      </c>
      <c r="B2443" s="29" t="s">
        <v>2262</v>
      </c>
      <c r="C2443" s="29" t="s">
        <v>1021</v>
      </c>
      <c r="D2443" s="29" t="s">
        <v>2344</v>
      </c>
      <c r="E2443" s="29" t="s">
        <v>1022</v>
      </c>
      <c r="F2443" s="29" t="s">
        <v>1023</v>
      </c>
      <c r="G2443" s="29" t="s">
        <v>1975</v>
      </c>
      <c r="H2443" s="30">
        <v>44880</v>
      </c>
      <c r="I2443" s="30">
        <v>46022</v>
      </c>
      <c r="J2443" s="30" t="s">
        <v>1921</v>
      </c>
      <c r="K2443" s="29" t="s">
        <v>2264</v>
      </c>
      <c r="L2443" s="29" t="s">
        <v>2265</v>
      </c>
      <c r="M2443" s="29" t="s">
        <v>1978</v>
      </c>
      <c r="N2443" s="29" t="s">
        <v>1990</v>
      </c>
      <c r="O2443" s="29" t="s">
        <v>1991</v>
      </c>
      <c r="P2443" s="29" t="s">
        <v>1981</v>
      </c>
      <c r="Q2443" s="29" t="s">
        <v>1982</v>
      </c>
      <c r="R2443" s="30">
        <v>44440</v>
      </c>
      <c r="S2443" s="30">
        <v>45055</v>
      </c>
      <c r="T2443" s="30">
        <v>44466</v>
      </c>
      <c r="U2443" s="30">
        <v>45220</v>
      </c>
      <c r="V2443" s="29" t="s">
        <v>1983</v>
      </c>
      <c r="W2443" s="29" t="s">
        <v>1984</v>
      </c>
      <c r="X2443" s="30">
        <v>44880</v>
      </c>
      <c r="Y2443" s="29" t="s">
        <v>2002</v>
      </c>
    </row>
    <row r="2444" spans="1:25" x14ac:dyDescent="0.25">
      <c r="A2444" s="28" t="s">
        <v>2261</v>
      </c>
      <c r="B2444" s="29" t="s">
        <v>2262</v>
      </c>
      <c r="C2444" s="29" t="s">
        <v>1021</v>
      </c>
      <c r="D2444" s="29" t="s">
        <v>2344</v>
      </c>
      <c r="E2444" s="29" t="s">
        <v>1022</v>
      </c>
      <c r="F2444" s="29" t="s">
        <v>1023</v>
      </c>
      <c r="G2444" s="29" t="s">
        <v>1975</v>
      </c>
      <c r="H2444" s="30">
        <v>44880</v>
      </c>
      <c r="I2444" s="30">
        <v>46022</v>
      </c>
      <c r="J2444" s="30" t="s">
        <v>1921</v>
      </c>
      <c r="K2444" s="29" t="s">
        <v>2264</v>
      </c>
      <c r="L2444" s="29" t="s">
        <v>2265</v>
      </c>
      <c r="M2444" s="29" t="s">
        <v>1978</v>
      </c>
      <c r="N2444" s="29" t="s">
        <v>1992</v>
      </c>
      <c r="O2444" s="29" t="s">
        <v>1993</v>
      </c>
      <c r="P2444" s="29" t="s">
        <v>1981</v>
      </c>
      <c r="Q2444" s="29" t="s">
        <v>1982</v>
      </c>
      <c r="R2444" s="30">
        <v>44635</v>
      </c>
      <c r="S2444" s="30">
        <v>45259</v>
      </c>
      <c r="T2444" s="30">
        <v>44673</v>
      </c>
      <c r="U2444" s="30">
        <v>45259</v>
      </c>
      <c r="V2444" s="29" t="s">
        <v>1983</v>
      </c>
      <c r="W2444" s="29" t="s">
        <v>1984</v>
      </c>
      <c r="X2444" s="30">
        <v>44880</v>
      </c>
      <c r="Y2444" s="29" t="s">
        <v>2002</v>
      </c>
    </row>
    <row r="2445" spans="1:25" x14ac:dyDescent="0.25">
      <c r="A2445" s="28" t="s">
        <v>2261</v>
      </c>
      <c r="B2445" s="29" t="s">
        <v>2262</v>
      </c>
      <c r="C2445" s="29" t="s">
        <v>1021</v>
      </c>
      <c r="D2445" s="29" t="s">
        <v>2344</v>
      </c>
      <c r="E2445" s="29" t="s">
        <v>1022</v>
      </c>
      <c r="F2445" s="29" t="s">
        <v>1023</v>
      </c>
      <c r="G2445" s="29" t="s">
        <v>1975</v>
      </c>
      <c r="H2445" s="30">
        <v>44880</v>
      </c>
      <c r="I2445" s="30">
        <v>46022</v>
      </c>
      <c r="J2445" s="30" t="s">
        <v>1921</v>
      </c>
      <c r="K2445" s="29" t="s">
        <v>2264</v>
      </c>
      <c r="L2445" s="29" t="s">
        <v>2265</v>
      </c>
      <c r="M2445" s="29" t="s">
        <v>1978</v>
      </c>
      <c r="N2445" s="29" t="s">
        <v>1994</v>
      </c>
      <c r="O2445" s="29" t="s">
        <v>1995</v>
      </c>
      <c r="P2445" s="29" t="s">
        <v>1981</v>
      </c>
      <c r="Q2445" s="29" t="s">
        <v>1982</v>
      </c>
      <c r="R2445" s="30">
        <v>44682</v>
      </c>
      <c r="S2445" s="30">
        <v>45272</v>
      </c>
      <c r="T2445" s="30">
        <v>45047</v>
      </c>
      <c r="U2445" s="30"/>
      <c r="V2445" s="29" t="s">
        <v>1983</v>
      </c>
      <c r="W2445" s="29" t="s">
        <v>1984</v>
      </c>
      <c r="X2445" s="30">
        <v>44880</v>
      </c>
      <c r="Y2445" s="29" t="s">
        <v>2002</v>
      </c>
    </row>
    <row r="2446" spans="1:25" x14ac:dyDescent="0.25">
      <c r="A2446" s="28" t="s">
        <v>2261</v>
      </c>
      <c r="B2446" s="29" t="s">
        <v>2262</v>
      </c>
      <c r="C2446" s="29" t="s">
        <v>1021</v>
      </c>
      <c r="D2446" s="29" t="s">
        <v>2344</v>
      </c>
      <c r="E2446" s="29" t="s">
        <v>1022</v>
      </c>
      <c r="F2446" s="29" t="s">
        <v>1023</v>
      </c>
      <c r="G2446" s="29" t="s">
        <v>1975</v>
      </c>
      <c r="H2446" s="30">
        <v>44880</v>
      </c>
      <c r="I2446" s="30">
        <v>46022</v>
      </c>
      <c r="J2446" s="30" t="s">
        <v>1921</v>
      </c>
      <c r="K2446" s="29" t="s">
        <v>2264</v>
      </c>
      <c r="L2446" s="29" t="s">
        <v>2265</v>
      </c>
      <c r="M2446" s="29" t="s">
        <v>1978</v>
      </c>
      <c r="N2446" s="29" t="s">
        <v>1996</v>
      </c>
      <c r="O2446" s="29" t="s">
        <v>1997</v>
      </c>
      <c r="P2446" s="29" t="s">
        <v>1981</v>
      </c>
      <c r="Q2446" s="29" t="s">
        <v>1982</v>
      </c>
      <c r="R2446" s="30">
        <v>44682</v>
      </c>
      <c r="S2446" s="30"/>
      <c r="T2446" s="30">
        <v>45078</v>
      </c>
      <c r="U2446" s="30"/>
      <c r="V2446" s="29" t="s">
        <v>1983</v>
      </c>
      <c r="W2446" s="29" t="s">
        <v>1984</v>
      </c>
      <c r="X2446" s="30">
        <v>44880</v>
      </c>
      <c r="Y2446" s="29" t="s">
        <v>2002</v>
      </c>
    </row>
    <row r="2447" spans="1:25" x14ac:dyDescent="0.25">
      <c r="A2447" s="28" t="s">
        <v>2261</v>
      </c>
      <c r="B2447" s="29" t="s">
        <v>2262</v>
      </c>
      <c r="C2447" s="29" t="s">
        <v>1015</v>
      </c>
      <c r="D2447" s="29" t="s">
        <v>2342</v>
      </c>
      <c r="E2447" s="29" t="s">
        <v>1016</v>
      </c>
      <c r="F2447" s="29" t="s">
        <v>1017</v>
      </c>
      <c r="G2447" s="29" t="s">
        <v>1975</v>
      </c>
      <c r="H2447" s="30">
        <v>44540</v>
      </c>
      <c r="I2447" s="30">
        <v>46022</v>
      </c>
      <c r="J2447" s="30" t="s">
        <v>1921</v>
      </c>
      <c r="K2447" s="29" t="s">
        <v>2264</v>
      </c>
      <c r="L2447" s="29" t="s">
        <v>2265</v>
      </c>
      <c r="M2447" s="29" t="s">
        <v>1978</v>
      </c>
      <c r="N2447" s="29" t="s">
        <v>1979</v>
      </c>
      <c r="O2447" s="29" t="s">
        <v>1980</v>
      </c>
      <c r="P2447" s="29" t="s">
        <v>1981</v>
      </c>
      <c r="Q2447" s="29" t="s">
        <v>1982</v>
      </c>
      <c r="R2447" s="30">
        <v>44849</v>
      </c>
      <c r="S2447" s="30">
        <v>44849</v>
      </c>
      <c r="T2447" s="30">
        <v>44904</v>
      </c>
      <c r="U2447" s="30">
        <v>44904</v>
      </c>
      <c r="V2447" s="29" t="s">
        <v>1983</v>
      </c>
      <c r="W2447" s="29" t="s">
        <v>1984</v>
      </c>
      <c r="X2447" s="30">
        <v>44880</v>
      </c>
      <c r="Y2447" s="29" t="s">
        <v>1985</v>
      </c>
    </row>
    <row r="2448" spans="1:25" x14ac:dyDescent="0.25">
      <c r="A2448" s="28" t="s">
        <v>2261</v>
      </c>
      <c r="B2448" s="29" t="s">
        <v>2262</v>
      </c>
      <c r="C2448" s="29" t="s">
        <v>1015</v>
      </c>
      <c r="D2448" s="29" t="s">
        <v>2342</v>
      </c>
      <c r="E2448" s="29" t="s">
        <v>1016</v>
      </c>
      <c r="F2448" s="29" t="s">
        <v>1017</v>
      </c>
      <c r="G2448" s="29" t="s">
        <v>1975</v>
      </c>
      <c r="H2448" s="30">
        <v>44540</v>
      </c>
      <c r="I2448" s="30">
        <v>46022</v>
      </c>
      <c r="J2448" s="30" t="s">
        <v>1921</v>
      </c>
      <c r="K2448" s="29" t="s">
        <v>2264</v>
      </c>
      <c r="L2448" s="29" t="s">
        <v>2265</v>
      </c>
      <c r="M2448" s="29" t="s">
        <v>1978</v>
      </c>
      <c r="N2448" s="29" t="s">
        <v>1986</v>
      </c>
      <c r="O2448" s="29" t="s">
        <v>1987</v>
      </c>
      <c r="P2448" s="29" t="s">
        <v>1981</v>
      </c>
      <c r="Q2448" s="29" t="s">
        <v>1982</v>
      </c>
      <c r="R2448" s="30">
        <v>44977</v>
      </c>
      <c r="S2448" s="30">
        <v>45005</v>
      </c>
      <c r="T2448" s="30">
        <v>45005</v>
      </c>
      <c r="U2448" s="30">
        <v>45040</v>
      </c>
      <c r="V2448" s="29" t="s">
        <v>1983</v>
      </c>
      <c r="W2448" s="29" t="s">
        <v>1984</v>
      </c>
      <c r="X2448" s="30">
        <v>44880</v>
      </c>
      <c r="Y2448" s="29" t="s">
        <v>1985</v>
      </c>
    </row>
    <row r="2449" spans="1:25" x14ac:dyDescent="0.25">
      <c r="A2449" s="28" t="s">
        <v>2261</v>
      </c>
      <c r="B2449" s="29" t="s">
        <v>2262</v>
      </c>
      <c r="C2449" s="29" t="s">
        <v>1015</v>
      </c>
      <c r="D2449" s="29" t="s">
        <v>2342</v>
      </c>
      <c r="E2449" s="29" t="s">
        <v>1016</v>
      </c>
      <c r="F2449" s="29" t="s">
        <v>1017</v>
      </c>
      <c r="G2449" s="29" t="s">
        <v>1975</v>
      </c>
      <c r="H2449" s="30">
        <v>44540</v>
      </c>
      <c r="I2449" s="30">
        <v>46022</v>
      </c>
      <c r="J2449" s="30" t="s">
        <v>1921</v>
      </c>
      <c r="K2449" s="29" t="s">
        <v>2264</v>
      </c>
      <c r="L2449" s="29" t="s">
        <v>2265</v>
      </c>
      <c r="M2449" s="29" t="s">
        <v>1978</v>
      </c>
      <c r="N2449" s="29" t="s">
        <v>1988</v>
      </c>
      <c r="O2449" s="29" t="s">
        <v>1989</v>
      </c>
      <c r="P2449" s="29" t="s">
        <v>1981</v>
      </c>
      <c r="Q2449" s="29" t="s">
        <v>1982</v>
      </c>
      <c r="R2449" s="30">
        <v>45015</v>
      </c>
      <c r="S2449" s="30">
        <v>45084</v>
      </c>
      <c r="T2449" s="30">
        <v>45229</v>
      </c>
      <c r="U2449" s="30">
        <v>45272</v>
      </c>
      <c r="V2449" s="29" t="s">
        <v>1983</v>
      </c>
      <c r="W2449" s="29" t="s">
        <v>1984</v>
      </c>
      <c r="X2449" s="30">
        <v>44880</v>
      </c>
      <c r="Y2449" s="29" t="s">
        <v>1985</v>
      </c>
    </row>
    <row r="2450" spans="1:25" x14ac:dyDescent="0.25">
      <c r="A2450" s="28" t="s">
        <v>2261</v>
      </c>
      <c r="B2450" s="29" t="s">
        <v>2262</v>
      </c>
      <c r="C2450" s="29" t="s">
        <v>1015</v>
      </c>
      <c r="D2450" s="29" t="s">
        <v>2342</v>
      </c>
      <c r="E2450" s="29" t="s">
        <v>1016</v>
      </c>
      <c r="F2450" s="29" t="s">
        <v>1017</v>
      </c>
      <c r="G2450" s="29" t="s">
        <v>1975</v>
      </c>
      <c r="H2450" s="30">
        <v>44540</v>
      </c>
      <c r="I2450" s="30">
        <v>46022</v>
      </c>
      <c r="J2450" s="30" t="s">
        <v>1921</v>
      </c>
      <c r="K2450" s="29" t="s">
        <v>2264</v>
      </c>
      <c r="L2450" s="29" t="s">
        <v>2265</v>
      </c>
      <c r="M2450" s="29" t="s">
        <v>1978</v>
      </c>
      <c r="N2450" s="29" t="s">
        <v>1990</v>
      </c>
      <c r="O2450" s="29" t="s">
        <v>1991</v>
      </c>
      <c r="P2450" s="29" t="s">
        <v>1981</v>
      </c>
      <c r="Q2450" s="29" t="s">
        <v>1982</v>
      </c>
      <c r="R2450" s="30">
        <v>45079</v>
      </c>
      <c r="S2450" s="30">
        <v>45110</v>
      </c>
      <c r="T2450" s="30">
        <v>45245</v>
      </c>
      <c r="U2450" s="30">
        <v>45272</v>
      </c>
      <c r="V2450" s="29" t="s">
        <v>1983</v>
      </c>
      <c r="W2450" s="29" t="s">
        <v>1984</v>
      </c>
      <c r="X2450" s="30">
        <v>44880</v>
      </c>
      <c r="Y2450" s="29" t="s">
        <v>1985</v>
      </c>
    </row>
    <row r="2451" spans="1:25" x14ac:dyDescent="0.25">
      <c r="A2451" s="28" t="s">
        <v>2261</v>
      </c>
      <c r="B2451" s="29" t="s">
        <v>2262</v>
      </c>
      <c r="C2451" s="29" t="s">
        <v>1015</v>
      </c>
      <c r="D2451" s="29" t="s">
        <v>2342</v>
      </c>
      <c r="E2451" s="29" t="s">
        <v>1016</v>
      </c>
      <c r="F2451" s="29" t="s">
        <v>1017</v>
      </c>
      <c r="G2451" s="29" t="s">
        <v>1975</v>
      </c>
      <c r="H2451" s="30">
        <v>44540</v>
      </c>
      <c r="I2451" s="30">
        <v>46022</v>
      </c>
      <c r="J2451" s="30" t="s">
        <v>1921</v>
      </c>
      <c r="K2451" s="29" t="s">
        <v>2264</v>
      </c>
      <c r="L2451" s="29" t="s">
        <v>2265</v>
      </c>
      <c r="M2451" s="29" t="s">
        <v>1978</v>
      </c>
      <c r="N2451" s="29" t="s">
        <v>1992</v>
      </c>
      <c r="O2451" s="29" t="s">
        <v>1993</v>
      </c>
      <c r="P2451" s="29" t="s">
        <v>1981</v>
      </c>
      <c r="Q2451" s="29" t="s">
        <v>1982</v>
      </c>
      <c r="R2451" s="30">
        <v>45127</v>
      </c>
      <c r="S2451" s="30"/>
      <c r="T2451" s="30">
        <v>45219</v>
      </c>
      <c r="U2451" s="30"/>
      <c r="V2451" s="29" t="s">
        <v>1983</v>
      </c>
      <c r="W2451" s="29" t="s">
        <v>1984</v>
      </c>
      <c r="X2451" s="30">
        <v>44880</v>
      </c>
      <c r="Y2451" s="29" t="s">
        <v>1985</v>
      </c>
    </row>
    <row r="2452" spans="1:25" x14ac:dyDescent="0.25">
      <c r="A2452" s="28" t="s">
        <v>2261</v>
      </c>
      <c r="B2452" s="29" t="s">
        <v>2262</v>
      </c>
      <c r="C2452" s="29" t="s">
        <v>1015</v>
      </c>
      <c r="D2452" s="29" t="s">
        <v>2342</v>
      </c>
      <c r="E2452" s="29" t="s">
        <v>1016</v>
      </c>
      <c r="F2452" s="29" t="s">
        <v>1017</v>
      </c>
      <c r="G2452" s="29" t="s">
        <v>1975</v>
      </c>
      <c r="H2452" s="30">
        <v>44540</v>
      </c>
      <c r="I2452" s="30">
        <v>46022</v>
      </c>
      <c r="J2452" s="30" t="s">
        <v>1921</v>
      </c>
      <c r="K2452" s="29" t="s">
        <v>2264</v>
      </c>
      <c r="L2452" s="29" t="s">
        <v>2265</v>
      </c>
      <c r="M2452" s="29" t="s">
        <v>1978</v>
      </c>
      <c r="N2452" s="29" t="s">
        <v>1994</v>
      </c>
      <c r="O2452" s="29" t="s">
        <v>1995</v>
      </c>
      <c r="P2452" s="29" t="s">
        <v>1981</v>
      </c>
      <c r="Q2452" s="29" t="s">
        <v>1982</v>
      </c>
      <c r="R2452" s="30">
        <v>45371</v>
      </c>
      <c r="S2452" s="30"/>
      <c r="T2452" s="30">
        <v>45641</v>
      </c>
      <c r="U2452" s="30"/>
      <c r="V2452" s="29" t="s">
        <v>1983</v>
      </c>
      <c r="W2452" s="29" t="s">
        <v>1984</v>
      </c>
      <c r="X2452" s="30">
        <v>44880</v>
      </c>
      <c r="Y2452" s="29" t="s">
        <v>1985</v>
      </c>
    </row>
    <row r="2453" spans="1:25" x14ac:dyDescent="0.25">
      <c r="A2453" s="28" t="s">
        <v>2261</v>
      </c>
      <c r="B2453" s="29" t="s">
        <v>2262</v>
      </c>
      <c r="C2453" s="29" t="s">
        <v>1015</v>
      </c>
      <c r="D2453" s="29" t="s">
        <v>2342</v>
      </c>
      <c r="E2453" s="29" t="s">
        <v>1016</v>
      </c>
      <c r="F2453" s="29" t="s">
        <v>1017</v>
      </c>
      <c r="G2453" s="29" t="s">
        <v>1975</v>
      </c>
      <c r="H2453" s="30">
        <v>44540</v>
      </c>
      <c r="I2453" s="30">
        <v>46022</v>
      </c>
      <c r="J2453" s="30" t="s">
        <v>1921</v>
      </c>
      <c r="K2453" s="29" t="s">
        <v>2264</v>
      </c>
      <c r="L2453" s="29" t="s">
        <v>2265</v>
      </c>
      <c r="M2453" s="29" t="s">
        <v>1978</v>
      </c>
      <c r="N2453" s="29" t="s">
        <v>1996</v>
      </c>
      <c r="O2453" s="29" t="s">
        <v>1997</v>
      </c>
      <c r="P2453" s="29" t="s">
        <v>1981</v>
      </c>
      <c r="Q2453" s="29" t="s">
        <v>1982</v>
      </c>
      <c r="R2453" s="30">
        <v>45641</v>
      </c>
      <c r="S2453" s="30"/>
      <c r="T2453" s="30">
        <v>45672</v>
      </c>
      <c r="U2453" s="30"/>
      <c r="V2453" s="29" t="s">
        <v>1983</v>
      </c>
      <c r="W2453" s="29" t="s">
        <v>1984</v>
      </c>
      <c r="X2453" s="30">
        <v>44880</v>
      </c>
      <c r="Y2453" s="29" t="s">
        <v>1985</v>
      </c>
    </row>
    <row r="2454" spans="1:25" x14ac:dyDescent="0.25">
      <c r="A2454" s="28" t="s">
        <v>2261</v>
      </c>
      <c r="B2454" s="29" t="s">
        <v>2262</v>
      </c>
      <c r="C2454" s="29" t="s">
        <v>1024</v>
      </c>
      <c r="D2454" s="29" t="s">
        <v>2345</v>
      </c>
      <c r="E2454" s="29" t="s">
        <v>1025</v>
      </c>
      <c r="F2454" s="29" t="s">
        <v>1026</v>
      </c>
      <c r="G2454" s="29" t="s">
        <v>1975</v>
      </c>
      <c r="H2454" s="30">
        <v>44729</v>
      </c>
      <c r="I2454" s="30">
        <v>46387</v>
      </c>
      <c r="J2454" s="30" t="s">
        <v>1921</v>
      </c>
      <c r="K2454" s="29" t="s">
        <v>2264</v>
      </c>
      <c r="L2454" s="29" t="s">
        <v>2265</v>
      </c>
      <c r="M2454" s="29" t="s">
        <v>1978</v>
      </c>
      <c r="N2454" s="29" t="s">
        <v>1979</v>
      </c>
      <c r="O2454" s="29" t="s">
        <v>1980</v>
      </c>
      <c r="P2454" s="29" t="s">
        <v>1981</v>
      </c>
      <c r="Q2454" s="29" t="s">
        <v>1982</v>
      </c>
      <c r="R2454" s="30">
        <v>44440</v>
      </c>
      <c r="S2454" s="30">
        <v>44440</v>
      </c>
      <c r="T2454" s="30">
        <v>44499</v>
      </c>
      <c r="U2454" s="30">
        <v>44499</v>
      </c>
      <c r="V2454" s="29" t="s">
        <v>1983</v>
      </c>
      <c r="W2454" s="29" t="s">
        <v>1984</v>
      </c>
      <c r="X2454" s="30">
        <v>44880</v>
      </c>
      <c r="Y2454" s="29" t="s">
        <v>1985</v>
      </c>
    </row>
    <row r="2455" spans="1:25" x14ac:dyDescent="0.25">
      <c r="A2455" s="28" t="s">
        <v>2261</v>
      </c>
      <c r="B2455" s="29" t="s">
        <v>2262</v>
      </c>
      <c r="C2455" s="29" t="s">
        <v>1024</v>
      </c>
      <c r="D2455" s="29" t="s">
        <v>2345</v>
      </c>
      <c r="E2455" s="29" t="s">
        <v>1025</v>
      </c>
      <c r="F2455" s="29" t="s">
        <v>1026</v>
      </c>
      <c r="G2455" s="29" t="s">
        <v>1975</v>
      </c>
      <c r="H2455" s="30">
        <v>44729</v>
      </c>
      <c r="I2455" s="30">
        <v>46387</v>
      </c>
      <c r="J2455" s="30" t="s">
        <v>1921</v>
      </c>
      <c r="K2455" s="29" t="s">
        <v>2264</v>
      </c>
      <c r="L2455" s="29" t="s">
        <v>2265</v>
      </c>
      <c r="M2455" s="29" t="s">
        <v>1978</v>
      </c>
      <c r="N2455" s="29" t="s">
        <v>1986</v>
      </c>
      <c r="O2455" s="29" t="s">
        <v>1987</v>
      </c>
      <c r="P2455" s="29" t="s">
        <v>1981</v>
      </c>
      <c r="Q2455" s="29" t="s">
        <v>1982</v>
      </c>
      <c r="R2455" s="30">
        <v>44459</v>
      </c>
      <c r="S2455" s="30">
        <v>44459</v>
      </c>
      <c r="T2455" s="30">
        <v>44489</v>
      </c>
      <c r="U2455" s="30">
        <v>44489</v>
      </c>
      <c r="V2455" s="29" t="s">
        <v>1983</v>
      </c>
      <c r="W2455" s="29" t="s">
        <v>1984</v>
      </c>
      <c r="X2455" s="30">
        <v>44880</v>
      </c>
      <c r="Y2455" s="29" t="s">
        <v>1985</v>
      </c>
    </row>
    <row r="2456" spans="1:25" x14ac:dyDescent="0.25">
      <c r="A2456" s="28" t="s">
        <v>2261</v>
      </c>
      <c r="B2456" s="29" t="s">
        <v>2262</v>
      </c>
      <c r="C2456" s="29" t="s">
        <v>1024</v>
      </c>
      <c r="D2456" s="29" t="s">
        <v>2345</v>
      </c>
      <c r="E2456" s="29" t="s">
        <v>1025</v>
      </c>
      <c r="F2456" s="29" t="s">
        <v>1026</v>
      </c>
      <c r="G2456" s="29" t="s">
        <v>1975</v>
      </c>
      <c r="H2456" s="30">
        <v>44729</v>
      </c>
      <c r="I2456" s="30">
        <v>46387</v>
      </c>
      <c r="J2456" s="30" t="s">
        <v>1921</v>
      </c>
      <c r="K2456" s="29" t="s">
        <v>2264</v>
      </c>
      <c r="L2456" s="29" t="s">
        <v>2265</v>
      </c>
      <c r="M2456" s="29" t="s">
        <v>1978</v>
      </c>
      <c r="N2456" s="29" t="s">
        <v>1988</v>
      </c>
      <c r="O2456" s="29" t="s">
        <v>1989</v>
      </c>
      <c r="P2456" s="29" t="s">
        <v>1981</v>
      </c>
      <c r="Q2456" s="29" t="s">
        <v>1982</v>
      </c>
      <c r="R2456" s="30">
        <v>45200</v>
      </c>
      <c r="S2456" s="30">
        <v>45200</v>
      </c>
      <c r="T2456" s="30">
        <v>45200</v>
      </c>
      <c r="U2456" s="30">
        <v>45200</v>
      </c>
      <c r="V2456" s="29" t="s">
        <v>1983</v>
      </c>
      <c r="W2456" s="29" t="s">
        <v>1984</v>
      </c>
      <c r="X2456" s="30">
        <v>44880</v>
      </c>
      <c r="Y2456" s="29" t="s">
        <v>1985</v>
      </c>
    </row>
    <row r="2457" spans="1:25" x14ac:dyDescent="0.25">
      <c r="A2457" s="28" t="s">
        <v>2261</v>
      </c>
      <c r="B2457" s="29" t="s">
        <v>2262</v>
      </c>
      <c r="C2457" s="29" t="s">
        <v>1024</v>
      </c>
      <c r="D2457" s="29" t="s">
        <v>2345</v>
      </c>
      <c r="E2457" s="29" t="s">
        <v>1025</v>
      </c>
      <c r="F2457" s="29" t="s">
        <v>1026</v>
      </c>
      <c r="G2457" s="29" t="s">
        <v>1975</v>
      </c>
      <c r="H2457" s="30">
        <v>44729</v>
      </c>
      <c r="I2457" s="30">
        <v>46387</v>
      </c>
      <c r="J2457" s="30" t="s">
        <v>1921</v>
      </c>
      <c r="K2457" s="29" t="s">
        <v>2264</v>
      </c>
      <c r="L2457" s="29" t="s">
        <v>2265</v>
      </c>
      <c r="M2457" s="29" t="s">
        <v>1978</v>
      </c>
      <c r="N2457" s="29" t="s">
        <v>1990</v>
      </c>
      <c r="O2457" s="29" t="s">
        <v>1991</v>
      </c>
      <c r="P2457" s="29" t="s">
        <v>1981</v>
      </c>
      <c r="Q2457" s="29" t="s">
        <v>1982</v>
      </c>
      <c r="R2457" s="30">
        <v>45548</v>
      </c>
      <c r="S2457" s="30">
        <v>45548</v>
      </c>
      <c r="T2457" s="30">
        <v>45687</v>
      </c>
      <c r="U2457" s="30"/>
      <c r="V2457" s="29" t="s">
        <v>1983</v>
      </c>
      <c r="W2457" s="29" t="s">
        <v>1984</v>
      </c>
      <c r="X2457" s="30">
        <v>44880</v>
      </c>
      <c r="Y2457" s="29" t="s">
        <v>1985</v>
      </c>
    </row>
    <row r="2458" spans="1:25" x14ac:dyDescent="0.25">
      <c r="A2458" s="28" t="s">
        <v>2261</v>
      </c>
      <c r="B2458" s="29" t="s">
        <v>2262</v>
      </c>
      <c r="C2458" s="29" t="s">
        <v>1024</v>
      </c>
      <c r="D2458" s="29" t="s">
        <v>2345</v>
      </c>
      <c r="E2458" s="29" t="s">
        <v>1025</v>
      </c>
      <c r="F2458" s="29" t="s">
        <v>1026</v>
      </c>
      <c r="G2458" s="29" t="s">
        <v>1975</v>
      </c>
      <c r="H2458" s="30">
        <v>44729</v>
      </c>
      <c r="I2458" s="30">
        <v>46387</v>
      </c>
      <c r="J2458" s="30" t="s">
        <v>1921</v>
      </c>
      <c r="K2458" s="29" t="s">
        <v>2264</v>
      </c>
      <c r="L2458" s="29" t="s">
        <v>2265</v>
      </c>
      <c r="M2458" s="29" t="s">
        <v>1978</v>
      </c>
      <c r="N2458" s="29" t="s">
        <v>1992</v>
      </c>
      <c r="O2458" s="29" t="s">
        <v>1993</v>
      </c>
      <c r="P2458" s="29" t="s">
        <v>1981</v>
      </c>
      <c r="Q2458" s="29" t="s">
        <v>1982</v>
      </c>
      <c r="R2458" s="30">
        <v>45870</v>
      </c>
      <c r="S2458" s="30"/>
      <c r="T2458" s="30">
        <v>45960</v>
      </c>
      <c r="U2458" s="30"/>
      <c r="V2458" s="29" t="s">
        <v>1983</v>
      </c>
      <c r="W2458" s="29" t="s">
        <v>1984</v>
      </c>
      <c r="X2458" s="30">
        <v>44880</v>
      </c>
      <c r="Y2458" s="29" t="s">
        <v>1985</v>
      </c>
    </row>
    <row r="2459" spans="1:25" x14ac:dyDescent="0.25">
      <c r="A2459" s="28" t="s">
        <v>2261</v>
      </c>
      <c r="B2459" s="29" t="s">
        <v>2262</v>
      </c>
      <c r="C2459" s="29" t="s">
        <v>1024</v>
      </c>
      <c r="D2459" s="29" t="s">
        <v>2345</v>
      </c>
      <c r="E2459" s="29" t="s">
        <v>1025</v>
      </c>
      <c r="F2459" s="29" t="s">
        <v>1026</v>
      </c>
      <c r="G2459" s="29" t="s">
        <v>1975</v>
      </c>
      <c r="H2459" s="30">
        <v>44729</v>
      </c>
      <c r="I2459" s="30">
        <v>46387</v>
      </c>
      <c r="J2459" s="30" t="s">
        <v>1921</v>
      </c>
      <c r="K2459" s="29" t="s">
        <v>2264</v>
      </c>
      <c r="L2459" s="29" t="s">
        <v>2265</v>
      </c>
      <c r="M2459" s="29" t="s">
        <v>1978</v>
      </c>
      <c r="N2459" s="29" t="s">
        <v>1994</v>
      </c>
      <c r="O2459" s="29" t="s">
        <v>1995</v>
      </c>
      <c r="P2459" s="29" t="s">
        <v>1981</v>
      </c>
      <c r="Q2459" s="29" t="s">
        <v>1982</v>
      </c>
      <c r="R2459" s="30">
        <v>45962</v>
      </c>
      <c r="S2459" s="30"/>
      <c r="T2459" s="30">
        <v>46387</v>
      </c>
      <c r="U2459" s="30"/>
      <c r="V2459" s="29" t="s">
        <v>1983</v>
      </c>
      <c r="W2459" s="29" t="s">
        <v>1984</v>
      </c>
      <c r="X2459" s="30">
        <v>44880</v>
      </c>
      <c r="Y2459" s="29" t="s">
        <v>1985</v>
      </c>
    </row>
    <row r="2460" spans="1:25" x14ac:dyDescent="0.25">
      <c r="A2460" s="28" t="s">
        <v>2261</v>
      </c>
      <c r="B2460" s="29" t="s">
        <v>2262</v>
      </c>
      <c r="C2460" s="29" t="s">
        <v>1024</v>
      </c>
      <c r="D2460" s="29" t="s">
        <v>2345</v>
      </c>
      <c r="E2460" s="29" t="s">
        <v>1025</v>
      </c>
      <c r="F2460" s="29" t="s">
        <v>1026</v>
      </c>
      <c r="G2460" s="29" t="s">
        <v>1975</v>
      </c>
      <c r="H2460" s="30">
        <v>44729</v>
      </c>
      <c r="I2460" s="30">
        <v>46387</v>
      </c>
      <c r="J2460" s="30" t="s">
        <v>1921</v>
      </c>
      <c r="K2460" s="29" t="s">
        <v>2264</v>
      </c>
      <c r="L2460" s="29" t="s">
        <v>2265</v>
      </c>
      <c r="M2460" s="29" t="s">
        <v>1978</v>
      </c>
      <c r="N2460" s="29" t="s">
        <v>1996</v>
      </c>
      <c r="O2460" s="29" t="s">
        <v>1997</v>
      </c>
      <c r="P2460" s="29" t="s">
        <v>1981</v>
      </c>
      <c r="Q2460" s="29" t="s">
        <v>1982</v>
      </c>
      <c r="R2460" s="30">
        <v>46023</v>
      </c>
      <c r="S2460" s="30"/>
      <c r="T2460" s="30">
        <v>46101</v>
      </c>
      <c r="U2460" s="30"/>
      <c r="V2460" s="29" t="s">
        <v>1983</v>
      </c>
      <c r="W2460" s="29" t="s">
        <v>1984</v>
      </c>
      <c r="X2460" s="30">
        <v>44880</v>
      </c>
      <c r="Y2460" s="29" t="s">
        <v>1985</v>
      </c>
    </row>
    <row r="2461" spans="1:25" x14ac:dyDescent="0.25">
      <c r="A2461" s="28" t="s">
        <v>2261</v>
      </c>
      <c r="B2461" s="29" t="s">
        <v>2262</v>
      </c>
      <c r="C2461" s="29" t="s">
        <v>1093</v>
      </c>
      <c r="D2461" s="29" t="s">
        <v>2368</v>
      </c>
      <c r="E2461" s="29" t="s">
        <v>1094</v>
      </c>
      <c r="F2461" s="29" t="s">
        <v>1095</v>
      </c>
      <c r="G2461" s="29" t="s">
        <v>1975</v>
      </c>
      <c r="H2461" s="30">
        <v>44880</v>
      </c>
      <c r="I2461" s="30">
        <v>46022</v>
      </c>
      <c r="J2461" s="30" t="s">
        <v>1921</v>
      </c>
      <c r="K2461" s="29" t="s">
        <v>2264</v>
      </c>
      <c r="L2461" s="29" t="s">
        <v>2265</v>
      </c>
      <c r="M2461" s="29" t="s">
        <v>1978</v>
      </c>
      <c r="N2461" s="29" t="s">
        <v>1979</v>
      </c>
      <c r="O2461" s="29" t="s">
        <v>1980</v>
      </c>
      <c r="P2461" s="29" t="s">
        <v>1981</v>
      </c>
      <c r="Q2461" s="29" t="s">
        <v>1982</v>
      </c>
      <c r="R2461" s="30">
        <v>45363</v>
      </c>
      <c r="S2461" s="30">
        <v>45363</v>
      </c>
      <c r="T2461" s="30">
        <v>45380</v>
      </c>
      <c r="U2461" s="30">
        <v>45380</v>
      </c>
      <c r="V2461" s="29" t="s">
        <v>2000</v>
      </c>
      <c r="W2461" s="29" t="s">
        <v>2001</v>
      </c>
      <c r="X2461" s="30">
        <v>44880</v>
      </c>
      <c r="Y2461" s="29" t="s">
        <v>1985</v>
      </c>
    </row>
    <row r="2462" spans="1:25" x14ac:dyDescent="0.25">
      <c r="A2462" s="28" t="s">
        <v>2261</v>
      </c>
      <c r="B2462" s="29" t="s">
        <v>2262</v>
      </c>
      <c r="C2462" s="29" t="s">
        <v>1093</v>
      </c>
      <c r="D2462" s="29" t="s">
        <v>2368</v>
      </c>
      <c r="E2462" s="29" t="s">
        <v>1094</v>
      </c>
      <c r="F2462" s="29" t="s">
        <v>1095</v>
      </c>
      <c r="G2462" s="29" t="s">
        <v>1975</v>
      </c>
      <c r="H2462" s="30">
        <v>44880</v>
      </c>
      <c r="I2462" s="30">
        <v>46022</v>
      </c>
      <c r="J2462" s="30" t="s">
        <v>1921</v>
      </c>
      <c r="K2462" s="29" t="s">
        <v>2264</v>
      </c>
      <c r="L2462" s="29" t="s">
        <v>2265</v>
      </c>
      <c r="M2462" s="29" t="s">
        <v>1978</v>
      </c>
      <c r="N2462" s="29" t="s">
        <v>1986</v>
      </c>
      <c r="O2462" s="29" t="s">
        <v>1987</v>
      </c>
      <c r="P2462" s="29" t="s">
        <v>1981</v>
      </c>
      <c r="Q2462" s="29" t="s">
        <v>1982</v>
      </c>
      <c r="R2462" s="30">
        <v>45383</v>
      </c>
      <c r="S2462" s="30">
        <v>45383</v>
      </c>
      <c r="T2462" s="30">
        <v>45412</v>
      </c>
      <c r="U2462" s="30">
        <v>45412</v>
      </c>
      <c r="V2462" s="29" t="s">
        <v>2000</v>
      </c>
      <c r="W2462" s="29" t="s">
        <v>2001</v>
      </c>
      <c r="X2462" s="30">
        <v>44880</v>
      </c>
      <c r="Y2462" s="29" t="s">
        <v>1985</v>
      </c>
    </row>
    <row r="2463" spans="1:25" x14ac:dyDescent="0.25">
      <c r="A2463" s="28" t="s">
        <v>2261</v>
      </c>
      <c r="B2463" s="29" t="s">
        <v>2262</v>
      </c>
      <c r="C2463" s="29" t="s">
        <v>1093</v>
      </c>
      <c r="D2463" s="29" t="s">
        <v>2368</v>
      </c>
      <c r="E2463" s="29" t="s">
        <v>1094</v>
      </c>
      <c r="F2463" s="29" t="s">
        <v>1095</v>
      </c>
      <c r="G2463" s="29" t="s">
        <v>1975</v>
      </c>
      <c r="H2463" s="30">
        <v>44880</v>
      </c>
      <c r="I2463" s="30">
        <v>46022</v>
      </c>
      <c r="J2463" s="30" t="s">
        <v>1921</v>
      </c>
      <c r="K2463" s="29" t="s">
        <v>2264</v>
      </c>
      <c r="L2463" s="29" t="s">
        <v>2265</v>
      </c>
      <c r="M2463" s="29" t="s">
        <v>1978</v>
      </c>
      <c r="N2463" s="29" t="s">
        <v>1988</v>
      </c>
      <c r="O2463" s="29" t="s">
        <v>1989</v>
      </c>
      <c r="P2463" s="29" t="s">
        <v>1981</v>
      </c>
      <c r="Q2463" s="29" t="s">
        <v>1982</v>
      </c>
      <c r="R2463" s="30">
        <v>45413</v>
      </c>
      <c r="S2463" s="30">
        <v>45413</v>
      </c>
      <c r="T2463" s="30">
        <v>45455</v>
      </c>
      <c r="U2463" s="30">
        <v>45455</v>
      </c>
      <c r="V2463" s="29" t="s">
        <v>2000</v>
      </c>
      <c r="W2463" s="29" t="s">
        <v>2001</v>
      </c>
      <c r="X2463" s="30">
        <v>44880</v>
      </c>
      <c r="Y2463" s="29" t="s">
        <v>1985</v>
      </c>
    </row>
    <row r="2464" spans="1:25" x14ac:dyDescent="0.25">
      <c r="A2464" s="28" t="s">
        <v>2261</v>
      </c>
      <c r="B2464" s="29" t="s">
        <v>2262</v>
      </c>
      <c r="C2464" s="29" t="s">
        <v>1093</v>
      </c>
      <c r="D2464" s="29" t="s">
        <v>2368</v>
      </c>
      <c r="E2464" s="29" t="s">
        <v>1094</v>
      </c>
      <c r="F2464" s="29" t="s">
        <v>1095</v>
      </c>
      <c r="G2464" s="29" t="s">
        <v>1975</v>
      </c>
      <c r="H2464" s="30">
        <v>44880</v>
      </c>
      <c r="I2464" s="30">
        <v>46022</v>
      </c>
      <c r="J2464" s="30" t="s">
        <v>1921</v>
      </c>
      <c r="K2464" s="29" t="s">
        <v>2264</v>
      </c>
      <c r="L2464" s="29" t="s">
        <v>2265</v>
      </c>
      <c r="M2464" s="29" t="s">
        <v>1978</v>
      </c>
      <c r="N2464" s="29" t="s">
        <v>1990</v>
      </c>
      <c r="O2464" s="29" t="s">
        <v>1991</v>
      </c>
      <c r="P2464" s="29" t="s">
        <v>1981</v>
      </c>
      <c r="Q2464" s="29" t="s">
        <v>1982</v>
      </c>
      <c r="R2464" s="30">
        <v>45456</v>
      </c>
      <c r="S2464" s="30">
        <v>45456</v>
      </c>
      <c r="T2464" s="30">
        <v>45657</v>
      </c>
      <c r="U2464" s="30"/>
      <c r="V2464" s="29" t="s">
        <v>2000</v>
      </c>
      <c r="W2464" s="29" t="s">
        <v>2001</v>
      </c>
      <c r="X2464" s="30">
        <v>44880</v>
      </c>
      <c r="Y2464" s="29" t="s">
        <v>1985</v>
      </c>
    </row>
    <row r="2465" spans="1:25" x14ac:dyDescent="0.25">
      <c r="A2465" s="28" t="s">
        <v>2261</v>
      </c>
      <c r="B2465" s="29" t="s">
        <v>2262</v>
      </c>
      <c r="C2465" s="29" t="s">
        <v>1093</v>
      </c>
      <c r="D2465" s="29" t="s">
        <v>2368</v>
      </c>
      <c r="E2465" s="29" t="s">
        <v>1094</v>
      </c>
      <c r="F2465" s="29" t="s">
        <v>1095</v>
      </c>
      <c r="G2465" s="29" t="s">
        <v>1975</v>
      </c>
      <c r="H2465" s="30">
        <v>44880</v>
      </c>
      <c r="I2465" s="30">
        <v>46022</v>
      </c>
      <c r="J2465" s="30" t="s">
        <v>1921</v>
      </c>
      <c r="K2465" s="29" t="s">
        <v>2264</v>
      </c>
      <c r="L2465" s="29" t="s">
        <v>2265</v>
      </c>
      <c r="M2465" s="29" t="s">
        <v>1978</v>
      </c>
      <c r="N2465" s="29" t="s">
        <v>1992</v>
      </c>
      <c r="O2465" s="29" t="s">
        <v>1993</v>
      </c>
      <c r="P2465" s="29" t="s">
        <v>1981</v>
      </c>
      <c r="Q2465" s="29" t="s">
        <v>1982</v>
      </c>
      <c r="R2465" s="30">
        <v>45658</v>
      </c>
      <c r="S2465" s="30"/>
      <c r="T2465" s="30">
        <v>45716</v>
      </c>
      <c r="U2465" s="30"/>
      <c r="V2465" s="29" t="s">
        <v>2000</v>
      </c>
      <c r="W2465" s="29" t="s">
        <v>2001</v>
      </c>
      <c r="X2465" s="30">
        <v>44880</v>
      </c>
      <c r="Y2465" s="29" t="s">
        <v>1985</v>
      </c>
    </row>
    <row r="2466" spans="1:25" x14ac:dyDescent="0.25">
      <c r="A2466" s="28" t="s">
        <v>2261</v>
      </c>
      <c r="B2466" s="29" t="s">
        <v>2262</v>
      </c>
      <c r="C2466" s="29" t="s">
        <v>1093</v>
      </c>
      <c r="D2466" s="29" t="s">
        <v>2368</v>
      </c>
      <c r="E2466" s="29" t="s">
        <v>1094</v>
      </c>
      <c r="F2466" s="29" t="s">
        <v>1095</v>
      </c>
      <c r="G2466" s="29" t="s">
        <v>1975</v>
      </c>
      <c r="H2466" s="30">
        <v>44880</v>
      </c>
      <c r="I2466" s="30">
        <v>46022</v>
      </c>
      <c r="J2466" s="30" t="s">
        <v>1921</v>
      </c>
      <c r="K2466" s="29" t="s">
        <v>2264</v>
      </c>
      <c r="L2466" s="29" t="s">
        <v>2265</v>
      </c>
      <c r="M2466" s="29" t="s">
        <v>1978</v>
      </c>
      <c r="N2466" s="29" t="s">
        <v>1994</v>
      </c>
      <c r="O2466" s="29" t="s">
        <v>1995</v>
      </c>
      <c r="P2466" s="29" t="s">
        <v>1981</v>
      </c>
      <c r="Q2466" s="29" t="s">
        <v>1982</v>
      </c>
      <c r="R2466" s="30">
        <v>45717</v>
      </c>
      <c r="S2466" s="30"/>
      <c r="T2466" s="30">
        <v>45989</v>
      </c>
      <c r="U2466" s="30"/>
      <c r="V2466" s="29" t="s">
        <v>2000</v>
      </c>
      <c r="W2466" s="29" t="s">
        <v>2001</v>
      </c>
      <c r="X2466" s="30">
        <v>44880</v>
      </c>
      <c r="Y2466" s="29" t="s">
        <v>1985</v>
      </c>
    </row>
    <row r="2467" spans="1:25" x14ac:dyDescent="0.25">
      <c r="A2467" s="28" t="s">
        <v>2261</v>
      </c>
      <c r="B2467" s="29" t="s">
        <v>2262</v>
      </c>
      <c r="C2467" s="29" t="s">
        <v>1093</v>
      </c>
      <c r="D2467" s="29" t="s">
        <v>2368</v>
      </c>
      <c r="E2467" s="29" t="s">
        <v>1094</v>
      </c>
      <c r="F2467" s="29" t="s">
        <v>1095</v>
      </c>
      <c r="G2467" s="29" t="s">
        <v>1975</v>
      </c>
      <c r="H2467" s="30">
        <v>44880</v>
      </c>
      <c r="I2467" s="30">
        <v>46022</v>
      </c>
      <c r="J2467" s="30" t="s">
        <v>1921</v>
      </c>
      <c r="K2467" s="29" t="s">
        <v>2264</v>
      </c>
      <c r="L2467" s="29" t="s">
        <v>2265</v>
      </c>
      <c r="M2467" s="29" t="s">
        <v>1978</v>
      </c>
      <c r="N2467" s="29" t="s">
        <v>1996</v>
      </c>
      <c r="O2467" s="29" t="s">
        <v>1997</v>
      </c>
      <c r="P2467" s="29" t="s">
        <v>1981</v>
      </c>
      <c r="Q2467" s="29" t="s">
        <v>1982</v>
      </c>
      <c r="R2467" s="30">
        <v>45992</v>
      </c>
      <c r="S2467" s="30"/>
      <c r="T2467" s="30">
        <v>46022</v>
      </c>
      <c r="U2467" s="30"/>
      <c r="V2467" s="29" t="s">
        <v>2000</v>
      </c>
      <c r="W2467" s="29" t="s">
        <v>2001</v>
      </c>
      <c r="X2467" s="30">
        <v>44880</v>
      </c>
      <c r="Y2467" s="29" t="s">
        <v>1985</v>
      </c>
    </row>
    <row r="2468" spans="1:25" x14ac:dyDescent="0.25">
      <c r="A2468" s="28" t="s">
        <v>2261</v>
      </c>
      <c r="B2468" s="29" t="s">
        <v>2262</v>
      </c>
      <c r="C2468" s="29" t="s">
        <v>842</v>
      </c>
      <c r="D2468" s="29" t="s">
        <v>2284</v>
      </c>
      <c r="E2468" s="29" t="s">
        <v>843</v>
      </c>
      <c r="F2468" s="29" t="s">
        <v>844</v>
      </c>
      <c r="G2468" s="29" t="s">
        <v>1975</v>
      </c>
      <c r="H2468" s="30">
        <v>44544</v>
      </c>
      <c r="I2468" s="30">
        <v>46112</v>
      </c>
      <c r="J2468" s="30" t="s">
        <v>1921</v>
      </c>
      <c r="K2468" s="29" t="s">
        <v>2264</v>
      </c>
      <c r="L2468" s="29" t="s">
        <v>2265</v>
      </c>
      <c r="M2468" s="29" t="s">
        <v>1978</v>
      </c>
      <c r="N2468" s="29" t="s">
        <v>1979</v>
      </c>
      <c r="O2468" s="29" t="s">
        <v>1980</v>
      </c>
      <c r="P2468" s="29" t="s">
        <v>1981</v>
      </c>
      <c r="Q2468" s="29" t="s">
        <v>1982</v>
      </c>
      <c r="R2468" s="30">
        <v>44986</v>
      </c>
      <c r="S2468" s="30">
        <v>44986</v>
      </c>
      <c r="T2468" s="30">
        <v>44991</v>
      </c>
      <c r="U2468" s="30">
        <v>44991</v>
      </c>
      <c r="V2468" s="29" t="s">
        <v>1983</v>
      </c>
      <c r="W2468" s="29" t="s">
        <v>1984</v>
      </c>
      <c r="X2468" s="30">
        <v>44880</v>
      </c>
      <c r="Y2468" s="29" t="s">
        <v>1985</v>
      </c>
    </row>
    <row r="2469" spans="1:25" x14ac:dyDescent="0.25">
      <c r="A2469" s="28" t="s">
        <v>2261</v>
      </c>
      <c r="B2469" s="29" t="s">
        <v>2262</v>
      </c>
      <c r="C2469" s="29" t="s">
        <v>842</v>
      </c>
      <c r="D2469" s="29" t="s">
        <v>2284</v>
      </c>
      <c r="E2469" s="29" t="s">
        <v>843</v>
      </c>
      <c r="F2469" s="29" t="s">
        <v>844</v>
      </c>
      <c r="G2469" s="29" t="s">
        <v>1975</v>
      </c>
      <c r="H2469" s="30">
        <v>44544</v>
      </c>
      <c r="I2469" s="30">
        <v>46112</v>
      </c>
      <c r="J2469" s="30" t="s">
        <v>1921</v>
      </c>
      <c r="K2469" s="29" t="s">
        <v>2264</v>
      </c>
      <c r="L2469" s="29" t="s">
        <v>2265</v>
      </c>
      <c r="M2469" s="29" t="s">
        <v>1978</v>
      </c>
      <c r="N2469" s="29" t="s">
        <v>1986</v>
      </c>
      <c r="O2469" s="29" t="s">
        <v>1987</v>
      </c>
      <c r="P2469" s="29" t="s">
        <v>1981</v>
      </c>
      <c r="Q2469" s="29" t="s">
        <v>1982</v>
      </c>
      <c r="R2469" s="30">
        <v>44991</v>
      </c>
      <c r="S2469" s="30">
        <v>45260</v>
      </c>
      <c r="T2469" s="30">
        <v>45747</v>
      </c>
      <c r="U2469" s="30"/>
      <c r="V2469" s="29" t="s">
        <v>1983</v>
      </c>
      <c r="W2469" s="29" t="s">
        <v>1984</v>
      </c>
      <c r="X2469" s="30">
        <v>44880</v>
      </c>
      <c r="Y2469" s="29" t="s">
        <v>1985</v>
      </c>
    </row>
    <row r="2470" spans="1:25" x14ac:dyDescent="0.25">
      <c r="A2470" s="28" t="s">
        <v>2261</v>
      </c>
      <c r="B2470" s="29" t="s">
        <v>2262</v>
      </c>
      <c r="C2470" s="29" t="s">
        <v>842</v>
      </c>
      <c r="D2470" s="29" t="s">
        <v>2284</v>
      </c>
      <c r="E2470" s="29" t="s">
        <v>843</v>
      </c>
      <c r="F2470" s="29" t="s">
        <v>844</v>
      </c>
      <c r="G2470" s="29" t="s">
        <v>1975</v>
      </c>
      <c r="H2470" s="30">
        <v>44544</v>
      </c>
      <c r="I2470" s="30">
        <v>46112</v>
      </c>
      <c r="J2470" s="30" t="s">
        <v>1921</v>
      </c>
      <c r="K2470" s="29" t="s">
        <v>2264</v>
      </c>
      <c r="L2470" s="29" t="s">
        <v>2265</v>
      </c>
      <c r="M2470" s="29" t="s">
        <v>1978</v>
      </c>
      <c r="N2470" s="29" t="s">
        <v>1988</v>
      </c>
      <c r="O2470" s="29" t="s">
        <v>1989</v>
      </c>
      <c r="P2470" s="29" t="s">
        <v>1981</v>
      </c>
      <c r="Q2470" s="29" t="s">
        <v>1982</v>
      </c>
      <c r="R2470" s="30">
        <v>45748</v>
      </c>
      <c r="S2470" s="30"/>
      <c r="T2470" s="30">
        <v>45777</v>
      </c>
      <c r="U2470" s="30"/>
      <c r="V2470" s="29" t="s">
        <v>1983</v>
      </c>
      <c r="W2470" s="29" t="s">
        <v>1984</v>
      </c>
      <c r="X2470" s="30">
        <v>44880</v>
      </c>
      <c r="Y2470" s="29" t="s">
        <v>1985</v>
      </c>
    </row>
    <row r="2471" spans="1:25" x14ac:dyDescent="0.25">
      <c r="A2471" s="28" t="s">
        <v>2261</v>
      </c>
      <c r="B2471" s="29" t="s">
        <v>2262</v>
      </c>
      <c r="C2471" s="29" t="s">
        <v>842</v>
      </c>
      <c r="D2471" s="29" t="s">
        <v>2284</v>
      </c>
      <c r="E2471" s="29" t="s">
        <v>843</v>
      </c>
      <c r="F2471" s="29" t="s">
        <v>844</v>
      </c>
      <c r="G2471" s="29" t="s">
        <v>1975</v>
      </c>
      <c r="H2471" s="30">
        <v>44544</v>
      </c>
      <c r="I2471" s="30">
        <v>46112</v>
      </c>
      <c r="J2471" s="30" t="s">
        <v>1921</v>
      </c>
      <c r="K2471" s="29" t="s">
        <v>2264</v>
      </c>
      <c r="L2471" s="29" t="s">
        <v>2265</v>
      </c>
      <c r="M2471" s="29" t="s">
        <v>1978</v>
      </c>
      <c r="N2471" s="29" t="s">
        <v>1990</v>
      </c>
      <c r="O2471" s="29" t="s">
        <v>1991</v>
      </c>
      <c r="P2471" s="29" t="s">
        <v>1981</v>
      </c>
      <c r="Q2471" s="29" t="s">
        <v>1982</v>
      </c>
      <c r="R2471" s="30">
        <v>45778</v>
      </c>
      <c r="S2471" s="30"/>
      <c r="T2471" s="30">
        <v>45808</v>
      </c>
      <c r="U2471" s="30"/>
      <c r="V2471" s="29" t="s">
        <v>1983</v>
      </c>
      <c r="W2471" s="29" t="s">
        <v>1984</v>
      </c>
      <c r="X2471" s="30">
        <v>44880</v>
      </c>
      <c r="Y2471" s="29" t="s">
        <v>1985</v>
      </c>
    </row>
    <row r="2472" spans="1:25" x14ac:dyDescent="0.25">
      <c r="A2472" s="28" t="s">
        <v>2261</v>
      </c>
      <c r="B2472" s="29" t="s">
        <v>2262</v>
      </c>
      <c r="C2472" s="29" t="s">
        <v>842</v>
      </c>
      <c r="D2472" s="29" t="s">
        <v>2284</v>
      </c>
      <c r="E2472" s="29" t="s">
        <v>843</v>
      </c>
      <c r="F2472" s="29" t="s">
        <v>844</v>
      </c>
      <c r="G2472" s="29" t="s">
        <v>1975</v>
      </c>
      <c r="H2472" s="30">
        <v>44544</v>
      </c>
      <c r="I2472" s="30">
        <v>46112</v>
      </c>
      <c r="J2472" s="30" t="s">
        <v>1921</v>
      </c>
      <c r="K2472" s="29" t="s">
        <v>2264</v>
      </c>
      <c r="L2472" s="29" t="s">
        <v>2265</v>
      </c>
      <c r="M2472" s="29" t="s">
        <v>1978</v>
      </c>
      <c r="N2472" s="29" t="s">
        <v>1992</v>
      </c>
      <c r="O2472" s="29" t="s">
        <v>1993</v>
      </c>
      <c r="P2472" s="29" t="s">
        <v>1981</v>
      </c>
      <c r="Q2472" s="29" t="s">
        <v>1982</v>
      </c>
      <c r="R2472" s="30">
        <v>45809</v>
      </c>
      <c r="S2472" s="30"/>
      <c r="T2472" s="30">
        <v>45869</v>
      </c>
      <c r="U2472" s="30"/>
      <c r="V2472" s="29" t="s">
        <v>1983</v>
      </c>
      <c r="W2472" s="29" t="s">
        <v>1984</v>
      </c>
      <c r="X2472" s="30">
        <v>44880</v>
      </c>
      <c r="Y2472" s="29" t="s">
        <v>1985</v>
      </c>
    </row>
    <row r="2473" spans="1:25" x14ac:dyDescent="0.25">
      <c r="A2473" s="28" t="s">
        <v>2261</v>
      </c>
      <c r="B2473" s="29" t="s">
        <v>2262</v>
      </c>
      <c r="C2473" s="29" t="s">
        <v>842</v>
      </c>
      <c r="D2473" s="29" t="s">
        <v>2284</v>
      </c>
      <c r="E2473" s="29" t="s">
        <v>843</v>
      </c>
      <c r="F2473" s="29" t="s">
        <v>844</v>
      </c>
      <c r="G2473" s="29" t="s">
        <v>1975</v>
      </c>
      <c r="H2473" s="30">
        <v>44544</v>
      </c>
      <c r="I2473" s="30">
        <v>46112</v>
      </c>
      <c r="J2473" s="30" t="s">
        <v>1921</v>
      </c>
      <c r="K2473" s="29" t="s">
        <v>2264</v>
      </c>
      <c r="L2473" s="29" t="s">
        <v>2265</v>
      </c>
      <c r="M2473" s="29" t="s">
        <v>1978</v>
      </c>
      <c r="N2473" s="29" t="s">
        <v>1994</v>
      </c>
      <c r="O2473" s="29" t="s">
        <v>1995</v>
      </c>
      <c r="P2473" s="29" t="s">
        <v>1981</v>
      </c>
      <c r="Q2473" s="29" t="s">
        <v>1982</v>
      </c>
      <c r="R2473" s="30">
        <v>45870</v>
      </c>
      <c r="S2473" s="30"/>
      <c r="T2473" s="30">
        <v>46053</v>
      </c>
      <c r="U2473" s="30"/>
      <c r="V2473" s="29" t="s">
        <v>1983</v>
      </c>
      <c r="W2473" s="29" t="s">
        <v>1984</v>
      </c>
      <c r="X2473" s="30">
        <v>44880</v>
      </c>
      <c r="Y2473" s="29" t="s">
        <v>1985</v>
      </c>
    </row>
    <row r="2474" spans="1:25" x14ac:dyDescent="0.25">
      <c r="A2474" s="28" t="s">
        <v>2261</v>
      </c>
      <c r="B2474" s="29" t="s">
        <v>2262</v>
      </c>
      <c r="C2474" s="29" t="s">
        <v>842</v>
      </c>
      <c r="D2474" s="29" t="s">
        <v>2284</v>
      </c>
      <c r="E2474" s="29" t="s">
        <v>843</v>
      </c>
      <c r="F2474" s="29" t="s">
        <v>844</v>
      </c>
      <c r="G2474" s="29" t="s">
        <v>1975</v>
      </c>
      <c r="H2474" s="30">
        <v>44544</v>
      </c>
      <c r="I2474" s="30">
        <v>46112</v>
      </c>
      <c r="J2474" s="30" t="s">
        <v>1921</v>
      </c>
      <c r="K2474" s="29" t="s">
        <v>2264</v>
      </c>
      <c r="L2474" s="29" t="s">
        <v>2265</v>
      </c>
      <c r="M2474" s="29" t="s">
        <v>1978</v>
      </c>
      <c r="N2474" s="29" t="s">
        <v>1996</v>
      </c>
      <c r="O2474" s="29" t="s">
        <v>1997</v>
      </c>
      <c r="P2474" s="29" t="s">
        <v>1981</v>
      </c>
      <c r="Q2474" s="29" t="s">
        <v>1982</v>
      </c>
      <c r="R2474" s="30">
        <v>46054</v>
      </c>
      <c r="S2474" s="30"/>
      <c r="T2474" s="30">
        <v>46112</v>
      </c>
      <c r="U2474" s="30"/>
      <c r="V2474" s="29" t="s">
        <v>1983</v>
      </c>
      <c r="W2474" s="29" t="s">
        <v>1984</v>
      </c>
      <c r="X2474" s="30">
        <v>44880</v>
      </c>
      <c r="Y2474" s="29" t="s">
        <v>1985</v>
      </c>
    </row>
    <row r="2475" spans="1:25" x14ac:dyDescent="0.25">
      <c r="A2475" s="28" t="s">
        <v>2261</v>
      </c>
      <c r="B2475" s="29" t="s">
        <v>2262</v>
      </c>
      <c r="C2475" s="29" t="s">
        <v>1102</v>
      </c>
      <c r="D2475" s="29" t="s">
        <v>2371</v>
      </c>
      <c r="E2475" s="29" t="s">
        <v>1103</v>
      </c>
      <c r="F2475" s="29" t="s">
        <v>1104</v>
      </c>
      <c r="G2475" s="29" t="s">
        <v>1975</v>
      </c>
      <c r="H2475" s="30">
        <v>44543</v>
      </c>
      <c r="I2475" s="30">
        <v>45025</v>
      </c>
      <c r="J2475" s="30" t="s">
        <v>1921</v>
      </c>
      <c r="K2475" s="29" t="s">
        <v>2264</v>
      </c>
      <c r="L2475" s="29" t="s">
        <v>2265</v>
      </c>
      <c r="M2475" s="29" t="s">
        <v>1978</v>
      </c>
      <c r="N2475" s="29" t="s">
        <v>1979</v>
      </c>
      <c r="O2475" s="29" t="s">
        <v>1980</v>
      </c>
      <c r="P2475" s="29" t="s">
        <v>1981</v>
      </c>
      <c r="Q2475" s="29" t="s">
        <v>1982</v>
      </c>
      <c r="R2475" s="30">
        <v>44501</v>
      </c>
      <c r="S2475" s="30">
        <v>44501</v>
      </c>
      <c r="T2475" s="30">
        <v>44515</v>
      </c>
      <c r="U2475" s="30">
        <v>44515</v>
      </c>
      <c r="V2475" s="29" t="s">
        <v>1983</v>
      </c>
      <c r="W2475" s="29" t="s">
        <v>1984</v>
      </c>
      <c r="X2475" s="30">
        <v>44935</v>
      </c>
      <c r="Y2475" s="29" t="s">
        <v>2002</v>
      </c>
    </row>
    <row r="2476" spans="1:25" x14ac:dyDescent="0.25">
      <c r="A2476" s="28" t="s">
        <v>2261</v>
      </c>
      <c r="B2476" s="29" t="s">
        <v>2262</v>
      </c>
      <c r="C2476" s="29" t="s">
        <v>1102</v>
      </c>
      <c r="D2476" s="29" t="s">
        <v>2371</v>
      </c>
      <c r="E2476" s="29" t="s">
        <v>1103</v>
      </c>
      <c r="F2476" s="29" t="s">
        <v>1104</v>
      </c>
      <c r="G2476" s="29" t="s">
        <v>1975</v>
      </c>
      <c r="H2476" s="30">
        <v>44543</v>
      </c>
      <c r="I2476" s="30">
        <v>45025</v>
      </c>
      <c r="J2476" s="30" t="s">
        <v>1921</v>
      </c>
      <c r="K2476" s="29" t="s">
        <v>2264</v>
      </c>
      <c r="L2476" s="29" t="s">
        <v>2265</v>
      </c>
      <c r="M2476" s="29" t="s">
        <v>1978</v>
      </c>
      <c r="N2476" s="29" t="s">
        <v>1986</v>
      </c>
      <c r="O2476" s="29" t="s">
        <v>1987</v>
      </c>
      <c r="P2476" s="29" t="s">
        <v>1981</v>
      </c>
      <c r="Q2476" s="29" t="s">
        <v>1982</v>
      </c>
      <c r="R2476" s="30">
        <v>44516</v>
      </c>
      <c r="S2476" s="30">
        <v>44516</v>
      </c>
      <c r="T2476" s="30">
        <v>44530</v>
      </c>
      <c r="U2476" s="30">
        <v>44530</v>
      </c>
      <c r="V2476" s="29" t="s">
        <v>1983</v>
      </c>
      <c r="W2476" s="29" t="s">
        <v>1984</v>
      </c>
      <c r="X2476" s="30">
        <v>44935</v>
      </c>
      <c r="Y2476" s="29" t="s">
        <v>2002</v>
      </c>
    </row>
    <row r="2477" spans="1:25" x14ac:dyDescent="0.25">
      <c r="A2477" s="28" t="s">
        <v>2261</v>
      </c>
      <c r="B2477" s="29" t="s">
        <v>2262</v>
      </c>
      <c r="C2477" s="29" t="s">
        <v>1102</v>
      </c>
      <c r="D2477" s="29" t="s">
        <v>2371</v>
      </c>
      <c r="E2477" s="29" t="s">
        <v>1103</v>
      </c>
      <c r="F2477" s="29" t="s">
        <v>1104</v>
      </c>
      <c r="G2477" s="29" t="s">
        <v>1975</v>
      </c>
      <c r="H2477" s="30">
        <v>44543</v>
      </c>
      <c r="I2477" s="30">
        <v>45025</v>
      </c>
      <c r="J2477" s="30" t="s">
        <v>1921</v>
      </c>
      <c r="K2477" s="29" t="s">
        <v>2264</v>
      </c>
      <c r="L2477" s="29" t="s">
        <v>2265</v>
      </c>
      <c r="M2477" s="29" t="s">
        <v>1978</v>
      </c>
      <c r="N2477" s="29" t="s">
        <v>1988</v>
      </c>
      <c r="O2477" s="29" t="s">
        <v>1989</v>
      </c>
      <c r="P2477" s="29" t="s">
        <v>1981</v>
      </c>
      <c r="Q2477" s="29" t="s">
        <v>1982</v>
      </c>
      <c r="R2477" s="30">
        <v>44531</v>
      </c>
      <c r="S2477" s="30">
        <v>44531</v>
      </c>
      <c r="T2477" s="30">
        <v>44543</v>
      </c>
      <c r="U2477" s="30">
        <v>44543</v>
      </c>
      <c r="V2477" s="29" t="s">
        <v>1983</v>
      </c>
      <c r="W2477" s="29" t="s">
        <v>1984</v>
      </c>
      <c r="X2477" s="30">
        <v>44935</v>
      </c>
      <c r="Y2477" s="29" t="s">
        <v>2002</v>
      </c>
    </row>
    <row r="2478" spans="1:25" x14ac:dyDescent="0.25">
      <c r="A2478" s="28" t="s">
        <v>2261</v>
      </c>
      <c r="B2478" s="29" t="s">
        <v>2262</v>
      </c>
      <c r="C2478" s="29" t="s">
        <v>1102</v>
      </c>
      <c r="D2478" s="29" t="s">
        <v>2371</v>
      </c>
      <c r="E2478" s="29" t="s">
        <v>1103</v>
      </c>
      <c r="F2478" s="29" t="s">
        <v>1104</v>
      </c>
      <c r="G2478" s="29" t="s">
        <v>1975</v>
      </c>
      <c r="H2478" s="30">
        <v>44543</v>
      </c>
      <c r="I2478" s="30">
        <v>45025</v>
      </c>
      <c r="J2478" s="30" t="s">
        <v>1921</v>
      </c>
      <c r="K2478" s="29" t="s">
        <v>2264</v>
      </c>
      <c r="L2478" s="29" t="s">
        <v>2265</v>
      </c>
      <c r="M2478" s="29" t="s">
        <v>1978</v>
      </c>
      <c r="N2478" s="29" t="s">
        <v>1990</v>
      </c>
      <c r="O2478" s="29" t="s">
        <v>1991</v>
      </c>
      <c r="P2478" s="29" t="s">
        <v>1981</v>
      </c>
      <c r="Q2478" s="29" t="s">
        <v>1982</v>
      </c>
      <c r="R2478" s="30">
        <v>44934</v>
      </c>
      <c r="S2478" s="30">
        <v>44935</v>
      </c>
      <c r="T2478" s="30">
        <v>45016</v>
      </c>
      <c r="U2478" s="30">
        <v>45007</v>
      </c>
      <c r="V2478" s="29" t="s">
        <v>1983</v>
      </c>
      <c r="W2478" s="29" t="s">
        <v>1984</v>
      </c>
      <c r="X2478" s="30">
        <v>44935</v>
      </c>
      <c r="Y2478" s="29" t="s">
        <v>2002</v>
      </c>
    </row>
    <row r="2479" spans="1:25" x14ac:dyDescent="0.25">
      <c r="A2479" s="28" t="s">
        <v>2261</v>
      </c>
      <c r="B2479" s="29" t="s">
        <v>2262</v>
      </c>
      <c r="C2479" s="29" t="s">
        <v>1102</v>
      </c>
      <c r="D2479" s="29" t="s">
        <v>2371</v>
      </c>
      <c r="E2479" s="29" t="s">
        <v>1103</v>
      </c>
      <c r="F2479" s="29" t="s">
        <v>1104</v>
      </c>
      <c r="G2479" s="29" t="s">
        <v>1975</v>
      </c>
      <c r="H2479" s="30">
        <v>44543</v>
      </c>
      <c r="I2479" s="30">
        <v>45025</v>
      </c>
      <c r="J2479" s="30" t="s">
        <v>1921</v>
      </c>
      <c r="K2479" s="29" t="s">
        <v>2264</v>
      </c>
      <c r="L2479" s="29" t="s">
        <v>2265</v>
      </c>
      <c r="M2479" s="29" t="s">
        <v>1978</v>
      </c>
      <c r="N2479" s="29" t="s">
        <v>1992</v>
      </c>
      <c r="O2479" s="29" t="s">
        <v>1993</v>
      </c>
      <c r="P2479" s="29" t="s">
        <v>1981</v>
      </c>
      <c r="Q2479" s="29" t="s">
        <v>1982</v>
      </c>
      <c r="R2479" s="30">
        <v>45210</v>
      </c>
      <c r="S2479" s="30">
        <v>45210</v>
      </c>
      <c r="T2479" s="30">
        <v>45210</v>
      </c>
      <c r="U2479" s="30">
        <v>45210</v>
      </c>
      <c r="V2479" s="29" t="s">
        <v>1983</v>
      </c>
      <c r="W2479" s="29" t="s">
        <v>1984</v>
      </c>
      <c r="X2479" s="30">
        <v>44935</v>
      </c>
      <c r="Y2479" s="29" t="s">
        <v>2002</v>
      </c>
    </row>
    <row r="2480" spans="1:25" x14ac:dyDescent="0.25">
      <c r="A2480" s="28" t="s">
        <v>2261</v>
      </c>
      <c r="B2480" s="29" t="s">
        <v>2262</v>
      </c>
      <c r="C2480" s="29" t="s">
        <v>1102</v>
      </c>
      <c r="D2480" s="29" t="s">
        <v>2371</v>
      </c>
      <c r="E2480" s="29" t="s">
        <v>1103</v>
      </c>
      <c r="F2480" s="29" t="s">
        <v>1104</v>
      </c>
      <c r="G2480" s="29" t="s">
        <v>1975</v>
      </c>
      <c r="H2480" s="30">
        <v>44543</v>
      </c>
      <c r="I2480" s="30">
        <v>45025</v>
      </c>
      <c r="J2480" s="30" t="s">
        <v>1921</v>
      </c>
      <c r="K2480" s="29" t="s">
        <v>2264</v>
      </c>
      <c r="L2480" s="29" t="s">
        <v>2265</v>
      </c>
      <c r="M2480" s="29" t="s">
        <v>1978</v>
      </c>
      <c r="N2480" s="29" t="s">
        <v>1994</v>
      </c>
      <c r="O2480" s="29" t="s">
        <v>1995</v>
      </c>
      <c r="P2480" s="29" t="s">
        <v>1981</v>
      </c>
      <c r="Q2480" s="29" t="s">
        <v>1982</v>
      </c>
      <c r="R2480" s="30">
        <v>45259</v>
      </c>
      <c r="S2480" s="30">
        <v>45259</v>
      </c>
      <c r="T2480" s="30">
        <v>45499</v>
      </c>
      <c r="U2480" s="30"/>
      <c r="V2480" s="29" t="s">
        <v>1983</v>
      </c>
      <c r="W2480" s="29" t="s">
        <v>1984</v>
      </c>
      <c r="X2480" s="30">
        <v>44935</v>
      </c>
      <c r="Y2480" s="29" t="s">
        <v>2002</v>
      </c>
    </row>
    <row r="2481" spans="1:25" x14ac:dyDescent="0.25">
      <c r="A2481" s="28" t="s">
        <v>2261</v>
      </c>
      <c r="B2481" s="29" t="s">
        <v>2262</v>
      </c>
      <c r="C2481" s="29" t="s">
        <v>1102</v>
      </c>
      <c r="D2481" s="29" t="s">
        <v>2371</v>
      </c>
      <c r="E2481" s="29" t="s">
        <v>1103</v>
      </c>
      <c r="F2481" s="29" t="s">
        <v>1104</v>
      </c>
      <c r="G2481" s="29" t="s">
        <v>1975</v>
      </c>
      <c r="H2481" s="30">
        <v>44543</v>
      </c>
      <c r="I2481" s="30">
        <v>45025</v>
      </c>
      <c r="J2481" s="30" t="s">
        <v>1921</v>
      </c>
      <c r="K2481" s="29" t="s">
        <v>2264</v>
      </c>
      <c r="L2481" s="29" t="s">
        <v>2265</v>
      </c>
      <c r="M2481" s="29" t="s">
        <v>1978</v>
      </c>
      <c r="N2481" s="29" t="s">
        <v>1996</v>
      </c>
      <c r="O2481" s="29" t="s">
        <v>1997</v>
      </c>
      <c r="P2481" s="29" t="s">
        <v>1981</v>
      </c>
      <c r="Q2481" s="29" t="s">
        <v>1982</v>
      </c>
      <c r="R2481" s="30">
        <v>45536</v>
      </c>
      <c r="S2481" s="30"/>
      <c r="T2481" s="30">
        <v>45626</v>
      </c>
      <c r="U2481" s="30"/>
      <c r="V2481" s="29" t="s">
        <v>1983</v>
      </c>
      <c r="W2481" s="29" t="s">
        <v>1984</v>
      </c>
      <c r="X2481" s="30">
        <v>44935</v>
      </c>
      <c r="Y2481" s="29" t="s">
        <v>2002</v>
      </c>
    </row>
    <row r="2482" spans="1:25" x14ac:dyDescent="0.25">
      <c r="A2482" s="28" t="s">
        <v>2261</v>
      </c>
      <c r="B2482" s="29" t="s">
        <v>2262</v>
      </c>
      <c r="C2482" s="29" t="s">
        <v>818</v>
      </c>
      <c r="D2482" s="29" t="s">
        <v>2276</v>
      </c>
      <c r="E2482" s="29" t="s">
        <v>819</v>
      </c>
      <c r="F2482" s="29" t="s">
        <v>820</v>
      </c>
      <c r="G2482" s="29" t="s">
        <v>1975</v>
      </c>
      <c r="H2482" s="30">
        <v>44543</v>
      </c>
      <c r="I2482" s="30">
        <v>44926</v>
      </c>
      <c r="J2482" s="30" t="s">
        <v>1921</v>
      </c>
      <c r="K2482" s="29" t="s">
        <v>2264</v>
      </c>
      <c r="L2482" s="29" t="s">
        <v>2265</v>
      </c>
      <c r="M2482" s="29" t="s">
        <v>1978</v>
      </c>
      <c r="N2482" s="29" t="s">
        <v>1979</v>
      </c>
      <c r="O2482" s="29" t="s">
        <v>1980</v>
      </c>
      <c r="P2482" s="29" t="s">
        <v>1981</v>
      </c>
      <c r="Q2482" s="29" t="s">
        <v>1982</v>
      </c>
      <c r="R2482" s="30">
        <v>43674</v>
      </c>
      <c r="S2482" s="30">
        <v>43674</v>
      </c>
      <c r="T2482" s="30">
        <v>43705</v>
      </c>
      <c r="U2482" s="30">
        <v>43674</v>
      </c>
      <c r="V2482" s="29" t="s">
        <v>1983</v>
      </c>
      <c r="W2482" s="29" t="s">
        <v>1984</v>
      </c>
      <c r="X2482" s="30">
        <v>44880</v>
      </c>
      <c r="Y2482" s="29" t="s">
        <v>1985</v>
      </c>
    </row>
    <row r="2483" spans="1:25" x14ac:dyDescent="0.25">
      <c r="A2483" s="28" t="s">
        <v>2261</v>
      </c>
      <c r="B2483" s="29" t="s">
        <v>2262</v>
      </c>
      <c r="C2483" s="29" t="s">
        <v>818</v>
      </c>
      <c r="D2483" s="29" t="s">
        <v>2276</v>
      </c>
      <c r="E2483" s="29" t="s">
        <v>819</v>
      </c>
      <c r="F2483" s="29" t="s">
        <v>820</v>
      </c>
      <c r="G2483" s="29" t="s">
        <v>1975</v>
      </c>
      <c r="H2483" s="30">
        <v>44543</v>
      </c>
      <c r="I2483" s="30">
        <v>44926</v>
      </c>
      <c r="J2483" s="30" t="s">
        <v>1921</v>
      </c>
      <c r="K2483" s="29" t="s">
        <v>2264</v>
      </c>
      <c r="L2483" s="29" t="s">
        <v>2265</v>
      </c>
      <c r="M2483" s="29" t="s">
        <v>1978</v>
      </c>
      <c r="N2483" s="29" t="s">
        <v>1986</v>
      </c>
      <c r="O2483" s="29" t="s">
        <v>1987</v>
      </c>
      <c r="P2483" s="29" t="s">
        <v>1981</v>
      </c>
      <c r="Q2483" s="29" t="s">
        <v>1982</v>
      </c>
      <c r="R2483" s="30">
        <v>43709</v>
      </c>
      <c r="S2483" s="30">
        <v>43709</v>
      </c>
      <c r="T2483" s="30">
        <v>43736</v>
      </c>
      <c r="U2483" s="30">
        <v>43736</v>
      </c>
      <c r="V2483" s="29" t="s">
        <v>1983</v>
      </c>
      <c r="W2483" s="29" t="s">
        <v>1984</v>
      </c>
      <c r="X2483" s="30">
        <v>44880</v>
      </c>
      <c r="Y2483" s="29" t="s">
        <v>1985</v>
      </c>
    </row>
    <row r="2484" spans="1:25" x14ac:dyDescent="0.25">
      <c r="A2484" s="28" t="s">
        <v>2261</v>
      </c>
      <c r="B2484" s="29" t="s">
        <v>2262</v>
      </c>
      <c r="C2484" s="29" t="s">
        <v>818</v>
      </c>
      <c r="D2484" s="29" t="s">
        <v>2276</v>
      </c>
      <c r="E2484" s="29" t="s">
        <v>819</v>
      </c>
      <c r="F2484" s="29" t="s">
        <v>820</v>
      </c>
      <c r="G2484" s="29" t="s">
        <v>1975</v>
      </c>
      <c r="H2484" s="30">
        <v>44543</v>
      </c>
      <c r="I2484" s="30">
        <v>44926</v>
      </c>
      <c r="J2484" s="30" t="s">
        <v>1921</v>
      </c>
      <c r="K2484" s="29" t="s">
        <v>2264</v>
      </c>
      <c r="L2484" s="29" t="s">
        <v>2265</v>
      </c>
      <c r="M2484" s="29" t="s">
        <v>1978</v>
      </c>
      <c r="N2484" s="29" t="s">
        <v>1988</v>
      </c>
      <c r="O2484" s="29" t="s">
        <v>1989</v>
      </c>
      <c r="P2484" s="29" t="s">
        <v>1981</v>
      </c>
      <c r="Q2484" s="29" t="s">
        <v>1982</v>
      </c>
      <c r="R2484" s="30">
        <v>43739</v>
      </c>
      <c r="S2484" s="30">
        <v>43739</v>
      </c>
      <c r="T2484" s="30">
        <v>43766</v>
      </c>
      <c r="U2484" s="30">
        <v>43766</v>
      </c>
      <c r="V2484" s="29" t="s">
        <v>1983</v>
      </c>
      <c r="W2484" s="29" t="s">
        <v>1984</v>
      </c>
      <c r="X2484" s="30">
        <v>44880</v>
      </c>
      <c r="Y2484" s="29" t="s">
        <v>1985</v>
      </c>
    </row>
    <row r="2485" spans="1:25" x14ac:dyDescent="0.25">
      <c r="A2485" s="28" t="s">
        <v>2261</v>
      </c>
      <c r="B2485" s="29" t="s">
        <v>2262</v>
      </c>
      <c r="C2485" s="29" t="s">
        <v>818</v>
      </c>
      <c r="D2485" s="29" t="s">
        <v>2276</v>
      </c>
      <c r="E2485" s="29" t="s">
        <v>819</v>
      </c>
      <c r="F2485" s="29" t="s">
        <v>820</v>
      </c>
      <c r="G2485" s="29" t="s">
        <v>1975</v>
      </c>
      <c r="H2485" s="30">
        <v>44543</v>
      </c>
      <c r="I2485" s="30">
        <v>44926</v>
      </c>
      <c r="J2485" s="30" t="s">
        <v>1921</v>
      </c>
      <c r="K2485" s="29" t="s">
        <v>2264</v>
      </c>
      <c r="L2485" s="29" t="s">
        <v>2265</v>
      </c>
      <c r="M2485" s="29" t="s">
        <v>1978</v>
      </c>
      <c r="N2485" s="29" t="s">
        <v>1990</v>
      </c>
      <c r="O2485" s="29" t="s">
        <v>1991</v>
      </c>
      <c r="P2485" s="29" t="s">
        <v>1981</v>
      </c>
      <c r="Q2485" s="29" t="s">
        <v>1982</v>
      </c>
      <c r="R2485" s="30">
        <v>45194</v>
      </c>
      <c r="S2485" s="30">
        <v>45194</v>
      </c>
      <c r="T2485" s="30">
        <v>45654</v>
      </c>
      <c r="U2485" s="30"/>
      <c r="V2485" s="29" t="s">
        <v>1983</v>
      </c>
      <c r="W2485" s="29" t="s">
        <v>1984</v>
      </c>
      <c r="X2485" s="30">
        <v>44880</v>
      </c>
      <c r="Y2485" s="29" t="s">
        <v>1985</v>
      </c>
    </row>
    <row r="2486" spans="1:25" x14ac:dyDescent="0.25">
      <c r="A2486" s="28" t="s">
        <v>2261</v>
      </c>
      <c r="B2486" s="29" t="s">
        <v>2262</v>
      </c>
      <c r="C2486" s="29" t="s">
        <v>818</v>
      </c>
      <c r="D2486" s="29" t="s">
        <v>2276</v>
      </c>
      <c r="E2486" s="29" t="s">
        <v>819</v>
      </c>
      <c r="F2486" s="29" t="s">
        <v>820</v>
      </c>
      <c r="G2486" s="29" t="s">
        <v>1975</v>
      </c>
      <c r="H2486" s="30">
        <v>44543</v>
      </c>
      <c r="I2486" s="30">
        <v>44926</v>
      </c>
      <c r="J2486" s="30" t="s">
        <v>1921</v>
      </c>
      <c r="K2486" s="29" t="s">
        <v>2264</v>
      </c>
      <c r="L2486" s="29" t="s">
        <v>2265</v>
      </c>
      <c r="M2486" s="29" t="s">
        <v>1978</v>
      </c>
      <c r="N2486" s="29" t="s">
        <v>1992</v>
      </c>
      <c r="O2486" s="29" t="s">
        <v>1993</v>
      </c>
      <c r="P2486" s="29" t="s">
        <v>1981</v>
      </c>
      <c r="Q2486" s="29" t="s">
        <v>1982</v>
      </c>
      <c r="R2486" s="30">
        <v>45689</v>
      </c>
      <c r="S2486" s="30"/>
      <c r="T2486" s="30">
        <v>45717</v>
      </c>
      <c r="U2486" s="30"/>
      <c r="V2486" s="29" t="s">
        <v>1983</v>
      </c>
      <c r="W2486" s="29" t="s">
        <v>1984</v>
      </c>
      <c r="X2486" s="30">
        <v>44880</v>
      </c>
      <c r="Y2486" s="29" t="s">
        <v>1985</v>
      </c>
    </row>
    <row r="2487" spans="1:25" x14ac:dyDescent="0.25">
      <c r="A2487" s="28" t="s">
        <v>2261</v>
      </c>
      <c r="B2487" s="29" t="s">
        <v>2262</v>
      </c>
      <c r="C2487" s="29" t="s">
        <v>818</v>
      </c>
      <c r="D2487" s="29" t="s">
        <v>2276</v>
      </c>
      <c r="E2487" s="29" t="s">
        <v>819</v>
      </c>
      <c r="F2487" s="29" t="s">
        <v>820</v>
      </c>
      <c r="G2487" s="29" t="s">
        <v>1975</v>
      </c>
      <c r="H2487" s="30">
        <v>44543</v>
      </c>
      <c r="I2487" s="30">
        <v>44926</v>
      </c>
      <c r="J2487" s="30" t="s">
        <v>1921</v>
      </c>
      <c r="K2487" s="29" t="s">
        <v>2264</v>
      </c>
      <c r="L2487" s="29" t="s">
        <v>2265</v>
      </c>
      <c r="M2487" s="29" t="s">
        <v>1978</v>
      </c>
      <c r="N2487" s="29" t="s">
        <v>1994</v>
      </c>
      <c r="O2487" s="29" t="s">
        <v>1995</v>
      </c>
      <c r="P2487" s="29" t="s">
        <v>1981</v>
      </c>
      <c r="Q2487" s="29" t="s">
        <v>1982</v>
      </c>
      <c r="R2487" s="30">
        <v>45747</v>
      </c>
      <c r="S2487" s="30"/>
      <c r="T2487" s="30">
        <v>46112</v>
      </c>
      <c r="U2487" s="30"/>
      <c r="V2487" s="29" t="s">
        <v>1983</v>
      </c>
      <c r="W2487" s="29" t="s">
        <v>1984</v>
      </c>
      <c r="X2487" s="30">
        <v>44880</v>
      </c>
      <c r="Y2487" s="29" t="s">
        <v>1985</v>
      </c>
    </row>
    <row r="2488" spans="1:25" x14ac:dyDescent="0.25">
      <c r="A2488" s="28" t="s">
        <v>2261</v>
      </c>
      <c r="B2488" s="29" t="s">
        <v>2262</v>
      </c>
      <c r="C2488" s="29" t="s">
        <v>818</v>
      </c>
      <c r="D2488" s="29" t="s">
        <v>2276</v>
      </c>
      <c r="E2488" s="29" t="s">
        <v>819</v>
      </c>
      <c r="F2488" s="29" t="s">
        <v>820</v>
      </c>
      <c r="G2488" s="29" t="s">
        <v>1975</v>
      </c>
      <c r="H2488" s="30">
        <v>44543</v>
      </c>
      <c r="I2488" s="30">
        <v>44926</v>
      </c>
      <c r="J2488" s="30" t="s">
        <v>1921</v>
      </c>
      <c r="K2488" s="29" t="s">
        <v>2264</v>
      </c>
      <c r="L2488" s="29" t="s">
        <v>2265</v>
      </c>
      <c r="M2488" s="29" t="s">
        <v>1978</v>
      </c>
      <c r="N2488" s="29" t="s">
        <v>1996</v>
      </c>
      <c r="O2488" s="29" t="s">
        <v>1997</v>
      </c>
      <c r="P2488" s="29" t="s">
        <v>1981</v>
      </c>
      <c r="Q2488" s="29" t="s">
        <v>1982</v>
      </c>
      <c r="R2488" s="30">
        <v>46114</v>
      </c>
      <c r="S2488" s="30"/>
      <c r="T2488" s="30">
        <v>46176</v>
      </c>
      <c r="U2488" s="30"/>
      <c r="V2488" s="29" t="s">
        <v>1983</v>
      </c>
      <c r="W2488" s="29" t="s">
        <v>1984</v>
      </c>
      <c r="X2488" s="30">
        <v>44880</v>
      </c>
      <c r="Y2488" s="29" t="s">
        <v>1985</v>
      </c>
    </row>
    <row r="2489" spans="1:25" x14ac:dyDescent="0.25">
      <c r="A2489" s="28" t="s">
        <v>2261</v>
      </c>
      <c r="B2489" s="29" t="s">
        <v>2262</v>
      </c>
      <c r="C2489" s="29" t="s">
        <v>881</v>
      </c>
      <c r="D2489" s="29" t="s">
        <v>2297</v>
      </c>
      <c r="E2489" s="29" t="s">
        <v>882</v>
      </c>
      <c r="F2489" s="29" t="s">
        <v>883</v>
      </c>
      <c r="G2489" s="29" t="s">
        <v>1975</v>
      </c>
      <c r="H2489" s="30">
        <v>44729</v>
      </c>
      <c r="I2489" s="30">
        <v>46022</v>
      </c>
      <c r="J2489" s="30" t="s">
        <v>1921</v>
      </c>
      <c r="K2489" s="29" t="s">
        <v>2264</v>
      </c>
      <c r="L2489" s="29" t="s">
        <v>2265</v>
      </c>
      <c r="M2489" s="29" t="s">
        <v>1978</v>
      </c>
      <c r="N2489" s="29" t="s">
        <v>1979</v>
      </c>
      <c r="O2489" s="29" t="s">
        <v>1980</v>
      </c>
      <c r="P2489" s="29" t="s">
        <v>1981</v>
      </c>
      <c r="Q2489" s="29" t="s">
        <v>1982</v>
      </c>
      <c r="R2489" s="30">
        <v>44424</v>
      </c>
      <c r="S2489" s="30">
        <v>44484</v>
      </c>
      <c r="T2489" s="30">
        <v>44512</v>
      </c>
      <c r="U2489" s="30">
        <v>44543</v>
      </c>
      <c r="V2489" s="29" t="s">
        <v>2000</v>
      </c>
      <c r="W2489" s="29" t="s">
        <v>2001</v>
      </c>
      <c r="X2489" s="30">
        <v>44880</v>
      </c>
      <c r="Y2489" s="29" t="s">
        <v>1985</v>
      </c>
    </row>
    <row r="2490" spans="1:25" x14ac:dyDescent="0.25">
      <c r="A2490" s="28" t="s">
        <v>2261</v>
      </c>
      <c r="B2490" s="29" t="s">
        <v>2262</v>
      </c>
      <c r="C2490" s="29" t="s">
        <v>881</v>
      </c>
      <c r="D2490" s="29" t="s">
        <v>2297</v>
      </c>
      <c r="E2490" s="29" t="s">
        <v>882</v>
      </c>
      <c r="F2490" s="29" t="s">
        <v>883</v>
      </c>
      <c r="G2490" s="29" t="s">
        <v>1975</v>
      </c>
      <c r="H2490" s="30">
        <v>44729</v>
      </c>
      <c r="I2490" s="30">
        <v>46022</v>
      </c>
      <c r="J2490" s="30" t="s">
        <v>1921</v>
      </c>
      <c r="K2490" s="29" t="s">
        <v>2264</v>
      </c>
      <c r="L2490" s="29" t="s">
        <v>2265</v>
      </c>
      <c r="M2490" s="29" t="s">
        <v>1978</v>
      </c>
      <c r="N2490" s="29" t="s">
        <v>1986</v>
      </c>
      <c r="O2490" s="29" t="s">
        <v>1987</v>
      </c>
      <c r="P2490" s="29" t="s">
        <v>1981</v>
      </c>
      <c r="Q2490" s="29" t="s">
        <v>1982</v>
      </c>
      <c r="R2490" s="30">
        <v>44424</v>
      </c>
      <c r="S2490" s="30">
        <v>44484</v>
      </c>
      <c r="T2490" s="30">
        <v>44512</v>
      </c>
      <c r="U2490" s="30">
        <v>44543</v>
      </c>
      <c r="V2490" s="29" t="s">
        <v>2000</v>
      </c>
      <c r="W2490" s="29" t="s">
        <v>2001</v>
      </c>
      <c r="X2490" s="30">
        <v>44880</v>
      </c>
      <c r="Y2490" s="29" t="s">
        <v>1985</v>
      </c>
    </row>
    <row r="2491" spans="1:25" x14ac:dyDescent="0.25">
      <c r="A2491" s="28" t="s">
        <v>2261</v>
      </c>
      <c r="B2491" s="29" t="s">
        <v>2262</v>
      </c>
      <c r="C2491" s="29" t="s">
        <v>881</v>
      </c>
      <c r="D2491" s="29" t="s">
        <v>2297</v>
      </c>
      <c r="E2491" s="29" t="s">
        <v>882</v>
      </c>
      <c r="F2491" s="29" t="s">
        <v>883</v>
      </c>
      <c r="G2491" s="29" t="s">
        <v>1975</v>
      </c>
      <c r="H2491" s="30">
        <v>44729</v>
      </c>
      <c r="I2491" s="30">
        <v>46022</v>
      </c>
      <c r="J2491" s="30" t="s">
        <v>1921</v>
      </c>
      <c r="K2491" s="29" t="s">
        <v>2264</v>
      </c>
      <c r="L2491" s="29" t="s">
        <v>2265</v>
      </c>
      <c r="M2491" s="29" t="s">
        <v>1978</v>
      </c>
      <c r="N2491" s="29" t="s">
        <v>1988</v>
      </c>
      <c r="O2491" s="29" t="s">
        <v>1989</v>
      </c>
      <c r="P2491" s="29" t="s">
        <v>1981</v>
      </c>
      <c r="Q2491" s="29" t="s">
        <v>1982</v>
      </c>
      <c r="R2491" s="30">
        <v>44424</v>
      </c>
      <c r="S2491" s="30">
        <v>44484</v>
      </c>
      <c r="T2491" s="30">
        <v>45163</v>
      </c>
      <c r="U2491" s="30">
        <v>45196</v>
      </c>
      <c r="V2491" s="29" t="s">
        <v>2000</v>
      </c>
      <c r="W2491" s="29" t="s">
        <v>2001</v>
      </c>
      <c r="X2491" s="30">
        <v>44880</v>
      </c>
      <c r="Y2491" s="29" t="s">
        <v>1985</v>
      </c>
    </row>
    <row r="2492" spans="1:25" x14ac:dyDescent="0.25">
      <c r="A2492" s="28" t="s">
        <v>2261</v>
      </c>
      <c r="B2492" s="29" t="s">
        <v>2262</v>
      </c>
      <c r="C2492" s="29" t="s">
        <v>881</v>
      </c>
      <c r="D2492" s="29" t="s">
        <v>2297</v>
      </c>
      <c r="E2492" s="29" t="s">
        <v>882</v>
      </c>
      <c r="F2492" s="29" t="s">
        <v>883</v>
      </c>
      <c r="G2492" s="29" t="s">
        <v>1975</v>
      </c>
      <c r="H2492" s="30">
        <v>44729</v>
      </c>
      <c r="I2492" s="30">
        <v>46022</v>
      </c>
      <c r="J2492" s="30" t="s">
        <v>1921</v>
      </c>
      <c r="K2492" s="29" t="s">
        <v>2264</v>
      </c>
      <c r="L2492" s="29" t="s">
        <v>2265</v>
      </c>
      <c r="M2492" s="29" t="s">
        <v>1978</v>
      </c>
      <c r="N2492" s="29" t="s">
        <v>1990</v>
      </c>
      <c r="O2492" s="29" t="s">
        <v>1991</v>
      </c>
      <c r="P2492" s="29" t="s">
        <v>1981</v>
      </c>
      <c r="Q2492" s="29" t="s">
        <v>1982</v>
      </c>
      <c r="R2492" s="30">
        <v>45064</v>
      </c>
      <c r="S2492" s="30">
        <v>45197</v>
      </c>
      <c r="T2492" s="30">
        <v>45688</v>
      </c>
      <c r="U2492" s="30"/>
      <c r="V2492" s="29" t="s">
        <v>2000</v>
      </c>
      <c r="W2492" s="29" t="s">
        <v>2001</v>
      </c>
      <c r="X2492" s="30">
        <v>44880</v>
      </c>
      <c r="Y2492" s="29" t="s">
        <v>1985</v>
      </c>
    </row>
    <row r="2493" spans="1:25" x14ac:dyDescent="0.25">
      <c r="A2493" s="28" t="s">
        <v>2261</v>
      </c>
      <c r="B2493" s="29" t="s">
        <v>2262</v>
      </c>
      <c r="C2493" s="29" t="s">
        <v>881</v>
      </c>
      <c r="D2493" s="29" t="s">
        <v>2297</v>
      </c>
      <c r="E2493" s="29" t="s">
        <v>882</v>
      </c>
      <c r="F2493" s="29" t="s">
        <v>883</v>
      </c>
      <c r="G2493" s="29" t="s">
        <v>1975</v>
      </c>
      <c r="H2493" s="30">
        <v>44729</v>
      </c>
      <c r="I2493" s="30">
        <v>46022</v>
      </c>
      <c r="J2493" s="30" t="s">
        <v>1921</v>
      </c>
      <c r="K2493" s="29" t="s">
        <v>2264</v>
      </c>
      <c r="L2493" s="29" t="s">
        <v>2265</v>
      </c>
      <c r="M2493" s="29" t="s">
        <v>1978</v>
      </c>
      <c r="N2493" s="29" t="s">
        <v>1992</v>
      </c>
      <c r="O2493" s="29" t="s">
        <v>1993</v>
      </c>
      <c r="P2493" s="29" t="s">
        <v>1981</v>
      </c>
      <c r="Q2493" s="29" t="s">
        <v>1982</v>
      </c>
      <c r="R2493" s="30">
        <v>45689</v>
      </c>
      <c r="S2493" s="30"/>
      <c r="T2493" s="30">
        <v>45730</v>
      </c>
      <c r="U2493" s="30"/>
      <c r="V2493" s="29" t="s">
        <v>2000</v>
      </c>
      <c r="W2493" s="29" t="s">
        <v>2001</v>
      </c>
      <c r="X2493" s="30">
        <v>44880</v>
      </c>
      <c r="Y2493" s="29" t="s">
        <v>1985</v>
      </c>
    </row>
    <row r="2494" spans="1:25" x14ac:dyDescent="0.25">
      <c r="A2494" s="28" t="s">
        <v>2261</v>
      </c>
      <c r="B2494" s="29" t="s">
        <v>2262</v>
      </c>
      <c r="C2494" s="29" t="s">
        <v>881</v>
      </c>
      <c r="D2494" s="29" t="s">
        <v>2297</v>
      </c>
      <c r="E2494" s="29" t="s">
        <v>882</v>
      </c>
      <c r="F2494" s="29" t="s">
        <v>883</v>
      </c>
      <c r="G2494" s="29" t="s">
        <v>1975</v>
      </c>
      <c r="H2494" s="30">
        <v>44729</v>
      </c>
      <c r="I2494" s="30">
        <v>46022</v>
      </c>
      <c r="J2494" s="30" t="s">
        <v>1921</v>
      </c>
      <c r="K2494" s="29" t="s">
        <v>2264</v>
      </c>
      <c r="L2494" s="29" t="s">
        <v>2265</v>
      </c>
      <c r="M2494" s="29" t="s">
        <v>1978</v>
      </c>
      <c r="N2494" s="29" t="s">
        <v>1994</v>
      </c>
      <c r="O2494" s="29" t="s">
        <v>1995</v>
      </c>
      <c r="P2494" s="29" t="s">
        <v>1981</v>
      </c>
      <c r="Q2494" s="29" t="s">
        <v>1982</v>
      </c>
      <c r="R2494" s="30">
        <v>45731</v>
      </c>
      <c r="S2494" s="30"/>
      <c r="T2494" s="30">
        <v>45915</v>
      </c>
      <c r="U2494" s="30"/>
      <c r="V2494" s="29" t="s">
        <v>2000</v>
      </c>
      <c r="W2494" s="29" t="s">
        <v>2001</v>
      </c>
      <c r="X2494" s="30">
        <v>44880</v>
      </c>
      <c r="Y2494" s="29" t="s">
        <v>1985</v>
      </c>
    </row>
    <row r="2495" spans="1:25" x14ac:dyDescent="0.25">
      <c r="A2495" s="28" t="s">
        <v>2261</v>
      </c>
      <c r="B2495" s="29" t="s">
        <v>2262</v>
      </c>
      <c r="C2495" s="29" t="s">
        <v>881</v>
      </c>
      <c r="D2495" s="29" t="s">
        <v>2297</v>
      </c>
      <c r="E2495" s="29" t="s">
        <v>882</v>
      </c>
      <c r="F2495" s="29" t="s">
        <v>883</v>
      </c>
      <c r="G2495" s="29" t="s">
        <v>1975</v>
      </c>
      <c r="H2495" s="30">
        <v>44729</v>
      </c>
      <c r="I2495" s="30">
        <v>46022</v>
      </c>
      <c r="J2495" s="30" t="s">
        <v>1921</v>
      </c>
      <c r="K2495" s="29" t="s">
        <v>2264</v>
      </c>
      <c r="L2495" s="29" t="s">
        <v>2265</v>
      </c>
      <c r="M2495" s="29" t="s">
        <v>1978</v>
      </c>
      <c r="N2495" s="29" t="s">
        <v>1996</v>
      </c>
      <c r="O2495" s="29" t="s">
        <v>1997</v>
      </c>
      <c r="P2495" s="29" t="s">
        <v>1981</v>
      </c>
      <c r="Q2495" s="29" t="s">
        <v>1982</v>
      </c>
      <c r="R2495" s="30">
        <v>45916</v>
      </c>
      <c r="S2495" s="30"/>
      <c r="T2495" s="30">
        <v>46006</v>
      </c>
      <c r="U2495" s="30"/>
      <c r="V2495" s="29" t="s">
        <v>2000</v>
      </c>
      <c r="W2495" s="29" t="s">
        <v>2001</v>
      </c>
      <c r="X2495" s="30">
        <v>44880</v>
      </c>
      <c r="Y2495" s="29" t="s">
        <v>1985</v>
      </c>
    </row>
    <row r="2496" spans="1:25" x14ac:dyDescent="0.25">
      <c r="A2496" s="28" t="s">
        <v>2261</v>
      </c>
      <c r="B2496" s="29" t="s">
        <v>2262</v>
      </c>
      <c r="C2496" s="29" t="s">
        <v>1063</v>
      </c>
      <c r="D2496" s="29" t="s">
        <v>2358</v>
      </c>
      <c r="E2496" s="29" t="s">
        <v>1064</v>
      </c>
      <c r="F2496" s="29" t="s">
        <v>1065</v>
      </c>
      <c r="G2496" s="29" t="s">
        <v>1975</v>
      </c>
      <c r="H2496" s="30">
        <v>44729</v>
      </c>
      <c r="I2496" s="30">
        <v>44926</v>
      </c>
      <c r="J2496" s="30" t="s">
        <v>1921</v>
      </c>
      <c r="K2496" s="29" t="s">
        <v>2264</v>
      </c>
      <c r="L2496" s="29" t="s">
        <v>2265</v>
      </c>
      <c r="M2496" s="29" t="s">
        <v>1978</v>
      </c>
      <c r="N2496" s="29" t="s">
        <v>1979</v>
      </c>
      <c r="O2496" s="29" t="s">
        <v>1980</v>
      </c>
      <c r="P2496" s="29" t="s">
        <v>1981</v>
      </c>
      <c r="Q2496" s="29" t="s">
        <v>1982</v>
      </c>
      <c r="R2496" s="30">
        <v>45488</v>
      </c>
      <c r="S2496" s="30"/>
      <c r="T2496" s="30">
        <v>45504</v>
      </c>
      <c r="U2496" s="30"/>
      <c r="V2496" s="29" t="s">
        <v>2000</v>
      </c>
      <c r="W2496" s="29" t="s">
        <v>2001</v>
      </c>
      <c r="X2496" s="30">
        <v>44880</v>
      </c>
      <c r="Y2496" s="29" t="s">
        <v>33</v>
      </c>
    </row>
    <row r="2497" spans="1:25" x14ac:dyDescent="0.25">
      <c r="A2497" s="28" t="s">
        <v>2261</v>
      </c>
      <c r="B2497" s="29" t="s">
        <v>2262</v>
      </c>
      <c r="C2497" s="29" t="s">
        <v>1063</v>
      </c>
      <c r="D2497" s="29" t="s">
        <v>2358</v>
      </c>
      <c r="E2497" s="29" t="s">
        <v>1064</v>
      </c>
      <c r="F2497" s="29" t="s">
        <v>1065</v>
      </c>
      <c r="G2497" s="29" t="s">
        <v>1975</v>
      </c>
      <c r="H2497" s="30">
        <v>44729</v>
      </c>
      <c r="I2497" s="30">
        <v>44926</v>
      </c>
      <c r="J2497" s="30" t="s">
        <v>1921</v>
      </c>
      <c r="K2497" s="29" t="s">
        <v>2264</v>
      </c>
      <c r="L2497" s="29" t="s">
        <v>2265</v>
      </c>
      <c r="M2497" s="29" t="s">
        <v>1978</v>
      </c>
      <c r="N2497" s="29" t="s">
        <v>1986</v>
      </c>
      <c r="O2497" s="29" t="s">
        <v>1987</v>
      </c>
      <c r="P2497" s="29" t="s">
        <v>1981</v>
      </c>
      <c r="Q2497" s="29" t="s">
        <v>1982</v>
      </c>
      <c r="R2497" s="30">
        <v>45505</v>
      </c>
      <c r="S2497" s="30"/>
      <c r="T2497" s="30">
        <v>45535</v>
      </c>
      <c r="U2497" s="30"/>
      <c r="V2497" s="29" t="s">
        <v>2000</v>
      </c>
      <c r="W2497" s="29" t="s">
        <v>2001</v>
      </c>
      <c r="X2497" s="30">
        <v>44880</v>
      </c>
      <c r="Y2497" s="29" t="s">
        <v>33</v>
      </c>
    </row>
    <row r="2498" spans="1:25" x14ac:dyDescent="0.25">
      <c r="A2498" s="28" t="s">
        <v>2261</v>
      </c>
      <c r="B2498" s="29" t="s">
        <v>2262</v>
      </c>
      <c r="C2498" s="29" t="s">
        <v>1063</v>
      </c>
      <c r="D2498" s="29" t="s">
        <v>2358</v>
      </c>
      <c r="E2498" s="29" t="s">
        <v>1064</v>
      </c>
      <c r="F2498" s="29" t="s">
        <v>1065</v>
      </c>
      <c r="G2498" s="29" t="s">
        <v>1975</v>
      </c>
      <c r="H2498" s="30">
        <v>44729</v>
      </c>
      <c r="I2498" s="30">
        <v>44926</v>
      </c>
      <c r="J2498" s="30" t="s">
        <v>1921</v>
      </c>
      <c r="K2498" s="29" t="s">
        <v>2264</v>
      </c>
      <c r="L2498" s="29" t="s">
        <v>2265</v>
      </c>
      <c r="M2498" s="29" t="s">
        <v>1978</v>
      </c>
      <c r="N2498" s="29" t="s">
        <v>1988</v>
      </c>
      <c r="O2498" s="29" t="s">
        <v>1989</v>
      </c>
      <c r="P2498" s="29" t="s">
        <v>1981</v>
      </c>
      <c r="Q2498" s="29" t="s">
        <v>1982</v>
      </c>
      <c r="R2498" s="30">
        <v>45536</v>
      </c>
      <c r="S2498" s="30"/>
      <c r="T2498" s="30">
        <v>45563</v>
      </c>
      <c r="U2498" s="30"/>
      <c r="V2498" s="29" t="s">
        <v>2000</v>
      </c>
      <c r="W2498" s="29" t="s">
        <v>2001</v>
      </c>
      <c r="X2498" s="30">
        <v>44880</v>
      </c>
      <c r="Y2498" s="29" t="s">
        <v>33</v>
      </c>
    </row>
    <row r="2499" spans="1:25" x14ac:dyDescent="0.25">
      <c r="A2499" s="28" t="s">
        <v>2261</v>
      </c>
      <c r="B2499" s="29" t="s">
        <v>2262</v>
      </c>
      <c r="C2499" s="29" t="s">
        <v>1063</v>
      </c>
      <c r="D2499" s="29" t="s">
        <v>2358</v>
      </c>
      <c r="E2499" s="29" t="s">
        <v>1064</v>
      </c>
      <c r="F2499" s="29" t="s">
        <v>1065</v>
      </c>
      <c r="G2499" s="29" t="s">
        <v>1975</v>
      </c>
      <c r="H2499" s="30">
        <v>44729</v>
      </c>
      <c r="I2499" s="30">
        <v>44926</v>
      </c>
      <c r="J2499" s="30" t="s">
        <v>1921</v>
      </c>
      <c r="K2499" s="29" t="s">
        <v>2264</v>
      </c>
      <c r="L2499" s="29" t="s">
        <v>2265</v>
      </c>
      <c r="M2499" s="29" t="s">
        <v>1978</v>
      </c>
      <c r="N2499" s="29" t="s">
        <v>1990</v>
      </c>
      <c r="O2499" s="29" t="s">
        <v>1991</v>
      </c>
      <c r="P2499" s="29" t="s">
        <v>1981</v>
      </c>
      <c r="Q2499" s="29" t="s">
        <v>1982</v>
      </c>
      <c r="R2499" s="30">
        <v>45566</v>
      </c>
      <c r="S2499" s="30"/>
      <c r="T2499" s="30">
        <v>45716</v>
      </c>
      <c r="U2499" s="30"/>
      <c r="V2499" s="29" t="s">
        <v>2000</v>
      </c>
      <c r="W2499" s="29" t="s">
        <v>2001</v>
      </c>
      <c r="X2499" s="30">
        <v>44880</v>
      </c>
      <c r="Y2499" s="29" t="s">
        <v>33</v>
      </c>
    </row>
    <row r="2500" spans="1:25" x14ac:dyDescent="0.25">
      <c r="A2500" s="28" t="s">
        <v>2261</v>
      </c>
      <c r="B2500" s="29" t="s">
        <v>2262</v>
      </c>
      <c r="C2500" s="29" t="s">
        <v>1063</v>
      </c>
      <c r="D2500" s="29" t="s">
        <v>2358</v>
      </c>
      <c r="E2500" s="29" t="s">
        <v>1064</v>
      </c>
      <c r="F2500" s="29" t="s">
        <v>1065</v>
      </c>
      <c r="G2500" s="29" t="s">
        <v>1975</v>
      </c>
      <c r="H2500" s="30">
        <v>44729</v>
      </c>
      <c r="I2500" s="30">
        <v>44926</v>
      </c>
      <c r="J2500" s="30" t="s">
        <v>1921</v>
      </c>
      <c r="K2500" s="29" t="s">
        <v>2264</v>
      </c>
      <c r="L2500" s="29" t="s">
        <v>2265</v>
      </c>
      <c r="M2500" s="29" t="s">
        <v>1978</v>
      </c>
      <c r="N2500" s="29" t="s">
        <v>1992</v>
      </c>
      <c r="O2500" s="29" t="s">
        <v>1993</v>
      </c>
      <c r="P2500" s="29" t="s">
        <v>1981</v>
      </c>
      <c r="Q2500" s="29" t="s">
        <v>1982</v>
      </c>
      <c r="R2500" s="30">
        <v>45748</v>
      </c>
      <c r="S2500" s="30"/>
      <c r="T2500" s="30">
        <v>45868</v>
      </c>
      <c r="U2500" s="30"/>
      <c r="V2500" s="29" t="s">
        <v>2000</v>
      </c>
      <c r="W2500" s="29" t="s">
        <v>2001</v>
      </c>
      <c r="X2500" s="30">
        <v>44880</v>
      </c>
      <c r="Y2500" s="29" t="s">
        <v>33</v>
      </c>
    </row>
    <row r="2501" spans="1:25" x14ac:dyDescent="0.25">
      <c r="A2501" s="28" t="s">
        <v>2261</v>
      </c>
      <c r="B2501" s="29" t="s">
        <v>2262</v>
      </c>
      <c r="C2501" s="29" t="s">
        <v>1063</v>
      </c>
      <c r="D2501" s="29" t="s">
        <v>2358</v>
      </c>
      <c r="E2501" s="29" t="s">
        <v>1064</v>
      </c>
      <c r="F2501" s="29" t="s">
        <v>1065</v>
      </c>
      <c r="G2501" s="29" t="s">
        <v>1975</v>
      </c>
      <c r="H2501" s="30">
        <v>44729</v>
      </c>
      <c r="I2501" s="30">
        <v>44926</v>
      </c>
      <c r="J2501" s="30" t="s">
        <v>1921</v>
      </c>
      <c r="K2501" s="29" t="s">
        <v>2264</v>
      </c>
      <c r="L2501" s="29" t="s">
        <v>2265</v>
      </c>
      <c r="M2501" s="29" t="s">
        <v>1978</v>
      </c>
      <c r="N2501" s="29" t="s">
        <v>1994</v>
      </c>
      <c r="O2501" s="29" t="s">
        <v>1995</v>
      </c>
      <c r="P2501" s="29" t="s">
        <v>1981</v>
      </c>
      <c r="Q2501" s="29" t="s">
        <v>1982</v>
      </c>
      <c r="R2501" s="30">
        <v>45870</v>
      </c>
      <c r="S2501" s="30"/>
      <c r="T2501" s="30">
        <v>46234</v>
      </c>
      <c r="U2501" s="30"/>
      <c r="V2501" s="29" t="s">
        <v>2000</v>
      </c>
      <c r="W2501" s="29" t="s">
        <v>2001</v>
      </c>
      <c r="X2501" s="30">
        <v>44880</v>
      </c>
      <c r="Y2501" s="29" t="s">
        <v>33</v>
      </c>
    </row>
    <row r="2502" spans="1:25" x14ac:dyDescent="0.25">
      <c r="A2502" s="28" t="s">
        <v>2261</v>
      </c>
      <c r="B2502" s="29" t="s">
        <v>2262</v>
      </c>
      <c r="C2502" s="29" t="s">
        <v>1063</v>
      </c>
      <c r="D2502" s="29" t="s">
        <v>2358</v>
      </c>
      <c r="E2502" s="29" t="s">
        <v>1064</v>
      </c>
      <c r="F2502" s="29" t="s">
        <v>1065</v>
      </c>
      <c r="G2502" s="29" t="s">
        <v>1975</v>
      </c>
      <c r="H2502" s="30">
        <v>44729</v>
      </c>
      <c r="I2502" s="30">
        <v>44926</v>
      </c>
      <c r="J2502" s="30" t="s">
        <v>1921</v>
      </c>
      <c r="K2502" s="29" t="s">
        <v>2264</v>
      </c>
      <c r="L2502" s="29" t="s">
        <v>2265</v>
      </c>
      <c r="M2502" s="29" t="s">
        <v>1978</v>
      </c>
      <c r="N2502" s="29" t="s">
        <v>1996</v>
      </c>
      <c r="O2502" s="29" t="s">
        <v>1997</v>
      </c>
      <c r="P2502" s="29" t="s">
        <v>1981</v>
      </c>
      <c r="Q2502" s="29" t="s">
        <v>1982</v>
      </c>
      <c r="R2502" s="30">
        <v>46235</v>
      </c>
      <c r="S2502" s="30"/>
      <c r="T2502" s="30">
        <v>46326</v>
      </c>
      <c r="U2502" s="30"/>
      <c r="V2502" s="29" t="s">
        <v>2000</v>
      </c>
      <c r="W2502" s="29" t="s">
        <v>2001</v>
      </c>
      <c r="X2502" s="30">
        <v>44880</v>
      </c>
      <c r="Y2502" s="29" t="s">
        <v>33</v>
      </c>
    </row>
    <row r="2503" spans="1:25" x14ac:dyDescent="0.25">
      <c r="A2503" s="28" t="s">
        <v>2261</v>
      </c>
      <c r="B2503" s="29" t="s">
        <v>2262</v>
      </c>
      <c r="C2503" s="29" t="s">
        <v>1048</v>
      </c>
      <c r="D2503" s="29" t="s">
        <v>2353</v>
      </c>
      <c r="E2503" s="29" t="s">
        <v>1049</v>
      </c>
      <c r="F2503" s="29" t="s">
        <v>1050</v>
      </c>
      <c r="G2503" s="29" t="s">
        <v>1975</v>
      </c>
      <c r="H2503" s="30">
        <v>44543</v>
      </c>
      <c r="I2503" s="30">
        <v>46410</v>
      </c>
      <c r="J2503" s="30" t="s">
        <v>1921</v>
      </c>
      <c r="K2503" s="29" t="s">
        <v>2264</v>
      </c>
      <c r="L2503" s="29" t="s">
        <v>2265</v>
      </c>
      <c r="M2503" s="29" t="s">
        <v>1978</v>
      </c>
      <c r="N2503" s="29" t="s">
        <v>1979</v>
      </c>
      <c r="O2503" s="29" t="s">
        <v>1980</v>
      </c>
      <c r="P2503" s="29" t="s">
        <v>1981</v>
      </c>
      <c r="Q2503" s="29" t="s">
        <v>1982</v>
      </c>
      <c r="R2503" s="30">
        <v>45607</v>
      </c>
      <c r="S2503" s="30"/>
      <c r="T2503" s="30">
        <v>45716</v>
      </c>
      <c r="U2503" s="30"/>
      <c r="V2503" s="29" t="s">
        <v>2000</v>
      </c>
      <c r="W2503" s="29" t="s">
        <v>2001</v>
      </c>
      <c r="X2503" s="30">
        <v>44880</v>
      </c>
      <c r="Y2503" s="29" t="s">
        <v>33</v>
      </c>
    </row>
    <row r="2504" spans="1:25" x14ac:dyDescent="0.25">
      <c r="A2504" s="28" t="s">
        <v>2261</v>
      </c>
      <c r="B2504" s="29" t="s">
        <v>2262</v>
      </c>
      <c r="C2504" s="29" t="s">
        <v>1048</v>
      </c>
      <c r="D2504" s="29" t="s">
        <v>2353</v>
      </c>
      <c r="E2504" s="29" t="s">
        <v>1049</v>
      </c>
      <c r="F2504" s="29" t="s">
        <v>1050</v>
      </c>
      <c r="G2504" s="29" t="s">
        <v>1975</v>
      </c>
      <c r="H2504" s="30">
        <v>44543</v>
      </c>
      <c r="I2504" s="30">
        <v>46410</v>
      </c>
      <c r="J2504" s="30" t="s">
        <v>1921</v>
      </c>
      <c r="K2504" s="29" t="s">
        <v>2264</v>
      </c>
      <c r="L2504" s="29" t="s">
        <v>2265</v>
      </c>
      <c r="M2504" s="29" t="s">
        <v>1978</v>
      </c>
      <c r="N2504" s="29" t="s">
        <v>1986</v>
      </c>
      <c r="O2504" s="29" t="s">
        <v>1987</v>
      </c>
      <c r="P2504" s="29" t="s">
        <v>1981</v>
      </c>
      <c r="Q2504" s="29" t="s">
        <v>1982</v>
      </c>
      <c r="R2504" s="30">
        <v>45607</v>
      </c>
      <c r="S2504" s="30"/>
      <c r="T2504" s="30">
        <v>45716</v>
      </c>
      <c r="U2504" s="30"/>
      <c r="V2504" s="29" t="s">
        <v>2000</v>
      </c>
      <c r="W2504" s="29" t="s">
        <v>2001</v>
      </c>
      <c r="X2504" s="30">
        <v>44880</v>
      </c>
      <c r="Y2504" s="29" t="s">
        <v>33</v>
      </c>
    </row>
    <row r="2505" spans="1:25" x14ac:dyDescent="0.25">
      <c r="A2505" s="28" t="s">
        <v>2261</v>
      </c>
      <c r="B2505" s="29" t="s">
        <v>2262</v>
      </c>
      <c r="C2505" s="29" t="s">
        <v>1048</v>
      </c>
      <c r="D2505" s="29" t="s">
        <v>2353</v>
      </c>
      <c r="E2505" s="29" t="s">
        <v>1049</v>
      </c>
      <c r="F2505" s="29" t="s">
        <v>1050</v>
      </c>
      <c r="G2505" s="29" t="s">
        <v>1975</v>
      </c>
      <c r="H2505" s="30">
        <v>44543</v>
      </c>
      <c r="I2505" s="30">
        <v>46410</v>
      </c>
      <c r="J2505" s="30" t="s">
        <v>1921</v>
      </c>
      <c r="K2505" s="29" t="s">
        <v>2264</v>
      </c>
      <c r="L2505" s="29" t="s">
        <v>2265</v>
      </c>
      <c r="M2505" s="29" t="s">
        <v>1978</v>
      </c>
      <c r="N2505" s="29" t="s">
        <v>1988</v>
      </c>
      <c r="O2505" s="29" t="s">
        <v>1989</v>
      </c>
      <c r="P2505" s="29" t="s">
        <v>1981</v>
      </c>
      <c r="Q2505" s="29" t="s">
        <v>1982</v>
      </c>
      <c r="R2505" s="30">
        <v>45607</v>
      </c>
      <c r="S2505" s="30"/>
      <c r="T2505" s="30">
        <v>45716</v>
      </c>
      <c r="U2505" s="30"/>
      <c r="V2505" s="29" t="s">
        <v>2000</v>
      </c>
      <c r="W2505" s="29" t="s">
        <v>2001</v>
      </c>
      <c r="X2505" s="30">
        <v>44880</v>
      </c>
      <c r="Y2505" s="29" t="s">
        <v>33</v>
      </c>
    </row>
    <row r="2506" spans="1:25" x14ac:dyDescent="0.25">
      <c r="A2506" s="28" t="s">
        <v>2261</v>
      </c>
      <c r="B2506" s="29" t="s">
        <v>2262</v>
      </c>
      <c r="C2506" s="29" t="s">
        <v>1048</v>
      </c>
      <c r="D2506" s="29" t="s">
        <v>2353</v>
      </c>
      <c r="E2506" s="29" t="s">
        <v>1049</v>
      </c>
      <c r="F2506" s="29" t="s">
        <v>1050</v>
      </c>
      <c r="G2506" s="29" t="s">
        <v>1975</v>
      </c>
      <c r="H2506" s="30">
        <v>44543</v>
      </c>
      <c r="I2506" s="30">
        <v>46410</v>
      </c>
      <c r="J2506" s="30" t="s">
        <v>1921</v>
      </c>
      <c r="K2506" s="29" t="s">
        <v>2264</v>
      </c>
      <c r="L2506" s="29" t="s">
        <v>2265</v>
      </c>
      <c r="M2506" s="29" t="s">
        <v>1978</v>
      </c>
      <c r="N2506" s="29" t="s">
        <v>1990</v>
      </c>
      <c r="O2506" s="29" t="s">
        <v>1991</v>
      </c>
      <c r="P2506" s="29" t="s">
        <v>1981</v>
      </c>
      <c r="Q2506" s="29" t="s">
        <v>1982</v>
      </c>
      <c r="R2506" s="30">
        <v>45607</v>
      </c>
      <c r="S2506" s="30"/>
      <c r="T2506" s="30">
        <v>45716</v>
      </c>
      <c r="U2506" s="30"/>
      <c r="V2506" s="29" t="s">
        <v>2000</v>
      </c>
      <c r="W2506" s="29" t="s">
        <v>2001</v>
      </c>
      <c r="X2506" s="30">
        <v>44880</v>
      </c>
      <c r="Y2506" s="29" t="s">
        <v>33</v>
      </c>
    </row>
    <row r="2507" spans="1:25" x14ac:dyDescent="0.25">
      <c r="A2507" s="28" t="s">
        <v>2261</v>
      </c>
      <c r="B2507" s="29" t="s">
        <v>2262</v>
      </c>
      <c r="C2507" s="29" t="s">
        <v>1048</v>
      </c>
      <c r="D2507" s="29" t="s">
        <v>2353</v>
      </c>
      <c r="E2507" s="29" t="s">
        <v>1049</v>
      </c>
      <c r="F2507" s="29" t="s">
        <v>1050</v>
      </c>
      <c r="G2507" s="29" t="s">
        <v>1975</v>
      </c>
      <c r="H2507" s="30">
        <v>44543</v>
      </c>
      <c r="I2507" s="30">
        <v>46410</v>
      </c>
      <c r="J2507" s="30" t="s">
        <v>1921</v>
      </c>
      <c r="K2507" s="29" t="s">
        <v>2264</v>
      </c>
      <c r="L2507" s="29" t="s">
        <v>2265</v>
      </c>
      <c r="M2507" s="29" t="s">
        <v>1978</v>
      </c>
      <c r="N2507" s="29" t="s">
        <v>1992</v>
      </c>
      <c r="O2507" s="29" t="s">
        <v>1993</v>
      </c>
      <c r="P2507" s="29" t="s">
        <v>1981</v>
      </c>
      <c r="Q2507" s="29" t="s">
        <v>1982</v>
      </c>
      <c r="R2507" s="30">
        <v>45717</v>
      </c>
      <c r="S2507" s="30"/>
      <c r="T2507" s="30">
        <v>45967</v>
      </c>
      <c r="U2507" s="30"/>
      <c r="V2507" s="29" t="s">
        <v>2000</v>
      </c>
      <c r="W2507" s="29" t="s">
        <v>2001</v>
      </c>
      <c r="X2507" s="30">
        <v>44880</v>
      </c>
      <c r="Y2507" s="29" t="s">
        <v>33</v>
      </c>
    </row>
    <row r="2508" spans="1:25" x14ac:dyDescent="0.25">
      <c r="A2508" s="28" t="s">
        <v>2261</v>
      </c>
      <c r="B2508" s="29" t="s">
        <v>2262</v>
      </c>
      <c r="C2508" s="29" t="s">
        <v>1048</v>
      </c>
      <c r="D2508" s="29" t="s">
        <v>2353</v>
      </c>
      <c r="E2508" s="29" t="s">
        <v>1049</v>
      </c>
      <c r="F2508" s="29" t="s">
        <v>1050</v>
      </c>
      <c r="G2508" s="29" t="s">
        <v>1975</v>
      </c>
      <c r="H2508" s="30">
        <v>44543</v>
      </c>
      <c r="I2508" s="30">
        <v>46410</v>
      </c>
      <c r="J2508" s="30" t="s">
        <v>1921</v>
      </c>
      <c r="K2508" s="29" t="s">
        <v>2264</v>
      </c>
      <c r="L2508" s="29" t="s">
        <v>2265</v>
      </c>
      <c r="M2508" s="29" t="s">
        <v>1978</v>
      </c>
      <c r="N2508" s="29" t="s">
        <v>1994</v>
      </c>
      <c r="O2508" s="29" t="s">
        <v>1995</v>
      </c>
      <c r="P2508" s="29" t="s">
        <v>1981</v>
      </c>
      <c r="Q2508" s="29" t="s">
        <v>1982</v>
      </c>
      <c r="R2508" s="30">
        <v>45968</v>
      </c>
      <c r="S2508" s="30"/>
      <c r="T2508" s="30">
        <v>46238</v>
      </c>
      <c r="U2508" s="30"/>
      <c r="V2508" s="29" t="s">
        <v>2000</v>
      </c>
      <c r="W2508" s="29" t="s">
        <v>2001</v>
      </c>
      <c r="X2508" s="30">
        <v>44880</v>
      </c>
      <c r="Y2508" s="29" t="s">
        <v>33</v>
      </c>
    </row>
    <row r="2509" spans="1:25" x14ac:dyDescent="0.25">
      <c r="A2509" s="28" t="s">
        <v>2261</v>
      </c>
      <c r="B2509" s="29" t="s">
        <v>2262</v>
      </c>
      <c r="C2509" s="29" t="s">
        <v>1048</v>
      </c>
      <c r="D2509" s="29" t="s">
        <v>2353</v>
      </c>
      <c r="E2509" s="29" t="s">
        <v>1049</v>
      </c>
      <c r="F2509" s="29" t="s">
        <v>1050</v>
      </c>
      <c r="G2509" s="29" t="s">
        <v>1975</v>
      </c>
      <c r="H2509" s="30">
        <v>44543</v>
      </c>
      <c r="I2509" s="30">
        <v>46410</v>
      </c>
      <c r="J2509" s="30" t="s">
        <v>1921</v>
      </c>
      <c r="K2509" s="29" t="s">
        <v>2264</v>
      </c>
      <c r="L2509" s="29" t="s">
        <v>2265</v>
      </c>
      <c r="M2509" s="29" t="s">
        <v>1978</v>
      </c>
      <c r="N2509" s="29" t="s">
        <v>1996</v>
      </c>
      <c r="O2509" s="29" t="s">
        <v>1997</v>
      </c>
      <c r="P2509" s="29" t="s">
        <v>1981</v>
      </c>
      <c r="Q2509" s="29" t="s">
        <v>1982</v>
      </c>
      <c r="R2509" s="30">
        <v>46239</v>
      </c>
      <c r="S2509" s="30"/>
      <c r="T2509" s="30">
        <v>46299</v>
      </c>
      <c r="U2509" s="30"/>
      <c r="V2509" s="29" t="s">
        <v>2000</v>
      </c>
      <c r="W2509" s="29" t="s">
        <v>2001</v>
      </c>
      <c r="X2509" s="30">
        <v>44880</v>
      </c>
      <c r="Y2509" s="29" t="s">
        <v>33</v>
      </c>
    </row>
    <row r="2510" spans="1:25" x14ac:dyDescent="0.25">
      <c r="A2510" s="28" t="s">
        <v>2261</v>
      </c>
      <c r="B2510" s="29" t="s">
        <v>2262</v>
      </c>
      <c r="C2510" s="29" t="s">
        <v>800</v>
      </c>
      <c r="D2510" s="29" t="s">
        <v>2270</v>
      </c>
      <c r="E2510" s="29" t="s">
        <v>801</v>
      </c>
      <c r="F2510" s="29" t="s">
        <v>802</v>
      </c>
      <c r="G2510" s="29" t="s">
        <v>1975</v>
      </c>
      <c r="H2510" s="30">
        <v>44543</v>
      </c>
      <c r="I2510" s="30">
        <v>44926</v>
      </c>
      <c r="J2510" s="30" t="s">
        <v>1921</v>
      </c>
      <c r="K2510" s="29" t="s">
        <v>2264</v>
      </c>
      <c r="L2510" s="29" t="s">
        <v>2265</v>
      </c>
      <c r="M2510" s="29" t="s">
        <v>1978</v>
      </c>
      <c r="N2510" s="29" t="s">
        <v>1979</v>
      </c>
      <c r="O2510" s="29" t="s">
        <v>1980</v>
      </c>
      <c r="P2510" s="29" t="s">
        <v>1981</v>
      </c>
      <c r="Q2510" s="29" t="s">
        <v>1982</v>
      </c>
      <c r="R2510" s="30">
        <v>44440</v>
      </c>
      <c r="S2510" s="30">
        <v>44488</v>
      </c>
      <c r="T2510" s="30">
        <v>44499</v>
      </c>
      <c r="U2510" s="30">
        <v>44501</v>
      </c>
      <c r="V2510" s="29" t="s">
        <v>2000</v>
      </c>
      <c r="W2510" s="29" t="s">
        <v>2001</v>
      </c>
      <c r="X2510" s="30">
        <v>44880</v>
      </c>
      <c r="Y2510" s="29" t="s">
        <v>1985</v>
      </c>
    </row>
    <row r="2511" spans="1:25" x14ac:dyDescent="0.25">
      <c r="A2511" s="28" t="s">
        <v>2261</v>
      </c>
      <c r="B2511" s="29" t="s">
        <v>2262</v>
      </c>
      <c r="C2511" s="29" t="s">
        <v>800</v>
      </c>
      <c r="D2511" s="29" t="s">
        <v>2270</v>
      </c>
      <c r="E2511" s="29" t="s">
        <v>801</v>
      </c>
      <c r="F2511" s="29" t="s">
        <v>802</v>
      </c>
      <c r="G2511" s="29" t="s">
        <v>1975</v>
      </c>
      <c r="H2511" s="30">
        <v>44543</v>
      </c>
      <c r="I2511" s="30">
        <v>44926</v>
      </c>
      <c r="J2511" s="30" t="s">
        <v>1921</v>
      </c>
      <c r="K2511" s="29" t="s">
        <v>2264</v>
      </c>
      <c r="L2511" s="29" t="s">
        <v>2265</v>
      </c>
      <c r="M2511" s="29" t="s">
        <v>1978</v>
      </c>
      <c r="N2511" s="29" t="s">
        <v>1986</v>
      </c>
      <c r="O2511" s="29" t="s">
        <v>1987</v>
      </c>
      <c r="P2511" s="29" t="s">
        <v>1981</v>
      </c>
      <c r="Q2511" s="29" t="s">
        <v>1982</v>
      </c>
      <c r="R2511" s="30">
        <v>44459</v>
      </c>
      <c r="S2511" s="30">
        <v>44488</v>
      </c>
      <c r="T2511" s="30">
        <v>44489</v>
      </c>
      <c r="U2511" s="30">
        <v>44501</v>
      </c>
      <c r="V2511" s="29" t="s">
        <v>2000</v>
      </c>
      <c r="W2511" s="29" t="s">
        <v>2001</v>
      </c>
      <c r="X2511" s="30">
        <v>44880</v>
      </c>
      <c r="Y2511" s="29" t="s">
        <v>1985</v>
      </c>
    </row>
    <row r="2512" spans="1:25" x14ac:dyDescent="0.25">
      <c r="A2512" s="28" t="s">
        <v>2261</v>
      </c>
      <c r="B2512" s="29" t="s">
        <v>2262</v>
      </c>
      <c r="C2512" s="29" t="s">
        <v>800</v>
      </c>
      <c r="D2512" s="29" t="s">
        <v>2270</v>
      </c>
      <c r="E2512" s="29" t="s">
        <v>801</v>
      </c>
      <c r="F2512" s="29" t="s">
        <v>802</v>
      </c>
      <c r="G2512" s="29" t="s">
        <v>1975</v>
      </c>
      <c r="H2512" s="30">
        <v>44543</v>
      </c>
      <c r="I2512" s="30">
        <v>44926</v>
      </c>
      <c r="J2512" s="30" t="s">
        <v>1921</v>
      </c>
      <c r="K2512" s="29" t="s">
        <v>2264</v>
      </c>
      <c r="L2512" s="29" t="s">
        <v>2265</v>
      </c>
      <c r="M2512" s="29" t="s">
        <v>1978</v>
      </c>
      <c r="N2512" s="29" t="s">
        <v>1988</v>
      </c>
      <c r="O2512" s="29" t="s">
        <v>1989</v>
      </c>
      <c r="P2512" s="29" t="s">
        <v>1981</v>
      </c>
      <c r="Q2512" s="29" t="s">
        <v>1982</v>
      </c>
      <c r="R2512" s="30">
        <v>44530</v>
      </c>
      <c r="S2512" s="30">
        <v>44501</v>
      </c>
      <c r="T2512" s="30">
        <v>44539</v>
      </c>
      <c r="U2512" s="30">
        <v>44540</v>
      </c>
      <c r="V2512" s="29" t="s">
        <v>2000</v>
      </c>
      <c r="W2512" s="29" t="s">
        <v>2001</v>
      </c>
      <c r="X2512" s="30">
        <v>44880</v>
      </c>
      <c r="Y2512" s="29" t="s">
        <v>1985</v>
      </c>
    </row>
    <row r="2513" spans="1:25" x14ac:dyDescent="0.25">
      <c r="A2513" s="28" t="s">
        <v>2261</v>
      </c>
      <c r="B2513" s="29" t="s">
        <v>2262</v>
      </c>
      <c r="C2513" s="29" t="s">
        <v>800</v>
      </c>
      <c r="D2513" s="29" t="s">
        <v>2270</v>
      </c>
      <c r="E2513" s="29" t="s">
        <v>801</v>
      </c>
      <c r="F2513" s="29" t="s">
        <v>802</v>
      </c>
      <c r="G2513" s="29" t="s">
        <v>1975</v>
      </c>
      <c r="H2513" s="30">
        <v>44543</v>
      </c>
      <c r="I2513" s="30">
        <v>44926</v>
      </c>
      <c r="J2513" s="30" t="s">
        <v>1921</v>
      </c>
      <c r="K2513" s="29" t="s">
        <v>2264</v>
      </c>
      <c r="L2513" s="29" t="s">
        <v>2265</v>
      </c>
      <c r="M2513" s="29" t="s">
        <v>1978</v>
      </c>
      <c r="N2513" s="29" t="s">
        <v>1990</v>
      </c>
      <c r="O2513" s="29" t="s">
        <v>1991</v>
      </c>
      <c r="P2513" s="29" t="s">
        <v>1981</v>
      </c>
      <c r="Q2513" s="29" t="s">
        <v>1982</v>
      </c>
      <c r="R2513" s="30">
        <v>45260</v>
      </c>
      <c r="S2513" s="30">
        <v>45260</v>
      </c>
      <c r="T2513" s="30">
        <v>45746</v>
      </c>
      <c r="U2513" s="30"/>
      <c r="V2513" s="29" t="s">
        <v>2000</v>
      </c>
      <c r="W2513" s="29" t="s">
        <v>2001</v>
      </c>
      <c r="X2513" s="30">
        <v>44880</v>
      </c>
      <c r="Y2513" s="29" t="s">
        <v>1985</v>
      </c>
    </row>
    <row r="2514" spans="1:25" x14ac:dyDescent="0.25">
      <c r="A2514" s="28" t="s">
        <v>2261</v>
      </c>
      <c r="B2514" s="29" t="s">
        <v>2262</v>
      </c>
      <c r="C2514" s="29" t="s">
        <v>800</v>
      </c>
      <c r="D2514" s="29" t="s">
        <v>2270</v>
      </c>
      <c r="E2514" s="29" t="s">
        <v>801</v>
      </c>
      <c r="F2514" s="29" t="s">
        <v>802</v>
      </c>
      <c r="G2514" s="29" t="s">
        <v>1975</v>
      </c>
      <c r="H2514" s="30">
        <v>44543</v>
      </c>
      <c r="I2514" s="30">
        <v>44926</v>
      </c>
      <c r="J2514" s="30" t="s">
        <v>1921</v>
      </c>
      <c r="K2514" s="29" t="s">
        <v>2264</v>
      </c>
      <c r="L2514" s="29" t="s">
        <v>2265</v>
      </c>
      <c r="M2514" s="29" t="s">
        <v>1978</v>
      </c>
      <c r="N2514" s="29" t="s">
        <v>1992</v>
      </c>
      <c r="O2514" s="29" t="s">
        <v>1993</v>
      </c>
      <c r="P2514" s="29" t="s">
        <v>1981</v>
      </c>
      <c r="Q2514" s="29" t="s">
        <v>1982</v>
      </c>
      <c r="R2514" s="30">
        <v>45748</v>
      </c>
      <c r="S2514" s="30"/>
      <c r="T2514" s="30">
        <v>45807</v>
      </c>
      <c r="U2514" s="30"/>
      <c r="V2514" s="29" t="s">
        <v>2000</v>
      </c>
      <c r="W2514" s="29" t="s">
        <v>2001</v>
      </c>
      <c r="X2514" s="30">
        <v>44880</v>
      </c>
      <c r="Y2514" s="29" t="s">
        <v>1985</v>
      </c>
    </row>
    <row r="2515" spans="1:25" x14ac:dyDescent="0.25">
      <c r="A2515" s="28" t="s">
        <v>2261</v>
      </c>
      <c r="B2515" s="29" t="s">
        <v>2262</v>
      </c>
      <c r="C2515" s="29" t="s">
        <v>800</v>
      </c>
      <c r="D2515" s="29" t="s">
        <v>2270</v>
      </c>
      <c r="E2515" s="29" t="s">
        <v>801</v>
      </c>
      <c r="F2515" s="29" t="s">
        <v>802</v>
      </c>
      <c r="G2515" s="29" t="s">
        <v>1975</v>
      </c>
      <c r="H2515" s="30">
        <v>44543</v>
      </c>
      <c r="I2515" s="30">
        <v>44926</v>
      </c>
      <c r="J2515" s="30" t="s">
        <v>1921</v>
      </c>
      <c r="K2515" s="29" t="s">
        <v>2264</v>
      </c>
      <c r="L2515" s="29" t="s">
        <v>2265</v>
      </c>
      <c r="M2515" s="29" t="s">
        <v>1978</v>
      </c>
      <c r="N2515" s="29" t="s">
        <v>1994</v>
      </c>
      <c r="O2515" s="29" t="s">
        <v>1995</v>
      </c>
      <c r="P2515" s="29" t="s">
        <v>1981</v>
      </c>
      <c r="Q2515" s="29" t="s">
        <v>1982</v>
      </c>
      <c r="R2515" s="30">
        <v>45809</v>
      </c>
      <c r="S2515" s="30"/>
      <c r="T2515" s="30">
        <v>46325</v>
      </c>
      <c r="U2515" s="30"/>
      <c r="V2515" s="29" t="s">
        <v>2000</v>
      </c>
      <c r="W2515" s="29" t="s">
        <v>2001</v>
      </c>
      <c r="X2515" s="30">
        <v>44880</v>
      </c>
      <c r="Y2515" s="29" t="s">
        <v>1985</v>
      </c>
    </row>
    <row r="2516" spans="1:25" x14ac:dyDescent="0.25">
      <c r="A2516" s="28" t="s">
        <v>2261</v>
      </c>
      <c r="B2516" s="29" t="s">
        <v>2262</v>
      </c>
      <c r="C2516" s="29" t="s">
        <v>800</v>
      </c>
      <c r="D2516" s="29" t="s">
        <v>2270</v>
      </c>
      <c r="E2516" s="29" t="s">
        <v>801</v>
      </c>
      <c r="F2516" s="29" t="s">
        <v>802</v>
      </c>
      <c r="G2516" s="29" t="s">
        <v>1975</v>
      </c>
      <c r="H2516" s="30">
        <v>44543</v>
      </c>
      <c r="I2516" s="30">
        <v>44926</v>
      </c>
      <c r="J2516" s="30" t="s">
        <v>1921</v>
      </c>
      <c r="K2516" s="29" t="s">
        <v>2264</v>
      </c>
      <c r="L2516" s="29" t="s">
        <v>2265</v>
      </c>
      <c r="M2516" s="29" t="s">
        <v>1978</v>
      </c>
      <c r="N2516" s="29" t="s">
        <v>1996</v>
      </c>
      <c r="O2516" s="29" t="s">
        <v>1997</v>
      </c>
      <c r="P2516" s="29" t="s">
        <v>1981</v>
      </c>
      <c r="Q2516" s="29" t="s">
        <v>1982</v>
      </c>
      <c r="R2516" s="30">
        <v>46327</v>
      </c>
      <c r="S2516" s="30"/>
      <c r="T2516" s="30">
        <v>46386</v>
      </c>
      <c r="U2516" s="30"/>
      <c r="V2516" s="29" t="s">
        <v>2000</v>
      </c>
      <c r="W2516" s="29" t="s">
        <v>2001</v>
      </c>
      <c r="X2516" s="30">
        <v>44880</v>
      </c>
      <c r="Y2516" s="29" t="s">
        <v>1985</v>
      </c>
    </row>
    <row r="2517" spans="1:25" x14ac:dyDescent="0.25">
      <c r="A2517" s="28" t="s">
        <v>2261</v>
      </c>
      <c r="B2517" s="29" t="s">
        <v>2262</v>
      </c>
      <c r="C2517" s="29" t="s">
        <v>1066</v>
      </c>
      <c r="D2517" s="29" t="s">
        <v>2359</v>
      </c>
      <c r="E2517" s="29" t="s">
        <v>1067</v>
      </c>
      <c r="F2517" s="29" t="s">
        <v>1068</v>
      </c>
      <c r="G2517" s="29" t="s">
        <v>1975</v>
      </c>
      <c r="H2517" s="30">
        <v>44545</v>
      </c>
      <c r="I2517" s="30">
        <v>46022</v>
      </c>
      <c r="J2517" s="30" t="s">
        <v>1921</v>
      </c>
      <c r="K2517" s="29" t="s">
        <v>2264</v>
      </c>
      <c r="L2517" s="29" t="s">
        <v>2265</v>
      </c>
      <c r="M2517" s="29" t="s">
        <v>1978</v>
      </c>
      <c r="N2517" s="29" t="s">
        <v>1979</v>
      </c>
      <c r="O2517" s="29" t="s">
        <v>1980</v>
      </c>
      <c r="P2517" s="29" t="s">
        <v>1981</v>
      </c>
      <c r="Q2517" s="29" t="s">
        <v>1982</v>
      </c>
      <c r="R2517" s="30">
        <v>44536</v>
      </c>
      <c r="S2517" s="30">
        <v>44536</v>
      </c>
      <c r="T2517" s="30">
        <v>44539</v>
      </c>
      <c r="U2517" s="30">
        <v>44539</v>
      </c>
      <c r="V2517" s="29" t="s">
        <v>2000</v>
      </c>
      <c r="W2517" s="29" t="s">
        <v>2001</v>
      </c>
      <c r="X2517" s="30">
        <v>44880</v>
      </c>
      <c r="Y2517" s="29" t="s">
        <v>1985</v>
      </c>
    </row>
    <row r="2518" spans="1:25" x14ac:dyDescent="0.25">
      <c r="A2518" s="28" t="s">
        <v>2261</v>
      </c>
      <c r="B2518" s="29" t="s">
        <v>2262</v>
      </c>
      <c r="C2518" s="29" t="s">
        <v>1066</v>
      </c>
      <c r="D2518" s="29" t="s">
        <v>2359</v>
      </c>
      <c r="E2518" s="29" t="s">
        <v>1067</v>
      </c>
      <c r="F2518" s="29" t="s">
        <v>1068</v>
      </c>
      <c r="G2518" s="29" t="s">
        <v>1975</v>
      </c>
      <c r="H2518" s="30">
        <v>44545</v>
      </c>
      <c r="I2518" s="30">
        <v>46022</v>
      </c>
      <c r="J2518" s="30" t="s">
        <v>1921</v>
      </c>
      <c r="K2518" s="29" t="s">
        <v>2264</v>
      </c>
      <c r="L2518" s="29" t="s">
        <v>2265</v>
      </c>
      <c r="M2518" s="29" t="s">
        <v>1978</v>
      </c>
      <c r="N2518" s="29" t="s">
        <v>1986</v>
      </c>
      <c r="O2518" s="29" t="s">
        <v>1987</v>
      </c>
      <c r="P2518" s="29" t="s">
        <v>1981</v>
      </c>
      <c r="Q2518" s="29" t="s">
        <v>1982</v>
      </c>
      <c r="R2518" s="30">
        <v>44540</v>
      </c>
      <c r="S2518" s="30">
        <v>44540</v>
      </c>
      <c r="T2518" s="30">
        <v>44543</v>
      </c>
      <c r="U2518" s="30">
        <v>44543</v>
      </c>
      <c r="V2518" s="29" t="s">
        <v>2000</v>
      </c>
      <c r="W2518" s="29" t="s">
        <v>2001</v>
      </c>
      <c r="X2518" s="30">
        <v>44880</v>
      </c>
      <c r="Y2518" s="29" t="s">
        <v>1985</v>
      </c>
    </row>
    <row r="2519" spans="1:25" x14ac:dyDescent="0.25">
      <c r="A2519" s="28" t="s">
        <v>2261</v>
      </c>
      <c r="B2519" s="29" t="s">
        <v>2262</v>
      </c>
      <c r="C2519" s="29" t="s">
        <v>1066</v>
      </c>
      <c r="D2519" s="29" t="s">
        <v>2359</v>
      </c>
      <c r="E2519" s="29" t="s">
        <v>1067</v>
      </c>
      <c r="F2519" s="29" t="s">
        <v>1068</v>
      </c>
      <c r="G2519" s="29" t="s">
        <v>1975</v>
      </c>
      <c r="H2519" s="30">
        <v>44545</v>
      </c>
      <c r="I2519" s="30">
        <v>46022</v>
      </c>
      <c r="J2519" s="30" t="s">
        <v>1921</v>
      </c>
      <c r="K2519" s="29" t="s">
        <v>2264</v>
      </c>
      <c r="L2519" s="29" t="s">
        <v>2265</v>
      </c>
      <c r="M2519" s="29" t="s">
        <v>1978</v>
      </c>
      <c r="N2519" s="29" t="s">
        <v>1988</v>
      </c>
      <c r="O2519" s="29" t="s">
        <v>1989</v>
      </c>
      <c r="P2519" s="29" t="s">
        <v>1981</v>
      </c>
      <c r="Q2519" s="29" t="s">
        <v>1982</v>
      </c>
      <c r="R2519" s="30">
        <v>44544</v>
      </c>
      <c r="S2519" s="30">
        <v>44544</v>
      </c>
      <c r="T2519" s="30">
        <v>44545</v>
      </c>
      <c r="U2519" s="30">
        <v>44545</v>
      </c>
      <c r="V2519" s="29" t="s">
        <v>2000</v>
      </c>
      <c r="W2519" s="29" t="s">
        <v>2001</v>
      </c>
      <c r="X2519" s="30">
        <v>44880</v>
      </c>
      <c r="Y2519" s="29" t="s">
        <v>1985</v>
      </c>
    </row>
    <row r="2520" spans="1:25" x14ac:dyDescent="0.25">
      <c r="A2520" s="28" t="s">
        <v>2261</v>
      </c>
      <c r="B2520" s="29" t="s">
        <v>2262</v>
      </c>
      <c r="C2520" s="29" t="s">
        <v>1066</v>
      </c>
      <c r="D2520" s="29" t="s">
        <v>2359</v>
      </c>
      <c r="E2520" s="29" t="s">
        <v>1067</v>
      </c>
      <c r="F2520" s="29" t="s">
        <v>1068</v>
      </c>
      <c r="G2520" s="29" t="s">
        <v>1975</v>
      </c>
      <c r="H2520" s="30">
        <v>44545</v>
      </c>
      <c r="I2520" s="30">
        <v>46022</v>
      </c>
      <c r="J2520" s="30" t="s">
        <v>1921</v>
      </c>
      <c r="K2520" s="29" t="s">
        <v>2264</v>
      </c>
      <c r="L2520" s="29" t="s">
        <v>2265</v>
      </c>
      <c r="M2520" s="29" t="s">
        <v>1978</v>
      </c>
      <c r="N2520" s="29" t="s">
        <v>1990</v>
      </c>
      <c r="O2520" s="29" t="s">
        <v>1991</v>
      </c>
      <c r="P2520" s="29" t="s">
        <v>1981</v>
      </c>
      <c r="Q2520" s="29" t="s">
        <v>1982</v>
      </c>
      <c r="R2520" s="30">
        <v>45108</v>
      </c>
      <c r="S2520" s="30">
        <v>45289</v>
      </c>
      <c r="T2520" s="30">
        <v>45169</v>
      </c>
      <c r="U2520" s="30">
        <v>45708</v>
      </c>
      <c r="V2520" s="29" t="s">
        <v>2000</v>
      </c>
      <c r="W2520" s="29" t="s">
        <v>2001</v>
      </c>
      <c r="X2520" s="30">
        <v>44880</v>
      </c>
      <c r="Y2520" s="29" t="s">
        <v>1985</v>
      </c>
    </row>
    <row r="2521" spans="1:25" x14ac:dyDescent="0.25">
      <c r="A2521" s="28" t="s">
        <v>2261</v>
      </c>
      <c r="B2521" s="29" t="s">
        <v>2262</v>
      </c>
      <c r="C2521" s="29" t="s">
        <v>1066</v>
      </c>
      <c r="D2521" s="29" t="s">
        <v>2359</v>
      </c>
      <c r="E2521" s="29" t="s">
        <v>1067</v>
      </c>
      <c r="F2521" s="29" t="s">
        <v>1068</v>
      </c>
      <c r="G2521" s="29" t="s">
        <v>1975</v>
      </c>
      <c r="H2521" s="30">
        <v>44545</v>
      </c>
      <c r="I2521" s="30">
        <v>46022</v>
      </c>
      <c r="J2521" s="30" t="s">
        <v>1921</v>
      </c>
      <c r="K2521" s="29" t="s">
        <v>2264</v>
      </c>
      <c r="L2521" s="29" t="s">
        <v>2265</v>
      </c>
      <c r="M2521" s="29" t="s">
        <v>1978</v>
      </c>
      <c r="N2521" s="29" t="s">
        <v>1992</v>
      </c>
      <c r="O2521" s="29" t="s">
        <v>1993</v>
      </c>
      <c r="P2521" s="29" t="s">
        <v>1981</v>
      </c>
      <c r="Q2521" s="29" t="s">
        <v>1982</v>
      </c>
      <c r="R2521" s="30">
        <v>45712</v>
      </c>
      <c r="S2521" s="30">
        <v>45712</v>
      </c>
      <c r="T2521" s="30">
        <v>45808</v>
      </c>
      <c r="U2521" s="30"/>
      <c r="V2521" s="29" t="s">
        <v>2000</v>
      </c>
      <c r="W2521" s="29" t="s">
        <v>2001</v>
      </c>
      <c r="X2521" s="30">
        <v>44880</v>
      </c>
      <c r="Y2521" s="29" t="s">
        <v>1985</v>
      </c>
    </row>
    <row r="2522" spans="1:25" x14ac:dyDescent="0.25">
      <c r="A2522" s="28" t="s">
        <v>2261</v>
      </c>
      <c r="B2522" s="29" t="s">
        <v>2262</v>
      </c>
      <c r="C2522" s="29" t="s">
        <v>1066</v>
      </c>
      <c r="D2522" s="29" t="s">
        <v>2359</v>
      </c>
      <c r="E2522" s="29" t="s">
        <v>1067</v>
      </c>
      <c r="F2522" s="29" t="s">
        <v>1068</v>
      </c>
      <c r="G2522" s="29" t="s">
        <v>1975</v>
      </c>
      <c r="H2522" s="30">
        <v>44545</v>
      </c>
      <c r="I2522" s="30">
        <v>46022</v>
      </c>
      <c r="J2522" s="30" t="s">
        <v>1921</v>
      </c>
      <c r="K2522" s="29" t="s">
        <v>2264</v>
      </c>
      <c r="L2522" s="29" t="s">
        <v>2265</v>
      </c>
      <c r="M2522" s="29" t="s">
        <v>1978</v>
      </c>
      <c r="N2522" s="29" t="s">
        <v>1994</v>
      </c>
      <c r="O2522" s="29" t="s">
        <v>1995</v>
      </c>
      <c r="P2522" s="29" t="s">
        <v>1981</v>
      </c>
      <c r="Q2522" s="29" t="s">
        <v>1982</v>
      </c>
      <c r="R2522" s="30">
        <v>45809</v>
      </c>
      <c r="S2522" s="30"/>
      <c r="T2522" s="30">
        <v>46174</v>
      </c>
      <c r="U2522" s="30"/>
      <c r="V2522" s="29" t="s">
        <v>2000</v>
      </c>
      <c r="W2522" s="29" t="s">
        <v>2001</v>
      </c>
      <c r="X2522" s="30">
        <v>44880</v>
      </c>
      <c r="Y2522" s="29" t="s">
        <v>1985</v>
      </c>
    </row>
    <row r="2523" spans="1:25" x14ac:dyDescent="0.25">
      <c r="A2523" s="28" t="s">
        <v>2261</v>
      </c>
      <c r="B2523" s="29" t="s">
        <v>2262</v>
      </c>
      <c r="C2523" s="29" t="s">
        <v>1066</v>
      </c>
      <c r="D2523" s="29" t="s">
        <v>2359</v>
      </c>
      <c r="E2523" s="29" t="s">
        <v>1067</v>
      </c>
      <c r="F2523" s="29" t="s">
        <v>1068</v>
      </c>
      <c r="G2523" s="29" t="s">
        <v>1975</v>
      </c>
      <c r="H2523" s="30">
        <v>44545</v>
      </c>
      <c r="I2523" s="30">
        <v>46022</v>
      </c>
      <c r="J2523" s="30" t="s">
        <v>1921</v>
      </c>
      <c r="K2523" s="29" t="s">
        <v>2264</v>
      </c>
      <c r="L2523" s="29" t="s">
        <v>2265</v>
      </c>
      <c r="M2523" s="29" t="s">
        <v>1978</v>
      </c>
      <c r="N2523" s="29" t="s">
        <v>1996</v>
      </c>
      <c r="O2523" s="29" t="s">
        <v>1997</v>
      </c>
      <c r="P2523" s="29" t="s">
        <v>1981</v>
      </c>
      <c r="Q2523" s="29" t="s">
        <v>1982</v>
      </c>
      <c r="R2523" s="30">
        <v>46204</v>
      </c>
      <c r="S2523" s="30"/>
      <c r="T2523" s="30">
        <v>46387</v>
      </c>
      <c r="U2523" s="30"/>
      <c r="V2523" s="29" t="s">
        <v>2000</v>
      </c>
      <c r="W2523" s="29" t="s">
        <v>2001</v>
      </c>
      <c r="X2523" s="30">
        <v>44880</v>
      </c>
      <c r="Y2523" s="29" t="s">
        <v>1985</v>
      </c>
    </row>
    <row r="2524" spans="1:25" x14ac:dyDescent="0.25">
      <c r="A2524" s="28" t="s">
        <v>2261</v>
      </c>
      <c r="B2524" s="29" t="s">
        <v>2262</v>
      </c>
      <c r="C2524" s="29" t="s">
        <v>854</v>
      </c>
      <c r="D2524" s="29" t="s">
        <v>2288</v>
      </c>
      <c r="E2524" s="29" t="s">
        <v>855</v>
      </c>
      <c r="F2524" s="29" t="s">
        <v>856</v>
      </c>
      <c r="G2524" s="29" t="s">
        <v>1975</v>
      </c>
      <c r="H2524" s="30">
        <v>44543</v>
      </c>
      <c r="I2524" s="30">
        <v>45657</v>
      </c>
      <c r="J2524" s="30" t="s">
        <v>1921</v>
      </c>
      <c r="K2524" s="29" t="s">
        <v>2264</v>
      </c>
      <c r="L2524" s="29" t="s">
        <v>2265</v>
      </c>
      <c r="M2524" s="29" t="s">
        <v>1978</v>
      </c>
      <c r="N2524" s="29" t="s">
        <v>1979</v>
      </c>
      <c r="O2524" s="29" t="s">
        <v>1980</v>
      </c>
      <c r="P2524" s="29" t="s">
        <v>1981</v>
      </c>
      <c r="Q2524" s="29" t="s">
        <v>1982</v>
      </c>
      <c r="R2524" s="30">
        <v>44550</v>
      </c>
      <c r="S2524" s="30">
        <v>44550</v>
      </c>
      <c r="T2524" s="30">
        <v>44554</v>
      </c>
      <c r="U2524" s="30">
        <v>44554</v>
      </c>
      <c r="V2524" s="29" t="s">
        <v>1983</v>
      </c>
      <c r="W2524" s="29" t="s">
        <v>1984</v>
      </c>
      <c r="X2524" s="30">
        <v>44880</v>
      </c>
      <c r="Y2524" s="29" t="s">
        <v>1985</v>
      </c>
    </row>
    <row r="2525" spans="1:25" x14ac:dyDescent="0.25">
      <c r="A2525" s="28" t="s">
        <v>2261</v>
      </c>
      <c r="B2525" s="29" t="s">
        <v>2262</v>
      </c>
      <c r="C2525" s="29" t="s">
        <v>854</v>
      </c>
      <c r="D2525" s="29" t="s">
        <v>2288</v>
      </c>
      <c r="E2525" s="29" t="s">
        <v>855</v>
      </c>
      <c r="F2525" s="29" t="s">
        <v>856</v>
      </c>
      <c r="G2525" s="29" t="s">
        <v>1975</v>
      </c>
      <c r="H2525" s="30">
        <v>44543</v>
      </c>
      <c r="I2525" s="30">
        <v>45657</v>
      </c>
      <c r="J2525" s="30" t="s">
        <v>1921</v>
      </c>
      <c r="K2525" s="29" t="s">
        <v>2264</v>
      </c>
      <c r="L2525" s="29" t="s">
        <v>2265</v>
      </c>
      <c r="M2525" s="29" t="s">
        <v>1978</v>
      </c>
      <c r="N2525" s="29" t="s">
        <v>1986</v>
      </c>
      <c r="O2525" s="29" t="s">
        <v>1987</v>
      </c>
      <c r="P2525" s="29" t="s">
        <v>1981</v>
      </c>
      <c r="Q2525" s="29" t="s">
        <v>1982</v>
      </c>
      <c r="R2525" s="30">
        <v>44554</v>
      </c>
      <c r="S2525" s="30">
        <v>44554</v>
      </c>
      <c r="T2525" s="30">
        <v>44560</v>
      </c>
      <c r="U2525" s="30">
        <v>44560</v>
      </c>
      <c r="V2525" s="29" t="s">
        <v>1983</v>
      </c>
      <c r="W2525" s="29" t="s">
        <v>1984</v>
      </c>
      <c r="X2525" s="30">
        <v>44880</v>
      </c>
      <c r="Y2525" s="29" t="s">
        <v>1985</v>
      </c>
    </row>
    <row r="2526" spans="1:25" x14ac:dyDescent="0.25">
      <c r="A2526" s="28" t="s">
        <v>2261</v>
      </c>
      <c r="B2526" s="29" t="s">
        <v>2262</v>
      </c>
      <c r="C2526" s="29" t="s">
        <v>854</v>
      </c>
      <c r="D2526" s="29" t="s">
        <v>2288</v>
      </c>
      <c r="E2526" s="29" t="s">
        <v>855</v>
      </c>
      <c r="F2526" s="29" t="s">
        <v>856</v>
      </c>
      <c r="G2526" s="29" t="s">
        <v>1975</v>
      </c>
      <c r="H2526" s="30">
        <v>44543</v>
      </c>
      <c r="I2526" s="30">
        <v>45657</v>
      </c>
      <c r="J2526" s="30" t="s">
        <v>1921</v>
      </c>
      <c r="K2526" s="29" t="s">
        <v>2264</v>
      </c>
      <c r="L2526" s="29" t="s">
        <v>2265</v>
      </c>
      <c r="M2526" s="29" t="s">
        <v>1978</v>
      </c>
      <c r="N2526" s="29" t="s">
        <v>1988</v>
      </c>
      <c r="O2526" s="29" t="s">
        <v>1989</v>
      </c>
      <c r="P2526" s="29" t="s">
        <v>1981</v>
      </c>
      <c r="Q2526" s="29" t="s">
        <v>1982</v>
      </c>
      <c r="R2526" s="30">
        <v>45131</v>
      </c>
      <c r="S2526" s="30">
        <v>45131</v>
      </c>
      <c r="T2526" s="30">
        <v>45497</v>
      </c>
      <c r="U2526" s="30"/>
      <c r="V2526" s="29" t="s">
        <v>1983</v>
      </c>
      <c r="W2526" s="29" t="s">
        <v>1984</v>
      </c>
      <c r="X2526" s="30">
        <v>44880</v>
      </c>
      <c r="Y2526" s="29" t="s">
        <v>1985</v>
      </c>
    </row>
    <row r="2527" spans="1:25" x14ac:dyDescent="0.25">
      <c r="A2527" s="28" t="s">
        <v>2261</v>
      </c>
      <c r="B2527" s="29" t="s">
        <v>2262</v>
      </c>
      <c r="C2527" s="29" t="s">
        <v>854</v>
      </c>
      <c r="D2527" s="29" t="s">
        <v>2288</v>
      </c>
      <c r="E2527" s="29" t="s">
        <v>855</v>
      </c>
      <c r="F2527" s="29" t="s">
        <v>856</v>
      </c>
      <c r="G2527" s="29" t="s">
        <v>1975</v>
      </c>
      <c r="H2527" s="30">
        <v>44543</v>
      </c>
      <c r="I2527" s="30">
        <v>45657</v>
      </c>
      <c r="J2527" s="30" t="s">
        <v>1921</v>
      </c>
      <c r="K2527" s="29" t="s">
        <v>2264</v>
      </c>
      <c r="L2527" s="29" t="s">
        <v>2265</v>
      </c>
      <c r="M2527" s="29" t="s">
        <v>1978</v>
      </c>
      <c r="N2527" s="29" t="s">
        <v>1990</v>
      </c>
      <c r="O2527" s="29" t="s">
        <v>1991</v>
      </c>
      <c r="P2527" s="29" t="s">
        <v>1981</v>
      </c>
      <c r="Q2527" s="29" t="s">
        <v>1982</v>
      </c>
      <c r="R2527" s="30">
        <v>45342</v>
      </c>
      <c r="S2527" s="30">
        <v>45342</v>
      </c>
      <c r="T2527" s="30">
        <v>45657</v>
      </c>
      <c r="U2527" s="30"/>
      <c r="V2527" s="29" t="s">
        <v>1983</v>
      </c>
      <c r="W2527" s="29" t="s">
        <v>1984</v>
      </c>
      <c r="X2527" s="30">
        <v>44880</v>
      </c>
      <c r="Y2527" s="29" t="s">
        <v>1985</v>
      </c>
    </row>
    <row r="2528" spans="1:25" x14ac:dyDescent="0.25">
      <c r="A2528" s="28" t="s">
        <v>2261</v>
      </c>
      <c r="B2528" s="29" t="s">
        <v>2262</v>
      </c>
      <c r="C2528" s="29" t="s">
        <v>854</v>
      </c>
      <c r="D2528" s="29" t="s">
        <v>2288</v>
      </c>
      <c r="E2528" s="29" t="s">
        <v>855</v>
      </c>
      <c r="F2528" s="29" t="s">
        <v>856</v>
      </c>
      <c r="G2528" s="29" t="s">
        <v>1975</v>
      </c>
      <c r="H2528" s="30">
        <v>44543</v>
      </c>
      <c r="I2528" s="30">
        <v>45657</v>
      </c>
      <c r="J2528" s="30" t="s">
        <v>1921</v>
      </c>
      <c r="K2528" s="29" t="s">
        <v>2264</v>
      </c>
      <c r="L2528" s="29" t="s">
        <v>2265</v>
      </c>
      <c r="M2528" s="29" t="s">
        <v>1978</v>
      </c>
      <c r="N2528" s="29" t="s">
        <v>1992</v>
      </c>
      <c r="O2528" s="29" t="s">
        <v>1993</v>
      </c>
      <c r="P2528" s="29" t="s">
        <v>1981</v>
      </c>
      <c r="Q2528" s="29" t="s">
        <v>1982</v>
      </c>
      <c r="R2528" s="30">
        <v>45689</v>
      </c>
      <c r="S2528" s="30"/>
      <c r="T2528" s="30">
        <v>45748</v>
      </c>
      <c r="U2528" s="30"/>
      <c r="V2528" s="29" t="s">
        <v>1983</v>
      </c>
      <c r="W2528" s="29" t="s">
        <v>1984</v>
      </c>
      <c r="X2528" s="30">
        <v>44880</v>
      </c>
      <c r="Y2528" s="29" t="s">
        <v>1985</v>
      </c>
    </row>
    <row r="2529" spans="1:25" x14ac:dyDescent="0.25">
      <c r="A2529" s="28" t="s">
        <v>2261</v>
      </c>
      <c r="B2529" s="29" t="s">
        <v>2262</v>
      </c>
      <c r="C2529" s="29" t="s">
        <v>854</v>
      </c>
      <c r="D2529" s="29" t="s">
        <v>2288</v>
      </c>
      <c r="E2529" s="29" t="s">
        <v>855</v>
      </c>
      <c r="F2529" s="29" t="s">
        <v>856</v>
      </c>
      <c r="G2529" s="29" t="s">
        <v>1975</v>
      </c>
      <c r="H2529" s="30">
        <v>44543</v>
      </c>
      <c r="I2529" s="30">
        <v>45657</v>
      </c>
      <c r="J2529" s="30" t="s">
        <v>1921</v>
      </c>
      <c r="K2529" s="29" t="s">
        <v>2264</v>
      </c>
      <c r="L2529" s="29" t="s">
        <v>2265</v>
      </c>
      <c r="M2529" s="29" t="s">
        <v>1978</v>
      </c>
      <c r="N2529" s="29" t="s">
        <v>1994</v>
      </c>
      <c r="O2529" s="29" t="s">
        <v>1995</v>
      </c>
      <c r="P2529" s="29" t="s">
        <v>1981</v>
      </c>
      <c r="Q2529" s="29" t="s">
        <v>1982</v>
      </c>
      <c r="R2529" s="30">
        <v>45658</v>
      </c>
      <c r="S2529" s="30"/>
      <c r="T2529" s="30">
        <v>46022</v>
      </c>
      <c r="U2529" s="30"/>
      <c r="V2529" s="29" t="s">
        <v>1983</v>
      </c>
      <c r="W2529" s="29" t="s">
        <v>1984</v>
      </c>
      <c r="X2529" s="30">
        <v>44880</v>
      </c>
      <c r="Y2529" s="29" t="s">
        <v>1985</v>
      </c>
    </row>
    <row r="2530" spans="1:25" x14ac:dyDescent="0.25">
      <c r="A2530" s="28" t="s">
        <v>2261</v>
      </c>
      <c r="B2530" s="29" t="s">
        <v>2262</v>
      </c>
      <c r="C2530" s="29" t="s">
        <v>854</v>
      </c>
      <c r="D2530" s="29" t="s">
        <v>2288</v>
      </c>
      <c r="E2530" s="29" t="s">
        <v>855</v>
      </c>
      <c r="F2530" s="29" t="s">
        <v>856</v>
      </c>
      <c r="G2530" s="29" t="s">
        <v>1975</v>
      </c>
      <c r="H2530" s="30">
        <v>44543</v>
      </c>
      <c r="I2530" s="30">
        <v>45657</v>
      </c>
      <c r="J2530" s="30" t="s">
        <v>1921</v>
      </c>
      <c r="K2530" s="29" t="s">
        <v>2264</v>
      </c>
      <c r="L2530" s="29" t="s">
        <v>2265</v>
      </c>
      <c r="M2530" s="29" t="s">
        <v>1978</v>
      </c>
      <c r="N2530" s="29" t="s">
        <v>1996</v>
      </c>
      <c r="O2530" s="29" t="s">
        <v>1997</v>
      </c>
      <c r="P2530" s="29" t="s">
        <v>1981</v>
      </c>
      <c r="Q2530" s="29" t="s">
        <v>1982</v>
      </c>
      <c r="R2530" s="30">
        <v>45657</v>
      </c>
      <c r="S2530" s="30"/>
      <c r="T2530" s="30">
        <v>45715</v>
      </c>
      <c r="U2530" s="30"/>
      <c r="V2530" s="29" t="s">
        <v>1983</v>
      </c>
      <c r="W2530" s="29" t="s">
        <v>1984</v>
      </c>
      <c r="X2530" s="30">
        <v>44880</v>
      </c>
      <c r="Y2530" s="29" t="s">
        <v>1985</v>
      </c>
    </row>
    <row r="2531" spans="1:25" x14ac:dyDescent="0.25">
      <c r="A2531" s="28" t="s">
        <v>2395</v>
      </c>
      <c r="B2531" s="29" t="s">
        <v>2396</v>
      </c>
      <c r="C2531" s="29" t="s">
        <v>1169</v>
      </c>
      <c r="D2531" s="29" t="s">
        <v>2402</v>
      </c>
      <c r="E2531" s="29" t="s">
        <v>1170</v>
      </c>
      <c r="F2531" s="29" t="s">
        <v>1171</v>
      </c>
      <c r="G2531" s="29" t="s">
        <v>1975</v>
      </c>
      <c r="H2531" s="30">
        <v>42864</v>
      </c>
      <c r="I2531" s="30">
        <v>45107</v>
      </c>
      <c r="J2531" s="30" t="s">
        <v>1921</v>
      </c>
      <c r="K2531" s="29" t="s">
        <v>2392</v>
      </c>
      <c r="L2531" s="29" t="s">
        <v>2393</v>
      </c>
      <c r="M2531" s="29" t="s">
        <v>2095</v>
      </c>
      <c r="N2531" s="29" t="s">
        <v>2003</v>
      </c>
      <c r="O2531" s="29" t="s">
        <v>1993</v>
      </c>
      <c r="P2531" s="29" t="s">
        <v>2004</v>
      </c>
      <c r="Q2531" s="29" t="s">
        <v>2005</v>
      </c>
      <c r="R2531" s="30">
        <v>43556</v>
      </c>
      <c r="S2531" s="30">
        <v>43556</v>
      </c>
      <c r="T2531" s="30">
        <v>44195</v>
      </c>
      <c r="U2531" s="30">
        <v>44195</v>
      </c>
      <c r="V2531" s="29" t="s">
        <v>1983</v>
      </c>
      <c r="W2531" s="29" t="s">
        <v>1984</v>
      </c>
      <c r="X2531" s="30">
        <v>43382</v>
      </c>
      <c r="Y2531" s="29" t="s">
        <v>2075</v>
      </c>
    </row>
    <row r="2532" spans="1:25" x14ac:dyDescent="0.25">
      <c r="A2532" s="28" t="s">
        <v>2395</v>
      </c>
      <c r="B2532" s="29" t="s">
        <v>2396</v>
      </c>
      <c r="C2532" s="29" t="s">
        <v>1169</v>
      </c>
      <c r="D2532" s="29" t="s">
        <v>2402</v>
      </c>
      <c r="E2532" s="29" t="s">
        <v>1170</v>
      </c>
      <c r="F2532" s="29" t="s">
        <v>1171</v>
      </c>
      <c r="G2532" s="29" t="s">
        <v>1975</v>
      </c>
      <c r="H2532" s="30">
        <v>42864</v>
      </c>
      <c r="I2532" s="30">
        <v>45107</v>
      </c>
      <c r="J2532" s="30" t="s">
        <v>1921</v>
      </c>
      <c r="K2532" s="29" t="s">
        <v>2392</v>
      </c>
      <c r="L2532" s="29" t="s">
        <v>2393</v>
      </c>
      <c r="M2532" s="29" t="s">
        <v>2095</v>
      </c>
      <c r="N2532" s="29" t="s">
        <v>2006</v>
      </c>
      <c r="O2532" s="29" t="s">
        <v>2007</v>
      </c>
      <c r="P2532" s="29" t="s">
        <v>2004</v>
      </c>
      <c r="Q2532" s="29" t="s">
        <v>2005</v>
      </c>
      <c r="R2532" s="30">
        <v>43891</v>
      </c>
      <c r="S2532" s="30">
        <v>43891</v>
      </c>
      <c r="T2532" s="30">
        <v>45260</v>
      </c>
      <c r="U2532" s="30">
        <v>45260</v>
      </c>
      <c r="V2532" s="29" t="s">
        <v>1983</v>
      </c>
      <c r="W2532" s="29" t="s">
        <v>1984</v>
      </c>
      <c r="X2532" s="30">
        <v>43382</v>
      </c>
      <c r="Y2532" s="29" t="s">
        <v>2075</v>
      </c>
    </row>
    <row r="2533" spans="1:25" x14ac:dyDescent="0.25">
      <c r="A2533" s="28" t="s">
        <v>2395</v>
      </c>
      <c r="B2533" s="29" t="s">
        <v>2396</v>
      </c>
      <c r="C2533" s="29" t="s">
        <v>1295</v>
      </c>
      <c r="D2533" s="29" t="s">
        <v>2441</v>
      </c>
      <c r="E2533" s="29" t="s">
        <v>1296</v>
      </c>
      <c r="F2533" s="29" t="s">
        <v>1297</v>
      </c>
      <c r="G2533" s="29" t="s">
        <v>1975</v>
      </c>
      <c r="H2533" s="30">
        <v>43831</v>
      </c>
      <c r="I2533" s="30">
        <v>46752</v>
      </c>
      <c r="J2533" s="30" t="s">
        <v>1921</v>
      </c>
      <c r="K2533" s="29" t="s">
        <v>2392</v>
      </c>
      <c r="L2533" s="29" t="s">
        <v>2393</v>
      </c>
      <c r="M2533" s="29" t="s">
        <v>2095</v>
      </c>
      <c r="N2533" s="29" t="s">
        <v>1979</v>
      </c>
      <c r="O2533" s="29" t="s">
        <v>1980</v>
      </c>
      <c r="P2533" s="29" t="s">
        <v>1981</v>
      </c>
      <c r="Q2533" s="29" t="s">
        <v>1982</v>
      </c>
      <c r="R2533" s="30">
        <v>43831</v>
      </c>
      <c r="S2533" s="30">
        <v>43831</v>
      </c>
      <c r="T2533" s="30">
        <v>44348</v>
      </c>
      <c r="U2533" s="30">
        <v>44348</v>
      </c>
      <c r="V2533" s="29" t="s">
        <v>1983</v>
      </c>
      <c r="W2533" s="29" t="s">
        <v>1984</v>
      </c>
      <c r="X2533" s="30">
        <v>43859</v>
      </c>
      <c r="Y2533" s="29" t="s">
        <v>1985</v>
      </c>
    </row>
    <row r="2534" spans="1:25" x14ac:dyDescent="0.25">
      <c r="A2534" s="28" t="s">
        <v>2395</v>
      </c>
      <c r="B2534" s="29" t="s">
        <v>2396</v>
      </c>
      <c r="C2534" s="29" t="s">
        <v>1295</v>
      </c>
      <c r="D2534" s="29" t="s">
        <v>2441</v>
      </c>
      <c r="E2534" s="29" t="s">
        <v>1296</v>
      </c>
      <c r="F2534" s="29" t="s">
        <v>1297</v>
      </c>
      <c r="G2534" s="29" t="s">
        <v>1975</v>
      </c>
      <c r="H2534" s="30">
        <v>43831</v>
      </c>
      <c r="I2534" s="30">
        <v>46752</v>
      </c>
      <c r="J2534" s="30" t="s">
        <v>1921</v>
      </c>
      <c r="K2534" s="29" t="s">
        <v>2392</v>
      </c>
      <c r="L2534" s="29" t="s">
        <v>2393</v>
      </c>
      <c r="M2534" s="29" t="s">
        <v>2095</v>
      </c>
      <c r="N2534" s="29" t="s">
        <v>1986</v>
      </c>
      <c r="O2534" s="29" t="s">
        <v>1987</v>
      </c>
      <c r="P2534" s="29" t="s">
        <v>1981</v>
      </c>
      <c r="Q2534" s="29" t="s">
        <v>1982</v>
      </c>
      <c r="R2534" s="30">
        <v>44985</v>
      </c>
      <c r="S2534" s="30">
        <v>44985</v>
      </c>
      <c r="T2534" s="30">
        <v>45657</v>
      </c>
      <c r="U2534" s="30"/>
      <c r="V2534" s="29" t="s">
        <v>1983</v>
      </c>
      <c r="W2534" s="29" t="s">
        <v>1984</v>
      </c>
      <c r="X2534" s="30">
        <v>43859</v>
      </c>
      <c r="Y2534" s="29" t="s">
        <v>1985</v>
      </c>
    </row>
    <row r="2535" spans="1:25" x14ac:dyDescent="0.25">
      <c r="A2535" s="28" t="s">
        <v>2395</v>
      </c>
      <c r="B2535" s="29" t="s">
        <v>2396</v>
      </c>
      <c r="C2535" s="29" t="s">
        <v>1295</v>
      </c>
      <c r="D2535" s="29" t="s">
        <v>2441</v>
      </c>
      <c r="E2535" s="29" t="s">
        <v>1296</v>
      </c>
      <c r="F2535" s="29" t="s">
        <v>1297</v>
      </c>
      <c r="G2535" s="29" t="s">
        <v>1975</v>
      </c>
      <c r="H2535" s="30">
        <v>43831</v>
      </c>
      <c r="I2535" s="30">
        <v>46752</v>
      </c>
      <c r="J2535" s="30" t="s">
        <v>1921</v>
      </c>
      <c r="K2535" s="29" t="s">
        <v>2392</v>
      </c>
      <c r="L2535" s="29" t="s">
        <v>2393</v>
      </c>
      <c r="M2535" s="29" t="s">
        <v>2095</v>
      </c>
      <c r="N2535" s="29" t="s">
        <v>1988</v>
      </c>
      <c r="O2535" s="29" t="s">
        <v>1989</v>
      </c>
      <c r="P2535" s="29" t="s">
        <v>1981</v>
      </c>
      <c r="Q2535" s="29" t="s">
        <v>1982</v>
      </c>
      <c r="R2535" s="30">
        <v>45809</v>
      </c>
      <c r="S2535" s="30"/>
      <c r="T2535" s="30">
        <v>46022</v>
      </c>
      <c r="U2535" s="30"/>
      <c r="V2535" s="29" t="s">
        <v>1983</v>
      </c>
      <c r="W2535" s="29" t="s">
        <v>1984</v>
      </c>
      <c r="X2535" s="30">
        <v>43859</v>
      </c>
      <c r="Y2535" s="29" t="s">
        <v>1985</v>
      </c>
    </row>
    <row r="2536" spans="1:25" x14ac:dyDescent="0.25">
      <c r="A2536" s="28" t="s">
        <v>2395</v>
      </c>
      <c r="B2536" s="29" t="s">
        <v>2396</v>
      </c>
      <c r="C2536" s="29" t="s">
        <v>1295</v>
      </c>
      <c r="D2536" s="29" t="s">
        <v>2441</v>
      </c>
      <c r="E2536" s="29" t="s">
        <v>1296</v>
      </c>
      <c r="F2536" s="29" t="s">
        <v>1297</v>
      </c>
      <c r="G2536" s="29" t="s">
        <v>1975</v>
      </c>
      <c r="H2536" s="30">
        <v>43831</v>
      </c>
      <c r="I2536" s="30">
        <v>46752</v>
      </c>
      <c r="J2536" s="30" t="s">
        <v>1921</v>
      </c>
      <c r="K2536" s="29" t="s">
        <v>2392</v>
      </c>
      <c r="L2536" s="29" t="s">
        <v>2393</v>
      </c>
      <c r="M2536" s="29" t="s">
        <v>2095</v>
      </c>
      <c r="N2536" s="29" t="s">
        <v>1990</v>
      </c>
      <c r="O2536" s="29" t="s">
        <v>1991</v>
      </c>
      <c r="P2536" s="29" t="s">
        <v>1981</v>
      </c>
      <c r="Q2536" s="29" t="s">
        <v>1982</v>
      </c>
      <c r="R2536" s="30">
        <v>46023</v>
      </c>
      <c r="S2536" s="30"/>
      <c r="T2536" s="30">
        <v>46112</v>
      </c>
      <c r="U2536" s="30"/>
      <c r="V2536" s="29" t="s">
        <v>1983</v>
      </c>
      <c r="W2536" s="29" t="s">
        <v>1984</v>
      </c>
      <c r="X2536" s="30">
        <v>43859</v>
      </c>
      <c r="Y2536" s="29" t="s">
        <v>1985</v>
      </c>
    </row>
    <row r="2537" spans="1:25" x14ac:dyDescent="0.25">
      <c r="A2537" s="28" t="s">
        <v>2395</v>
      </c>
      <c r="B2537" s="29" t="s">
        <v>2396</v>
      </c>
      <c r="C2537" s="29" t="s">
        <v>1295</v>
      </c>
      <c r="D2537" s="29" t="s">
        <v>2441</v>
      </c>
      <c r="E2537" s="29" t="s">
        <v>1296</v>
      </c>
      <c r="F2537" s="29" t="s">
        <v>1297</v>
      </c>
      <c r="G2537" s="29" t="s">
        <v>1975</v>
      </c>
      <c r="H2537" s="30">
        <v>43831</v>
      </c>
      <c r="I2537" s="30">
        <v>46752</v>
      </c>
      <c r="J2537" s="30" t="s">
        <v>1921</v>
      </c>
      <c r="K2537" s="29" t="s">
        <v>2392</v>
      </c>
      <c r="L2537" s="29" t="s">
        <v>2393</v>
      </c>
      <c r="M2537" s="29" t="s">
        <v>2095</v>
      </c>
      <c r="N2537" s="29" t="s">
        <v>1992</v>
      </c>
      <c r="O2537" s="29" t="s">
        <v>1993</v>
      </c>
      <c r="P2537" s="29" t="s">
        <v>1981</v>
      </c>
      <c r="Q2537" s="29" t="s">
        <v>1982</v>
      </c>
      <c r="R2537" s="30">
        <v>46113</v>
      </c>
      <c r="S2537" s="30"/>
      <c r="T2537" s="30">
        <v>46295</v>
      </c>
      <c r="U2537" s="30"/>
      <c r="V2537" s="29" t="s">
        <v>1983</v>
      </c>
      <c r="W2537" s="29" t="s">
        <v>1984</v>
      </c>
      <c r="X2537" s="30">
        <v>43859</v>
      </c>
      <c r="Y2537" s="29" t="s">
        <v>1985</v>
      </c>
    </row>
    <row r="2538" spans="1:25" x14ac:dyDescent="0.25">
      <c r="A2538" s="28" t="s">
        <v>2395</v>
      </c>
      <c r="B2538" s="29" t="s">
        <v>2396</v>
      </c>
      <c r="C2538" s="29" t="s">
        <v>1295</v>
      </c>
      <c r="D2538" s="29" t="s">
        <v>2441</v>
      </c>
      <c r="E2538" s="29" t="s">
        <v>1296</v>
      </c>
      <c r="F2538" s="29" t="s">
        <v>1297</v>
      </c>
      <c r="G2538" s="29" t="s">
        <v>1975</v>
      </c>
      <c r="H2538" s="30">
        <v>43831</v>
      </c>
      <c r="I2538" s="30">
        <v>46752</v>
      </c>
      <c r="J2538" s="30" t="s">
        <v>1921</v>
      </c>
      <c r="K2538" s="29" t="s">
        <v>2392</v>
      </c>
      <c r="L2538" s="29" t="s">
        <v>2393</v>
      </c>
      <c r="M2538" s="29" t="s">
        <v>2095</v>
      </c>
      <c r="N2538" s="29" t="s">
        <v>1994</v>
      </c>
      <c r="O2538" s="29" t="s">
        <v>1995</v>
      </c>
      <c r="P2538" s="29" t="s">
        <v>1981</v>
      </c>
      <c r="Q2538" s="29" t="s">
        <v>1982</v>
      </c>
      <c r="R2538" s="30">
        <v>46310</v>
      </c>
      <c r="S2538" s="30"/>
      <c r="T2538" s="30">
        <v>47041</v>
      </c>
      <c r="U2538" s="30"/>
      <c r="V2538" s="29" t="s">
        <v>1983</v>
      </c>
      <c r="W2538" s="29" t="s">
        <v>1984</v>
      </c>
      <c r="X2538" s="30">
        <v>43859</v>
      </c>
      <c r="Y2538" s="29" t="s">
        <v>1985</v>
      </c>
    </row>
    <row r="2539" spans="1:25" x14ac:dyDescent="0.25">
      <c r="A2539" s="28" t="s">
        <v>2395</v>
      </c>
      <c r="B2539" s="29" t="s">
        <v>2396</v>
      </c>
      <c r="C2539" s="29" t="s">
        <v>1295</v>
      </c>
      <c r="D2539" s="29" t="s">
        <v>2441</v>
      </c>
      <c r="E2539" s="29" t="s">
        <v>1296</v>
      </c>
      <c r="F2539" s="29" t="s">
        <v>1297</v>
      </c>
      <c r="G2539" s="29" t="s">
        <v>1975</v>
      </c>
      <c r="H2539" s="30">
        <v>43831</v>
      </c>
      <c r="I2539" s="30">
        <v>46752</v>
      </c>
      <c r="J2539" s="30" t="s">
        <v>1921</v>
      </c>
      <c r="K2539" s="29" t="s">
        <v>2392</v>
      </c>
      <c r="L2539" s="29" t="s">
        <v>2393</v>
      </c>
      <c r="M2539" s="29" t="s">
        <v>2095</v>
      </c>
      <c r="N2539" s="29" t="s">
        <v>1996</v>
      </c>
      <c r="O2539" s="29" t="s">
        <v>1997</v>
      </c>
      <c r="P2539" s="29" t="s">
        <v>1981</v>
      </c>
      <c r="Q2539" s="29" t="s">
        <v>1982</v>
      </c>
      <c r="R2539" s="30">
        <v>47042</v>
      </c>
      <c r="S2539" s="30"/>
      <c r="T2539" s="30">
        <v>47134</v>
      </c>
      <c r="U2539" s="30"/>
      <c r="V2539" s="29" t="s">
        <v>1983</v>
      </c>
      <c r="W2539" s="29" t="s">
        <v>1984</v>
      </c>
      <c r="X2539" s="30">
        <v>43859</v>
      </c>
      <c r="Y2539" s="29" t="s">
        <v>1985</v>
      </c>
    </row>
    <row r="2540" spans="1:25" x14ac:dyDescent="0.25">
      <c r="A2540" s="28" t="s">
        <v>2395</v>
      </c>
      <c r="B2540" s="29" t="s">
        <v>2396</v>
      </c>
      <c r="C2540" s="29" t="s">
        <v>1298</v>
      </c>
      <c r="D2540" s="29" t="s">
        <v>2442</v>
      </c>
      <c r="E2540" s="29" t="s">
        <v>1299</v>
      </c>
      <c r="F2540" s="29" t="s">
        <v>1300</v>
      </c>
      <c r="G2540" s="29" t="s">
        <v>1975</v>
      </c>
      <c r="H2540" s="30">
        <v>43831</v>
      </c>
      <c r="I2540" s="30">
        <v>46111</v>
      </c>
      <c r="J2540" s="30" t="s">
        <v>1921</v>
      </c>
      <c r="K2540" s="29" t="s">
        <v>2392</v>
      </c>
      <c r="L2540" s="29" t="s">
        <v>2393</v>
      </c>
      <c r="M2540" s="29" t="s">
        <v>2095</v>
      </c>
      <c r="N2540" s="29" t="s">
        <v>1979</v>
      </c>
      <c r="O2540" s="29" t="s">
        <v>1980</v>
      </c>
      <c r="P2540" s="29" t="s">
        <v>1981</v>
      </c>
      <c r="Q2540" s="29" t="s">
        <v>1982</v>
      </c>
      <c r="R2540" s="30">
        <v>43831</v>
      </c>
      <c r="S2540" s="30">
        <v>43831</v>
      </c>
      <c r="T2540" s="30">
        <v>44348</v>
      </c>
      <c r="U2540" s="30">
        <v>44348</v>
      </c>
      <c r="V2540" s="29" t="s">
        <v>1983</v>
      </c>
      <c r="W2540" s="29" t="s">
        <v>1984</v>
      </c>
      <c r="X2540" s="30">
        <v>43859</v>
      </c>
      <c r="Y2540" s="29" t="s">
        <v>1985</v>
      </c>
    </row>
    <row r="2541" spans="1:25" x14ac:dyDescent="0.25">
      <c r="A2541" s="28" t="s">
        <v>2395</v>
      </c>
      <c r="B2541" s="29" t="s">
        <v>2396</v>
      </c>
      <c r="C2541" s="29" t="s">
        <v>1298</v>
      </c>
      <c r="D2541" s="29" t="s">
        <v>2442</v>
      </c>
      <c r="E2541" s="29" t="s">
        <v>1299</v>
      </c>
      <c r="F2541" s="29" t="s">
        <v>1300</v>
      </c>
      <c r="G2541" s="29" t="s">
        <v>1975</v>
      </c>
      <c r="H2541" s="30">
        <v>43831</v>
      </c>
      <c r="I2541" s="30">
        <v>46111</v>
      </c>
      <c r="J2541" s="30" t="s">
        <v>1921</v>
      </c>
      <c r="K2541" s="29" t="s">
        <v>2392</v>
      </c>
      <c r="L2541" s="29" t="s">
        <v>2393</v>
      </c>
      <c r="M2541" s="29" t="s">
        <v>2095</v>
      </c>
      <c r="N2541" s="29" t="s">
        <v>1986</v>
      </c>
      <c r="O2541" s="29" t="s">
        <v>1987</v>
      </c>
      <c r="P2541" s="29" t="s">
        <v>1981</v>
      </c>
      <c r="Q2541" s="29" t="s">
        <v>1982</v>
      </c>
      <c r="R2541" s="30">
        <v>44970</v>
      </c>
      <c r="S2541" s="30">
        <v>44970</v>
      </c>
      <c r="T2541" s="30">
        <v>45426</v>
      </c>
      <c r="U2541" s="30">
        <v>45426</v>
      </c>
      <c r="V2541" s="29" t="s">
        <v>1983</v>
      </c>
      <c r="W2541" s="29" t="s">
        <v>1984</v>
      </c>
      <c r="X2541" s="30">
        <v>43859</v>
      </c>
      <c r="Y2541" s="29" t="s">
        <v>1985</v>
      </c>
    </row>
    <row r="2542" spans="1:25" x14ac:dyDescent="0.25">
      <c r="A2542" s="28" t="s">
        <v>2395</v>
      </c>
      <c r="B2542" s="29" t="s">
        <v>2396</v>
      </c>
      <c r="C2542" s="29" t="s">
        <v>1298</v>
      </c>
      <c r="D2542" s="29" t="s">
        <v>2442</v>
      </c>
      <c r="E2542" s="29" t="s">
        <v>1299</v>
      </c>
      <c r="F2542" s="29" t="s">
        <v>1300</v>
      </c>
      <c r="G2542" s="29" t="s">
        <v>1975</v>
      </c>
      <c r="H2542" s="30">
        <v>43831</v>
      </c>
      <c r="I2542" s="30">
        <v>46111</v>
      </c>
      <c r="J2542" s="30" t="s">
        <v>1921</v>
      </c>
      <c r="K2542" s="29" t="s">
        <v>2392</v>
      </c>
      <c r="L2542" s="29" t="s">
        <v>2393</v>
      </c>
      <c r="M2542" s="29" t="s">
        <v>2095</v>
      </c>
      <c r="N2542" s="29" t="s">
        <v>1988</v>
      </c>
      <c r="O2542" s="29" t="s">
        <v>1989</v>
      </c>
      <c r="P2542" s="29" t="s">
        <v>1981</v>
      </c>
      <c r="Q2542" s="29" t="s">
        <v>1982</v>
      </c>
      <c r="R2542" s="30">
        <v>45658</v>
      </c>
      <c r="S2542" s="30"/>
      <c r="T2542" s="30">
        <v>45838</v>
      </c>
      <c r="U2542" s="30"/>
      <c r="V2542" s="29" t="s">
        <v>1983</v>
      </c>
      <c r="W2542" s="29" t="s">
        <v>1984</v>
      </c>
      <c r="X2542" s="30">
        <v>43859</v>
      </c>
      <c r="Y2542" s="29" t="s">
        <v>1985</v>
      </c>
    </row>
    <row r="2543" spans="1:25" x14ac:dyDescent="0.25">
      <c r="A2543" s="28" t="s">
        <v>2395</v>
      </c>
      <c r="B2543" s="29" t="s">
        <v>2396</v>
      </c>
      <c r="C2543" s="29" t="s">
        <v>1298</v>
      </c>
      <c r="D2543" s="29" t="s">
        <v>2442</v>
      </c>
      <c r="E2543" s="29" t="s">
        <v>1299</v>
      </c>
      <c r="F2543" s="29" t="s">
        <v>1300</v>
      </c>
      <c r="G2543" s="29" t="s">
        <v>1975</v>
      </c>
      <c r="H2543" s="30">
        <v>43831</v>
      </c>
      <c r="I2543" s="30">
        <v>46111</v>
      </c>
      <c r="J2543" s="30" t="s">
        <v>1921</v>
      </c>
      <c r="K2543" s="29" t="s">
        <v>2392</v>
      </c>
      <c r="L2543" s="29" t="s">
        <v>2393</v>
      </c>
      <c r="M2543" s="29" t="s">
        <v>2095</v>
      </c>
      <c r="N2543" s="29" t="s">
        <v>1990</v>
      </c>
      <c r="O2543" s="29" t="s">
        <v>1991</v>
      </c>
      <c r="P2543" s="29" t="s">
        <v>1981</v>
      </c>
      <c r="Q2543" s="29" t="s">
        <v>1982</v>
      </c>
      <c r="R2543" s="30">
        <v>45839</v>
      </c>
      <c r="S2543" s="30"/>
      <c r="T2543" s="30">
        <v>45930</v>
      </c>
      <c r="U2543" s="30"/>
      <c r="V2543" s="29" t="s">
        <v>1983</v>
      </c>
      <c r="W2543" s="29" t="s">
        <v>1984</v>
      </c>
      <c r="X2543" s="30">
        <v>43859</v>
      </c>
      <c r="Y2543" s="29" t="s">
        <v>1985</v>
      </c>
    </row>
    <row r="2544" spans="1:25" x14ac:dyDescent="0.25">
      <c r="A2544" s="28" t="s">
        <v>2395</v>
      </c>
      <c r="B2544" s="29" t="s">
        <v>2396</v>
      </c>
      <c r="C2544" s="29" t="s">
        <v>1298</v>
      </c>
      <c r="D2544" s="29" t="s">
        <v>2442</v>
      </c>
      <c r="E2544" s="29" t="s">
        <v>1299</v>
      </c>
      <c r="F2544" s="29" t="s">
        <v>1300</v>
      </c>
      <c r="G2544" s="29" t="s">
        <v>1975</v>
      </c>
      <c r="H2544" s="30">
        <v>43831</v>
      </c>
      <c r="I2544" s="30">
        <v>46111</v>
      </c>
      <c r="J2544" s="30" t="s">
        <v>1921</v>
      </c>
      <c r="K2544" s="29" t="s">
        <v>2392</v>
      </c>
      <c r="L2544" s="29" t="s">
        <v>2393</v>
      </c>
      <c r="M2544" s="29" t="s">
        <v>2095</v>
      </c>
      <c r="N2544" s="29" t="s">
        <v>1992</v>
      </c>
      <c r="O2544" s="29" t="s">
        <v>1993</v>
      </c>
      <c r="P2544" s="29" t="s">
        <v>1981</v>
      </c>
      <c r="Q2544" s="29" t="s">
        <v>1982</v>
      </c>
      <c r="R2544" s="30">
        <v>46023</v>
      </c>
      <c r="S2544" s="30"/>
      <c r="T2544" s="30">
        <v>46387</v>
      </c>
      <c r="U2544" s="30"/>
      <c r="V2544" s="29" t="s">
        <v>1983</v>
      </c>
      <c r="W2544" s="29" t="s">
        <v>1984</v>
      </c>
      <c r="X2544" s="30">
        <v>43859</v>
      </c>
      <c r="Y2544" s="29" t="s">
        <v>1985</v>
      </c>
    </row>
    <row r="2545" spans="1:25" x14ac:dyDescent="0.25">
      <c r="A2545" s="28" t="s">
        <v>2395</v>
      </c>
      <c r="B2545" s="29" t="s">
        <v>2396</v>
      </c>
      <c r="C2545" s="29" t="s">
        <v>1298</v>
      </c>
      <c r="D2545" s="29" t="s">
        <v>2442</v>
      </c>
      <c r="E2545" s="29" t="s">
        <v>1299</v>
      </c>
      <c r="F2545" s="29" t="s">
        <v>1300</v>
      </c>
      <c r="G2545" s="29" t="s">
        <v>1975</v>
      </c>
      <c r="H2545" s="30">
        <v>43831</v>
      </c>
      <c r="I2545" s="30">
        <v>46111</v>
      </c>
      <c r="J2545" s="30" t="s">
        <v>1921</v>
      </c>
      <c r="K2545" s="29" t="s">
        <v>2392</v>
      </c>
      <c r="L2545" s="29" t="s">
        <v>2393</v>
      </c>
      <c r="M2545" s="29" t="s">
        <v>2095</v>
      </c>
      <c r="N2545" s="29" t="s">
        <v>1994</v>
      </c>
      <c r="O2545" s="29" t="s">
        <v>1995</v>
      </c>
      <c r="P2545" s="29" t="s">
        <v>1981</v>
      </c>
      <c r="Q2545" s="29" t="s">
        <v>1982</v>
      </c>
      <c r="R2545" s="30">
        <v>45536</v>
      </c>
      <c r="S2545" s="30"/>
      <c r="T2545" s="30">
        <v>46295</v>
      </c>
      <c r="U2545" s="30"/>
      <c r="V2545" s="29" t="s">
        <v>1983</v>
      </c>
      <c r="W2545" s="29" t="s">
        <v>1984</v>
      </c>
      <c r="X2545" s="30">
        <v>43859</v>
      </c>
      <c r="Y2545" s="29" t="s">
        <v>1985</v>
      </c>
    </row>
    <row r="2546" spans="1:25" x14ac:dyDescent="0.25">
      <c r="A2546" s="28" t="s">
        <v>2395</v>
      </c>
      <c r="B2546" s="29" t="s">
        <v>2396</v>
      </c>
      <c r="C2546" s="29" t="s">
        <v>1298</v>
      </c>
      <c r="D2546" s="29" t="s">
        <v>2442</v>
      </c>
      <c r="E2546" s="29" t="s">
        <v>1299</v>
      </c>
      <c r="F2546" s="29" t="s">
        <v>1300</v>
      </c>
      <c r="G2546" s="29" t="s">
        <v>1975</v>
      </c>
      <c r="H2546" s="30">
        <v>43831</v>
      </c>
      <c r="I2546" s="30">
        <v>46111</v>
      </c>
      <c r="J2546" s="30" t="s">
        <v>1921</v>
      </c>
      <c r="K2546" s="29" t="s">
        <v>2392</v>
      </c>
      <c r="L2546" s="29" t="s">
        <v>2393</v>
      </c>
      <c r="M2546" s="29" t="s">
        <v>2095</v>
      </c>
      <c r="N2546" s="29" t="s">
        <v>1996</v>
      </c>
      <c r="O2546" s="29" t="s">
        <v>1997</v>
      </c>
      <c r="P2546" s="29" t="s">
        <v>1981</v>
      </c>
      <c r="Q2546" s="29" t="s">
        <v>1982</v>
      </c>
      <c r="R2546" s="30">
        <v>47331</v>
      </c>
      <c r="S2546" s="30"/>
      <c r="T2546" s="30">
        <v>47422</v>
      </c>
      <c r="U2546" s="30"/>
      <c r="V2546" s="29" t="s">
        <v>1983</v>
      </c>
      <c r="W2546" s="29" t="s">
        <v>1984</v>
      </c>
      <c r="X2546" s="30">
        <v>43859</v>
      </c>
      <c r="Y2546" s="29" t="s">
        <v>1985</v>
      </c>
    </row>
    <row r="2547" spans="1:25" x14ac:dyDescent="0.25">
      <c r="A2547" s="28" t="s">
        <v>2395</v>
      </c>
      <c r="B2547" s="29" t="s">
        <v>2396</v>
      </c>
      <c r="C2547" s="29" t="s">
        <v>1260</v>
      </c>
      <c r="D2547" s="29" t="s">
        <v>2432</v>
      </c>
      <c r="E2547" s="29" t="s">
        <v>1261</v>
      </c>
      <c r="F2547" s="29" t="s">
        <v>1262</v>
      </c>
      <c r="G2547" s="29" t="s">
        <v>1975</v>
      </c>
      <c r="H2547" s="30">
        <v>43831</v>
      </c>
      <c r="I2547" s="30">
        <v>46053</v>
      </c>
      <c r="J2547" s="30" t="s">
        <v>1921</v>
      </c>
      <c r="K2547" s="29" t="s">
        <v>2392</v>
      </c>
      <c r="L2547" s="29" t="s">
        <v>2393</v>
      </c>
      <c r="M2547" s="29" t="s">
        <v>2095</v>
      </c>
      <c r="N2547" s="29" t="s">
        <v>1979</v>
      </c>
      <c r="O2547" s="29" t="s">
        <v>1980</v>
      </c>
      <c r="P2547" s="29" t="s">
        <v>1981</v>
      </c>
      <c r="Q2547" s="29" t="s">
        <v>1982</v>
      </c>
      <c r="R2547" s="30">
        <v>43709</v>
      </c>
      <c r="S2547" s="30">
        <v>43709</v>
      </c>
      <c r="T2547" s="30">
        <v>43951</v>
      </c>
      <c r="U2547" s="30">
        <v>43951</v>
      </c>
      <c r="V2547" s="29" t="s">
        <v>1983</v>
      </c>
      <c r="W2547" s="29" t="s">
        <v>1984</v>
      </c>
      <c r="X2547" s="30">
        <v>43859</v>
      </c>
      <c r="Y2547" s="29" t="s">
        <v>1985</v>
      </c>
    </row>
    <row r="2548" spans="1:25" x14ac:dyDescent="0.25">
      <c r="A2548" s="28" t="s">
        <v>2395</v>
      </c>
      <c r="B2548" s="29" t="s">
        <v>2396</v>
      </c>
      <c r="C2548" s="29" t="s">
        <v>1260</v>
      </c>
      <c r="D2548" s="29" t="s">
        <v>2432</v>
      </c>
      <c r="E2548" s="29" t="s">
        <v>1261</v>
      </c>
      <c r="F2548" s="29" t="s">
        <v>1262</v>
      </c>
      <c r="G2548" s="29" t="s">
        <v>1975</v>
      </c>
      <c r="H2548" s="30">
        <v>43831</v>
      </c>
      <c r="I2548" s="30">
        <v>46053</v>
      </c>
      <c r="J2548" s="30" t="s">
        <v>1921</v>
      </c>
      <c r="K2548" s="29" t="s">
        <v>2392</v>
      </c>
      <c r="L2548" s="29" t="s">
        <v>2393</v>
      </c>
      <c r="M2548" s="29" t="s">
        <v>2095</v>
      </c>
      <c r="N2548" s="29" t="s">
        <v>1986</v>
      </c>
      <c r="O2548" s="29" t="s">
        <v>1987</v>
      </c>
      <c r="P2548" s="29" t="s">
        <v>1981</v>
      </c>
      <c r="Q2548" s="29" t="s">
        <v>1982</v>
      </c>
      <c r="R2548" s="30">
        <v>43922</v>
      </c>
      <c r="S2548" s="30">
        <v>43922</v>
      </c>
      <c r="T2548" s="30">
        <v>44316</v>
      </c>
      <c r="U2548" s="30">
        <v>44316</v>
      </c>
      <c r="V2548" s="29" t="s">
        <v>1983</v>
      </c>
      <c r="W2548" s="29" t="s">
        <v>1984</v>
      </c>
      <c r="X2548" s="30">
        <v>43859</v>
      </c>
      <c r="Y2548" s="29" t="s">
        <v>1985</v>
      </c>
    </row>
    <row r="2549" spans="1:25" x14ac:dyDescent="0.25">
      <c r="A2549" s="28" t="s">
        <v>2395</v>
      </c>
      <c r="B2549" s="29" t="s">
        <v>2396</v>
      </c>
      <c r="C2549" s="29" t="s">
        <v>1260</v>
      </c>
      <c r="D2549" s="29" t="s">
        <v>2432</v>
      </c>
      <c r="E2549" s="29" t="s">
        <v>1261</v>
      </c>
      <c r="F2549" s="29" t="s">
        <v>1262</v>
      </c>
      <c r="G2549" s="29" t="s">
        <v>1975</v>
      </c>
      <c r="H2549" s="30">
        <v>43831</v>
      </c>
      <c r="I2549" s="30">
        <v>46053</v>
      </c>
      <c r="J2549" s="30" t="s">
        <v>1921</v>
      </c>
      <c r="K2549" s="29" t="s">
        <v>2392</v>
      </c>
      <c r="L2549" s="29" t="s">
        <v>2393</v>
      </c>
      <c r="M2549" s="29" t="s">
        <v>2095</v>
      </c>
      <c r="N2549" s="29" t="s">
        <v>1988</v>
      </c>
      <c r="O2549" s="29" t="s">
        <v>1989</v>
      </c>
      <c r="P2549" s="29" t="s">
        <v>1981</v>
      </c>
      <c r="Q2549" s="29" t="s">
        <v>1982</v>
      </c>
      <c r="R2549" s="30">
        <v>45048</v>
      </c>
      <c r="S2549" s="30">
        <v>45048</v>
      </c>
      <c r="T2549" s="30">
        <v>45565</v>
      </c>
      <c r="U2549" s="30"/>
      <c r="V2549" s="29" t="s">
        <v>1983</v>
      </c>
      <c r="W2549" s="29" t="s">
        <v>1984</v>
      </c>
      <c r="X2549" s="30">
        <v>43859</v>
      </c>
      <c r="Y2549" s="29" t="s">
        <v>1985</v>
      </c>
    </row>
    <row r="2550" spans="1:25" x14ac:dyDescent="0.25">
      <c r="A2550" s="28" t="s">
        <v>2395</v>
      </c>
      <c r="B2550" s="29" t="s">
        <v>2396</v>
      </c>
      <c r="C2550" s="29" t="s">
        <v>1260</v>
      </c>
      <c r="D2550" s="29" t="s">
        <v>2432</v>
      </c>
      <c r="E2550" s="29" t="s">
        <v>1261</v>
      </c>
      <c r="F2550" s="29" t="s">
        <v>1262</v>
      </c>
      <c r="G2550" s="29" t="s">
        <v>1975</v>
      </c>
      <c r="H2550" s="30">
        <v>43831</v>
      </c>
      <c r="I2550" s="30">
        <v>46053</v>
      </c>
      <c r="J2550" s="30" t="s">
        <v>1921</v>
      </c>
      <c r="K2550" s="29" t="s">
        <v>2392</v>
      </c>
      <c r="L2550" s="29" t="s">
        <v>2393</v>
      </c>
      <c r="M2550" s="29" t="s">
        <v>2095</v>
      </c>
      <c r="N2550" s="29" t="s">
        <v>1990</v>
      </c>
      <c r="O2550" s="29" t="s">
        <v>1991</v>
      </c>
      <c r="P2550" s="29" t="s">
        <v>1981</v>
      </c>
      <c r="Q2550" s="29" t="s">
        <v>1982</v>
      </c>
      <c r="R2550" s="30">
        <v>45597</v>
      </c>
      <c r="S2550" s="30"/>
      <c r="T2550" s="30">
        <v>45718</v>
      </c>
      <c r="U2550" s="30"/>
      <c r="V2550" s="29" t="s">
        <v>1983</v>
      </c>
      <c r="W2550" s="29" t="s">
        <v>1984</v>
      </c>
      <c r="X2550" s="30">
        <v>43859</v>
      </c>
      <c r="Y2550" s="29" t="s">
        <v>1985</v>
      </c>
    </row>
    <row r="2551" spans="1:25" x14ac:dyDescent="0.25">
      <c r="A2551" s="28" t="s">
        <v>2395</v>
      </c>
      <c r="B2551" s="29" t="s">
        <v>2396</v>
      </c>
      <c r="C2551" s="29" t="s">
        <v>1260</v>
      </c>
      <c r="D2551" s="29" t="s">
        <v>2432</v>
      </c>
      <c r="E2551" s="29" t="s">
        <v>1261</v>
      </c>
      <c r="F2551" s="29" t="s">
        <v>1262</v>
      </c>
      <c r="G2551" s="29" t="s">
        <v>1975</v>
      </c>
      <c r="H2551" s="30">
        <v>43831</v>
      </c>
      <c r="I2551" s="30">
        <v>46053</v>
      </c>
      <c r="J2551" s="30" t="s">
        <v>1921</v>
      </c>
      <c r="K2551" s="29" t="s">
        <v>2392</v>
      </c>
      <c r="L2551" s="29" t="s">
        <v>2393</v>
      </c>
      <c r="M2551" s="29" t="s">
        <v>2095</v>
      </c>
      <c r="N2551" s="29" t="s">
        <v>1992</v>
      </c>
      <c r="O2551" s="29" t="s">
        <v>1993</v>
      </c>
      <c r="P2551" s="29" t="s">
        <v>1981</v>
      </c>
      <c r="Q2551" s="29" t="s">
        <v>1982</v>
      </c>
      <c r="R2551" s="30">
        <v>45719</v>
      </c>
      <c r="S2551" s="30"/>
      <c r="T2551" s="30">
        <v>45719</v>
      </c>
      <c r="U2551" s="30"/>
      <c r="V2551" s="29" t="s">
        <v>1983</v>
      </c>
      <c r="W2551" s="29" t="s">
        <v>1984</v>
      </c>
      <c r="X2551" s="30">
        <v>43859</v>
      </c>
      <c r="Y2551" s="29" t="s">
        <v>1985</v>
      </c>
    </row>
    <row r="2552" spans="1:25" x14ac:dyDescent="0.25">
      <c r="A2552" s="28" t="s">
        <v>2395</v>
      </c>
      <c r="B2552" s="29" t="s">
        <v>2396</v>
      </c>
      <c r="C2552" s="29" t="s">
        <v>1260</v>
      </c>
      <c r="D2552" s="29" t="s">
        <v>2432</v>
      </c>
      <c r="E2552" s="29" t="s">
        <v>1261</v>
      </c>
      <c r="F2552" s="29" t="s">
        <v>1262</v>
      </c>
      <c r="G2552" s="29" t="s">
        <v>1975</v>
      </c>
      <c r="H2552" s="30">
        <v>43831</v>
      </c>
      <c r="I2552" s="30">
        <v>46053</v>
      </c>
      <c r="J2552" s="30" t="s">
        <v>1921</v>
      </c>
      <c r="K2552" s="29" t="s">
        <v>2392</v>
      </c>
      <c r="L2552" s="29" t="s">
        <v>2393</v>
      </c>
      <c r="M2552" s="29" t="s">
        <v>2095</v>
      </c>
      <c r="N2552" s="29" t="s">
        <v>1994</v>
      </c>
      <c r="O2552" s="29" t="s">
        <v>1995</v>
      </c>
      <c r="P2552" s="29" t="s">
        <v>1981</v>
      </c>
      <c r="Q2552" s="29" t="s">
        <v>1982</v>
      </c>
      <c r="R2552" s="30">
        <v>45721</v>
      </c>
      <c r="S2552" s="30"/>
      <c r="T2552" s="30">
        <v>46022</v>
      </c>
      <c r="U2552" s="30"/>
      <c r="V2552" s="29" t="s">
        <v>1983</v>
      </c>
      <c r="W2552" s="29" t="s">
        <v>1984</v>
      </c>
      <c r="X2552" s="30">
        <v>43859</v>
      </c>
      <c r="Y2552" s="29" t="s">
        <v>1985</v>
      </c>
    </row>
    <row r="2553" spans="1:25" x14ac:dyDescent="0.25">
      <c r="A2553" s="28" t="s">
        <v>2395</v>
      </c>
      <c r="B2553" s="29" t="s">
        <v>2396</v>
      </c>
      <c r="C2553" s="29" t="s">
        <v>1260</v>
      </c>
      <c r="D2553" s="29" t="s">
        <v>2432</v>
      </c>
      <c r="E2553" s="29" t="s">
        <v>1261</v>
      </c>
      <c r="F2553" s="29" t="s">
        <v>1262</v>
      </c>
      <c r="G2553" s="29" t="s">
        <v>1975</v>
      </c>
      <c r="H2553" s="30">
        <v>43831</v>
      </c>
      <c r="I2553" s="30">
        <v>46053</v>
      </c>
      <c r="J2553" s="30" t="s">
        <v>1921</v>
      </c>
      <c r="K2553" s="29" t="s">
        <v>2392</v>
      </c>
      <c r="L2553" s="29" t="s">
        <v>2393</v>
      </c>
      <c r="M2553" s="29" t="s">
        <v>2095</v>
      </c>
      <c r="N2553" s="29" t="s">
        <v>1996</v>
      </c>
      <c r="O2553" s="29" t="s">
        <v>1997</v>
      </c>
      <c r="P2553" s="29" t="s">
        <v>1981</v>
      </c>
      <c r="Q2553" s="29" t="s">
        <v>1982</v>
      </c>
      <c r="R2553" s="30">
        <v>46023</v>
      </c>
      <c r="S2553" s="30"/>
      <c r="T2553" s="30">
        <v>46053</v>
      </c>
      <c r="U2553" s="30"/>
      <c r="V2553" s="29" t="s">
        <v>1983</v>
      </c>
      <c r="W2553" s="29" t="s">
        <v>1984</v>
      </c>
      <c r="X2553" s="30">
        <v>43859</v>
      </c>
      <c r="Y2553" s="29" t="s">
        <v>1985</v>
      </c>
    </row>
    <row r="2554" spans="1:25" x14ac:dyDescent="0.25">
      <c r="A2554" s="28" t="s">
        <v>2376</v>
      </c>
      <c r="B2554" s="29" t="s">
        <v>2377</v>
      </c>
      <c r="C2554" s="29" t="s">
        <v>1393</v>
      </c>
      <c r="D2554" s="29" t="s">
        <v>2478</v>
      </c>
      <c r="E2554" s="29" t="s">
        <v>1394</v>
      </c>
      <c r="F2554" s="29" t="s">
        <v>1395</v>
      </c>
      <c r="G2554" s="29" t="s">
        <v>1975</v>
      </c>
      <c r="H2554" s="30">
        <v>44664</v>
      </c>
      <c r="I2554" s="30">
        <v>45769</v>
      </c>
      <c r="J2554" s="30" t="s">
        <v>1921</v>
      </c>
      <c r="K2554" s="29" t="s">
        <v>2387</v>
      </c>
      <c r="L2554" s="29" t="s">
        <v>2388</v>
      </c>
      <c r="M2554" s="29" t="s">
        <v>1978</v>
      </c>
      <c r="N2554" s="29" t="s">
        <v>1979</v>
      </c>
      <c r="O2554" s="29" t="s">
        <v>1980</v>
      </c>
      <c r="P2554" s="29" t="s">
        <v>1981</v>
      </c>
      <c r="Q2554" s="29" t="s">
        <v>1982</v>
      </c>
      <c r="R2554" s="30">
        <v>43819</v>
      </c>
      <c r="S2554" s="30">
        <v>43819</v>
      </c>
      <c r="T2554" s="30">
        <v>43988</v>
      </c>
      <c r="U2554" s="30">
        <v>43988</v>
      </c>
      <c r="V2554" s="29" t="s">
        <v>1983</v>
      </c>
      <c r="W2554" s="29" t="s">
        <v>1984</v>
      </c>
      <c r="X2554" s="30">
        <v>44673</v>
      </c>
      <c r="Y2554" s="29" t="s">
        <v>2002</v>
      </c>
    </row>
    <row r="2555" spans="1:25" x14ac:dyDescent="0.25">
      <c r="A2555" s="28" t="s">
        <v>2376</v>
      </c>
      <c r="B2555" s="29" t="s">
        <v>2377</v>
      </c>
      <c r="C2555" s="29" t="s">
        <v>1393</v>
      </c>
      <c r="D2555" s="29" t="s">
        <v>2478</v>
      </c>
      <c r="E2555" s="29" t="s">
        <v>1394</v>
      </c>
      <c r="F2555" s="29" t="s">
        <v>1395</v>
      </c>
      <c r="G2555" s="29" t="s">
        <v>1975</v>
      </c>
      <c r="H2555" s="30">
        <v>44664</v>
      </c>
      <c r="I2555" s="30">
        <v>45769</v>
      </c>
      <c r="J2555" s="30" t="s">
        <v>1921</v>
      </c>
      <c r="K2555" s="29" t="s">
        <v>2387</v>
      </c>
      <c r="L2555" s="29" t="s">
        <v>2388</v>
      </c>
      <c r="M2555" s="29" t="s">
        <v>1978</v>
      </c>
      <c r="N2555" s="29" t="s">
        <v>1986</v>
      </c>
      <c r="O2555" s="29" t="s">
        <v>1987</v>
      </c>
      <c r="P2555" s="29" t="s">
        <v>1981</v>
      </c>
      <c r="Q2555" s="29" t="s">
        <v>1982</v>
      </c>
      <c r="R2555" s="30">
        <v>43989</v>
      </c>
      <c r="S2555" s="30">
        <v>43989</v>
      </c>
      <c r="T2555" s="30">
        <v>44413</v>
      </c>
      <c r="U2555" s="30">
        <v>44413</v>
      </c>
      <c r="V2555" s="29" t="s">
        <v>1983</v>
      </c>
      <c r="W2555" s="29" t="s">
        <v>1984</v>
      </c>
      <c r="X2555" s="30">
        <v>44673</v>
      </c>
      <c r="Y2555" s="29" t="s">
        <v>2002</v>
      </c>
    </row>
    <row r="2556" spans="1:25" x14ac:dyDescent="0.25">
      <c r="A2556" s="28" t="s">
        <v>2376</v>
      </c>
      <c r="B2556" s="29" t="s">
        <v>2377</v>
      </c>
      <c r="C2556" s="29" t="s">
        <v>1393</v>
      </c>
      <c r="D2556" s="29" t="s">
        <v>2478</v>
      </c>
      <c r="E2556" s="29" t="s">
        <v>1394</v>
      </c>
      <c r="F2556" s="29" t="s">
        <v>1395</v>
      </c>
      <c r="G2556" s="29" t="s">
        <v>1975</v>
      </c>
      <c r="H2556" s="30">
        <v>44664</v>
      </c>
      <c r="I2556" s="30">
        <v>45769</v>
      </c>
      <c r="J2556" s="30" t="s">
        <v>1921</v>
      </c>
      <c r="K2556" s="29" t="s">
        <v>2387</v>
      </c>
      <c r="L2556" s="29" t="s">
        <v>2388</v>
      </c>
      <c r="M2556" s="29" t="s">
        <v>1978</v>
      </c>
      <c r="N2556" s="29" t="s">
        <v>1988</v>
      </c>
      <c r="O2556" s="29" t="s">
        <v>1989</v>
      </c>
      <c r="P2556" s="29" t="s">
        <v>1981</v>
      </c>
      <c r="Q2556" s="29" t="s">
        <v>1982</v>
      </c>
      <c r="R2556" s="30">
        <v>44414</v>
      </c>
      <c r="S2556" s="30">
        <v>44414</v>
      </c>
      <c r="T2556" s="30">
        <v>44888</v>
      </c>
      <c r="U2556" s="30">
        <v>44888</v>
      </c>
      <c r="V2556" s="29" t="s">
        <v>1983</v>
      </c>
      <c r="W2556" s="29" t="s">
        <v>1984</v>
      </c>
      <c r="X2556" s="30">
        <v>44673</v>
      </c>
      <c r="Y2556" s="29" t="s">
        <v>2002</v>
      </c>
    </row>
    <row r="2557" spans="1:25" x14ac:dyDescent="0.25">
      <c r="A2557" s="28" t="s">
        <v>2376</v>
      </c>
      <c r="B2557" s="29" t="s">
        <v>2377</v>
      </c>
      <c r="C2557" s="29" t="s">
        <v>1393</v>
      </c>
      <c r="D2557" s="29" t="s">
        <v>2478</v>
      </c>
      <c r="E2557" s="29" t="s">
        <v>1394</v>
      </c>
      <c r="F2557" s="29" t="s">
        <v>1395</v>
      </c>
      <c r="G2557" s="29" t="s">
        <v>1975</v>
      </c>
      <c r="H2557" s="30">
        <v>44664</v>
      </c>
      <c r="I2557" s="30">
        <v>45769</v>
      </c>
      <c r="J2557" s="30" t="s">
        <v>1921</v>
      </c>
      <c r="K2557" s="29" t="s">
        <v>2387</v>
      </c>
      <c r="L2557" s="29" t="s">
        <v>2388</v>
      </c>
      <c r="M2557" s="29" t="s">
        <v>1978</v>
      </c>
      <c r="N2557" s="29" t="s">
        <v>1990</v>
      </c>
      <c r="O2557" s="29" t="s">
        <v>1991</v>
      </c>
      <c r="P2557" s="29" t="s">
        <v>1981</v>
      </c>
      <c r="Q2557" s="29" t="s">
        <v>1982</v>
      </c>
      <c r="R2557" s="30">
        <v>44889</v>
      </c>
      <c r="S2557" s="30">
        <v>44981</v>
      </c>
      <c r="T2557" s="30">
        <v>45133</v>
      </c>
      <c r="U2557" s="30">
        <v>45133</v>
      </c>
      <c r="V2557" s="29" t="s">
        <v>1983</v>
      </c>
      <c r="W2557" s="29" t="s">
        <v>1984</v>
      </c>
      <c r="X2557" s="30">
        <v>44673</v>
      </c>
      <c r="Y2557" s="29" t="s">
        <v>2002</v>
      </c>
    </row>
    <row r="2558" spans="1:25" x14ac:dyDescent="0.25">
      <c r="A2558" s="28" t="s">
        <v>2376</v>
      </c>
      <c r="B2558" s="29" t="s">
        <v>2377</v>
      </c>
      <c r="C2558" s="29" t="s">
        <v>1393</v>
      </c>
      <c r="D2558" s="29" t="s">
        <v>2478</v>
      </c>
      <c r="E2558" s="29" t="s">
        <v>1394</v>
      </c>
      <c r="F2558" s="29" t="s">
        <v>1395</v>
      </c>
      <c r="G2558" s="29" t="s">
        <v>1975</v>
      </c>
      <c r="H2558" s="30">
        <v>44664</v>
      </c>
      <c r="I2558" s="30">
        <v>45769</v>
      </c>
      <c r="J2558" s="30" t="s">
        <v>1921</v>
      </c>
      <c r="K2558" s="29" t="s">
        <v>2387</v>
      </c>
      <c r="L2558" s="29" t="s">
        <v>2388</v>
      </c>
      <c r="M2558" s="29" t="s">
        <v>1978</v>
      </c>
      <c r="N2558" s="29" t="s">
        <v>1992</v>
      </c>
      <c r="O2558" s="29" t="s">
        <v>1993</v>
      </c>
      <c r="P2558" s="29" t="s">
        <v>1981</v>
      </c>
      <c r="Q2558" s="29" t="s">
        <v>1982</v>
      </c>
      <c r="R2558" s="30">
        <v>45254</v>
      </c>
      <c r="S2558" s="30">
        <v>45373</v>
      </c>
      <c r="T2558" s="30">
        <v>45429</v>
      </c>
      <c r="U2558" s="30">
        <v>45414</v>
      </c>
      <c r="V2558" s="29" t="s">
        <v>1983</v>
      </c>
      <c r="W2558" s="29" t="s">
        <v>1984</v>
      </c>
      <c r="X2558" s="30">
        <v>44673</v>
      </c>
      <c r="Y2558" s="29" t="s">
        <v>2002</v>
      </c>
    </row>
    <row r="2559" spans="1:25" x14ac:dyDescent="0.25">
      <c r="A2559" s="28" t="s">
        <v>2376</v>
      </c>
      <c r="B2559" s="29" t="s">
        <v>2377</v>
      </c>
      <c r="C2559" s="29" t="s">
        <v>1393</v>
      </c>
      <c r="D2559" s="29" t="s">
        <v>2478</v>
      </c>
      <c r="E2559" s="29" t="s">
        <v>1394</v>
      </c>
      <c r="F2559" s="29" t="s">
        <v>1395</v>
      </c>
      <c r="G2559" s="29" t="s">
        <v>1975</v>
      </c>
      <c r="H2559" s="30">
        <v>44664</v>
      </c>
      <c r="I2559" s="30">
        <v>45769</v>
      </c>
      <c r="J2559" s="30" t="s">
        <v>1921</v>
      </c>
      <c r="K2559" s="29" t="s">
        <v>2387</v>
      </c>
      <c r="L2559" s="29" t="s">
        <v>2388</v>
      </c>
      <c r="M2559" s="29" t="s">
        <v>1978</v>
      </c>
      <c r="N2559" s="29" t="s">
        <v>1994</v>
      </c>
      <c r="O2559" s="29" t="s">
        <v>1995</v>
      </c>
      <c r="P2559" s="29" t="s">
        <v>1981</v>
      </c>
      <c r="Q2559" s="29" t="s">
        <v>1982</v>
      </c>
      <c r="R2559" s="30">
        <v>45430</v>
      </c>
      <c r="S2559" s="30">
        <v>45464</v>
      </c>
      <c r="T2559" s="30">
        <v>45808</v>
      </c>
      <c r="U2559" s="30"/>
      <c r="V2559" s="29" t="s">
        <v>1983</v>
      </c>
      <c r="W2559" s="29" t="s">
        <v>1984</v>
      </c>
      <c r="X2559" s="30">
        <v>44673</v>
      </c>
      <c r="Y2559" s="29" t="s">
        <v>2002</v>
      </c>
    </row>
    <row r="2560" spans="1:25" x14ac:dyDescent="0.25">
      <c r="A2560" s="28" t="s">
        <v>2376</v>
      </c>
      <c r="B2560" s="29" t="s">
        <v>2377</v>
      </c>
      <c r="C2560" s="29" t="s">
        <v>1393</v>
      </c>
      <c r="D2560" s="29" t="s">
        <v>2478</v>
      </c>
      <c r="E2560" s="29" t="s">
        <v>1394</v>
      </c>
      <c r="F2560" s="29" t="s">
        <v>1395</v>
      </c>
      <c r="G2560" s="29" t="s">
        <v>1975</v>
      </c>
      <c r="H2560" s="30">
        <v>44664</v>
      </c>
      <c r="I2560" s="30">
        <v>45769</v>
      </c>
      <c r="J2560" s="30" t="s">
        <v>1921</v>
      </c>
      <c r="K2560" s="29" t="s">
        <v>2387</v>
      </c>
      <c r="L2560" s="29" t="s">
        <v>2388</v>
      </c>
      <c r="M2560" s="29" t="s">
        <v>1978</v>
      </c>
      <c r="N2560" s="29" t="s">
        <v>1996</v>
      </c>
      <c r="O2560" s="29" t="s">
        <v>1997</v>
      </c>
      <c r="P2560" s="29" t="s">
        <v>1981</v>
      </c>
      <c r="Q2560" s="29" t="s">
        <v>1982</v>
      </c>
      <c r="R2560" s="30">
        <v>45809</v>
      </c>
      <c r="S2560" s="30"/>
      <c r="T2560" s="30">
        <v>45899</v>
      </c>
      <c r="U2560" s="30"/>
      <c r="V2560" s="29" t="s">
        <v>1983</v>
      </c>
      <c r="W2560" s="29" t="s">
        <v>1984</v>
      </c>
      <c r="X2560" s="30">
        <v>44673</v>
      </c>
      <c r="Y2560" s="29" t="s">
        <v>2002</v>
      </c>
    </row>
    <row r="2561" spans="1:25" x14ac:dyDescent="0.25">
      <c r="A2561" s="28" t="s">
        <v>2376</v>
      </c>
      <c r="B2561" s="29" t="s">
        <v>2377</v>
      </c>
      <c r="C2561" s="29" t="s">
        <v>1406</v>
      </c>
      <c r="D2561" s="29" t="s">
        <v>2483</v>
      </c>
      <c r="E2561" s="29" t="s">
        <v>1407</v>
      </c>
      <c r="F2561" s="29" t="s">
        <v>1408</v>
      </c>
      <c r="G2561" s="29" t="s">
        <v>1975</v>
      </c>
      <c r="H2561" s="30">
        <v>44673</v>
      </c>
      <c r="I2561" s="30">
        <v>45769</v>
      </c>
      <c r="J2561" s="30" t="s">
        <v>1921</v>
      </c>
      <c r="K2561" s="29" t="s">
        <v>2387</v>
      </c>
      <c r="L2561" s="29" t="s">
        <v>2388</v>
      </c>
      <c r="M2561" s="29" t="s">
        <v>1978</v>
      </c>
      <c r="N2561" s="29" t="s">
        <v>1979</v>
      </c>
      <c r="O2561" s="29" t="s">
        <v>1980</v>
      </c>
      <c r="P2561" s="29" t="s">
        <v>1981</v>
      </c>
      <c r="Q2561" s="29" t="s">
        <v>1982</v>
      </c>
      <c r="R2561" s="30">
        <v>44255</v>
      </c>
      <c r="S2561" s="30">
        <v>44255</v>
      </c>
      <c r="T2561" s="30">
        <v>44284</v>
      </c>
      <c r="U2561" s="30">
        <v>44284</v>
      </c>
      <c r="V2561" s="29" t="s">
        <v>2000</v>
      </c>
      <c r="W2561" s="29" t="s">
        <v>2001</v>
      </c>
      <c r="X2561" s="30">
        <v>44673</v>
      </c>
      <c r="Y2561" s="29" t="s">
        <v>1985</v>
      </c>
    </row>
    <row r="2562" spans="1:25" x14ac:dyDescent="0.25">
      <c r="A2562" s="28" t="s">
        <v>2376</v>
      </c>
      <c r="B2562" s="29" t="s">
        <v>2377</v>
      </c>
      <c r="C2562" s="29" t="s">
        <v>1406</v>
      </c>
      <c r="D2562" s="29" t="s">
        <v>2483</v>
      </c>
      <c r="E2562" s="29" t="s">
        <v>1407</v>
      </c>
      <c r="F2562" s="29" t="s">
        <v>1408</v>
      </c>
      <c r="G2562" s="29" t="s">
        <v>1975</v>
      </c>
      <c r="H2562" s="30">
        <v>44673</v>
      </c>
      <c r="I2562" s="30">
        <v>45769</v>
      </c>
      <c r="J2562" s="30" t="s">
        <v>1921</v>
      </c>
      <c r="K2562" s="29" t="s">
        <v>2387</v>
      </c>
      <c r="L2562" s="29" t="s">
        <v>2388</v>
      </c>
      <c r="M2562" s="29" t="s">
        <v>1978</v>
      </c>
      <c r="N2562" s="29" t="s">
        <v>1986</v>
      </c>
      <c r="O2562" s="29" t="s">
        <v>1987</v>
      </c>
      <c r="P2562" s="29" t="s">
        <v>1981</v>
      </c>
      <c r="Q2562" s="29" t="s">
        <v>1982</v>
      </c>
      <c r="R2562" s="30">
        <v>44285</v>
      </c>
      <c r="S2562" s="30">
        <v>44285</v>
      </c>
      <c r="T2562" s="30">
        <v>44399</v>
      </c>
      <c r="U2562" s="30">
        <v>44399</v>
      </c>
      <c r="V2562" s="29" t="s">
        <v>2000</v>
      </c>
      <c r="W2562" s="29" t="s">
        <v>2001</v>
      </c>
      <c r="X2562" s="30">
        <v>44673</v>
      </c>
      <c r="Y2562" s="29" t="s">
        <v>1985</v>
      </c>
    </row>
    <row r="2563" spans="1:25" x14ac:dyDescent="0.25">
      <c r="A2563" s="28" t="s">
        <v>2376</v>
      </c>
      <c r="B2563" s="29" t="s">
        <v>2377</v>
      </c>
      <c r="C2563" s="29" t="s">
        <v>1406</v>
      </c>
      <c r="D2563" s="29" t="s">
        <v>2483</v>
      </c>
      <c r="E2563" s="29" t="s">
        <v>1407</v>
      </c>
      <c r="F2563" s="29" t="s">
        <v>1408</v>
      </c>
      <c r="G2563" s="29" t="s">
        <v>1975</v>
      </c>
      <c r="H2563" s="30">
        <v>44673</v>
      </c>
      <c r="I2563" s="30">
        <v>45769</v>
      </c>
      <c r="J2563" s="30" t="s">
        <v>1921</v>
      </c>
      <c r="K2563" s="29" t="s">
        <v>2387</v>
      </c>
      <c r="L2563" s="29" t="s">
        <v>2388</v>
      </c>
      <c r="M2563" s="29" t="s">
        <v>1978</v>
      </c>
      <c r="N2563" s="29" t="s">
        <v>1988</v>
      </c>
      <c r="O2563" s="29" t="s">
        <v>1989</v>
      </c>
      <c r="P2563" s="29" t="s">
        <v>1981</v>
      </c>
      <c r="Q2563" s="29" t="s">
        <v>1982</v>
      </c>
      <c r="R2563" s="30">
        <v>44694</v>
      </c>
      <c r="S2563" s="30">
        <v>45243</v>
      </c>
      <c r="T2563" s="30">
        <v>45723</v>
      </c>
      <c r="U2563" s="30"/>
      <c r="V2563" s="29" t="s">
        <v>2000</v>
      </c>
      <c r="W2563" s="29" t="s">
        <v>2001</v>
      </c>
      <c r="X2563" s="30">
        <v>44673</v>
      </c>
      <c r="Y2563" s="29" t="s">
        <v>1985</v>
      </c>
    </row>
    <row r="2564" spans="1:25" x14ac:dyDescent="0.25">
      <c r="A2564" s="28" t="s">
        <v>2376</v>
      </c>
      <c r="B2564" s="29" t="s">
        <v>2377</v>
      </c>
      <c r="C2564" s="29" t="s">
        <v>1406</v>
      </c>
      <c r="D2564" s="29" t="s">
        <v>2483</v>
      </c>
      <c r="E2564" s="29" t="s">
        <v>1407</v>
      </c>
      <c r="F2564" s="29" t="s">
        <v>1408</v>
      </c>
      <c r="G2564" s="29" t="s">
        <v>1975</v>
      </c>
      <c r="H2564" s="30">
        <v>44673</v>
      </c>
      <c r="I2564" s="30">
        <v>45769</v>
      </c>
      <c r="J2564" s="30" t="s">
        <v>1921</v>
      </c>
      <c r="K2564" s="29" t="s">
        <v>2387</v>
      </c>
      <c r="L2564" s="29" t="s">
        <v>2388</v>
      </c>
      <c r="M2564" s="29" t="s">
        <v>1978</v>
      </c>
      <c r="N2564" s="29" t="s">
        <v>1990</v>
      </c>
      <c r="O2564" s="29" t="s">
        <v>1991</v>
      </c>
      <c r="P2564" s="29" t="s">
        <v>1981</v>
      </c>
      <c r="Q2564" s="29" t="s">
        <v>1982</v>
      </c>
      <c r="R2564" s="30">
        <v>45724</v>
      </c>
      <c r="S2564" s="30"/>
      <c r="T2564" s="30">
        <v>45777</v>
      </c>
      <c r="U2564" s="30"/>
      <c r="V2564" s="29" t="s">
        <v>2000</v>
      </c>
      <c r="W2564" s="29" t="s">
        <v>2001</v>
      </c>
      <c r="X2564" s="30">
        <v>44673</v>
      </c>
      <c r="Y2564" s="29" t="s">
        <v>1985</v>
      </c>
    </row>
    <row r="2565" spans="1:25" x14ac:dyDescent="0.25">
      <c r="A2565" s="28" t="s">
        <v>2376</v>
      </c>
      <c r="B2565" s="29" t="s">
        <v>2377</v>
      </c>
      <c r="C2565" s="29" t="s">
        <v>1406</v>
      </c>
      <c r="D2565" s="29" t="s">
        <v>2483</v>
      </c>
      <c r="E2565" s="29" t="s">
        <v>1407</v>
      </c>
      <c r="F2565" s="29" t="s">
        <v>1408</v>
      </c>
      <c r="G2565" s="29" t="s">
        <v>1975</v>
      </c>
      <c r="H2565" s="30">
        <v>44673</v>
      </c>
      <c r="I2565" s="30">
        <v>45769</v>
      </c>
      <c r="J2565" s="30" t="s">
        <v>1921</v>
      </c>
      <c r="K2565" s="29" t="s">
        <v>2387</v>
      </c>
      <c r="L2565" s="29" t="s">
        <v>2388</v>
      </c>
      <c r="M2565" s="29" t="s">
        <v>1978</v>
      </c>
      <c r="N2565" s="29" t="s">
        <v>1992</v>
      </c>
      <c r="O2565" s="29" t="s">
        <v>1993</v>
      </c>
      <c r="P2565" s="29" t="s">
        <v>1981</v>
      </c>
      <c r="Q2565" s="29" t="s">
        <v>1982</v>
      </c>
      <c r="R2565" s="30">
        <v>45725</v>
      </c>
      <c r="S2565" s="30"/>
      <c r="T2565" s="30">
        <v>45779</v>
      </c>
      <c r="U2565" s="30"/>
      <c r="V2565" s="29" t="s">
        <v>2000</v>
      </c>
      <c r="W2565" s="29" t="s">
        <v>2001</v>
      </c>
      <c r="X2565" s="30">
        <v>44673</v>
      </c>
      <c r="Y2565" s="29" t="s">
        <v>1985</v>
      </c>
    </row>
    <row r="2566" spans="1:25" x14ac:dyDescent="0.25">
      <c r="A2566" s="28" t="s">
        <v>2376</v>
      </c>
      <c r="B2566" s="29" t="s">
        <v>2377</v>
      </c>
      <c r="C2566" s="29" t="s">
        <v>1406</v>
      </c>
      <c r="D2566" s="29" t="s">
        <v>2483</v>
      </c>
      <c r="E2566" s="29" t="s">
        <v>1407</v>
      </c>
      <c r="F2566" s="29" t="s">
        <v>1408</v>
      </c>
      <c r="G2566" s="29" t="s">
        <v>1975</v>
      </c>
      <c r="H2566" s="30">
        <v>44673</v>
      </c>
      <c r="I2566" s="30">
        <v>45769</v>
      </c>
      <c r="J2566" s="30" t="s">
        <v>1921</v>
      </c>
      <c r="K2566" s="29" t="s">
        <v>2387</v>
      </c>
      <c r="L2566" s="29" t="s">
        <v>2388</v>
      </c>
      <c r="M2566" s="29" t="s">
        <v>1978</v>
      </c>
      <c r="N2566" s="29" t="s">
        <v>1994</v>
      </c>
      <c r="O2566" s="29" t="s">
        <v>1995</v>
      </c>
      <c r="P2566" s="29" t="s">
        <v>1981</v>
      </c>
      <c r="Q2566" s="29" t="s">
        <v>1982</v>
      </c>
      <c r="R2566" s="30">
        <v>45782</v>
      </c>
      <c r="S2566" s="30"/>
      <c r="T2566" s="30">
        <v>46022</v>
      </c>
      <c r="U2566" s="30"/>
      <c r="V2566" s="29" t="s">
        <v>2000</v>
      </c>
      <c r="W2566" s="29" t="s">
        <v>2001</v>
      </c>
      <c r="X2566" s="30">
        <v>44673</v>
      </c>
      <c r="Y2566" s="29" t="s">
        <v>1985</v>
      </c>
    </row>
    <row r="2567" spans="1:25" x14ac:dyDescent="0.25">
      <c r="A2567" s="28" t="s">
        <v>2376</v>
      </c>
      <c r="B2567" s="29" t="s">
        <v>2377</v>
      </c>
      <c r="C2567" s="29" t="s">
        <v>1406</v>
      </c>
      <c r="D2567" s="29" t="s">
        <v>2483</v>
      </c>
      <c r="E2567" s="29" t="s">
        <v>1407</v>
      </c>
      <c r="F2567" s="29" t="s">
        <v>1408</v>
      </c>
      <c r="G2567" s="29" t="s">
        <v>1975</v>
      </c>
      <c r="H2567" s="30">
        <v>44673</v>
      </c>
      <c r="I2567" s="30">
        <v>45769</v>
      </c>
      <c r="J2567" s="30" t="s">
        <v>1921</v>
      </c>
      <c r="K2567" s="29" t="s">
        <v>2387</v>
      </c>
      <c r="L2567" s="29" t="s">
        <v>2388</v>
      </c>
      <c r="M2567" s="29" t="s">
        <v>1978</v>
      </c>
      <c r="N2567" s="29" t="s">
        <v>1996</v>
      </c>
      <c r="O2567" s="29" t="s">
        <v>1997</v>
      </c>
      <c r="P2567" s="29" t="s">
        <v>1981</v>
      </c>
      <c r="Q2567" s="29" t="s">
        <v>1982</v>
      </c>
      <c r="R2567" s="30">
        <v>46023</v>
      </c>
      <c r="S2567" s="30"/>
      <c r="T2567" s="30">
        <v>46053</v>
      </c>
      <c r="U2567" s="30"/>
      <c r="V2567" s="29" t="s">
        <v>2000</v>
      </c>
      <c r="W2567" s="29" t="s">
        <v>2001</v>
      </c>
      <c r="X2567" s="30">
        <v>44673</v>
      </c>
      <c r="Y2567" s="29" t="s">
        <v>1985</v>
      </c>
    </row>
    <row r="2568" spans="1:25" x14ac:dyDescent="0.25">
      <c r="A2568" s="28" t="s">
        <v>2376</v>
      </c>
      <c r="B2568" s="29" t="s">
        <v>2377</v>
      </c>
      <c r="C2568" s="29" t="s">
        <v>1128</v>
      </c>
      <c r="D2568" s="29" t="s">
        <v>2386</v>
      </c>
      <c r="E2568" s="29" t="s">
        <v>1129</v>
      </c>
      <c r="F2568" s="29" t="s">
        <v>1130</v>
      </c>
      <c r="G2568" s="29" t="s">
        <v>1975</v>
      </c>
      <c r="H2568" s="30">
        <v>44673</v>
      </c>
      <c r="I2568" s="30">
        <v>45769</v>
      </c>
      <c r="J2568" s="30">
        <v>45769</v>
      </c>
      <c r="K2568" s="29" t="s">
        <v>2387</v>
      </c>
      <c r="L2568" s="29" t="s">
        <v>2388</v>
      </c>
      <c r="M2568" s="29" t="s">
        <v>1978</v>
      </c>
      <c r="N2568" s="29" t="s">
        <v>1979</v>
      </c>
      <c r="O2568" s="29" t="s">
        <v>1980</v>
      </c>
      <c r="P2568" s="29" t="s">
        <v>1981</v>
      </c>
      <c r="Q2568" s="29" t="s">
        <v>1982</v>
      </c>
      <c r="R2568" s="30">
        <v>44977</v>
      </c>
      <c r="S2568" s="30">
        <v>44977</v>
      </c>
      <c r="T2568" s="30">
        <v>44978</v>
      </c>
      <c r="U2568" s="30">
        <v>44978</v>
      </c>
      <c r="V2568" s="29" t="s">
        <v>1983</v>
      </c>
      <c r="W2568" s="29" t="s">
        <v>1984</v>
      </c>
      <c r="X2568" s="30">
        <v>44673</v>
      </c>
      <c r="Y2568" s="29" t="s">
        <v>2002</v>
      </c>
    </row>
    <row r="2569" spans="1:25" x14ac:dyDescent="0.25">
      <c r="A2569" s="28" t="s">
        <v>2376</v>
      </c>
      <c r="B2569" s="29" t="s">
        <v>2377</v>
      </c>
      <c r="C2569" s="29" t="s">
        <v>1128</v>
      </c>
      <c r="D2569" s="29" t="s">
        <v>2386</v>
      </c>
      <c r="E2569" s="29" t="s">
        <v>1129</v>
      </c>
      <c r="F2569" s="29" t="s">
        <v>1130</v>
      </c>
      <c r="G2569" s="29" t="s">
        <v>1975</v>
      </c>
      <c r="H2569" s="30">
        <v>44673</v>
      </c>
      <c r="I2569" s="30">
        <v>45769</v>
      </c>
      <c r="J2569" s="30">
        <v>45769</v>
      </c>
      <c r="K2569" s="29" t="s">
        <v>2387</v>
      </c>
      <c r="L2569" s="29" t="s">
        <v>2388</v>
      </c>
      <c r="M2569" s="29" t="s">
        <v>1978</v>
      </c>
      <c r="N2569" s="29" t="s">
        <v>1986</v>
      </c>
      <c r="O2569" s="29" t="s">
        <v>1987</v>
      </c>
      <c r="P2569" s="29" t="s">
        <v>1981</v>
      </c>
      <c r="Q2569" s="29" t="s">
        <v>1982</v>
      </c>
      <c r="R2569" s="30">
        <v>44979</v>
      </c>
      <c r="S2569" s="30">
        <v>44979</v>
      </c>
      <c r="T2569" s="30">
        <v>44981</v>
      </c>
      <c r="U2569" s="30">
        <v>44981</v>
      </c>
      <c r="V2569" s="29" t="s">
        <v>1983</v>
      </c>
      <c r="W2569" s="29" t="s">
        <v>1984</v>
      </c>
      <c r="X2569" s="30">
        <v>44673</v>
      </c>
      <c r="Y2569" s="29" t="s">
        <v>2002</v>
      </c>
    </row>
    <row r="2570" spans="1:25" x14ac:dyDescent="0.25">
      <c r="A2570" s="28" t="s">
        <v>2376</v>
      </c>
      <c r="B2570" s="29" t="s">
        <v>2377</v>
      </c>
      <c r="C2570" s="29" t="s">
        <v>1128</v>
      </c>
      <c r="D2570" s="29" t="s">
        <v>2386</v>
      </c>
      <c r="E2570" s="29" t="s">
        <v>1129</v>
      </c>
      <c r="F2570" s="29" t="s">
        <v>1130</v>
      </c>
      <c r="G2570" s="29" t="s">
        <v>1975</v>
      </c>
      <c r="H2570" s="30">
        <v>44673</v>
      </c>
      <c r="I2570" s="30">
        <v>45769</v>
      </c>
      <c r="J2570" s="30">
        <v>45769</v>
      </c>
      <c r="K2570" s="29" t="s">
        <v>2387</v>
      </c>
      <c r="L2570" s="29" t="s">
        <v>2388</v>
      </c>
      <c r="M2570" s="29" t="s">
        <v>1978</v>
      </c>
      <c r="N2570" s="29" t="s">
        <v>1988</v>
      </c>
      <c r="O2570" s="29" t="s">
        <v>1989</v>
      </c>
      <c r="P2570" s="29" t="s">
        <v>1981</v>
      </c>
      <c r="Q2570" s="29" t="s">
        <v>1982</v>
      </c>
      <c r="R2570" s="30">
        <v>44982</v>
      </c>
      <c r="S2570" s="30">
        <v>44982</v>
      </c>
      <c r="T2570" s="30">
        <v>44994</v>
      </c>
      <c r="U2570" s="30">
        <v>44994</v>
      </c>
      <c r="V2570" s="29" t="s">
        <v>1983</v>
      </c>
      <c r="W2570" s="29" t="s">
        <v>1984</v>
      </c>
      <c r="X2570" s="30">
        <v>44673</v>
      </c>
      <c r="Y2570" s="29" t="s">
        <v>2002</v>
      </c>
    </row>
    <row r="2571" spans="1:25" x14ac:dyDescent="0.25">
      <c r="A2571" s="28" t="s">
        <v>2376</v>
      </c>
      <c r="B2571" s="29" t="s">
        <v>2377</v>
      </c>
      <c r="C2571" s="29" t="s">
        <v>1128</v>
      </c>
      <c r="D2571" s="29" t="s">
        <v>2386</v>
      </c>
      <c r="E2571" s="29" t="s">
        <v>1129</v>
      </c>
      <c r="F2571" s="29" t="s">
        <v>1130</v>
      </c>
      <c r="G2571" s="29" t="s">
        <v>1975</v>
      </c>
      <c r="H2571" s="30">
        <v>44673</v>
      </c>
      <c r="I2571" s="30">
        <v>45769</v>
      </c>
      <c r="J2571" s="30">
        <v>45769</v>
      </c>
      <c r="K2571" s="29" t="s">
        <v>2387</v>
      </c>
      <c r="L2571" s="29" t="s">
        <v>2388</v>
      </c>
      <c r="M2571" s="29" t="s">
        <v>1978</v>
      </c>
      <c r="N2571" s="29" t="s">
        <v>1990</v>
      </c>
      <c r="O2571" s="29" t="s">
        <v>1991</v>
      </c>
      <c r="P2571" s="29" t="s">
        <v>1981</v>
      </c>
      <c r="Q2571" s="29" t="s">
        <v>1982</v>
      </c>
      <c r="R2571" s="30">
        <v>44995</v>
      </c>
      <c r="S2571" s="30">
        <v>44995</v>
      </c>
      <c r="T2571" s="30">
        <v>45005</v>
      </c>
      <c r="U2571" s="30">
        <v>45005</v>
      </c>
      <c r="V2571" s="29" t="s">
        <v>1983</v>
      </c>
      <c r="W2571" s="29" t="s">
        <v>1984</v>
      </c>
      <c r="X2571" s="30">
        <v>44673</v>
      </c>
      <c r="Y2571" s="29" t="s">
        <v>2002</v>
      </c>
    </row>
    <row r="2572" spans="1:25" x14ac:dyDescent="0.25">
      <c r="A2572" s="28" t="s">
        <v>2376</v>
      </c>
      <c r="B2572" s="29" t="s">
        <v>2377</v>
      </c>
      <c r="C2572" s="29" t="s">
        <v>1128</v>
      </c>
      <c r="D2572" s="29" t="s">
        <v>2386</v>
      </c>
      <c r="E2572" s="29" t="s">
        <v>1129</v>
      </c>
      <c r="F2572" s="29" t="s">
        <v>1130</v>
      </c>
      <c r="G2572" s="29" t="s">
        <v>1975</v>
      </c>
      <c r="H2572" s="30">
        <v>44673</v>
      </c>
      <c r="I2572" s="30">
        <v>45769</v>
      </c>
      <c r="J2572" s="30">
        <v>45769</v>
      </c>
      <c r="K2572" s="29" t="s">
        <v>2387</v>
      </c>
      <c r="L2572" s="29" t="s">
        <v>2388</v>
      </c>
      <c r="M2572" s="29" t="s">
        <v>1978</v>
      </c>
      <c r="N2572" s="29" t="s">
        <v>1992</v>
      </c>
      <c r="O2572" s="29" t="s">
        <v>1993</v>
      </c>
      <c r="P2572" s="29" t="s">
        <v>1981</v>
      </c>
      <c r="Q2572" s="29" t="s">
        <v>1982</v>
      </c>
      <c r="R2572" s="30">
        <v>45413</v>
      </c>
      <c r="S2572" s="30">
        <v>45413</v>
      </c>
      <c r="T2572" s="30">
        <v>45413</v>
      </c>
      <c r="U2572" s="30">
        <v>45414</v>
      </c>
      <c r="V2572" s="29" t="s">
        <v>1983</v>
      </c>
      <c r="W2572" s="29" t="s">
        <v>1984</v>
      </c>
      <c r="X2572" s="30">
        <v>44673</v>
      </c>
      <c r="Y2572" s="29" t="s">
        <v>2002</v>
      </c>
    </row>
    <row r="2573" spans="1:25" x14ac:dyDescent="0.25">
      <c r="A2573" s="28" t="s">
        <v>2376</v>
      </c>
      <c r="B2573" s="29" t="s">
        <v>2377</v>
      </c>
      <c r="C2573" s="29" t="s">
        <v>1128</v>
      </c>
      <c r="D2573" s="29" t="s">
        <v>2386</v>
      </c>
      <c r="E2573" s="29" t="s">
        <v>1129</v>
      </c>
      <c r="F2573" s="29" t="s">
        <v>1130</v>
      </c>
      <c r="G2573" s="29" t="s">
        <v>1975</v>
      </c>
      <c r="H2573" s="30">
        <v>44673</v>
      </c>
      <c r="I2573" s="30">
        <v>45769</v>
      </c>
      <c r="J2573" s="30">
        <v>45769</v>
      </c>
      <c r="K2573" s="29" t="s">
        <v>2387</v>
      </c>
      <c r="L2573" s="29" t="s">
        <v>2388</v>
      </c>
      <c r="M2573" s="29" t="s">
        <v>1978</v>
      </c>
      <c r="N2573" s="29" t="s">
        <v>1994</v>
      </c>
      <c r="O2573" s="29" t="s">
        <v>1995</v>
      </c>
      <c r="P2573" s="29" t="s">
        <v>1981</v>
      </c>
      <c r="Q2573" s="29" t="s">
        <v>1982</v>
      </c>
      <c r="R2573" s="30">
        <v>45421</v>
      </c>
      <c r="S2573" s="30">
        <v>45422</v>
      </c>
      <c r="T2573" s="30">
        <v>45787</v>
      </c>
      <c r="U2573" s="30"/>
      <c r="V2573" s="29" t="s">
        <v>1983</v>
      </c>
      <c r="W2573" s="29" t="s">
        <v>1984</v>
      </c>
      <c r="X2573" s="30">
        <v>44673</v>
      </c>
      <c r="Y2573" s="29" t="s">
        <v>2002</v>
      </c>
    </row>
    <row r="2574" spans="1:25" x14ac:dyDescent="0.25">
      <c r="A2574" s="28" t="s">
        <v>2376</v>
      </c>
      <c r="B2574" s="29" t="s">
        <v>2377</v>
      </c>
      <c r="C2574" s="29" t="s">
        <v>1128</v>
      </c>
      <c r="D2574" s="29" t="s">
        <v>2386</v>
      </c>
      <c r="E2574" s="29" t="s">
        <v>1129</v>
      </c>
      <c r="F2574" s="29" t="s">
        <v>1130</v>
      </c>
      <c r="G2574" s="29" t="s">
        <v>1975</v>
      </c>
      <c r="H2574" s="30">
        <v>44673</v>
      </c>
      <c r="I2574" s="30">
        <v>45769</v>
      </c>
      <c r="J2574" s="30">
        <v>45769</v>
      </c>
      <c r="K2574" s="29" t="s">
        <v>2387</v>
      </c>
      <c r="L2574" s="29" t="s">
        <v>2388</v>
      </c>
      <c r="M2574" s="29" t="s">
        <v>1978</v>
      </c>
      <c r="N2574" s="29" t="s">
        <v>1996</v>
      </c>
      <c r="O2574" s="29" t="s">
        <v>1997</v>
      </c>
      <c r="P2574" s="29" t="s">
        <v>1981</v>
      </c>
      <c r="Q2574" s="29" t="s">
        <v>1982</v>
      </c>
      <c r="R2574" s="30">
        <v>45788</v>
      </c>
      <c r="S2574" s="30"/>
      <c r="T2574" s="30">
        <v>45850</v>
      </c>
      <c r="U2574" s="30"/>
      <c r="V2574" s="29" t="s">
        <v>1983</v>
      </c>
      <c r="W2574" s="29" t="s">
        <v>1984</v>
      </c>
      <c r="X2574" s="30">
        <v>44673</v>
      </c>
      <c r="Y2574" s="29" t="s">
        <v>2002</v>
      </c>
    </row>
    <row r="2575" spans="1:25" x14ac:dyDescent="0.25">
      <c r="A2575" s="28" t="s">
        <v>2376</v>
      </c>
      <c r="B2575" s="29" t="s">
        <v>2377</v>
      </c>
      <c r="C2575" s="29" t="s">
        <v>1445</v>
      </c>
      <c r="D2575" s="29" t="s">
        <v>2503</v>
      </c>
      <c r="E2575" s="29" t="s">
        <v>1446</v>
      </c>
      <c r="F2575" s="29" t="s">
        <v>1447</v>
      </c>
      <c r="G2575" s="29" t="s">
        <v>1975</v>
      </c>
      <c r="H2575" s="30">
        <v>44673</v>
      </c>
      <c r="I2575" s="30">
        <v>45769</v>
      </c>
      <c r="J2575" s="30" t="s">
        <v>1921</v>
      </c>
      <c r="K2575" s="29" t="s">
        <v>2387</v>
      </c>
      <c r="L2575" s="29" t="s">
        <v>2388</v>
      </c>
      <c r="M2575" s="29" t="s">
        <v>1978</v>
      </c>
      <c r="N2575" s="29" t="s">
        <v>1979</v>
      </c>
      <c r="O2575" s="29" t="s">
        <v>1980</v>
      </c>
      <c r="P2575" s="29" t="s">
        <v>1981</v>
      </c>
      <c r="Q2575" s="29" t="s">
        <v>1982</v>
      </c>
      <c r="R2575" s="30">
        <v>44743</v>
      </c>
      <c r="S2575" s="30">
        <v>44743</v>
      </c>
      <c r="T2575" s="30">
        <v>44781</v>
      </c>
      <c r="U2575" s="30">
        <v>44781</v>
      </c>
      <c r="V2575" s="29" t="s">
        <v>2000</v>
      </c>
      <c r="W2575" s="29" t="s">
        <v>2001</v>
      </c>
      <c r="X2575" s="30">
        <v>44673</v>
      </c>
      <c r="Y2575" s="29" t="s">
        <v>1985</v>
      </c>
    </row>
    <row r="2576" spans="1:25" x14ac:dyDescent="0.25">
      <c r="A2576" s="28" t="s">
        <v>2376</v>
      </c>
      <c r="B2576" s="29" t="s">
        <v>2377</v>
      </c>
      <c r="C2576" s="29" t="s">
        <v>1445</v>
      </c>
      <c r="D2576" s="29" t="s">
        <v>2503</v>
      </c>
      <c r="E2576" s="29" t="s">
        <v>1446</v>
      </c>
      <c r="F2576" s="29" t="s">
        <v>1447</v>
      </c>
      <c r="G2576" s="29" t="s">
        <v>1975</v>
      </c>
      <c r="H2576" s="30">
        <v>44673</v>
      </c>
      <c r="I2576" s="30">
        <v>45769</v>
      </c>
      <c r="J2576" s="30" t="s">
        <v>1921</v>
      </c>
      <c r="K2576" s="29" t="s">
        <v>2387</v>
      </c>
      <c r="L2576" s="29" t="s">
        <v>2388</v>
      </c>
      <c r="M2576" s="29" t="s">
        <v>1978</v>
      </c>
      <c r="N2576" s="29" t="s">
        <v>1986</v>
      </c>
      <c r="O2576" s="29" t="s">
        <v>1987</v>
      </c>
      <c r="P2576" s="29" t="s">
        <v>1981</v>
      </c>
      <c r="Q2576" s="29" t="s">
        <v>1982</v>
      </c>
      <c r="R2576" s="30">
        <v>44879</v>
      </c>
      <c r="S2576" s="30">
        <v>44879</v>
      </c>
      <c r="T2576" s="30">
        <v>45292</v>
      </c>
      <c r="U2576" s="30">
        <v>45292</v>
      </c>
      <c r="V2576" s="29" t="s">
        <v>2000</v>
      </c>
      <c r="W2576" s="29" t="s">
        <v>2001</v>
      </c>
      <c r="X2576" s="30">
        <v>44673</v>
      </c>
      <c r="Y2576" s="29" t="s">
        <v>1985</v>
      </c>
    </row>
    <row r="2577" spans="1:25" x14ac:dyDescent="0.25">
      <c r="A2577" s="28" t="s">
        <v>2376</v>
      </c>
      <c r="B2577" s="29" t="s">
        <v>2377</v>
      </c>
      <c r="C2577" s="29" t="s">
        <v>1445</v>
      </c>
      <c r="D2577" s="29" t="s">
        <v>2503</v>
      </c>
      <c r="E2577" s="29" t="s">
        <v>1446</v>
      </c>
      <c r="F2577" s="29" t="s">
        <v>1447</v>
      </c>
      <c r="G2577" s="29" t="s">
        <v>1975</v>
      </c>
      <c r="H2577" s="30">
        <v>44673</v>
      </c>
      <c r="I2577" s="30">
        <v>45769</v>
      </c>
      <c r="J2577" s="30" t="s">
        <v>1921</v>
      </c>
      <c r="K2577" s="29" t="s">
        <v>2387</v>
      </c>
      <c r="L2577" s="29" t="s">
        <v>2388</v>
      </c>
      <c r="M2577" s="29" t="s">
        <v>1978</v>
      </c>
      <c r="N2577" s="29" t="s">
        <v>1988</v>
      </c>
      <c r="O2577" s="29" t="s">
        <v>1989</v>
      </c>
      <c r="P2577" s="29" t="s">
        <v>1981</v>
      </c>
      <c r="Q2577" s="29" t="s">
        <v>1982</v>
      </c>
      <c r="R2577" s="30">
        <v>45324</v>
      </c>
      <c r="S2577" s="30">
        <v>45324</v>
      </c>
      <c r="T2577" s="30">
        <v>45329</v>
      </c>
      <c r="U2577" s="30">
        <v>45329</v>
      </c>
      <c r="V2577" s="29" t="s">
        <v>2000</v>
      </c>
      <c r="W2577" s="29" t="s">
        <v>2001</v>
      </c>
      <c r="X2577" s="30">
        <v>44673</v>
      </c>
      <c r="Y2577" s="29" t="s">
        <v>1985</v>
      </c>
    </row>
    <row r="2578" spans="1:25" x14ac:dyDescent="0.25">
      <c r="A2578" s="28" t="s">
        <v>2376</v>
      </c>
      <c r="B2578" s="29" t="s">
        <v>2377</v>
      </c>
      <c r="C2578" s="29" t="s">
        <v>1445</v>
      </c>
      <c r="D2578" s="29" t="s">
        <v>2503</v>
      </c>
      <c r="E2578" s="29" t="s">
        <v>1446</v>
      </c>
      <c r="F2578" s="29" t="s">
        <v>1447</v>
      </c>
      <c r="G2578" s="29" t="s">
        <v>1975</v>
      </c>
      <c r="H2578" s="30">
        <v>44673</v>
      </c>
      <c r="I2578" s="30">
        <v>45769</v>
      </c>
      <c r="J2578" s="30" t="s">
        <v>1921</v>
      </c>
      <c r="K2578" s="29" t="s">
        <v>2387</v>
      </c>
      <c r="L2578" s="29" t="s">
        <v>2388</v>
      </c>
      <c r="M2578" s="29" t="s">
        <v>1978</v>
      </c>
      <c r="N2578" s="29" t="s">
        <v>1990</v>
      </c>
      <c r="O2578" s="29" t="s">
        <v>1991</v>
      </c>
      <c r="P2578" s="29" t="s">
        <v>1981</v>
      </c>
      <c r="Q2578" s="29" t="s">
        <v>1982</v>
      </c>
      <c r="R2578" s="30">
        <v>45778</v>
      </c>
      <c r="S2578" s="30"/>
      <c r="T2578" s="30">
        <v>46022</v>
      </c>
      <c r="U2578" s="30"/>
      <c r="V2578" s="29" t="s">
        <v>2000</v>
      </c>
      <c r="W2578" s="29" t="s">
        <v>2001</v>
      </c>
      <c r="X2578" s="30">
        <v>44673</v>
      </c>
      <c r="Y2578" s="29" t="s">
        <v>1985</v>
      </c>
    </row>
    <row r="2579" spans="1:25" x14ac:dyDescent="0.25">
      <c r="A2579" s="28" t="s">
        <v>2376</v>
      </c>
      <c r="B2579" s="29" t="s">
        <v>2377</v>
      </c>
      <c r="C2579" s="29" t="s">
        <v>1445</v>
      </c>
      <c r="D2579" s="29" t="s">
        <v>2503</v>
      </c>
      <c r="E2579" s="29" t="s">
        <v>1446</v>
      </c>
      <c r="F2579" s="29" t="s">
        <v>1447</v>
      </c>
      <c r="G2579" s="29" t="s">
        <v>1975</v>
      </c>
      <c r="H2579" s="30">
        <v>44673</v>
      </c>
      <c r="I2579" s="30">
        <v>45769</v>
      </c>
      <c r="J2579" s="30" t="s">
        <v>1921</v>
      </c>
      <c r="K2579" s="29" t="s">
        <v>2387</v>
      </c>
      <c r="L2579" s="29" t="s">
        <v>2388</v>
      </c>
      <c r="M2579" s="29" t="s">
        <v>1978</v>
      </c>
      <c r="N2579" s="29" t="s">
        <v>1992</v>
      </c>
      <c r="O2579" s="29" t="s">
        <v>1993</v>
      </c>
      <c r="P2579" s="29" t="s">
        <v>1981</v>
      </c>
      <c r="Q2579" s="29" t="s">
        <v>1982</v>
      </c>
      <c r="R2579" s="30">
        <v>46023</v>
      </c>
      <c r="S2579" s="30"/>
      <c r="T2579" s="30">
        <v>46055</v>
      </c>
      <c r="U2579" s="30"/>
      <c r="V2579" s="29" t="s">
        <v>2000</v>
      </c>
      <c r="W2579" s="29" t="s">
        <v>2001</v>
      </c>
      <c r="X2579" s="30">
        <v>44673</v>
      </c>
      <c r="Y2579" s="29" t="s">
        <v>1985</v>
      </c>
    </row>
    <row r="2580" spans="1:25" x14ac:dyDescent="0.25">
      <c r="A2580" s="28" t="s">
        <v>2376</v>
      </c>
      <c r="B2580" s="29" t="s">
        <v>2377</v>
      </c>
      <c r="C2580" s="29" t="s">
        <v>1445</v>
      </c>
      <c r="D2580" s="29" t="s">
        <v>2503</v>
      </c>
      <c r="E2580" s="29" t="s">
        <v>1446</v>
      </c>
      <c r="F2580" s="29" t="s">
        <v>1447</v>
      </c>
      <c r="G2580" s="29" t="s">
        <v>1975</v>
      </c>
      <c r="H2580" s="30">
        <v>44673</v>
      </c>
      <c r="I2580" s="30">
        <v>45769</v>
      </c>
      <c r="J2580" s="30" t="s">
        <v>1921</v>
      </c>
      <c r="K2580" s="29" t="s">
        <v>2387</v>
      </c>
      <c r="L2580" s="29" t="s">
        <v>2388</v>
      </c>
      <c r="M2580" s="29" t="s">
        <v>1978</v>
      </c>
      <c r="N2580" s="29" t="s">
        <v>1994</v>
      </c>
      <c r="O2580" s="29" t="s">
        <v>1995</v>
      </c>
      <c r="P2580" s="29" t="s">
        <v>1981</v>
      </c>
      <c r="Q2580" s="29" t="s">
        <v>1982</v>
      </c>
      <c r="R2580" s="30">
        <v>46058</v>
      </c>
      <c r="S2580" s="30"/>
      <c r="T2580" s="30">
        <v>46208</v>
      </c>
      <c r="U2580" s="30"/>
      <c r="V2580" s="29" t="s">
        <v>2000</v>
      </c>
      <c r="W2580" s="29" t="s">
        <v>2001</v>
      </c>
      <c r="X2580" s="30">
        <v>44673</v>
      </c>
      <c r="Y2580" s="29" t="s">
        <v>1985</v>
      </c>
    </row>
    <row r="2581" spans="1:25" x14ac:dyDescent="0.25">
      <c r="A2581" s="28" t="s">
        <v>2376</v>
      </c>
      <c r="B2581" s="29" t="s">
        <v>2377</v>
      </c>
      <c r="C2581" s="29" t="s">
        <v>1445</v>
      </c>
      <c r="D2581" s="29" t="s">
        <v>2503</v>
      </c>
      <c r="E2581" s="29" t="s">
        <v>1446</v>
      </c>
      <c r="F2581" s="29" t="s">
        <v>1447</v>
      </c>
      <c r="G2581" s="29" t="s">
        <v>1975</v>
      </c>
      <c r="H2581" s="30">
        <v>44673</v>
      </c>
      <c r="I2581" s="30">
        <v>45769</v>
      </c>
      <c r="J2581" s="30" t="s">
        <v>1921</v>
      </c>
      <c r="K2581" s="29" t="s">
        <v>2387</v>
      </c>
      <c r="L2581" s="29" t="s">
        <v>2388</v>
      </c>
      <c r="M2581" s="29" t="s">
        <v>1978</v>
      </c>
      <c r="N2581" s="29" t="s">
        <v>1996</v>
      </c>
      <c r="O2581" s="29" t="s">
        <v>1997</v>
      </c>
      <c r="P2581" s="29" t="s">
        <v>1981</v>
      </c>
      <c r="Q2581" s="29" t="s">
        <v>1982</v>
      </c>
      <c r="R2581" s="30">
        <v>46209</v>
      </c>
      <c r="S2581" s="30"/>
      <c r="T2581" s="30">
        <v>46240</v>
      </c>
      <c r="U2581" s="30"/>
      <c r="V2581" s="29" t="s">
        <v>2000</v>
      </c>
      <c r="W2581" s="29" t="s">
        <v>2001</v>
      </c>
      <c r="X2581" s="30">
        <v>44673</v>
      </c>
      <c r="Y2581" s="29" t="s">
        <v>1985</v>
      </c>
    </row>
    <row r="2582" spans="1:25" x14ac:dyDescent="0.25">
      <c r="A2582" s="28" t="s">
        <v>2376</v>
      </c>
      <c r="B2582" s="29" t="s">
        <v>2377</v>
      </c>
      <c r="C2582" s="29" t="s">
        <v>1433</v>
      </c>
      <c r="D2582" s="29" t="s">
        <v>2500</v>
      </c>
      <c r="E2582" s="29" t="s">
        <v>1434</v>
      </c>
      <c r="F2582" s="29" t="s">
        <v>1435</v>
      </c>
      <c r="G2582" s="29" t="s">
        <v>1975</v>
      </c>
      <c r="H2582" s="30">
        <v>44673</v>
      </c>
      <c r="I2582" s="30">
        <v>45769</v>
      </c>
      <c r="J2582" s="30" t="s">
        <v>1921</v>
      </c>
      <c r="K2582" s="29" t="s">
        <v>2387</v>
      </c>
      <c r="L2582" s="29" t="s">
        <v>2388</v>
      </c>
      <c r="M2582" s="29" t="s">
        <v>1978</v>
      </c>
      <c r="N2582" s="29" t="s">
        <v>1979</v>
      </c>
      <c r="O2582" s="29" t="s">
        <v>1980</v>
      </c>
      <c r="P2582" s="29" t="s">
        <v>1981</v>
      </c>
      <c r="Q2582" s="29" t="s">
        <v>1982</v>
      </c>
      <c r="R2582" s="30">
        <v>44571</v>
      </c>
      <c r="S2582" s="30">
        <v>44571</v>
      </c>
      <c r="T2582" s="30">
        <v>44600</v>
      </c>
      <c r="U2582" s="30">
        <v>44600</v>
      </c>
      <c r="V2582" s="29" t="s">
        <v>2000</v>
      </c>
      <c r="W2582" s="29" t="s">
        <v>2001</v>
      </c>
      <c r="X2582" s="30">
        <v>44673</v>
      </c>
      <c r="Y2582" s="29" t="s">
        <v>1985</v>
      </c>
    </row>
    <row r="2583" spans="1:25" x14ac:dyDescent="0.25">
      <c r="A2583" s="28" t="s">
        <v>2376</v>
      </c>
      <c r="B2583" s="29" t="s">
        <v>2377</v>
      </c>
      <c r="C2583" s="29" t="s">
        <v>1433</v>
      </c>
      <c r="D2583" s="29" t="s">
        <v>2500</v>
      </c>
      <c r="E2583" s="29" t="s">
        <v>1434</v>
      </c>
      <c r="F2583" s="29" t="s">
        <v>1435</v>
      </c>
      <c r="G2583" s="29" t="s">
        <v>1975</v>
      </c>
      <c r="H2583" s="30">
        <v>44673</v>
      </c>
      <c r="I2583" s="30">
        <v>45769</v>
      </c>
      <c r="J2583" s="30" t="s">
        <v>1921</v>
      </c>
      <c r="K2583" s="29" t="s">
        <v>2387</v>
      </c>
      <c r="L2583" s="29" t="s">
        <v>2388</v>
      </c>
      <c r="M2583" s="29" t="s">
        <v>1978</v>
      </c>
      <c r="N2583" s="29" t="s">
        <v>1986</v>
      </c>
      <c r="O2583" s="29" t="s">
        <v>1987</v>
      </c>
      <c r="P2583" s="29" t="s">
        <v>1981</v>
      </c>
      <c r="Q2583" s="29" t="s">
        <v>1982</v>
      </c>
      <c r="R2583" s="30">
        <v>44571</v>
      </c>
      <c r="S2583" s="30">
        <v>44571</v>
      </c>
      <c r="T2583" s="30">
        <v>44600</v>
      </c>
      <c r="U2583" s="30">
        <v>44600</v>
      </c>
      <c r="V2583" s="29" t="s">
        <v>2000</v>
      </c>
      <c r="W2583" s="29" t="s">
        <v>2001</v>
      </c>
      <c r="X2583" s="30">
        <v>44673</v>
      </c>
      <c r="Y2583" s="29" t="s">
        <v>1985</v>
      </c>
    </row>
    <row r="2584" spans="1:25" x14ac:dyDescent="0.25">
      <c r="A2584" s="28" t="s">
        <v>2376</v>
      </c>
      <c r="B2584" s="29" t="s">
        <v>2377</v>
      </c>
      <c r="C2584" s="29" t="s">
        <v>1433</v>
      </c>
      <c r="D2584" s="29" t="s">
        <v>2500</v>
      </c>
      <c r="E2584" s="29" t="s">
        <v>1434</v>
      </c>
      <c r="F2584" s="29" t="s">
        <v>1435</v>
      </c>
      <c r="G2584" s="29" t="s">
        <v>1975</v>
      </c>
      <c r="H2584" s="30">
        <v>44673</v>
      </c>
      <c r="I2584" s="30">
        <v>45769</v>
      </c>
      <c r="J2584" s="30" t="s">
        <v>1921</v>
      </c>
      <c r="K2584" s="29" t="s">
        <v>2387</v>
      </c>
      <c r="L2584" s="29" t="s">
        <v>2388</v>
      </c>
      <c r="M2584" s="29" t="s">
        <v>1978</v>
      </c>
      <c r="N2584" s="29" t="s">
        <v>1988</v>
      </c>
      <c r="O2584" s="29" t="s">
        <v>1989</v>
      </c>
      <c r="P2584" s="29" t="s">
        <v>1981</v>
      </c>
      <c r="Q2584" s="29" t="s">
        <v>1982</v>
      </c>
      <c r="R2584" s="30">
        <v>44978</v>
      </c>
      <c r="S2584" s="30">
        <v>44978</v>
      </c>
      <c r="T2584" s="30">
        <v>45199</v>
      </c>
      <c r="U2584" s="30">
        <v>45092</v>
      </c>
      <c r="V2584" s="29" t="s">
        <v>2000</v>
      </c>
      <c r="W2584" s="29" t="s">
        <v>2001</v>
      </c>
      <c r="X2584" s="30">
        <v>44673</v>
      </c>
      <c r="Y2584" s="29" t="s">
        <v>1985</v>
      </c>
    </row>
    <row r="2585" spans="1:25" x14ac:dyDescent="0.25">
      <c r="A2585" s="28" t="s">
        <v>2376</v>
      </c>
      <c r="B2585" s="29" t="s">
        <v>2377</v>
      </c>
      <c r="C2585" s="29" t="s">
        <v>1433</v>
      </c>
      <c r="D2585" s="29" t="s">
        <v>2500</v>
      </c>
      <c r="E2585" s="29" t="s">
        <v>1434</v>
      </c>
      <c r="F2585" s="29" t="s">
        <v>1435</v>
      </c>
      <c r="G2585" s="29" t="s">
        <v>1975</v>
      </c>
      <c r="H2585" s="30">
        <v>44673</v>
      </c>
      <c r="I2585" s="30">
        <v>45769</v>
      </c>
      <c r="J2585" s="30" t="s">
        <v>1921</v>
      </c>
      <c r="K2585" s="29" t="s">
        <v>2387</v>
      </c>
      <c r="L2585" s="29" t="s">
        <v>2388</v>
      </c>
      <c r="M2585" s="29" t="s">
        <v>1978</v>
      </c>
      <c r="N2585" s="29" t="s">
        <v>1990</v>
      </c>
      <c r="O2585" s="29" t="s">
        <v>1991</v>
      </c>
      <c r="P2585" s="29" t="s">
        <v>1981</v>
      </c>
      <c r="Q2585" s="29" t="s">
        <v>1982</v>
      </c>
      <c r="R2585" s="30">
        <v>44978</v>
      </c>
      <c r="S2585" s="30">
        <v>44978</v>
      </c>
      <c r="T2585" s="30">
        <v>45199</v>
      </c>
      <c r="U2585" s="30">
        <v>45463</v>
      </c>
      <c r="V2585" s="29" t="s">
        <v>2000</v>
      </c>
      <c r="W2585" s="29" t="s">
        <v>2001</v>
      </c>
      <c r="X2585" s="30">
        <v>44673</v>
      </c>
      <c r="Y2585" s="29" t="s">
        <v>1985</v>
      </c>
    </row>
    <row r="2586" spans="1:25" x14ac:dyDescent="0.25">
      <c r="A2586" s="28" t="s">
        <v>2376</v>
      </c>
      <c r="B2586" s="29" t="s">
        <v>2377</v>
      </c>
      <c r="C2586" s="29" t="s">
        <v>1433</v>
      </c>
      <c r="D2586" s="29" t="s">
        <v>2500</v>
      </c>
      <c r="E2586" s="29" t="s">
        <v>1434</v>
      </c>
      <c r="F2586" s="29" t="s">
        <v>1435</v>
      </c>
      <c r="G2586" s="29" t="s">
        <v>1975</v>
      </c>
      <c r="H2586" s="30">
        <v>44673</v>
      </c>
      <c r="I2586" s="30">
        <v>45769</v>
      </c>
      <c r="J2586" s="30" t="s">
        <v>1921</v>
      </c>
      <c r="K2586" s="29" t="s">
        <v>2387</v>
      </c>
      <c r="L2586" s="29" t="s">
        <v>2388</v>
      </c>
      <c r="M2586" s="29" t="s">
        <v>1978</v>
      </c>
      <c r="N2586" s="29" t="s">
        <v>1992</v>
      </c>
      <c r="O2586" s="29" t="s">
        <v>1993</v>
      </c>
      <c r="P2586" s="29" t="s">
        <v>1981</v>
      </c>
      <c r="Q2586" s="29" t="s">
        <v>1982</v>
      </c>
      <c r="R2586" s="30">
        <v>45473</v>
      </c>
      <c r="S2586" s="30"/>
      <c r="T2586" s="30">
        <v>45565</v>
      </c>
      <c r="U2586" s="30"/>
      <c r="V2586" s="29" t="s">
        <v>2000</v>
      </c>
      <c r="W2586" s="29" t="s">
        <v>2001</v>
      </c>
      <c r="X2586" s="30">
        <v>44673</v>
      </c>
      <c r="Y2586" s="29" t="s">
        <v>1985</v>
      </c>
    </row>
    <row r="2587" spans="1:25" x14ac:dyDescent="0.25">
      <c r="A2587" s="28" t="s">
        <v>2376</v>
      </c>
      <c r="B2587" s="29" t="s">
        <v>2377</v>
      </c>
      <c r="C2587" s="29" t="s">
        <v>1433</v>
      </c>
      <c r="D2587" s="29" t="s">
        <v>2500</v>
      </c>
      <c r="E2587" s="29" t="s">
        <v>1434</v>
      </c>
      <c r="F2587" s="29" t="s">
        <v>1435</v>
      </c>
      <c r="G2587" s="29" t="s">
        <v>1975</v>
      </c>
      <c r="H2587" s="30">
        <v>44673</v>
      </c>
      <c r="I2587" s="30">
        <v>45769</v>
      </c>
      <c r="J2587" s="30" t="s">
        <v>1921</v>
      </c>
      <c r="K2587" s="29" t="s">
        <v>2387</v>
      </c>
      <c r="L2587" s="29" t="s">
        <v>2388</v>
      </c>
      <c r="M2587" s="29" t="s">
        <v>1978</v>
      </c>
      <c r="N2587" s="29" t="s">
        <v>1994</v>
      </c>
      <c r="O2587" s="29" t="s">
        <v>1995</v>
      </c>
      <c r="P2587" s="29" t="s">
        <v>1981</v>
      </c>
      <c r="Q2587" s="29" t="s">
        <v>1982</v>
      </c>
      <c r="R2587" s="30">
        <v>45565</v>
      </c>
      <c r="S2587" s="30"/>
      <c r="T2587" s="30">
        <v>45747</v>
      </c>
      <c r="U2587" s="30"/>
      <c r="V2587" s="29" t="s">
        <v>2000</v>
      </c>
      <c r="W2587" s="29" t="s">
        <v>2001</v>
      </c>
      <c r="X2587" s="30">
        <v>44673</v>
      </c>
      <c r="Y2587" s="29" t="s">
        <v>1985</v>
      </c>
    </row>
    <row r="2588" spans="1:25" x14ac:dyDescent="0.25">
      <c r="A2588" s="28" t="s">
        <v>2376</v>
      </c>
      <c r="B2588" s="29" t="s">
        <v>2377</v>
      </c>
      <c r="C2588" s="29" t="s">
        <v>1433</v>
      </c>
      <c r="D2588" s="29" t="s">
        <v>2500</v>
      </c>
      <c r="E2588" s="29" t="s">
        <v>1434</v>
      </c>
      <c r="F2588" s="29" t="s">
        <v>1435</v>
      </c>
      <c r="G2588" s="29" t="s">
        <v>1975</v>
      </c>
      <c r="H2588" s="30">
        <v>44673</v>
      </c>
      <c r="I2588" s="30">
        <v>45769</v>
      </c>
      <c r="J2588" s="30" t="s">
        <v>1921</v>
      </c>
      <c r="K2588" s="29" t="s">
        <v>2387</v>
      </c>
      <c r="L2588" s="29" t="s">
        <v>2388</v>
      </c>
      <c r="M2588" s="29" t="s">
        <v>1978</v>
      </c>
      <c r="N2588" s="29" t="s">
        <v>1996</v>
      </c>
      <c r="O2588" s="29" t="s">
        <v>1997</v>
      </c>
      <c r="P2588" s="29" t="s">
        <v>1981</v>
      </c>
      <c r="Q2588" s="29" t="s">
        <v>1982</v>
      </c>
      <c r="R2588" s="30">
        <v>45747</v>
      </c>
      <c r="S2588" s="30"/>
      <c r="T2588" s="30">
        <v>45838</v>
      </c>
      <c r="U2588" s="30"/>
      <c r="V2588" s="29" t="s">
        <v>2000</v>
      </c>
      <c r="W2588" s="29" t="s">
        <v>2001</v>
      </c>
      <c r="X2588" s="30">
        <v>44673</v>
      </c>
      <c r="Y2588" s="29" t="s">
        <v>1985</v>
      </c>
    </row>
    <row r="2589" spans="1:25" x14ac:dyDescent="0.25">
      <c r="A2589" s="28" t="s">
        <v>2376</v>
      </c>
      <c r="B2589" s="29" t="s">
        <v>2377</v>
      </c>
      <c r="C2589" s="29" t="s">
        <v>1421</v>
      </c>
      <c r="D2589" s="29" t="s">
        <v>2496</v>
      </c>
      <c r="E2589" s="29" t="s">
        <v>1422</v>
      </c>
      <c r="F2589" s="29" t="s">
        <v>1423</v>
      </c>
      <c r="G2589" s="29" t="s">
        <v>1975</v>
      </c>
      <c r="H2589" s="30">
        <v>44673</v>
      </c>
      <c r="I2589" s="30">
        <v>45769</v>
      </c>
      <c r="J2589" s="30" t="s">
        <v>1921</v>
      </c>
      <c r="K2589" s="29" t="s">
        <v>2387</v>
      </c>
      <c r="L2589" s="29" t="s">
        <v>2388</v>
      </c>
      <c r="M2589" s="29" t="s">
        <v>1978</v>
      </c>
      <c r="N2589" s="29" t="s">
        <v>2003</v>
      </c>
      <c r="O2589" s="29" t="s">
        <v>1993</v>
      </c>
      <c r="P2589" s="29" t="s">
        <v>2004</v>
      </c>
      <c r="Q2589" s="29" t="s">
        <v>2005</v>
      </c>
      <c r="R2589" s="30">
        <v>44897</v>
      </c>
      <c r="S2589" s="30">
        <v>44897</v>
      </c>
      <c r="T2589" s="30">
        <v>44897</v>
      </c>
      <c r="U2589" s="30">
        <v>44897</v>
      </c>
      <c r="V2589" s="29" t="s">
        <v>1983</v>
      </c>
      <c r="W2589" s="29" t="s">
        <v>1984</v>
      </c>
      <c r="X2589" s="30">
        <v>44673</v>
      </c>
      <c r="Y2589" s="29" t="s">
        <v>2002</v>
      </c>
    </row>
    <row r="2590" spans="1:25" x14ac:dyDescent="0.25">
      <c r="A2590" s="28" t="s">
        <v>2376</v>
      </c>
      <c r="B2590" s="29" t="s">
        <v>2377</v>
      </c>
      <c r="C2590" s="29" t="s">
        <v>1421</v>
      </c>
      <c r="D2590" s="29" t="s">
        <v>2496</v>
      </c>
      <c r="E2590" s="29" t="s">
        <v>1422</v>
      </c>
      <c r="F2590" s="29" t="s">
        <v>1423</v>
      </c>
      <c r="G2590" s="29" t="s">
        <v>1975</v>
      </c>
      <c r="H2590" s="30">
        <v>44673</v>
      </c>
      <c r="I2590" s="30">
        <v>45769</v>
      </c>
      <c r="J2590" s="30" t="s">
        <v>1921</v>
      </c>
      <c r="K2590" s="29" t="s">
        <v>2387</v>
      </c>
      <c r="L2590" s="29" t="s">
        <v>2388</v>
      </c>
      <c r="M2590" s="29" t="s">
        <v>1978</v>
      </c>
      <c r="N2590" s="29" t="s">
        <v>2006</v>
      </c>
      <c r="O2590" s="29" t="s">
        <v>2007</v>
      </c>
      <c r="P2590" s="29" t="s">
        <v>2004</v>
      </c>
      <c r="Q2590" s="29" t="s">
        <v>2005</v>
      </c>
      <c r="R2590" s="30">
        <v>44967</v>
      </c>
      <c r="S2590" s="30">
        <v>44967</v>
      </c>
      <c r="T2590" s="30">
        <v>45565</v>
      </c>
      <c r="U2590" s="30"/>
      <c r="V2590" s="29" t="s">
        <v>1983</v>
      </c>
      <c r="W2590" s="29" t="s">
        <v>1984</v>
      </c>
      <c r="X2590" s="30">
        <v>44673</v>
      </c>
      <c r="Y2590" s="29" t="s">
        <v>2002</v>
      </c>
    </row>
    <row r="2591" spans="1:25" x14ac:dyDescent="0.25">
      <c r="A2591" s="28" t="s">
        <v>2376</v>
      </c>
      <c r="B2591" s="29" t="s">
        <v>2377</v>
      </c>
      <c r="C2591" s="29" t="s">
        <v>1424</v>
      </c>
      <c r="D2591" s="29" t="s">
        <v>2497</v>
      </c>
      <c r="E2591" s="29" t="s">
        <v>1425</v>
      </c>
      <c r="F2591" s="29" t="s">
        <v>1426</v>
      </c>
      <c r="G2591" s="29" t="s">
        <v>1975</v>
      </c>
      <c r="H2591" s="30">
        <v>44673</v>
      </c>
      <c r="I2591" s="30">
        <v>45769</v>
      </c>
      <c r="J2591" s="30" t="s">
        <v>1921</v>
      </c>
      <c r="K2591" s="29" t="s">
        <v>2387</v>
      </c>
      <c r="L2591" s="29" t="s">
        <v>2388</v>
      </c>
      <c r="M2591" s="29" t="s">
        <v>1978</v>
      </c>
      <c r="N2591" s="29" t="s">
        <v>2003</v>
      </c>
      <c r="O2591" s="29" t="s">
        <v>1993</v>
      </c>
      <c r="P2591" s="29" t="s">
        <v>2004</v>
      </c>
      <c r="Q2591" s="29" t="s">
        <v>2005</v>
      </c>
      <c r="R2591" s="30">
        <v>44946</v>
      </c>
      <c r="S2591" s="30">
        <v>44946</v>
      </c>
      <c r="T2591" s="30">
        <v>44946</v>
      </c>
      <c r="U2591" s="30">
        <v>44946</v>
      </c>
      <c r="V2591" s="29" t="s">
        <v>1983</v>
      </c>
      <c r="W2591" s="29" t="s">
        <v>1984</v>
      </c>
      <c r="X2591" s="30">
        <v>44673</v>
      </c>
      <c r="Y2591" s="29" t="s">
        <v>2075</v>
      </c>
    </row>
    <row r="2592" spans="1:25" x14ac:dyDescent="0.25">
      <c r="A2592" s="28" t="s">
        <v>2376</v>
      </c>
      <c r="B2592" s="29" t="s">
        <v>2377</v>
      </c>
      <c r="C2592" s="29" t="s">
        <v>1424</v>
      </c>
      <c r="D2592" s="29" t="s">
        <v>2497</v>
      </c>
      <c r="E2592" s="29" t="s">
        <v>1425</v>
      </c>
      <c r="F2592" s="29" t="s">
        <v>1426</v>
      </c>
      <c r="G2592" s="29" t="s">
        <v>1975</v>
      </c>
      <c r="H2592" s="30">
        <v>44673</v>
      </c>
      <c r="I2592" s="30">
        <v>45769</v>
      </c>
      <c r="J2592" s="30" t="s">
        <v>1921</v>
      </c>
      <c r="K2592" s="29" t="s">
        <v>2387</v>
      </c>
      <c r="L2592" s="29" t="s">
        <v>2388</v>
      </c>
      <c r="M2592" s="29" t="s">
        <v>1978</v>
      </c>
      <c r="N2592" s="29" t="s">
        <v>2006</v>
      </c>
      <c r="O2592" s="29" t="s">
        <v>2007</v>
      </c>
      <c r="P2592" s="29" t="s">
        <v>2004</v>
      </c>
      <c r="Q2592" s="29" t="s">
        <v>2005</v>
      </c>
      <c r="R2592" s="30">
        <v>44951</v>
      </c>
      <c r="S2592" s="30">
        <v>44951</v>
      </c>
      <c r="T2592" s="30">
        <v>45504</v>
      </c>
      <c r="U2592" s="30">
        <v>45468</v>
      </c>
      <c r="V2592" s="29" t="s">
        <v>1983</v>
      </c>
      <c r="W2592" s="29" t="s">
        <v>1984</v>
      </c>
      <c r="X2592" s="30">
        <v>44673</v>
      </c>
      <c r="Y2592" s="29" t="s">
        <v>2075</v>
      </c>
    </row>
    <row r="2593" spans="1:25" x14ac:dyDescent="0.25">
      <c r="A2593" s="28" t="s">
        <v>2376</v>
      </c>
      <c r="B2593" s="29" t="s">
        <v>2377</v>
      </c>
      <c r="C2593" s="29" t="s">
        <v>1427</v>
      </c>
      <c r="D2593" s="29" t="s">
        <v>2498</v>
      </c>
      <c r="E2593" s="29" t="s">
        <v>1428</v>
      </c>
      <c r="F2593" s="29" t="s">
        <v>1429</v>
      </c>
      <c r="G2593" s="29" t="s">
        <v>1975</v>
      </c>
      <c r="H2593" s="30">
        <v>44673</v>
      </c>
      <c r="I2593" s="30">
        <v>45769</v>
      </c>
      <c r="J2593" s="30" t="s">
        <v>1921</v>
      </c>
      <c r="K2593" s="29" t="s">
        <v>2387</v>
      </c>
      <c r="L2593" s="29" t="s">
        <v>2388</v>
      </c>
      <c r="M2593" s="29" t="s">
        <v>1978</v>
      </c>
      <c r="N2593" s="29" t="s">
        <v>2003</v>
      </c>
      <c r="O2593" s="29" t="s">
        <v>1993</v>
      </c>
      <c r="P2593" s="29" t="s">
        <v>2004</v>
      </c>
      <c r="Q2593" s="29" t="s">
        <v>2005</v>
      </c>
      <c r="R2593" s="30">
        <v>44894</v>
      </c>
      <c r="S2593" s="30">
        <v>44894</v>
      </c>
      <c r="T2593" s="30">
        <v>44894</v>
      </c>
      <c r="U2593" s="30">
        <v>44894</v>
      </c>
      <c r="V2593" s="29" t="s">
        <v>1983</v>
      </c>
      <c r="W2593" s="29" t="s">
        <v>1984</v>
      </c>
      <c r="X2593" s="30">
        <v>44673</v>
      </c>
      <c r="Y2593" s="29" t="s">
        <v>2002</v>
      </c>
    </row>
    <row r="2594" spans="1:25" x14ac:dyDescent="0.25">
      <c r="A2594" s="28" t="s">
        <v>2376</v>
      </c>
      <c r="B2594" s="29" t="s">
        <v>2377</v>
      </c>
      <c r="C2594" s="29" t="s">
        <v>1427</v>
      </c>
      <c r="D2594" s="29" t="s">
        <v>2498</v>
      </c>
      <c r="E2594" s="29" t="s">
        <v>1428</v>
      </c>
      <c r="F2594" s="29" t="s">
        <v>1429</v>
      </c>
      <c r="G2594" s="29" t="s">
        <v>1975</v>
      </c>
      <c r="H2594" s="30">
        <v>44673</v>
      </c>
      <c r="I2594" s="30">
        <v>45769</v>
      </c>
      <c r="J2594" s="30" t="s">
        <v>1921</v>
      </c>
      <c r="K2594" s="29" t="s">
        <v>2387</v>
      </c>
      <c r="L2594" s="29" t="s">
        <v>2388</v>
      </c>
      <c r="M2594" s="29" t="s">
        <v>1978</v>
      </c>
      <c r="N2594" s="29" t="s">
        <v>2006</v>
      </c>
      <c r="O2594" s="29" t="s">
        <v>2007</v>
      </c>
      <c r="P2594" s="29" t="s">
        <v>2004</v>
      </c>
      <c r="Q2594" s="29" t="s">
        <v>2005</v>
      </c>
      <c r="R2594" s="30">
        <v>44957</v>
      </c>
      <c r="S2594" s="30">
        <v>44957</v>
      </c>
      <c r="T2594" s="30">
        <v>45657</v>
      </c>
      <c r="U2594" s="30"/>
      <c r="V2594" s="29" t="s">
        <v>1983</v>
      </c>
      <c r="W2594" s="29" t="s">
        <v>1984</v>
      </c>
      <c r="X2594" s="30">
        <v>44673</v>
      </c>
      <c r="Y2594" s="29" t="s">
        <v>2002</v>
      </c>
    </row>
    <row r="2595" spans="1:25" x14ac:dyDescent="0.25">
      <c r="A2595" s="28" t="s">
        <v>2376</v>
      </c>
      <c r="B2595" s="29" t="s">
        <v>2377</v>
      </c>
      <c r="C2595" s="29" t="s">
        <v>1430</v>
      </c>
      <c r="D2595" s="29" t="s">
        <v>2499</v>
      </c>
      <c r="E2595" s="29" t="s">
        <v>1431</v>
      </c>
      <c r="F2595" s="29" t="s">
        <v>1432</v>
      </c>
      <c r="G2595" s="29" t="s">
        <v>1975</v>
      </c>
      <c r="H2595" s="30">
        <v>44673</v>
      </c>
      <c r="I2595" s="30">
        <v>45477</v>
      </c>
      <c r="J2595" s="30">
        <v>45477</v>
      </c>
      <c r="K2595" s="29" t="s">
        <v>2387</v>
      </c>
      <c r="L2595" s="29" t="s">
        <v>2388</v>
      </c>
      <c r="M2595" s="29" t="s">
        <v>1978</v>
      </c>
      <c r="N2595" s="29" t="s">
        <v>2003</v>
      </c>
      <c r="O2595" s="29" t="s">
        <v>1993</v>
      </c>
      <c r="P2595" s="29" t="s">
        <v>2004</v>
      </c>
      <c r="Q2595" s="29" t="s">
        <v>2005</v>
      </c>
      <c r="R2595" s="30">
        <v>45111</v>
      </c>
      <c r="S2595" s="30">
        <v>45111</v>
      </c>
      <c r="T2595" s="30">
        <v>45111</v>
      </c>
      <c r="U2595" s="30">
        <v>45111</v>
      </c>
      <c r="V2595" s="29" t="s">
        <v>2074</v>
      </c>
      <c r="W2595" s="29" t="s">
        <v>2075</v>
      </c>
      <c r="X2595" s="30">
        <v>45111</v>
      </c>
      <c r="Y2595" s="29" t="s">
        <v>2075</v>
      </c>
    </row>
    <row r="2596" spans="1:25" x14ac:dyDescent="0.25">
      <c r="A2596" s="28" t="s">
        <v>2376</v>
      </c>
      <c r="B2596" s="29" t="s">
        <v>2377</v>
      </c>
      <c r="C2596" s="29" t="s">
        <v>1430</v>
      </c>
      <c r="D2596" s="29" t="s">
        <v>2499</v>
      </c>
      <c r="E2596" s="29" t="s">
        <v>1431</v>
      </c>
      <c r="F2596" s="29" t="s">
        <v>1432</v>
      </c>
      <c r="G2596" s="29" t="s">
        <v>1975</v>
      </c>
      <c r="H2596" s="30">
        <v>44673</v>
      </c>
      <c r="I2596" s="30">
        <v>45477</v>
      </c>
      <c r="J2596" s="30">
        <v>45477</v>
      </c>
      <c r="K2596" s="29" t="s">
        <v>2387</v>
      </c>
      <c r="L2596" s="29" t="s">
        <v>2388</v>
      </c>
      <c r="M2596" s="29" t="s">
        <v>1978</v>
      </c>
      <c r="N2596" s="29" t="s">
        <v>2006</v>
      </c>
      <c r="O2596" s="29" t="s">
        <v>2007</v>
      </c>
      <c r="P2596" s="29" t="s">
        <v>2004</v>
      </c>
      <c r="Q2596" s="29" t="s">
        <v>2005</v>
      </c>
      <c r="R2596" s="30">
        <v>45111</v>
      </c>
      <c r="S2596" s="30">
        <v>45111</v>
      </c>
      <c r="T2596" s="30">
        <v>45477</v>
      </c>
      <c r="U2596" s="30">
        <v>45477</v>
      </c>
      <c r="V2596" s="29" t="s">
        <v>2074</v>
      </c>
      <c r="W2596" s="29" t="s">
        <v>2075</v>
      </c>
      <c r="X2596" s="30">
        <v>45111</v>
      </c>
      <c r="Y2596" s="29" t="s">
        <v>2075</v>
      </c>
    </row>
    <row r="2597" spans="1:25" x14ac:dyDescent="0.25">
      <c r="A2597" s="28" t="s">
        <v>2376</v>
      </c>
      <c r="B2597" s="29" t="s">
        <v>2377</v>
      </c>
      <c r="C2597" s="29" t="s">
        <v>1468</v>
      </c>
      <c r="D2597" s="29" t="s">
        <v>2514</v>
      </c>
      <c r="E2597" s="29" t="s">
        <v>1469</v>
      </c>
      <c r="F2597" s="29" t="s">
        <v>1470</v>
      </c>
      <c r="G2597" s="29" t="s">
        <v>1975</v>
      </c>
      <c r="H2597" s="30">
        <v>44673</v>
      </c>
      <c r="I2597" s="30">
        <v>46499</v>
      </c>
      <c r="J2597" s="30" t="s">
        <v>1921</v>
      </c>
      <c r="K2597" s="29" t="s">
        <v>2387</v>
      </c>
      <c r="L2597" s="29" t="s">
        <v>2388</v>
      </c>
      <c r="M2597" s="29" t="s">
        <v>1978</v>
      </c>
      <c r="N2597" s="29" t="s">
        <v>1979</v>
      </c>
      <c r="O2597" s="29" t="s">
        <v>1980</v>
      </c>
      <c r="P2597" s="29" t="s">
        <v>1981</v>
      </c>
      <c r="Q2597" s="29" t="s">
        <v>1982</v>
      </c>
      <c r="R2597" s="30">
        <v>45731</v>
      </c>
      <c r="S2597" s="30"/>
      <c r="T2597" s="30">
        <v>45748</v>
      </c>
      <c r="U2597" s="30"/>
      <c r="V2597" s="29" t="s">
        <v>2000</v>
      </c>
      <c r="W2597" s="29" t="s">
        <v>2001</v>
      </c>
      <c r="X2597" s="30">
        <v>44673</v>
      </c>
      <c r="Y2597" s="29" t="s">
        <v>33</v>
      </c>
    </row>
    <row r="2598" spans="1:25" x14ac:dyDescent="0.25">
      <c r="A2598" s="28" t="s">
        <v>2376</v>
      </c>
      <c r="B2598" s="29" t="s">
        <v>2377</v>
      </c>
      <c r="C2598" s="29" t="s">
        <v>1468</v>
      </c>
      <c r="D2598" s="29" t="s">
        <v>2514</v>
      </c>
      <c r="E2598" s="29" t="s">
        <v>1469</v>
      </c>
      <c r="F2598" s="29" t="s">
        <v>1470</v>
      </c>
      <c r="G2598" s="29" t="s">
        <v>1975</v>
      </c>
      <c r="H2598" s="30">
        <v>44673</v>
      </c>
      <c r="I2598" s="30">
        <v>46499</v>
      </c>
      <c r="J2598" s="30" t="s">
        <v>1921</v>
      </c>
      <c r="K2598" s="29" t="s">
        <v>2387</v>
      </c>
      <c r="L2598" s="29" t="s">
        <v>2388</v>
      </c>
      <c r="M2598" s="29" t="s">
        <v>1978</v>
      </c>
      <c r="N2598" s="29" t="s">
        <v>1986</v>
      </c>
      <c r="O2598" s="29" t="s">
        <v>1987</v>
      </c>
      <c r="P2598" s="29" t="s">
        <v>1981</v>
      </c>
      <c r="Q2598" s="29" t="s">
        <v>1982</v>
      </c>
      <c r="R2598" s="30">
        <v>45749</v>
      </c>
      <c r="S2598" s="30"/>
      <c r="T2598" s="30">
        <v>45810</v>
      </c>
      <c r="U2598" s="30"/>
      <c r="V2598" s="29" t="s">
        <v>2000</v>
      </c>
      <c r="W2598" s="29" t="s">
        <v>2001</v>
      </c>
      <c r="X2598" s="30">
        <v>44673</v>
      </c>
      <c r="Y2598" s="29" t="s">
        <v>33</v>
      </c>
    </row>
    <row r="2599" spans="1:25" x14ac:dyDescent="0.25">
      <c r="A2599" s="28" t="s">
        <v>2376</v>
      </c>
      <c r="B2599" s="29" t="s">
        <v>2377</v>
      </c>
      <c r="C2599" s="29" t="s">
        <v>1468</v>
      </c>
      <c r="D2599" s="29" t="s">
        <v>2514</v>
      </c>
      <c r="E2599" s="29" t="s">
        <v>1469</v>
      </c>
      <c r="F2599" s="29" t="s">
        <v>1470</v>
      </c>
      <c r="G2599" s="29" t="s">
        <v>1975</v>
      </c>
      <c r="H2599" s="30">
        <v>44673</v>
      </c>
      <c r="I2599" s="30">
        <v>46499</v>
      </c>
      <c r="J2599" s="30" t="s">
        <v>1921</v>
      </c>
      <c r="K2599" s="29" t="s">
        <v>2387</v>
      </c>
      <c r="L2599" s="29" t="s">
        <v>2388</v>
      </c>
      <c r="M2599" s="29" t="s">
        <v>1978</v>
      </c>
      <c r="N2599" s="29" t="s">
        <v>1988</v>
      </c>
      <c r="O2599" s="29" t="s">
        <v>1989</v>
      </c>
      <c r="P2599" s="29" t="s">
        <v>1981</v>
      </c>
      <c r="Q2599" s="29" t="s">
        <v>1982</v>
      </c>
      <c r="R2599" s="30">
        <v>45811</v>
      </c>
      <c r="S2599" s="30"/>
      <c r="T2599" s="30">
        <v>45841</v>
      </c>
      <c r="U2599" s="30"/>
      <c r="V2599" s="29" t="s">
        <v>2000</v>
      </c>
      <c r="W2599" s="29" t="s">
        <v>2001</v>
      </c>
      <c r="X2599" s="30">
        <v>44673</v>
      </c>
      <c r="Y2599" s="29" t="s">
        <v>33</v>
      </c>
    </row>
    <row r="2600" spans="1:25" x14ac:dyDescent="0.25">
      <c r="A2600" s="28" t="s">
        <v>2376</v>
      </c>
      <c r="B2600" s="29" t="s">
        <v>2377</v>
      </c>
      <c r="C2600" s="29" t="s">
        <v>1468</v>
      </c>
      <c r="D2600" s="29" t="s">
        <v>2514</v>
      </c>
      <c r="E2600" s="29" t="s">
        <v>1469</v>
      </c>
      <c r="F2600" s="29" t="s">
        <v>1470</v>
      </c>
      <c r="G2600" s="29" t="s">
        <v>1975</v>
      </c>
      <c r="H2600" s="30">
        <v>44673</v>
      </c>
      <c r="I2600" s="30">
        <v>46499</v>
      </c>
      <c r="J2600" s="30" t="s">
        <v>1921</v>
      </c>
      <c r="K2600" s="29" t="s">
        <v>2387</v>
      </c>
      <c r="L2600" s="29" t="s">
        <v>2388</v>
      </c>
      <c r="M2600" s="29" t="s">
        <v>1978</v>
      </c>
      <c r="N2600" s="29" t="s">
        <v>1990</v>
      </c>
      <c r="O2600" s="29" t="s">
        <v>1991</v>
      </c>
      <c r="P2600" s="29" t="s">
        <v>1981</v>
      </c>
      <c r="Q2600" s="29" t="s">
        <v>1982</v>
      </c>
      <c r="R2600" s="30">
        <v>45842</v>
      </c>
      <c r="S2600" s="30"/>
      <c r="T2600" s="30">
        <v>45873</v>
      </c>
      <c r="U2600" s="30"/>
      <c r="V2600" s="29" t="s">
        <v>2000</v>
      </c>
      <c r="W2600" s="29" t="s">
        <v>2001</v>
      </c>
      <c r="X2600" s="30">
        <v>44673</v>
      </c>
      <c r="Y2600" s="29" t="s">
        <v>33</v>
      </c>
    </row>
    <row r="2601" spans="1:25" x14ac:dyDescent="0.25">
      <c r="A2601" s="28" t="s">
        <v>2376</v>
      </c>
      <c r="B2601" s="29" t="s">
        <v>2377</v>
      </c>
      <c r="C2601" s="29" t="s">
        <v>1468</v>
      </c>
      <c r="D2601" s="29" t="s">
        <v>2514</v>
      </c>
      <c r="E2601" s="29" t="s">
        <v>1469</v>
      </c>
      <c r="F2601" s="29" t="s">
        <v>1470</v>
      </c>
      <c r="G2601" s="29" t="s">
        <v>1975</v>
      </c>
      <c r="H2601" s="30">
        <v>44673</v>
      </c>
      <c r="I2601" s="30">
        <v>46499</v>
      </c>
      <c r="J2601" s="30" t="s">
        <v>1921</v>
      </c>
      <c r="K2601" s="29" t="s">
        <v>2387</v>
      </c>
      <c r="L2601" s="29" t="s">
        <v>2388</v>
      </c>
      <c r="M2601" s="29" t="s">
        <v>1978</v>
      </c>
      <c r="N2601" s="29" t="s">
        <v>1992</v>
      </c>
      <c r="O2601" s="29" t="s">
        <v>1993</v>
      </c>
      <c r="P2601" s="29" t="s">
        <v>1981</v>
      </c>
      <c r="Q2601" s="29" t="s">
        <v>1982</v>
      </c>
      <c r="R2601" s="30">
        <v>45873</v>
      </c>
      <c r="S2601" s="30"/>
      <c r="T2601" s="30">
        <v>45934</v>
      </c>
      <c r="U2601" s="30"/>
      <c r="V2601" s="29" t="s">
        <v>2000</v>
      </c>
      <c r="W2601" s="29" t="s">
        <v>2001</v>
      </c>
      <c r="X2601" s="30">
        <v>44673</v>
      </c>
      <c r="Y2601" s="29" t="s">
        <v>33</v>
      </c>
    </row>
    <row r="2602" spans="1:25" x14ac:dyDescent="0.25">
      <c r="A2602" s="28" t="s">
        <v>2376</v>
      </c>
      <c r="B2602" s="29" t="s">
        <v>2377</v>
      </c>
      <c r="C2602" s="29" t="s">
        <v>1468</v>
      </c>
      <c r="D2602" s="29" t="s">
        <v>2514</v>
      </c>
      <c r="E2602" s="29" t="s">
        <v>1469</v>
      </c>
      <c r="F2602" s="29" t="s">
        <v>1470</v>
      </c>
      <c r="G2602" s="29" t="s">
        <v>1975</v>
      </c>
      <c r="H2602" s="30">
        <v>44673</v>
      </c>
      <c r="I2602" s="30">
        <v>46499</v>
      </c>
      <c r="J2602" s="30" t="s">
        <v>1921</v>
      </c>
      <c r="K2602" s="29" t="s">
        <v>2387</v>
      </c>
      <c r="L2602" s="29" t="s">
        <v>2388</v>
      </c>
      <c r="M2602" s="29" t="s">
        <v>1978</v>
      </c>
      <c r="N2602" s="29" t="s">
        <v>1994</v>
      </c>
      <c r="O2602" s="29" t="s">
        <v>1995</v>
      </c>
      <c r="P2602" s="29" t="s">
        <v>1981</v>
      </c>
      <c r="Q2602" s="29" t="s">
        <v>1982</v>
      </c>
      <c r="R2602" s="30">
        <v>45950</v>
      </c>
      <c r="S2602" s="30"/>
      <c r="T2602" s="30">
        <v>46315</v>
      </c>
      <c r="U2602" s="30"/>
      <c r="V2602" s="29" t="s">
        <v>2000</v>
      </c>
      <c r="W2602" s="29" t="s">
        <v>2001</v>
      </c>
      <c r="X2602" s="30">
        <v>44673</v>
      </c>
      <c r="Y2602" s="29" t="s">
        <v>33</v>
      </c>
    </row>
    <row r="2603" spans="1:25" x14ac:dyDescent="0.25">
      <c r="A2603" s="28" t="s">
        <v>2376</v>
      </c>
      <c r="B2603" s="29" t="s">
        <v>2377</v>
      </c>
      <c r="C2603" s="29" t="s">
        <v>1468</v>
      </c>
      <c r="D2603" s="29" t="s">
        <v>2514</v>
      </c>
      <c r="E2603" s="29" t="s">
        <v>1469</v>
      </c>
      <c r="F2603" s="29" t="s">
        <v>1470</v>
      </c>
      <c r="G2603" s="29" t="s">
        <v>1975</v>
      </c>
      <c r="H2603" s="30">
        <v>44673</v>
      </c>
      <c r="I2603" s="30">
        <v>46499</v>
      </c>
      <c r="J2603" s="30" t="s">
        <v>1921</v>
      </c>
      <c r="K2603" s="29" t="s">
        <v>2387</v>
      </c>
      <c r="L2603" s="29" t="s">
        <v>2388</v>
      </c>
      <c r="M2603" s="29" t="s">
        <v>1978</v>
      </c>
      <c r="N2603" s="29" t="s">
        <v>1996</v>
      </c>
      <c r="O2603" s="29" t="s">
        <v>1997</v>
      </c>
      <c r="P2603" s="29" t="s">
        <v>1981</v>
      </c>
      <c r="Q2603" s="29" t="s">
        <v>1982</v>
      </c>
      <c r="R2603" s="30">
        <v>46316</v>
      </c>
      <c r="S2603" s="30"/>
      <c r="T2603" s="30">
        <v>46408</v>
      </c>
      <c r="U2603" s="30"/>
      <c r="V2603" s="29" t="s">
        <v>2000</v>
      </c>
      <c r="W2603" s="29" t="s">
        <v>2001</v>
      </c>
      <c r="X2603" s="30">
        <v>44673</v>
      </c>
      <c r="Y2603" s="29" t="s">
        <v>33</v>
      </c>
    </row>
    <row r="2604" spans="1:25" x14ac:dyDescent="0.25">
      <c r="A2604" s="28" t="s">
        <v>2376</v>
      </c>
      <c r="B2604" s="29" t="s">
        <v>2377</v>
      </c>
      <c r="C2604" s="29" t="s">
        <v>2692</v>
      </c>
      <c r="D2604" s="29" t="s">
        <v>3360</v>
      </c>
      <c r="E2604" s="29" t="s">
        <v>1473</v>
      </c>
      <c r="F2604" s="29" t="s">
        <v>2709</v>
      </c>
      <c r="G2604" s="29" t="s">
        <v>1975</v>
      </c>
      <c r="H2604" s="30">
        <v>45264</v>
      </c>
      <c r="I2604" s="30">
        <v>45769</v>
      </c>
      <c r="J2604" s="30">
        <v>45686</v>
      </c>
      <c r="K2604" s="29" t="s">
        <v>2387</v>
      </c>
      <c r="L2604" s="29" t="s">
        <v>2388</v>
      </c>
      <c r="M2604" s="29" t="s">
        <v>1978</v>
      </c>
      <c r="N2604" s="29" t="s">
        <v>2003</v>
      </c>
      <c r="O2604" s="29" t="s">
        <v>1993</v>
      </c>
      <c r="P2604" s="29" t="s">
        <v>2004</v>
      </c>
      <c r="Q2604" s="29" t="s">
        <v>2005</v>
      </c>
      <c r="R2604" s="30">
        <v>42836</v>
      </c>
      <c r="S2604" s="30">
        <v>42836</v>
      </c>
      <c r="T2604" s="30">
        <v>42838</v>
      </c>
      <c r="U2604" s="30">
        <v>42838</v>
      </c>
      <c r="V2604" s="29" t="s">
        <v>2074</v>
      </c>
      <c r="W2604" s="29" t="s">
        <v>2075</v>
      </c>
      <c r="X2604" s="30">
        <v>42796</v>
      </c>
      <c r="Y2604" s="29" t="s">
        <v>2075</v>
      </c>
    </row>
    <row r="2605" spans="1:25" x14ac:dyDescent="0.25">
      <c r="A2605" s="28" t="s">
        <v>2376</v>
      </c>
      <c r="B2605" s="29" t="s">
        <v>2377</v>
      </c>
      <c r="C2605" s="29" t="s">
        <v>2692</v>
      </c>
      <c r="D2605" s="29" t="s">
        <v>3360</v>
      </c>
      <c r="E2605" s="29" t="s">
        <v>1473</v>
      </c>
      <c r="F2605" s="29" t="s">
        <v>2709</v>
      </c>
      <c r="G2605" s="29" t="s">
        <v>1975</v>
      </c>
      <c r="H2605" s="30">
        <v>45264</v>
      </c>
      <c r="I2605" s="30">
        <v>45769</v>
      </c>
      <c r="J2605" s="30">
        <v>45686</v>
      </c>
      <c r="K2605" s="29" t="s">
        <v>2387</v>
      </c>
      <c r="L2605" s="29" t="s">
        <v>2388</v>
      </c>
      <c r="M2605" s="29" t="s">
        <v>1978</v>
      </c>
      <c r="N2605" s="29" t="s">
        <v>2006</v>
      </c>
      <c r="O2605" s="29" t="s">
        <v>2007</v>
      </c>
      <c r="P2605" s="29" t="s">
        <v>2004</v>
      </c>
      <c r="Q2605" s="29" t="s">
        <v>2005</v>
      </c>
      <c r="R2605" s="30">
        <v>42839</v>
      </c>
      <c r="S2605" s="30">
        <v>42839</v>
      </c>
      <c r="T2605" s="30">
        <v>45657</v>
      </c>
      <c r="U2605" s="30">
        <v>45686</v>
      </c>
      <c r="V2605" s="29" t="s">
        <v>2074</v>
      </c>
      <c r="W2605" s="29" t="s">
        <v>2075</v>
      </c>
      <c r="X2605" s="30">
        <v>42796</v>
      </c>
      <c r="Y2605" s="29" t="s">
        <v>2075</v>
      </c>
    </row>
    <row r="2606" spans="1:25" x14ac:dyDescent="0.25">
      <c r="A2606" s="28" t="s">
        <v>2376</v>
      </c>
      <c r="B2606" s="29" t="s">
        <v>2377</v>
      </c>
      <c r="C2606" s="29" t="s">
        <v>2696</v>
      </c>
      <c r="D2606" s="29" t="s">
        <v>3361</v>
      </c>
      <c r="E2606" s="29" t="s">
        <v>1500</v>
      </c>
      <c r="F2606" s="29" t="s">
        <v>2713</v>
      </c>
      <c r="G2606" s="29" t="s">
        <v>1975</v>
      </c>
      <c r="H2606" s="30">
        <v>45264</v>
      </c>
      <c r="I2606" s="30">
        <v>45831</v>
      </c>
      <c r="J2606" s="30" t="s">
        <v>1921</v>
      </c>
      <c r="K2606" s="29" t="s">
        <v>2387</v>
      </c>
      <c r="L2606" s="29" t="s">
        <v>2388</v>
      </c>
      <c r="M2606" s="29" t="s">
        <v>1978</v>
      </c>
      <c r="N2606" s="29" t="s">
        <v>2003</v>
      </c>
      <c r="O2606" s="29" t="s">
        <v>1993</v>
      </c>
      <c r="P2606" s="29" t="s">
        <v>2004</v>
      </c>
      <c r="Q2606" s="29" t="s">
        <v>2005</v>
      </c>
      <c r="R2606" s="30">
        <v>45180</v>
      </c>
      <c r="S2606" s="30">
        <v>45180</v>
      </c>
      <c r="T2606" s="30">
        <v>45202</v>
      </c>
      <c r="U2606" s="30">
        <v>45202</v>
      </c>
      <c r="V2606" s="29" t="s">
        <v>1983</v>
      </c>
      <c r="W2606" s="29" t="s">
        <v>1984</v>
      </c>
      <c r="X2606" s="30">
        <v>45264</v>
      </c>
      <c r="Y2606" s="29" t="s">
        <v>2002</v>
      </c>
    </row>
    <row r="2607" spans="1:25" x14ac:dyDescent="0.25">
      <c r="A2607" s="28" t="s">
        <v>2376</v>
      </c>
      <c r="B2607" s="29" t="s">
        <v>2377</v>
      </c>
      <c r="C2607" s="29" t="s">
        <v>2696</v>
      </c>
      <c r="D2607" s="29" t="s">
        <v>3361</v>
      </c>
      <c r="E2607" s="29" t="s">
        <v>1500</v>
      </c>
      <c r="F2607" s="29" t="s">
        <v>2713</v>
      </c>
      <c r="G2607" s="29" t="s">
        <v>1975</v>
      </c>
      <c r="H2607" s="30">
        <v>45264</v>
      </c>
      <c r="I2607" s="30">
        <v>45831</v>
      </c>
      <c r="J2607" s="30" t="s">
        <v>1921</v>
      </c>
      <c r="K2607" s="29" t="s">
        <v>2387</v>
      </c>
      <c r="L2607" s="29" t="s">
        <v>2388</v>
      </c>
      <c r="M2607" s="29" t="s">
        <v>1978</v>
      </c>
      <c r="N2607" s="29" t="s">
        <v>2006</v>
      </c>
      <c r="O2607" s="29" t="s">
        <v>2007</v>
      </c>
      <c r="P2607" s="29" t="s">
        <v>2004</v>
      </c>
      <c r="Q2607" s="29" t="s">
        <v>2005</v>
      </c>
      <c r="R2607" s="30">
        <v>45209</v>
      </c>
      <c r="S2607" s="30">
        <v>45209</v>
      </c>
      <c r="T2607" s="30">
        <v>45831</v>
      </c>
      <c r="U2607" s="30"/>
      <c r="V2607" s="29" t="s">
        <v>1983</v>
      </c>
      <c r="W2607" s="29" t="s">
        <v>1984</v>
      </c>
      <c r="X2607" s="30">
        <v>45264</v>
      </c>
      <c r="Y2607" s="29" t="s">
        <v>2002</v>
      </c>
    </row>
    <row r="2608" spans="1:25" x14ac:dyDescent="0.25">
      <c r="A2608" s="28" t="s">
        <v>2515</v>
      </c>
      <c r="B2608" s="29" t="s">
        <v>2516</v>
      </c>
      <c r="C2608" s="29" t="s">
        <v>1532</v>
      </c>
      <c r="D2608" s="29" t="s">
        <v>1533</v>
      </c>
      <c r="E2608" s="29" t="s">
        <v>1533</v>
      </c>
      <c r="F2608" s="29" t="s">
        <v>1534</v>
      </c>
      <c r="G2608" s="29" t="s">
        <v>1975</v>
      </c>
      <c r="H2608" s="30">
        <v>44236</v>
      </c>
      <c r="I2608" s="30">
        <v>46387</v>
      </c>
      <c r="J2608" s="30" t="s">
        <v>1921</v>
      </c>
      <c r="K2608" s="29" t="s">
        <v>2517</v>
      </c>
      <c r="L2608" s="29" t="s">
        <v>2518</v>
      </c>
      <c r="M2608" s="29" t="s">
        <v>1978</v>
      </c>
      <c r="N2608" s="29" t="s">
        <v>1979</v>
      </c>
      <c r="O2608" s="29" t="s">
        <v>1980</v>
      </c>
      <c r="P2608" s="29" t="s">
        <v>1981</v>
      </c>
      <c r="Q2608" s="29" t="s">
        <v>1982</v>
      </c>
      <c r="R2608" s="30">
        <v>44198</v>
      </c>
      <c r="S2608" s="30">
        <v>44198</v>
      </c>
      <c r="T2608" s="30">
        <v>44255</v>
      </c>
      <c r="U2608" s="30">
        <v>44255</v>
      </c>
      <c r="V2608" s="29" t="s">
        <v>2000</v>
      </c>
      <c r="W2608" s="29" t="s">
        <v>2001</v>
      </c>
      <c r="X2608" s="30">
        <v>44236</v>
      </c>
      <c r="Y2608" s="29" t="s">
        <v>1985</v>
      </c>
    </row>
    <row r="2609" spans="1:25" x14ac:dyDescent="0.25">
      <c r="A2609" s="28" t="s">
        <v>2515</v>
      </c>
      <c r="B2609" s="29" t="s">
        <v>2516</v>
      </c>
      <c r="C2609" s="29" t="s">
        <v>1532</v>
      </c>
      <c r="D2609" s="29" t="s">
        <v>1533</v>
      </c>
      <c r="E2609" s="29" t="s">
        <v>1533</v>
      </c>
      <c r="F2609" s="29" t="s">
        <v>1534</v>
      </c>
      <c r="G2609" s="29" t="s">
        <v>1975</v>
      </c>
      <c r="H2609" s="30">
        <v>44236</v>
      </c>
      <c r="I2609" s="30">
        <v>46387</v>
      </c>
      <c r="J2609" s="30" t="s">
        <v>1921</v>
      </c>
      <c r="K2609" s="29" t="s">
        <v>2517</v>
      </c>
      <c r="L2609" s="29" t="s">
        <v>2518</v>
      </c>
      <c r="M2609" s="29" t="s">
        <v>1978</v>
      </c>
      <c r="N2609" s="29" t="s">
        <v>1986</v>
      </c>
      <c r="O2609" s="29" t="s">
        <v>1987</v>
      </c>
      <c r="P2609" s="29" t="s">
        <v>1981</v>
      </c>
      <c r="Q2609" s="29" t="s">
        <v>1982</v>
      </c>
      <c r="R2609" s="30">
        <v>44256</v>
      </c>
      <c r="S2609" s="30">
        <v>44256</v>
      </c>
      <c r="T2609" s="30">
        <v>44286</v>
      </c>
      <c r="U2609" s="30">
        <v>44286</v>
      </c>
      <c r="V2609" s="29" t="s">
        <v>2000</v>
      </c>
      <c r="W2609" s="29" t="s">
        <v>2001</v>
      </c>
      <c r="X2609" s="30">
        <v>44236</v>
      </c>
      <c r="Y2609" s="29" t="s">
        <v>1985</v>
      </c>
    </row>
    <row r="2610" spans="1:25" x14ac:dyDescent="0.25">
      <c r="A2610" s="28" t="s">
        <v>2515</v>
      </c>
      <c r="B2610" s="29" t="s">
        <v>2516</v>
      </c>
      <c r="C2610" s="29" t="s">
        <v>1532</v>
      </c>
      <c r="D2610" s="29" t="s">
        <v>1533</v>
      </c>
      <c r="E2610" s="29" t="s">
        <v>1533</v>
      </c>
      <c r="F2610" s="29" t="s">
        <v>1534</v>
      </c>
      <c r="G2610" s="29" t="s">
        <v>1975</v>
      </c>
      <c r="H2610" s="30">
        <v>44236</v>
      </c>
      <c r="I2610" s="30">
        <v>46387</v>
      </c>
      <c r="J2610" s="30" t="s">
        <v>1921</v>
      </c>
      <c r="K2610" s="29" t="s">
        <v>2517</v>
      </c>
      <c r="L2610" s="29" t="s">
        <v>2518</v>
      </c>
      <c r="M2610" s="29" t="s">
        <v>1978</v>
      </c>
      <c r="N2610" s="29" t="s">
        <v>1988</v>
      </c>
      <c r="O2610" s="29" t="s">
        <v>1989</v>
      </c>
      <c r="P2610" s="29" t="s">
        <v>1981</v>
      </c>
      <c r="Q2610" s="29" t="s">
        <v>1982</v>
      </c>
      <c r="R2610" s="30">
        <v>44862</v>
      </c>
      <c r="S2610" s="30">
        <v>44862</v>
      </c>
      <c r="T2610" s="30">
        <v>44926</v>
      </c>
      <c r="U2610" s="30">
        <v>45104</v>
      </c>
      <c r="V2610" s="29" t="s">
        <v>2000</v>
      </c>
      <c r="W2610" s="29" t="s">
        <v>2001</v>
      </c>
      <c r="X2610" s="30">
        <v>44236</v>
      </c>
      <c r="Y2610" s="29" t="s">
        <v>1985</v>
      </c>
    </row>
    <row r="2611" spans="1:25" x14ac:dyDescent="0.25">
      <c r="A2611" s="28" t="s">
        <v>2515</v>
      </c>
      <c r="B2611" s="29" t="s">
        <v>2516</v>
      </c>
      <c r="C2611" s="29" t="s">
        <v>1532</v>
      </c>
      <c r="D2611" s="29" t="s">
        <v>1533</v>
      </c>
      <c r="E2611" s="29" t="s">
        <v>1533</v>
      </c>
      <c r="F2611" s="29" t="s">
        <v>1534</v>
      </c>
      <c r="G2611" s="29" t="s">
        <v>1975</v>
      </c>
      <c r="H2611" s="30">
        <v>44236</v>
      </c>
      <c r="I2611" s="30">
        <v>46387</v>
      </c>
      <c r="J2611" s="30" t="s">
        <v>1921</v>
      </c>
      <c r="K2611" s="29" t="s">
        <v>2517</v>
      </c>
      <c r="L2611" s="29" t="s">
        <v>2518</v>
      </c>
      <c r="M2611" s="29" t="s">
        <v>1978</v>
      </c>
      <c r="N2611" s="29" t="s">
        <v>1990</v>
      </c>
      <c r="O2611" s="29" t="s">
        <v>1991</v>
      </c>
      <c r="P2611" s="29" t="s">
        <v>1981</v>
      </c>
      <c r="Q2611" s="29" t="s">
        <v>1982</v>
      </c>
      <c r="R2611" s="30">
        <v>44896</v>
      </c>
      <c r="S2611" s="30">
        <v>44862</v>
      </c>
      <c r="T2611" s="30">
        <v>44926</v>
      </c>
      <c r="U2611" s="30">
        <v>45104</v>
      </c>
      <c r="V2611" s="29" t="s">
        <v>2000</v>
      </c>
      <c r="W2611" s="29" t="s">
        <v>2001</v>
      </c>
      <c r="X2611" s="30">
        <v>44236</v>
      </c>
      <c r="Y2611" s="29" t="s">
        <v>1985</v>
      </c>
    </row>
    <row r="2612" spans="1:25" x14ac:dyDescent="0.25">
      <c r="A2612" s="28" t="s">
        <v>2515</v>
      </c>
      <c r="B2612" s="29" t="s">
        <v>2516</v>
      </c>
      <c r="C2612" s="29" t="s">
        <v>1532</v>
      </c>
      <c r="D2612" s="29" t="s">
        <v>1533</v>
      </c>
      <c r="E2612" s="29" t="s">
        <v>1533</v>
      </c>
      <c r="F2612" s="29" t="s">
        <v>1534</v>
      </c>
      <c r="G2612" s="29" t="s">
        <v>1975</v>
      </c>
      <c r="H2612" s="30">
        <v>44236</v>
      </c>
      <c r="I2612" s="30">
        <v>46387</v>
      </c>
      <c r="J2612" s="30" t="s">
        <v>1921</v>
      </c>
      <c r="K2612" s="29" t="s">
        <v>2517</v>
      </c>
      <c r="L2612" s="29" t="s">
        <v>2518</v>
      </c>
      <c r="M2612" s="29" t="s">
        <v>1978</v>
      </c>
      <c r="N2612" s="29" t="s">
        <v>1992</v>
      </c>
      <c r="O2612" s="29" t="s">
        <v>1993</v>
      </c>
      <c r="P2612" s="29" t="s">
        <v>1981</v>
      </c>
      <c r="Q2612" s="29" t="s">
        <v>1982</v>
      </c>
      <c r="R2612" s="30">
        <v>45047</v>
      </c>
      <c r="S2612" s="30">
        <v>44927</v>
      </c>
      <c r="T2612" s="30">
        <v>45061</v>
      </c>
      <c r="U2612" s="30"/>
      <c r="V2612" s="29" t="s">
        <v>2000</v>
      </c>
      <c r="W2612" s="29" t="s">
        <v>2001</v>
      </c>
      <c r="X2612" s="30">
        <v>44236</v>
      </c>
      <c r="Y2612" s="29" t="s">
        <v>1985</v>
      </c>
    </row>
    <row r="2613" spans="1:25" x14ac:dyDescent="0.25">
      <c r="A2613" s="28" t="s">
        <v>2515</v>
      </c>
      <c r="B2613" s="29" t="s">
        <v>2516</v>
      </c>
      <c r="C2613" s="29" t="s">
        <v>1532</v>
      </c>
      <c r="D2613" s="29" t="s">
        <v>1533</v>
      </c>
      <c r="E2613" s="29" t="s">
        <v>1533</v>
      </c>
      <c r="F2613" s="29" t="s">
        <v>1534</v>
      </c>
      <c r="G2613" s="29" t="s">
        <v>1975</v>
      </c>
      <c r="H2613" s="30">
        <v>44236</v>
      </c>
      <c r="I2613" s="30">
        <v>46387</v>
      </c>
      <c r="J2613" s="30" t="s">
        <v>1921</v>
      </c>
      <c r="K2613" s="29" t="s">
        <v>2517</v>
      </c>
      <c r="L2613" s="29" t="s">
        <v>2518</v>
      </c>
      <c r="M2613" s="29" t="s">
        <v>1978</v>
      </c>
      <c r="N2613" s="29" t="s">
        <v>1994</v>
      </c>
      <c r="O2613" s="29" t="s">
        <v>1995</v>
      </c>
      <c r="P2613" s="29" t="s">
        <v>1981</v>
      </c>
      <c r="Q2613" s="29" t="s">
        <v>1982</v>
      </c>
      <c r="R2613" s="30">
        <v>45078</v>
      </c>
      <c r="S2613" s="30"/>
      <c r="T2613" s="30">
        <v>45230</v>
      </c>
      <c r="U2613" s="30"/>
      <c r="V2613" s="29" t="s">
        <v>2000</v>
      </c>
      <c r="W2613" s="29" t="s">
        <v>2001</v>
      </c>
      <c r="X2613" s="30">
        <v>44236</v>
      </c>
      <c r="Y2613" s="29" t="s">
        <v>1985</v>
      </c>
    </row>
    <row r="2614" spans="1:25" x14ac:dyDescent="0.25">
      <c r="A2614" s="28" t="s">
        <v>2515</v>
      </c>
      <c r="B2614" s="29" t="s">
        <v>2516</v>
      </c>
      <c r="C2614" s="29" t="s">
        <v>1532</v>
      </c>
      <c r="D2614" s="29" t="s">
        <v>1533</v>
      </c>
      <c r="E2614" s="29" t="s">
        <v>1533</v>
      </c>
      <c r="F2614" s="29" t="s">
        <v>1534</v>
      </c>
      <c r="G2614" s="29" t="s">
        <v>1975</v>
      </c>
      <c r="H2614" s="30">
        <v>44236</v>
      </c>
      <c r="I2614" s="30">
        <v>46387</v>
      </c>
      <c r="J2614" s="30" t="s">
        <v>1921</v>
      </c>
      <c r="K2614" s="29" t="s">
        <v>2517</v>
      </c>
      <c r="L2614" s="29" t="s">
        <v>2518</v>
      </c>
      <c r="M2614" s="29" t="s">
        <v>1978</v>
      </c>
      <c r="N2614" s="29" t="s">
        <v>1996</v>
      </c>
      <c r="O2614" s="29" t="s">
        <v>1997</v>
      </c>
      <c r="P2614" s="29" t="s">
        <v>1981</v>
      </c>
      <c r="Q2614" s="29" t="s">
        <v>1982</v>
      </c>
      <c r="R2614" s="30">
        <v>45261</v>
      </c>
      <c r="S2614" s="30"/>
      <c r="T2614" s="30">
        <v>45291</v>
      </c>
      <c r="U2614" s="30"/>
      <c r="V2614" s="29" t="s">
        <v>2000</v>
      </c>
      <c r="W2614" s="29" t="s">
        <v>2001</v>
      </c>
      <c r="X2614" s="30">
        <v>44236</v>
      </c>
      <c r="Y2614" s="29" t="s">
        <v>1985</v>
      </c>
    </row>
    <row r="2615" spans="1:25" x14ac:dyDescent="0.25">
      <c r="A2615" s="28" t="s">
        <v>2515</v>
      </c>
      <c r="B2615" s="29" t="s">
        <v>2516</v>
      </c>
      <c r="C2615" s="29" t="s">
        <v>1535</v>
      </c>
      <c r="D2615" s="29" t="s">
        <v>1536</v>
      </c>
      <c r="E2615" s="29" t="s">
        <v>1536</v>
      </c>
      <c r="F2615" s="29" t="s">
        <v>1537</v>
      </c>
      <c r="G2615" s="29" t="s">
        <v>1975</v>
      </c>
      <c r="H2615" s="30">
        <v>44494</v>
      </c>
      <c r="I2615" s="30">
        <v>45658</v>
      </c>
      <c r="J2615" s="30" t="s">
        <v>1921</v>
      </c>
      <c r="K2615" s="29" t="s">
        <v>2517</v>
      </c>
      <c r="L2615" s="29" t="s">
        <v>2518</v>
      </c>
      <c r="M2615" s="29" t="s">
        <v>1978</v>
      </c>
      <c r="N2615" s="29" t="s">
        <v>1979</v>
      </c>
      <c r="O2615" s="29" t="s">
        <v>1980</v>
      </c>
      <c r="P2615" s="29" t="s">
        <v>1981</v>
      </c>
      <c r="Q2615" s="29" t="s">
        <v>1982</v>
      </c>
      <c r="R2615" s="30">
        <v>44209</v>
      </c>
      <c r="S2615" s="30">
        <v>44209</v>
      </c>
      <c r="T2615" s="30">
        <v>44494</v>
      </c>
      <c r="U2615" s="30">
        <v>44494</v>
      </c>
      <c r="V2615" s="29" t="s">
        <v>1983</v>
      </c>
      <c r="W2615" s="29" t="s">
        <v>1984</v>
      </c>
      <c r="X2615" s="30">
        <v>44494</v>
      </c>
      <c r="Y2615" s="29" t="s">
        <v>1985</v>
      </c>
    </row>
    <row r="2616" spans="1:25" x14ac:dyDescent="0.25">
      <c r="A2616" s="28" t="s">
        <v>2515</v>
      </c>
      <c r="B2616" s="29" t="s">
        <v>2516</v>
      </c>
      <c r="C2616" s="29" t="s">
        <v>1535</v>
      </c>
      <c r="D2616" s="29" t="s">
        <v>1536</v>
      </c>
      <c r="E2616" s="29" t="s">
        <v>1536</v>
      </c>
      <c r="F2616" s="29" t="s">
        <v>1537</v>
      </c>
      <c r="G2616" s="29" t="s">
        <v>1975</v>
      </c>
      <c r="H2616" s="30">
        <v>44494</v>
      </c>
      <c r="I2616" s="30">
        <v>45658</v>
      </c>
      <c r="J2616" s="30" t="s">
        <v>1921</v>
      </c>
      <c r="K2616" s="29" t="s">
        <v>2517</v>
      </c>
      <c r="L2616" s="29" t="s">
        <v>2518</v>
      </c>
      <c r="M2616" s="29" t="s">
        <v>1978</v>
      </c>
      <c r="N2616" s="29" t="s">
        <v>1986</v>
      </c>
      <c r="O2616" s="29" t="s">
        <v>1987</v>
      </c>
      <c r="P2616" s="29" t="s">
        <v>1981</v>
      </c>
      <c r="Q2616" s="29" t="s">
        <v>1982</v>
      </c>
      <c r="R2616" s="30">
        <v>44495</v>
      </c>
      <c r="S2616" s="30">
        <v>44495</v>
      </c>
      <c r="T2616" s="30">
        <v>44756</v>
      </c>
      <c r="U2616" s="30">
        <v>44756</v>
      </c>
      <c r="V2616" s="29" t="s">
        <v>1983</v>
      </c>
      <c r="W2616" s="29" t="s">
        <v>1984</v>
      </c>
      <c r="X2616" s="30">
        <v>44494</v>
      </c>
      <c r="Y2616" s="29" t="s">
        <v>1985</v>
      </c>
    </row>
    <row r="2617" spans="1:25" x14ac:dyDescent="0.25">
      <c r="A2617" s="28" t="s">
        <v>2515</v>
      </c>
      <c r="B2617" s="29" t="s">
        <v>2516</v>
      </c>
      <c r="C2617" s="29" t="s">
        <v>1535</v>
      </c>
      <c r="D2617" s="29" t="s">
        <v>1536</v>
      </c>
      <c r="E2617" s="29" t="s">
        <v>1536</v>
      </c>
      <c r="F2617" s="29" t="s">
        <v>1537</v>
      </c>
      <c r="G2617" s="29" t="s">
        <v>1975</v>
      </c>
      <c r="H2617" s="30">
        <v>44494</v>
      </c>
      <c r="I2617" s="30">
        <v>45658</v>
      </c>
      <c r="J2617" s="30" t="s">
        <v>1921</v>
      </c>
      <c r="K2617" s="29" t="s">
        <v>2517</v>
      </c>
      <c r="L2617" s="29" t="s">
        <v>2518</v>
      </c>
      <c r="M2617" s="29" t="s">
        <v>1978</v>
      </c>
      <c r="N2617" s="29" t="s">
        <v>1988</v>
      </c>
      <c r="O2617" s="29" t="s">
        <v>1989</v>
      </c>
      <c r="P2617" s="29" t="s">
        <v>1981</v>
      </c>
      <c r="Q2617" s="29" t="s">
        <v>1982</v>
      </c>
      <c r="R2617" s="30">
        <v>44757</v>
      </c>
      <c r="S2617" s="30">
        <v>44757</v>
      </c>
      <c r="T2617" s="30">
        <v>44909</v>
      </c>
      <c r="U2617" s="30">
        <v>44909</v>
      </c>
      <c r="V2617" s="29" t="s">
        <v>1983</v>
      </c>
      <c r="W2617" s="29" t="s">
        <v>1984</v>
      </c>
      <c r="X2617" s="30">
        <v>44494</v>
      </c>
      <c r="Y2617" s="29" t="s">
        <v>1985</v>
      </c>
    </row>
    <row r="2618" spans="1:25" x14ac:dyDescent="0.25">
      <c r="A2618" s="28" t="s">
        <v>2515</v>
      </c>
      <c r="B2618" s="29" t="s">
        <v>2516</v>
      </c>
      <c r="C2618" s="29" t="s">
        <v>1535</v>
      </c>
      <c r="D2618" s="29" t="s">
        <v>1536</v>
      </c>
      <c r="E2618" s="29" t="s">
        <v>1536</v>
      </c>
      <c r="F2618" s="29" t="s">
        <v>1537</v>
      </c>
      <c r="G2618" s="29" t="s">
        <v>1975</v>
      </c>
      <c r="H2618" s="30">
        <v>44494</v>
      </c>
      <c r="I2618" s="30">
        <v>45658</v>
      </c>
      <c r="J2618" s="30" t="s">
        <v>1921</v>
      </c>
      <c r="K2618" s="29" t="s">
        <v>2517</v>
      </c>
      <c r="L2618" s="29" t="s">
        <v>2518</v>
      </c>
      <c r="M2618" s="29" t="s">
        <v>1978</v>
      </c>
      <c r="N2618" s="29" t="s">
        <v>1990</v>
      </c>
      <c r="O2618" s="29" t="s">
        <v>1991</v>
      </c>
      <c r="P2618" s="29" t="s">
        <v>1981</v>
      </c>
      <c r="Q2618" s="29" t="s">
        <v>1982</v>
      </c>
      <c r="R2618" s="30">
        <v>44910</v>
      </c>
      <c r="S2618" s="30">
        <v>44973</v>
      </c>
      <c r="T2618" s="30">
        <v>45504</v>
      </c>
      <c r="U2618" s="30"/>
      <c r="V2618" s="29" t="s">
        <v>1983</v>
      </c>
      <c r="W2618" s="29" t="s">
        <v>1984</v>
      </c>
      <c r="X2618" s="30">
        <v>44494</v>
      </c>
      <c r="Y2618" s="29" t="s">
        <v>1985</v>
      </c>
    </row>
    <row r="2619" spans="1:25" x14ac:dyDescent="0.25">
      <c r="A2619" s="28" t="s">
        <v>2515</v>
      </c>
      <c r="B2619" s="29" t="s">
        <v>2516</v>
      </c>
      <c r="C2619" s="29" t="s">
        <v>1535</v>
      </c>
      <c r="D2619" s="29" t="s">
        <v>1536</v>
      </c>
      <c r="E2619" s="29" t="s">
        <v>1536</v>
      </c>
      <c r="F2619" s="29" t="s">
        <v>1537</v>
      </c>
      <c r="G2619" s="29" t="s">
        <v>1975</v>
      </c>
      <c r="H2619" s="30">
        <v>44494</v>
      </c>
      <c r="I2619" s="30">
        <v>45658</v>
      </c>
      <c r="J2619" s="30" t="s">
        <v>1921</v>
      </c>
      <c r="K2619" s="29" t="s">
        <v>2517</v>
      </c>
      <c r="L2619" s="29" t="s">
        <v>2518</v>
      </c>
      <c r="M2619" s="29" t="s">
        <v>1978</v>
      </c>
      <c r="N2619" s="29" t="s">
        <v>1992</v>
      </c>
      <c r="O2619" s="29" t="s">
        <v>1993</v>
      </c>
      <c r="P2619" s="29" t="s">
        <v>1981</v>
      </c>
      <c r="Q2619" s="29" t="s">
        <v>1982</v>
      </c>
      <c r="R2619" s="30">
        <v>45565</v>
      </c>
      <c r="S2619" s="30"/>
      <c r="T2619" s="30">
        <v>45595</v>
      </c>
      <c r="U2619" s="30"/>
      <c r="V2619" s="29" t="s">
        <v>1983</v>
      </c>
      <c r="W2619" s="29" t="s">
        <v>1984</v>
      </c>
      <c r="X2619" s="30">
        <v>44494</v>
      </c>
      <c r="Y2619" s="29" t="s">
        <v>1985</v>
      </c>
    </row>
    <row r="2620" spans="1:25" x14ac:dyDescent="0.25">
      <c r="A2620" s="28" t="s">
        <v>2515</v>
      </c>
      <c r="B2620" s="29" t="s">
        <v>2516</v>
      </c>
      <c r="C2620" s="29" t="s">
        <v>1535</v>
      </c>
      <c r="D2620" s="29" t="s">
        <v>1536</v>
      </c>
      <c r="E2620" s="29" t="s">
        <v>1536</v>
      </c>
      <c r="F2620" s="29" t="s">
        <v>1537</v>
      </c>
      <c r="G2620" s="29" t="s">
        <v>1975</v>
      </c>
      <c r="H2620" s="30">
        <v>44494</v>
      </c>
      <c r="I2620" s="30">
        <v>45658</v>
      </c>
      <c r="J2620" s="30" t="s">
        <v>1921</v>
      </c>
      <c r="K2620" s="29" t="s">
        <v>2517</v>
      </c>
      <c r="L2620" s="29" t="s">
        <v>2518</v>
      </c>
      <c r="M2620" s="29" t="s">
        <v>1978</v>
      </c>
      <c r="N2620" s="29" t="s">
        <v>1994</v>
      </c>
      <c r="O2620" s="29" t="s">
        <v>1995</v>
      </c>
      <c r="P2620" s="29" t="s">
        <v>1981</v>
      </c>
      <c r="Q2620" s="29" t="s">
        <v>1982</v>
      </c>
      <c r="R2620" s="30">
        <v>45596</v>
      </c>
      <c r="S2620" s="30"/>
      <c r="T2620" s="30">
        <v>45961</v>
      </c>
      <c r="U2620" s="30"/>
      <c r="V2620" s="29" t="s">
        <v>1983</v>
      </c>
      <c r="W2620" s="29" t="s">
        <v>1984</v>
      </c>
      <c r="X2620" s="30">
        <v>44494</v>
      </c>
      <c r="Y2620" s="29" t="s">
        <v>1985</v>
      </c>
    </row>
    <row r="2621" spans="1:25" x14ac:dyDescent="0.25">
      <c r="A2621" s="28" t="s">
        <v>2515</v>
      </c>
      <c r="B2621" s="29" t="s">
        <v>2516</v>
      </c>
      <c r="C2621" s="29" t="s">
        <v>1535</v>
      </c>
      <c r="D2621" s="29" t="s">
        <v>1536</v>
      </c>
      <c r="E2621" s="29" t="s">
        <v>1536</v>
      </c>
      <c r="F2621" s="29" t="s">
        <v>1537</v>
      </c>
      <c r="G2621" s="29" t="s">
        <v>1975</v>
      </c>
      <c r="H2621" s="30">
        <v>44494</v>
      </c>
      <c r="I2621" s="30">
        <v>45658</v>
      </c>
      <c r="J2621" s="30" t="s">
        <v>1921</v>
      </c>
      <c r="K2621" s="29" t="s">
        <v>2517</v>
      </c>
      <c r="L2621" s="29" t="s">
        <v>2518</v>
      </c>
      <c r="M2621" s="29" t="s">
        <v>1978</v>
      </c>
      <c r="N2621" s="29" t="s">
        <v>1996</v>
      </c>
      <c r="O2621" s="29" t="s">
        <v>1997</v>
      </c>
      <c r="P2621" s="29" t="s">
        <v>1981</v>
      </c>
      <c r="Q2621" s="29" t="s">
        <v>1982</v>
      </c>
      <c r="R2621" s="30">
        <v>45964</v>
      </c>
      <c r="S2621" s="30"/>
      <c r="T2621" s="30">
        <v>45989</v>
      </c>
      <c r="U2621" s="30"/>
      <c r="V2621" s="29" t="s">
        <v>1983</v>
      </c>
      <c r="W2621" s="29" t="s">
        <v>1984</v>
      </c>
      <c r="X2621" s="30">
        <v>44494</v>
      </c>
      <c r="Y2621" s="29" t="s">
        <v>1985</v>
      </c>
    </row>
    <row r="2622" spans="1:25" x14ac:dyDescent="0.25">
      <c r="A2622" s="28" t="s">
        <v>2515</v>
      </c>
      <c r="B2622" s="29" t="s">
        <v>2516</v>
      </c>
      <c r="C2622" s="29" t="s">
        <v>1538</v>
      </c>
      <c r="D2622" s="29" t="s">
        <v>1539</v>
      </c>
      <c r="E2622" s="29" t="s">
        <v>1539</v>
      </c>
      <c r="F2622" s="29" t="s">
        <v>1540</v>
      </c>
      <c r="G2622" s="29" t="s">
        <v>1975</v>
      </c>
      <c r="H2622" s="30">
        <v>44497</v>
      </c>
      <c r="I2622" s="30">
        <v>45593</v>
      </c>
      <c r="J2622" s="30" t="s">
        <v>1921</v>
      </c>
      <c r="K2622" s="29" t="s">
        <v>2517</v>
      </c>
      <c r="L2622" s="29" t="s">
        <v>2518</v>
      </c>
      <c r="M2622" s="29" t="s">
        <v>1978</v>
      </c>
      <c r="N2622" s="29" t="s">
        <v>1979</v>
      </c>
      <c r="O2622" s="29" t="s">
        <v>1980</v>
      </c>
      <c r="P2622" s="29" t="s">
        <v>1981</v>
      </c>
      <c r="Q2622" s="29" t="s">
        <v>1982</v>
      </c>
      <c r="R2622" s="30">
        <v>44461</v>
      </c>
      <c r="S2622" s="30">
        <v>44461</v>
      </c>
      <c r="T2622" s="30">
        <v>44498</v>
      </c>
      <c r="U2622" s="30">
        <v>44498</v>
      </c>
      <c r="V2622" s="29" t="s">
        <v>1983</v>
      </c>
      <c r="W2622" s="29" t="s">
        <v>1984</v>
      </c>
      <c r="X2622" s="30">
        <v>44497</v>
      </c>
      <c r="Y2622" s="29" t="s">
        <v>1985</v>
      </c>
    </row>
    <row r="2623" spans="1:25" x14ac:dyDescent="0.25">
      <c r="A2623" s="28" t="s">
        <v>2515</v>
      </c>
      <c r="B2623" s="29" t="s">
        <v>2516</v>
      </c>
      <c r="C2623" s="29" t="s">
        <v>1538</v>
      </c>
      <c r="D2623" s="29" t="s">
        <v>1539</v>
      </c>
      <c r="E2623" s="29" t="s">
        <v>1539</v>
      </c>
      <c r="F2623" s="29" t="s">
        <v>1540</v>
      </c>
      <c r="G2623" s="29" t="s">
        <v>1975</v>
      </c>
      <c r="H2623" s="30">
        <v>44497</v>
      </c>
      <c r="I2623" s="30">
        <v>45593</v>
      </c>
      <c r="J2623" s="30" t="s">
        <v>1921</v>
      </c>
      <c r="K2623" s="29" t="s">
        <v>2517</v>
      </c>
      <c r="L2623" s="29" t="s">
        <v>2518</v>
      </c>
      <c r="M2623" s="29" t="s">
        <v>1978</v>
      </c>
      <c r="N2623" s="29" t="s">
        <v>1986</v>
      </c>
      <c r="O2623" s="29" t="s">
        <v>1987</v>
      </c>
      <c r="P2623" s="29" t="s">
        <v>1981</v>
      </c>
      <c r="Q2623" s="29" t="s">
        <v>1982</v>
      </c>
      <c r="R2623" s="30">
        <v>44820</v>
      </c>
      <c r="S2623" s="30">
        <v>44820</v>
      </c>
      <c r="T2623" s="30">
        <v>44881</v>
      </c>
      <c r="U2623" s="30"/>
      <c r="V2623" s="29" t="s">
        <v>1983</v>
      </c>
      <c r="W2623" s="29" t="s">
        <v>1984</v>
      </c>
      <c r="X2623" s="30">
        <v>44497</v>
      </c>
      <c r="Y2623" s="29" t="s">
        <v>1985</v>
      </c>
    </row>
    <row r="2624" spans="1:25" x14ac:dyDescent="0.25">
      <c r="A2624" s="28" t="s">
        <v>2515</v>
      </c>
      <c r="B2624" s="29" t="s">
        <v>2516</v>
      </c>
      <c r="C2624" s="29" t="s">
        <v>1538</v>
      </c>
      <c r="D2624" s="29" t="s">
        <v>1539</v>
      </c>
      <c r="E2624" s="29" t="s">
        <v>1539</v>
      </c>
      <c r="F2624" s="29" t="s">
        <v>1540</v>
      </c>
      <c r="G2624" s="29" t="s">
        <v>1975</v>
      </c>
      <c r="H2624" s="30">
        <v>44497</v>
      </c>
      <c r="I2624" s="30">
        <v>45593</v>
      </c>
      <c r="J2624" s="30" t="s">
        <v>1921</v>
      </c>
      <c r="K2624" s="29" t="s">
        <v>2517</v>
      </c>
      <c r="L2624" s="29" t="s">
        <v>2518</v>
      </c>
      <c r="M2624" s="29" t="s">
        <v>1978</v>
      </c>
      <c r="N2624" s="29" t="s">
        <v>1988</v>
      </c>
      <c r="O2624" s="29" t="s">
        <v>1989</v>
      </c>
      <c r="P2624" s="29" t="s">
        <v>1981</v>
      </c>
      <c r="Q2624" s="29" t="s">
        <v>1982</v>
      </c>
      <c r="R2624" s="30">
        <v>44820</v>
      </c>
      <c r="S2624" s="30">
        <v>44820</v>
      </c>
      <c r="T2624" s="30">
        <v>44881</v>
      </c>
      <c r="U2624" s="30"/>
      <c r="V2624" s="29" t="s">
        <v>1983</v>
      </c>
      <c r="W2624" s="29" t="s">
        <v>1984</v>
      </c>
      <c r="X2624" s="30">
        <v>44497</v>
      </c>
      <c r="Y2624" s="29" t="s">
        <v>1985</v>
      </c>
    </row>
    <row r="2625" spans="1:25" x14ac:dyDescent="0.25">
      <c r="A2625" s="28" t="s">
        <v>2515</v>
      </c>
      <c r="B2625" s="29" t="s">
        <v>2516</v>
      </c>
      <c r="C2625" s="29" t="s">
        <v>1538</v>
      </c>
      <c r="D2625" s="29" t="s">
        <v>1539</v>
      </c>
      <c r="E2625" s="29" t="s">
        <v>1539</v>
      </c>
      <c r="F2625" s="29" t="s">
        <v>1540</v>
      </c>
      <c r="G2625" s="29" t="s">
        <v>1975</v>
      </c>
      <c r="H2625" s="30">
        <v>44497</v>
      </c>
      <c r="I2625" s="30">
        <v>45593</v>
      </c>
      <c r="J2625" s="30" t="s">
        <v>1921</v>
      </c>
      <c r="K2625" s="29" t="s">
        <v>2517</v>
      </c>
      <c r="L2625" s="29" t="s">
        <v>2518</v>
      </c>
      <c r="M2625" s="29" t="s">
        <v>1978</v>
      </c>
      <c r="N2625" s="29" t="s">
        <v>1990</v>
      </c>
      <c r="O2625" s="29" t="s">
        <v>1991</v>
      </c>
      <c r="P2625" s="29" t="s">
        <v>1981</v>
      </c>
      <c r="Q2625" s="29" t="s">
        <v>1982</v>
      </c>
      <c r="R2625" s="30">
        <v>44820</v>
      </c>
      <c r="S2625" s="30">
        <v>44820</v>
      </c>
      <c r="T2625" s="30">
        <v>44881</v>
      </c>
      <c r="U2625" s="30"/>
      <c r="V2625" s="29" t="s">
        <v>1983</v>
      </c>
      <c r="W2625" s="29" t="s">
        <v>1984</v>
      </c>
      <c r="X2625" s="30">
        <v>44497</v>
      </c>
      <c r="Y2625" s="29" t="s">
        <v>1985</v>
      </c>
    </row>
    <row r="2626" spans="1:25" x14ac:dyDescent="0.25">
      <c r="A2626" s="28" t="s">
        <v>2515</v>
      </c>
      <c r="B2626" s="29" t="s">
        <v>2516</v>
      </c>
      <c r="C2626" s="29" t="s">
        <v>1538</v>
      </c>
      <c r="D2626" s="29" t="s">
        <v>1539</v>
      </c>
      <c r="E2626" s="29" t="s">
        <v>1539</v>
      </c>
      <c r="F2626" s="29" t="s">
        <v>1540</v>
      </c>
      <c r="G2626" s="29" t="s">
        <v>1975</v>
      </c>
      <c r="H2626" s="30">
        <v>44497</v>
      </c>
      <c r="I2626" s="30">
        <v>45593</v>
      </c>
      <c r="J2626" s="30" t="s">
        <v>1921</v>
      </c>
      <c r="K2626" s="29" t="s">
        <v>2517</v>
      </c>
      <c r="L2626" s="29" t="s">
        <v>2518</v>
      </c>
      <c r="M2626" s="29" t="s">
        <v>1978</v>
      </c>
      <c r="N2626" s="29" t="s">
        <v>1992</v>
      </c>
      <c r="O2626" s="29" t="s">
        <v>1993</v>
      </c>
      <c r="P2626" s="29" t="s">
        <v>1981</v>
      </c>
      <c r="Q2626" s="29" t="s">
        <v>1982</v>
      </c>
      <c r="R2626" s="30">
        <v>45017</v>
      </c>
      <c r="S2626" s="30"/>
      <c r="T2626" s="30">
        <v>45046</v>
      </c>
      <c r="U2626" s="30"/>
      <c r="V2626" s="29" t="s">
        <v>1983</v>
      </c>
      <c r="W2626" s="29" t="s">
        <v>1984</v>
      </c>
      <c r="X2626" s="30">
        <v>44497</v>
      </c>
      <c r="Y2626" s="29" t="s">
        <v>1985</v>
      </c>
    </row>
    <row r="2627" spans="1:25" x14ac:dyDescent="0.25">
      <c r="A2627" s="28" t="s">
        <v>2515</v>
      </c>
      <c r="B2627" s="29" t="s">
        <v>2516</v>
      </c>
      <c r="C2627" s="29" t="s">
        <v>1538</v>
      </c>
      <c r="D2627" s="29" t="s">
        <v>1539</v>
      </c>
      <c r="E2627" s="29" t="s">
        <v>1539</v>
      </c>
      <c r="F2627" s="29" t="s">
        <v>1540</v>
      </c>
      <c r="G2627" s="29" t="s">
        <v>1975</v>
      </c>
      <c r="H2627" s="30">
        <v>44497</v>
      </c>
      <c r="I2627" s="30">
        <v>45593</v>
      </c>
      <c r="J2627" s="30" t="s">
        <v>1921</v>
      </c>
      <c r="K2627" s="29" t="s">
        <v>2517</v>
      </c>
      <c r="L2627" s="29" t="s">
        <v>2518</v>
      </c>
      <c r="M2627" s="29" t="s">
        <v>1978</v>
      </c>
      <c r="N2627" s="29" t="s">
        <v>1994</v>
      </c>
      <c r="O2627" s="29" t="s">
        <v>1995</v>
      </c>
      <c r="P2627" s="29" t="s">
        <v>1981</v>
      </c>
      <c r="Q2627" s="29" t="s">
        <v>1982</v>
      </c>
      <c r="R2627" s="30">
        <v>45047</v>
      </c>
      <c r="S2627" s="30"/>
      <c r="T2627" s="30">
        <v>45291</v>
      </c>
      <c r="U2627" s="30"/>
      <c r="V2627" s="29" t="s">
        <v>1983</v>
      </c>
      <c r="W2627" s="29" t="s">
        <v>1984</v>
      </c>
      <c r="X2627" s="30">
        <v>44497</v>
      </c>
      <c r="Y2627" s="29" t="s">
        <v>1985</v>
      </c>
    </row>
    <row r="2628" spans="1:25" x14ac:dyDescent="0.25">
      <c r="A2628" s="28" t="s">
        <v>2515</v>
      </c>
      <c r="B2628" s="29" t="s">
        <v>2516</v>
      </c>
      <c r="C2628" s="29" t="s">
        <v>1538</v>
      </c>
      <c r="D2628" s="29" t="s">
        <v>1539</v>
      </c>
      <c r="E2628" s="29" t="s">
        <v>1539</v>
      </c>
      <c r="F2628" s="29" t="s">
        <v>1540</v>
      </c>
      <c r="G2628" s="29" t="s">
        <v>1975</v>
      </c>
      <c r="H2628" s="30">
        <v>44497</v>
      </c>
      <c r="I2628" s="30">
        <v>45593</v>
      </c>
      <c r="J2628" s="30" t="s">
        <v>1921</v>
      </c>
      <c r="K2628" s="29" t="s">
        <v>2517</v>
      </c>
      <c r="L2628" s="29" t="s">
        <v>2518</v>
      </c>
      <c r="M2628" s="29" t="s">
        <v>1978</v>
      </c>
      <c r="N2628" s="29" t="s">
        <v>1996</v>
      </c>
      <c r="O2628" s="29" t="s">
        <v>1997</v>
      </c>
      <c r="P2628" s="29" t="s">
        <v>1981</v>
      </c>
      <c r="Q2628" s="29" t="s">
        <v>1982</v>
      </c>
      <c r="R2628" s="30">
        <v>45139</v>
      </c>
      <c r="S2628" s="30"/>
      <c r="T2628" s="30">
        <v>45291</v>
      </c>
      <c r="U2628" s="30"/>
      <c r="V2628" s="29" t="s">
        <v>1983</v>
      </c>
      <c r="W2628" s="29" t="s">
        <v>1984</v>
      </c>
      <c r="X2628" s="30">
        <v>44497</v>
      </c>
      <c r="Y2628" s="29" t="s">
        <v>1985</v>
      </c>
    </row>
    <row r="2629" spans="1:25" x14ac:dyDescent="0.25">
      <c r="A2629" s="28" t="s">
        <v>2515</v>
      </c>
      <c r="B2629" s="29" t="s">
        <v>2516</v>
      </c>
      <c r="C2629" s="29" t="s">
        <v>1541</v>
      </c>
      <c r="D2629" s="29" t="s">
        <v>1542</v>
      </c>
      <c r="E2629" s="29" t="s">
        <v>1542</v>
      </c>
      <c r="F2629" s="29" t="s">
        <v>1543</v>
      </c>
      <c r="G2629" s="29" t="s">
        <v>1975</v>
      </c>
      <c r="H2629" s="30">
        <v>44484</v>
      </c>
      <c r="I2629" s="30">
        <v>45291</v>
      </c>
      <c r="J2629" s="30" t="s">
        <v>1921</v>
      </c>
      <c r="K2629" s="29" t="s">
        <v>2517</v>
      </c>
      <c r="L2629" s="29" t="s">
        <v>2518</v>
      </c>
      <c r="M2629" s="29" t="s">
        <v>1978</v>
      </c>
      <c r="N2629" s="29" t="s">
        <v>1979</v>
      </c>
      <c r="O2629" s="29" t="s">
        <v>1980</v>
      </c>
      <c r="P2629" s="29" t="s">
        <v>1981</v>
      </c>
      <c r="Q2629" s="29" t="s">
        <v>1982</v>
      </c>
      <c r="R2629" s="30">
        <v>44907</v>
      </c>
      <c r="S2629" s="30">
        <v>44915</v>
      </c>
      <c r="T2629" s="30">
        <v>44938</v>
      </c>
      <c r="U2629" s="30">
        <v>44917</v>
      </c>
      <c r="V2629" s="29" t="s">
        <v>1983</v>
      </c>
      <c r="W2629" s="29" t="s">
        <v>1984</v>
      </c>
      <c r="X2629" s="30">
        <v>44484</v>
      </c>
      <c r="Y2629" s="29" t="s">
        <v>1985</v>
      </c>
    </row>
    <row r="2630" spans="1:25" x14ac:dyDescent="0.25">
      <c r="A2630" s="28" t="s">
        <v>2515</v>
      </c>
      <c r="B2630" s="29" t="s">
        <v>2516</v>
      </c>
      <c r="C2630" s="29" t="s">
        <v>1541</v>
      </c>
      <c r="D2630" s="29" t="s">
        <v>1542</v>
      </c>
      <c r="E2630" s="29" t="s">
        <v>1542</v>
      </c>
      <c r="F2630" s="29" t="s">
        <v>1543</v>
      </c>
      <c r="G2630" s="29" t="s">
        <v>1975</v>
      </c>
      <c r="H2630" s="30">
        <v>44484</v>
      </c>
      <c r="I2630" s="30">
        <v>45291</v>
      </c>
      <c r="J2630" s="30" t="s">
        <v>1921</v>
      </c>
      <c r="K2630" s="29" t="s">
        <v>2517</v>
      </c>
      <c r="L2630" s="29" t="s">
        <v>2518</v>
      </c>
      <c r="M2630" s="29" t="s">
        <v>1978</v>
      </c>
      <c r="N2630" s="29" t="s">
        <v>1986</v>
      </c>
      <c r="O2630" s="29" t="s">
        <v>1987</v>
      </c>
      <c r="P2630" s="29" t="s">
        <v>1981</v>
      </c>
      <c r="Q2630" s="29" t="s">
        <v>1982</v>
      </c>
      <c r="R2630" s="30">
        <v>44907</v>
      </c>
      <c r="S2630" s="30"/>
      <c r="T2630" s="30">
        <v>44938</v>
      </c>
      <c r="U2630" s="30"/>
      <c r="V2630" s="29" t="s">
        <v>1983</v>
      </c>
      <c r="W2630" s="29" t="s">
        <v>1984</v>
      </c>
      <c r="X2630" s="30">
        <v>44484</v>
      </c>
      <c r="Y2630" s="29" t="s">
        <v>1985</v>
      </c>
    </row>
    <row r="2631" spans="1:25" x14ac:dyDescent="0.25">
      <c r="A2631" s="28" t="s">
        <v>2515</v>
      </c>
      <c r="B2631" s="29" t="s">
        <v>2516</v>
      </c>
      <c r="C2631" s="29" t="s">
        <v>1541</v>
      </c>
      <c r="D2631" s="29" t="s">
        <v>1542</v>
      </c>
      <c r="E2631" s="29" t="s">
        <v>1542</v>
      </c>
      <c r="F2631" s="29" t="s">
        <v>1543</v>
      </c>
      <c r="G2631" s="29" t="s">
        <v>1975</v>
      </c>
      <c r="H2631" s="30">
        <v>44484</v>
      </c>
      <c r="I2631" s="30">
        <v>45291</v>
      </c>
      <c r="J2631" s="30" t="s">
        <v>1921</v>
      </c>
      <c r="K2631" s="29" t="s">
        <v>2517</v>
      </c>
      <c r="L2631" s="29" t="s">
        <v>2518</v>
      </c>
      <c r="M2631" s="29" t="s">
        <v>1978</v>
      </c>
      <c r="N2631" s="29" t="s">
        <v>1988</v>
      </c>
      <c r="O2631" s="29" t="s">
        <v>1989</v>
      </c>
      <c r="P2631" s="29" t="s">
        <v>1981</v>
      </c>
      <c r="Q2631" s="29" t="s">
        <v>1982</v>
      </c>
      <c r="R2631" s="30">
        <v>44907</v>
      </c>
      <c r="S2631" s="30"/>
      <c r="T2631" s="30">
        <v>44938</v>
      </c>
      <c r="U2631" s="30"/>
      <c r="V2631" s="29" t="s">
        <v>1983</v>
      </c>
      <c r="W2631" s="29" t="s">
        <v>1984</v>
      </c>
      <c r="X2631" s="30">
        <v>44484</v>
      </c>
      <c r="Y2631" s="29" t="s">
        <v>1985</v>
      </c>
    </row>
    <row r="2632" spans="1:25" x14ac:dyDescent="0.25">
      <c r="A2632" s="28" t="s">
        <v>2515</v>
      </c>
      <c r="B2632" s="29" t="s">
        <v>2516</v>
      </c>
      <c r="C2632" s="29" t="s">
        <v>1541</v>
      </c>
      <c r="D2632" s="29" t="s">
        <v>1542</v>
      </c>
      <c r="E2632" s="29" t="s">
        <v>1542</v>
      </c>
      <c r="F2632" s="29" t="s">
        <v>1543</v>
      </c>
      <c r="G2632" s="29" t="s">
        <v>1975</v>
      </c>
      <c r="H2632" s="30">
        <v>44484</v>
      </c>
      <c r="I2632" s="30">
        <v>45291</v>
      </c>
      <c r="J2632" s="30" t="s">
        <v>1921</v>
      </c>
      <c r="K2632" s="29" t="s">
        <v>2517</v>
      </c>
      <c r="L2632" s="29" t="s">
        <v>2518</v>
      </c>
      <c r="M2632" s="29" t="s">
        <v>1978</v>
      </c>
      <c r="N2632" s="29" t="s">
        <v>1990</v>
      </c>
      <c r="O2632" s="29" t="s">
        <v>1991</v>
      </c>
      <c r="P2632" s="29" t="s">
        <v>1981</v>
      </c>
      <c r="Q2632" s="29" t="s">
        <v>1982</v>
      </c>
      <c r="R2632" s="30">
        <v>44939</v>
      </c>
      <c r="S2632" s="30"/>
      <c r="T2632" s="30">
        <v>44971</v>
      </c>
      <c r="U2632" s="30"/>
      <c r="V2632" s="29" t="s">
        <v>1983</v>
      </c>
      <c r="W2632" s="29" t="s">
        <v>1984</v>
      </c>
      <c r="X2632" s="30">
        <v>44484</v>
      </c>
      <c r="Y2632" s="29" t="s">
        <v>1985</v>
      </c>
    </row>
    <row r="2633" spans="1:25" x14ac:dyDescent="0.25">
      <c r="A2633" s="28" t="s">
        <v>2515</v>
      </c>
      <c r="B2633" s="29" t="s">
        <v>2516</v>
      </c>
      <c r="C2633" s="29" t="s">
        <v>1541</v>
      </c>
      <c r="D2633" s="29" t="s">
        <v>1542</v>
      </c>
      <c r="E2633" s="29" t="s">
        <v>1542</v>
      </c>
      <c r="F2633" s="29" t="s">
        <v>1543</v>
      </c>
      <c r="G2633" s="29" t="s">
        <v>1975</v>
      </c>
      <c r="H2633" s="30">
        <v>44484</v>
      </c>
      <c r="I2633" s="30">
        <v>45291</v>
      </c>
      <c r="J2633" s="30" t="s">
        <v>1921</v>
      </c>
      <c r="K2633" s="29" t="s">
        <v>2517</v>
      </c>
      <c r="L2633" s="29" t="s">
        <v>2518</v>
      </c>
      <c r="M2633" s="29" t="s">
        <v>1978</v>
      </c>
      <c r="N2633" s="29" t="s">
        <v>1992</v>
      </c>
      <c r="O2633" s="29" t="s">
        <v>1993</v>
      </c>
      <c r="P2633" s="29" t="s">
        <v>1981</v>
      </c>
      <c r="Q2633" s="29" t="s">
        <v>1982</v>
      </c>
      <c r="R2633" s="30">
        <v>44972</v>
      </c>
      <c r="S2633" s="30"/>
      <c r="T2633" s="30">
        <v>45016</v>
      </c>
      <c r="U2633" s="30"/>
      <c r="V2633" s="29" t="s">
        <v>1983</v>
      </c>
      <c r="W2633" s="29" t="s">
        <v>1984</v>
      </c>
      <c r="X2633" s="30">
        <v>44484</v>
      </c>
      <c r="Y2633" s="29" t="s">
        <v>1985</v>
      </c>
    </row>
    <row r="2634" spans="1:25" x14ac:dyDescent="0.25">
      <c r="A2634" s="28" t="s">
        <v>2515</v>
      </c>
      <c r="B2634" s="29" t="s">
        <v>2516</v>
      </c>
      <c r="C2634" s="29" t="s">
        <v>1541</v>
      </c>
      <c r="D2634" s="29" t="s">
        <v>1542</v>
      </c>
      <c r="E2634" s="29" t="s">
        <v>1542</v>
      </c>
      <c r="F2634" s="29" t="s">
        <v>1543</v>
      </c>
      <c r="G2634" s="29" t="s">
        <v>1975</v>
      </c>
      <c r="H2634" s="30">
        <v>44484</v>
      </c>
      <c r="I2634" s="30">
        <v>45291</v>
      </c>
      <c r="J2634" s="30" t="s">
        <v>1921</v>
      </c>
      <c r="K2634" s="29" t="s">
        <v>2517</v>
      </c>
      <c r="L2634" s="29" t="s">
        <v>2518</v>
      </c>
      <c r="M2634" s="29" t="s">
        <v>1978</v>
      </c>
      <c r="N2634" s="29" t="s">
        <v>1994</v>
      </c>
      <c r="O2634" s="29" t="s">
        <v>1995</v>
      </c>
      <c r="P2634" s="29" t="s">
        <v>1981</v>
      </c>
      <c r="Q2634" s="29" t="s">
        <v>1982</v>
      </c>
      <c r="R2634" s="30">
        <v>45017</v>
      </c>
      <c r="S2634" s="30"/>
      <c r="T2634" s="30">
        <v>45199</v>
      </c>
      <c r="U2634" s="30"/>
      <c r="V2634" s="29" t="s">
        <v>1983</v>
      </c>
      <c r="W2634" s="29" t="s">
        <v>1984</v>
      </c>
      <c r="X2634" s="30">
        <v>44484</v>
      </c>
      <c r="Y2634" s="29" t="s">
        <v>1985</v>
      </c>
    </row>
    <row r="2635" spans="1:25" x14ac:dyDescent="0.25">
      <c r="A2635" s="28" t="s">
        <v>2515</v>
      </c>
      <c r="B2635" s="29" t="s">
        <v>2516</v>
      </c>
      <c r="C2635" s="29" t="s">
        <v>1541</v>
      </c>
      <c r="D2635" s="29" t="s">
        <v>1542</v>
      </c>
      <c r="E2635" s="29" t="s">
        <v>1542</v>
      </c>
      <c r="F2635" s="29" t="s">
        <v>1543</v>
      </c>
      <c r="G2635" s="29" t="s">
        <v>1975</v>
      </c>
      <c r="H2635" s="30">
        <v>44484</v>
      </c>
      <c r="I2635" s="30">
        <v>45291</v>
      </c>
      <c r="J2635" s="30" t="s">
        <v>1921</v>
      </c>
      <c r="K2635" s="29" t="s">
        <v>2517</v>
      </c>
      <c r="L2635" s="29" t="s">
        <v>2518</v>
      </c>
      <c r="M2635" s="29" t="s">
        <v>1978</v>
      </c>
      <c r="N2635" s="29" t="s">
        <v>1996</v>
      </c>
      <c r="O2635" s="29" t="s">
        <v>1997</v>
      </c>
      <c r="P2635" s="29" t="s">
        <v>1981</v>
      </c>
      <c r="Q2635" s="29" t="s">
        <v>1982</v>
      </c>
      <c r="R2635" s="30">
        <v>45200</v>
      </c>
      <c r="S2635" s="30"/>
      <c r="T2635" s="30">
        <v>45230</v>
      </c>
      <c r="U2635" s="30"/>
      <c r="V2635" s="29" t="s">
        <v>1983</v>
      </c>
      <c r="W2635" s="29" t="s">
        <v>1984</v>
      </c>
      <c r="X2635" s="30">
        <v>44484</v>
      </c>
      <c r="Y2635" s="29" t="s">
        <v>1985</v>
      </c>
    </row>
    <row r="2636" spans="1:25" x14ac:dyDescent="0.25">
      <c r="A2636" s="28" t="s">
        <v>1973</v>
      </c>
      <c r="B2636" s="29" t="s">
        <v>1974</v>
      </c>
      <c r="C2636" s="29" t="s">
        <v>71</v>
      </c>
      <c r="D2636" s="29" t="s">
        <v>72</v>
      </c>
      <c r="E2636" s="29" t="s">
        <v>72</v>
      </c>
      <c r="F2636" s="29" t="s">
        <v>73</v>
      </c>
      <c r="G2636" s="29" t="s">
        <v>1975</v>
      </c>
      <c r="H2636" s="30">
        <v>43101</v>
      </c>
      <c r="I2636" s="30">
        <v>46752</v>
      </c>
      <c r="J2636" s="30" t="s">
        <v>1921</v>
      </c>
      <c r="K2636" s="29" t="s">
        <v>1976</v>
      </c>
      <c r="L2636" s="29" t="s">
        <v>1977</v>
      </c>
      <c r="M2636" s="29" t="s">
        <v>1978</v>
      </c>
      <c r="N2636" s="29" t="s">
        <v>1979</v>
      </c>
      <c r="O2636" s="29" t="s">
        <v>1980</v>
      </c>
      <c r="P2636" s="29" t="s">
        <v>1981</v>
      </c>
      <c r="Q2636" s="29" t="s">
        <v>1982</v>
      </c>
      <c r="R2636" s="30">
        <v>43374</v>
      </c>
      <c r="S2636" s="30">
        <v>43374</v>
      </c>
      <c r="T2636" s="30">
        <v>43552</v>
      </c>
      <c r="U2636" s="30">
        <v>43552</v>
      </c>
      <c r="V2636" s="29" t="s">
        <v>1983</v>
      </c>
      <c r="W2636" s="29" t="s">
        <v>1984</v>
      </c>
      <c r="X2636" s="30">
        <v>44742</v>
      </c>
      <c r="Y2636" s="29" t="s">
        <v>1985</v>
      </c>
    </row>
    <row r="2637" spans="1:25" x14ac:dyDescent="0.25">
      <c r="A2637" s="28" t="s">
        <v>1973</v>
      </c>
      <c r="B2637" s="29" t="s">
        <v>1974</v>
      </c>
      <c r="C2637" s="29" t="s">
        <v>71</v>
      </c>
      <c r="D2637" s="29" t="s">
        <v>72</v>
      </c>
      <c r="E2637" s="29" t="s">
        <v>72</v>
      </c>
      <c r="F2637" s="29" t="s">
        <v>73</v>
      </c>
      <c r="G2637" s="29" t="s">
        <v>1975</v>
      </c>
      <c r="H2637" s="30">
        <v>43101</v>
      </c>
      <c r="I2637" s="30">
        <v>46752</v>
      </c>
      <c r="J2637" s="30" t="s">
        <v>1921</v>
      </c>
      <c r="K2637" s="29" t="s">
        <v>1976</v>
      </c>
      <c r="L2637" s="29" t="s">
        <v>1977</v>
      </c>
      <c r="M2637" s="29" t="s">
        <v>1978</v>
      </c>
      <c r="N2637" s="29" t="s">
        <v>1986</v>
      </c>
      <c r="O2637" s="29" t="s">
        <v>1987</v>
      </c>
      <c r="P2637" s="29" t="s">
        <v>1981</v>
      </c>
      <c r="Q2637" s="29" t="s">
        <v>1982</v>
      </c>
      <c r="R2637" s="30">
        <v>43374</v>
      </c>
      <c r="S2637" s="30">
        <v>43374</v>
      </c>
      <c r="T2637" s="30">
        <v>43552</v>
      </c>
      <c r="U2637" s="30">
        <v>43552</v>
      </c>
      <c r="V2637" s="29" t="s">
        <v>1983</v>
      </c>
      <c r="W2637" s="29" t="s">
        <v>1984</v>
      </c>
      <c r="X2637" s="30">
        <v>44742</v>
      </c>
      <c r="Y2637" s="29" t="s">
        <v>1985</v>
      </c>
    </row>
    <row r="2638" spans="1:25" x14ac:dyDescent="0.25">
      <c r="A2638" s="28" t="s">
        <v>1973</v>
      </c>
      <c r="B2638" s="29" t="s">
        <v>1974</v>
      </c>
      <c r="C2638" s="29" t="s">
        <v>71</v>
      </c>
      <c r="D2638" s="29" t="s">
        <v>72</v>
      </c>
      <c r="E2638" s="29" t="s">
        <v>72</v>
      </c>
      <c r="F2638" s="29" t="s">
        <v>73</v>
      </c>
      <c r="G2638" s="29" t="s">
        <v>1975</v>
      </c>
      <c r="H2638" s="30">
        <v>43101</v>
      </c>
      <c r="I2638" s="30">
        <v>46752</v>
      </c>
      <c r="J2638" s="30" t="s">
        <v>1921</v>
      </c>
      <c r="K2638" s="29" t="s">
        <v>1976</v>
      </c>
      <c r="L2638" s="29" t="s">
        <v>1977</v>
      </c>
      <c r="M2638" s="29" t="s">
        <v>1978</v>
      </c>
      <c r="N2638" s="29" t="s">
        <v>1988</v>
      </c>
      <c r="O2638" s="29" t="s">
        <v>1989</v>
      </c>
      <c r="P2638" s="29" t="s">
        <v>1981</v>
      </c>
      <c r="Q2638" s="29" t="s">
        <v>1982</v>
      </c>
      <c r="R2638" s="30">
        <v>44010</v>
      </c>
      <c r="S2638" s="30">
        <v>44010</v>
      </c>
      <c r="T2638" s="30">
        <v>44344</v>
      </c>
      <c r="U2638" s="30">
        <v>44847</v>
      </c>
      <c r="V2638" s="29" t="s">
        <v>1983</v>
      </c>
      <c r="W2638" s="29" t="s">
        <v>1984</v>
      </c>
      <c r="X2638" s="30">
        <v>44742</v>
      </c>
      <c r="Y2638" s="29" t="s">
        <v>1985</v>
      </c>
    </row>
    <row r="2639" spans="1:25" x14ac:dyDescent="0.25">
      <c r="A2639" s="28" t="s">
        <v>1973</v>
      </c>
      <c r="B2639" s="29" t="s">
        <v>1974</v>
      </c>
      <c r="C2639" s="29" t="s">
        <v>71</v>
      </c>
      <c r="D2639" s="29" t="s">
        <v>72</v>
      </c>
      <c r="E2639" s="29" t="s">
        <v>72</v>
      </c>
      <c r="F2639" s="29" t="s">
        <v>73</v>
      </c>
      <c r="G2639" s="29" t="s">
        <v>1975</v>
      </c>
      <c r="H2639" s="30">
        <v>43101</v>
      </c>
      <c r="I2639" s="30">
        <v>46752</v>
      </c>
      <c r="J2639" s="30" t="s">
        <v>1921</v>
      </c>
      <c r="K2639" s="29" t="s">
        <v>1976</v>
      </c>
      <c r="L2639" s="29" t="s">
        <v>1977</v>
      </c>
      <c r="M2639" s="29" t="s">
        <v>1978</v>
      </c>
      <c r="N2639" s="29" t="s">
        <v>1990</v>
      </c>
      <c r="O2639" s="29" t="s">
        <v>1991</v>
      </c>
      <c r="P2639" s="29" t="s">
        <v>1981</v>
      </c>
      <c r="Q2639" s="29" t="s">
        <v>1982</v>
      </c>
      <c r="R2639" s="30">
        <v>45302</v>
      </c>
      <c r="S2639" s="30"/>
      <c r="T2639" s="30">
        <v>45596</v>
      </c>
      <c r="U2639" s="30"/>
      <c r="V2639" s="29" t="s">
        <v>1983</v>
      </c>
      <c r="W2639" s="29" t="s">
        <v>1984</v>
      </c>
      <c r="X2639" s="30">
        <v>44742</v>
      </c>
      <c r="Y2639" s="29" t="s">
        <v>1985</v>
      </c>
    </row>
    <row r="2640" spans="1:25" x14ac:dyDescent="0.25">
      <c r="A2640" s="28" t="s">
        <v>1973</v>
      </c>
      <c r="B2640" s="29" t="s">
        <v>1974</v>
      </c>
      <c r="C2640" s="29" t="s">
        <v>71</v>
      </c>
      <c r="D2640" s="29" t="s">
        <v>72</v>
      </c>
      <c r="E2640" s="29" t="s">
        <v>72</v>
      </c>
      <c r="F2640" s="29" t="s">
        <v>73</v>
      </c>
      <c r="G2640" s="29" t="s">
        <v>1975</v>
      </c>
      <c r="H2640" s="30">
        <v>43101</v>
      </c>
      <c r="I2640" s="30">
        <v>46752</v>
      </c>
      <c r="J2640" s="30" t="s">
        <v>1921</v>
      </c>
      <c r="K2640" s="29" t="s">
        <v>1976</v>
      </c>
      <c r="L2640" s="29" t="s">
        <v>1977</v>
      </c>
      <c r="M2640" s="29" t="s">
        <v>1978</v>
      </c>
      <c r="N2640" s="29" t="s">
        <v>1992</v>
      </c>
      <c r="O2640" s="29" t="s">
        <v>1993</v>
      </c>
      <c r="P2640" s="29" t="s">
        <v>1981</v>
      </c>
      <c r="Q2640" s="29" t="s">
        <v>1982</v>
      </c>
      <c r="R2640" s="30">
        <v>45170</v>
      </c>
      <c r="S2640" s="30"/>
      <c r="T2640" s="30">
        <v>45229</v>
      </c>
      <c r="U2640" s="30"/>
      <c r="V2640" s="29" t="s">
        <v>1983</v>
      </c>
      <c r="W2640" s="29" t="s">
        <v>1984</v>
      </c>
      <c r="X2640" s="30">
        <v>44742</v>
      </c>
      <c r="Y2640" s="29" t="s">
        <v>1985</v>
      </c>
    </row>
    <row r="2641" spans="1:25" x14ac:dyDescent="0.25">
      <c r="A2641" s="28" t="s">
        <v>1973</v>
      </c>
      <c r="B2641" s="29" t="s">
        <v>1974</v>
      </c>
      <c r="C2641" s="29" t="s">
        <v>71</v>
      </c>
      <c r="D2641" s="29" t="s">
        <v>72</v>
      </c>
      <c r="E2641" s="29" t="s">
        <v>72</v>
      </c>
      <c r="F2641" s="29" t="s">
        <v>73</v>
      </c>
      <c r="G2641" s="29" t="s">
        <v>1975</v>
      </c>
      <c r="H2641" s="30">
        <v>43101</v>
      </c>
      <c r="I2641" s="30">
        <v>46752</v>
      </c>
      <c r="J2641" s="30" t="s">
        <v>1921</v>
      </c>
      <c r="K2641" s="29" t="s">
        <v>1976</v>
      </c>
      <c r="L2641" s="29" t="s">
        <v>1977</v>
      </c>
      <c r="M2641" s="29" t="s">
        <v>1978</v>
      </c>
      <c r="N2641" s="29" t="s">
        <v>1994</v>
      </c>
      <c r="O2641" s="29" t="s">
        <v>1995</v>
      </c>
      <c r="P2641" s="29" t="s">
        <v>1981</v>
      </c>
      <c r="Q2641" s="29" t="s">
        <v>1982</v>
      </c>
      <c r="R2641" s="30">
        <v>45658</v>
      </c>
      <c r="S2641" s="30"/>
      <c r="T2641" s="30">
        <v>46568</v>
      </c>
      <c r="U2641" s="30"/>
      <c r="V2641" s="29" t="s">
        <v>1983</v>
      </c>
      <c r="W2641" s="29" t="s">
        <v>1984</v>
      </c>
      <c r="X2641" s="30">
        <v>44742</v>
      </c>
      <c r="Y2641" s="29" t="s">
        <v>1985</v>
      </c>
    </row>
    <row r="2642" spans="1:25" x14ac:dyDescent="0.25">
      <c r="A2642" s="28" t="s">
        <v>1973</v>
      </c>
      <c r="B2642" s="29" t="s">
        <v>1974</v>
      </c>
      <c r="C2642" s="29" t="s">
        <v>71</v>
      </c>
      <c r="D2642" s="29" t="s">
        <v>72</v>
      </c>
      <c r="E2642" s="29" t="s">
        <v>72</v>
      </c>
      <c r="F2642" s="29" t="s">
        <v>73</v>
      </c>
      <c r="G2642" s="29" t="s">
        <v>1975</v>
      </c>
      <c r="H2642" s="30">
        <v>43101</v>
      </c>
      <c r="I2642" s="30">
        <v>46752</v>
      </c>
      <c r="J2642" s="30" t="s">
        <v>1921</v>
      </c>
      <c r="K2642" s="29" t="s">
        <v>1976</v>
      </c>
      <c r="L2642" s="29" t="s">
        <v>1977</v>
      </c>
      <c r="M2642" s="29" t="s">
        <v>1978</v>
      </c>
      <c r="N2642" s="29" t="s">
        <v>1996</v>
      </c>
      <c r="O2642" s="29" t="s">
        <v>1997</v>
      </c>
      <c r="P2642" s="29" t="s">
        <v>1981</v>
      </c>
      <c r="Q2642" s="29" t="s">
        <v>1982</v>
      </c>
      <c r="R2642" s="30">
        <v>46569</v>
      </c>
      <c r="S2642" s="30"/>
      <c r="T2642" s="30">
        <v>46752</v>
      </c>
      <c r="U2642" s="30"/>
      <c r="V2642" s="29" t="s">
        <v>1983</v>
      </c>
      <c r="W2642" s="29" t="s">
        <v>1984</v>
      </c>
      <c r="X2642" s="30">
        <v>44742</v>
      </c>
      <c r="Y2642" s="29" t="s">
        <v>1985</v>
      </c>
    </row>
    <row r="2643" spans="1:25" x14ac:dyDescent="0.25">
      <c r="A2643" s="28" t="s">
        <v>2515</v>
      </c>
      <c r="B2643" s="29" t="s">
        <v>2516</v>
      </c>
      <c r="C2643" s="29" t="s">
        <v>1544</v>
      </c>
      <c r="D2643" s="29" t="s">
        <v>1545</v>
      </c>
      <c r="E2643" s="29" t="s">
        <v>1545</v>
      </c>
      <c r="F2643" s="29" t="s">
        <v>1546</v>
      </c>
      <c r="G2643" s="29" t="s">
        <v>1975</v>
      </c>
      <c r="H2643" s="30">
        <v>44776</v>
      </c>
      <c r="I2643" s="30">
        <v>46022</v>
      </c>
      <c r="J2643" s="30" t="s">
        <v>1921</v>
      </c>
      <c r="K2643" s="29" t="s">
        <v>2517</v>
      </c>
      <c r="L2643" s="29" t="s">
        <v>2518</v>
      </c>
      <c r="M2643" s="29" t="s">
        <v>1978</v>
      </c>
      <c r="N2643" s="29" t="s">
        <v>1979</v>
      </c>
      <c r="O2643" s="29" t="s">
        <v>1980</v>
      </c>
      <c r="P2643" s="29" t="s">
        <v>1981</v>
      </c>
      <c r="Q2643" s="29" t="s">
        <v>1982</v>
      </c>
      <c r="R2643" s="30">
        <v>44473</v>
      </c>
      <c r="S2643" s="30">
        <v>44473</v>
      </c>
      <c r="T2643" s="30">
        <v>44497</v>
      </c>
      <c r="U2643" s="30">
        <v>44497</v>
      </c>
      <c r="V2643" s="29" t="s">
        <v>1983</v>
      </c>
      <c r="W2643" s="29" t="s">
        <v>1984</v>
      </c>
      <c r="X2643" s="30">
        <v>44776</v>
      </c>
      <c r="Y2643" s="29" t="s">
        <v>2002</v>
      </c>
    </row>
    <row r="2644" spans="1:25" x14ac:dyDescent="0.25">
      <c r="A2644" s="28" t="s">
        <v>2515</v>
      </c>
      <c r="B2644" s="29" t="s">
        <v>2516</v>
      </c>
      <c r="C2644" s="29" t="s">
        <v>1544</v>
      </c>
      <c r="D2644" s="29" t="s">
        <v>1545</v>
      </c>
      <c r="E2644" s="29" t="s">
        <v>1545</v>
      </c>
      <c r="F2644" s="29" t="s">
        <v>1546</v>
      </c>
      <c r="G2644" s="29" t="s">
        <v>1975</v>
      </c>
      <c r="H2644" s="30">
        <v>44776</v>
      </c>
      <c r="I2644" s="30">
        <v>46022</v>
      </c>
      <c r="J2644" s="30" t="s">
        <v>1921</v>
      </c>
      <c r="K2644" s="29" t="s">
        <v>2517</v>
      </c>
      <c r="L2644" s="29" t="s">
        <v>2518</v>
      </c>
      <c r="M2644" s="29" t="s">
        <v>1978</v>
      </c>
      <c r="N2644" s="29" t="s">
        <v>1986</v>
      </c>
      <c r="O2644" s="29" t="s">
        <v>1987</v>
      </c>
      <c r="P2644" s="29" t="s">
        <v>1981</v>
      </c>
      <c r="Q2644" s="29" t="s">
        <v>1982</v>
      </c>
      <c r="R2644" s="30">
        <v>44473</v>
      </c>
      <c r="S2644" s="30">
        <v>44473</v>
      </c>
      <c r="T2644" s="30">
        <v>44497</v>
      </c>
      <c r="U2644" s="30">
        <v>44497</v>
      </c>
      <c r="V2644" s="29" t="s">
        <v>1983</v>
      </c>
      <c r="W2644" s="29" t="s">
        <v>1984</v>
      </c>
      <c r="X2644" s="30">
        <v>44776</v>
      </c>
      <c r="Y2644" s="29" t="s">
        <v>2002</v>
      </c>
    </row>
    <row r="2645" spans="1:25" x14ac:dyDescent="0.25">
      <c r="A2645" s="28" t="s">
        <v>2515</v>
      </c>
      <c r="B2645" s="29" t="s">
        <v>2516</v>
      </c>
      <c r="C2645" s="29" t="s">
        <v>1544</v>
      </c>
      <c r="D2645" s="29" t="s">
        <v>1545</v>
      </c>
      <c r="E2645" s="29" t="s">
        <v>1545</v>
      </c>
      <c r="F2645" s="29" t="s">
        <v>1546</v>
      </c>
      <c r="G2645" s="29" t="s">
        <v>1975</v>
      </c>
      <c r="H2645" s="30">
        <v>44776</v>
      </c>
      <c r="I2645" s="30">
        <v>46022</v>
      </c>
      <c r="J2645" s="30" t="s">
        <v>1921</v>
      </c>
      <c r="K2645" s="29" t="s">
        <v>2517</v>
      </c>
      <c r="L2645" s="29" t="s">
        <v>2518</v>
      </c>
      <c r="M2645" s="29" t="s">
        <v>1978</v>
      </c>
      <c r="N2645" s="29" t="s">
        <v>1988</v>
      </c>
      <c r="O2645" s="29" t="s">
        <v>1989</v>
      </c>
      <c r="P2645" s="29" t="s">
        <v>1981</v>
      </c>
      <c r="Q2645" s="29" t="s">
        <v>1982</v>
      </c>
      <c r="R2645" s="30">
        <v>44782</v>
      </c>
      <c r="S2645" s="30">
        <v>44782</v>
      </c>
      <c r="T2645" s="30">
        <v>45071</v>
      </c>
      <c r="U2645" s="30">
        <v>45071</v>
      </c>
      <c r="V2645" s="29" t="s">
        <v>1983</v>
      </c>
      <c r="W2645" s="29" t="s">
        <v>1984</v>
      </c>
      <c r="X2645" s="30">
        <v>44776</v>
      </c>
      <c r="Y2645" s="29" t="s">
        <v>2002</v>
      </c>
    </row>
    <row r="2646" spans="1:25" x14ac:dyDescent="0.25">
      <c r="A2646" s="28" t="s">
        <v>2515</v>
      </c>
      <c r="B2646" s="29" t="s">
        <v>2516</v>
      </c>
      <c r="C2646" s="29" t="s">
        <v>1544</v>
      </c>
      <c r="D2646" s="29" t="s">
        <v>1545</v>
      </c>
      <c r="E2646" s="29" t="s">
        <v>1545</v>
      </c>
      <c r="F2646" s="29" t="s">
        <v>1546</v>
      </c>
      <c r="G2646" s="29" t="s">
        <v>1975</v>
      </c>
      <c r="H2646" s="30">
        <v>44776</v>
      </c>
      <c r="I2646" s="30">
        <v>46022</v>
      </c>
      <c r="J2646" s="30" t="s">
        <v>1921</v>
      </c>
      <c r="K2646" s="29" t="s">
        <v>2517</v>
      </c>
      <c r="L2646" s="29" t="s">
        <v>2518</v>
      </c>
      <c r="M2646" s="29" t="s">
        <v>1978</v>
      </c>
      <c r="N2646" s="29" t="s">
        <v>1990</v>
      </c>
      <c r="O2646" s="29" t="s">
        <v>1991</v>
      </c>
      <c r="P2646" s="29" t="s">
        <v>1981</v>
      </c>
      <c r="Q2646" s="29" t="s">
        <v>1982</v>
      </c>
      <c r="R2646" s="30">
        <v>45072</v>
      </c>
      <c r="S2646" s="30">
        <v>45072</v>
      </c>
      <c r="T2646" s="30">
        <v>45272</v>
      </c>
      <c r="U2646" s="30">
        <v>45272</v>
      </c>
      <c r="V2646" s="29" t="s">
        <v>1983</v>
      </c>
      <c r="W2646" s="29" t="s">
        <v>1984</v>
      </c>
      <c r="X2646" s="30">
        <v>44776</v>
      </c>
      <c r="Y2646" s="29" t="s">
        <v>2002</v>
      </c>
    </row>
    <row r="2647" spans="1:25" x14ac:dyDescent="0.25">
      <c r="A2647" s="28" t="s">
        <v>2515</v>
      </c>
      <c r="B2647" s="29" t="s">
        <v>2516</v>
      </c>
      <c r="C2647" s="29" t="s">
        <v>1544</v>
      </c>
      <c r="D2647" s="29" t="s">
        <v>1545</v>
      </c>
      <c r="E2647" s="29" t="s">
        <v>1545</v>
      </c>
      <c r="F2647" s="29" t="s">
        <v>1546</v>
      </c>
      <c r="G2647" s="29" t="s">
        <v>1975</v>
      </c>
      <c r="H2647" s="30">
        <v>44776</v>
      </c>
      <c r="I2647" s="30">
        <v>46022</v>
      </c>
      <c r="J2647" s="30" t="s">
        <v>1921</v>
      </c>
      <c r="K2647" s="29" t="s">
        <v>2517</v>
      </c>
      <c r="L2647" s="29" t="s">
        <v>2518</v>
      </c>
      <c r="M2647" s="29" t="s">
        <v>1978</v>
      </c>
      <c r="N2647" s="29" t="s">
        <v>1992</v>
      </c>
      <c r="O2647" s="29" t="s">
        <v>1993</v>
      </c>
      <c r="P2647" s="29" t="s">
        <v>1981</v>
      </c>
      <c r="Q2647" s="29" t="s">
        <v>1982</v>
      </c>
      <c r="R2647" s="30">
        <v>45273</v>
      </c>
      <c r="S2647" s="30">
        <v>45550</v>
      </c>
      <c r="T2647" s="30">
        <v>45399</v>
      </c>
      <c r="U2647" s="30">
        <v>45580</v>
      </c>
      <c r="V2647" s="29" t="s">
        <v>1983</v>
      </c>
      <c r="W2647" s="29" t="s">
        <v>1984</v>
      </c>
      <c r="X2647" s="30">
        <v>44776</v>
      </c>
      <c r="Y2647" s="29" t="s">
        <v>2002</v>
      </c>
    </row>
    <row r="2648" spans="1:25" x14ac:dyDescent="0.25">
      <c r="A2648" s="28" t="s">
        <v>2515</v>
      </c>
      <c r="B2648" s="29" t="s">
        <v>2516</v>
      </c>
      <c r="C2648" s="29" t="s">
        <v>1544</v>
      </c>
      <c r="D2648" s="29" t="s">
        <v>1545</v>
      </c>
      <c r="E2648" s="29" t="s">
        <v>1545</v>
      </c>
      <c r="F2648" s="29" t="s">
        <v>1546</v>
      </c>
      <c r="G2648" s="29" t="s">
        <v>1975</v>
      </c>
      <c r="H2648" s="30">
        <v>44776</v>
      </c>
      <c r="I2648" s="30">
        <v>46022</v>
      </c>
      <c r="J2648" s="30" t="s">
        <v>1921</v>
      </c>
      <c r="K2648" s="29" t="s">
        <v>2517</v>
      </c>
      <c r="L2648" s="29" t="s">
        <v>2518</v>
      </c>
      <c r="M2648" s="29" t="s">
        <v>1978</v>
      </c>
      <c r="N2648" s="29" t="s">
        <v>1994</v>
      </c>
      <c r="O2648" s="29" t="s">
        <v>1995</v>
      </c>
      <c r="P2648" s="29" t="s">
        <v>1981</v>
      </c>
      <c r="Q2648" s="29" t="s">
        <v>1982</v>
      </c>
      <c r="R2648" s="30">
        <v>45400</v>
      </c>
      <c r="S2648" s="30">
        <v>45400</v>
      </c>
      <c r="T2648" s="30">
        <v>45765</v>
      </c>
      <c r="U2648" s="30"/>
      <c r="V2648" s="29" t="s">
        <v>1983</v>
      </c>
      <c r="W2648" s="29" t="s">
        <v>1984</v>
      </c>
      <c r="X2648" s="30">
        <v>44776</v>
      </c>
      <c r="Y2648" s="29" t="s">
        <v>2002</v>
      </c>
    </row>
    <row r="2649" spans="1:25" x14ac:dyDescent="0.25">
      <c r="A2649" s="28" t="s">
        <v>2515</v>
      </c>
      <c r="B2649" s="29" t="s">
        <v>2516</v>
      </c>
      <c r="C2649" s="29" t="s">
        <v>1544</v>
      </c>
      <c r="D2649" s="29" t="s">
        <v>1545</v>
      </c>
      <c r="E2649" s="29" t="s">
        <v>1545</v>
      </c>
      <c r="F2649" s="29" t="s">
        <v>1546</v>
      </c>
      <c r="G2649" s="29" t="s">
        <v>1975</v>
      </c>
      <c r="H2649" s="30">
        <v>44776</v>
      </c>
      <c r="I2649" s="30">
        <v>46022</v>
      </c>
      <c r="J2649" s="30" t="s">
        <v>1921</v>
      </c>
      <c r="K2649" s="29" t="s">
        <v>2517</v>
      </c>
      <c r="L2649" s="29" t="s">
        <v>2518</v>
      </c>
      <c r="M2649" s="29" t="s">
        <v>1978</v>
      </c>
      <c r="N2649" s="29" t="s">
        <v>1996</v>
      </c>
      <c r="O2649" s="29" t="s">
        <v>1997</v>
      </c>
      <c r="P2649" s="29" t="s">
        <v>1981</v>
      </c>
      <c r="Q2649" s="29" t="s">
        <v>1982</v>
      </c>
      <c r="R2649" s="30">
        <v>45766</v>
      </c>
      <c r="S2649" s="30"/>
      <c r="T2649" s="30">
        <v>45838</v>
      </c>
      <c r="U2649" s="30"/>
      <c r="V2649" s="29" t="s">
        <v>1983</v>
      </c>
      <c r="W2649" s="29" t="s">
        <v>1984</v>
      </c>
      <c r="X2649" s="30">
        <v>44776</v>
      </c>
      <c r="Y2649" s="29" t="s">
        <v>2002</v>
      </c>
    </row>
    <row r="2650" spans="1:25" x14ac:dyDescent="0.25">
      <c r="A2650" s="28" t="s">
        <v>2515</v>
      </c>
      <c r="B2650" s="29" t="s">
        <v>2516</v>
      </c>
      <c r="C2650" s="29" t="s">
        <v>3407</v>
      </c>
      <c r="D2650" s="29" t="s">
        <v>1687</v>
      </c>
      <c r="E2650" s="29" t="s">
        <v>1687</v>
      </c>
      <c r="F2650" s="29" t="s">
        <v>3410</v>
      </c>
      <c r="G2650" s="29" t="s">
        <v>1975</v>
      </c>
      <c r="H2650" s="30">
        <v>44293</v>
      </c>
      <c r="I2650" s="30">
        <v>46203</v>
      </c>
      <c r="J2650" s="30" t="s">
        <v>1921</v>
      </c>
      <c r="K2650" s="29" t="s">
        <v>2517</v>
      </c>
      <c r="L2650" s="29" t="s">
        <v>2518</v>
      </c>
      <c r="M2650" s="29" t="s">
        <v>1978</v>
      </c>
      <c r="N2650" s="29" t="s">
        <v>1979</v>
      </c>
      <c r="O2650" s="29" t="s">
        <v>1980</v>
      </c>
      <c r="P2650" s="29" t="s">
        <v>1981</v>
      </c>
      <c r="Q2650" s="29" t="s">
        <v>1982</v>
      </c>
      <c r="R2650" s="30">
        <v>44873</v>
      </c>
      <c r="S2650" s="30">
        <v>44873</v>
      </c>
      <c r="T2650" s="30">
        <v>44875</v>
      </c>
      <c r="U2650" s="30">
        <v>44875</v>
      </c>
      <c r="V2650" s="29" t="s">
        <v>2000</v>
      </c>
      <c r="W2650" s="29" t="s">
        <v>2001</v>
      </c>
      <c r="X2650" s="30">
        <v>43416</v>
      </c>
      <c r="Y2650" s="29" t="s">
        <v>1985</v>
      </c>
    </row>
    <row r="2651" spans="1:25" x14ac:dyDescent="0.25">
      <c r="A2651" s="28" t="s">
        <v>2515</v>
      </c>
      <c r="B2651" s="29" t="s">
        <v>2516</v>
      </c>
      <c r="C2651" s="29" t="s">
        <v>3407</v>
      </c>
      <c r="D2651" s="29" t="s">
        <v>1687</v>
      </c>
      <c r="E2651" s="29" t="s">
        <v>1687</v>
      </c>
      <c r="F2651" s="29" t="s">
        <v>3410</v>
      </c>
      <c r="G2651" s="29" t="s">
        <v>1975</v>
      </c>
      <c r="H2651" s="30">
        <v>44293</v>
      </c>
      <c r="I2651" s="30">
        <v>46203</v>
      </c>
      <c r="J2651" s="30" t="s">
        <v>1921</v>
      </c>
      <c r="K2651" s="29" t="s">
        <v>2517</v>
      </c>
      <c r="L2651" s="29" t="s">
        <v>2518</v>
      </c>
      <c r="M2651" s="29" t="s">
        <v>1978</v>
      </c>
      <c r="N2651" s="29" t="s">
        <v>1986</v>
      </c>
      <c r="O2651" s="29" t="s">
        <v>1987</v>
      </c>
      <c r="P2651" s="29" t="s">
        <v>1981</v>
      </c>
      <c r="Q2651" s="29" t="s">
        <v>1982</v>
      </c>
      <c r="R2651" s="30">
        <v>44876</v>
      </c>
      <c r="S2651" s="30">
        <v>44876</v>
      </c>
      <c r="T2651" s="30">
        <v>44892</v>
      </c>
      <c r="U2651" s="30">
        <v>44892</v>
      </c>
      <c r="V2651" s="29" t="s">
        <v>2000</v>
      </c>
      <c r="W2651" s="29" t="s">
        <v>2001</v>
      </c>
      <c r="X2651" s="30">
        <v>43416</v>
      </c>
      <c r="Y2651" s="29" t="s">
        <v>1985</v>
      </c>
    </row>
    <row r="2652" spans="1:25" x14ac:dyDescent="0.25">
      <c r="A2652" s="28" t="s">
        <v>2515</v>
      </c>
      <c r="B2652" s="29" t="s">
        <v>2516</v>
      </c>
      <c r="C2652" s="29" t="s">
        <v>3407</v>
      </c>
      <c r="D2652" s="29" t="s">
        <v>1687</v>
      </c>
      <c r="E2652" s="29" t="s">
        <v>1687</v>
      </c>
      <c r="F2652" s="29" t="s">
        <v>3410</v>
      </c>
      <c r="G2652" s="29" t="s">
        <v>1975</v>
      </c>
      <c r="H2652" s="30">
        <v>44293</v>
      </c>
      <c r="I2652" s="30">
        <v>46203</v>
      </c>
      <c r="J2652" s="30" t="s">
        <v>1921</v>
      </c>
      <c r="K2652" s="29" t="s">
        <v>2517</v>
      </c>
      <c r="L2652" s="29" t="s">
        <v>2518</v>
      </c>
      <c r="M2652" s="29" t="s">
        <v>1978</v>
      </c>
      <c r="N2652" s="29" t="s">
        <v>1988</v>
      </c>
      <c r="O2652" s="29" t="s">
        <v>1989</v>
      </c>
      <c r="P2652" s="29" t="s">
        <v>1981</v>
      </c>
      <c r="Q2652" s="29" t="s">
        <v>1982</v>
      </c>
      <c r="R2652" s="30">
        <v>45258</v>
      </c>
      <c r="S2652" s="30">
        <v>45265</v>
      </c>
      <c r="T2652" s="30">
        <v>45265</v>
      </c>
      <c r="U2652" s="30">
        <v>45265</v>
      </c>
      <c r="V2652" s="29" t="s">
        <v>2000</v>
      </c>
      <c r="W2652" s="29" t="s">
        <v>2001</v>
      </c>
      <c r="X2652" s="30">
        <v>43416</v>
      </c>
      <c r="Y2652" s="29" t="s">
        <v>1985</v>
      </c>
    </row>
    <row r="2653" spans="1:25" x14ac:dyDescent="0.25">
      <c r="A2653" s="28" t="s">
        <v>2515</v>
      </c>
      <c r="B2653" s="29" t="s">
        <v>2516</v>
      </c>
      <c r="C2653" s="29" t="s">
        <v>3407</v>
      </c>
      <c r="D2653" s="29" t="s">
        <v>1687</v>
      </c>
      <c r="E2653" s="29" t="s">
        <v>1687</v>
      </c>
      <c r="F2653" s="29" t="s">
        <v>3410</v>
      </c>
      <c r="G2653" s="29" t="s">
        <v>1975</v>
      </c>
      <c r="H2653" s="30">
        <v>44293</v>
      </c>
      <c r="I2653" s="30">
        <v>46203</v>
      </c>
      <c r="J2653" s="30" t="s">
        <v>1921</v>
      </c>
      <c r="K2653" s="29" t="s">
        <v>2517</v>
      </c>
      <c r="L2653" s="29" t="s">
        <v>2518</v>
      </c>
      <c r="M2653" s="29" t="s">
        <v>1978</v>
      </c>
      <c r="N2653" s="29" t="s">
        <v>1990</v>
      </c>
      <c r="O2653" s="29" t="s">
        <v>1991</v>
      </c>
      <c r="P2653" s="29" t="s">
        <v>1981</v>
      </c>
      <c r="Q2653" s="29" t="s">
        <v>1982</v>
      </c>
      <c r="R2653" s="30">
        <v>45311</v>
      </c>
      <c r="S2653" s="30">
        <v>45311</v>
      </c>
      <c r="T2653" s="30">
        <v>45350</v>
      </c>
      <c r="U2653" s="30">
        <v>45350</v>
      </c>
      <c r="V2653" s="29" t="s">
        <v>2000</v>
      </c>
      <c r="W2653" s="29" t="s">
        <v>2001</v>
      </c>
      <c r="X2653" s="30">
        <v>43416</v>
      </c>
      <c r="Y2653" s="29" t="s">
        <v>1985</v>
      </c>
    </row>
    <row r="2654" spans="1:25" x14ac:dyDescent="0.25">
      <c r="A2654" s="28" t="s">
        <v>2515</v>
      </c>
      <c r="B2654" s="29" t="s">
        <v>2516</v>
      </c>
      <c r="C2654" s="29" t="s">
        <v>3407</v>
      </c>
      <c r="D2654" s="29" t="s">
        <v>1687</v>
      </c>
      <c r="E2654" s="29" t="s">
        <v>1687</v>
      </c>
      <c r="F2654" s="29" t="s">
        <v>3410</v>
      </c>
      <c r="G2654" s="29" t="s">
        <v>1975</v>
      </c>
      <c r="H2654" s="30">
        <v>44293</v>
      </c>
      <c r="I2654" s="30">
        <v>46203</v>
      </c>
      <c r="J2654" s="30" t="s">
        <v>1921</v>
      </c>
      <c r="K2654" s="29" t="s">
        <v>2517</v>
      </c>
      <c r="L2654" s="29" t="s">
        <v>2518</v>
      </c>
      <c r="M2654" s="29" t="s">
        <v>1978</v>
      </c>
      <c r="N2654" s="29" t="s">
        <v>1992</v>
      </c>
      <c r="O2654" s="29" t="s">
        <v>1993</v>
      </c>
      <c r="P2654" s="29" t="s">
        <v>1981</v>
      </c>
      <c r="Q2654" s="29" t="s">
        <v>1982</v>
      </c>
      <c r="R2654" s="30">
        <v>45736</v>
      </c>
      <c r="S2654" s="30"/>
      <c r="T2654" s="30">
        <v>45775</v>
      </c>
      <c r="U2654" s="30"/>
      <c r="V2654" s="29" t="s">
        <v>2000</v>
      </c>
      <c r="W2654" s="29" t="s">
        <v>2001</v>
      </c>
      <c r="X2654" s="30">
        <v>43416</v>
      </c>
      <c r="Y2654" s="29" t="s">
        <v>1985</v>
      </c>
    </row>
    <row r="2655" spans="1:25" x14ac:dyDescent="0.25">
      <c r="A2655" s="28" t="s">
        <v>2515</v>
      </c>
      <c r="B2655" s="29" t="s">
        <v>2516</v>
      </c>
      <c r="C2655" s="29" t="s">
        <v>3407</v>
      </c>
      <c r="D2655" s="29" t="s">
        <v>1687</v>
      </c>
      <c r="E2655" s="29" t="s">
        <v>1687</v>
      </c>
      <c r="F2655" s="29" t="s">
        <v>3410</v>
      </c>
      <c r="G2655" s="29" t="s">
        <v>1975</v>
      </c>
      <c r="H2655" s="30">
        <v>44293</v>
      </c>
      <c r="I2655" s="30">
        <v>46203</v>
      </c>
      <c r="J2655" s="30" t="s">
        <v>1921</v>
      </c>
      <c r="K2655" s="29" t="s">
        <v>2517</v>
      </c>
      <c r="L2655" s="29" t="s">
        <v>2518</v>
      </c>
      <c r="M2655" s="29" t="s">
        <v>1978</v>
      </c>
      <c r="N2655" s="29" t="s">
        <v>1994</v>
      </c>
      <c r="O2655" s="29" t="s">
        <v>1995</v>
      </c>
      <c r="P2655" s="29" t="s">
        <v>1981</v>
      </c>
      <c r="Q2655" s="29" t="s">
        <v>1982</v>
      </c>
      <c r="R2655" s="30">
        <v>45797</v>
      </c>
      <c r="S2655" s="30"/>
      <c r="T2655" s="30">
        <v>46162</v>
      </c>
      <c r="U2655" s="30"/>
      <c r="V2655" s="29" t="s">
        <v>2000</v>
      </c>
      <c r="W2655" s="29" t="s">
        <v>2001</v>
      </c>
      <c r="X2655" s="30">
        <v>43416</v>
      </c>
      <c r="Y2655" s="29" t="s">
        <v>1985</v>
      </c>
    </row>
    <row r="2656" spans="1:25" x14ac:dyDescent="0.25">
      <c r="A2656" s="28" t="s">
        <v>2515</v>
      </c>
      <c r="B2656" s="29" t="s">
        <v>2516</v>
      </c>
      <c r="C2656" s="29" t="s">
        <v>3407</v>
      </c>
      <c r="D2656" s="29" t="s">
        <v>1687</v>
      </c>
      <c r="E2656" s="29" t="s">
        <v>1687</v>
      </c>
      <c r="F2656" s="29" t="s">
        <v>3410</v>
      </c>
      <c r="G2656" s="29" t="s">
        <v>1975</v>
      </c>
      <c r="H2656" s="30">
        <v>44293</v>
      </c>
      <c r="I2656" s="30">
        <v>46203</v>
      </c>
      <c r="J2656" s="30" t="s">
        <v>1921</v>
      </c>
      <c r="K2656" s="29" t="s">
        <v>2517</v>
      </c>
      <c r="L2656" s="29" t="s">
        <v>2518</v>
      </c>
      <c r="M2656" s="29" t="s">
        <v>1978</v>
      </c>
      <c r="N2656" s="29" t="s">
        <v>1996</v>
      </c>
      <c r="O2656" s="29" t="s">
        <v>1997</v>
      </c>
      <c r="P2656" s="29" t="s">
        <v>1981</v>
      </c>
      <c r="Q2656" s="29" t="s">
        <v>1982</v>
      </c>
      <c r="R2656" s="30">
        <v>46174</v>
      </c>
      <c r="S2656" s="30"/>
      <c r="T2656" s="30">
        <v>46266</v>
      </c>
      <c r="U2656" s="30"/>
      <c r="V2656" s="29" t="s">
        <v>2000</v>
      </c>
      <c r="W2656" s="29" t="s">
        <v>2001</v>
      </c>
      <c r="X2656" s="30">
        <v>43416</v>
      </c>
      <c r="Y2656" s="29" t="s">
        <v>1985</v>
      </c>
    </row>
    <row r="2657" spans="1:25" x14ac:dyDescent="0.25">
      <c r="A2657" s="28" t="s">
        <v>2515</v>
      </c>
      <c r="B2657" s="29" t="s">
        <v>2516</v>
      </c>
      <c r="C2657" s="29" t="s">
        <v>1547</v>
      </c>
      <c r="D2657" s="29" t="s">
        <v>1548</v>
      </c>
      <c r="E2657" s="29" t="s">
        <v>1548</v>
      </c>
      <c r="F2657" s="29" t="s">
        <v>1549</v>
      </c>
      <c r="G2657" s="29" t="s">
        <v>1975</v>
      </c>
      <c r="H2657" s="30">
        <v>44505</v>
      </c>
      <c r="I2657" s="30">
        <v>45838</v>
      </c>
      <c r="J2657" s="30" t="s">
        <v>1921</v>
      </c>
      <c r="K2657" s="29" t="s">
        <v>2517</v>
      </c>
      <c r="L2657" s="29" t="s">
        <v>2518</v>
      </c>
      <c r="M2657" s="29" t="s">
        <v>1978</v>
      </c>
      <c r="N2657" s="29" t="s">
        <v>1979</v>
      </c>
      <c r="O2657" s="29" t="s">
        <v>1980</v>
      </c>
      <c r="P2657" s="29" t="s">
        <v>1981</v>
      </c>
      <c r="Q2657" s="29" t="s">
        <v>1982</v>
      </c>
      <c r="R2657" s="30">
        <v>44473</v>
      </c>
      <c r="S2657" s="30">
        <v>44473</v>
      </c>
      <c r="T2657" s="30">
        <v>44498</v>
      </c>
      <c r="U2657" s="30">
        <v>44498</v>
      </c>
      <c r="V2657" s="29" t="s">
        <v>1983</v>
      </c>
      <c r="W2657" s="29" t="s">
        <v>1984</v>
      </c>
      <c r="X2657" s="30">
        <v>44756</v>
      </c>
      <c r="Y2657" s="29" t="s">
        <v>1985</v>
      </c>
    </row>
    <row r="2658" spans="1:25" x14ac:dyDescent="0.25">
      <c r="A2658" s="28" t="s">
        <v>2515</v>
      </c>
      <c r="B2658" s="29" t="s">
        <v>2516</v>
      </c>
      <c r="C2658" s="29" t="s">
        <v>1547</v>
      </c>
      <c r="D2658" s="29" t="s">
        <v>1548</v>
      </c>
      <c r="E2658" s="29" t="s">
        <v>1548</v>
      </c>
      <c r="F2658" s="29" t="s">
        <v>1549</v>
      </c>
      <c r="G2658" s="29" t="s">
        <v>1975</v>
      </c>
      <c r="H2658" s="30">
        <v>44505</v>
      </c>
      <c r="I2658" s="30">
        <v>45838</v>
      </c>
      <c r="J2658" s="30" t="s">
        <v>1921</v>
      </c>
      <c r="K2658" s="29" t="s">
        <v>2517</v>
      </c>
      <c r="L2658" s="29" t="s">
        <v>2518</v>
      </c>
      <c r="M2658" s="29" t="s">
        <v>1978</v>
      </c>
      <c r="N2658" s="29" t="s">
        <v>1986</v>
      </c>
      <c r="O2658" s="29" t="s">
        <v>1987</v>
      </c>
      <c r="P2658" s="29" t="s">
        <v>1981</v>
      </c>
      <c r="Q2658" s="29" t="s">
        <v>1982</v>
      </c>
      <c r="R2658" s="30">
        <v>44473</v>
      </c>
      <c r="S2658" s="30">
        <v>44473</v>
      </c>
      <c r="T2658" s="30">
        <v>44498</v>
      </c>
      <c r="U2658" s="30">
        <v>44498</v>
      </c>
      <c r="V2658" s="29" t="s">
        <v>1983</v>
      </c>
      <c r="W2658" s="29" t="s">
        <v>1984</v>
      </c>
      <c r="X2658" s="30">
        <v>44756</v>
      </c>
      <c r="Y2658" s="29" t="s">
        <v>1985</v>
      </c>
    </row>
    <row r="2659" spans="1:25" x14ac:dyDescent="0.25">
      <c r="A2659" s="28" t="s">
        <v>2515</v>
      </c>
      <c r="B2659" s="29" t="s">
        <v>2516</v>
      </c>
      <c r="C2659" s="29" t="s">
        <v>1547</v>
      </c>
      <c r="D2659" s="29" t="s">
        <v>1548</v>
      </c>
      <c r="E2659" s="29" t="s">
        <v>1548</v>
      </c>
      <c r="F2659" s="29" t="s">
        <v>1549</v>
      </c>
      <c r="G2659" s="29" t="s">
        <v>1975</v>
      </c>
      <c r="H2659" s="30">
        <v>44505</v>
      </c>
      <c r="I2659" s="30">
        <v>45838</v>
      </c>
      <c r="J2659" s="30" t="s">
        <v>1921</v>
      </c>
      <c r="K2659" s="29" t="s">
        <v>2517</v>
      </c>
      <c r="L2659" s="29" t="s">
        <v>2518</v>
      </c>
      <c r="M2659" s="29" t="s">
        <v>1978</v>
      </c>
      <c r="N2659" s="29" t="s">
        <v>1988</v>
      </c>
      <c r="O2659" s="29" t="s">
        <v>1989</v>
      </c>
      <c r="P2659" s="29" t="s">
        <v>1981</v>
      </c>
      <c r="Q2659" s="29" t="s">
        <v>1982</v>
      </c>
      <c r="R2659" s="30">
        <v>44984</v>
      </c>
      <c r="S2659" s="30">
        <v>44984</v>
      </c>
      <c r="T2659" s="30">
        <v>45514</v>
      </c>
      <c r="U2659" s="30">
        <v>45505</v>
      </c>
      <c r="V2659" s="29" t="s">
        <v>1983</v>
      </c>
      <c r="W2659" s="29" t="s">
        <v>1984</v>
      </c>
      <c r="X2659" s="30">
        <v>44756</v>
      </c>
      <c r="Y2659" s="29" t="s">
        <v>1985</v>
      </c>
    </row>
    <row r="2660" spans="1:25" x14ac:dyDescent="0.25">
      <c r="A2660" s="28" t="s">
        <v>2515</v>
      </c>
      <c r="B2660" s="29" t="s">
        <v>2516</v>
      </c>
      <c r="C2660" s="29" t="s">
        <v>1547</v>
      </c>
      <c r="D2660" s="29" t="s">
        <v>1548</v>
      </c>
      <c r="E2660" s="29" t="s">
        <v>1548</v>
      </c>
      <c r="F2660" s="29" t="s">
        <v>1549</v>
      </c>
      <c r="G2660" s="29" t="s">
        <v>1975</v>
      </c>
      <c r="H2660" s="30">
        <v>44505</v>
      </c>
      <c r="I2660" s="30">
        <v>45838</v>
      </c>
      <c r="J2660" s="30" t="s">
        <v>1921</v>
      </c>
      <c r="K2660" s="29" t="s">
        <v>2517</v>
      </c>
      <c r="L2660" s="29" t="s">
        <v>2518</v>
      </c>
      <c r="M2660" s="29" t="s">
        <v>1978</v>
      </c>
      <c r="N2660" s="29" t="s">
        <v>1990</v>
      </c>
      <c r="O2660" s="29" t="s">
        <v>1991</v>
      </c>
      <c r="P2660" s="29" t="s">
        <v>1981</v>
      </c>
      <c r="Q2660" s="29" t="s">
        <v>1982</v>
      </c>
      <c r="R2660" s="30">
        <v>45515</v>
      </c>
      <c r="S2660" s="30">
        <v>45505</v>
      </c>
      <c r="T2660" s="30">
        <v>45572</v>
      </c>
      <c r="U2660" s="30"/>
      <c r="V2660" s="29" t="s">
        <v>1983</v>
      </c>
      <c r="W2660" s="29" t="s">
        <v>1984</v>
      </c>
      <c r="X2660" s="30">
        <v>44756</v>
      </c>
      <c r="Y2660" s="29" t="s">
        <v>1985</v>
      </c>
    </row>
    <row r="2661" spans="1:25" x14ac:dyDescent="0.25">
      <c r="A2661" s="28" t="s">
        <v>2515</v>
      </c>
      <c r="B2661" s="29" t="s">
        <v>2516</v>
      </c>
      <c r="C2661" s="29" t="s">
        <v>1547</v>
      </c>
      <c r="D2661" s="29" t="s">
        <v>1548</v>
      </c>
      <c r="E2661" s="29" t="s">
        <v>1548</v>
      </c>
      <c r="F2661" s="29" t="s">
        <v>1549</v>
      </c>
      <c r="G2661" s="29" t="s">
        <v>1975</v>
      </c>
      <c r="H2661" s="30">
        <v>44505</v>
      </c>
      <c r="I2661" s="30">
        <v>45838</v>
      </c>
      <c r="J2661" s="30" t="s">
        <v>1921</v>
      </c>
      <c r="K2661" s="29" t="s">
        <v>2517</v>
      </c>
      <c r="L2661" s="29" t="s">
        <v>2518</v>
      </c>
      <c r="M2661" s="29" t="s">
        <v>1978</v>
      </c>
      <c r="N2661" s="29" t="s">
        <v>1992</v>
      </c>
      <c r="O2661" s="29" t="s">
        <v>1993</v>
      </c>
      <c r="P2661" s="29" t="s">
        <v>1981</v>
      </c>
      <c r="Q2661" s="29" t="s">
        <v>1982</v>
      </c>
      <c r="R2661" s="30">
        <v>45603</v>
      </c>
      <c r="S2661" s="30"/>
      <c r="T2661" s="30">
        <v>45632</v>
      </c>
      <c r="U2661" s="30"/>
      <c r="V2661" s="29" t="s">
        <v>1983</v>
      </c>
      <c r="W2661" s="29" t="s">
        <v>1984</v>
      </c>
      <c r="X2661" s="30">
        <v>44756</v>
      </c>
      <c r="Y2661" s="29" t="s">
        <v>1985</v>
      </c>
    </row>
    <row r="2662" spans="1:25" x14ac:dyDescent="0.25">
      <c r="A2662" s="28" t="s">
        <v>2515</v>
      </c>
      <c r="B2662" s="29" t="s">
        <v>2516</v>
      </c>
      <c r="C2662" s="29" t="s">
        <v>1547</v>
      </c>
      <c r="D2662" s="29" t="s">
        <v>1548</v>
      </c>
      <c r="E2662" s="29" t="s">
        <v>1548</v>
      </c>
      <c r="F2662" s="29" t="s">
        <v>1549</v>
      </c>
      <c r="G2662" s="29" t="s">
        <v>1975</v>
      </c>
      <c r="H2662" s="30">
        <v>44505</v>
      </c>
      <c r="I2662" s="30">
        <v>45838</v>
      </c>
      <c r="J2662" s="30" t="s">
        <v>1921</v>
      </c>
      <c r="K2662" s="29" t="s">
        <v>2517</v>
      </c>
      <c r="L2662" s="29" t="s">
        <v>2518</v>
      </c>
      <c r="M2662" s="29" t="s">
        <v>1978</v>
      </c>
      <c r="N2662" s="29" t="s">
        <v>1994</v>
      </c>
      <c r="O2662" s="29" t="s">
        <v>1995</v>
      </c>
      <c r="P2662" s="29" t="s">
        <v>1981</v>
      </c>
      <c r="Q2662" s="29" t="s">
        <v>1982</v>
      </c>
      <c r="R2662" s="30">
        <v>45633</v>
      </c>
      <c r="S2662" s="30"/>
      <c r="T2662" s="30">
        <v>45998</v>
      </c>
      <c r="U2662" s="30"/>
      <c r="V2662" s="29" t="s">
        <v>1983</v>
      </c>
      <c r="W2662" s="29" t="s">
        <v>1984</v>
      </c>
      <c r="X2662" s="30">
        <v>44756</v>
      </c>
      <c r="Y2662" s="29" t="s">
        <v>1985</v>
      </c>
    </row>
    <row r="2663" spans="1:25" x14ac:dyDescent="0.25">
      <c r="A2663" s="28" t="s">
        <v>2515</v>
      </c>
      <c r="B2663" s="29" t="s">
        <v>2516</v>
      </c>
      <c r="C2663" s="29" t="s">
        <v>1547</v>
      </c>
      <c r="D2663" s="29" t="s">
        <v>1548</v>
      </c>
      <c r="E2663" s="29" t="s">
        <v>1548</v>
      </c>
      <c r="F2663" s="29" t="s">
        <v>1549</v>
      </c>
      <c r="G2663" s="29" t="s">
        <v>1975</v>
      </c>
      <c r="H2663" s="30">
        <v>44505</v>
      </c>
      <c r="I2663" s="30">
        <v>45838</v>
      </c>
      <c r="J2663" s="30" t="s">
        <v>1921</v>
      </c>
      <c r="K2663" s="29" t="s">
        <v>2517</v>
      </c>
      <c r="L2663" s="29" t="s">
        <v>2518</v>
      </c>
      <c r="M2663" s="29" t="s">
        <v>1978</v>
      </c>
      <c r="N2663" s="29" t="s">
        <v>1996</v>
      </c>
      <c r="O2663" s="29" t="s">
        <v>1997</v>
      </c>
      <c r="P2663" s="29" t="s">
        <v>1981</v>
      </c>
      <c r="Q2663" s="29" t="s">
        <v>1982</v>
      </c>
      <c r="R2663" s="30">
        <v>45998</v>
      </c>
      <c r="S2663" s="30"/>
      <c r="T2663" s="30">
        <v>46172</v>
      </c>
      <c r="U2663" s="30"/>
      <c r="V2663" s="29" t="s">
        <v>1983</v>
      </c>
      <c r="W2663" s="29" t="s">
        <v>1984</v>
      </c>
      <c r="X2663" s="30">
        <v>44756</v>
      </c>
      <c r="Y2663" s="29" t="s">
        <v>1985</v>
      </c>
    </row>
    <row r="2664" spans="1:25" x14ac:dyDescent="0.25">
      <c r="A2664" s="28" t="s">
        <v>1973</v>
      </c>
      <c r="B2664" s="29" t="s">
        <v>1974</v>
      </c>
      <c r="C2664" s="29" t="s">
        <v>74</v>
      </c>
      <c r="D2664" s="29" t="s">
        <v>75</v>
      </c>
      <c r="E2664" s="29" t="s">
        <v>75</v>
      </c>
      <c r="F2664" s="29" t="s">
        <v>76</v>
      </c>
      <c r="G2664" s="29" t="s">
        <v>1975</v>
      </c>
      <c r="H2664" s="30">
        <v>44461</v>
      </c>
      <c r="I2664" s="30">
        <v>45291</v>
      </c>
      <c r="J2664" s="30" t="s">
        <v>1921</v>
      </c>
      <c r="K2664" s="29" t="s">
        <v>1976</v>
      </c>
      <c r="L2664" s="29" t="s">
        <v>1977</v>
      </c>
      <c r="M2664" s="29" t="s">
        <v>1978</v>
      </c>
      <c r="N2664" s="29" t="s">
        <v>1979</v>
      </c>
      <c r="O2664" s="29" t="s">
        <v>1980</v>
      </c>
      <c r="P2664" s="29" t="s">
        <v>1981</v>
      </c>
      <c r="Q2664" s="29" t="s">
        <v>1982</v>
      </c>
      <c r="R2664" s="30">
        <v>44805</v>
      </c>
      <c r="S2664" s="30"/>
      <c r="T2664" s="30">
        <v>44835</v>
      </c>
      <c r="U2664" s="30"/>
      <c r="V2664" s="29" t="s">
        <v>2000</v>
      </c>
      <c r="W2664" s="29" t="s">
        <v>2001</v>
      </c>
      <c r="X2664" s="30">
        <v>44652</v>
      </c>
      <c r="Y2664" s="29" t="s">
        <v>33</v>
      </c>
    </row>
    <row r="2665" spans="1:25" x14ac:dyDescent="0.25">
      <c r="A2665" s="28" t="s">
        <v>1973</v>
      </c>
      <c r="B2665" s="29" t="s">
        <v>1974</v>
      </c>
      <c r="C2665" s="29" t="s">
        <v>74</v>
      </c>
      <c r="D2665" s="29" t="s">
        <v>75</v>
      </c>
      <c r="E2665" s="29" t="s">
        <v>75</v>
      </c>
      <c r="F2665" s="29" t="s">
        <v>76</v>
      </c>
      <c r="G2665" s="29" t="s">
        <v>1975</v>
      </c>
      <c r="H2665" s="30">
        <v>44461</v>
      </c>
      <c r="I2665" s="30">
        <v>45291</v>
      </c>
      <c r="J2665" s="30" t="s">
        <v>1921</v>
      </c>
      <c r="K2665" s="29" t="s">
        <v>1976</v>
      </c>
      <c r="L2665" s="29" t="s">
        <v>1977</v>
      </c>
      <c r="M2665" s="29" t="s">
        <v>1978</v>
      </c>
      <c r="N2665" s="29" t="s">
        <v>1986</v>
      </c>
      <c r="O2665" s="29" t="s">
        <v>1987</v>
      </c>
      <c r="P2665" s="29" t="s">
        <v>1981</v>
      </c>
      <c r="Q2665" s="29" t="s">
        <v>1982</v>
      </c>
      <c r="R2665" s="30">
        <v>44836</v>
      </c>
      <c r="S2665" s="30"/>
      <c r="T2665" s="30">
        <v>44856</v>
      </c>
      <c r="U2665" s="30"/>
      <c r="V2665" s="29" t="s">
        <v>2000</v>
      </c>
      <c r="W2665" s="29" t="s">
        <v>2001</v>
      </c>
      <c r="X2665" s="30">
        <v>44652</v>
      </c>
      <c r="Y2665" s="29" t="s">
        <v>33</v>
      </c>
    </row>
    <row r="2666" spans="1:25" x14ac:dyDescent="0.25">
      <c r="A2666" s="28" t="s">
        <v>1973</v>
      </c>
      <c r="B2666" s="29" t="s">
        <v>1974</v>
      </c>
      <c r="C2666" s="29" t="s">
        <v>74</v>
      </c>
      <c r="D2666" s="29" t="s">
        <v>75</v>
      </c>
      <c r="E2666" s="29" t="s">
        <v>75</v>
      </c>
      <c r="F2666" s="29" t="s">
        <v>76</v>
      </c>
      <c r="G2666" s="29" t="s">
        <v>1975</v>
      </c>
      <c r="H2666" s="30">
        <v>44461</v>
      </c>
      <c r="I2666" s="30">
        <v>45291</v>
      </c>
      <c r="J2666" s="30" t="s">
        <v>1921</v>
      </c>
      <c r="K2666" s="29" t="s">
        <v>1976</v>
      </c>
      <c r="L2666" s="29" t="s">
        <v>1977</v>
      </c>
      <c r="M2666" s="29" t="s">
        <v>1978</v>
      </c>
      <c r="N2666" s="29" t="s">
        <v>1988</v>
      </c>
      <c r="O2666" s="29" t="s">
        <v>1989</v>
      </c>
      <c r="P2666" s="29" t="s">
        <v>1981</v>
      </c>
      <c r="Q2666" s="29" t="s">
        <v>1982</v>
      </c>
      <c r="R2666" s="30">
        <v>44866</v>
      </c>
      <c r="S2666" s="30"/>
      <c r="T2666" s="30">
        <v>44926</v>
      </c>
      <c r="U2666" s="30"/>
      <c r="V2666" s="29" t="s">
        <v>2000</v>
      </c>
      <c r="W2666" s="29" t="s">
        <v>2001</v>
      </c>
      <c r="X2666" s="30">
        <v>44652</v>
      </c>
      <c r="Y2666" s="29" t="s">
        <v>33</v>
      </c>
    </row>
    <row r="2667" spans="1:25" x14ac:dyDescent="0.25">
      <c r="A2667" s="28" t="s">
        <v>1973</v>
      </c>
      <c r="B2667" s="29" t="s">
        <v>1974</v>
      </c>
      <c r="C2667" s="29" t="s">
        <v>74</v>
      </c>
      <c r="D2667" s="29" t="s">
        <v>75</v>
      </c>
      <c r="E2667" s="29" t="s">
        <v>75</v>
      </c>
      <c r="F2667" s="29" t="s">
        <v>76</v>
      </c>
      <c r="G2667" s="29" t="s">
        <v>1975</v>
      </c>
      <c r="H2667" s="30">
        <v>44461</v>
      </c>
      <c r="I2667" s="30">
        <v>45291</v>
      </c>
      <c r="J2667" s="30" t="s">
        <v>1921</v>
      </c>
      <c r="K2667" s="29" t="s">
        <v>1976</v>
      </c>
      <c r="L2667" s="29" t="s">
        <v>1977</v>
      </c>
      <c r="M2667" s="29" t="s">
        <v>1978</v>
      </c>
      <c r="N2667" s="29" t="s">
        <v>1990</v>
      </c>
      <c r="O2667" s="29" t="s">
        <v>1991</v>
      </c>
      <c r="P2667" s="29" t="s">
        <v>1981</v>
      </c>
      <c r="Q2667" s="29" t="s">
        <v>1982</v>
      </c>
      <c r="R2667" s="30">
        <v>44928</v>
      </c>
      <c r="S2667" s="30"/>
      <c r="T2667" s="30">
        <v>44987</v>
      </c>
      <c r="U2667" s="30"/>
      <c r="V2667" s="29" t="s">
        <v>2000</v>
      </c>
      <c r="W2667" s="29" t="s">
        <v>2001</v>
      </c>
      <c r="X2667" s="30">
        <v>44652</v>
      </c>
      <c r="Y2667" s="29" t="s">
        <v>33</v>
      </c>
    </row>
    <row r="2668" spans="1:25" x14ac:dyDescent="0.25">
      <c r="A2668" s="28" t="s">
        <v>1973</v>
      </c>
      <c r="B2668" s="29" t="s">
        <v>1974</v>
      </c>
      <c r="C2668" s="29" t="s">
        <v>74</v>
      </c>
      <c r="D2668" s="29" t="s">
        <v>75</v>
      </c>
      <c r="E2668" s="29" t="s">
        <v>75</v>
      </c>
      <c r="F2668" s="29" t="s">
        <v>76</v>
      </c>
      <c r="G2668" s="29" t="s">
        <v>1975</v>
      </c>
      <c r="H2668" s="30">
        <v>44461</v>
      </c>
      <c r="I2668" s="30">
        <v>45291</v>
      </c>
      <c r="J2668" s="30" t="s">
        <v>1921</v>
      </c>
      <c r="K2668" s="29" t="s">
        <v>1976</v>
      </c>
      <c r="L2668" s="29" t="s">
        <v>1977</v>
      </c>
      <c r="M2668" s="29" t="s">
        <v>1978</v>
      </c>
      <c r="N2668" s="29" t="s">
        <v>1992</v>
      </c>
      <c r="O2668" s="29" t="s">
        <v>1993</v>
      </c>
      <c r="P2668" s="29" t="s">
        <v>1981</v>
      </c>
      <c r="Q2668" s="29" t="s">
        <v>1982</v>
      </c>
      <c r="R2668" s="30">
        <v>45061</v>
      </c>
      <c r="S2668" s="30"/>
      <c r="T2668" s="30">
        <v>45076</v>
      </c>
      <c r="U2668" s="30"/>
      <c r="V2668" s="29" t="s">
        <v>2000</v>
      </c>
      <c r="W2668" s="29" t="s">
        <v>2001</v>
      </c>
      <c r="X2668" s="30">
        <v>44652</v>
      </c>
      <c r="Y2668" s="29" t="s">
        <v>33</v>
      </c>
    </row>
    <row r="2669" spans="1:25" x14ac:dyDescent="0.25">
      <c r="A2669" s="28" t="s">
        <v>1973</v>
      </c>
      <c r="B2669" s="29" t="s">
        <v>1974</v>
      </c>
      <c r="C2669" s="29" t="s">
        <v>74</v>
      </c>
      <c r="D2669" s="29" t="s">
        <v>75</v>
      </c>
      <c r="E2669" s="29" t="s">
        <v>75</v>
      </c>
      <c r="F2669" s="29" t="s">
        <v>76</v>
      </c>
      <c r="G2669" s="29" t="s">
        <v>1975</v>
      </c>
      <c r="H2669" s="30">
        <v>44461</v>
      </c>
      <c r="I2669" s="30">
        <v>45291</v>
      </c>
      <c r="J2669" s="30" t="s">
        <v>1921</v>
      </c>
      <c r="K2669" s="29" t="s">
        <v>1976</v>
      </c>
      <c r="L2669" s="29" t="s">
        <v>1977</v>
      </c>
      <c r="M2669" s="29" t="s">
        <v>1978</v>
      </c>
      <c r="N2669" s="29" t="s">
        <v>1994</v>
      </c>
      <c r="O2669" s="29" t="s">
        <v>1995</v>
      </c>
      <c r="P2669" s="29" t="s">
        <v>1981</v>
      </c>
      <c r="Q2669" s="29" t="s">
        <v>1982</v>
      </c>
      <c r="R2669" s="30">
        <v>45078</v>
      </c>
      <c r="S2669" s="30"/>
      <c r="T2669" s="30">
        <v>45200</v>
      </c>
      <c r="U2669" s="30"/>
      <c r="V2669" s="29" t="s">
        <v>2000</v>
      </c>
      <c r="W2669" s="29" t="s">
        <v>2001</v>
      </c>
      <c r="X2669" s="30">
        <v>44652</v>
      </c>
      <c r="Y2669" s="29" t="s">
        <v>33</v>
      </c>
    </row>
    <row r="2670" spans="1:25" x14ac:dyDescent="0.25">
      <c r="A2670" s="28" t="s">
        <v>1973</v>
      </c>
      <c r="B2670" s="29" t="s">
        <v>1974</v>
      </c>
      <c r="C2670" s="29" t="s">
        <v>74</v>
      </c>
      <c r="D2670" s="29" t="s">
        <v>75</v>
      </c>
      <c r="E2670" s="29" t="s">
        <v>75</v>
      </c>
      <c r="F2670" s="29" t="s">
        <v>76</v>
      </c>
      <c r="G2670" s="29" t="s">
        <v>1975</v>
      </c>
      <c r="H2670" s="30">
        <v>44461</v>
      </c>
      <c r="I2670" s="30">
        <v>45291</v>
      </c>
      <c r="J2670" s="30" t="s">
        <v>1921</v>
      </c>
      <c r="K2670" s="29" t="s">
        <v>1976</v>
      </c>
      <c r="L2670" s="29" t="s">
        <v>1977</v>
      </c>
      <c r="M2670" s="29" t="s">
        <v>1978</v>
      </c>
      <c r="N2670" s="29" t="s">
        <v>1996</v>
      </c>
      <c r="O2670" s="29" t="s">
        <v>1997</v>
      </c>
      <c r="P2670" s="29" t="s">
        <v>1981</v>
      </c>
      <c r="Q2670" s="29" t="s">
        <v>1982</v>
      </c>
      <c r="R2670" s="30">
        <v>45202</v>
      </c>
      <c r="S2670" s="30"/>
      <c r="T2670" s="30">
        <v>45232</v>
      </c>
      <c r="U2670" s="30"/>
      <c r="V2670" s="29" t="s">
        <v>2000</v>
      </c>
      <c r="W2670" s="29" t="s">
        <v>2001</v>
      </c>
      <c r="X2670" s="30">
        <v>44652</v>
      </c>
      <c r="Y2670" s="29" t="s">
        <v>33</v>
      </c>
    </row>
    <row r="2671" spans="1:25" x14ac:dyDescent="0.25">
      <c r="A2671" s="28" t="s">
        <v>2515</v>
      </c>
      <c r="B2671" s="29" t="s">
        <v>2516</v>
      </c>
      <c r="C2671" s="29" t="s">
        <v>1550</v>
      </c>
      <c r="D2671" s="29" t="s">
        <v>1551</v>
      </c>
      <c r="E2671" s="29" t="s">
        <v>1551</v>
      </c>
      <c r="F2671" s="29" t="s">
        <v>1552</v>
      </c>
      <c r="G2671" s="29" t="s">
        <v>1975</v>
      </c>
      <c r="H2671" s="30">
        <v>44581</v>
      </c>
      <c r="I2671" s="30">
        <v>46022</v>
      </c>
      <c r="J2671" s="30" t="s">
        <v>1921</v>
      </c>
      <c r="K2671" s="29" t="s">
        <v>2517</v>
      </c>
      <c r="L2671" s="29" t="s">
        <v>2518</v>
      </c>
      <c r="M2671" s="29" t="s">
        <v>1978</v>
      </c>
      <c r="N2671" s="29" t="s">
        <v>1979</v>
      </c>
      <c r="O2671" s="29" t="s">
        <v>1980</v>
      </c>
      <c r="P2671" s="29" t="s">
        <v>1981</v>
      </c>
      <c r="Q2671" s="29" t="s">
        <v>1982</v>
      </c>
      <c r="R2671" s="30">
        <v>43800</v>
      </c>
      <c r="S2671" s="30">
        <v>43800</v>
      </c>
      <c r="T2671" s="30">
        <v>43809</v>
      </c>
      <c r="U2671" s="30">
        <v>43809</v>
      </c>
      <c r="V2671" s="29" t="s">
        <v>1983</v>
      </c>
      <c r="W2671" s="29" t="s">
        <v>1984</v>
      </c>
      <c r="X2671" s="30">
        <v>44581</v>
      </c>
      <c r="Y2671" s="29" t="s">
        <v>2002</v>
      </c>
    </row>
    <row r="2672" spans="1:25" x14ac:dyDescent="0.25">
      <c r="A2672" s="28" t="s">
        <v>2515</v>
      </c>
      <c r="B2672" s="29" t="s">
        <v>2516</v>
      </c>
      <c r="C2672" s="29" t="s">
        <v>1550</v>
      </c>
      <c r="D2672" s="29" t="s">
        <v>1551</v>
      </c>
      <c r="E2672" s="29" t="s">
        <v>1551</v>
      </c>
      <c r="F2672" s="29" t="s">
        <v>1552</v>
      </c>
      <c r="G2672" s="29" t="s">
        <v>1975</v>
      </c>
      <c r="H2672" s="30">
        <v>44581</v>
      </c>
      <c r="I2672" s="30">
        <v>46022</v>
      </c>
      <c r="J2672" s="30" t="s">
        <v>1921</v>
      </c>
      <c r="K2672" s="29" t="s">
        <v>2517</v>
      </c>
      <c r="L2672" s="29" t="s">
        <v>2518</v>
      </c>
      <c r="M2672" s="29" t="s">
        <v>1978</v>
      </c>
      <c r="N2672" s="29" t="s">
        <v>1986</v>
      </c>
      <c r="O2672" s="29" t="s">
        <v>1987</v>
      </c>
      <c r="P2672" s="29" t="s">
        <v>1981</v>
      </c>
      <c r="Q2672" s="29" t="s">
        <v>1982</v>
      </c>
      <c r="R2672" s="30">
        <v>43800</v>
      </c>
      <c r="S2672" s="30">
        <v>43800</v>
      </c>
      <c r="T2672" s="30">
        <v>43809</v>
      </c>
      <c r="U2672" s="30">
        <v>43809</v>
      </c>
      <c r="V2672" s="29" t="s">
        <v>1983</v>
      </c>
      <c r="W2672" s="29" t="s">
        <v>1984</v>
      </c>
      <c r="X2672" s="30">
        <v>44581</v>
      </c>
      <c r="Y2672" s="29" t="s">
        <v>2002</v>
      </c>
    </row>
    <row r="2673" spans="1:25" x14ac:dyDescent="0.25">
      <c r="A2673" s="28" t="s">
        <v>2515</v>
      </c>
      <c r="B2673" s="29" t="s">
        <v>2516</v>
      </c>
      <c r="C2673" s="29" t="s">
        <v>1550</v>
      </c>
      <c r="D2673" s="29" t="s">
        <v>1551</v>
      </c>
      <c r="E2673" s="29" t="s">
        <v>1551</v>
      </c>
      <c r="F2673" s="29" t="s">
        <v>1552</v>
      </c>
      <c r="G2673" s="29" t="s">
        <v>1975</v>
      </c>
      <c r="H2673" s="30">
        <v>44581</v>
      </c>
      <c r="I2673" s="30">
        <v>46022</v>
      </c>
      <c r="J2673" s="30" t="s">
        <v>1921</v>
      </c>
      <c r="K2673" s="29" t="s">
        <v>2517</v>
      </c>
      <c r="L2673" s="29" t="s">
        <v>2518</v>
      </c>
      <c r="M2673" s="29" t="s">
        <v>1978</v>
      </c>
      <c r="N2673" s="29" t="s">
        <v>1988</v>
      </c>
      <c r="O2673" s="29" t="s">
        <v>1989</v>
      </c>
      <c r="P2673" s="29" t="s">
        <v>1981</v>
      </c>
      <c r="Q2673" s="29" t="s">
        <v>1982</v>
      </c>
      <c r="R2673" s="30">
        <v>43814</v>
      </c>
      <c r="S2673" s="30">
        <v>43814</v>
      </c>
      <c r="T2673" s="30">
        <v>43920</v>
      </c>
      <c r="U2673" s="30">
        <v>43920</v>
      </c>
      <c r="V2673" s="29" t="s">
        <v>1983</v>
      </c>
      <c r="W2673" s="29" t="s">
        <v>1984</v>
      </c>
      <c r="X2673" s="30">
        <v>44581</v>
      </c>
      <c r="Y2673" s="29" t="s">
        <v>2002</v>
      </c>
    </row>
    <row r="2674" spans="1:25" x14ac:dyDescent="0.25">
      <c r="A2674" s="28" t="s">
        <v>2515</v>
      </c>
      <c r="B2674" s="29" t="s">
        <v>2516</v>
      </c>
      <c r="C2674" s="29" t="s">
        <v>1550</v>
      </c>
      <c r="D2674" s="29" t="s">
        <v>1551</v>
      </c>
      <c r="E2674" s="29" t="s">
        <v>1551</v>
      </c>
      <c r="F2674" s="29" t="s">
        <v>1552</v>
      </c>
      <c r="G2674" s="29" t="s">
        <v>1975</v>
      </c>
      <c r="H2674" s="30">
        <v>44581</v>
      </c>
      <c r="I2674" s="30">
        <v>46022</v>
      </c>
      <c r="J2674" s="30" t="s">
        <v>1921</v>
      </c>
      <c r="K2674" s="29" t="s">
        <v>2517</v>
      </c>
      <c r="L2674" s="29" t="s">
        <v>2518</v>
      </c>
      <c r="M2674" s="29" t="s">
        <v>1978</v>
      </c>
      <c r="N2674" s="29" t="s">
        <v>1990</v>
      </c>
      <c r="O2674" s="29" t="s">
        <v>1991</v>
      </c>
      <c r="P2674" s="29" t="s">
        <v>1981</v>
      </c>
      <c r="Q2674" s="29" t="s">
        <v>1982</v>
      </c>
      <c r="R2674" s="30">
        <v>45114</v>
      </c>
      <c r="S2674" s="30">
        <v>45475</v>
      </c>
      <c r="T2674" s="30">
        <v>45542</v>
      </c>
      <c r="U2674" s="30">
        <v>45567</v>
      </c>
      <c r="V2674" s="29" t="s">
        <v>1983</v>
      </c>
      <c r="W2674" s="29" t="s">
        <v>1984</v>
      </c>
      <c r="X2674" s="30">
        <v>44581</v>
      </c>
      <c r="Y2674" s="29" t="s">
        <v>2002</v>
      </c>
    </row>
    <row r="2675" spans="1:25" x14ac:dyDescent="0.25">
      <c r="A2675" s="28" t="s">
        <v>2515</v>
      </c>
      <c r="B2675" s="29" t="s">
        <v>2516</v>
      </c>
      <c r="C2675" s="29" t="s">
        <v>1550</v>
      </c>
      <c r="D2675" s="29" t="s">
        <v>1551</v>
      </c>
      <c r="E2675" s="29" t="s">
        <v>1551</v>
      </c>
      <c r="F2675" s="29" t="s">
        <v>1552</v>
      </c>
      <c r="G2675" s="29" t="s">
        <v>1975</v>
      </c>
      <c r="H2675" s="30">
        <v>44581</v>
      </c>
      <c r="I2675" s="30">
        <v>46022</v>
      </c>
      <c r="J2675" s="30" t="s">
        <v>1921</v>
      </c>
      <c r="K2675" s="29" t="s">
        <v>2517</v>
      </c>
      <c r="L2675" s="29" t="s">
        <v>2518</v>
      </c>
      <c r="M2675" s="29" t="s">
        <v>1978</v>
      </c>
      <c r="N2675" s="29" t="s">
        <v>1992</v>
      </c>
      <c r="O2675" s="29" t="s">
        <v>1993</v>
      </c>
      <c r="P2675" s="29" t="s">
        <v>1981</v>
      </c>
      <c r="Q2675" s="29" t="s">
        <v>1982</v>
      </c>
      <c r="R2675" s="30">
        <v>45603</v>
      </c>
      <c r="S2675" s="30"/>
      <c r="T2675" s="30">
        <v>45626</v>
      </c>
      <c r="U2675" s="30"/>
      <c r="V2675" s="29" t="s">
        <v>1983</v>
      </c>
      <c r="W2675" s="29" t="s">
        <v>1984</v>
      </c>
      <c r="X2675" s="30">
        <v>44581</v>
      </c>
      <c r="Y2675" s="29" t="s">
        <v>2002</v>
      </c>
    </row>
    <row r="2676" spans="1:25" x14ac:dyDescent="0.25">
      <c r="A2676" s="28" t="s">
        <v>2515</v>
      </c>
      <c r="B2676" s="29" t="s">
        <v>2516</v>
      </c>
      <c r="C2676" s="29" t="s">
        <v>1550</v>
      </c>
      <c r="D2676" s="29" t="s">
        <v>1551</v>
      </c>
      <c r="E2676" s="29" t="s">
        <v>1551</v>
      </c>
      <c r="F2676" s="29" t="s">
        <v>1552</v>
      </c>
      <c r="G2676" s="29" t="s">
        <v>1975</v>
      </c>
      <c r="H2676" s="30">
        <v>44581</v>
      </c>
      <c r="I2676" s="30">
        <v>46022</v>
      </c>
      <c r="J2676" s="30" t="s">
        <v>1921</v>
      </c>
      <c r="K2676" s="29" t="s">
        <v>2517</v>
      </c>
      <c r="L2676" s="29" t="s">
        <v>2518</v>
      </c>
      <c r="M2676" s="29" t="s">
        <v>1978</v>
      </c>
      <c r="N2676" s="29" t="s">
        <v>1994</v>
      </c>
      <c r="O2676" s="29" t="s">
        <v>1995</v>
      </c>
      <c r="P2676" s="29" t="s">
        <v>1981</v>
      </c>
      <c r="Q2676" s="29" t="s">
        <v>1982</v>
      </c>
      <c r="R2676" s="30">
        <v>45633</v>
      </c>
      <c r="S2676" s="30">
        <v>45656</v>
      </c>
      <c r="T2676" s="30">
        <v>45998</v>
      </c>
      <c r="U2676" s="30"/>
      <c r="V2676" s="29" t="s">
        <v>1983</v>
      </c>
      <c r="W2676" s="29" t="s">
        <v>1984</v>
      </c>
      <c r="X2676" s="30">
        <v>44581</v>
      </c>
      <c r="Y2676" s="29" t="s">
        <v>2002</v>
      </c>
    </row>
    <row r="2677" spans="1:25" x14ac:dyDescent="0.25">
      <c r="A2677" s="28" t="s">
        <v>2515</v>
      </c>
      <c r="B2677" s="29" t="s">
        <v>2516</v>
      </c>
      <c r="C2677" s="29" t="s">
        <v>1550</v>
      </c>
      <c r="D2677" s="29" t="s">
        <v>1551</v>
      </c>
      <c r="E2677" s="29" t="s">
        <v>1551</v>
      </c>
      <c r="F2677" s="29" t="s">
        <v>1552</v>
      </c>
      <c r="G2677" s="29" t="s">
        <v>1975</v>
      </c>
      <c r="H2677" s="30">
        <v>44581</v>
      </c>
      <c r="I2677" s="30">
        <v>46022</v>
      </c>
      <c r="J2677" s="30" t="s">
        <v>1921</v>
      </c>
      <c r="K2677" s="29" t="s">
        <v>2517</v>
      </c>
      <c r="L2677" s="29" t="s">
        <v>2518</v>
      </c>
      <c r="M2677" s="29" t="s">
        <v>1978</v>
      </c>
      <c r="N2677" s="29" t="s">
        <v>1996</v>
      </c>
      <c r="O2677" s="29" t="s">
        <v>1997</v>
      </c>
      <c r="P2677" s="29" t="s">
        <v>1981</v>
      </c>
      <c r="Q2677" s="29" t="s">
        <v>1982</v>
      </c>
      <c r="R2677" s="30">
        <v>45998</v>
      </c>
      <c r="S2677" s="30"/>
      <c r="T2677" s="30">
        <v>46021</v>
      </c>
      <c r="U2677" s="30"/>
      <c r="V2677" s="29" t="s">
        <v>1983</v>
      </c>
      <c r="W2677" s="29" t="s">
        <v>1984</v>
      </c>
      <c r="X2677" s="30">
        <v>44581</v>
      </c>
      <c r="Y2677" s="29" t="s">
        <v>2002</v>
      </c>
    </row>
    <row r="2678" spans="1:25" x14ac:dyDescent="0.25">
      <c r="A2678" s="28" t="s">
        <v>2515</v>
      </c>
      <c r="B2678" s="29" t="s">
        <v>2516</v>
      </c>
      <c r="C2678" s="29" t="s">
        <v>1553</v>
      </c>
      <c r="D2678" s="29" t="s">
        <v>1554</v>
      </c>
      <c r="E2678" s="29" t="s">
        <v>1554</v>
      </c>
      <c r="F2678" s="29" t="s">
        <v>1555</v>
      </c>
      <c r="G2678" s="29" t="s">
        <v>1975</v>
      </c>
      <c r="H2678" s="30">
        <v>44581</v>
      </c>
      <c r="I2678" s="30">
        <v>46022</v>
      </c>
      <c r="J2678" s="30" t="s">
        <v>1921</v>
      </c>
      <c r="K2678" s="29" t="s">
        <v>2517</v>
      </c>
      <c r="L2678" s="29" t="s">
        <v>2518</v>
      </c>
      <c r="M2678" s="29" t="s">
        <v>1978</v>
      </c>
      <c r="N2678" s="29" t="s">
        <v>1979</v>
      </c>
      <c r="O2678" s="29" t="s">
        <v>1980</v>
      </c>
      <c r="P2678" s="29" t="s">
        <v>1981</v>
      </c>
      <c r="Q2678" s="29" t="s">
        <v>1982</v>
      </c>
      <c r="R2678" s="30">
        <v>44438</v>
      </c>
      <c r="S2678" s="30">
        <v>44438</v>
      </c>
      <c r="T2678" s="30">
        <v>44482</v>
      </c>
      <c r="U2678" s="30">
        <v>44482</v>
      </c>
      <c r="V2678" s="29" t="s">
        <v>1983</v>
      </c>
      <c r="W2678" s="29" t="s">
        <v>1984</v>
      </c>
      <c r="X2678" s="30">
        <v>44581</v>
      </c>
      <c r="Y2678" s="29" t="s">
        <v>1985</v>
      </c>
    </row>
    <row r="2679" spans="1:25" x14ac:dyDescent="0.25">
      <c r="A2679" s="28" t="s">
        <v>2515</v>
      </c>
      <c r="B2679" s="29" t="s">
        <v>2516</v>
      </c>
      <c r="C2679" s="29" t="s">
        <v>1553</v>
      </c>
      <c r="D2679" s="29" t="s">
        <v>1554</v>
      </c>
      <c r="E2679" s="29" t="s">
        <v>1554</v>
      </c>
      <c r="F2679" s="29" t="s">
        <v>1555</v>
      </c>
      <c r="G2679" s="29" t="s">
        <v>1975</v>
      </c>
      <c r="H2679" s="30">
        <v>44581</v>
      </c>
      <c r="I2679" s="30">
        <v>46022</v>
      </c>
      <c r="J2679" s="30" t="s">
        <v>1921</v>
      </c>
      <c r="K2679" s="29" t="s">
        <v>2517</v>
      </c>
      <c r="L2679" s="29" t="s">
        <v>2518</v>
      </c>
      <c r="M2679" s="29" t="s">
        <v>1978</v>
      </c>
      <c r="N2679" s="29" t="s">
        <v>1986</v>
      </c>
      <c r="O2679" s="29" t="s">
        <v>1987</v>
      </c>
      <c r="P2679" s="29" t="s">
        <v>1981</v>
      </c>
      <c r="Q2679" s="29" t="s">
        <v>1982</v>
      </c>
      <c r="R2679" s="30">
        <v>44438</v>
      </c>
      <c r="S2679" s="30">
        <v>44438</v>
      </c>
      <c r="T2679" s="30">
        <v>44482</v>
      </c>
      <c r="U2679" s="30">
        <v>44482</v>
      </c>
      <c r="V2679" s="29" t="s">
        <v>1983</v>
      </c>
      <c r="W2679" s="29" t="s">
        <v>1984</v>
      </c>
      <c r="X2679" s="30">
        <v>44581</v>
      </c>
      <c r="Y2679" s="29" t="s">
        <v>1985</v>
      </c>
    </row>
    <row r="2680" spans="1:25" x14ac:dyDescent="0.25">
      <c r="A2680" s="28" t="s">
        <v>2515</v>
      </c>
      <c r="B2680" s="29" t="s">
        <v>2516</v>
      </c>
      <c r="C2680" s="29" t="s">
        <v>1553</v>
      </c>
      <c r="D2680" s="29" t="s">
        <v>1554</v>
      </c>
      <c r="E2680" s="29" t="s">
        <v>1554</v>
      </c>
      <c r="F2680" s="29" t="s">
        <v>1555</v>
      </c>
      <c r="G2680" s="29" t="s">
        <v>1975</v>
      </c>
      <c r="H2680" s="30">
        <v>44581</v>
      </c>
      <c r="I2680" s="30">
        <v>46022</v>
      </c>
      <c r="J2680" s="30" t="s">
        <v>1921</v>
      </c>
      <c r="K2680" s="29" t="s">
        <v>2517</v>
      </c>
      <c r="L2680" s="29" t="s">
        <v>2518</v>
      </c>
      <c r="M2680" s="29" t="s">
        <v>1978</v>
      </c>
      <c r="N2680" s="29" t="s">
        <v>1988</v>
      </c>
      <c r="O2680" s="29" t="s">
        <v>1989</v>
      </c>
      <c r="P2680" s="29" t="s">
        <v>1981</v>
      </c>
      <c r="Q2680" s="29" t="s">
        <v>1982</v>
      </c>
      <c r="R2680" s="30">
        <v>45034</v>
      </c>
      <c r="S2680" s="30">
        <v>45034</v>
      </c>
      <c r="T2680" s="30">
        <v>45434</v>
      </c>
      <c r="U2680" s="30">
        <v>45434</v>
      </c>
      <c r="V2680" s="29" t="s">
        <v>1983</v>
      </c>
      <c r="W2680" s="29" t="s">
        <v>1984</v>
      </c>
      <c r="X2680" s="30">
        <v>44581</v>
      </c>
      <c r="Y2680" s="29" t="s">
        <v>1985</v>
      </c>
    </row>
    <row r="2681" spans="1:25" x14ac:dyDescent="0.25">
      <c r="A2681" s="28" t="s">
        <v>2515</v>
      </c>
      <c r="B2681" s="29" t="s">
        <v>2516</v>
      </c>
      <c r="C2681" s="29" t="s">
        <v>1553</v>
      </c>
      <c r="D2681" s="29" t="s">
        <v>1554</v>
      </c>
      <c r="E2681" s="29" t="s">
        <v>1554</v>
      </c>
      <c r="F2681" s="29" t="s">
        <v>1555</v>
      </c>
      <c r="G2681" s="29" t="s">
        <v>1975</v>
      </c>
      <c r="H2681" s="30">
        <v>44581</v>
      </c>
      <c r="I2681" s="30">
        <v>46022</v>
      </c>
      <c r="J2681" s="30" t="s">
        <v>1921</v>
      </c>
      <c r="K2681" s="29" t="s">
        <v>2517</v>
      </c>
      <c r="L2681" s="29" t="s">
        <v>2518</v>
      </c>
      <c r="M2681" s="29" t="s">
        <v>1978</v>
      </c>
      <c r="N2681" s="29" t="s">
        <v>1990</v>
      </c>
      <c r="O2681" s="29" t="s">
        <v>1991</v>
      </c>
      <c r="P2681" s="29" t="s">
        <v>1981</v>
      </c>
      <c r="Q2681" s="29" t="s">
        <v>1982</v>
      </c>
      <c r="R2681" s="30">
        <v>45562</v>
      </c>
      <c r="S2681" s="30">
        <v>45435</v>
      </c>
      <c r="T2681" s="30">
        <v>45634</v>
      </c>
      <c r="U2681" s="30"/>
      <c r="V2681" s="29" t="s">
        <v>1983</v>
      </c>
      <c r="W2681" s="29" t="s">
        <v>1984</v>
      </c>
      <c r="X2681" s="30">
        <v>44581</v>
      </c>
      <c r="Y2681" s="29" t="s">
        <v>1985</v>
      </c>
    </row>
    <row r="2682" spans="1:25" x14ac:dyDescent="0.25">
      <c r="A2682" s="28" t="s">
        <v>2515</v>
      </c>
      <c r="B2682" s="29" t="s">
        <v>2516</v>
      </c>
      <c r="C2682" s="29" t="s">
        <v>1553</v>
      </c>
      <c r="D2682" s="29" t="s">
        <v>1554</v>
      </c>
      <c r="E2682" s="29" t="s">
        <v>1554</v>
      </c>
      <c r="F2682" s="29" t="s">
        <v>1555</v>
      </c>
      <c r="G2682" s="29" t="s">
        <v>1975</v>
      </c>
      <c r="H2682" s="30">
        <v>44581</v>
      </c>
      <c r="I2682" s="30">
        <v>46022</v>
      </c>
      <c r="J2682" s="30" t="s">
        <v>1921</v>
      </c>
      <c r="K2682" s="29" t="s">
        <v>2517</v>
      </c>
      <c r="L2682" s="29" t="s">
        <v>2518</v>
      </c>
      <c r="M2682" s="29" t="s">
        <v>1978</v>
      </c>
      <c r="N2682" s="29" t="s">
        <v>1992</v>
      </c>
      <c r="O2682" s="29" t="s">
        <v>1993</v>
      </c>
      <c r="P2682" s="29" t="s">
        <v>1981</v>
      </c>
      <c r="Q2682" s="29" t="s">
        <v>1982</v>
      </c>
      <c r="R2682" s="30">
        <v>45646</v>
      </c>
      <c r="S2682" s="30"/>
      <c r="T2682" s="30">
        <v>45677</v>
      </c>
      <c r="U2682" s="30"/>
      <c r="V2682" s="29" t="s">
        <v>1983</v>
      </c>
      <c r="W2682" s="29" t="s">
        <v>1984</v>
      </c>
      <c r="X2682" s="30">
        <v>44581</v>
      </c>
      <c r="Y2682" s="29" t="s">
        <v>1985</v>
      </c>
    </row>
    <row r="2683" spans="1:25" x14ac:dyDescent="0.25">
      <c r="A2683" s="28" t="s">
        <v>2515</v>
      </c>
      <c r="B2683" s="29" t="s">
        <v>2516</v>
      </c>
      <c r="C2683" s="29" t="s">
        <v>1553</v>
      </c>
      <c r="D2683" s="29" t="s">
        <v>1554</v>
      </c>
      <c r="E2683" s="29" t="s">
        <v>1554</v>
      </c>
      <c r="F2683" s="29" t="s">
        <v>1555</v>
      </c>
      <c r="G2683" s="29" t="s">
        <v>1975</v>
      </c>
      <c r="H2683" s="30">
        <v>44581</v>
      </c>
      <c r="I2683" s="30">
        <v>46022</v>
      </c>
      <c r="J2683" s="30" t="s">
        <v>1921</v>
      </c>
      <c r="K2683" s="29" t="s">
        <v>2517</v>
      </c>
      <c r="L2683" s="29" t="s">
        <v>2518</v>
      </c>
      <c r="M2683" s="29" t="s">
        <v>1978</v>
      </c>
      <c r="N2683" s="29" t="s">
        <v>1994</v>
      </c>
      <c r="O2683" s="29" t="s">
        <v>1995</v>
      </c>
      <c r="P2683" s="29" t="s">
        <v>1981</v>
      </c>
      <c r="Q2683" s="29" t="s">
        <v>1982</v>
      </c>
      <c r="R2683" s="30">
        <v>45684</v>
      </c>
      <c r="S2683" s="30"/>
      <c r="T2683" s="30">
        <v>46119</v>
      </c>
      <c r="U2683" s="30"/>
      <c r="V2683" s="29" t="s">
        <v>1983</v>
      </c>
      <c r="W2683" s="29" t="s">
        <v>1984</v>
      </c>
      <c r="X2683" s="30">
        <v>44581</v>
      </c>
      <c r="Y2683" s="29" t="s">
        <v>1985</v>
      </c>
    </row>
    <row r="2684" spans="1:25" x14ac:dyDescent="0.25">
      <c r="A2684" s="28" t="s">
        <v>2515</v>
      </c>
      <c r="B2684" s="29" t="s">
        <v>2516</v>
      </c>
      <c r="C2684" s="29" t="s">
        <v>1553</v>
      </c>
      <c r="D2684" s="29" t="s">
        <v>1554</v>
      </c>
      <c r="E2684" s="29" t="s">
        <v>1554</v>
      </c>
      <c r="F2684" s="29" t="s">
        <v>1555</v>
      </c>
      <c r="G2684" s="29" t="s">
        <v>1975</v>
      </c>
      <c r="H2684" s="30">
        <v>44581</v>
      </c>
      <c r="I2684" s="30">
        <v>46022</v>
      </c>
      <c r="J2684" s="30" t="s">
        <v>1921</v>
      </c>
      <c r="K2684" s="29" t="s">
        <v>2517</v>
      </c>
      <c r="L2684" s="29" t="s">
        <v>2518</v>
      </c>
      <c r="M2684" s="29" t="s">
        <v>1978</v>
      </c>
      <c r="N2684" s="29" t="s">
        <v>1996</v>
      </c>
      <c r="O2684" s="29" t="s">
        <v>1997</v>
      </c>
      <c r="P2684" s="29" t="s">
        <v>1981</v>
      </c>
      <c r="Q2684" s="29" t="s">
        <v>1982</v>
      </c>
      <c r="R2684" s="30">
        <v>46120</v>
      </c>
      <c r="S2684" s="30"/>
      <c r="T2684" s="30">
        <v>46203</v>
      </c>
      <c r="U2684" s="30"/>
      <c r="V2684" s="29" t="s">
        <v>1983</v>
      </c>
      <c r="W2684" s="29" t="s">
        <v>1984</v>
      </c>
      <c r="X2684" s="30">
        <v>44581</v>
      </c>
      <c r="Y2684" s="29" t="s">
        <v>1985</v>
      </c>
    </row>
    <row r="2685" spans="1:25" x14ac:dyDescent="0.25">
      <c r="A2685" s="28" t="s">
        <v>2515</v>
      </c>
      <c r="B2685" s="29" t="s">
        <v>2516</v>
      </c>
      <c r="C2685" s="29" t="s">
        <v>1556</v>
      </c>
      <c r="D2685" s="29" t="s">
        <v>1557</v>
      </c>
      <c r="E2685" s="29" t="s">
        <v>1557</v>
      </c>
      <c r="F2685" s="29" t="s">
        <v>1558</v>
      </c>
      <c r="G2685" s="29" t="s">
        <v>1975</v>
      </c>
      <c r="H2685" s="30">
        <v>44497</v>
      </c>
      <c r="I2685" s="30">
        <v>46752</v>
      </c>
      <c r="J2685" s="30" t="s">
        <v>1921</v>
      </c>
      <c r="K2685" s="29" t="s">
        <v>2517</v>
      </c>
      <c r="L2685" s="29" t="s">
        <v>2518</v>
      </c>
      <c r="M2685" s="29" t="s">
        <v>1978</v>
      </c>
      <c r="N2685" s="29" t="s">
        <v>1979</v>
      </c>
      <c r="O2685" s="29" t="s">
        <v>1980</v>
      </c>
      <c r="P2685" s="29" t="s">
        <v>1981</v>
      </c>
      <c r="Q2685" s="29" t="s">
        <v>1982</v>
      </c>
      <c r="R2685" s="30">
        <v>44440</v>
      </c>
      <c r="S2685" s="30">
        <v>44440</v>
      </c>
      <c r="T2685" s="30">
        <v>44489</v>
      </c>
      <c r="U2685" s="30">
        <v>44854</v>
      </c>
      <c r="V2685" s="29" t="s">
        <v>1983</v>
      </c>
      <c r="W2685" s="29" t="s">
        <v>1984</v>
      </c>
      <c r="X2685" s="30">
        <v>44497</v>
      </c>
      <c r="Y2685" s="29" t="s">
        <v>1985</v>
      </c>
    </row>
    <row r="2686" spans="1:25" x14ac:dyDescent="0.25">
      <c r="A2686" s="28" t="s">
        <v>2515</v>
      </c>
      <c r="B2686" s="29" t="s">
        <v>2516</v>
      </c>
      <c r="C2686" s="29" t="s">
        <v>1556</v>
      </c>
      <c r="D2686" s="29" t="s">
        <v>1557</v>
      </c>
      <c r="E2686" s="29" t="s">
        <v>1557</v>
      </c>
      <c r="F2686" s="29" t="s">
        <v>1558</v>
      </c>
      <c r="G2686" s="29" t="s">
        <v>1975</v>
      </c>
      <c r="H2686" s="30">
        <v>44497</v>
      </c>
      <c r="I2686" s="30">
        <v>46752</v>
      </c>
      <c r="J2686" s="30" t="s">
        <v>1921</v>
      </c>
      <c r="K2686" s="29" t="s">
        <v>2517</v>
      </c>
      <c r="L2686" s="29" t="s">
        <v>2518</v>
      </c>
      <c r="M2686" s="29" t="s">
        <v>1978</v>
      </c>
      <c r="N2686" s="29" t="s">
        <v>1986</v>
      </c>
      <c r="O2686" s="29" t="s">
        <v>1987</v>
      </c>
      <c r="P2686" s="29" t="s">
        <v>1981</v>
      </c>
      <c r="Q2686" s="29" t="s">
        <v>1982</v>
      </c>
      <c r="R2686" s="30">
        <v>45261</v>
      </c>
      <c r="S2686" s="30">
        <v>45261</v>
      </c>
      <c r="T2686" s="30">
        <v>45442</v>
      </c>
      <c r="U2686" s="30">
        <v>45442</v>
      </c>
      <c r="V2686" s="29" t="s">
        <v>1983</v>
      </c>
      <c r="W2686" s="29" t="s">
        <v>1984</v>
      </c>
      <c r="X2686" s="30">
        <v>44497</v>
      </c>
      <c r="Y2686" s="29" t="s">
        <v>1985</v>
      </c>
    </row>
    <row r="2687" spans="1:25" x14ac:dyDescent="0.25">
      <c r="A2687" s="28" t="s">
        <v>2515</v>
      </c>
      <c r="B2687" s="29" t="s">
        <v>2516</v>
      </c>
      <c r="C2687" s="29" t="s">
        <v>1556</v>
      </c>
      <c r="D2687" s="29" t="s">
        <v>1557</v>
      </c>
      <c r="E2687" s="29" t="s">
        <v>1557</v>
      </c>
      <c r="F2687" s="29" t="s">
        <v>1558</v>
      </c>
      <c r="G2687" s="29" t="s">
        <v>1975</v>
      </c>
      <c r="H2687" s="30">
        <v>44497</v>
      </c>
      <c r="I2687" s="30">
        <v>46752</v>
      </c>
      <c r="J2687" s="30" t="s">
        <v>1921</v>
      </c>
      <c r="K2687" s="29" t="s">
        <v>2517</v>
      </c>
      <c r="L2687" s="29" t="s">
        <v>2518</v>
      </c>
      <c r="M2687" s="29" t="s">
        <v>1978</v>
      </c>
      <c r="N2687" s="29" t="s">
        <v>1988</v>
      </c>
      <c r="O2687" s="29" t="s">
        <v>1989</v>
      </c>
      <c r="P2687" s="29" t="s">
        <v>1981</v>
      </c>
      <c r="Q2687" s="29" t="s">
        <v>1982</v>
      </c>
      <c r="R2687" s="30">
        <v>45566</v>
      </c>
      <c r="S2687" s="30">
        <v>45611</v>
      </c>
      <c r="T2687" s="30">
        <v>46021</v>
      </c>
      <c r="U2687" s="30"/>
      <c r="V2687" s="29" t="s">
        <v>1983</v>
      </c>
      <c r="W2687" s="29" t="s">
        <v>1984</v>
      </c>
      <c r="X2687" s="30">
        <v>44497</v>
      </c>
      <c r="Y2687" s="29" t="s">
        <v>1985</v>
      </c>
    </row>
    <row r="2688" spans="1:25" x14ac:dyDescent="0.25">
      <c r="A2688" s="28" t="s">
        <v>2515</v>
      </c>
      <c r="B2688" s="29" t="s">
        <v>2516</v>
      </c>
      <c r="C2688" s="29" t="s">
        <v>1556</v>
      </c>
      <c r="D2688" s="29" t="s">
        <v>1557</v>
      </c>
      <c r="E2688" s="29" t="s">
        <v>1557</v>
      </c>
      <c r="F2688" s="29" t="s">
        <v>1558</v>
      </c>
      <c r="G2688" s="29" t="s">
        <v>1975</v>
      </c>
      <c r="H2688" s="30">
        <v>44497</v>
      </c>
      <c r="I2688" s="30">
        <v>46752</v>
      </c>
      <c r="J2688" s="30" t="s">
        <v>1921</v>
      </c>
      <c r="K2688" s="29" t="s">
        <v>2517</v>
      </c>
      <c r="L2688" s="29" t="s">
        <v>2518</v>
      </c>
      <c r="M2688" s="29" t="s">
        <v>1978</v>
      </c>
      <c r="N2688" s="29" t="s">
        <v>1990</v>
      </c>
      <c r="O2688" s="29" t="s">
        <v>1991</v>
      </c>
      <c r="P2688" s="29" t="s">
        <v>1981</v>
      </c>
      <c r="Q2688" s="29" t="s">
        <v>1982</v>
      </c>
      <c r="R2688" s="30">
        <v>45689</v>
      </c>
      <c r="S2688" s="30">
        <v>45611</v>
      </c>
      <c r="T2688" s="30">
        <v>45748</v>
      </c>
      <c r="U2688" s="30"/>
      <c r="V2688" s="29" t="s">
        <v>1983</v>
      </c>
      <c r="W2688" s="29" t="s">
        <v>1984</v>
      </c>
      <c r="X2688" s="30">
        <v>44497</v>
      </c>
      <c r="Y2688" s="29" t="s">
        <v>1985</v>
      </c>
    </row>
    <row r="2689" spans="1:25" x14ac:dyDescent="0.25">
      <c r="A2689" s="28" t="s">
        <v>2515</v>
      </c>
      <c r="B2689" s="29" t="s">
        <v>2516</v>
      </c>
      <c r="C2689" s="29" t="s">
        <v>1556</v>
      </c>
      <c r="D2689" s="29" t="s">
        <v>1557</v>
      </c>
      <c r="E2689" s="29" t="s">
        <v>1557</v>
      </c>
      <c r="F2689" s="29" t="s">
        <v>1558</v>
      </c>
      <c r="G2689" s="29" t="s">
        <v>1975</v>
      </c>
      <c r="H2689" s="30">
        <v>44497</v>
      </c>
      <c r="I2689" s="30">
        <v>46752</v>
      </c>
      <c r="J2689" s="30" t="s">
        <v>1921</v>
      </c>
      <c r="K2689" s="29" t="s">
        <v>2517</v>
      </c>
      <c r="L2689" s="29" t="s">
        <v>2518</v>
      </c>
      <c r="M2689" s="29" t="s">
        <v>1978</v>
      </c>
      <c r="N2689" s="29" t="s">
        <v>1992</v>
      </c>
      <c r="O2689" s="29" t="s">
        <v>1993</v>
      </c>
      <c r="P2689" s="29" t="s">
        <v>1981</v>
      </c>
      <c r="Q2689" s="29" t="s">
        <v>1982</v>
      </c>
      <c r="R2689" s="30">
        <v>45748</v>
      </c>
      <c r="S2689" s="30"/>
      <c r="T2689" s="30">
        <v>45778</v>
      </c>
      <c r="U2689" s="30"/>
      <c r="V2689" s="29" t="s">
        <v>1983</v>
      </c>
      <c r="W2689" s="29" t="s">
        <v>1984</v>
      </c>
      <c r="X2689" s="30">
        <v>44497</v>
      </c>
      <c r="Y2689" s="29" t="s">
        <v>1985</v>
      </c>
    </row>
    <row r="2690" spans="1:25" x14ac:dyDescent="0.25">
      <c r="A2690" s="28" t="s">
        <v>2515</v>
      </c>
      <c r="B2690" s="29" t="s">
        <v>2516</v>
      </c>
      <c r="C2690" s="29" t="s">
        <v>1556</v>
      </c>
      <c r="D2690" s="29" t="s">
        <v>1557</v>
      </c>
      <c r="E2690" s="29" t="s">
        <v>1557</v>
      </c>
      <c r="F2690" s="29" t="s">
        <v>1558</v>
      </c>
      <c r="G2690" s="29" t="s">
        <v>1975</v>
      </c>
      <c r="H2690" s="30">
        <v>44497</v>
      </c>
      <c r="I2690" s="30">
        <v>46752</v>
      </c>
      <c r="J2690" s="30" t="s">
        <v>1921</v>
      </c>
      <c r="K2690" s="29" t="s">
        <v>2517</v>
      </c>
      <c r="L2690" s="29" t="s">
        <v>2518</v>
      </c>
      <c r="M2690" s="29" t="s">
        <v>1978</v>
      </c>
      <c r="N2690" s="29" t="s">
        <v>1994</v>
      </c>
      <c r="O2690" s="29" t="s">
        <v>1995</v>
      </c>
      <c r="P2690" s="29" t="s">
        <v>1981</v>
      </c>
      <c r="Q2690" s="29" t="s">
        <v>1982</v>
      </c>
      <c r="R2690" s="30">
        <v>45809</v>
      </c>
      <c r="S2690" s="30"/>
      <c r="T2690" s="30">
        <v>46660</v>
      </c>
      <c r="U2690" s="30"/>
      <c r="V2690" s="29" t="s">
        <v>1983</v>
      </c>
      <c r="W2690" s="29" t="s">
        <v>1984</v>
      </c>
      <c r="X2690" s="30">
        <v>44497</v>
      </c>
      <c r="Y2690" s="29" t="s">
        <v>1985</v>
      </c>
    </row>
    <row r="2691" spans="1:25" x14ac:dyDescent="0.25">
      <c r="A2691" s="28" t="s">
        <v>2515</v>
      </c>
      <c r="B2691" s="29" t="s">
        <v>2516</v>
      </c>
      <c r="C2691" s="29" t="s">
        <v>1556</v>
      </c>
      <c r="D2691" s="29" t="s">
        <v>1557</v>
      </c>
      <c r="E2691" s="29" t="s">
        <v>1557</v>
      </c>
      <c r="F2691" s="29" t="s">
        <v>1558</v>
      </c>
      <c r="G2691" s="29" t="s">
        <v>1975</v>
      </c>
      <c r="H2691" s="30">
        <v>44497</v>
      </c>
      <c r="I2691" s="30">
        <v>46752</v>
      </c>
      <c r="J2691" s="30" t="s">
        <v>1921</v>
      </c>
      <c r="K2691" s="29" t="s">
        <v>2517</v>
      </c>
      <c r="L2691" s="29" t="s">
        <v>2518</v>
      </c>
      <c r="M2691" s="29" t="s">
        <v>1978</v>
      </c>
      <c r="N2691" s="29" t="s">
        <v>1996</v>
      </c>
      <c r="O2691" s="29" t="s">
        <v>1997</v>
      </c>
      <c r="P2691" s="29" t="s">
        <v>1981</v>
      </c>
      <c r="Q2691" s="29" t="s">
        <v>1982</v>
      </c>
      <c r="R2691" s="30">
        <v>46661</v>
      </c>
      <c r="S2691" s="30"/>
      <c r="T2691" s="30">
        <v>46752</v>
      </c>
      <c r="U2691" s="30"/>
      <c r="V2691" s="29" t="s">
        <v>1983</v>
      </c>
      <c r="W2691" s="29" t="s">
        <v>1984</v>
      </c>
      <c r="X2691" s="30">
        <v>44497</v>
      </c>
      <c r="Y2691" s="29" t="s">
        <v>1985</v>
      </c>
    </row>
    <row r="2692" spans="1:25" x14ac:dyDescent="0.25">
      <c r="A2692" s="28" t="s">
        <v>2515</v>
      </c>
      <c r="B2692" s="29" t="s">
        <v>2516</v>
      </c>
      <c r="C2692" s="29" t="s">
        <v>1559</v>
      </c>
      <c r="D2692" s="29" t="s">
        <v>1560</v>
      </c>
      <c r="E2692" s="29" t="s">
        <v>1560</v>
      </c>
      <c r="F2692" s="29" t="s">
        <v>1561</v>
      </c>
      <c r="G2692" s="29" t="s">
        <v>1975</v>
      </c>
      <c r="H2692" s="30">
        <v>44497</v>
      </c>
      <c r="I2692" s="30">
        <v>46022</v>
      </c>
      <c r="J2692" s="30" t="s">
        <v>1921</v>
      </c>
      <c r="K2692" s="29" t="s">
        <v>2517</v>
      </c>
      <c r="L2692" s="29" t="s">
        <v>2518</v>
      </c>
      <c r="M2692" s="29" t="s">
        <v>1978</v>
      </c>
      <c r="N2692" s="29" t="s">
        <v>1979</v>
      </c>
      <c r="O2692" s="29" t="s">
        <v>1980</v>
      </c>
      <c r="P2692" s="29" t="s">
        <v>1981</v>
      </c>
      <c r="Q2692" s="29" t="s">
        <v>1982</v>
      </c>
      <c r="R2692" s="30">
        <v>44440</v>
      </c>
      <c r="S2692" s="30">
        <v>44440</v>
      </c>
      <c r="T2692" s="30">
        <v>44489</v>
      </c>
      <c r="U2692" s="30">
        <v>44489</v>
      </c>
      <c r="V2692" s="29" t="s">
        <v>1983</v>
      </c>
      <c r="W2692" s="29" t="s">
        <v>1984</v>
      </c>
      <c r="X2692" s="30">
        <v>44497</v>
      </c>
      <c r="Y2692" s="29" t="s">
        <v>1985</v>
      </c>
    </row>
    <row r="2693" spans="1:25" x14ac:dyDescent="0.25">
      <c r="A2693" s="28" t="s">
        <v>2515</v>
      </c>
      <c r="B2693" s="29" t="s">
        <v>2516</v>
      </c>
      <c r="C2693" s="29" t="s">
        <v>1559</v>
      </c>
      <c r="D2693" s="29" t="s">
        <v>1560</v>
      </c>
      <c r="E2693" s="29" t="s">
        <v>1560</v>
      </c>
      <c r="F2693" s="29" t="s">
        <v>1561</v>
      </c>
      <c r="G2693" s="29" t="s">
        <v>1975</v>
      </c>
      <c r="H2693" s="30">
        <v>44497</v>
      </c>
      <c r="I2693" s="30">
        <v>46022</v>
      </c>
      <c r="J2693" s="30" t="s">
        <v>1921</v>
      </c>
      <c r="K2693" s="29" t="s">
        <v>2517</v>
      </c>
      <c r="L2693" s="29" t="s">
        <v>2518</v>
      </c>
      <c r="M2693" s="29" t="s">
        <v>1978</v>
      </c>
      <c r="N2693" s="29" t="s">
        <v>1986</v>
      </c>
      <c r="O2693" s="29" t="s">
        <v>1987</v>
      </c>
      <c r="P2693" s="29" t="s">
        <v>1981</v>
      </c>
      <c r="Q2693" s="29" t="s">
        <v>1982</v>
      </c>
      <c r="R2693" s="30">
        <v>44491</v>
      </c>
      <c r="S2693" s="30">
        <v>44491</v>
      </c>
      <c r="T2693" s="30">
        <v>44986</v>
      </c>
      <c r="U2693" s="30">
        <v>44986</v>
      </c>
      <c r="V2693" s="29" t="s">
        <v>1983</v>
      </c>
      <c r="W2693" s="29" t="s">
        <v>1984</v>
      </c>
      <c r="X2693" s="30">
        <v>44497</v>
      </c>
      <c r="Y2693" s="29" t="s">
        <v>1985</v>
      </c>
    </row>
    <row r="2694" spans="1:25" x14ac:dyDescent="0.25">
      <c r="A2694" s="28" t="s">
        <v>2515</v>
      </c>
      <c r="B2694" s="29" t="s">
        <v>2516</v>
      </c>
      <c r="C2694" s="29" t="s">
        <v>1559</v>
      </c>
      <c r="D2694" s="29" t="s">
        <v>1560</v>
      </c>
      <c r="E2694" s="29" t="s">
        <v>1560</v>
      </c>
      <c r="F2694" s="29" t="s">
        <v>1561</v>
      </c>
      <c r="G2694" s="29" t="s">
        <v>1975</v>
      </c>
      <c r="H2694" s="30">
        <v>44497</v>
      </c>
      <c r="I2694" s="30">
        <v>46022</v>
      </c>
      <c r="J2694" s="30" t="s">
        <v>1921</v>
      </c>
      <c r="K2694" s="29" t="s">
        <v>2517</v>
      </c>
      <c r="L2694" s="29" t="s">
        <v>2518</v>
      </c>
      <c r="M2694" s="29" t="s">
        <v>1978</v>
      </c>
      <c r="N2694" s="29" t="s">
        <v>1988</v>
      </c>
      <c r="O2694" s="29" t="s">
        <v>1989</v>
      </c>
      <c r="P2694" s="29" t="s">
        <v>1981</v>
      </c>
      <c r="Q2694" s="29" t="s">
        <v>1982</v>
      </c>
      <c r="R2694" s="30">
        <v>44994</v>
      </c>
      <c r="S2694" s="30">
        <v>45020</v>
      </c>
      <c r="T2694" s="30">
        <v>45321</v>
      </c>
      <c r="U2694" s="30">
        <v>45533</v>
      </c>
      <c r="V2694" s="29" t="s">
        <v>1983</v>
      </c>
      <c r="W2694" s="29" t="s">
        <v>1984</v>
      </c>
      <c r="X2694" s="30">
        <v>44497</v>
      </c>
      <c r="Y2694" s="29" t="s">
        <v>1985</v>
      </c>
    </row>
    <row r="2695" spans="1:25" x14ac:dyDescent="0.25">
      <c r="A2695" s="28" t="s">
        <v>2515</v>
      </c>
      <c r="B2695" s="29" t="s">
        <v>2516</v>
      </c>
      <c r="C2695" s="29" t="s">
        <v>1559</v>
      </c>
      <c r="D2695" s="29" t="s">
        <v>1560</v>
      </c>
      <c r="E2695" s="29" t="s">
        <v>1560</v>
      </c>
      <c r="F2695" s="29" t="s">
        <v>1561</v>
      </c>
      <c r="G2695" s="29" t="s">
        <v>1975</v>
      </c>
      <c r="H2695" s="30">
        <v>44497</v>
      </c>
      <c r="I2695" s="30">
        <v>46022</v>
      </c>
      <c r="J2695" s="30" t="s">
        <v>1921</v>
      </c>
      <c r="K2695" s="29" t="s">
        <v>2517</v>
      </c>
      <c r="L2695" s="29" t="s">
        <v>2518</v>
      </c>
      <c r="M2695" s="29" t="s">
        <v>1978</v>
      </c>
      <c r="N2695" s="29" t="s">
        <v>1990</v>
      </c>
      <c r="O2695" s="29" t="s">
        <v>1991</v>
      </c>
      <c r="P2695" s="29" t="s">
        <v>1981</v>
      </c>
      <c r="Q2695" s="29" t="s">
        <v>1982</v>
      </c>
      <c r="R2695" s="30">
        <v>45505</v>
      </c>
      <c r="S2695" s="30">
        <v>45653</v>
      </c>
      <c r="T2695" s="30">
        <v>45536</v>
      </c>
      <c r="U2695" s="30"/>
      <c r="V2695" s="29" t="s">
        <v>1983</v>
      </c>
      <c r="W2695" s="29" t="s">
        <v>1984</v>
      </c>
      <c r="X2695" s="30">
        <v>44497</v>
      </c>
      <c r="Y2695" s="29" t="s">
        <v>1985</v>
      </c>
    </row>
    <row r="2696" spans="1:25" x14ac:dyDescent="0.25">
      <c r="A2696" s="28" t="s">
        <v>2515</v>
      </c>
      <c r="B2696" s="29" t="s">
        <v>2516</v>
      </c>
      <c r="C2696" s="29" t="s">
        <v>1559</v>
      </c>
      <c r="D2696" s="29" t="s">
        <v>1560</v>
      </c>
      <c r="E2696" s="29" t="s">
        <v>1560</v>
      </c>
      <c r="F2696" s="29" t="s">
        <v>1561</v>
      </c>
      <c r="G2696" s="29" t="s">
        <v>1975</v>
      </c>
      <c r="H2696" s="30">
        <v>44497</v>
      </c>
      <c r="I2696" s="30">
        <v>46022</v>
      </c>
      <c r="J2696" s="30" t="s">
        <v>1921</v>
      </c>
      <c r="K2696" s="29" t="s">
        <v>2517</v>
      </c>
      <c r="L2696" s="29" t="s">
        <v>2518</v>
      </c>
      <c r="M2696" s="29" t="s">
        <v>1978</v>
      </c>
      <c r="N2696" s="29" t="s">
        <v>1992</v>
      </c>
      <c r="O2696" s="29" t="s">
        <v>1993</v>
      </c>
      <c r="P2696" s="29" t="s">
        <v>1981</v>
      </c>
      <c r="Q2696" s="29" t="s">
        <v>1982</v>
      </c>
      <c r="R2696" s="30">
        <v>45762</v>
      </c>
      <c r="S2696" s="30"/>
      <c r="T2696" s="30">
        <v>45778</v>
      </c>
      <c r="U2696" s="30"/>
      <c r="V2696" s="29" t="s">
        <v>1983</v>
      </c>
      <c r="W2696" s="29" t="s">
        <v>1984</v>
      </c>
      <c r="X2696" s="30">
        <v>44497</v>
      </c>
      <c r="Y2696" s="29" t="s">
        <v>1985</v>
      </c>
    </row>
    <row r="2697" spans="1:25" x14ac:dyDescent="0.25">
      <c r="A2697" s="28" t="s">
        <v>2515</v>
      </c>
      <c r="B2697" s="29" t="s">
        <v>2516</v>
      </c>
      <c r="C2697" s="29" t="s">
        <v>1559</v>
      </c>
      <c r="D2697" s="29" t="s">
        <v>1560</v>
      </c>
      <c r="E2697" s="29" t="s">
        <v>1560</v>
      </c>
      <c r="F2697" s="29" t="s">
        <v>1561</v>
      </c>
      <c r="G2697" s="29" t="s">
        <v>1975</v>
      </c>
      <c r="H2697" s="30">
        <v>44497</v>
      </c>
      <c r="I2697" s="30">
        <v>46022</v>
      </c>
      <c r="J2697" s="30" t="s">
        <v>1921</v>
      </c>
      <c r="K2697" s="29" t="s">
        <v>2517</v>
      </c>
      <c r="L2697" s="29" t="s">
        <v>2518</v>
      </c>
      <c r="M2697" s="29" t="s">
        <v>1978</v>
      </c>
      <c r="N2697" s="29" t="s">
        <v>1994</v>
      </c>
      <c r="O2697" s="29" t="s">
        <v>1995</v>
      </c>
      <c r="P2697" s="29" t="s">
        <v>1981</v>
      </c>
      <c r="Q2697" s="29" t="s">
        <v>1982</v>
      </c>
      <c r="R2697" s="30">
        <v>45792</v>
      </c>
      <c r="S2697" s="30"/>
      <c r="T2697" s="30">
        <v>46022</v>
      </c>
      <c r="U2697" s="30"/>
      <c r="V2697" s="29" t="s">
        <v>1983</v>
      </c>
      <c r="W2697" s="29" t="s">
        <v>1984</v>
      </c>
      <c r="X2697" s="30">
        <v>44497</v>
      </c>
      <c r="Y2697" s="29" t="s">
        <v>1985</v>
      </c>
    </row>
    <row r="2698" spans="1:25" x14ac:dyDescent="0.25">
      <c r="A2698" s="28" t="s">
        <v>2515</v>
      </c>
      <c r="B2698" s="29" t="s">
        <v>2516</v>
      </c>
      <c r="C2698" s="29" t="s">
        <v>1559</v>
      </c>
      <c r="D2698" s="29" t="s">
        <v>1560</v>
      </c>
      <c r="E2698" s="29" t="s">
        <v>1560</v>
      </c>
      <c r="F2698" s="29" t="s">
        <v>1561</v>
      </c>
      <c r="G2698" s="29" t="s">
        <v>1975</v>
      </c>
      <c r="H2698" s="30">
        <v>44497</v>
      </c>
      <c r="I2698" s="30">
        <v>46022</v>
      </c>
      <c r="J2698" s="30" t="s">
        <v>1921</v>
      </c>
      <c r="K2698" s="29" t="s">
        <v>2517</v>
      </c>
      <c r="L2698" s="29" t="s">
        <v>2518</v>
      </c>
      <c r="M2698" s="29" t="s">
        <v>1978</v>
      </c>
      <c r="N2698" s="29" t="s">
        <v>1996</v>
      </c>
      <c r="O2698" s="29" t="s">
        <v>1997</v>
      </c>
      <c r="P2698" s="29" t="s">
        <v>1981</v>
      </c>
      <c r="Q2698" s="29" t="s">
        <v>1982</v>
      </c>
      <c r="R2698" s="30">
        <v>46023</v>
      </c>
      <c r="S2698" s="30"/>
      <c r="T2698" s="30">
        <v>46084</v>
      </c>
      <c r="U2698" s="30"/>
      <c r="V2698" s="29" t="s">
        <v>1983</v>
      </c>
      <c r="W2698" s="29" t="s">
        <v>1984</v>
      </c>
      <c r="X2698" s="30">
        <v>44497</v>
      </c>
      <c r="Y2698" s="29" t="s">
        <v>1985</v>
      </c>
    </row>
    <row r="2699" spans="1:25" x14ac:dyDescent="0.25">
      <c r="A2699" s="28" t="s">
        <v>2515</v>
      </c>
      <c r="B2699" s="29" t="s">
        <v>2516</v>
      </c>
      <c r="C2699" s="29" t="s">
        <v>1562</v>
      </c>
      <c r="D2699" s="29" t="s">
        <v>1563</v>
      </c>
      <c r="E2699" s="29" t="s">
        <v>1563</v>
      </c>
      <c r="F2699" s="29" t="s">
        <v>1564</v>
      </c>
      <c r="G2699" s="29" t="s">
        <v>1975</v>
      </c>
      <c r="H2699" s="30">
        <v>44783</v>
      </c>
      <c r="I2699" s="30">
        <v>45657</v>
      </c>
      <c r="J2699" s="30" t="s">
        <v>1921</v>
      </c>
      <c r="K2699" s="29" t="s">
        <v>2517</v>
      </c>
      <c r="L2699" s="29" t="s">
        <v>2518</v>
      </c>
      <c r="M2699" s="29" t="s">
        <v>1978</v>
      </c>
      <c r="N2699" s="29" t="s">
        <v>1979</v>
      </c>
      <c r="O2699" s="29" t="s">
        <v>1980</v>
      </c>
      <c r="P2699" s="29" t="s">
        <v>1981</v>
      </c>
      <c r="Q2699" s="29" t="s">
        <v>1982</v>
      </c>
      <c r="R2699" s="30">
        <v>43609</v>
      </c>
      <c r="S2699" s="30">
        <v>43609</v>
      </c>
      <c r="T2699" s="30">
        <v>43612</v>
      </c>
      <c r="U2699" s="30">
        <v>43612</v>
      </c>
      <c r="V2699" s="29" t="s">
        <v>2000</v>
      </c>
      <c r="W2699" s="29" t="s">
        <v>2001</v>
      </c>
      <c r="X2699" s="30">
        <v>44602</v>
      </c>
      <c r="Y2699" s="29" t="s">
        <v>1985</v>
      </c>
    </row>
    <row r="2700" spans="1:25" x14ac:dyDescent="0.25">
      <c r="A2700" s="28" t="s">
        <v>2515</v>
      </c>
      <c r="B2700" s="29" t="s">
        <v>2516</v>
      </c>
      <c r="C2700" s="29" t="s">
        <v>1562</v>
      </c>
      <c r="D2700" s="29" t="s">
        <v>1563</v>
      </c>
      <c r="E2700" s="29" t="s">
        <v>1563</v>
      </c>
      <c r="F2700" s="29" t="s">
        <v>1564</v>
      </c>
      <c r="G2700" s="29" t="s">
        <v>1975</v>
      </c>
      <c r="H2700" s="30">
        <v>44783</v>
      </c>
      <c r="I2700" s="30">
        <v>45657</v>
      </c>
      <c r="J2700" s="30" t="s">
        <v>1921</v>
      </c>
      <c r="K2700" s="29" t="s">
        <v>2517</v>
      </c>
      <c r="L2700" s="29" t="s">
        <v>2518</v>
      </c>
      <c r="M2700" s="29" t="s">
        <v>1978</v>
      </c>
      <c r="N2700" s="29" t="s">
        <v>1986</v>
      </c>
      <c r="O2700" s="29" t="s">
        <v>1987</v>
      </c>
      <c r="P2700" s="29" t="s">
        <v>1981</v>
      </c>
      <c r="Q2700" s="29" t="s">
        <v>1982</v>
      </c>
      <c r="R2700" s="30">
        <v>43609</v>
      </c>
      <c r="S2700" s="30">
        <v>43609</v>
      </c>
      <c r="T2700" s="30">
        <v>43612</v>
      </c>
      <c r="U2700" s="30">
        <v>43612</v>
      </c>
      <c r="V2700" s="29" t="s">
        <v>2000</v>
      </c>
      <c r="W2700" s="29" t="s">
        <v>2001</v>
      </c>
      <c r="X2700" s="30">
        <v>44602</v>
      </c>
      <c r="Y2700" s="29" t="s">
        <v>1985</v>
      </c>
    </row>
    <row r="2701" spans="1:25" x14ac:dyDescent="0.25">
      <c r="A2701" s="28" t="s">
        <v>2515</v>
      </c>
      <c r="B2701" s="29" t="s">
        <v>2516</v>
      </c>
      <c r="C2701" s="29" t="s">
        <v>1562</v>
      </c>
      <c r="D2701" s="29" t="s">
        <v>1563</v>
      </c>
      <c r="E2701" s="29" t="s">
        <v>1563</v>
      </c>
      <c r="F2701" s="29" t="s">
        <v>1564</v>
      </c>
      <c r="G2701" s="29" t="s">
        <v>1975</v>
      </c>
      <c r="H2701" s="30">
        <v>44783</v>
      </c>
      <c r="I2701" s="30">
        <v>45657</v>
      </c>
      <c r="J2701" s="30" t="s">
        <v>1921</v>
      </c>
      <c r="K2701" s="29" t="s">
        <v>2517</v>
      </c>
      <c r="L2701" s="29" t="s">
        <v>2518</v>
      </c>
      <c r="M2701" s="29" t="s">
        <v>1978</v>
      </c>
      <c r="N2701" s="29" t="s">
        <v>1988</v>
      </c>
      <c r="O2701" s="29" t="s">
        <v>1989</v>
      </c>
      <c r="P2701" s="29" t="s">
        <v>1981</v>
      </c>
      <c r="Q2701" s="29" t="s">
        <v>1982</v>
      </c>
      <c r="R2701" s="30">
        <v>43609</v>
      </c>
      <c r="S2701" s="30">
        <v>43609</v>
      </c>
      <c r="T2701" s="30">
        <v>43612</v>
      </c>
      <c r="U2701" s="30">
        <v>43612</v>
      </c>
      <c r="V2701" s="29" t="s">
        <v>2000</v>
      </c>
      <c r="W2701" s="29" t="s">
        <v>2001</v>
      </c>
      <c r="X2701" s="30">
        <v>44602</v>
      </c>
      <c r="Y2701" s="29" t="s">
        <v>1985</v>
      </c>
    </row>
    <row r="2702" spans="1:25" x14ac:dyDescent="0.25">
      <c r="A2702" s="28" t="s">
        <v>2515</v>
      </c>
      <c r="B2702" s="29" t="s">
        <v>2516</v>
      </c>
      <c r="C2702" s="29" t="s">
        <v>1562</v>
      </c>
      <c r="D2702" s="29" t="s">
        <v>1563</v>
      </c>
      <c r="E2702" s="29" t="s">
        <v>1563</v>
      </c>
      <c r="F2702" s="29" t="s">
        <v>1564</v>
      </c>
      <c r="G2702" s="29" t="s">
        <v>1975</v>
      </c>
      <c r="H2702" s="30">
        <v>44783</v>
      </c>
      <c r="I2702" s="30">
        <v>45657</v>
      </c>
      <c r="J2702" s="30" t="s">
        <v>1921</v>
      </c>
      <c r="K2702" s="29" t="s">
        <v>2517</v>
      </c>
      <c r="L2702" s="29" t="s">
        <v>2518</v>
      </c>
      <c r="M2702" s="29" t="s">
        <v>1978</v>
      </c>
      <c r="N2702" s="29" t="s">
        <v>1990</v>
      </c>
      <c r="O2702" s="29" t="s">
        <v>1991</v>
      </c>
      <c r="P2702" s="29" t="s">
        <v>1981</v>
      </c>
      <c r="Q2702" s="29" t="s">
        <v>1982</v>
      </c>
      <c r="R2702" s="30">
        <v>45137</v>
      </c>
      <c r="S2702" s="30"/>
      <c r="T2702" s="30">
        <v>45184</v>
      </c>
      <c r="U2702" s="30"/>
      <c r="V2702" s="29" t="s">
        <v>2000</v>
      </c>
      <c r="W2702" s="29" t="s">
        <v>2001</v>
      </c>
      <c r="X2702" s="30">
        <v>44602</v>
      </c>
      <c r="Y2702" s="29" t="s">
        <v>1985</v>
      </c>
    </row>
    <row r="2703" spans="1:25" x14ac:dyDescent="0.25">
      <c r="A2703" s="28" t="s">
        <v>2515</v>
      </c>
      <c r="B2703" s="29" t="s">
        <v>2516</v>
      </c>
      <c r="C2703" s="29" t="s">
        <v>1562</v>
      </c>
      <c r="D2703" s="29" t="s">
        <v>1563</v>
      </c>
      <c r="E2703" s="29" t="s">
        <v>1563</v>
      </c>
      <c r="F2703" s="29" t="s">
        <v>1564</v>
      </c>
      <c r="G2703" s="29" t="s">
        <v>1975</v>
      </c>
      <c r="H2703" s="30">
        <v>44783</v>
      </c>
      <c r="I2703" s="30">
        <v>45657</v>
      </c>
      <c r="J2703" s="30" t="s">
        <v>1921</v>
      </c>
      <c r="K2703" s="29" t="s">
        <v>2517</v>
      </c>
      <c r="L2703" s="29" t="s">
        <v>2518</v>
      </c>
      <c r="M2703" s="29" t="s">
        <v>1978</v>
      </c>
      <c r="N2703" s="29" t="s">
        <v>1992</v>
      </c>
      <c r="O2703" s="29" t="s">
        <v>1993</v>
      </c>
      <c r="P2703" s="29" t="s">
        <v>1981</v>
      </c>
      <c r="Q2703" s="29" t="s">
        <v>1982</v>
      </c>
      <c r="R2703" s="30">
        <v>45170</v>
      </c>
      <c r="S2703" s="30"/>
      <c r="T2703" s="30">
        <v>45214</v>
      </c>
      <c r="U2703" s="30"/>
      <c r="V2703" s="29" t="s">
        <v>2000</v>
      </c>
      <c r="W2703" s="29" t="s">
        <v>2001</v>
      </c>
      <c r="X2703" s="30">
        <v>44602</v>
      </c>
      <c r="Y2703" s="29" t="s">
        <v>1985</v>
      </c>
    </row>
    <row r="2704" spans="1:25" x14ac:dyDescent="0.25">
      <c r="A2704" s="28" t="s">
        <v>2515</v>
      </c>
      <c r="B2704" s="29" t="s">
        <v>2516</v>
      </c>
      <c r="C2704" s="29" t="s">
        <v>1562</v>
      </c>
      <c r="D2704" s="29" t="s">
        <v>1563</v>
      </c>
      <c r="E2704" s="29" t="s">
        <v>1563</v>
      </c>
      <c r="F2704" s="29" t="s">
        <v>1564</v>
      </c>
      <c r="G2704" s="29" t="s">
        <v>1975</v>
      </c>
      <c r="H2704" s="30">
        <v>44783</v>
      </c>
      <c r="I2704" s="30">
        <v>45657</v>
      </c>
      <c r="J2704" s="30" t="s">
        <v>1921</v>
      </c>
      <c r="K2704" s="29" t="s">
        <v>2517</v>
      </c>
      <c r="L2704" s="29" t="s">
        <v>2518</v>
      </c>
      <c r="M2704" s="29" t="s">
        <v>1978</v>
      </c>
      <c r="N2704" s="29" t="s">
        <v>1994</v>
      </c>
      <c r="O2704" s="29" t="s">
        <v>1995</v>
      </c>
      <c r="P2704" s="29" t="s">
        <v>1981</v>
      </c>
      <c r="Q2704" s="29" t="s">
        <v>1982</v>
      </c>
      <c r="R2704" s="30">
        <v>45200</v>
      </c>
      <c r="S2704" s="30"/>
      <c r="T2704" s="30">
        <v>45611</v>
      </c>
      <c r="U2704" s="30"/>
      <c r="V2704" s="29" t="s">
        <v>2000</v>
      </c>
      <c r="W2704" s="29" t="s">
        <v>2001</v>
      </c>
      <c r="X2704" s="30">
        <v>44602</v>
      </c>
      <c r="Y2704" s="29" t="s">
        <v>1985</v>
      </c>
    </row>
    <row r="2705" spans="1:25" x14ac:dyDescent="0.25">
      <c r="A2705" s="28" t="s">
        <v>2515</v>
      </c>
      <c r="B2705" s="29" t="s">
        <v>2516</v>
      </c>
      <c r="C2705" s="29" t="s">
        <v>1562</v>
      </c>
      <c r="D2705" s="29" t="s">
        <v>1563</v>
      </c>
      <c r="E2705" s="29" t="s">
        <v>1563</v>
      </c>
      <c r="F2705" s="29" t="s">
        <v>1564</v>
      </c>
      <c r="G2705" s="29" t="s">
        <v>1975</v>
      </c>
      <c r="H2705" s="30">
        <v>44783</v>
      </c>
      <c r="I2705" s="30">
        <v>45657</v>
      </c>
      <c r="J2705" s="30" t="s">
        <v>1921</v>
      </c>
      <c r="K2705" s="29" t="s">
        <v>2517</v>
      </c>
      <c r="L2705" s="29" t="s">
        <v>2518</v>
      </c>
      <c r="M2705" s="29" t="s">
        <v>1978</v>
      </c>
      <c r="N2705" s="29" t="s">
        <v>1996</v>
      </c>
      <c r="O2705" s="29" t="s">
        <v>1997</v>
      </c>
      <c r="P2705" s="29" t="s">
        <v>1981</v>
      </c>
      <c r="Q2705" s="29" t="s">
        <v>1982</v>
      </c>
      <c r="R2705" s="30">
        <v>45597</v>
      </c>
      <c r="S2705" s="30"/>
      <c r="T2705" s="30">
        <v>45657</v>
      </c>
      <c r="U2705" s="30"/>
      <c r="V2705" s="29" t="s">
        <v>2000</v>
      </c>
      <c r="W2705" s="29" t="s">
        <v>2001</v>
      </c>
      <c r="X2705" s="30">
        <v>44602</v>
      </c>
      <c r="Y2705" s="29" t="s">
        <v>1985</v>
      </c>
    </row>
    <row r="2706" spans="1:25" x14ac:dyDescent="0.25">
      <c r="A2706" s="28" t="s">
        <v>2515</v>
      </c>
      <c r="B2706" s="29" t="s">
        <v>2516</v>
      </c>
      <c r="C2706" s="29" t="s">
        <v>1565</v>
      </c>
      <c r="D2706" s="29" t="s">
        <v>1566</v>
      </c>
      <c r="E2706" s="29" t="s">
        <v>1566</v>
      </c>
      <c r="F2706" s="29" t="s">
        <v>1567</v>
      </c>
      <c r="G2706" s="29" t="s">
        <v>1975</v>
      </c>
      <c r="H2706" s="30">
        <v>44927</v>
      </c>
      <c r="I2706" s="30">
        <v>45657</v>
      </c>
      <c r="J2706" s="30" t="s">
        <v>1921</v>
      </c>
      <c r="K2706" s="29" t="s">
        <v>2517</v>
      </c>
      <c r="L2706" s="29" t="s">
        <v>2518</v>
      </c>
      <c r="M2706" s="29" t="s">
        <v>1978</v>
      </c>
      <c r="N2706" s="29" t="s">
        <v>1979</v>
      </c>
      <c r="O2706" s="29" t="s">
        <v>1980</v>
      </c>
      <c r="P2706" s="29" t="s">
        <v>1981</v>
      </c>
      <c r="Q2706" s="29" t="s">
        <v>1982</v>
      </c>
      <c r="R2706" s="30">
        <v>44102</v>
      </c>
      <c r="S2706" s="30">
        <v>44102</v>
      </c>
      <c r="T2706" s="30">
        <v>44127</v>
      </c>
      <c r="U2706" s="30">
        <v>44127</v>
      </c>
      <c r="V2706" s="29" t="s">
        <v>1983</v>
      </c>
      <c r="W2706" s="29" t="s">
        <v>1984</v>
      </c>
      <c r="X2706" s="30">
        <v>44208</v>
      </c>
      <c r="Y2706" s="29" t="s">
        <v>1985</v>
      </c>
    </row>
    <row r="2707" spans="1:25" x14ac:dyDescent="0.25">
      <c r="A2707" s="28" t="s">
        <v>2515</v>
      </c>
      <c r="B2707" s="29" t="s">
        <v>2516</v>
      </c>
      <c r="C2707" s="29" t="s">
        <v>1565</v>
      </c>
      <c r="D2707" s="29" t="s">
        <v>1566</v>
      </c>
      <c r="E2707" s="29" t="s">
        <v>1566</v>
      </c>
      <c r="F2707" s="29" t="s">
        <v>1567</v>
      </c>
      <c r="G2707" s="29" t="s">
        <v>1975</v>
      </c>
      <c r="H2707" s="30">
        <v>44927</v>
      </c>
      <c r="I2707" s="30">
        <v>45657</v>
      </c>
      <c r="J2707" s="30" t="s">
        <v>1921</v>
      </c>
      <c r="K2707" s="29" t="s">
        <v>2517</v>
      </c>
      <c r="L2707" s="29" t="s">
        <v>2518</v>
      </c>
      <c r="M2707" s="29" t="s">
        <v>1978</v>
      </c>
      <c r="N2707" s="29" t="s">
        <v>1986</v>
      </c>
      <c r="O2707" s="29" t="s">
        <v>1987</v>
      </c>
      <c r="P2707" s="29" t="s">
        <v>1981</v>
      </c>
      <c r="Q2707" s="29" t="s">
        <v>1982</v>
      </c>
      <c r="R2707" s="30">
        <v>44102</v>
      </c>
      <c r="S2707" s="30">
        <v>44102</v>
      </c>
      <c r="T2707" s="30">
        <v>44127</v>
      </c>
      <c r="U2707" s="30">
        <v>44127</v>
      </c>
      <c r="V2707" s="29" t="s">
        <v>1983</v>
      </c>
      <c r="W2707" s="29" t="s">
        <v>1984</v>
      </c>
      <c r="X2707" s="30">
        <v>44208</v>
      </c>
      <c r="Y2707" s="29" t="s">
        <v>1985</v>
      </c>
    </row>
    <row r="2708" spans="1:25" x14ac:dyDescent="0.25">
      <c r="A2708" s="28" t="s">
        <v>2515</v>
      </c>
      <c r="B2708" s="29" t="s">
        <v>2516</v>
      </c>
      <c r="C2708" s="29" t="s">
        <v>1565</v>
      </c>
      <c r="D2708" s="29" t="s">
        <v>1566</v>
      </c>
      <c r="E2708" s="29" t="s">
        <v>1566</v>
      </c>
      <c r="F2708" s="29" t="s">
        <v>1567</v>
      </c>
      <c r="G2708" s="29" t="s">
        <v>1975</v>
      </c>
      <c r="H2708" s="30">
        <v>44927</v>
      </c>
      <c r="I2708" s="30">
        <v>45657</v>
      </c>
      <c r="J2708" s="30" t="s">
        <v>1921</v>
      </c>
      <c r="K2708" s="29" t="s">
        <v>2517</v>
      </c>
      <c r="L2708" s="29" t="s">
        <v>2518</v>
      </c>
      <c r="M2708" s="29" t="s">
        <v>1978</v>
      </c>
      <c r="N2708" s="29" t="s">
        <v>1988</v>
      </c>
      <c r="O2708" s="29" t="s">
        <v>1989</v>
      </c>
      <c r="P2708" s="29" t="s">
        <v>1981</v>
      </c>
      <c r="Q2708" s="29" t="s">
        <v>1982</v>
      </c>
      <c r="R2708" s="30">
        <v>44102</v>
      </c>
      <c r="S2708" s="30">
        <v>44102</v>
      </c>
      <c r="T2708" s="30">
        <v>44127</v>
      </c>
      <c r="U2708" s="30">
        <v>44127</v>
      </c>
      <c r="V2708" s="29" t="s">
        <v>1983</v>
      </c>
      <c r="W2708" s="29" t="s">
        <v>1984</v>
      </c>
      <c r="X2708" s="30">
        <v>44208</v>
      </c>
      <c r="Y2708" s="29" t="s">
        <v>1985</v>
      </c>
    </row>
    <row r="2709" spans="1:25" x14ac:dyDescent="0.25">
      <c r="A2709" s="28" t="s">
        <v>2515</v>
      </c>
      <c r="B2709" s="29" t="s">
        <v>2516</v>
      </c>
      <c r="C2709" s="29" t="s">
        <v>1565</v>
      </c>
      <c r="D2709" s="29" t="s">
        <v>1566</v>
      </c>
      <c r="E2709" s="29" t="s">
        <v>1566</v>
      </c>
      <c r="F2709" s="29" t="s">
        <v>1567</v>
      </c>
      <c r="G2709" s="29" t="s">
        <v>1975</v>
      </c>
      <c r="H2709" s="30">
        <v>44927</v>
      </c>
      <c r="I2709" s="30">
        <v>45657</v>
      </c>
      <c r="J2709" s="30" t="s">
        <v>1921</v>
      </c>
      <c r="K2709" s="29" t="s">
        <v>2517</v>
      </c>
      <c r="L2709" s="29" t="s">
        <v>2518</v>
      </c>
      <c r="M2709" s="29" t="s">
        <v>1978</v>
      </c>
      <c r="N2709" s="29" t="s">
        <v>1990</v>
      </c>
      <c r="O2709" s="29" t="s">
        <v>1991</v>
      </c>
      <c r="P2709" s="29" t="s">
        <v>1981</v>
      </c>
      <c r="Q2709" s="29" t="s">
        <v>1982</v>
      </c>
      <c r="R2709" s="30">
        <v>45229</v>
      </c>
      <c r="S2709" s="30">
        <v>45427</v>
      </c>
      <c r="T2709" s="30">
        <v>45291</v>
      </c>
      <c r="U2709" s="30">
        <v>45511</v>
      </c>
      <c r="V2709" s="29" t="s">
        <v>1983</v>
      </c>
      <c r="W2709" s="29" t="s">
        <v>1984</v>
      </c>
      <c r="X2709" s="30">
        <v>44208</v>
      </c>
      <c r="Y2709" s="29" t="s">
        <v>1985</v>
      </c>
    </row>
    <row r="2710" spans="1:25" x14ac:dyDescent="0.25">
      <c r="A2710" s="28" t="s">
        <v>2515</v>
      </c>
      <c r="B2710" s="29" t="s">
        <v>2516</v>
      </c>
      <c r="C2710" s="29" t="s">
        <v>1565</v>
      </c>
      <c r="D2710" s="29" t="s">
        <v>1566</v>
      </c>
      <c r="E2710" s="29" t="s">
        <v>1566</v>
      </c>
      <c r="F2710" s="29" t="s">
        <v>1567</v>
      </c>
      <c r="G2710" s="29" t="s">
        <v>1975</v>
      </c>
      <c r="H2710" s="30">
        <v>44927</v>
      </c>
      <c r="I2710" s="30">
        <v>45657</v>
      </c>
      <c r="J2710" s="30" t="s">
        <v>1921</v>
      </c>
      <c r="K2710" s="29" t="s">
        <v>2517</v>
      </c>
      <c r="L2710" s="29" t="s">
        <v>2518</v>
      </c>
      <c r="M2710" s="29" t="s">
        <v>1978</v>
      </c>
      <c r="N2710" s="29" t="s">
        <v>1992</v>
      </c>
      <c r="O2710" s="29" t="s">
        <v>1993</v>
      </c>
      <c r="P2710" s="29" t="s">
        <v>1981</v>
      </c>
      <c r="Q2710" s="29" t="s">
        <v>1982</v>
      </c>
      <c r="R2710" s="30">
        <v>45779</v>
      </c>
      <c r="S2710" s="30"/>
      <c r="T2710" s="30">
        <v>45779</v>
      </c>
      <c r="U2710" s="30"/>
      <c r="V2710" s="29" t="s">
        <v>1983</v>
      </c>
      <c r="W2710" s="29" t="s">
        <v>1984</v>
      </c>
      <c r="X2710" s="30">
        <v>44208</v>
      </c>
      <c r="Y2710" s="29" t="s">
        <v>1985</v>
      </c>
    </row>
    <row r="2711" spans="1:25" x14ac:dyDescent="0.25">
      <c r="A2711" s="28" t="s">
        <v>2515</v>
      </c>
      <c r="B2711" s="29" t="s">
        <v>2516</v>
      </c>
      <c r="C2711" s="29" t="s">
        <v>1565</v>
      </c>
      <c r="D2711" s="29" t="s">
        <v>1566</v>
      </c>
      <c r="E2711" s="29" t="s">
        <v>1566</v>
      </c>
      <c r="F2711" s="29" t="s">
        <v>1567</v>
      </c>
      <c r="G2711" s="29" t="s">
        <v>1975</v>
      </c>
      <c r="H2711" s="30">
        <v>44927</v>
      </c>
      <c r="I2711" s="30">
        <v>45657</v>
      </c>
      <c r="J2711" s="30" t="s">
        <v>1921</v>
      </c>
      <c r="K2711" s="29" t="s">
        <v>2517</v>
      </c>
      <c r="L2711" s="29" t="s">
        <v>2518</v>
      </c>
      <c r="M2711" s="29" t="s">
        <v>1978</v>
      </c>
      <c r="N2711" s="29" t="s">
        <v>1994</v>
      </c>
      <c r="O2711" s="29" t="s">
        <v>1995</v>
      </c>
      <c r="P2711" s="29" t="s">
        <v>1981</v>
      </c>
      <c r="Q2711" s="29" t="s">
        <v>1982</v>
      </c>
      <c r="R2711" s="30">
        <v>45427</v>
      </c>
      <c r="S2711" s="30"/>
      <c r="T2711" s="30">
        <v>45657</v>
      </c>
      <c r="U2711" s="30"/>
      <c r="V2711" s="29" t="s">
        <v>1983</v>
      </c>
      <c r="W2711" s="29" t="s">
        <v>1984</v>
      </c>
      <c r="X2711" s="30">
        <v>44208</v>
      </c>
      <c r="Y2711" s="29" t="s">
        <v>1985</v>
      </c>
    </row>
    <row r="2712" spans="1:25" x14ac:dyDescent="0.25">
      <c r="A2712" s="28" t="s">
        <v>2515</v>
      </c>
      <c r="B2712" s="29" t="s">
        <v>2516</v>
      </c>
      <c r="C2712" s="29" t="s">
        <v>1565</v>
      </c>
      <c r="D2712" s="29" t="s">
        <v>1566</v>
      </c>
      <c r="E2712" s="29" t="s">
        <v>1566</v>
      </c>
      <c r="F2712" s="29" t="s">
        <v>1567</v>
      </c>
      <c r="G2712" s="29" t="s">
        <v>1975</v>
      </c>
      <c r="H2712" s="30">
        <v>44927</v>
      </c>
      <c r="I2712" s="30">
        <v>45657</v>
      </c>
      <c r="J2712" s="30" t="s">
        <v>1921</v>
      </c>
      <c r="K2712" s="29" t="s">
        <v>2517</v>
      </c>
      <c r="L2712" s="29" t="s">
        <v>2518</v>
      </c>
      <c r="M2712" s="29" t="s">
        <v>1978</v>
      </c>
      <c r="N2712" s="29" t="s">
        <v>1996</v>
      </c>
      <c r="O2712" s="29" t="s">
        <v>1997</v>
      </c>
      <c r="P2712" s="29" t="s">
        <v>1981</v>
      </c>
      <c r="Q2712" s="29" t="s">
        <v>1982</v>
      </c>
      <c r="R2712" s="30">
        <v>45672</v>
      </c>
      <c r="S2712" s="30"/>
      <c r="T2712" s="30">
        <v>45703</v>
      </c>
      <c r="U2712" s="30"/>
      <c r="V2712" s="29" t="s">
        <v>1983</v>
      </c>
      <c r="W2712" s="29" t="s">
        <v>1984</v>
      </c>
      <c r="X2712" s="30">
        <v>44208</v>
      </c>
      <c r="Y2712" s="29" t="s">
        <v>1985</v>
      </c>
    </row>
    <row r="2713" spans="1:25" x14ac:dyDescent="0.25">
      <c r="A2713" s="28" t="s">
        <v>1973</v>
      </c>
      <c r="B2713" s="29" t="s">
        <v>1974</v>
      </c>
      <c r="C2713" s="29" t="s">
        <v>77</v>
      </c>
      <c r="D2713" s="29" t="s">
        <v>78</v>
      </c>
      <c r="E2713" s="29" t="s">
        <v>78</v>
      </c>
      <c r="F2713" s="29" t="s">
        <v>79</v>
      </c>
      <c r="G2713" s="29" t="s">
        <v>1975</v>
      </c>
      <c r="H2713" s="30">
        <v>44351</v>
      </c>
      <c r="I2713" s="30">
        <v>46387</v>
      </c>
      <c r="J2713" s="30" t="s">
        <v>1921</v>
      </c>
      <c r="K2713" s="29" t="s">
        <v>1976</v>
      </c>
      <c r="L2713" s="29" t="s">
        <v>1977</v>
      </c>
      <c r="M2713" s="29" t="s">
        <v>1978</v>
      </c>
      <c r="N2713" s="29" t="s">
        <v>1979</v>
      </c>
      <c r="O2713" s="29" t="s">
        <v>1980</v>
      </c>
      <c r="P2713" s="29" t="s">
        <v>1981</v>
      </c>
      <c r="Q2713" s="29" t="s">
        <v>1982</v>
      </c>
      <c r="R2713" s="30">
        <v>44354</v>
      </c>
      <c r="S2713" s="30">
        <v>44354</v>
      </c>
      <c r="T2713" s="30">
        <v>44355</v>
      </c>
      <c r="U2713" s="30">
        <v>44355</v>
      </c>
      <c r="V2713" s="29" t="s">
        <v>1983</v>
      </c>
      <c r="W2713" s="29" t="s">
        <v>1984</v>
      </c>
      <c r="X2713" s="30">
        <v>44652</v>
      </c>
      <c r="Y2713" s="29" t="s">
        <v>1985</v>
      </c>
    </row>
    <row r="2714" spans="1:25" x14ac:dyDescent="0.25">
      <c r="A2714" s="28" t="s">
        <v>1973</v>
      </c>
      <c r="B2714" s="29" t="s">
        <v>1974</v>
      </c>
      <c r="C2714" s="29" t="s">
        <v>77</v>
      </c>
      <c r="D2714" s="29" t="s">
        <v>78</v>
      </c>
      <c r="E2714" s="29" t="s">
        <v>78</v>
      </c>
      <c r="F2714" s="29" t="s">
        <v>79</v>
      </c>
      <c r="G2714" s="29" t="s">
        <v>1975</v>
      </c>
      <c r="H2714" s="30">
        <v>44351</v>
      </c>
      <c r="I2714" s="30">
        <v>46387</v>
      </c>
      <c r="J2714" s="30" t="s">
        <v>1921</v>
      </c>
      <c r="K2714" s="29" t="s">
        <v>1976</v>
      </c>
      <c r="L2714" s="29" t="s">
        <v>1977</v>
      </c>
      <c r="M2714" s="29" t="s">
        <v>1978</v>
      </c>
      <c r="N2714" s="29" t="s">
        <v>1986</v>
      </c>
      <c r="O2714" s="29" t="s">
        <v>1987</v>
      </c>
      <c r="P2714" s="29" t="s">
        <v>1981</v>
      </c>
      <c r="Q2714" s="29" t="s">
        <v>1982</v>
      </c>
      <c r="R2714" s="30">
        <v>45168</v>
      </c>
      <c r="S2714" s="30">
        <v>45138</v>
      </c>
      <c r="T2714" s="30">
        <v>45565</v>
      </c>
      <c r="U2714" s="30"/>
      <c r="V2714" s="29" t="s">
        <v>1983</v>
      </c>
      <c r="W2714" s="29" t="s">
        <v>1984</v>
      </c>
      <c r="X2714" s="30">
        <v>44652</v>
      </c>
      <c r="Y2714" s="29" t="s">
        <v>1985</v>
      </c>
    </row>
    <row r="2715" spans="1:25" x14ac:dyDescent="0.25">
      <c r="A2715" s="28" t="s">
        <v>1973</v>
      </c>
      <c r="B2715" s="29" t="s">
        <v>1974</v>
      </c>
      <c r="C2715" s="29" t="s">
        <v>77</v>
      </c>
      <c r="D2715" s="29" t="s">
        <v>78</v>
      </c>
      <c r="E2715" s="29" t="s">
        <v>78</v>
      </c>
      <c r="F2715" s="29" t="s">
        <v>79</v>
      </c>
      <c r="G2715" s="29" t="s">
        <v>1975</v>
      </c>
      <c r="H2715" s="30">
        <v>44351</v>
      </c>
      <c r="I2715" s="30">
        <v>46387</v>
      </c>
      <c r="J2715" s="30" t="s">
        <v>1921</v>
      </c>
      <c r="K2715" s="29" t="s">
        <v>1976</v>
      </c>
      <c r="L2715" s="29" t="s">
        <v>1977</v>
      </c>
      <c r="M2715" s="29" t="s">
        <v>1978</v>
      </c>
      <c r="N2715" s="29" t="s">
        <v>1988</v>
      </c>
      <c r="O2715" s="29" t="s">
        <v>1989</v>
      </c>
      <c r="P2715" s="29" t="s">
        <v>1981</v>
      </c>
      <c r="Q2715" s="29" t="s">
        <v>1982</v>
      </c>
      <c r="R2715" s="30">
        <v>45168</v>
      </c>
      <c r="S2715" s="30">
        <v>45138</v>
      </c>
      <c r="T2715" s="30">
        <v>45565</v>
      </c>
      <c r="U2715" s="30"/>
      <c r="V2715" s="29" t="s">
        <v>1983</v>
      </c>
      <c r="W2715" s="29" t="s">
        <v>1984</v>
      </c>
      <c r="X2715" s="30">
        <v>44652</v>
      </c>
      <c r="Y2715" s="29" t="s">
        <v>1985</v>
      </c>
    </row>
    <row r="2716" spans="1:25" x14ac:dyDescent="0.25">
      <c r="A2716" s="28" t="s">
        <v>1973</v>
      </c>
      <c r="B2716" s="29" t="s">
        <v>1974</v>
      </c>
      <c r="C2716" s="29" t="s">
        <v>77</v>
      </c>
      <c r="D2716" s="29" t="s">
        <v>78</v>
      </c>
      <c r="E2716" s="29" t="s">
        <v>78</v>
      </c>
      <c r="F2716" s="29" t="s">
        <v>79</v>
      </c>
      <c r="G2716" s="29" t="s">
        <v>1975</v>
      </c>
      <c r="H2716" s="30">
        <v>44351</v>
      </c>
      <c r="I2716" s="30">
        <v>46387</v>
      </c>
      <c r="J2716" s="30" t="s">
        <v>1921</v>
      </c>
      <c r="K2716" s="29" t="s">
        <v>1976</v>
      </c>
      <c r="L2716" s="29" t="s">
        <v>1977</v>
      </c>
      <c r="M2716" s="29" t="s">
        <v>1978</v>
      </c>
      <c r="N2716" s="29" t="s">
        <v>1990</v>
      </c>
      <c r="O2716" s="29" t="s">
        <v>1991</v>
      </c>
      <c r="P2716" s="29" t="s">
        <v>1981</v>
      </c>
      <c r="Q2716" s="29" t="s">
        <v>1982</v>
      </c>
      <c r="R2716" s="30">
        <v>45595</v>
      </c>
      <c r="S2716" s="30"/>
      <c r="T2716" s="30">
        <v>45656</v>
      </c>
      <c r="U2716" s="30"/>
      <c r="V2716" s="29" t="s">
        <v>1983</v>
      </c>
      <c r="W2716" s="29" t="s">
        <v>1984</v>
      </c>
      <c r="X2716" s="30">
        <v>44652</v>
      </c>
      <c r="Y2716" s="29" t="s">
        <v>1985</v>
      </c>
    </row>
    <row r="2717" spans="1:25" x14ac:dyDescent="0.25">
      <c r="A2717" s="28" t="s">
        <v>1973</v>
      </c>
      <c r="B2717" s="29" t="s">
        <v>1974</v>
      </c>
      <c r="C2717" s="29" t="s">
        <v>77</v>
      </c>
      <c r="D2717" s="29" t="s">
        <v>78</v>
      </c>
      <c r="E2717" s="29" t="s">
        <v>78</v>
      </c>
      <c r="F2717" s="29" t="s">
        <v>79</v>
      </c>
      <c r="G2717" s="29" t="s">
        <v>1975</v>
      </c>
      <c r="H2717" s="30">
        <v>44351</v>
      </c>
      <c r="I2717" s="30">
        <v>46387</v>
      </c>
      <c r="J2717" s="30" t="s">
        <v>1921</v>
      </c>
      <c r="K2717" s="29" t="s">
        <v>1976</v>
      </c>
      <c r="L2717" s="29" t="s">
        <v>1977</v>
      </c>
      <c r="M2717" s="29" t="s">
        <v>1978</v>
      </c>
      <c r="N2717" s="29" t="s">
        <v>1992</v>
      </c>
      <c r="O2717" s="29" t="s">
        <v>1993</v>
      </c>
      <c r="P2717" s="29" t="s">
        <v>1981</v>
      </c>
      <c r="Q2717" s="29" t="s">
        <v>1982</v>
      </c>
      <c r="R2717" s="30">
        <v>46295</v>
      </c>
      <c r="S2717" s="30"/>
      <c r="T2717" s="30">
        <v>46386</v>
      </c>
      <c r="U2717" s="30"/>
      <c r="V2717" s="29" t="s">
        <v>1983</v>
      </c>
      <c r="W2717" s="29" t="s">
        <v>1984</v>
      </c>
      <c r="X2717" s="30">
        <v>44652</v>
      </c>
      <c r="Y2717" s="29" t="s">
        <v>1985</v>
      </c>
    </row>
    <row r="2718" spans="1:25" x14ac:dyDescent="0.25">
      <c r="A2718" s="28" t="s">
        <v>1973</v>
      </c>
      <c r="B2718" s="29" t="s">
        <v>1974</v>
      </c>
      <c r="C2718" s="29" t="s">
        <v>77</v>
      </c>
      <c r="D2718" s="29" t="s">
        <v>78</v>
      </c>
      <c r="E2718" s="29" t="s">
        <v>78</v>
      </c>
      <c r="F2718" s="29" t="s">
        <v>79</v>
      </c>
      <c r="G2718" s="29" t="s">
        <v>1975</v>
      </c>
      <c r="H2718" s="30">
        <v>44351</v>
      </c>
      <c r="I2718" s="30">
        <v>46387</v>
      </c>
      <c r="J2718" s="30" t="s">
        <v>1921</v>
      </c>
      <c r="K2718" s="29" t="s">
        <v>1976</v>
      </c>
      <c r="L2718" s="29" t="s">
        <v>1977</v>
      </c>
      <c r="M2718" s="29" t="s">
        <v>1978</v>
      </c>
      <c r="N2718" s="29" t="s">
        <v>1994</v>
      </c>
      <c r="O2718" s="29" t="s">
        <v>1995</v>
      </c>
      <c r="P2718" s="29" t="s">
        <v>1981</v>
      </c>
      <c r="Q2718" s="29" t="s">
        <v>1982</v>
      </c>
      <c r="R2718" s="30">
        <v>45746</v>
      </c>
      <c r="S2718" s="30"/>
      <c r="T2718" s="30">
        <v>46203</v>
      </c>
      <c r="U2718" s="30"/>
      <c r="V2718" s="29" t="s">
        <v>1983</v>
      </c>
      <c r="W2718" s="29" t="s">
        <v>1984</v>
      </c>
      <c r="X2718" s="30">
        <v>44652</v>
      </c>
      <c r="Y2718" s="29" t="s">
        <v>1985</v>
      </c>
    </row>
    <row r="2719" spans="1:25" x14ac:dyDescent="0.25">
      <c r="A2719" s="28" t="s">
        <v>1973</v>
      </c>
      <c r="B2719" s="29" t="s">
        <v>1974</v>
      </c>
      <c r="C2719" s="29" t="s">
        <v>77</v>
      </c>
      <c r="D2719" s="29" t="s">
        <v>78</v>
      </c>
      <c r="E2719" s="29" t="s">
        <v>78</v>
      </c>
      <c r="F2719" s="29" t="s">
        <v>79</v>
      </c>
      <c r="G2719" s="29" t="s">
        <v>1975</v>
      </c>
      <c r="H2719" s="30">
        <v>44351</v>
      </c>
      <c r="I2719" s="30">
        <v>46387</v>
      </c>
      <c r="J2719" s="30" t="s">
        <v>1921</v>
      </c>
      <c r="K2719" s="29" t="s">
        <v>1976</v>
      </c>
      <c r="L2719" s="29" t="s">
        <v>1977</v>
      </c>
      <c r="M2719" s="29" t="s">
        <v>1978</v>
      </c>
      <c r="N2719" s="29" t="s">
        <v>1996</v>
      </c>
      <c r="O2719" s="29" t="s">
        <v>1997</v>
      </c>
      <c r="P2719" s="29" t="s">
        <v>1981</v>
      </c>
      <c r="Q2719" s="29" t="s">
        <v>1982</v>
      </c>
      <c r="R2719" s="30">
        <v>46203</v>
      </c>
      <c r="S2719" s="30"/>
      <c r="T2719" s="30">
        <v>46295</v>
      </c>
      <c r="U2719" s="30"/>
      <c r="V2719" s="29" t="s">
        <v>1983</v>
      </c>
      <c r="W2719" s="29" t="s">
        <v>1984</v>
      </c>
      <c r="X2719" s="30">
        <v>44652</v>
      </c>
      <c r="Y2719" s="29" t="s">
        <v>1985</v>
      </c>
    </row>
    <row r="2720" spans="1:25" x14ac:dyDescent="0.25">
      <c r="A2720" s="28" t="s">
        <v>1973</v>
      </c>
      <c r="B2720" s="29" t="s">
        <v>1974</v>
      </c>
      <c r="C2720" s="29" t="s">
        <v>80</v>
      </c>
      <c r="D2720" s="29" t="s">
        <v>81</v>
      </c>
      <c r="E2720" s="29" t="s">
        <v>81</v>
      </c>
      <c r="F2720" s="29" t="s">
        <v>82</v>
      </c>
      <c r="G2720" s="29" t="s">
        <v>1975</v>
      </c>
      <c r="H2720" s="30">
        <v>44370</v>
      </c>
      <c r="I2720" s="30">
        <v>46387</v>
      </c>
      <c r="J2720" s="30" t="s">
        <v>1921</v>
      </c>
      <c r="K2720" s="29" t="s">
        <v>1976</v>
      </c>
      <c r="L2720" s="29" t="s">
        <v>1977</v>
      </c>
      <c r="M2720" s="29" t="s">
        <v>1978</v>
      </c>
      <c r="N2720" s="29" t="s">
        <v>1979</v>
      </c>
      <c r="O2720" s="29" t="s">
        <v>1980</v>
      </c>
      <c r="P2720" s="29" t="s">
        <v>1981</v>
      </c>
      <c r="Q2720" s="29" t="s">
        <v>1982</v>
      </c>
      <c r="R2720" s="30">
        <v>44319</v>
      </c>
      <c r="S2720" s="30">
        <v>44319</v>
      </c>
      <c r="T2720" s="30">
        <v>44369</v>
      </c>
      <c r="U2720" s="30">
        <v>44369</v>
      </c>
      <c r="V2720" s="29" t="s">
        <v>1983</v>
      </c>
      <c r="W2720" s="29" t="s">
        <v>1984</v>
      </c>
      <c r="X2720" s="30">
        <v>44562</v>
      </c>
      <c r="Y2720" s="29" t="s">
        <v>1985</v>
      </c>
    </row>
    <row r="2721" spans="1:25" x14ac:dyDescent="0.25">
      <c r="A2721" s="28" t="s">
        <v>1973</v>
      </c>
      <c r="B2721" s="29" t="s">
        <v>1974</v>
      </c>
      <c r="C2721" s="29" t="s">
        <v>80</v>
      </c>
      <c r="D2721" s="29" t="s">
        <v>81</v>
      </c>
      <c r="E2721" s="29" t="s">
        <v>81</v>
      </c>
      <c r="F2721" s="29" t="s">
        <v>82</v>
      </c>
      <c r="G2721" s="29" t="s">
        <v>1975</v>
      </c>
      <c r="H2721" s="30">
        <v>44370</v>
      </c>
      <c r="I2721" s="30">
        <v>46387</v>
      </c>
      <c r="J2721" s="30" t="s">
        <v>1921</v>
      </c>
      <c r="K2721" s="29" t="s">
        <v>1976</v>
      </c>
      <c r="L2721" s="29" t="s">
        <v>1977</v>
      </c>
      <c r="M2721" s="29" t="s">
        <v>1978</v>
      </c>
      <c r="N2721" s="29" t="s">
        <v>1986</v>
      </c>
      <c r="O2721" s="29" t="s">
        <v>1987</v>
      </c>
      <c r="P2721" s="29" t="s">
        <v>1981</v>
      </c>
      <c r="Q2721" s="29" t="s">
        <v>1982</v>
      </c>
      <c r="R2721" s="30">
        <v>44752</v>
      </c>
      <c r="S2721" s="30">
        <v>44802</v>
      </c>
      <c r="T2721" s="30">
        <v>44773</v>
      </c>
      <c r="U2721" s="30">
        <v>44858</v>
      </c>
      <c r="V2721" s="29" t="s">
        <v>1983</v>
      </c>
      <c r="W2721" s="29" t="s">
        <v>1984</v>
      </c>
      <c r="X2721" s="30">
        <v>44562</v>
      </c>
      <c r="Y2721" s="29" t="s">
        <v>1985</v>
      </c>
    </row>
    <row r="2722" spans="1:25" x14ac:dyDescent="0.25">
      <c r="A2722" s="28" t="s">
        <v>1973</v>
      </c>
      <c r="B2722" s="29" t="s">
        <v>1974</v>
      </c>
      <c r="C2722" s="29" t="s">
        <v>80</v>
      </c>
      <c r="D2722" s="29" t="s">
        <v>81</v>
      </c>
      <c r="E2722" s="29" t="s">
        <v>81</v>
      </c>
      <c r="F2722" s="29" t="s">
        <v>82</v>
      </c>
      <c r="G2722" s="29" t="s">
        <v>1975</v>
      </c>
      <c r="H2722" s="30">
        <v>44370</v>
      </c>
      <c r="I2722" s="30">
        <v>46387</v>
      </c>
      <c r="J2722" s="30" t="s">
        <v>1921</v>
      </c>
      <c r="K2722" s="29" t="s">
        <v>1976</v>
      </c>
      <c r="L2722" s="29" t="s">
        <v>1977</v>
      </c>
      <c r="M2722" s="29" t="s">
        <v>1978</v>
      </c>
      <c r="N2722" s="29" t="s">
        <v>1988</v>
      </c>
      <c r="O2722" s="29" t="s">
        <v>1989</v>
      </c>
      <c r="P2722" s="29" t="s">
        <v>1981</v>
      </c>
      <c r="Q2722" s="29" t="s">
        <v>1982</v>
      </c>
      <c r="R2722" s="30">
        <v>44783</v>
      </c>
      <c r="S2722" s="30">
        <v>44859</v>
      </c>
      <c r="T2722" s="30">
        <v>44819</v>
      </c>
      <c r="U2722" s="30">
        <v>44875</v>
      </c>
      <c r="V2722" s="29" t="s">
        <v>1983</v>
      </c>
      <c r="W2722" s="29" t="s">
        <v>1984</v>
      </c>
      <c r="X2722" s="30">
        <v>44562</v>
      </c>
      <c r="Y2722" s="29" t="s">
        <v>1985</v>
      </c>
    </row>
    <row r="2723" spans="1:25" x14ac:dyDescent="0.25">
      <c r="A2723" s="28" t="s">
        <v>1973</v>
      </c>
      <c r="B2723" s="29" t="s">
        <v>1974</v>
      </c>
      <c r="C2723" s="29" t="s">
        <v>80</v>
      </c>
      <c r="D2723" s="29" t="s">
        <v>81</v>
      </c>
      <c r="E2723" s="29" t="s">
        <v>81</v>
      </c>
      <c r="F2723" s="29" t="s">
        <v>82</v>
      </c>
      <c r="G2723" s="29" t="s">
        <v>1975</v>
      </c>
      <c r="H2723" s="30">
        <v>44370</v>
      </c>
      <c r="I2723" s="30">
        <v>46387</v>
      </c>
      <c r="J2723" s="30" t="s">
        <v>1921</v>
      </c>
      <c r="K2723" s="29" t="s">
        <v>1976</v>
      </c>
      <c r="L2723" s="29" t="s">
        <v>1977</v>
      </c>
      <c r="M2723" s="29" t="s">
        <v>1978</v>
      </c>
      <c r="N2723" s="29" t="s">
        <v>1990</v>
      </c>
      <c r="O2723" s="29" t="s">
        <v>1991</v>
      </c>
      <c r="P2723" s="29" t="s">
        <v>1981</v>
      </c>
      <c r="Q2723" s="29" t="s">
        <v>1982</v>
      </c>
      <c r="R2723" s="30">
        <v>44824</v>
      </c>
      <c r="S2723" s="30">
        <v>44971</v>
      </c>
      <c r="T2723" s="30">
        <v>44849</v>
      </c>
      <c r="U2723" s="30">
        <v>45098</v>
      </c>
      <c r="V2723" s="29" t="s">
        <v>1983</v>
      </c>
      <c r="W2723" s="29" t="s">
        <v>1984</v>
      </c>
      <c r="X2723" s="30">
        <v>44562</v>
      </c>
      <c r="Y2723" s="29" t="s">
        <v>1985</v>
      </c>
    </row>
    <row r="2724" spans="1:25" x14ac:dyDescent="0.25">
      <c r="A2724" s="28" t="s">
        <v>1973</v>
      </c>
      <c r="B2724" s="29" t="s">
        <v>1974</v>
      </c>
      <c r="C2724" s="29" t="s">
        <v>80</v>
      </c>
      <c r="D2724" s="29" t="s">
        <v>81</v>
      </c>
      <c r="E2724" s="29" t="s">
        <v>81</v>
      </c>
      <c r="F2724" s="29" t="s">
        <v>82</v>
      </c>
      <c r="G2724" s="29" t="s">
        <v>1975</v>
      </c>
      <c r="H2724" s="30">
        <v>44370</v>
      </c>
      <c r="I2724" s="30">
        <v>46387</v>
      </c>
      <c r="J2724" s="30" t="s">
        <v>1921</v>
      </c>
      <c r="K2724" s="29" t="s">
        <v>1976</v>
      </c>
      <c r="L2724" s="29" t="s">
        <v>1977</v>
      </c>
      <c r="M2724" s="29" t="s">
        <v>1978</v>
      </c>
      <c r="N2724" s="29" t="s">
        <v>1992</v>
      </c>
      <c r="O2724" s="29" t="s">
        <v>1993</v>
      </c>
      <c r="P2724" s="29" t="s">
        <v>1981</v>
      </c>
      <c r="Q2724" s="29" t="s">
        <v>1982</v>
      </c>
      <c r="R2724" s="30">
        <v>44854</v>
      </c>
      <c r="S2724" s="30"/>
      <c r="T2724" s="30">
        <v>44885</v>
      </c>
      <c r="U2724" s="30"/>
      <c r="V2724" s="29" t="s">
        <v>1983</v>
      </c>
      <c r="W2724" s="29" t="s">
        <v>1984</v>
      </c>
      <c r="X2724" s="30">
        <v>44562</v>
      </c>
      <c r="Y2724" s="29" t="s">
        <v>1985</v>
      </c>
    </row>
    <row r="2725" spans="1:25" x14ac:dyDescent="0.25">
      <c r="A2725" s="28" t="s">
        <v>1973</v>
      </c>
      <c r="B2725" s="29" t="s">
        <v>1974</v>
      </c>
      <c r="C2725" s="29" t="s">
        <v>80</v>
      </c>
      <c r="D2725" s="29" t="s">
        <v>81</v>
      </c>
      <c r="E2725" s="29" t="s">
        <v>81</v>
      </c>
      <c r="F2725" s="29" t="s">
        <v>82</v>
      </c>
      <c r="G2725" s="29" t="s">
        <v>1975</v>
      </c>
      <c r="H2725" s="30">
        <v>44370</v>
      </c>
      <c r="I2725" s="30">
        <v>46387</v>
      </c>
      <c r="J2725" s="30" t="s">
        <v>1921</v>
      </c>
      <c r="K2725" s="29" t="s">
        <v>1976</v>
      </c>
      <c r="L2725" s="29" t="s">
        <v>1977</v>
      </c>
      <c r="M2725" s="29" t="s">
        <v>1978</v>
      </c>
      <c r="N2725" s="29" t="s">
        <v>1994</v>
      </c>
      <c r="O2725" s="29" t="s">
        <v>1995</v>
      </c>
      <c r="P2725" s="29" t="s">
        <v>1981</v>
      </c>
      <c r="Q2725" s="29" t="s">
        <v>1982</v>
      </c>
      <c r="R2725" s="30">
        <v>44895</v>
      </c>
      <c r="S2725" s="30"/>
      <c r="T2725" s="30">
        <v>45412</v>
      </c>
      <c r="U2725" s="30"/>
      <c r="V2725" s="29" t="s">
        <v>1983</v>
      </c>
      <c r="W2725" s="29" t="s">
        <v>1984</v>
      </c>
      <c r="X2725" s="30">
        <v>44562</v>
      </c>
      <c r="Y2725" s="29" t="s">
        <v>1985</v>
      </c>
    </row>
    <row r="2726" spans="1:25" x14ac:dyDescent="0.25">
      <c r="A2726" s="28" t="s">
        <v>1973</v>
      </c>
      <c r="B2726" s="29" t="s">
        <v>1974</v>
      </c>
      <c r="C2726" s="29" t="s">
        <v>80</v>
      </c>
      <c r="D2726" s="29" t="s">
        <v>81</v>
      </c>
      <c r="E2726" s="29" t="s">
        <v>81</v>
      </c>
      <c r="F2726" s="29" t="s">
        <v>82</v>
      </c>
      <c r="G2726" s="29" t="s">
        <v>1975</v>
      </c>
      <c r="H2726" s="30">
        <v>44370</v>
      </c>
      <c r="I2726" s="30">
        <v>46387</v>
      </c>
      <c r="J2726" s="30" t="s">
        <v>1921</v>
      </c>
      <c r="K2726" s="29" t="s">
        <v>1976</v>
      </c>
      <c r="L2726" s="29" t="s">
        <v>1977</v>
      </c>
      <c r="M2726" s="29" t="s">
        <v>1978</v>
      </c>
      <c r="N2726" s="29" t="s">
        <v>1996</v>
      </c>
      <c r="O2726" s="29" t="s">
        <v>1997</v>
      </c>
      <c r="P2726" s="29" t="s">
        <v>1981</v>
      </c>
      <c r="Q2726" s="29" t="s">
        <v>1982</v>
      </c>
      <c r="R2726" s="30">
        <v>45444</v>
      </c>
      <c r="S2726" s="30"/>
      <c r="T2726" s="30">
        <v>45473</v>
      </c>
      <c r="U2726" s="30"/>
      <c r="V2726" s="29" t="s">
        <v>1983</v>
      </c>
      <c r="W2726" s="29" t="s">
        <v>1984</v>
      </c>
      <c r="X2726" s="30">
        <v>44562</v>
      </c>
      <c r="Y2726" s="29" t="s">
        <v>1985</v>
      </c>
    </row>
    <row r="2727" spans="1:25" x14ac:dyDescent="0.25">
      <c r="A2727" s="28" t="s">
        <v>2515</v>
      </c>
      <c r="B2727" s="29" t="s">
        <v>2516</v>
      </c>
      <c r="C2727" s="29" t="s">
        <v>1568</v>
      </c>
      <c r="D2727" s="29" t="s">
        <v>1569</v>
      </c>
      <c r="E2727" s="29" t="s">
        <v>1569</v>
      </c>
      <c r="F2727" s="29" t="s">
        <v>1570</v>
      </c>
      <c r="G2727" s="29" t="s">
        <v>1975</v>
      </c>
      <c r="H2727" s="30">
        <v>44760</v>
      </c>
      <c r="I2727" s="30">
        <v>44865</v>
      </c>
      <c r="J2727" s="30" t="s">
        <v>1921</v>
      </c>
      <c r="K2727" s="29" t="s">
        <v>2517</v>
      </c>
      <c r="L2727" s="29" t="s">
        <v>2518</v>
      </c>
      <c r="M2727" s="29" t="s">
        <v>1978</v>
      </c>
      <c r="N2727" s="29" t="s">
        <v>1979</v>
      </c>
      <c r="O2727" s="29" t="s">
        <v>1980</v>
      </c>
      <c r="P2727" s="29" t="s">
        <v>1981</v>
      </c>
      <c r="Q2727" s="29" t="s">
        <v>1982</v>
      </c>
      <c r="R2727" s="30">
        <v>44713</v>
      </c>
      <c r="S2727" s="30">
        <v>44713</v>
      </c>
      <c r="T2727" s="30">
        <v>44742</v>
      </c>
      <c r="U2727" s="30">
        <v>44742</v>
      </c>
      <c r="V2727" s="29" t="s">
        <v>1983</v>
      </c>
      <c r="W2727" s="29" t="s">
        <v>1984</v>
      </c>
      <c r="X2727" s="30">
        <v>44742</v>
      </c>
      <c r="Y2727" s="29" t="s">
        <v>2002</v>
      </c>
    </row>
    <row r="2728" spans="1:25" x14ac:dyDescent="0.25">
      <c r="A2728" s="28" t="s">
        <v>2515</v>
      </c>
      <c r="B2728" s="29" t="s">
        <v>2516</v>
      </c>
      <c r="C2728" s="29" t="s">
        <v>1568</v>
      </c>
      <c r="D2728" s="29" t="s">
        <v>1569</v>
      </c>
      <c r="E2728" s="29" t="s">
        <v>1569</v>
      </c>
      <c r="F2728" s="29" t="s">
        <v>1570</v>
      </c>
      <c r="G2728" s="29" t="s">
        <v>1975</v>
      </c>
      <c r="H2728" s="30">
        <v>44760</v>
      </c>
      <c r="I2728" s="30">
        <v>44865</v>
      </c>
      <c r="J2728" s="30" t="s">
        <v>1921</v>
      </c>
      <c r="K2728" s="29" t="s">
        <v>2517</v>
      </c>
      <c r="L2728" s="29" t="s">
        <v>2518</v>
      </c>
      <c r="M2728" s="29" t="s">
        <v>1978</v>
      </c>
      <c r="N2728" s="29" t="s">
        <v>1986</v>
      </c>
      <c r="O2728" s="29" t="s">
        <v>1987</v>
      </c>
      <c r="P2728" s="29" t="s">
        <v>1981</v>
      </c>
      <c r="Q2728" s="29" t="s">
        <v>1982</v>
      </c>
      <c r="R2728" s="30">
        <v>44743</v>
      </c>
      <c r="S2728" s="30">
        <v>44743</v>
      </c>
      <c r="T2728" s="30">
        <v>44754</v>
      </c>
      <c r="U2728" s="30">
        <v>44754</v>
      </c>
      <c r="V2728" s="29" t="s">
        <v>1983</v>
      </c>
      <c r="W2728" s="29" t="s">
        <v>1984</v>
      </c>
      <c r="X2728" s="30">
        <v>44742</v>
      </c>
      <c r="Y2728" s="29" t="s">
        <v>2002</v>
      </c>
    </row>
    <row r="2729" spans="1:25" x14ac:dyDescent="0.25">
      <c r="A2729" s="28" t="s">
        <v>2515</v>
      </c>
      <c r="B2729" s="29" t="s">
        <v>2516</v>
      </c>
      <c r="C2729" s="29" t="s">
        <v>1568</v>
      </c>
      <c r="D2729" s="29" t="s">
        <v>1569</v>
      </c>
      <c r="E2729" s="29" t="s">
        <v>1569</v>
      </c>
      <c r="F2729" s="29" t="s">
        <v>1570</v>
      </c>
      <c r="G2729" s="29" t="s">
        <v>1975</v>
      </c>
      <c r="H2729" s="30">
        <v>44760</v>
      </c>
      <c r="I2729" s="30">
        <v>44865</v>
      </c>
      <c r="J2729" s="30" t="s">
        <v>1921</v>
      </c>
      <c r="K2729" s="29" t="s">
        <v>2517</v>
      </c>
      <c r="L2729" s="29" t="s">
        <v>2518</v>
      </c>
      <c r="M2729" s="29" t="s">
        <v>1978</v>
      </c>
      <c r="N2729" s="29" t="s">
        <v>1988</v>
      </c>
      <c r="O2729" s="29" t="s">
        <v>1989</v>
      </c>
      <c r="P2729" s="29" t="s">
        <v>1981</v>
      </c>
      <c r="Q2729" s="29" t="s">
        <v>1982</v>
      </c>
      <c r="R2729" s="30">
        <v>44755</v>
      </c>
      <c r="S2729" s="30">
        <v>44767</v>
      </c>
      <c r="T2729" s="30">
        <v>44895</v>
      </c>
      <c r="U2729" s="30">
        <v>44900</v>
      </c>
      <c r="V2729" s="29" t="s">
        <v>1983</v>
      </c>
      <c r="W2729" s="29" t="s">
        <v>1984</v>
      </c>
      <c r="X2729" s="30">
        <v>44742</v>
      </c>
      <c r="Y2729" s="29" t="s">
        <v>2002</v>
      </c>
    </row>
    <row r="2730" spans="1:25" x14ac:dyDescent="0.25">
      <c r="A2730" s="28" t="s">
        <v>2515</v>
      </c>
      <c r="B2730" s="29" t="s">
        <v>2516</v>
      </c>
      <c r="C2730" s="29" t="s">
        <v>1568</v>
      </c>
      <c r="D2730" s="29" t="s">
        <v>1569</v>
      </c>
      <c r="E2730" s="29" t="s">
        <v>1569</v>
      </c>
      <c r="F2730" s="29" t="s">
        <v>1570</v>
      </c>
      <c r="G2730" s="29" t="s">
        <v>1975</v>
      </c>
      <c r="H2730" s="30">
        <v>44760</v>
      </c>
      <c r="I2730" s="30">
        <v>44865</v>
      </c>
      <c r="J2730" s="30" t="s">
        <v>1921</v>
      </c>
      <c r="K2730" s="29" t="s">
        <v>2517</v>
      </c>
      <c r="L2730" s="29" t="s">
        <v>2518</v>
      </c>
      <c r="M2730" s="29" t="s">
        <v>1978</v>
      </c>
      <c r="N2730" s="29" t="s">
        <v>1990</v>
      </c>
      <c r="O2730" s="29" t="s">
        <v>1991</v>
      </c>
      <c r="P2730" s="29" t="s">
        <v>1981</v>
      </c>
      <c r="Q2730" s="29" t="s">
        <v>1982</v>
      </c>
      <c r="R2730" s="30">
        <v>44896</v>
      </c>
      <c r="S2730" s="30">
        <v>44981</v>
      </c>
      <c r="T2730" s="30">
        <v>44926</v>
      </c>
      <c r="U2730" s="30">
        <v>45071</v>
      </c>
      <c r="V2730" s="29" t="s">
        <v>1983</v>
      </c>
      <c r="W2730" s="29" t="s">
        <v>1984</v>
      </c>
      <c r="X2730" s="30">
        <v>44742</v>
      </c>
      <c r="Y2730" s="29" t="s">
        <v>2002</v>
      </c>
    </row>
    <row r="2731" spans="1:25" x14ac:dyDescent="0.25">
      <c r="A2731" s="28" t="s">
        <v>2515</v>
      </c>
      <c r="B2731" s="29" t="s">
        <v>2516</v>
      </c>
      <c r="C2731" s="29" t="s">
        <v>1568</v>
      </c>
      <c r="D2731" s="29" t="s">
        <v>1569</v>
      </c>
      <c r="E2731" s="29" t="s">
        <v>1569</v>
      </c>
      <c r="F2731" s="29" t="s">
        <v>1570</v>
      </c>
      <c r="G2731" s="29" t="s">
        <v>1975</v>
      </c>
      <c r="H2731" s="30">
        <v>44760</v>
      </c>
      <c r="I2731" s="30">
        <v>44865</v>
      </c>
      <c r="J2731" s="30" t="s">
        <v>1921</v>
      </c>
      <c r="K2731" s="29" t="s">
        <v>2517</v>
      </c>
      <c r="L2731" s="29" t="s">
        <v>2518</v>
      </c>
      <c r="M2731" s="29" t="s">
        <v>1978</v>
      </c>
      <c r="N2731" s="29" t="s">
        <v>1992</v>
      </c>
      <c r="O2731" s="29" t="s">
        <v>1993</v>
      </c>
      <c r="P2731" s="29" t="s">
        <v>1981</v>
      </c>
      <c r="Q2731" s="29" t="s">
        <v>1982</v>
      </c>
      <c r="R2731" s="30">
        <v>44927</v>
      </c>
      <c r="S2731" s="30">
        <v>45187</v>
      </c>
      <c r="T2731" s="30">
        <v>44957</v>
      </c>
      <c r="U2731" s="30">
        <v>45237</v>
      </c>
      <c r="V2731" s="29" t="s">
        <v>1983</v>
      </c>
      <c r="W2731" s="29" t="s">
        <v>1984</v>
      </c>
      <c r="X2731" s="30">
        <v>44742</v>
      </c>
      <c r="Y2731" s="29" t="s">
        <v>2002</v>
      </c>
    </row>
    <row r="2732" spans="1:25" x14ac:dyDescent="0.25">
      <c r="A2732" s="28" t="s">
        <v>2515</v>
      </c>
      <c r="B2732" s="29" t="s">
        <v>2516</v>
      </c>
      <c r="C2732" s="29" t="s">
        <v>1568</v>
      </c>
      <c r="D2732" s="29" t="s">
        <v>1569</v>
      </c>
      <c r="E2732" s="29" t="s">
        <v>1569</v>
      </c>
      <c r="F2732" s="29" t="s">
        <v>1570</v>
      </c>
      <c r="G2732" s="29" t="s">
        <v>1975</v>
      </c>
      <c r="H2732" s="30">
        <v>44760</v>
      </c>
      <c r="I2732" s="30">
        <v>44865</v>
      </c>
      <c r="J2732" s="30" t="s">
        <v>1921</v>
      </c>
      <c r="K2732" s="29" t="s">
        <v>2517</v>
      </c>
      <c r="L2732" s="29" t="s">
        <v>2518</v>
      </c>
      <c r="M2732" s="29" t="s">
        <v>1978</v>
      </c>
      <c r="N2732" s="29" t="s">
        <v>1994</v>
      </c>
      <c r="O2732" s="29" t="s">
        <v>1995</v>
      </c>
      <c r="P2732" s="29" t="s">
        <v>1981</v>
      </c>
      <c r="Q2732" s="29" t="s">
        <v>1982</v>
      </c>
      <c r="R2732" s="30">
        <v>44958</v>
      </c>
      <c r="S2732" s="30">
        <v>45244</v>
      </c>
      <c r="T2732" s="30">
        <v>46022</v>
      </c>
      <c r="U2732" s="30"/>
      <c r="V2732" s="29" t="s">
        <v>1983</v>
      </c>
      <c r="W2732" s="29" t="s">
        <v>1984</v>
      </c>
      <c r="X2732" s="30">
        <v>44742</v>
      </c>
      <c r="Y2732" s="29" t="s">
        <v>2002</v>
      </c>
    </row>
    <row r="2733" spans="1:25" x14ac:dyDescent="0.25">
      <c r="A2733" s="28" t="s">
        <v>2515</v>
      </c>
      <c r="B2733" s="29" t="s">
        <v>2516</v>
      </c>
      <c r="C2733" s="29" t="s">
        <v>1568</v>
      </c>
      <c r="D2733" s="29" t="s">
        <v>1569</v>
      </c>
      <c r="E2733" s="29" t="s">
        <v>1569</v>
      </c>
      <c r="F2733" s="29" t="s">
        <v>1570</v>
      </c>
      <c r="G2733" s="29" t="s">
        <v>1975</v>
      </c>
      <c r="H2733" s="30">
        <v>44760</v>
      </c>
      <c r="I2733" s="30">
        <v>44865</v>
      </c>
      <c r="J2733" s="30" t="s">
        <v>1921</v>
      </c>
      <c r="K2733" s="29" t="s">
        <v>2517</v>
      </c>
      <c r="L2733" s="29" t="s">
        <v>2518</v>
      </c>
      <c r="M2733" s="29" t="s">
        <v>1978</v>
      </c>
      <c r="N2733" s="29" t="s">
        <v>1996</v>
      </c>
      <c r="O2733" s="29" t="s">
        <v>1997</v>
      </c>
      <c r="P2733" s="29" t="s">
        <v>1981</v>
      </c>
      <c r="Q2733" s="29" t="s">
        <v>1982</v>
      </c>
      <c r="R2733" s="30">
        <v>45717</v>
      </c>
      <c r="S2733" s="30"/>
      <c r="T2733" s="30">
        <v>46022</v>
      </c>
      <c r="U2733" s="30"/>
      <c r="V2733" s="29" t="s">
        <v>1983</v>
      </c>
      <c r="W2733" s="29" t="s">
        <v>1984</v>
      </c>
      <c r="X2733" s="30">
        <v>44742</v>
      </c>
      <c r="Y2733" s="29" t="s">
        <v>2002</v>
      </c>
    </row>
    <row r="2734" spans="1:25" x14ac:dyDescent="0.25">
      <c r="A2734" s="28" t="s">
        <v>2515</v>
      </c>
      <c r="B2734" s="29" t="s">
        <v>2516</v>
      </c>
      <c r="C2734" s="29" t="s">
        <v>1571</v>
      </c>
      <c r="D2734" s="29" t="s">
        <v>1572</v>
      </c>
      <c r="E2734" s="29" t="s">
        <v>1572</v>
      </c>
      <c r="F2734" s="29" t="s">
        <v>1573</v>
      </c>
      <c r="G2734" s="29" t="s">
        <v>1975</v>
      </c>
      <c r="H2734" s="30">
        <v>44581</v>
      </c>
      <c r="I2734" s="30">
        <v>45503</v>
      </c>
      <c r="J2734" s="30" t="s">
        <v>1921</v>
      </c>
      <c r="K2734" s="29" t="s">
        <v>2517</v>
      </c>
      <c r="L2734" s="29" t="s">
        <v>2518</v>
      </c>
      <c r="M2734" s="29" t="s">
        <v>1978</v>
      </c>
      <c r="N2734" s="29" t="s">
        <v>1979</v>
      </c>
      <c r="O2734" s="29" t="s">
        <v>1980</v>
      </c>
      <c r="P2734" s="29" t="s">
        <v>1981</v>
      </c>
      <c r="Q2734" s="29" t="s">
        <v>1982</v>
      </c>
      <c r="R2734" s="30">
        <v>40066</v>
      </c>
      <c r="S2734" s="30">
        <v>40066</v>
      </c>
      <c r="T2734" s="30">
        <v>40578</v>
      </c>
      <c r="U2734" s="30">
        <v>40578</v>
      </c>
      <c r="V2734" s="29" t="s">
        <v>1983</v>
      </c>
      <c r="W2734" s="29" t="s">
        <v>1984</v>
      </c>
      <c r="X2734" s="30">
        <v>44839</v>
      </c>
      <c r="Y2734" s="29" t="s">
        <v>1985</v>
      </c>
    </row>
    <row r="2735" spans="1:25" x14ac:dyDescent="0.25">
      <c r="A2735" s="28" t="s">
        <v>2515</v>
      </c>
      <c r="B2735" s="29" t="s">
        <v>2516</v>
      </c>
      <c r="C2735" s="29" t="s">
        <v>1571</v>
      </c>
      <c r="D2735" s="29" t="s">
        <v>1572</v>
      </c>
      <c r="E2735" s="29" t="s">
        <v>1572</v>
      </c>
      <c r="F2735" s="29" t="s">
        <v>1573</v>
      </c>
      <c r="G2735" s="29" t="s">
        <v>1975</v>
      </c>
      <c r="H2735" s="30">
        <v>44581</v>
      </c>
      <c r="I2735" s="30">
        <v>45503</v>
      </c>
      <c r="J2735" s="30" t="s">
        <v>1921</v>
      </c>
      <c r="K2735" s="29" t="s">
        <v>2517</v>
      </c>
      <c r="L2735" s="29" t="s">
        <v>2518</v>
      </c>
      <c r="M2735" s="29" t="s">
        <v>1978</v>
      </c>
      <c r="N2735" s="29" t="s">
        <v>1986</v>
      </c>
      <c r="O2735" s="29" t="s">
        <v>1987</v>
      </c>
      <c r="P2735" s="29" t="s">
        <v>1981</v>
      </c>
      <c r="Q2735" s="29" t="s">
        <v>1982</v>
      </c>
      <c r="R2735" s="30">
        <v>40579</v>
      </c>
      <c r="S2735" s="30">
        <v>40579</v>
      </c>
      <c r="T2735" s="30">
        <v>41274</v>
      </c>
      <c r="U2735" s="30">
        <v>41274</v>
      </c>
      <c r="V2735" s="29" t="s">
        <v>1983</v>
      </c>
      <c r="W2735" s="29" t="s">
        <v>1984</v>
      </c>
      <c r="X2735" s="30">
        <v>44839</v>
      </c>
      <c r="Y2735" s="29" t="s">
        <v>1985</v>
      </c>
    </row>
    <row r="2736" spans="1:25" x14ac:dyDescent="0.25">
      <c r="A2736" s="28" t="s">
        <v>2515</v>
      </c>
      <c r="B2736" s="29" t="s">
        <v>2516</v>
      </c>
      <c r="C2736" s="29" t="s">
        <v>1571</v>
      </c>
      <c r="D2736" s="29" t="s">
        <v>1572</v>
      </c>
      <c r="E2736" s="29" t="s">
        <v>1572</v>
      </c>
      <c r="F2736" s="29" t="s">
        <v>1573</v>
      </c>
      <c r="G2736" s="29" t="s">
        <v>1975</v>
      </c>
      <c r="H2736" s="30">
        <v>44581</v>
      </c>
      <c r="I2736" s="30">
        <v>45503</v>
      </c>
      <c r="J2736" s="30" t="s">
        <v>1921</v>
      </c>
      <c r="K2736" s="29" t="s">
        <v>2517</v>
      </c>
      <c r="L2736" s="29" t="s">
        <v>2518</v>
      </c>
      <c r="M2736" s="29" t="s">
        <v>1978</v>
      </c>
      <c r="N2736" s="29" t="s">
        <v>1988</v>
      </c>
      <c r="O2736" s="29" t="s">
        <v>1989</v>
      </c>
      <c r="P2736" s="29" t="s">
        <v>1981</v>
      </c>
      <c r="Q2736" s="29" t="s">
        <v>1982</v>
      </c>
      <c r="R2736" s="30">
        <v>41275</v>
      </c>
      <c r="S2736" s="30">
        <v>41275</v>
      </c>
      <c r="T2736" s="30">
        <v>41457</v>
      </c>
      <c r="U2736" s="30">
        <v>41457</v>
      </c>
      <c r="V2736" s="29" t="s">
        <v>1983</v>
      </c>
      <c r="W2736" s="29" t="s">
        <v>1984</v>
      </c>
      <c r="X2736" s="30">
        <v>44839</v>
      </c>
      <c r="Y2736" s="29" t="s">
        <v>1985</v>
      </c>
    </row>
    <row r="2737" spans="1:25" x14ac:dyDescent="0.25">
      <c r="A2737" s="28" t="s">
        <v>2515</v>
      </c>
      <c r="B2737" s="29" t="s">
        <v>2516</v>
      </c>
      <c r="C2737" s="29" t="s">
        <v>1571</v>
      </c>
      <c r="D2737" s="29" t="s">
        <v>1572</v>
      </c>
      <c r="E2737" s="29" t="s">
        <v>1572</v>
      </c>
      <c r="F2737" s="29" t="s">
        <v>1573</v>
      </c>
      <c r="G2737" s="29" t="s">
        <v>1975</v>
      </c>
      <c r="H2737" s="30">
        <v>44581</v>
      </c>
      <c r="I2737" s="30">
        <v>45503</v>
      </c>
      <c r="J2737" s="30" t="s">
        <v>1921</v>
      </c>
      <c r="K2737" s="29" t="s">
        <v>2517</v>
      </c>
      <c r="L2737" s="29" t="s">
        <v>2518</v>
      </c>
      <c r="M2737" s="29" t="s">
        <v>1978</v>
      </c>
      <c r="N2737" s="29" t="s">
        <v>1990</v>
      </c>
      <c r="O2737" s="29" t="s">
        <v>1991</v>
      </c>
      <c r="P2737" s="29" t="s">
        <v>1981</v>
      </c>
      <c r="Q2737" s="29" t="s">
        <v>1982</v>
      </c>
      <c r="R2737" s="30">
        <v>41458</v>
      </c>
      <c r="S2737" s="30">
        <v>41458</v>
      </c>
      <c r="T2737" s="30">
        <v>44467</v>
      </c>
      <c r="U2737" s="30">
        <v>44467</v>
      </c>
      <c r="V2737" s="29" t="s">
        <v>1983</v>
      </c>
      <c r="W2737" s="29" t="s">
        <v>1984</v>
      </c>
      <c r="X2737" s="30">
        <v>44839</v>
      </c>
      <c r="Y2737" s="29" t="s">
        <v>1985</v>
      </c>
    </row>
    <row r="2738" spans="1:25" x14ac:dyDescent="0.25">
      <c r="A2738" s="28" t="s">
        <v>2515</v>
      </c>
      <c r="B2738" s="29" t="s">
        <v>2516</v>
      </c>
      <c r="C2738" s="29" t="s">
        <v>1571</v>
      </c>
      <c r="D2738" s="29" t="s">
        <v>1572</v>
      </c>
      <c r="E2738" s="29" t="s">
        <v>1572</v>
      </c>
      <c r="F2738" s="29" t="s">
        <v>1573</v>
      </c>
      <c r="G2738" s="29" t="s">
        <v>1975</v>
      </c>
      <c r="H2738" s="30">
        <v>44581</v>
      </c>
      <c r="I2738" s="30">
        <v>45503</v>
      </c>
      <c r="J2738" s="30" t="s">
        <v>1921</v>
      </c>
      <c r="K2738" s="29" t="s">
        <v>2517</v>
      </c>
      <c r="L2738" s="29" t="s">
        <v>2518</v>
      </c>
      <c r="M2738" s="29" t="s">
        <v>1978</v>
      </c>
      <c r="N2738" s="29" t="s">
        <v>1992</v>
      </c>
      <c r="O2738" s="29" t="s">
        <v>1993</v>
      </c>
      <c r="P2738" s="29" t="s">
        <v>1981</v>
      </c>
      <c r="Q2738" s="29" t="s">
        <v>1982</v>
      </c>
      <c r="R2738" s="30">
        <v>45627</v>
      </c>
      <c r="S2738" s="30"/>
      <c r="T2738" s="30">
        <v>45657</v>
      </c>
      <c r="U2738" s="30"/>
      <c r="V2738" s="29" t="s">
        <v>1983</v>
      </c>
      <c r="W2738" s="29" t="s">
        <v>1984</v>
      </c>
      <c r="X2738" s="30">
        <v>44839</v>
      </c>
      <c r="Y2738" s="29" t="s">
        <v>1985</v>
      </c>
    </row>
    <row r="2739" spans="1:25" x14ac:dyDescent="0.25">
      <c r="A2739" s="28" t="s">
        <v>2515</v>
      </c>
      <c r="B2739" s="29" t="s">
        <v>2516</v>
      </c>
      <c r="C2739" s="29" t="s">
        <v>1571</v>
      </c>
      <c r="D2739" s="29" t="s">
        <v>1572</v>
      </c>
      <c r="E2739" s="29" t="s">
        <v>1572</v>
      </c>
      <c r="F2739" s="29" t="s">
        <v>1573</v>
      </c>
      <c r="G2739" s="29" t="s">
        <v>1975</v>
      </c>
      <c r="H2739" s="30">
        <v>44581</v>
      </c>
      <c r="I2739" s="30">
        <v>45503</v>
      </c>
      <c r="J2739" s="30" t="s">
        <v>1921</v>
      </c>
      <c r="K2739" s="29" t="s">
        <v>2517</v>
      </c>
      <c r="L2739" s="29" t="s">
        <v>2518</v>
      </c>
      <c r="M2739" s="29" t="s">
        <v>1978</v>
      </c>
      <c r="N2739" s="29" t="s">
        <v>1994</v>
      </c>
      <c r="O2739" s="29" t="s">
        <v>1995</v>
      </c>
      <c r="P2739" s="29" t="s">
        <v>1981</v>
      </c>
      <c r="Q2739" s="29" t="s">
        <v>1982</v>
      </c>
      <c r="R2739" s="30">
        <v>45664</v>
      </c>
      <c r="S2739" s="30"/>
      <c r="T2739" s="30">
        <v>46029</v>
      </c>
      <c r="U2739" s="30"/>
      <c r="V2739" s="29" t="s">
        <v>1983</v>
      </c>
      <c r="W2739" s="29" t="s">
        <v>1984</v>
      </c>
      <c r="X2739" s="30">
        <v>44839</v>
      </c>
      <c r="Y2739" s="29" t="s">
        <v>1985</v>
      </c>
    </row>
    <row r="2740" spans="1:25" x14ac:dyDescent="0.25">
      <c r="A2740" s="28" t="s">
        <v>2515</v>
      </c>
      <c r="B2740" s="29" t="s">
        <v>2516</v>
      </c>
      <c r="C2740" s="29" t="s">
        <v>1571</v>
      </c>
      <c r="D2740" s="29" t="s">
        <v>1572</v>
      </c>
      <c r="E2740" s="29" t="s">
        <v>1572</v>
      </c>
      <c r="F2740" s="29" t="s">
        <v>1573</v>
      </c>
      <c r="G2740" s="29" t="s">
        <v>1975</v>
      </c>
      <c r="H2740" s="30">
        <v>44581</v>
      </c>
      <c r="I2740" s="30">
        <v>45503</v>
      </c>
      <c r="J2740" s="30" t="s">
        <v>1921</v>
      </c>
      <c r="K2740" s="29" t="s">
        <v>2517</v>
      </c>
      <c r="L2740" s="29" t="s">
        <v>2518</v>
      </c>
      <c r="M2740" s="29" t="s">
        <v>1978</v>
      </c>
      <c r="N2740" s="29" t="s">
        <v>1996</v>
      </c>
      <c r="O2740" s="29" t="s">
        <v>1997</v>
      </c>
      <c r="P2740" s="29" t="s">
        <v>1981</v>
      </c>
      <c r="Q2740" s="29" t="s">
        <v>1982</v>
      </c>
      <c r="R2740" s="30">
        <v>46088</v>
      </c>
      <c r="S2740" s="30"/>
      <c r="T2740" s="30">
        <v>46149</v>
      </c>
      <c r="U2740" s="30"/>
      <c r="V2740" s="29" t="s">
        <v>1983</v>
      </c>
      <c r="W2740" s="29" t="s">
        <v>1984</v>
      </c>
      <c r="X2740" s="30">
        <v>44839</v>
      </c>
      <c r="Y2740" s="29" t="s">
        <v>1985</v>
      </c>
    </row>
    <row r="2741" spans="1:25" x14ac:dyDescent="0.25">
      <c r="A2741" s="28" t="s">
        <v>1973</v>
      </c>
      <c r="B2741" s="29" t="s">
        <v>1974</v>
      </c>
      <c r="C2741" s="29" t="s">
        <v>83</v>
      </c>
      <c r="D2741" s="29" t="s">
        <v>84</v>
      </c>
      <c r="E2741" s="29" t="s">
        <v>84</v>
      </c>
      <c r="F2741" s="29" t="s">
        <v>85</v>
      </c>
      <c r="G2741" s="29" t="s">
        <v>1975</v>
      </c>
      <c r="H2741" s="30">
        <v>44461</v>
      </c>
      <c r="I2741" s="30">
        <v>45169</v>
      </c>
      <c r="J2741" s="30" t="s">
        <v>1921</v>
      </c>
      <c r="K2741" s="29" t="s">
        <v>1976</v>
      </c>
      <c r="L2741" s="29" t="s">
        <v>1977</v>
      </c>
      <c r="M2741" s="29" t="s">
        <v>1978</v>
      </c>
      <c r="N2741" s="29" t="s">
        <v>1979</v>
      </c>
      <c r="O2741" s="29" t="s">
        <v>1980</v>
      </c>
      <c r="P2741" s="29" t="s">
        <v>1981</v>
      </c>
      <c r="Q2741" s="29" t="s">
        <v>1982</v>
      </c>
      <c r="R2741" s="30">
        <v>44805</v>
      </c>
      <c r="S2741" s="30"/>
      <c r="T2741" s="30">
        <v>44865</v>
      </c>
      <c r="U2741" s="30"/>
      <c r="V2741" s="29" t="s">
        <v>2000</v>
      </c>
      <c r="W2741" s="29" t="s">
        <v>2001</v>
      </c>
      <c r="X2741" s="30">
        <v>44652</v>
      </c>
      <c r="Y2741" s="29" t="s">
        <v>33</v>
      </c>
    </row>
    <row r="2742" spans="1:25" x14ac:dyDescent="0.25">
      <c r="A2742" s="28" t="s">
        <v>1973</v>
      </c>
      <c r="B2742" s="29" t="s">
        <v>1974</v>
      </c>
      <c r="C2742" s="29" t="s">
        <v>83</v>
      </c>
      <c r="D2742" s="29" t="s">
        <v>84</v>
      </c>
      <c r="E2742" s="29" t="s">
        <v>84</v>
      </c>
      <c r="F2742" s="29" t="s">
        <v>85</v>
      </c>
      <c r="G2742" s="29" t="s">
        <v>1975</v>
      </c>
      <c r="H2742" s="30">
        <v>44461</v>
      </c>
      <c r="I2742" s="30">
        <v>45169</v>
      </c>
      <c r="J2742" s="30" t="s">
        <v>1921</v>
      </c>
      <c r="K2742" s="29" t="s">
        <v>1976</v>
      </c>
      <c r="L2742" s="29" t="s">
        <v>1977</v>
      </c>
      <c r="M2742" s="29" t="s">
        <v>1978</v>
      </c>
      <c r="N2742" s="29" t="s">
        <v>1986</v>
      </c>
      <c r="O2742" s="29" t="s">
        <v>1987</v>
      </c>
      <c r="P2742" s="29" t="s">
        <v>1981</v>
      </c>
      <c r="Q2742" s="29" t="s">
        <v>1982</v>
      </c>
      <c r="R2742" s="30">
        <v>44866</v>
      </c>
      <c r="S2742" s="30"/>
      <c r="T2742" s="30">
        <v>44895</v>
      </c>
      <c r="U2742" s="30"/>
      <c r="V2742" s="29" t="s">
        <v>2000</v>
      </c>
      <c r="W2742" s="29" t="s">
        <v>2001</v>
      </c>
      <c r="X2742" s="30">
        <v>44652</v>
      </c>
      <c r="Y2742" s="29" t="s">
        <v>33</v>
      </c>
    </row>
    <row r="2743" spans="1:25" x14ac:dyDescent="0.25">
      <c r="A2743" s="28" t="s">
        <v>1973</v>
      </c>
      <c r="B2743" s="29" t="s">
        <v>1974</v>
      </c>
      <c r="C2743" s="29" t="s">
        <v>83</v>
      </c>
      <c r="D2743" s="29" t="s">
        <v>84</v>
      </c>
      <c r="E2743" s="29" t="s">
        <v>84</v>
      </c>
      <c r="F2743" s="29" t="s">
        <v>85</v>
      </c>
      <c r="G2743" s="29" t="s">
        <v>1975</v>
      </c>
      <c r="H2743" s="30">
        <v>44461</v>
      </c>
      <c r="I2743" s="30">
        <v>45169</v>
      </c>
      <c r="J2743" s="30" t="s">
        <v>1921</v>
      </c>
      <c r="K2743" s="29" t="s">
        <v>1976</v>
      </c>
      <c r="L2743" s="29" t="s">
        <v>1977</v>
      </c>
      <c r="M2743" s="29" t="s">
        <v>1978</v>
      </c>
      <c r="N2743" s="29" t="s">
        <v>1988</v>
      </c>
      <c r="O2743" s="29" t="s">
        <v>1989</v>
      </c>
      <c r="P2743" s="29" t="s">
        <v>1981</v>
      </c>
      <c r="Q2743" s="29" t="s">
        <v>1982</v>
      </c>
      <c r="R2743" s="30">
        <v>44896</v>
      </c>
      <c r="S2743" s="30"/>
      <c r="T2743" s="30">
        <v>44985</v>
      </c>
      <c r="U2743" s="30"/>
      <c r="V2743" s="29" t="s">
        <v>2000</v>
      </c>
      <c r="W2743" s="29" t="s">
        <v>2001</v>
      </c>
      <c r="X2743" s="30">
        <v>44652</v>
      </c>
      <c r="Y2743" s="29" t="s">
        <v>33</v>
      </c>
    </row>
    <row r="2744" spans="1:25" x14ac:dyDescent="0.25">
      <c r="A2744" s="28" t="s">
        <v>1973</v>
      </c>
      <c r="B2744" s="29" t="s">
        <v>1974</v>
      </c>
      <c r="C2744" s="29" t="s">
        <v>83</v>
      </c>
      <c r="D2744" s="29" t="s">
        <v>84</v>
      </c>
      <c r="E2744" s="29" t="s">
        <v>84</v>
      </c>
      <c r="F2744" s="29" t="s">
        <v>85</v>
      </c>
      <c r="G2744" s="29" t="s">
        <v>1975</v>
      </c>
      <c r="H2744" s="30">
        <v>44461</v>
      </c>
      <c r="I2744" s="30">
        <v>45169</v>
      </c>
      <c r="J2744" s="30" t="s">
        <v>1921</v>
      </c>
      <c r="K2744" s="29" t="s">
        <v>1976</v>
      </c>
      <c r="L2744" s="29" t="s">
        <v>1977</v>
      </c>
      <c r="M2744" s="29" t="s">
        <v>1978</v>
      </c>
      <c r="N2744" s="29" t="s">
        <v>1990</v>
      </c>
      <c r="O2744" s="29" t="s">
        <v>1991</v>
      </c>
      <c r="P2744" s="29" t="s">
        <v>1981</v>
      </c>
      <c r="Q2744" s="29" t="s">
        <v>1982</v>
      </c>
      <c r="R2744" s="30">
        <v>44986</v>
      </c>
      <c r="S2744" s="30"/>
      <c r="T2744" s="30">
        <v>45077</v>
      </c>
      <c r="U2744" s="30"/>
      <c r="V2744" s="29" t="s">
        <v>2000</v>
      </c>
      <c r="W2744" s="29" t="s">
        <v>2001</v>
      </c>
      <c r="X2744" s="30">
        <v>44652</v>
      </c>
      <c r="Y2744" s="29" t="s">
        <v>33</v>
      </c>
    </row>
    <row r="2745" spans="1:25" x14ac:dyDescent="0.25">
      <c r="A2745" s="28" t="s">
        <v>1973</v>
      </c>
      <c r="B2745" s="29" t="s">
        <v>1974</v>
      </c>
      <c r="C2745" s="29" t="s">
        <v>83</v>
      </c>
      <c r="D2745" s="29" t="s">
        <v>84</v>
      </c>
      <c r="E2745" s="29" t="s">
        <v>84</v>
      </c>
      <c r="F2745" s="29" t="s">
        <v>85</v>
      </c>
      <c r="G2745" s="29" t="s">
        <v>1975</v>
      </c>
      <c r="H2745" s="30">
        <v>44461</v>
      </c>
      <c r="I2745" s="30">
        <v>45169</v>
      </c>
      <c r="J2745" s="30" t="s">
        <v>1921</v>
      </c>
      <c r="K2745" s="29" t="s">
        <v>1976</v>
      </c>
      <c r="L2745" s="29" t="s">
        <v>1977</v>
      </c>
      <c r="M2745" s="29" t="s">
        <v>1978</v>
      </c>
      <c r="N2745" s="29" t="s">
        <v>1992</v>
      </c>
      <c r="O2745" s="29" t="s">
        <v>1993</v>
      </c>
      <c r="P2745" s="29" t="s">
        <v>1981</v>
      </c>
      <c r="Q2745" s="29" t="s">
        <v>1982</v>
      </c>
      <c r="R2745" s="30">
        <v>45078</v>
      </c>
      <c r="S2745" s="30"/>
      <c r="T2745" s="30">
        <v>45230</v>
      </c>
      <c r="U2745" s="30"/>
      <c r="V2745" s="29" t="s">
        <v>2000</v>
      </c>
      <c r="W2745" s="29" t="s">
        <v>2001</v>
      </c>
      <c r="X2745" s="30">
        <v>44652</v>
      </c>
      <c r="Y2745" s="29" t="s">
        <v>33</v>
      </c>
    </row>
    <row r="2746" spans="1:25" x14ac:dyDescent="0.25">
      <c r="A2746" s="28" t="s">
        <v>1973</v>
      </c>
      <c r="B2746" s="29" t="s">
        <v>1974</v>
      </c>
      <c r="C2746" s="29" t="s">
        <v>83</v>
      </c>
      <c r="D2746" s="29" t="s">
        <v>84</v>
      </c>
      <c r="E2746" s="29" t="s">
        <v>84</v>
      </c>
      <c r="F2746" s="29" t="s">
        <v>85</v>
      </c>
      <c r="G2746" s="29" t="s">
        <v>1975</v>
      </c>
      <c r="H2746" s="30">
        <v>44461</v>
      </c>
      <c r="I2746" s="30">
        <v>45169</v>
      </c>
      <c r="J2746" s="30" t="s">
        <v>1921</v>
      </c>
      <c r="K2746" s="29" t="s">
        <v>1976</v>
      </c>
      <c r="L2746" s="29" t="s">
        <v>1977</v>
      </c>
      <c r="M2746" s="29" t="s">
        <v>1978</v>
      </c>
      <c r="N2746" s="29" t="s">
        <v>1994</v>
      </c>
      <c r="O2746" s="29" t="s">
        <v>1995</v>
      </c>
      <c r="P2746" s="29" t="s">
        <v>1981</v>
      </c>
      <c r="Q2746" s="29" t="s">
        <v>1982</v>
      </c>
      <c r="R2746" s="30">
        <v>45200</v>
      </c>
      <c r="S2746" s="30"/>
      <c r="T2746" s="30">
        <v>45838</v>
      </c>
      <c r="U2746" s="30"/>
      <c r="V2746" s="29" t="s">
        <v>2000</v>
      </c>
      <c r="W2746" s="29" t="s">
        <v>2001</v>
      </c>
      <c r="X2746" s="30">
        <v>44652</v>
      </c>
      <c r="Y2746" s="29" t="s">
        <v>33</v>
      </c>
    </row>
    <row r="2747" spans="1:25" x14ac:dyDescent="0.25">
      <c r="A2747" s="28" t="s">
        <v>1973</v>
      </c>
      <c r="B2747" s="29" t="s">
        <v>1974</v>
      </c>
      <c r="C2747" s="29" t="s">
        <v>83</v>
      </c>
      <c r="D2747" s="29" t="s">
        <v>84</v>
      </c>
      <c r="E2747" s="29" t="s">
        <v>84</v>
      </c>
      <c r="F2747" s="29" t="s">
        <v>85</v>
      </c>
      <c r="G2747" s="29" t="s">
        <v>1975</v>
      </c>
      <c r="H2747" s="30">
        <v>44461</v>
      </c>
      <c r="I2747" s="30">
        <v>45169</v>
      </c>
      <c r="J2747" s="30" t="s">
        <v>1921</v>
      </c>
      <c r="K2747" s="29" t="s">
        <v>1976</v>
      </c>
      <c r="L2747" s="29" t="s">
        <v>1977</v>
      </c>
      <c r="M2747" s="29" t="s">
        <v>1978</v>
      </c>
      <c r="N2747" s="29" t="s">
        <v>1996</v>
      </c>
      <c r="O2747" s="29" t="s">
        <v>1997</v>
      </c>
      <c r="P2747" s="29" t="s">
        <v>1981</v>
      </c>
      <c r="Q2747" s="29" t="s">
        <v>1982</v>
      </c>
      <c r="R2747" s="30">
        <v>45962</v>
      </c>
      <c r="S2747" s="30"/>
      <c r="T2747" s="30">
        <v>46021</v>
      </c>
      <c r="U2747" s="30"/>
      <c r="V2747" s="29" t="s">
        <v>2000</v>
      </c>
      <c r="W2747" s="29" t="s">
        <v>2001</v>
      </c>
      <c r="X2747" s="30">
        <v>44652</v>
      </c>
      <c r="Y2747" s="29" t="s">
        <v>33</v>
      </c>
    </row>
    <row r="2748" spans="1:25" x14ac:dyDescent="0.25">
      <c r="A2748" s="28" t="s">
        <v>2515</v>
      </c>
      <c r="B2748" s="29" t="s">
        <v>2516</v>
      </c>
      <c r="C2748" s="29" t="s">
        <v>2697</v>
      </c>
      <c r="D2748" s="29" t="s">
        <v>1689</v>
      </c>
      <c r="E2748" s="29" t="s">
        <v>1689</v>
      </c>
      <c r="F2748" s="29" t="s">
        <v>2706</v>
      </c>
      <c r="G2748" s="29" t="s">
        <v>1975</v>
      </c>
      <c r="H2748" s="30">
        <v>44581</v>
      </c>
      <c r="I2748" s="30">
        <v>46387</v>
      </c>
      <c r="J2748" s="30" t="s">
        <v>1921</v>
      </c>
      <c r="K2748" s="29" t="s">
        <v>2517</v>
      </c>
      <c r="L2748" s="29" t="s">
        <v>2518</v>
      </c>
      <c r="M2748" s="29" t="s">
        <v>1978</v>
      </c>
      <c r="N2748" s="29" t="s">
        <v>1979</v>
      </c>
      <c r="O2748" s="29" t="s">
        <v>1980</v>
      </c>
      <c r="P2748" s="29" t="s">
        <v>1981</v>
      </c>
      <c r="Q2748" s="29" t="s">
        <v>1982</v>
      </c>
      <c r="R2748" s="30">
        <v>44810</v>
      </c>
      <c r="S2748" s="30">
        <v>44810</v>
      </c>
      <c r="T2748" s="30">
        <v>44813</v>
      </c>
      <c r="U2748" s="30">
        <v>44813</v>
      </c>
      <c r="V2748" s="29" t="s">
        <v>1983</v>
      </c>
      <c r="W2748" s="29" t="s">
        <v>1984</v>
      </c>
      <c r="X2748" s="30">
        <v>44581</v>
      </c>
      <c r="Y2748" s="29" t="s">
        <v>1985</v>
      </c>
    </row>
    <row r="2749" spans="1:25" x14ac:dyDescent="0.25">
      <c r="A2749" s="28" t="s">
        <v>2515</v>
      </c>
      <c r="B2749" s="29" t="s">
        <v>2516</v>
      </c>
      <c r="C2749" s="29" t="s">
        <v>2697</v>
      </c>
      <c r="D2749" s="29" t="s">
        <v>1689</v>
      </c>
      <c r="E2749" s="29" t="s">
        <v>1689</v>
      </c>
      <c r="F2749" s="29" t="s">
        <v>2706</v>
      </c>
      <c r="G2749" s="29" t="s">
        <v>1975</v>
      </c>
      <c r="H2749" s="30">
        <v>44581</v>
      </c>
      <c r="I2749" s="30">
        <v>46387</v>
      </c>
      <c r="J2749" s="30" t="s">
        <v>1921</v>
      </c>
      <c r="K2749" s="29" t="s">
        <v>2517</v>
      </c>
      <c r="L2749" s="29" t="s">
        <v>2518</v>
      </c>
      <c r="M2749" s="29" t="s">
        <v>1978</v>
      </c>
      <c r="N2749" s="29" t="s">
        <v>1986</v>
      </c>
      <c r="O2749" s="29" t="s">
        <v>1987</v>
      </c>
      <c r="P2749" s="29" t="s">
        <v>1981</v>
      </c>
      <c r="Q2749" s="29" t="s">
        <v>1982</v>
      </c>
      <c r="R2749" s="30">
        <v>44814</v>
      </c>
      <c r="S2749" s="30">
        <v>44814</v>
      </c>
      <c r="T2749" s="30">
        <v>44816</v>
      </c>
      <c r="U2749" s="30">
        <v>44816</v>
      </c>
      <c r="V2749" s="29" t="s">
        <v>1983</v>
      </c>
      <c r="W2749" s="29" t="s">
        <v>1984</v>
      </c>
      <c r="X2749" s="30">
        <v>44581</v>
      </c>
      <c r="Y2749" s="29" t="s">
        <v>1985</v>
      </c>
    </row>
    <row r="2750" spans="1:25" x14ac:dyDescent="0.25">
      <c r="A2750" s="28" t="s">
        <v>2515</v>
      </c>
      <c r="B2750" s="29" t="s">
        <v>2516</v>
      </c>
      <c r="C2750" s="29" t="s">
        <v>2697</v>
      </c>
      <c r="D2750" s="29" t="s">
        <v>1689</v>
      </c>
      <c r="E2750" s="29" t="s">
        <v>1689</v>
      </c>
      <c r="F2750" s="29" t="s">
        <v>2706</v>
      </c>
      <c r="G2750" s="29" t="s">
        <v>1975</v>
      </c>
      <c r="H2750" s="30">
        <v>44581</v>
      </c>
      <c r="I2750" s="30">
        <v>46387</v>
      </c>
      <c r="J2750" s="30" t="s">
        <v>1921</v>
      </c>
      <c r="K2750" s="29" t="s">
        <v>2517</v>
      </c>
      <c r="L2750" s="29" t="s">
        <v>2518</v>
      </c>
      <c r="M2750" s="29" t="s">
        <v>1978</v>
      </c>
      <c r="N2750" s="29" t="s">
        <v>1988</v>
      </c>
      <c r="O2750" s="29" t="s">
        <v>1989</v>
      </c>
      <c r="P2750" s="29" t="s">
        <v>1981</v>
      </c>
      <c r="Q2750" s="29" t="s">
        <v>1982</v>
      </c>
      <c r="R2750" s="30">
        <v>45514</v>
      </c>
      <c r="S2750" s="30">
        <v>45514</v>
      </c>
      <c r="T2750" s="30">
        <v>45521</v>
      </c>
      <c r="U2750" s="30">
        <v>45521</v>
      </c>
      <c r="V2750" s="29" t="s">
        <v>1983</v>
      </c>
      <c r="W2750" s="29" t="s">
        <v>1984</v>
      </c>
      <c r="X2750" s="30">
        <v>44581</v>
      </c>
      <c r="Y2750" s="29" t="s">
        <v>1985</v>
      </c>
    </row>
    <row r="2751" spans="1:25" x14ac:dyDescent="0.25">
      <c r="A2751" s="28" t="s">
        <v>2515</v>
      </c>
      <c r="B2751" s="29" t="s">
        <v>2516</v>
      </c>
      <c r="C2751" s="29" t="s">
        <v>2697</v>
      </c>
      <c r="D2751" s="29" t="s">
        <v>1689</v>
      </c>
      <c r="E2751" s="29" t="s">
        <v>1689</v>
      </c>
      <c r="F2751" s="29" t="s">
        <v>2706</v>
      </c>
      <c r="G2751" s="29" t="s">
        <v>1975</v>
      </c>
      <c r="H2751" s="30">
        <v>44581</v>
      </c>
      <c r="I2751" s="30">
        <v>46387</v>
      </c>
      <c r="J2751" s="30" t="s">
        <v>1921</v>
      </c>
      <c r="K2751" s="29" t="s">
        <v>2517</v>
      </c>
      <c r="L2751" s="29" t="s">
        <v>2518</v>
      </c>
      <c r="M2751" s="29" t="s">
        <v>1978</v>
      </c>
      <c r="N2751" s="29" t="s">
        <v>1990</v>
      </c>
      <c r="O2751" s="29" t="s">
        <v>1991</v>
      </c>
      <c r="P2751" s="29" t="s">
        <v>1981</v>
      </c>
      <c r="Q2751" s="29" t="s">
        <v>1982</v>
      </c>
      <c r="R2751" s="30">
        <v>45522</v>
      </c>
      <c r="S2751" s="30">
        <v>45522</v>
      </c>
      <c r="T2751" s="30">
        <v>45524</v>
      </c>
      <c r="U2751" s="30">
        <v>45524</v>
      </c>
      <c r="V2751" s="29" t="s">
        <v>1983</v>
      </c>
      <c r="W2751" s="29" t="s">
        <v>1984</v>
      </c>
      <c r="X2751" s="30">
        <v>44581</v>
      </c>
      <c r="Y2751" s="29" t="s">
        <v>1985</v>
      </c>
    </row>
    <row r="2752" spans="1:25" x14ac:dyDescent="0.25">
      <c r="A2752" s="28" t="s">
        <v>2515</v>
      </c>
      <c r="B2752" s="29" t="s">
        <v>2516</v>
      </c>
      <c r="C2752" s="29" t="s">
        <v>2697</v>
      </c>
      <c r="D2752" s="29" t="s">
        <v>1689</v>
      </c>
      <c r="E2752" s="29" t="s">
        <v>1689</v>
      </c>
      <c r="F2752" s="29" t="s">
        <v>2706</v>
      </c>
      <c r="G2752" s="29" t="s">
        <v>1975</v>
      </c>
      <c r="H2752" s="30">
        <v>44581</v>
      </c>
      <c r="I2752" s="30">
        <v>46387</v>
      </c>
      <c r="J2752" s="30" t="s">
        <v>1921</v>
      </c>
      <c r="K2752" s="29" t="s">
        <v>2517</v>
      </c>
      <c r="L2752" s="29" t="s">
        <v>2518</v>
      </c>
      <c r="M2752" s="29" t="s">
        <v>1978</v>
      </c>
      <c r="N2752" s="29" t="s">
        <v>1992</v>
      </c>
      <c r="O2752" s="29" t="s">
        <v>1993</v>
      </c>
      <c r="P2752" s="29" t="s">
        <v>1981</v>
      </c>
      <c r="Q2752" s="29" t="s">
        <v>1982</v>
      </c>
      <c r="R2752" s="30">
        <v>45636</v>
      </c>
      <c r="S2752" s="30">
        <v>45575</v>
      </c>
      <c r="T2752" s="30">
        <v>45674</v>
      </c>
      <c r="U2752" s="30"/>
      <c r="V2752" s="29" t="s">
        <v>1983</v>
      </c>
      <c r="W2752" s="29" t="s">
        <v>1984</v>
      </c>
      <c r="X2752" s="30">
        <v>44581</v>
      </c>
      <c r="Y2752" s="29" t="s">
        <v>1985</v>
      </c>
    </row>
    <row r="2753" spans="1:25" x14ac:dyDescent="0.25">
      <c r="A2753" s="28" t="s">
        <v>2515</v>
      </c>
      <c r="B2753" s="29" t="s">
        <v>2516</v>
      </c>
      <c r="C2753" s="29" t="s">
        <v>2697</v>
      </c>
      <c r="D2753" s="29" t="s">
        <v>1689</v>
      </c>
      <c r="E2753" s="29" t="s">
        <v>1689</v>
      </c>
      <c r="F2753" s="29" t="s">
        <v>2706</v>
      </c>
      <c r="G2753" s="29" t="s">
        <v>1975</v>
      </c>
      <c r="H2753" s="30">
        <v>44581</v>
      </c>
      <c r="I2753" s="30">
        <v>46387</v>
      </c>
      <c r="J2753" s="30" t="s">
        <v>1921</v>
      </c>
      <c r="K2753" s="29" t="s">
        <v>2517</v>
      </c>
      <c r="L2753" s="29" t="s">
        <v>2518</v>
      </c>
      <c r="M2753" s="29" t="s">
        <v>1978</v>
      </c>
      <c r="N2753" s="29" t="s">
        <v>1994</v>
      </c>
      <c r="O2753" s="29" t="s">
        <v>1995</v>
      </c>
      <c r="P2753" s="29" t="s">
        <v>1981</v>
      </c>
      <c r="Q2753" s="29" t="s">
        <v>1982</v>
      </c>
      <c r="R2753" s="30">
        <v>45677</v>
      </c>
      <c r="S2753" s="30"/>
      <c r="T2753" s="30">
        <v>45915</v>
      </c>
      <c r="U2753" s="30"/>
      <c r="V2753" s="29" t="s">
        <v>1983</v>
      </c>
      <c r="W2753" s="29" t="s">
        <v>1984</v>
      </c>
      <c r="X2753" s="30">
        <v>44581</v>
      </c>
      <c r="Y2753" s="29" t="s">
        <v>1985</v>
      </c>
    </row>
    <row r="2754" spans="1:25" x14ac:dyDescent="0.25">
      <c r="A2754" s="28" t="s">
        <v>2515</v>
      </c>
      <c r="B2754" s="29" t="s">
        <v>2516</v>
      </c>
      <c r="C2754" s="29" t="s">
        <v>2697</v>
      </c>
      <c r="D2754" s="29" t="s">
        <v>1689</v>
      </c>
      <c r="E2754" s="29" t="s">
        <v>1689</v>
      </c>
      <c r="F2754" s="29" t="s">
        <v>2706</v>
      </c>
      <c r="G2754" s="29" t="s">
        <v>1975</v>
      </c>
      <c r="H2754" s="30">
        <v>44581</v>
      </c>
      <c r="I2754" s="30">
        <v>46387</v>
      </c>
      <c r="J2754" s="30" t="s">
        <v>1921</v>
      </c>
      <c r="K2754" s="29" t="s">
        <v>2517</v>
      </c>
      <c r="L2754" s="29" t="s">
        <v>2518</v>
      </c>
      <c r="M2754" s="29" t="s">
        <v>1978</v>
      </c>
      <c r="N2754" s="29" t="s">
        <v>1996</v>
      </c>
      <c r="O2754" s="29" t="s">
        <v>1997</v>
      </c>
      <c r="P2754" s="29" t="s">
        <v>1981</v>
      </c>
      <c r="Q2754" s="29" t="s">
        <v>1982</v>
      </c>
      <c r="R2754" s="30">
        <v>45916</v>
      </c>
      <c r="S2754" s="30"/>
      <c r="T2754" s="30">
        <v>45930</v>
      </c>
      <c r="U2754" s="30"/>
      <c r="V2754" s="29" t="s">
        <v>1983</v>
      </c>
      <c r="W2754" s="29" t="s">
        <v>1984</v>
      </c>
      <c r="X2754" s="30">
        <v>44581</v>
      </c>
      <c r="Y2754" s="29" t="s">
        <v>1985</v>
      </c>
    </row>
    <row r="2755" spans="1:25" x14ac:dyDescent="0.25">
      <c r="A2755" s="28" t="s">
        <v>1973</v>
      </c>
      <c r="B2755" s="29" t="s">
        <v>1974</v>
      </c>
      <c r="C2755" s="29" t="s">
        <v>86</v>
      </c>
      <c r="D2755" s="29" t="s">
        <v>87</v>
      </c>
      <c r="E2755" s="29" t="s">
        <v>87</v>
      </c>
      <c r="F2755" s="29" t="s">
        <v>88</v>
      </c>
      <c r="G2755" s="29" t="s">
        <v>1975</v>
      </c>
      <c r="H2755" s="30">
        <v>44439</v>
      </c>
      <c r="I2755" s="30">
        <v>46387</v>
      </c>
      <c r="J2755" s="30" t="s">
        <v>1921</v>
      </c>
      <c r="K2755" s="29" t="s">
        <v>1976</v>
      </c>
      <c r="L2755" s="29" t="s">
        <v>1977</v>
      </c>
      <c r="M2755" s="29" t="s">
        <v>1978</v>
      </c>
      <c r="N2755" s="29" t="s">
        <v>1979</v>
      </c>
      <c r="O2755" s="29" t="s">
        <v>1980</v>
      </c>
      <c r="P2755" s="29" t="s">
        <v>1981</v>
      </c>
      <c r="Q2755" s="29" t="s">
        <v>1982</v>
      </c>
      <c r="R2755" s="30">
        <v>44378</v>
      </c>
      <c r="S2755" s="30">
        <v>44378</v>
      </c>
      <c r="T2755" s="30">
        <v>44386</v>
      </c>
      <c r="U2755" s="30">
        <v>44386</v>
      </c>
      <c r="V2755" s="29" t="s">
        <v>1983</v>
      </c>
      <c r="W2755" s="29" t="s">
        <v>1984</v>
      </c>
      <c r="X2755" s="30">
        <v>44562</v>
      </c>
      <c r="Y2755" s="29" t="s">
        <v>1985</v>
      </c>
    </row>
    <row r="2756" spans="1:25" x14ac:dyDescent="0.25">
      <c r="A2756" s="28" t="s">
        <v>1973</v>
      </c>
      <c r="B2756" s="29" t="s">
        <v>1974</v>
      </c>
      <c r="C2756" s="29" t="s">
        <v>86</v>
      </c>
      <c r="D2756" s="29" t="s">
        <v>87</v>
      </c>
      <c r="E2756" s="29" t="s">
        <v>87</v>
      </c>
      <c r="F2756" s="29" t="s">
        <v>88</v>
      </c>
      <c r="G2756" s="29" t="s">
        <v>1975</v>
      </c>
      <c r="H2756" s="30">
        <v>44439</v>
      </c>
      <c r="I2756" s="30">
        <v>46387</v>
      </c>
      <c r="J2756" s="30" t="s">
        <v>1921</v>
      </c>
      <c r="K2756" s="29" t="s">
        <v>1976</v>
      </c>
      <c r="L2756" s="29" t="s">
        <v>1977</v>
      </c>
      <c r="M2756" s="29" t="s">
        <v>1978</v>
      </c>
      <c r="N2756" s="29" t="s">
        <v>1986</v>
      </c>
      <c r="O2756" s="29" t="s">
        <v>1987</v>
      </c>
      <c r="P2756" s="29" t="s">
        <v>1981</v>
      </c>
      <c r="Q2756" s="29" t="s">
        <v>1982</v>
      </c>
      <c r="R2756" s="30">
        <v>44742</v>
      </c>
      <c r="S2756" s="30">
        <v>44378</v>
      </c>
      <c r="T2756" s="30">
        <v>44772</v>
      </c>
      <c r="U2756" s="30">
        <v>44386</v>
      </c>
      <c r="V2756" s="29" t="s">
        <v>1983</v>
      </c>
      <c r="W2756" s="29" t="s">
        <v>1984</v>
      </c>
      <c r="X2756" s="30">
        <v>44562</v>
      </c>
      <c r="Y2756" s="29" t="s">
        <v>1985</v>
      </c>
    </row>
    <row r="2757" spans="1:25" x14ac:dyDescent="0.25">
      <c r="A2757" s="28" t="s">
        <v>1973</v>
      </c>
      <c r="B2757" s="29" t="s">
        <v>1974</v>
      </c>
      <c r="C2757" s="29" t="s">
        <v>86</v>
      </c>
      <c r="D2757" s="29" t="s">
        <v>87</v>
      </c>
      <c r="E2757" s="29" t="s">
        <v>87</v>
      </c>
      <c r="F2757" s="29" t="s">
        <v>88</v>
      </c>
      <c r="G2757" s="29" t="s">
        <v>1975</v>
      </c>
      <c r="H2757" s="30">
        <v>44439</v>
      </c>
      <c r="I2757" s="30">
        <v>46387</v>
      </c>
      <c r="J2757" s="30" t="s">
        <v>1921</v>
      </c>
      <c r="K2757" s="29" t="s">
        <v>1976</v>
      </c>
      <c r="L2757" s="29" t="s">
        <v>1977</v>
      </c>
      <c r="M2757" s="29" t="s">
        <v>1978</v>
      </c>
      <c r="N2757" s="29" t="s">
        <v>1988</v>
      </c>
      <c r="O2757" s="29" t="s">
        <v>1989</v>
      </c>
      <c r="P2757" s="29" t="s">
        <v>1981</v>
      </c>
      <c r="Q2757" s="29" t="s">
        <v>1982</v>
      </c>
      <c r="R2757" s="30">
        <v>44805</v>
      </c>
      <c r="S2757" s="30">
        <v>44852</v>
      </c>
      <c r="T2757" s="30">
        <v>44896</v>
      </c>
      <c r="U2757" s="30">
        <v>44925</v>
      </c>
      <c r="V2757" s="29" t="s">
        <v>1983</v>
      </c>
      <c r="W2757" s="29" t="s">
        <v>1984</v>
      </c>
      <c r="X2757" s="30">
        <v>44562</v>
      </c>
      <c r="Y2757" s="29" t="s">
        <v>1985</v>
      </c>
    </row>
    <row r="2758" spans="1:25" x14ac:dyDescent="0.25">
      <c r="A2758" s="28" t="s">
        <v>1973</v>
      </c>
      <c r="B2758" s="29" t="s">
        <v>1974</v>
      </c>
      <c r="C2758" s="29" t="s">
        <v>86</v>
      </c>
      <c r="D2758" s="29" t="s">
        <v>87</v>
      </c>
      <c r="E2758" s="29" t="s">
        <v>87</v>
      </c>
      <c r="F2758" s="29" t="s">
        <v>88</v>
      </c>
      <c r="G2758" s="29" t="s">
        <v>1975</v>
      </c>
      <c r="H2758" s="30">
        <v>44439</v>
      </c>
      <c r="I2758" s="30">
        <v>46387</v>
      </c>
      <c r="J2758" s="30" t="s">
        <v>1921</v>
      </c>
      <c r="K2758" s="29" t="s">
        <v>1976</v>
      </c>
      <c r="L2758" s="29" t="s">
        <v>1977</v>
      </c>
      <c r="M2758" s="29" t="s">
        <v>1978</v>
      </c>
      <c r="N2758" s="29" t="s">
        <v>1990</v>
      </c>
      <c r="O2758" s="29" t="s">
        <v>1991</v>
      </c>
      <c r="P2758" s="29" t="s">
        <v>1981</v>
      </c>
      <c r="Q2758" s="29" t="s">
        <v>1982</v>
      </c>
      <c r="R2758" s="30">
        <v>44805</v>
      </c>
      <c r="S2758" s="30">
        <v>44852</v>
      </c>
      <c r="T2758" s="30">
        <v>44896</v>
      </c>
      <c r="U2758" s="30">
        <v>44925</v>
      </c>
      <c r="V2758" s="29" t="s">
        <v>1983</v>
      </c>
      <c r="W2758" s="29" t="s">
        <v>1984</v>
      </c>
      <c r="X2758" s="30">
        <v>44562</v>
      </c>
      <c r="Y2758" s="29" t="s">
        <v>1985</v>
      </c>
    </row>
    <row r="2759" spans="1:25" x14ac:dyDescent="0.25">
      <c r="A2759" s="28" t="s">
        <v>1973</v>
      </c>
      <c r="B2759" s="29" t="s">
        <v>1974</v>
      </c>
      <c r="C2759" s="29" t="s">
        <v>86</v>
      </c>
      <c r="D2759" s="29" t="s">
        <v>87</v>
      </c>
      <c r="E2759" s="29" t="s">
        <v>87</v>
      </c>
      <c r="F2759" s="29" t="s">
        <v>88</v>
      </c>
      <c r="G2759" s="29" t="s">
        <v>1975</v>
      </c>
      <c r="H2759" s="30">
        <v>44439</v>
      </c>
      <c r="I2759" s="30">
        <v>46387</v>
      </c>
      <c r="J2759" s="30" t="s">
        <v>1921</v>
      </c>
      <c r="K2759" s="29" t="s">
        <v>1976</v>
      </c>
      <c r="L2759" s="29" t="s">
        <v>1977</v>
      </c>
      <c r="M2759" s="29" t="s">
        <v>1978</v>
      </c>
      <c r="N2759" s="29" t="s">
        <v>1992</v>
      </c>
      <c r="O2759" s="29" t="s">
        <v>1993</v>
      </c>
      <c r="P2759" s="29" t="s">
        <v>1981</v>
      </c>
      <c r="Q2759" s="29" t="s">
        <v>1982</v>
      </c>
      <c r="R2759" s="30">
        <v>44958</v>
      </c>
      <c r="S2759" s="30"/>
      <c r="T2759" s="30">
        <v>44986</v>
      </c>
      <c r="U2759" s="30"/>
      <c r="V2759" s="29" t="s">
        <v>1983</v>
      </c>
      <c r="W2759" s="29" t="s">
        <v>1984</v>
      </c>
      <c r="X2759" s="30">
        <v>44562</v>
      </c>
      <c r="Y2759" s="29" t="s">
        <v>1985</v>
      </c>
    </row>
    <row r="2760" spans="1:25" x14ac:dyDescent="0.25">
      <c r="A2760" s="28" t="s">
        <v>1973</v>
      </c>
      <c r="B2760" s="29" t="s">
        <v>1974</v>
      </c>
      <c r="C2760" s="29" t="s">
        <v>86</v>
      </c>
      <c r="D2760" s="29" t="s">
        <v>87</v>
      </c>
      <c r="E2760" s="29" t="s">
        <v>87</v>
      </c>
      <c r="F2760" s="29" t="s">
        <v>88</v>
      </c>
      <c r="G2760" s="29" t="s">
        <v>1975</v>
      </c>
      <c r="H2760" s="30">
        <v>44439</v>
      </c>
      <c r="I2760" s="30">
        <v>46387</v>
      </c>
      <c r="J2760" s="30" t="s">
        <v>1921</v>
      </c>
      <c r="K2760" s="29" t="s">
        <v>1976</v>
      </c>
      <c r="L2760" s="29" t="s">
        <v>1977</v>
      </c>
      <c r="M2760" s="29" t="s">
        <v>1978</v>
      </c>
      <c r="N2760" s="29" t="s">
        <v>1994</v>
      </c>
      <c r="O2760" s="29" t="s">
        <v>1995</v>
      </c>
      <c r="P2760" s="29" t="s">
        <v>1981</v>
      </c>
      <c r="Q2760" s="29" t="s">
        <v>1982</v>
      </c>
      <c r="R2760" s="30">
        <v>45047</v>
      </c>
      <c r="S2760" s="30"/>
      <c r="T2760" s="30">
        <v>45412</v>
      </c>
      <c r="U2760" s="30"/>
      <c r="V2760" s="29" t="s">
        <v>1983</v>
      </c>
      <c r="W2760" s="29" t="s">
        <v>1984</v>
      </c>
      <c r="X2760" s="30">
        <v>44562</v>
      </c>
      <c r="Y2760" s="29" t="s">
        <v>1985</v>
      </c>
    </row>
    <row r="2761" spans="1:25" x14ac:dyDescent="0.25">
      <c r="A2761" s="28" t="s">
        <v>1973</v>
      </c>
      <c r="B2761" s="29" t="s">
        <v>1974</v>
      </c>
      <c r="C2761" s="29" t="s">
        <v>86</v>
      </c>
      <c r="D2761" s="29" t="s">
        <v>87</v>
      </c>
      <c r="E2761" s="29" t="s">
        <v>87</v>
      </c>
      <c r="F2761" s="29" t="s">
        <v>88</v>
      </c>
      <c r="G2761" s="29" t="s">
        <v>1975</v>
      </c>
      <c r="H2761" s="30">
        <v>44439</v>
      </c>
      <c r="I2761" s="30">
        <v>46387</v>
      </c>
      <c r="J2761" s="30" t="s">
        <v>1921</v>
      </c>
      <c r="K2761" s="29" t="s">
        <v>1976</v>
      </c>
      <c r="L2761" s="29" t="s">
        <v>1977</v>
      </c>
      <c r="M2761" s="29" t="s">
        <v>1978</v>
      </c>
      <c r="N2761" s="29" t="s">
        <v>1996</v>
      </c>
      <c r="O2761" s="29" t="s">
        <v>1997</v>
      </c>
      <c r="P2761" s="29" t="s">
        <v>1981</v>
      </c>
      <c r="Q2761" s="29" t="s">
        <v>1982</v>
      </c>
      <c r="R2761" s="30">
        <v>45412</v>
      </c>
      <c r="S2761" s="30"/>
      <c r="T2761" s="30">
        <v>45473</v>
      </c>
      <c r="U2761" s="30"/>
      <c r="V2761" s="29" t="s">
        <v>1983</v>
      </c>
      <c r="W2761" s="29" t="s">
        <v>1984</v>
      </c>
      <c r="X2761" s="30">
        <v>44562</v>
      </c>
      <c r="Y2761" s="29" t="s">
        <v>1985</v>
      </c>
    </row>
    <row r="2762" spans="1:25" x14ac:dyDescent="0.25">
      <c r="A2762" s="28" t="s">
        <v>2515</v>
      </c>
      <c r="B2762" s="29" t="s">
        <v>2516</v>
      </c>
      <c r="C2762" s="29" t="s">
        <v>1574</v>
      </c>
      <c r="D2762" s="29" t="s">
        <v>1575</v>
      </c>
      <c r="E2762" s="29" t="s">
        <v>1575</v>
      </c>
      <c r="F2762" s="29" t="s">
        <v>1576</v>
      </c>
      <c r="G2762" s="29" t="s">
        <v>1975</v>
      </c>
      <c r="H2762" s="30">
        <v>44740</v>
      </c>
      <c r="I2762" s="30">
        <v>46022</v>
      </c>
      <c r="J2762" s="30" t="s">
        <v>1921</v>
      </c>
      <c r="K2762" s="29" t="s">
        <v>2517</v>
      </c>
      <c r="L2762" s="29" t="s">
        <v>2518</v>
      </c>
      <c r="M2762" s="29" t="s">
        <v>1978</v>
      </c>
      <c r="N2762" s="29" t="s">
        <v>1979</v>
      </c>
      <c r="O2762" s="29" t="s">
        <v>1980</v>
      </c>
      <c r="P2762" s="29" t="s">
        <v>1981</v>
      </c>
      <c r="Q2762" s="29" t="s">
        <v>1982</v>
      </c>
      <c r="R2762" s="30">
        <v>44473</v>
      </c>
      <c r="S2762" s="30">
        <v>44473</v>
      </c>
      <c r="T2762" s="30">
        <v>44496</v>
      </c>
      <c r="U2762" s="30">
        <v>44496</v>
      </c>
      <c r="V2762" s="29" t="s">
        <v>1983</v>
      </c>
      <c r="W2762" s="29" t="s">
        <v>1984</v>
      </c>
      <c r="X2762" s="30">
        <v>44743</v>
      </c>
      <c r="Y2762" s="29" t="s">
        <v>1985</v>
      </c>
    </row>
    <row r="2763" spans="1:25" x14ac:dyDescent="0.25">
      <c r="A2763" s="28" t="s">
        <v>2515</v>
      </c>
      <c r="B2763" s="29" t="s">
        <v>2516</v>
      </c>
      <c r="C2763" s="29" t="s">
        <v>1574</v>
      </c>
      <c r="D2763" s="29" t="s">
        <v>1575</v>
      </c>
      <c r="E2763" s="29" t="s">
        <v>1575</v>
      </c>
      <c r="F2763" s="29" t="s">
        <v>1576</v>
      </c>
      <c r="G2763" s="29" t="s">
        <v>1975</v>
      </c>
      <c r="H2763" s="30">
        <v>44740</v>
      </c>
      <c r="I2763" s="30">
        <v>46022</v>
      </c>
      <c r="J2763" s="30" t="s">
        <v>1921</v>
      </c>
      <c r="K2763" s="29" t="s">
        <v>2517</v>
      </c>
      <c r="L2763" s="29" t="s">
        <v>2518</v>
      </c>
      <c r="M2763" s="29" t="s">
        <v>1978</v>
      </c>
      <c r="N2763" s="29" t="s">
        <v>1986</v>
      </c>
      <c r="O2763" s="29" t="s">
        <v>1987</v>
      </c>
      <c r="P2763" s="29" t="s">
        <v>1981</v>
      </c>
      <c r="Q2763" s="29" t="s">
        <v>1982</v>
      </c>
      <c r="R2763" s="30">
        <v>44473</v>
      </c>
      <c r="S2763" s="30">
        <v>44473</v>
      </c>
      <c r="T2763" s="30">
        <v>44496</v>
      </c>
      <c r="U2763" s="30">
        <v>44496</v>
      </c>
      <c r="V2763" s="29" t="s">
        <v>1983</v>
      </c>
      <c r="W2763" s="29" t="s">
        <v>1984</v>
      </c>
      <c r="X2763" s="30">
        <v>44743</v>
      </c>
      <c r="Y2763" s="29" t="s">
        <v>1985</v>
      </c>
    </row>
    <row r="2764" spans="1:25" x14ac:dyDescent="0.25">
      <c r="A2764" s="28" t="s">
        <v>2515</v>
      </c>
      <c r="B2764" s="29" t="s">
        <v>2516</v>
      </c>
      <c r="C2764" s="29" t="s">
        <v>1574</v>
      </c>
      <c r="D2764" s="29" t="s">
        <v>1575</v>
      </c>
      <c r="E2764" s="29" t="s">
        <v>1575</v>
      </c>
      <c r="F2764" s="29" t="s">
        <v>1576</v>
      </c>
      <c r="G2764" s="29" t="s">
        <v>1975</v>
      </c>
      <c r="H2764" s="30">
        <v>44740</v>
      </c>
      <c r="I2764" s="30">
        <v>46022</v>
      </c>
      <c r="J2764" s="30" t="s">
        <v>1921</v>
      </c>
      <c r="K2764" s="29" t="s">
        <v>2517</v>
      </c>
      <c r="L2764" s="29" t="s">
        <v>2518</v>
      </c>
      <c r="M2764" s="29" t="s">
        <v>1978</v>
      </c>
      <c r="N2764" s="29" t="s">
        <v>1988</v>
      </c>
      <c r="O2764" s="29" t="s">
        <v>1989</v>
      </c>
      <c r="P2764" s="29" t="s">
        <v>1981</v>
      </c>
      <c r="Q2764" s="29" t="s">
        <v>1982</v>
      </c>
      <c r="R2764" s="30">
        <v>44743</v>
      </c>
      <c r="S2764" s="30">
        <v>44743</v>
      </c>
      <c r="T2764" s="30">
        <v>45359</v>
      </c>
      <c r="U2764" s="30">
        <v>45359</v>
      </c>
      <c r="V2764" s="29" t="s">
        <v>1983</v>
      </c>
      <c r="W2764" s="29" t="s">
        <v>1984</v>
      </c>
      <c r="X2764" s="30">
        <v>44743</v>
      </c>
      <c r="Y2764" s="29" t="s">
        <v>1985</v>
      </c>
    </row>
    <row r="2765" spans="1:25" x14ac:dyDescent="0.25">
      <c r="A2765" s="28" t="s">
        <v>2515</v>
      </c>
      <c r="B2765" s="29" t="s">
        <v>2516</v>
      </c>
      <c r="C2765" s="29" t="s">
        <v>1574</v>
      </c>
      <c r="D2765" s="29" t="s">
        <v>1575</v>
      </c>
      <c r="E2765" s="29" t="s">
        <v>1575</v>
      </c>
      <c r="F2765" s="29" t="s">
        <v>1576</v>
      </c>
      <c r="G2765" s="29" t="s">
        <v>1975</v>
      </c>
      <c r="H2765" s="30">
        <v>44740</v>
      </c>
      <c r="I2765" s="30">
        <v>46022</v>
      </c>
      <c r="J2765" s="30" t="s">
        <v>1921</v>
      </c>
      <c r="K2765" s="29" t="s">
        <v>2517</v>
      </c>
      <c r="L2765" s="29" t="s">
        <v>2518</v>
      </c>
      <c r="M2765" s="29" t="s">
        <v>1978</v>
      </c>
      <c r="N2765" s="29" t="s">
        <v>1990</v>
      </c>
      <c r="O2765" s="29" t="s">
        <v>1991</v>
      </c>
      <c r="P2765" s="29" t="s">
        <v>1981</v>
      </c>
      <c r="Q2765" s="29" t="s">
        <v>1982</v>
      </c>
      <c r="R2765" s="30">
        <v>45360</v>
      </c>
      <c r="S2765" s="30">
        <v>45360</v>
      </c>
      <c r="T2765" s="30">
        <v>45506</v>
      </c>
      <c r="U2765" s="30">
        <v>45541</v>
      </c>
      <c r="V2765" s="29" t="s">
        <v>1983</v>
      </c>
      <c r="W2765" s="29" t="s">
        <v>1984</v>
      </c>
      <c r="X2765" s="30">
        <v>44743</v>
      </c>
      <c r="Y2765" s="29" t="s">
        <v>1985</v>
      </c>
    </row>
    <row r="2766" spans="1:25" x14ac:dyDescent="0.25">
      <c r="A2766" s="28" t="s">
        <v>2515</v>
      </c>
      <c r="B2766" s="29" t="s">
        <v>2516</v>
      </c>
      <c r="C2766" s="29" t="s">
        <v>1574</v>
      </c>
      <c r="D2766" s="29" t="s">
        <v>1575</v>
      </c>
      <c r="E2766" s="29" t="s">
        <v>1575</v>
      </c>
      <c r="F2766" s="29" t="s">
        <v>1576</v>
      </c>
      <c r="G2766" s="29" t="s">
        <v>1975</v>
      </c>
      <c r="H2766" s="30">
        <v>44740</v>
      </c>
      <c r="I2766" s="30">
        <v>46022</v>
      </c>
      <c r="J2766" s="30" t="s">
        <v>1921</v>
      </c>
      <c r="K2766" s="29" t="s">
        <v>2517</v>
      </c>
      <c r="L2766" s="29" t="s">
        <v>2518</v>
      </c>
      <c r="M2766" s="29" t="s">
        <v>1978</v>
      </c>
      <c r="N2766" s="29" t="s">
        <v>1992</v>
      </c>
      <c r="O2766" s="29" t="s">
        <v>1993</v>
      </c>
      <c r="P2766" s="29" t="s">
        <v>1981</v>
      </c>
      <c r="Q2766" s="29" t="s">
        <v>1982</v>
      </c>
      <c r="R2766" s="30">
        <v>45540</v>
      </c>
      <c r="S2766" s="30"/>
      <c r="T2766" s="30">
        <v>45565</v>
      </c>
      <c r="U2766" s="30"/>
      <c r="V2766" s="29" t="s">
        <v>1983</v>
      </c>
      <c r="W2766" s="29" t="s">
        <v>1984</v>
      </c>
      <c r="X2766" s="30">
        <v>44743</v>
      </c>
      <c r="Y2766" s="29" t="s">
        <v>1985</v>
      </c>
    </row>
    <row r="2767" spans="1:25" x14ac:dyDescent="0.25">
      <c r="A2767" s="28" t="s">
        <v>2515</v>
      </c>
      <c r="B2767" s="29" t="s">
        <v>2516</v>
      </c>
      <c r="C2767" s="29" t="s">
        <v>1574</v>
      </c>
      <c r="D2767" s="29" t="s">
        <v>1575</v>
      </c>
      <c r="E2767" s="29" t="s">
        <v>1575</v>
      </c>
      <c r="F2767" s="29" t="s">
        <v>1576</v>
      </c>
      <c r="G2767" s="29" t="s">
        <v>1975</v>
      </c>
      <c r="H2767" s="30">
        <v>44740</v>
      </c>
      <c r="I2767" s="30">
        <v>46022</v>
      </c>
      <c r="J2767" s="30" t="s">
        <v>1921</v>
      </c>
      <c r="K2767" s="29" t="s">
        <v>2517</v>
      </c>
      <c r="L2767" s="29" t="s">
        <v>2518</v>
      </c>
      <c r="M2767" s="29" t="s">
        <v>1978</v>
      </c>
      <c r="N2767" s="29" t="s">
        <v>1994</v>
      </c>
      <c r="O2767" s="29" t="s">
        <v>1995</v>
      </c>
      <c r="P2767" s="29" t="s">
        <v>1981</v>
      </c>
      <c r="Q2767" s="29" t="s">
        <v>1982</v>
      </c>
      <c r="R2767" s="30">
        <v>45566</v>
      </c>
      <c r="S2767" s="30"/>
      <c r="T2767" s="30">
        <v>45931</v>
      </c>
      <c r="U2767" s="30"/>
      <c r="V2767" s="29" t="s">
        <v>1983</v>
      </c>
      <c r="W2767" s="29" t="s">
        <v>1984</v>
      </c>
      <c r="X2767" s="30">
        <v>44743</v>
      </c>
      <c r="Y2767" s="29" t="s">
        <v>1985</v>
      </c>
    </row>
    <row r="2768" spans="1:25" x14ac:dyDescent="0.25">
      <c r="A2768" s="28" t="s">
        <v>2515</v>
      </c>
      <c r="B2768" s="29" t="s">
        <v>2516</v>
      </c>
      <c r="C2768" s="29" t="s">
        <v>1574</v>
      </c>
      <c r="D2768" s="29" t="s">
        <v>1575</v>
      </c>
      <c r="E2768" s="29" t="s">
        <v>1575</v>
      </c>
      <c r="F2768" s="29" t="s">
        <v>1576</v>
      </c>
      <c r="G2768" s="29" t="s">
        <v>1975</v>
      </c>
      <c r="H2768" s="30">
        <v>44740</v>
      </c>
      <c r="I2768" s="30">
        <v>46022</v>
      </c>
      <c r="J2768" s="30" t="s">
        <v>1921</v>
      </c>
      <c r="K2768" s="29" t="s">
        <v>2517</v>
      </c>
      <c r="L2768" s="29" t="s">
        <v>2518</v>
      </c>
      <c r="M2768" s="29" t="s">
        <v>1978</v>
      </c>
      <c r="N2768" s="29" t="s">
        <v>1996</v>
      </c>
      <c r="O2768" s="29" t="s">
        <v>1997</v>
      </c>
      <c r="P2768" s="29" t="s">
        <v>1981</v>
      </c>
      <c r="Q2768" s="29" t="s">
        <v>1982</v>
      </c>
      <c r="R2768" s="30">
        <v>45932</v>
      </c>
      <c r="S2768" s="30"/>
      <c r="T2768" s="30">
        <v>46142</v>
      </c>
      <c r="U2768" s="30"/>
      <c r="V2768" s="29" t="s">
        <v>1983</v>
      </c>
      <c r="W2768" s="29" t="s">
        <v>1984</v>
      </c>
      <c r="X2768" s="30">
        <v>44743</v>
      </c>
      <c r="Y2768" s="29" t="s">
        <v>1985</v>
      </c>
    </row>
    <row r="2769" spans="1:25" x14ac:dyDescent="0.25">
      <c r="A2769" s="28" t="s">
        <v>2515</v>
      </c>
      <c r="B2769" s="29" t="s">
        <v>2516</v>
      </c>
      <c r="C2769" s="29" t="s">
        <v>1577</v>
      </c>
      <c r="D2769" s="29" t="s">
        <v>1578</v>
      </c>
      <c r="E2769" s="29" t="s">
        <v>1578</v>
      </c>
      <c r="F2769" s="29" t="s">
        <v>1579</v>
      </c>
      <c r="G2769" s="29" t="s">
        <v>1975</v>
      </c>
      <c r="H2769" s="30">
        <v>44825</v>
      </c>
      <c r="I2769" s="30">
        <v>45920</v>
      </c>
      <c r="J2769" s="30" t="s">
        <v>1921</v>
      </c>
      <c r="K2769" s="29" t="s">
        <v>2517</v>
      </c>
      <c r="L2769" s="29" t="s">
        <v>2518</v>
      </c>
      <c r="M2769" s="29" t="s">
        <v>1978</v>
      </c>
      <c r="N2769" s="29" t="s">
        <v>1979</v>
      </c>
      <c r="O2769" s="29" t="s">
        <v>1980</v>
      </c>
      <c r="P2769" s="29" t="s">
        <v>1981</v>
      </c>
      <c r="Q2769" s="29" t="s">
        <v>1982</v>
      </c>
      <c r="R2769" s="30">
        <v>44910</v>
      </c>
      <c r="S2769" s="30">
        <v>45071</v>
      </c>
      <c r="T2769" s="30">
        <v>44972</v>
      </c>
      <c r="U2769" s="30">
        <v>45127</v>
      </c>
      <c r="V2769" s="29" t="s">
        <v>2000</v>
      </c>
      <c r="W2769" s="29" t="s">
        <v>2001</v>
      </c>
      <c r="X2769" s="30">
        <v>44733</v>
      </c>
      <c r="Y2769" s="29" t="s">
        <v>2002</v>
      </c>
    </row>
    <row r="2770" spans="1:25" x14ac:dyDescent="0.25">
      <c r="A2770" s="28" t="s">
        <v>2515</v>
      </c>
      <c r="B2770" s="29" t="s">
        <v>2516</v>
      </c>
      <c r="C2770" s="29" t="s">
        <v>1577</v>
      </c>
      <c r="D2770" s="29" t="s">
        <v>1578</v>
      </c>
      <c r="E2770" s="29" t="s">
        <v>1578</v>
      </c>
      <c r="F2770" s="29" t="s">
        <v>1579</v>
      </c>
      <c r="G2770" s="29" t="s">
        <v>1975</v>
      </c>
      <c r="H2770" s="30">
        <v>44825</v>
      </c>
      <c r="I2770" s="30">
        <v>45920</v>
      </c>
      <c r="J2770" s="30" t="s">
        <v>1921</v>
      </c>
      <c r="K2770" s="29" t="s">
        <v>2517</v>
      </c>
      <c r="L2770" s="29" t="s">
        <v>2518</v>
      </c>
      <c r="M2770" s="29" t="s">
        <v>1978</v>
      </c>
      <c r="N2770" s="29" t="s">
        <v>1986</v>
      </c>
      <c r="O2770" s="29" t="s">
        <v>1987</v>
      </c>
      <c r="P2770" s="29" t="s">
        <v>1981</v>
      </c>
      <c r="Q2770" s="29" t="s">
        <v>1982</v>
      </c>
      <c r="R2770" s="30">
        <v>44910</v>
      </c>
      <c r="S2770" s="30">
        <v>45071</v>
      </c>
      <c r="T2770" s="30">
        <v>44972</v>
      </c>
      <c r="U2770" s="30">
        <v>45127</v>
      </c>
      <c r="V2770" s="29" t="s">
        <v>2000</v>
      </c>
      <c r="W2770" s="29" t="s">
        <v>2001</v>
      </c>
      <c r="X2770" s="30">
        <v>44733</v>
      </c>
      <c r="Y2770" s="29" t="s">
        <v>2002</v>
      </c>
    </row>
    <row r="2771" spans="1:25" x14ac:dyDescent="0.25">
      <c r="A2771" s="28" t="s">
        <v>2515</v>
      </c>
      <c r="B2771" s="29" t="s">
        <v>2516</v>
      </c>
      <c r="C2771" s="29" t="s">
        <v>1577</v>
      </c>
      <c r="D2771" s="29" t="s">
        <v>1578</v>
      </c>
      <c r="E2771" s="29" t="s">
        <v>1578</v>
      </c>
      <c r="F2771" s="29" t="s">
        <v>1579</v>
      </c>
      <c r="G2771" s="29" t="s">
        <v>1975</v>
      </c>
      <c r="H2771" s="30">
        <v>44825</v>
      </c>
      <c r="I2771" s="30">
        <v>45920</v>
      </c>
      <c r="J2771" s="30" t="s">
        <v>1921</v>
      </c>
      <c r="K2771" s="29" t="s">
        <v>2517</v>
      </c>
      <c r="L2771" s="29" t="s">
        <v>2518</v>
      </c>
      <c r="M2771" s="29" t="s">
        <v>1978</v>
      </c>
      <c r="N2771" s="29" t="s">
        <v>1988</v>
      </c>
      <c r="O2771" s="29" t="s">
        <v>1989</v>
      </c>
      <c r="P2771" s="29" t="s">
        <v>1981</v>
      </c>
      <c r="Q2771" s="29" t="s">
        <v>1982</v>
      </c>
      <c r="R2771" s="30">
        <v>44910</v>
      </c>
      <c r="S2771" s="30">
        <v>45071</v>
      </c>
      <c r="T2771" s="30">
        <v>44972</v>
      </c>
      <c r="U2771" s="30">
        <v>45127</v>
      </c>
      <c r="V2771" s="29" t="s">
        <v>2000</v>
      </c>
      <c r="W2771" s="29" t="s">
        <v>2001</v>
      </c>
      <c r="X2771" s="30">
        <v>44733</v>
      </c>
      <c r="Y2771" s="29" t="s">
        <v>2002</v>
      </c>
    </row>
    <row r="2772" spans="1:25" x14ac:dyDescent="0.25">
      <c r="A2772" s="28" t="s">
        <v>2515</v>
      </c>
      <c r="B2772" s="29" t="s">
        <v>2516</v>
      </c>
      <c r="C2772" s="29" t="s">
        <v>1577</v>
      </c>
      <c r="D2772" s="29" t="s">
        <v>1578</v>
      </c>
      <c r="E2772" s="29" t="s">
        <v>1578</v>
      </c>
      <c r="F2772" s="29" t="s">
        <v>1579</v>
      </c>
      <c r="G2772" s="29" t="s">
        <v>1975</v>
      </c>
      <c r="H2772" s="30">
        <v>44825</v>
      </c>
      <c r="I2772" s="30">
        <v>45920</v>
      </c>
      <c r="J2772" s="30" t="s">
        <v>1921</v>
      </c>
      <c r="K2772" s="29" t="s">
        <v>2517</v>
      </c>
      <c r="L2772" s="29" t="s">
        <v>2518</v>
      </c>
      <c r="M2772" s="29" t="s">
        <v>1978</v>
      </c>
      <c r="N2772" s="29" t="s">
        <v>1990</v>
      </c>
      <c r="O2772" s="29" t="s">
        <v>1991</v>
      </c>
      <c r="P2772" s="29" t="s">
        <v>1981</v>
      </c>
      <c r="Q2772" s="29" t="s">
        <v>1982</v>
      </c>
      <c r="R2772" s="30">
        <v>45000</v>
      </c>
      <c r="S2772" s="30">
        <v>45071</v>
      </c>
      <c r="T2772" s="30">
        <v>45031</v>
      </c>
      <c r="U2772" s="30">
        <v>45127</v>
      </c>
      <c r="V2772" s="29" t="s">
        <v>2000</v>
      </c>
      <c r="W2772" s="29" t="s">
        <v>2001</v>
      </c>
      <c r="X2772" s="30">
        <v>44733</v>
      </c>
      <c r="Y2772" s="29" t="s">
        <v>2002</v>
      </c>
    </row>
    <row r="2773" spans="1:25" x14ac:dyDescent="0.25">
      <c r="A2773" s="28" t="s">
        <v>2515</v>
      </c>
      <c r="B2773" s="29" t="s">
        <v>2516</v>
      </c>
      <c r="C2773" s="29" t="s">
        <v>1577</v>
      </c>
      <c r="D2773" s="29" t="s">
        <v>1578</v>
      </c>
      <c r="E2773" s="29" t="s">
        <v>1578</v>
      </c>
      <c r="F2773" s="29" t="s">
        <v>1579</v>
      </c>
      <c r="G2773" s="29" t="s">
        <v>1975</v>
      </c>
      <c r="H2773" s="30">
        <v>44825</v>
      </c>
      <c r="I2773" s="30">
        <v>45920</v>
      </c>
      <c r="J2773" s="30" t="s">
        <v>1921</v>
      </c>
      <c r="K2773" s="29" t="s">
        <v>2517</v>
      </c>
      <c r="L2773" s="29" t="s">
        <v>2518</v>
      </c>
      <c r="M2773" s="29" t="s">
        <v>1978</v>
      </c>
      <c r="N2773" s="29" t="s">
        <v>1992</v>
      </c>
      <c r="O2773" s="29" t="s">
        <v>1993</v>
      </c>
      <c r="P2773" s="29" t="s">
        <v>1981</v>
      </c>
      <c r="Q2773" s="29" t="s">
        <v>1982</v>
      </c>
      <c r="R2773" s="30">
        <v>45092</v>
      </c>
      <c r="S2773" s="30">
        <v>45470</v>
      </c>
      <c r="T2773" s="30">
        <v>45184</v>
      </c>
      <c r="U2773" s="30">
        <v>45504</v>
      </c>
      <c r="V2773" s="29" t="s">
        <v>2000</v>
      </c>
      <c r="W2773" s="29" t="s">
        <v>2001</v>
      </c>
      <c r="X2773" s="30">
        <v>44733</v>
      </c>
      <c r="Y2773" s="29" t="s">
        <v>2002</v>
      </c>
    </row>
    <row r="2774" spans="1:25" x14ac:dyDescent="0.25">
      <c r="A2774" s="28" t="s">
        <v>2515</v>
      </c>
      <c r="B2774" s="29" t="s">
        <v>2516</v>
      </c>
      <c r="C2774" s="29" t="s">
        <v>1577</v>
      </c>
      <c r="D2774" s="29" t="s">
        <v>1578</v>
      </c>
      <c r="E2774" s="29" t="s">
        <v>1578</v>
      </c>
      <c r="F2774" s="29" t="s">
        <v>1579</v>
      </c>
      <c r="G2774" s="29" t="s">
        <v>1975</v>
      </c>
      <c r="H2774" s="30">
        <v>44825</v>
      </c>
      <c r="I2774" s="30">
        <v>45920</v>
      </c>
      <c r="J2774" s="30" t="s">
        <v>1921</v>
      </c>
      <c r="K2774" s="29" t="s">
        <v>2517</v>
      </c>
      <c r="L2774" s="29" t="s">
        <v>2518</v>
      </c>
      <c r="M2774" s="29" t="s">
        <v>1978</v>
      </c>
      <c r="N2774" s="29" t="s">
        <v>1994</v>
      </c>
      <c r="O2774" s="29" t="s">
        <v>1995</v>
      </c>
      <c r="P2774" s="29" t="s">
        <v>1981</v>
      </c>
      <c r="Q2774" s="29" t="s">
        <v>1982</v>
      </c>
      <c r="R2774" s="30">
        <v>45214</v>
      </c>
      <c r="S2774" s="30">
        <v>45546</v>
      </c>
      <c r="T2774" s="30">
        <v>45911</v>
      </c>
      <c r="U2774" s="30"/>
      <c r="V2774" s="29" t="s">
        <v>2000</v>
      </c>
      <c r="W2774" s="29" t="s">
        <v>2001</v>
      </c>
      <c r="X2774" s="30">
        <v>44733</v>
      </c>
      <c r="Y2774" s="29" t="s">
        <v>2002</v>
      </c>
    </row>
    <row r="2775" spans="1:25" x14ac:dyDescent="0.25">
      <c r="A2775" s="28" t="s">
        <v>2515</v>
      </c>
      <c r="B2775" s="29" t="s">
        <v>2516</v>
      </c>
      <c r="C2775" s="29" t="s">
        <v>1577</v>
      </c>
      <c r="D2775" s="29" t="s">
        <v>1578</v>
      </c>
      <c r="E2775" s="29" t="s">
        <v>1578</v>
      </c>
      <c r="F2775" s="29" t="s">
        <v>1579</v>
      </c>
      <c r="G2775" s="29" t="s">
        <v>1975</v>
      </c>
      <c r="H2775" s="30">
        <v>44825</v>
      </c>
      <c r="I2775" s="30">
        <v>45920</v>
      </c>
      <c r="J2775" s="30" t="s">
        <v>1921</v>
      </c>
      <c r="K2775" s="29" t="s">
        <v>2517</v>
      </c>
      <c r="L2775" s="29" t="s">
        <v>2518</v>
      </c>
      <c r="M2775" s="29" t="s">
        <v>1978</v>
      </c>
      <c r="N2775" s="29" t="s">
        <v>1996</v>
      </c>
      <c r="O2775" s="29" t="s">
        <v>1997</v>
      </c>
      <c r="P2775" s="29" t="s">
        <v>1981</v>
      </c>
      <c r="Q2775" s="29" t="s">
        <v>1982</v>
      </c>
      <c r="R2775" s="30">
        <v>45912</v>
      </c>
      <c r="S2775" s="30"/>
      <c r="T2775" s="30">
        <v>45942</v>
      </c>
      <c r="U2775" s="30"/>
      <c r="V2775" s="29" t="s">
        <v>2000</v>
      </c>
      <c r="W2775" s="29" t="s">
        <v>2001</v>
      </c>
      <c r="X2775" s="30">
        <v>44733</v>
      </c>
      <c r="Y2775" s="29" t="s">
        <v>2002</v>
      </c>
    </row>
    <row r="2776" spans="1:25" x14ac:dyDescent="0.25">
      <c r="A2776" s="28" t="s">
        <v>1973</v>
      </c>
      <c r="B2776" s="29" t="s">
        <v>1974</v>
      </c>
      <c r="C2776" s="29" t="s">
        <v>89</v>
      </c>
      <c r="D2776" s="29" t="s">
        <v>90</v>
      </c>
      <c r="E2776" s="29" t="s">
        <v>90</v>
      </c>
      <c r="F2776" s="29" t="s">
        <v>91</v>
      </c>
      <c r="G2776" s="29" t="s">
        <v>1975</v>
      </c>
      <c r="H2776" s="30">
        <v>44501</v>
      </c>
      <c r="I2776" s="30">
        <v>46012</v>
      </c>
      <c r="J2776" s="30" t="s">
        <v>1921</v>
      </c>
      <c r="K2776" s="29" t="s">
        <v>1976</v>
      </c>
      <c r="L2776" s="29" t="s">
        <v>1977</v>
      </c>
      <c r="M2776" s="29" t="s">
        <v>1978</v>
      </c>
      <c r="N2776" s="29" t="s">
        <v>1979</v>
      </c>
      <c r="O2776" s="29" t="s">
        <v>1980</v>
      </c>
      <c r="P2776" s="29" t="s">
        <v>1981</v>
      </c>
      <c r="Q2776" s="29" t="s">
        <v>1982</v>
      </c>
      <c r="R2776" s="30">
        <v>44531</v>
      </c>
      <c r="S2776" s="30">
        <v>44713</v>
      </c>
      <c r="T2776" s="30">
        <v>44926</v>
      </c>
      <c r="U2776" s="30">
        <v>44958</v>
      </c>
      <c r="V2776" s="29" t="s">
        <v>1983</v>
      </c>
      <c r="W2776" s="29" t="s">
        <v>1984</v>
      </c>
      <c r="X2776" s="30">
        <v>44593</v>
      </c>
      <c r="Y2776" s="29" t="s">
        <v>1985</v>
      </c>
    </row>
    <row r="2777" spans="1:25" x14ac:dyDescent="0.25">
      <c r="A2777" s="28" t="s">
        <v>1973</v>
      </c>
      <c r="B2777" s="29" t="s">
        <v>1974</v>
      </c>
      <c r="C2777" s="29" t="s">
        <v>89</v>
      </c>
      <c r="D2777" s="29" t="s">
        <v>90</v>
      </c>
      <c r="E2777" s="29" t="s">
        <v>90</v>
      </c>
      <c r="F2777" s="29" t="s">
        <v>91</v>
      </c>
      <c r="G2777" s="29" t="s">
        <v>1975</v>
      </c>
      <c r="H2777" s="30">
        <v>44501</v>
      </c>
      <c r="I2777" s="30">
        <v>46012</v>
      </c>
      <c r="J2777" s="30" t="s">
        <v>1921</v>
      </c>
      <c r="K2777" s="29" t="s">
        <v>1976</v>
      </c>
      <c r="L2777" s="29" t="s">
        <v>1977</v>
      </c>
      <c r="M2777" s="29" t="s">
        <v>1978</v>
      </c>
      <c r="N2777" s="29" t="s">
        <v>1986</v>
      </c>
      <c r="O2777" s="29" t="s">
        <v>1987</v>
      </c>
      <c r="P2777" s="29" t="s">
        <v>1981</v>
      </c>
      <c r="Q2777" s="29" t="s">
        <v>1982</v>
      </c>
      <c r="R2777" s="30">
        <v>44377</v>
      </c>
      <c r="S2777" s="30">
        <v>44958</v>
      </c>
      <c r="T2777" s="30">
        <v>44926</v>
      </c>
      <c r="U2777" s="30">
        <v>44985</v>
      </c>
      <c r="V2777" s="29" t="s">
        <v>1983</v>
      </c>
      <c r="W2777" s="29" t="s">
        <v>1984</v>
      </c>
      <c r="X2777" s="30">
        <v>44593</v>
      </c>
      <c r="Y2777" s="29" t="s">
        <v>1985</v>
      </c>
    </row>
    <row r="2778" spans="1:25" x14ac:dyDescent="0.25">
      <c r="A2778" s="28" t="s">
        <v>1973</v>
      </c>
      <c r="B2778" s="29" t="s">
        <v>1974</v>
      </c>
      <c r="C2778" s="29" t="s">
        <v>89</v>
      </c>
      <c r="D2778" s="29" t="s">
        <v>90</v>
      </c>
      <c r="E2778" s="29" t="s">
        <v>90</v>
      </c>
      <c r="F2778" s="29" t="s">
        <v>91</v>
      </c>
      <c r="G2778" s="29" t="s">
        <v>1975</v>
      </c>
      <c r="H2778" s="30">
        <v>44501</v>
      </c>
      <c r="I2778" s="30">
        <v>46012</v>
      </c>
      <c r="J2778" s="30" t="s">
        <v>1921</v>
      </c>
      <c r="K2778" s="29" t="s">
        <v>1976</v>
      </c>
      <c r="L2778" s="29" t="s">
        <v>1977</v>
      </c>
      <c r="M2778" s="29" t="s">
        <v>1978</v>
      </c>
      <c r="N2778" s="29" t="s">
        <v>1988</v>
      </c>
      <c r="O2778" s="29" t="s">
        <v>1989</v>
      </c>
      <c r="P2778" s="29" t="s">
        <v>1981</v>
      </c>
      <c r="Q2778" s="29" t="s">
        <v>1982</v>
      </c>
      <c r="R2778" s="30">
        <v>44652</v>
      </c>
      <c r="S2778" s="30">
        <v>44985</v>
      </c>
      <c r="T2778" s="30">
        <v>45392</v>
      </c>
      <c r="U2778" s="30">
        <v>45425</v>
      </c>
      <c r="V2778" s="29" t="s">
        <v>1983</v>
      </c>
      <c r="W2778" s="29" t="s">
        <v>1984</v>
      </c>
      <c r="X2778" s="30">
        <v>44593</v>
      </c>
      <c r="Y2778" s="29" t="s">
        <v>1985</v>
      </c>
    </row>
    <row r="2779" spans="1:25" x14ac:dyDescent="0.25">
      <c r="A2779" s="28" t="s">
        <v>1973</v>
      </c>
      <c r="B2779" s="29" t="s">
        <v>1974</v>
      </c>
      <c r="C2779" s="29" t="s">
        <v>89</v>
      </c>
      <c r="D2779" s="29" t="s">
        <v>90</v>
      </c>
      <c r="E2779" s="29" t="s">
        <v>90</v>
      </c>
      <c r="F2779" s="29" t="s">
        <v>91</v>
      </c>
      <c r="G2779" s="29" t="s">
        <v>1975</v>
      </c>
      <c r="H2779" s="30">
        <v>44501</v>
      </c>
      <c r="I2779" s="30">
        <v>46012</v>
      </c>
      <c r="J2779" s="30" t="s">
        <v>1921</v>
      </c>
      <c r="K2779" s="29" t="s">
        <v>1976</v>
      </c>
      <c r="L2779" s="29" t="s">
        <v>1977</v>
      </c>
      <c r="M2779" s="29" t="s">
        <v>1978</v>
      </c>
      <c r="N2779" s="29" t="s">
        <v>1990</v>
      </c>
      <c r="O2779" s="29" t="s">
        <v>1991</v>
      </c>
      <c r="P2779" s="29" t="s">
        <v>1981</v>
      </c>
      <c r="Q2779" s="29" t="s">
        <v>1982</v>
      </c>
      <c r="R2779" s="30">
        <v>45380</v>
      </c>
      <c r="S2779" s="30">
        <v>45406</v>
      </c>
      <c r="T2779" s="30">
        <v>45503</v>
      </c>
      <c r="U2779" s="30"/>
      <c r="V2779" s="29" t="s">
        <v>1983</v>
      </c>
      <c r="W2779" s="29" t="s">
        <v>1984</v>
      </c>
      <c r="X2779" s="30">
        <v>44593</v>
      </c>
      <c r="Y2779" s="29" t="s">
        <v>1985</v>
      </c>
    </row>
    <row r="2780" spans="1:25" x14ac:dyDescent="0.25">
      <c r="A2780" s="28" t="s">
        <v>1973</v>
      </c>
      <c r="B2780" s="29" t="s">
        <v>1974</v>
      </c>
      <c r="C2780" s="29" t="s">
        <v>89</v>
      </c>
      <c r="D2780" s="29" t="s">
        <v>90</v>
      </c>
      <c r="E2780" s="29" t="s">
        <v>90</v>
      </c>
      <c r="F2780" s="29" t="s">
        <v>91</v>
      </c>
      <c r="G2780" s="29" t="s">
        <v>1975</v>
      </c>
      <c r="H2780" s="30">
        <v>44501</v>
      </c>
      <c r="I2780" s="30">
        <v>46012</v>
      </c>
      <c r="J2780" s="30" t="s">
        <v>1921</v>
      </c>
      <c r="K2780" s="29" t="s">
        <v>1976</v>
      </c>
      <c r="L2780" s="29" t="s">
        <v>1977</v>
      </c>
      <c r="M2780" s="29" t="s">
        <v>1978</v>
      </c>
      <c r="N2780" s="29" t="s">
        <v>1992</v>
      </c>
      <c r="O2780" s="29" t="s">
        <v>1993</v>
      </c>
      <c r="P2780" s="29" t="s">
        <v>1981</v>
      </c>
      <c r="Q2780" s="29" t="s">
        <v>1982</v>
      </c>
      <c r="R2780" s="30">
        <v>45504</v>
      </c>
      <c r="S2780" s="30"/>
      <c r="T2780" s="30">
        <v>45566</v>
      </c>
      <c r="U2780" s="30"/>
      <c r="V2780" s="29" t="s">
        <v>1983</v>
      </c>
      <c r="W2780" s="29" t="s">
        <v>1984</v>
      </c>
      <c r="X2780" s="30">
        <v>44593</v>
      </c>
      <c r="Y2780" s="29" t="s">
        <v>1985</v>
      </c>
    </row>
    <row r="2781" spans="1:25" x14ac:dyDescent="0.25">
      <c r="A2781" s="28" t="s">
        <v>1973</v>
      </c>
      <c r="B2781" s="29" t="s">
        <v>1974</v>
      </c>
      <c r="C2781" s="29" t="s">
        <v>89</v>
      </c>
      <c r="D2781" s="29" t="s">
        <v>90</v>
      </c>
      <c r="E2781" s="29" t="s">
        <v>90</v>
      </c>
      <c r="F2781" s="29" t="s">
        <v>91</v>
      </c>
      <c r="G2781" s="29" t="s">
        <v>1975</v>
      </c>
      <c r="H2781" s="30">
        <v>44501</v>
      </c>
      <c r="I2781" s="30">
        <v>46012</v>
      </c>
      <c r="J2781" s="30" t="s">
        <v>1921</v>
      </c>
      <c r="K2781" s="29" t="s">
        <v>1976</v>
      </c>
      <c r="L2781" s="29" t="s">
        <v>1977</v>
      </c>
      <c r="M2781" s="29" t="s">
        <v>1978</v>
      </c>
      <c r="N2781" s="29" t="s">
        <v>1994</v>
      </c>
      <c r="O2781" s="29" t="s">
        <v>1995</v>
      </c>
      <c r="P2781" s="29" t="s">
        <v>1981</v>
      </c>
      <c r="Q2781" s="29" t="s">
        <v>1982</v>
      </c>
      <c r="R2781" s="30">
        <v>45537</v>
      </c>
      <c r="S2781" s="30"/>
      <c r="T2781" s="30">
        <v>45807</v>
      </c>
      <c r="U2781" s="30"/>
      <c r="V2781" s="29" t="s">
        <v>1983</v>
      </c>
      <c r="W2781" s="29" t="s">
        <v>1984</v>
      </c>
      <c r="X2781" s="30">
        <v>44593</v>
      </c>
      <c r="Y2781" s="29" t="s">
        <v>1985</v>
      </c>
    </row>
    <row r="2782" spans="1:25" x14ac:dyDescent="0.25">
      <c r="A2782" s="28" t="s">
        <v>1973</v>
      </c>
      <c r="B2782" s="29" t="s">
        <v>1974</v>
      </c>
      <c r="C2782" s="29" t="s">
        <v>89</v>
      </c>
      <c r="D2782" s="29" t="s">
        <v>90</v>
      </c>
      <c r="E2782" s="29" t="s">
        <v>90</v>
      </c>
      <c r="F2782" s="29" t="s">
        <v>91</v>
      </c>
      <c r="G2782" s="29" t="s">
        <v>1975</v>
      </c>
      <c r="H2782" s="30">
        <v>44501</v>
      </c>
      <c r="I2782" s="30">
        <v>46012</v>
      </c>
      <c r="J2782" s="30" t="s">
        <v>1921</v>
      </c>
      <c r="K2782" s="29" t="s">
        <v>1976</v>
      </c>
      <c r="L2782" s="29" t="s">
        <v>1977</v>
      </c>
      <c r="M2782" s="29" t="s">
        <v>1978</v>
      </c>
      <c r="N2782" s="29" t="s">
        <v>1996</v>
      </c>
      <c r="O2782" s="29" t="s">
        <v>1997</v>
      </c>
      <c r="P2782" s="29" t="s">
        <v>1981</v>
      </c>
      <c r="Q2782" s="29" t="s">
        <v>1982</v>
      </c>
      <c r="R2782" s="30">
        <v>45839</v>
      </c>
      <c r="S2782" s="30"/>
      <c r="T2782" s="30">
        <v>46022</v>
      </c>
      <c r="U2782" s="30"/>
      <c r="V2782" s="29" t="s">
        <v>1983</v>
      </c>
      <c r="W2782" s="29" t="s">
        <v>1984</v>
      </c>
      <c r="X2782" s="30">
        <v>44593</v>
      </c>
      <c r="Y2782" s="29" t="s">
        <v>1985</v>
      </c>
    </row>
    <row r="2783" spans="1:25" x14ac:dyDescent="0.25">
      <c r="A2783" s="28" t="s">
        <v>2515</v>
      </c>
      <c r="B2783" s="29" t="s">
        <v>2516</v>
      </c>
      <c r="C2783" s="29" t="s">
        <v>1580</v>
      </c>
      <c r="D2783" s="29" t="s">
        <v>1581</v>
      </c>
      <c r="E2783" s="29" t="s">
        <v>1581</v>
      </c>
      <c r="F2783" s="29" t="s">
        <v>1582</v>
      </c>
      <c r="G2783" s="29" t="s">
        <v>1975</v>
      </c>
      <c r="H2783" s="30">
        <v>44725</v>
      </c>
      <c r="I2783" s="30">
        <v>45107</v>
      </c>
      <c r="J2783" s="30" t="s">
        <v>1921</v>
      </c>
      <c r="K2783" s="29" t="s">
        <v>2517</v>
      </c>
      <c r="L2783" s="29" t="s">
        <v>2518</v>
      </c>
      <c r="M2783" s="29" t="s">
        <v>1978</v>
      </c>
      <c r="N2783" s="29" t="s">
        <v>1979</v>
      </c>
      <c r="O2783" s="29" t="s">
        <v>1980</v>
      </c>
      <c r="P2783" s="29" t="s">
        <v>1981</v>
      </c>
      <c r="Q2783" s="29" t="s">
        <v>1982</v>
      </c>
      <c r="R2783" s="30">
        <v>44440</v>
      </c>
      <c r="S2783" s="30">
        <v>44440</v>
      </c>
      <c r="T2783" s="30">
        <v>44498</v>
      </c>
      <c r="U2783" s="30">
        <v>44498</v>
      </c>
      <c r="V2783" s="29" t="s">
        <v>1983</v>
      </c>
      <c r="W2783" s="29" t="s">
        <v>1984</v>
      </c>
      <c r="X2783" s="30">
        <v>44725</v>
      </c>
      <c r="Y2783" s="29" t="s">
        <v>2002</v>
      </c>
    </row>
    <row r="2784" spans="1:25" x14ac:dyDescent="0.25">
      <c r="A2784" s="28" t="s">
        <v>2515</v>
      </c>
      <c r="B2784" s="29" t="s">
        <v>2516</v>
      </c>
      <c r="C2784" s="29" t="s">
        <v>1580</v>
      </c>
      <c r="D2784" s="29" t="s">
        <v>1581</v>
      </c>
      <c r="E2784" s="29" t="s">
        <v>1581</v>
      </c>
      <c r="F2784" s="29" t="s">
        <v>1582</v>
      </c>
      <c r="G2784" s="29" t="s">
        <v>1975</v>
      </c>
      <c r="H2784" s="30">
        <v>44725</v>
      </c>
      <c r="I2784" s="30">
        <v>45107</v>
      </c>
      <c r="J2784" s="30" t="s">
        <v>1921</v>
      </c>
      <c r="K2784" s="29" t="s">
        <v>2517</v>
      </c>
      <c r="L2784" s="29" t="s">
        <v>2518</v>
      </c>
      <c r="M2784" s="29" t="s">
        <v>1978</v>
      </c>
      <c r="N2784" s="29" t="s">
        <v>1986</v>
      </c>
      <c r="O2784" s="29" t="s">
        <v>1987</v>
      </c>
      <c r="P2784" s="29" t="s">
        <v>1981</v>
      </c>
      <c r="Q2784" s="29" t="s">
        <v>1982</v>
      </c>
      <c r="R2784" s="30">
        <v>44683</v>
      </c>
      <c r="S2784" s="30">
        <v>44687</v>
      </c>
      <c r="T2784" s="30">
        <v>44712</v>
      </c>
      <c r="U2784" s="30">
        <v>44721</v>
      </c>
      <c r="V2784" s="29" t="s">
        <v>1983</v>
      </c>
      <c r="W2784" s="29" t="s">
        <v>1984</v>
      </c>
      <c r="X2784" s="30">
        <v>44725</v>
      </c>
      <c r="Y2784" s="29" t="s">
        <v>2002</v>
      </c>
    </row>
    <row r="2785" spans="1:25" x14ac:dyDescent="0.25">
      <c r="A2785" s="28" t="s">
        <v>2515</v>
      </c>
      <c r="B2785" s="29" t="s">
        <v>2516</v>
      </c>
      <c r="C2785" s="29" t="s">
        <v>1580</v>
      </c>
      <c r="D2785" s="29" t="s">
        <v>1581</v>
      </c>
      <c r="E2785" s="29" t="s">
        <v>1581</v>
      </c>
      <c r="F2785" s="29" t="s">
        <v>1582</v>
      </c>
      <c r="G2785" s="29" t="s">
        <v>1975</v>
      </c>
      <c r="H2785" s="30">
        <v>44725</v>
      </c>
      <c r="I2785" s="30">
        <v>45107</v>
      </c>
      <c r="J2785" s="30" t="s">
        <v>1921</v>
      </c>
      <c r="K2785" s="29" t="s">
        <v>2517</v>
      </c>
      <c r="L2785" s="29" t="s">
        <v>2518</v>
      </c>
      <c r="M2785" s="29" t="s">
        <v>1978</v>
      </c>
      <c r="N2785" s="29" t="s">
        <v>1988</v>
      </c>
      <c r="O2785" s="29" t="s">
        <v>1989</v>
      </c>
      <c r="P2785" s="29" t="s">
        <v>1981</v>
      </c>
      <c r="Q2785" s="29" t="s">
        <v>1982</v>
      </c>
      <c r="R2785" s="30">
        <v>44725</v>
      </c>
      <c r="S2785" s="30">
        <v>44910</v>
      </c>
      <c r="T2785" s="30">
        <v>45107</v>
      </c>
      <c r="U2785" s="30">
        <v>45137</v>
      </c>
      <c r="V2785" s="29" t="s">
        <v>1983</v>
      </c>
      <c r="W2785" s="29" t="s">
        <v>1984</v>
      </c>
      <c r="X2785" s="30">
        <v>44725</v>
      </c>
      <c r="Y2785" s="29" t="s">
        <v>2002</v>
      </c>
    </row>
    <row r="2786" spans="1:25" x14ac:dyDescent="0.25">
      <c r="A2786" s="28" t="s">
        <v>2515</v>
      </c>
      <c r="B2786" s="29" t="s">
        <v>2516</v>
      </c>
      <c r="C2786" s="29" t="s">
        <v>1580</v>
      </c>
      <c r="D2786" s="29" t="s">
        <v>1581</v>
      </c>
      <c r="E2786" s="29" t="s">
        <v>1581</v>
      </c>
      <c r="F2786" s="29" t="s">
        <v>1582</v>
      </c>
      <c r="G2786" s="29" t="s">
        <v>1975</v>
      </c>
      <c r="H2786" s="30">
        <v>44725</v>
      </c>
      <c r="I2786" s="30">
        <v>45107</v>
      </c>
      <c r="J2786" s="30" t="s">
        <v>1921</v>
      </c>
      <c r="K2786" s="29" t="s">
        <v>2517</v>
      </c>
      <c r="L2786" s="29" t="s">
        <v>2518</v>
      </c>
      <c r="M2786" s="29" t="s">
        <v>1978</v>
      </c>
      <c r="N2786" s="29" t="s">
        <v>1990</v>
      </c>
      <c r="O2786" s="29" t="s">
        <v>1991</v>
      </c>
      <c r="P2786" s="29" t="s">
        <v>1981</v>
      </c>
      <c r="Q2786" s="29" t="s">
        <v>1982</v>
      </c>
      <c r="R2786" s="30">
        <v>45137</v>
      </c>
      <c r="S2786" s="30">
        <v>45163</v>
      </c>
      <c r="T2786" s="30">
        <v>45199</v>
      </c>
      <c r="U2786" s="30">
        <v>45195</v>
      </c>
      <c r="V2786" s="29" t="s">
        <v>1983</v>
      </c>
      <c r="W2786" s="29" t="s">
        <v>1984</v>
      </c>
      <c r="X2786" s="30">
        <v>44725</v>
      </c>
      <c r="Y2786" s="29" t="s">
        <v>2002</v>
      </c>
    </row>
    <row r="2787" spans="1:25" x14ac:dyDescent="0.25">
      <c r="A2787" s="28" t="s">
        <v>2515</v>
      </c>
      <c r="B2787" s="29" t="s">
        <v>2516</v>
      </c>
      <c r="C2787" s="29" t="s">
        <v>1580</v>
      </c>
      <c r="D2787" s="29" t="s">
        <v>1581</v>
      </c>
      <c r="E2787" s="29" t="s">
        <v>1581</v>
      </c>
      <c r="F2787" s="29" t="s">
        <v>1582</v>
      </c>
      <c r="G2787" s="29" t="s">
        <v>1975</v>
      </c>
      <c r="H2787" s="30">
        <v>44725</v>
      </c>
      <c r="I2787" s="30">
        <v>45107</v>
      </c>
      <c r="J2787" s="30" t="s">
        <v>1921</v>
      </c>
      <c r="K2787" s="29" t="s">
        <v>2517</v>
      </c>
      <c r="L2787" s="29" t="s">
        <v>2518</v>
      </c>
      <c r="M2787" s="29" t="s">
        <v>1978</v>
      </c>
      <c r="N2787" s="29" t="s">
        <v>1992</v>
      </c>
      <c r="O2787" s="29" t="s">
        <v>1993</v>
      </c>
      <c r="P2787" s="29" t="s">
        <v>1981</v>
      </c>
      <c r="Q2787" s="29" t="s">
        <v>1982</v>
      </c>
      <c r="R2787" s="30">
        <v>45323</v>
      </c>
      <c r="S2787" s="30">
        <v>45497</v>
      </c>
      <c r="T2787" s="30">
        <v>45350</v>
      </c>
      <c r="U2787" s="30">
        <v>45497</v>
      </c>
      <c r="V2787" s="29" t="s">
        <v>1983</v>
      </c>
      <c r="W2787" s="29" t="s">
        <v>1984</v>
      </c>
      <c r="X2787" s="30">
        <v>44725</v>
      </c>
      <c r="Y2787" s="29" t="s">
        <v>2002</v>
      </c>
    </row>
    <row r="2788" spans="1:25" x14ac:dyDescent="0.25">
      <c r="A2788" s="28" t="s">
        <v>2515</v>
      </c>
      <c r="B2788" s="29" t="s">
        <v>2516</v>
      </c>
      <c r="C2788" s="29" t="s">
        <v>1580</v>
      </c>
      <c r="D2788" s="29" t="s">
        <v>1581</v>
      </c>
      <c r="E2788" s="29" t="s">
        <v>1581</v>
      </c>
      <c r="F2788" s="29" t="s">
        <v>1582</v>
      </c>
      <c r="G2788" s="29" t="s">
        <v>1975</v>
      </c>
      <c r="H2788" s="30">
        <v>44725</v>
      </c>
      <c r="I2788" s="30">
        <v>45107</v>
      </c>
      <c r="J2788" s="30" t="s">
        <v>1921</v>
      </c>
      <c r="K2788" s="29" t="s">
        <v>2517</v>
      </c>
      <c r="L2788" s="29" t="s">
        <v>2518</v>
      </c>
      <c r="M2788" s="29" t="s">
        <v>1978</v>
      </c>
      <c r="N2788" s="29" t="s">
        <v>1994</v>
      </c>
      <c r="O2788" s="29" t="s">
        <v>1995</v>
      </c>
      <c r="P2788" s="29" t="s">
        <v>1981</v>
      </c>
      <c r="Q2788" s="29" t="s">
        <v>1982</v>
      </c>
      <c r="R2788" s="30">
        <v>45539</v>
      </c>
      <c r="S2788" s="30">
        <v>45547</v>
      </c>
      <c r="T2788" s="30">
        <v>45838</v>
      </c>
      <c r="U2788" s="30"/>
      <c r="V2788" s="29" t="s">
        <v>1983</v>
      </c>
      <c r="W2788" s="29" t="s">
        <v>1984</v>
      </c>
      <c r="X2788" s="30">
        <v>44725</v>
      </c>
      <c r="Y2788" s="29" t="s">
        <v>2002</v>
      </c>
    </row>
    <row r="2789" spans="1:25" x14ac:dyDescent="0.25">
      <c r="A2789" s="28" t="s">
        <v>2515</v>
      </c>
      <c r="B2789" s="29" t="s">
        <v>2516</v>
      </c>
      <c r="C2789" s="29" t="s">
        <v>1580</v>
      </c>
      <c r="D2789" s="29" t="s">
        <v>1581</v>
      </c>
      <c r="E2789" s="29" t="s">
        <v>1581</v>
      </c>
      <c r="F2789" s="29" t="s">
        <v>1582</v>
      </c>
      <c r="G2789" s="29" t="s">
        <v>1975</v>
      </c>
      <c r="H2789" s="30">
        <v>44725</v>
      </c>
      <c r="I2789" s="30">
        <v>45107</v>
      </c>
      <c r="J2789" s="30" t="s">
        <v>1921</v>
      </c>
      <c r="K2789" s="29" t="s">
        <v>2517</v>
      </c>
      <c r="L2789" s="29" t="s">
        <v>2518</v>
      </c>
      <c r="M2789" s="29" t="s">
        <v>1978</v>
      </c>
      <c r="N2789" s="29" t="s">
        <v>1996</v>
      </c>
      <c r="O2789" s="29" t="s">
        <v>1997</v>
      </c>
      <c r="P2789" s="29" t="s">
        <v>1981</v>
      </c>
      <c r="Q2789" s="29" t="s">
        <v>1982</v>
      </c>
      <c r="R2789" s="30">
        <v>45853</v>
      </c>
      <c r="S2789" s="30"/>
      <c r="T2789" s="30">
        <v>45868</v>
      </c>
      <c r="U2789" s="30"/>
      <c r="V2789" s="29" t="s">
        <v>1983</v>
      </c>
      <c r="W2789" s="29" t="s">
        <v>1984</v>
      </c>
      <c r="X2789" s="30">
        <v>44725</v>
      </c>
      <c r="Y2789" s="29" t="s">
        <v>2002</v>
      </c>
    </row>
    <row r="2790" spans="1:25" x14ac:dyDescent="0.25">
      <c r="A2790" s="28" t="s">
        <v>1973</v>
      </c>
      <c r="B2790" s="29" t="s">
        <v>1974</v>
      </c>
      <c r="C2790" s="29" t="s">
        <v>92</v>
      </c>
      <c r="D2790" s="29" t="s">
        <v>93</v>
      </c>
      <c r="E2790" s="29" t="s">
        <v>93</v>
      </c>
      <c r="F2790" s="29" t="s">
        <v>94</v>
      </c>
      <c r="G2790" s="29" t="s">
        <v>1975</v>
      </c>
      <c r="H2790" s="30">
        <v>44440</v>
      </c>
      <c r="I2790" s="30">
        <v>46387</v>
      </c>
      <c r="J2790" s="30" t="s">
        <v>1921</v>
      </c>
      <c r="K2790" s="29" t="s">
        <v>1998</v>
      </c>
      <c r="L2790" s="29" t="s">
        <v>1999</v>
      </c>
      <c r="M2790" s="29" t="s">
        <v>1978</v>
      </c>
      <c r="N2790" s="29" t="s">
        <v>1979</v>
      </c>
      <c r="O2790" s="29" t="s">
        <v>1980</v>
      </c>
      <c r="P2790" s="29" t="s">
        <v>1981</v>
      </c>
      <c r="Q2790" s="29" t="s">
        <v>1982</v>
      </c>
      <c r="R2790" s="30">
        <v>44814</v>
      </c>
      <c r="S2790" s="30"/>
      <c r="T2790" s="30">
        <v>44865</v>
      </c>
      <c r="U2790" s="30"/>
      <c r="V2790" s="29" t="s">
        <v>2000</v>
      </c>
      <c r="W2790" s="29" t="s">
        <v>2001</v>
      </c>
      <c r="X2790" s="30">
        <v>44652</v>
      </c>
      <c r="Y2790" s="29" t="s">
        <v>1985</v>
      </c>
    </row>
    <row r="2791" spans="1:25" x14ac:dyDescent="0.25">
      <c r="A2791" s="28" t="s">
        <v>1973</v>
      </c>
      <c r="B2791" s="29" t="s">
        <v>1974</v>
      </c>
      <c r="C2791" s="29" t="s">
        <v>92</v>
      </c>
      <c r="D2791" s="29" t="s">
        <v>93</v>
      </c>
      <c r="E2791" s="29" t="s">
        <v>93</v>
      </c>
      <c r="F2791" s="29" t="s">
        <v>94</v>
      </c>
      <c r="G2791" s="29" t="s">
        <v>1975</v>
      </c>
      <c r="H2791" s="30">
        <v>44440</v>
      </c>
      <c r="I2791" s="30">
        <v>46387</v>
      </c>
      <c r="J2791" s="30" t="s">
        <v>1921</v>
      </c>
      <c r="K2791" s="29" t="s">
        <v>1998</v>
      </c>
      <c r="L2791" s="29" t="s">
        <v>1999</v>
      </c>
      <c r="M2791" s="29" t="s">
        <v>1978</v>
      </c>
      <c r="N2791" s="29" t="s">
        <v>1986</v>
      </c>
      <c r="O2791" s="29" t="s">
        <v>1987</v>
      </c>
      <c r="P2791" s="29" t="s">
        <v>1981</v>
      </c>
      <c r="Q2791" s="29" t="s">
        <v>1982</v>
      </c>
      <c r="R2791" s="30">
        <v>44814</v>
      </c>
      <c r="S2791" s="30"/>
      <c r="T2791" s="30">
        <v>44865</v>
      </c>
      <c r="U2791" s="30"/>
      <c r="V2791" s="29" t="s">
        <v>2000</v>
      </c>
      <c r="W2791" s="29" t="s">
        <v>2001</v>
      </c>
      <c r="X2791" s="30">
        <v>44652</v>
      </c>
      <c r="Y2791" s="29" t="s">
        <v>1985</v>
      </c>
    </row>
    <row r="2792" spans="1:25" x14ac:dyDescent="0.25">
      <c r="A2792" s="28" t="s">
        <v>1973</v>
      </c>
      <c r="B2792" s="29" t="s">
        <v>1974</v>
      </c>
      <c r="C2792" s="29" t="s">
        <v>92</v>
      </c>
      <c r="D2792" s="29" t="s">
        <v>93</v>
      </c>
      <c r="E2792" s="29" t="s">
        <v>93</v>
      </c>
      <c r="F2792" s="29" t="s">
        <v>94</v>
      </c>
      <c r="G2792" s="29" t="s">
        <v>1975</v>
      </c>
      <c r="H2792" s="30">
        <v>44440</v>
      </c>
      <c r="I2792" s="30">
        <v>46387</v>
      </c>
      <c r="J2792" s="30" t="s">
        <v>1921</v>
      </c>
      <c r="K2792" s="29" t="s">
        <v>1998</v>
      </c>
      <c r="L2792" s="29" t="s">
        <v>1999</v>
      </c>
      <c r="M2792" s="29" t="s">
        <v>1978</v>
      </c>
      <c r="N2792" s="29" t="s">
        <v>1988</v>
      </c>
      <c r="O2792" s="29" t="s">
        <v>1989</v>
      </c>
      <c r="P2792" s="29" t="s">
        <v>1981</v>
      </c>
      <c r="Q2792" s="29" t="s">
        <v>1982</v>
      </c>
      <c r="R2792" s="30">
        <v>45352</v>
      </c>
      <c r="S2792" s="30">
        <v>45352</v>
      </c>
      <c r="T2792" s="30">
        <v>45807</v>
      </c>
      <c r="U2792" s="30"/>
      <c r="V2792" s="29" t="s">
        <v>2000</v>
      </c>
      <c r="W2792" s="29" t="s">
        <v>2001</v>
      </c>
      <c r="X2792" s="30">
        <v>44652</v>
      </c>
      <c r="Y2792" s="29" t="s">
        <v>1985</v>
      </c>
    </row>
    <row r="2793" spans="1:25" x14ac:dyDescent="0.25">
      <c r="A2793" s="28" t="s">
        <v>1973</v>
      </c>
      <c r="B2793" s="29" t="s">
        <v>1974</v>
      </c>
      <c r="C2793" s="29" t="s">
        <v>92</v>
      </c>
      <c r="D2793" s="29" t="s">
        <v>93</v>
      </c>
      <c r="E2793" s="29" t="s">
        <v>93</v>
      </c>
      <c r="F2793" s="29" t="s">
        <v>94</v>
      </c>
      <c r="G2793" s="29" t="s">
        <v>1975</v>
      </c>
      <c r="H2793" s="30">
        <v>44440</v>
      </c>
      <c r="I2793" s="30">
        <v>46387</v>
      </c>
      <c r="J2793" s="30" t="s">
        <v>1921</v>
      </c>
      <c r="K2793" s="29" t="s">
        <v>1998</v>
      </c>
      <c r="L2793" s="29" t="s">
        <v>1999</v>
      </c>
      <c r="M2793" s="29" t="s">
        <v>1978</v>
      </c>
      <c r="N2793" s="29" t="s">
        <v>1990</v>
      </c>
      <c r="O2793" s="29" t="s">
        <v>1991</v>
      </c>
      <c r="P2793" s="29" t="s">
        <v>1981</v>
      </c>
      <c r="Q2793" s="29" t="s">
        <v>1982</v>
      </c>
      <c r="R2793" s="30">
        <v>45352</v>
      </c>
      <c r="S2793" s="30">
        <v>45352</v>
      </c>
      <c r="T2793" s="30">
        <v>45899</v>
      </c>
      <c r="U2793" s="30"/>
      <c r="V2793" s="29" t="s">
        <v>2000</v>
      </c>
      <c r="W2793" s="29" t="s">
        <v>2001</v>
      </c>
      <c r="X2793" s="30">
        <v>44652</v>
      </c>
      <c r="Y2793" s="29" t="s">
        <v>1985</v>
      </c>
    </row>
    <row r="2794" spans="1:25" x14ac:dyDescent="0.25">
      <c r="A2794" s="28" t="s">
        <v>1973</v>
      </c>
      <c r="B2794" s="29" t="s">
        <v>1974</v>
      </c>
      <c r="C2794" s="29" t="s">
        <v>92</v>
      </c>
      <c r="D2794" s="29" t="s">
        <v>93</v>
      </c>
      <c r="E2794" s="29" t="s">
        <v>93</v>
      </c>
      <c r="F2794" s="29" t="s">
        <v>94</v>
      </c>
      <c r="G2794" s="29" t="s">
        <v>1975</v>
      </c>
      <c r="H2794" s="30">
        <v>44440</v>
      </c>
      <c r="I2794" s="30">
        <v>46387</v>
      </c>
      <c r="J2794" s="30" t="s">
        <v>1921</v>
      </c>
      <c r="K2794" s="29" t="s">
        <v>1998</v>
      </c>
      <c r="L2794" s="29" t="s">
        <v>1999</v>
      </c>
      <c r="M2794" s="29" t="s">
        <v>1978</v>
      </c>
      <c r="N2794" s="29" t="s">
        <v>1992</v>
      </c>
      <c r="O2794" s="29" t="s">
        <v>1993</v>
      </c>
      <c r="P2794" s="29" t="s">
        <v>1981</v>
      </c>
      <c r="Q2794" s="29" t="s">
        <v>1982</v>
      </c>
      <c r="R2794" s="30">
        <v>46006</v>
      </c>
      <c r="S2794" s="30"/>
      <c r="T2794" s="30">
        <v>46006</v>
      </c>
      <c r="U2794" s="30"/>
      <c r="V2794" s="29" t="s">
        <v>2000</v>
      </c>
      <c r="W2794" s="29" t="s">
        <v>2001</v>
      </c>
      <c r="X2794" s="30">
        <v>44652</v>
      </c>
      <c r="Y2794" s="29" t="s">
        <v>1985</v>
      </c>
    </row>
    <row r="2795" spans="1:25" x14ac:dyDescent="0.25">
      <c r="A2795" s="28" t="s">
        <v>1973</v>
      </c>
      <c r="B2795" s="29" t="s">
        <v>1974</v>
      </c>
      <c r="C2795" s="29" t="s">
        <v>92</v>
      </c>
      <c r="D2795" s="29" t="s">
        <v>93</v>
      </c>
      <c r="E2795" s="29" t="s">
        <v>93</v>
      </c>
      <c r="F2795" s="29" t="s">
        <v>94</v>
      </c>
      <c r="G2795" s="29" t="s">
        <v>1975</v>
      </c>
      <c r="H2795" s="30">
        <v>44440</v>
      </c>
      <c r="I2795" s="30">
        <v>46387</v>
      </c>
      <c r="J2795" s="30" t="s">
        <v>1921</v>
      </c>
      <c r="K2795" s="29" t="s">
        <v>1998</v>
      </c>
      <c r="L2795" s="29" t="s">
        <v>1999</v>
      </c>
      <c r="M2795" s="29" t="s">
        <v>1978</v>
      </c>
      <c r="N2795" s="29" t="s">
        <v>1994</v>
      </c>
      <c r="O2795" s="29" t="s">
        <v>1995</v>
      </c>
      <c r="P2795" s="29" t="s">
        <v>1981</v>
      </c>
      <c r="Q2795" s="29" t="s">
        <v>1982</v>
      </c>
      <c r="R2795" s="30">
        <v>46052</v>
      </c>
      <c r="S2795" s="30"/>
      <c r="T2795" s="30">
        <v>46598</v>
      </c>
      <c r="U2795" s="30"/>
      <c r="V2795" s="29" t="s">
        <v>2000</v>
      </c>
      <c r="W2795" s="29" t="s">
        <v>2001</v>
      </c>
      <c r="X2795" s="30">
        <v>44652</v>
      </c>
      <c r="Y2795" s="29" t="s">
        <v>1985</v>
      </c>
    </row>
    <row r="2796" spans="1:25" x14ac:dyDescent="0.25">
      <c r="A2796" s="28" t="s">
        <v>1973</v>
      </c>
      <c r="B2796" s="29" t="s">
        <v>1974</v>
      </c>
      <c r="C2796" s="29" t="s">
        <v>92</v>
      </c>
      <c r="D2796" s="29" t="s">
        <v>93</v>
      </c>
      <c r="E2796" s="29" t="s">
        <v>93</v>
      </c>
      <c r="F2796" s="29" t="s">
        <v>94</v>
      </c>
      <c r="G2796" s="29" t="s">
        <v>1975</v>
      </c>
      <c r="H2796" s="30">
        <v>44440</v>
      </c>
      <c r="I2796" s="30">
        <v>46387</v>
      </c>
      <c r="J2796" s="30" t="s">
        <v>1921</v>
      </c>
      <c r="K2796" s="29" t="s">
        <v>1998</v>
      </c>
      <c r="L2796" s="29" t="s">
        <v>1999</v>
      </c>
      <c r="M2796" s="29" t="s">
        <v>1978</v>
      </c>
      <c r="N2796" s="29" t="s">
        <v>1996</v>
      </c>
      <c r="O2796" s="29" t="s">
        <v>1997</v>
      </c>
      <c r="P2796" s="29" t="s">
        <v>1981</v>
      </c>
      <c r="Q2796" s="29" t="s">
        <v>1982</v>
      </c>
      <c r="R2796" s="30">
        <v>46629</v>
      </c>
      <c r="S2796" s="30"/>
      <c r="T2796" s="30">
        <v>46629</v>
      </c>
      <c r="U2796" s="30"/>
      <c r="V2796" s="29" t="s">
        <v>2000</v>
      </c>
      <c r="W2796" s="29" t="s">
        <v>2001</v>
      </c>
      <c r="X2796" s="30">
        <v>44652</v>
      </c>
      <c r="Y2796" s="29" t="s">
        <v>1985</v>
      </c>
    </row>
    <row r="2797" spans="1:25" x14ac:dyDescent="0.25">
      <c r="A2797" s="28" t="s">
        <v>1973</v>
      </c>
      <c r="B2797" s="29" t="s">
        <v>1974</v>
      </c>
      <c r="C2797" s="29" t="s">
        <v>95</v>
      </c>
      <c r="D2797" s="29" t="s">
        <v>96</v>
      </c>
      <c r="E2797" s="29" t="s">
        <v>96</v>
      </c>
      <c r="F2797" s="29" t="s">
        <v>97</v>
      </c>
      <c r="G2797" s="29" t="s">
        <v>1975</v>
      </c>
      <c r="H2797" s="30">
        <v>44441</v>
      </c>
      <c r="I2797" s="30">
        <v>46387</v>
      </c>
      <c r="J2797" s="30" t="s">
        <v>1921</v>
      </c>
      <c r="K2797" s="29" t="s">
        <v>1998</v>
      </c>
      <c r="L2797" s="29" t="s">
        <v>1999</v>
      </c>
      <c r="M2797" s="29" t="s">
        <v>1978</v>
      </c>
      <c r="N2797" s="29" t="s">
        <v>1979</v>
      </c>
      <c r="O2797" s="29" t="s">
        <v>1980</v>
      </c>
      <c r="P2797" s="29" t="s">
        <v>1981</v>
      </c>
      <c r="Q2797" s="29" t="s">
        <v>1982</v>
      </c>
      <c r="R2797" s="30">
        <v>44652</v>
      </c>
      <c r="S2797" s="30"/>
      <c r="T2797" s="30">
        <v>44926</v>
      </c>
      <c r="U2797" s="30"/>
      <c r="V2797" s="29" t="s">
        <v>1983</v>
      </c>
      <c r="W2797" s="29" t="s">
        <v>1984</v>
      </c>
      <c r="X2797" s="30">
        <v>44652</v>
      </c>
      <c r="Y2797" s="29" t="s">
        <v>33</v>
      </c>
    </row>
    <row r="2798" spans="1:25" x14ac:dyDescent="0.25">
      <c r="A2798" s="28" t="s">
        <v>1973</v>
      </c>
      <c r="B2798" s="29" t="s">
        <v>1974</v>
      </c>
      <c r="C2798" s="29" t="s">
        <v>95</v>
      </c>
      <c r="D2798" s="29" t="s">
        <v>96</v>
      </c>
      <c r="E2798" s="29" t="s">
        <v>96</v>
      </c>
      <c r="F2798" s="29" t="s">
        <v>97</v>
      </c>
      <c r="G2798" s="29" t="s">
        <v>1975</v>
      </c>
      <c r="H2798" s="30">
        <v>44441</v>
      </c>
      <c r="I2798" s="30">
        <v>46387</v>
      </c>
      <c r="J2798" s="30" t="s">
        <v>1921</v>
      </c>
      <c r="K2798" s="29" t="s">
        <v>1998</v>
      </c>
      <c r="L2798" s="29" t="s">
        <v>1999</v>
      </c>
      <c r="M2798" s="29" t="s">
        <v>1978</v>
      </c>
      <c r="N2798" s="29" t="s">
        <v>1986</v>
      </c>
      <c r="O2798" s="29" t="s">
        <v>1987</v>
      </c>
      <c r="P2798" s="29" t="s">
        <v>1981</v>
      </c>
      <c r="Q2798" s="29" t="s">
        <v>1982</v>
      </c>
      <c r="R2798" s="30">
        <v>44826</v>
      </c>
      <c r="S2798" s="30"/>
      <c r="T2798" s="30">
        <v>44926</v>
      </c>
      <c r="U2798" s="30"/>
      <c r="V2798" s="29" t="s">
        <v>1983</v>
      </c>
      <c r="W2798" s="29" t="s">
        <v>1984</v>
      </c>
      <c r="X2798" s="30">
        <v>44652</v>
      </c>
      <c r="Y2798" s="29" t="s">
        <v>33</v>
      </c>
    </row>
    <row r="2799" spans="1:25" x14ac:dyDescent="0.25">
      <c r="A2799" s="28" t="s">
        <v>1973</v>
      </c>
      <c r="B2799" s="29" t="s">
        <v>1974</v>
      </c>
      <c r="C2799" s="29" t="s">
        <v>95</v>
      </c>
      <c r="D2799" s="29" t="s">
        <v>96</v>
      </c>
      <c r="E2799" s="29" t="s">
        <v>96</v>
      </c>
      <c r="F2799" s="29" t="s">
        <v>97</v>
      </c>
      <c r="G2799" s="29" t="s">
        <v>1975</v>
      </c>
      <c r="H2799" s="30">
        <v>44441</v>
      </c>
      <c r="I2799" s="30">
        <v>46387</v>
      </c>
      <c r="J2799" s="30" t="s">
        <v>1921</v>
      </c>
      <c r="K2799" s="29" t="s">
        <v>1998</v>
      </c>
      <c r="L2799" s="29" t="s">
        <v>1999</v>
      </c>
      <c r="M2799" s="29" t="s">
        <v>1978</v>
      </c>
      <c r="N2799" s="29" t="s">
        <v>1988</v>
      </c>
      <c r="O2799" s="29" t="s">
        <v>1989</v>
      </c>
      <c r="P2799" s="29" t="s">
        <v>1981</v>
      </c>
      <c r="Q2799" s="29" t="s">
        <v>1982</v>
      </c>
      <c r="R2799" s="30">
        <v>44927</v>
      </c>
      <c r="S2799" s="30"/>
      <c r="T2799" s="30">
        <v>44958</v>
      </c>
      <c r="U2799" s="30"/>
      <c r="V2799" s="29" t="s">
        <v>1983</v>
      </c>
      <c r="W2799" s="29" t="s">
        <v>1984</v>
      </c>
      <c r="X2799" s="30">
        <v>44652</v>
      </c>
      <c r="Y2799" s="29" t="s">
        <v>33</v>
      </c>
    </row>
    <row r="2800" spans="1:25" x14ac:dyDescent="0.25">
      <c r="A2800" s="28" t="s">
        <v>1973</v>
      </c>
      <c r="B2800" s="29" t="s">
        <v>1974</v>
      </c>
      <c r="C2800" s="29" t="s">
        <v>95</v>
      </c>
      <c r="D2800" s="29" t="s">
        <v>96</v>
      </c>
      <c r="E2800" s="29" t="s">
        <v>96</v>
      </c>
      <c r="F2800" s="29" t="s">
        <v>97</v>
      </c>
      <c r="G2800" s="29" t="s">
        <v>1975</v>
      </c>
      <c r="H2800" s="30">
        <v>44441</v>
      </c>
      <c r="I2800" s="30">
        <v>46387</v>
      </c>
      <c r="J2800" s="30" t="s">
        <v>1921</v>
      </c>
      <c r="K2800" s="29" t="s">
        <v>1998</v>
      </c>
      <c r="L2800" s="29" t="s">
        <v>1999</v>
      </c>
      <c r="M2800" s="29" t="s">
        <v>1978</v>
      </c>
      <c r="N2800" s="29" t="s">
        <v>1990</v>
      </c>
      <c r="O2800" s="29" t="s">
        <v>1991</v>
      </c>
      <c r="P2800" s="29" t="s">
        <v>1981</v>
      </c>
      <c r="Q2800" s="29" t="s">
        <v>1982</v>
      </c>
      <c r="R2800" s="30">
        <v>44958</v>
      </c>
      <c r="S2800" s="30"/>
      <c r="T2800" s="30">
        <v>44986</v>
      </c>
      <c r="U2800" s="30"/>
      <c r="V2800" s="29" t="s">
        <v>1983</v>
      </c>
      <c r="W2800" s="29" t="s">
        <v>1984</v>
      </c>
      <c r="X2800" s="30">
        <v>44652</v>
      </c>
      <c r="Y2800" s="29" t="s">
        <v>33</v>
      </c>
    </row>
    <row r="2801" spans="1:25" x14ac:dyDescent="0.25">
      <c r="A2801" s="28" t="s">
        <v>1973</v>
      </c>
      <c r="B2801" s="29" t="s">
        <v>1974</v>
      </c>
      <c r="C2801" s="29" t="s">
        <v>95</v>
      </c>
      <c r="D2801" s="29" t="s">
        <v>96</v>
      </c>
      <c r="E2801" s="29" t="s">
        <v>96</v>
      </c>
      <c r="F2801" s="29" t="s">
        <v>97</v>
      </c>
      <c r="G2801" s="29" t="s">
        <v>1975</v>
      </c>
      <c r="H2801" s="30">
        <v>44441</v>
      </c>
      <c r="I2801" s="30">
        <v>46387</v>
      </c>
      <c r="J2801" s="30" t="s">
        <v>1921</v>
      </c>
      <c r="K2801" s="29" t="s">
        <v>1998</v>
      </c>
      <c r="L2801" s="29" t="s">
        <v>1999</v>
      </c>
      <c r="M2801" s="29" t="s">
        <v>1978</v>
      </c>
      <c r="N2801" s="29" t="s">
        <v>1992</v>
      </c>
      <c r="O2801" s="29" t="s">
        <v>1993</v>
      </c>
      <c r="P2801" s="29" t="s">
        <v>1981</v>
      </c>
      <c r="Q2801" s="29" t="s">
        <v>1982</v>
      </c>
      <c r="R2801" s="30">
        <v>44986</v>
      </c>
      <c r="S2801" s="30"/>
      <c r="T2801" s="30">
        <v>45017</v>
      </c>
      <c r="U2801" s="30"/>
      <c r="V2801" s="29" t="s">
        <v>1983</v>
      </c>
      <c r="W2801" s="29" t="s">
        <v>1984</v>
      </c>
      <c r="X2801" s="30">
        <v>44652</v>
      </c>
      <c r="Y2801" s="29" t="s">
        <v>33</v>
      </c>
    </row>
    <row r="2802" spans="1:25" x14ac:dyDescent="0.25">
      <c r="A2802" s="28" t="s">
        <v>1973</v>
      </c>
      <c r="B2802" s="29" t="s">
        <v>1974</v>
      </c>
      <c r="C2802" s="29" t="s">
        <v>95</v>
      </c>
      <c r="D2802" s="29" t="s">
        <v>96</v>
      </c>
      <c r="E2802" s="29" t="s">
        <v>96</v>
      </c>
      <c r="F2802" s="29" t="s">
        <v>97</v>
      </c>
      <c r="G2802" s="29" t="s">
        <v>1975</v>
      </c>
      <c r="H2802" s="30">
        <v>44441</v>
      </c>
      <c r="I2802" s="30">
        <v>46387</v>
      </c>
      <c r="J2802" s="30" t="s">
        <v>1921</v>
      </c>
      <c r="K2802" s="29" t="s">
        <v>1998</v>
      </c>
      <c r="L2802" s="29" t="s">
        <v>1999</v>
      </c>
      <c r="M2802" s="29" t="s">
        <v>1978</v>
      </c>
      <c r="N2802" s="29" t="s">
        <v>1994</v>
      </c>
      <c r="O2802" s="29" t="s">
        <v>1995</v>
      </c>
      <c r="P2802" s="29" t="s">
        <v>1981</v>
      </c>
      <c r="Q2802" s="29" t="s">
        <v>1982</v>
      </c>
      <c r="R2802" s="30">
        <v>45017</v>
      </c>
      <c r="S2802" s="30"/>
      <c r="T2802" s="30">
        <v>45107</v>
      </c>
      <c r="U2802" s="30"/>
      <c r="V2802" s="29" t="s">
        <v>1983</v>
      </c>
      <c r="W2802" s="29" t="s">
        <v>1984</v>
      </c>
      <c r="X2802" s="30">
        <v>44652</v>
      </c>
      <c r="Y2802" s="29" t="s">
        <v>33</v>
      </c>
    </row>
    <row r="2803" spans="1:25" x14ac:dyDescent="0.25">
      <c r="A2803" s="28" t="s">
        <v>1973</v>
      </c>
      <c r="B2803" s="29" t="s">
        <v>1974</v>
      </c>
      <c r="C2803" s="29" t="s">
        <v>95</v>
      </c>
      <c r="D2803" s="29" t="s">
        <v>96</v>
      </c>
      <c r="E2803" s="29" t="s">
        <v>96</v>
      </c>
      <c r="F2803" s="29" t="s">
        <v>97</v>
      </c>
      <c r="G2803" s="29" t="s">
        <v>1975</v>
      </c>
      <c r="H2803" s="30">
        <v>44441</v>
      </c>
      <c r="I2803" s="30">
        <v>46387</v>
      </c>
      <c r="J2803" s="30" t="s">
        <v>1921</v>
      </c>
      <c r="K2803" s="29" t="s">
        <v>1998</v>
      </c>
      <c r="L2803" s="29" t="s">
        <v>1999</v>
      </c>
      <c r="M2803" s="29" t="s">
        <v>1978</v>
      </c>
      <c r="N2803" s="29" t="s">
        <v>1996</v>
      </c>
      <c r="O2803" s="29" t="s">
        <v>1997</v>
      </c>
      <c r="P2803" s="29" t="s">
        <v>1981</v>
      </c>
      <c r="Q2803" s="29" t="s">
        <v>1982</v>
      </c>
      <c r="R2803" s="30">
        <v>45107</v>
      </c>
      <c r="S2803" s="30"/>
      <c r="T2803" s="30">
        <v>45137</v>
      </c>
      <c r="U2803" s="30"/>
      <c r="V2803" s="29" t="s">
        <v>1983</v>
      </c>
      <c r="W2803" s="29" t="s">
        <v>1984</v>
      </c>
      <c r="X2803" s="30">
        <v>44652</v>
      </c>
      <c r="Y2803" s="29" t="s">
        <v>33</v>
      </c>
    </row>
    <row r="2804" spans="1:25" x14ac:dyDescent="0.25">
      <c r="A2804" s="28" t="s">
        <v>2515</v>
      </c>
      <c r="B2804" s="29" t="s">
        <v>2516</v>
      </c>
      <c r="C2804" s="29" t="s">
        <v>1583</v>
      </c>
      <c r="D2804" s="29" t="s">
        <v>1584</v>
      </c>
      <c r="E2804" s="29" t="s">
        <v>1584</v>
      </c>
      <c r="F2804" s="29" t="s">
        <v>1585</v>
      </c>
      <c r="G2804" s="29" t="s">
        <v>1975</v>
      </c>
      <c r="H2804" s="30">
        <v>44587</v>
      </c>
      <c r="I2804" s="30">
        <v>45657</v>
      </c>
      <c r="J2804" s="30" t="s">
        <v>1921</v>
      </c>
      <c r="K2804" s="29" t="s">
        <v>2517</v>
      </c>
      <c r="L2804" s="29" t="s">
        <v>2518</v>
      </c>
      <c r="M2804" s="29" t="s">
        <v>1978</v>
      </c>
      <c r="N2804" s="29" t="s">
        <v>1979</v>
      </c>
      <c r="O2804" s="29" t="s">
        <v>1980</v>
      </c>
      <c r="P2804" s="29" t="s">
        <v>1981</v>
      </c>
      <c r="Q2804" s="29" t="s">
        <v>1982</v>
      </c>
      <c r="R2804" s="30">
        <v>44587</v>
      </c>
      <c r="S2804" s="30">
        <v>44587</v>
      </c>
      <c r="T2804" s="30">
        <v>44804</v>
      </c>
      <c r="U2804" s="30">
        <v>44804</v>
      </c>
      <c r="V2804" s="29" t="s">
        <v>2000</v>
      </c>
      <c r="W2804" s="29" t="s">
        <v>2001</v>
      </c>
      <c r="X2804" s="30">
        <v>44587</v>
      </c>
      <c r="Y2804" s="29" t="s">
        <v>1985</v>
      </c>
    </row>
    <row r="2805" spans="1:25" x14ac:dyDescent="0.25">
      <c r="A2805" s="28" t="s">
        <v>2515</v>
      </c>
      <c r="B2805" s="29" t="s">
        <v>2516</v>
      </c>
      <c r="C2805" s="29" t="s">
        <v>1583</v>
      </c>
      <c r="D2805" s="29" t="s">
        <v>1584</v>
      </c>
      <c r="E2805" s="29" t="s">
        <v>1584</v>
      </c>
      <c r="F2805" s="29" t="s">
        <v>1585</v>
      </c>
      <c r="G2805" s="29" t="s">
        <v>1975</v>
      </c>
      <c r="H2805" s="30">
        <v>44587</v>
      </c>
      <c r="I2805" s="30">
        <v>45657</v>
      </c>
      <c r="J2805" s="30" t="s">
        <v>1921</v>
      </c>
      <c r="K2805" s="29" t="s">
        <v>2517</v>
      </c>
      <c r="L2805" s="29" t="s">
        <v>2518</v>
      </c>
      <c r="M2805" s="29" t="s">
        <v>1978</v>
      </c>
      <c r="N2805" s="29" t="s">
        <v>1986</v>
      </c>
      <c r="O2805" s="29" t="s">
        <v>1987</v>
      </c>
      <c r="P2805" s="29" t="s">
        <v>1981</v>
      </c>
      <c r="Q2805" s="29" t="s">
        <v>1982</v>
      </c>
      <c r="R2805" s="30">
        <v>44805</v>
      </c>
      <c r="S2805" s="30">
        <v>44805</v>
      </c>
      <c r="T2805" s="30">
        <v>44926</v>
      </c>
      <c r="U2805" s="30"/>
      <c r="V2805" s="29" t="s">
        <v>2000</v>
      </c>
      <c r="W2805" s="29" t="s">
        <v>2001</v>
      </c>
      <c r="X2805" s="30">
        <v>44587</v>
      </c>
      <c r="Y2805" s="29" t="s">
        <v>1985</v>
      </c>
    </row>
    <row r="2806" spans="1:25" x14ac:dyDescent="0.25">
      <c r="A2806" s="28" t="s">
        <v>2515</v>
      </c>
      <c r="B2806" s="29" t="s">
        <v>2516</v>
      </c>
      <c r="C2806" s="29" t="s">
        <v>1583</v>
      </c>
      <c r="D2806" s="29" t="s">
        <v>1584</v>
      </c>
      <c r="E2806" s="29" t="s">
        <v>1584</v>
      </c>
      <c r="F2806" s="29" t="s">
        <v>1585</v>
      </c>
      <c r="G2806" s="29" t="s">
        <v>1975</v>
      </c>
      <c r="H2806" s="30">
        <v>44587</v>
      </c>
      <c r="I2806" s="30">
        <v>45657</v>
      </c>
      <c r="J2806" s="30" t="s">
        <v>1921</v>
      </c>
      <c r="K2806" s="29" t="s">
        <v>2517</v>
      </c>
      <c r="L2806" s="29" t="s">
        <v>2518</v>
      </c>
      <c r="M2806" s="29" t="s">
        <v>1978</v>
      </c>
      <c r="N2806" s="29" t="s">
        <v>1988</v>
      </c>
      <c r="O2806" s="29" t="s">
        <v>1989</v>
      </c>
      <c r="P2806" s="29" t="s">
        <v>1981</v>
      </c>
      <c r="Q2806" s="29" t="s">
        <v>1982</v>
      </c>
      <c r="R2806" s="30">
        <v>44927</v>
      </c>
      <c r="S2806" s="30"/>
      <c r="T2806" s="30">
        <v>44985</v>
      </c>
      <c r="U2806" s="30"/>
      <c r="V2806" s="29" t="s">
        <v>2000</v>
      </c>
      <c r="W2806" s="29" t="s">
        <v>2001</v>
      </c>
      <c r="X2806" s="30">
        <v>44587</v>
      </c>
      <c r="Y2806" s="29" t="s">
        <v>1985</v>
      </c>
    </row>
    <row r="2807" spans="1:25" x14ac:dyDescent="0.25">
      <c r="A2807" s="28" t="s">
        <v>2515</v>
      </c>
      <c r="B2807" s="29" t="s">
        <v>2516</v>
      </c>
      <c r="C2807" s="29" t="s">
        <v>1583</v>
      </c>
      <c r="D2807" s="29" t="s">
        <v>1584</v>
      </c>
      <c r="E2807" s="29" t="s">
        <v>1584</v>
      </c>
      <c r="F2807" s="29" t="s">
        <v>1585</v>
      </c>
      <c r="G2807" s="29" t="s">
        <v>1975</v>
      </c>
      <c r="H2807" s="30">
        <v>44587</v>
      </c>
      <c r="I2807" s="30">
        <v>45657</v>
      </c>
      <c r="J2807" s="30" t="s">
        <v>1921</v>
      </c>
      <c r="K2807" s="29" t="s">
        <v>2517</v>
      </c>
      <c r="L2807" s="29" t="s">
        <v>2518</v>
      </c>
      <c r="M2807" s="29" t="s">
        <v>1978</v>
      </c>
      <c r="N2807" s="29" t="s">
        <v>1990</v>
      </c>
      <c r="O2807" s="29" t="s">
        <v>1991</v>
      </c>
      <c r="P2807" s="29" t="s">
        <v>1981</v>
      </c>
      <c r="Q2807" s="29" t="s">
        <v>1982</v>
      </c>
      <c r="R2807" s="30">
        <v>44986</v>
      </c>
      <c r="S2807" s="30"/>
      <c r="T2807" s="30">
        <v>45016</v>
      </c>
      <c r="U2807" s="30"/>
      <c r="V2807" s="29" t="s">
        <v>2000</v>
      </c>
      <c r="W2807" s="29" t="s">
        <v>2001</v>
      </c>
      <c r="X2807" s="30">
        <v>44587</v>
      </c>
      <c r="Y2807" s="29" t="s">
        <v>1985</v>
      </c>
    </row>
    <row r="2808" spans="1:25" x14ac:dyDescent="0.25">
      <c r="A2808" s="28" t="s">
        <v>2515</v>
      </c>
      <c r="B2808" s="29" t="s">
        <v>2516</v>
      </c>
      <c r="C2808" s="29" t="s">
        <v>1583</v>
      </c>
      <c r="D2808" s="29" t="s">
        <v>1584</v>
      </c>
      <c r="E2808" s="29" t="s">
        <v>1584</v>
      </c>
      <c r="F2808" s="29" t="s">
        <v>1585</v>
      </c>
      <c r="G2808" s="29" t="s">
        <v>1975</v>
      </c>
      <c r="H2808" s="30">
        <v>44587</v>
      </c>
      <c r="I2808" s="30">
        <v>45657</v>
      </c>
      <c r="J2808" s="30" t="s">
        <v>1921</v>
      </c>
      <c r="K2808" s="29" t="s">
        <v>2517</v>
      </c>
      <c r="L2808" s="29" t="s">
        <v>2518</v>
      </c>
      <c r="M2808" s="29" t="s">
        <v>1978</v>
      </c>
      <c r="N2808" s="29" t="s">
        <v>1992</v>
      </c>
      <c r="O2808" s="29" t="s">
        <v>1993</v>
      </c>
      <c r="P2808" s="29" t="s">
        <v>1981</v>
      </c>
      <c r="Q2808" s="29" t="s">
        <v>1982</v>
      </c>
      <c r="R2808" s="30">
        <v>45017</v>
      </c>
      <c r="S2808" s="30"/>
      <c r="T2808" s="30">
        <v>45443</v>
      </c>
      <c r="U2808" s="30"/>
      <c r="V2808" s="29" t="s">
        <v>2000</v>
      </c>
      <c r="W2808" s="29" t="s">
        <v>2001</v>
      </c>
      <c r="X2808" s="30">
        <v>44587</v>
      </c>
      <c r="Y2808" s="29" t="s">
        <v>1985</v>
      </c>
    </row>
    <row r="2809" spans="1:25" x14ac:dyDescent="0.25">
      <c r="A2809" s="28" t="s">
        <v>2515</v>
      </c>
      <c r="B2809" s="29" t="s">
        <v>2516</v>
      </c>
      <c r="C2809" s="29" t="s">
        <v>1583</v>
      </c>
      <c r="D2809" s="29" t="s">
        <v>1584</v>
      </c>
      <c r="E2809" s="29" t="s">
        <v>1584</v>
      </c>
      <c r="F2809" s="29" t="s">
        <v>1585</v>
      </c>
      <c r="G2809" s="29" t="s">
        <v>1975</v>
      </c>
      <c r="H2809" s="30">
        <v>44587</v>
      </c>
      <c r="I2809" s="30">
        <v>45657</v>
      </c>
      <c r="J2809" s="30" t="s">
        <v>1921</v>
      </c>
      <c r="K2809" s="29" t="s">
        <v>2517</v>
      </c>
      <c r="L2809" s="29" t="s">
        <v>2518</v>
      </c>
      <c r="M2809" s="29" t="s">
        <v>1978</v>
      </c>
      <c r="N2809" s="29" t="s">
        <v>1994</v>
      </c>
      <c r="O2809" s="29" t="s">
        <v>1995</v>
      </c>
      <c r="P2809" s="29" t="s">
        <v>1981</v>
      </c>
      <c r="Q2809" s="29" t="s">
        <v>1982</v>
      </c>
      <c r="R2809" s="30">
        <v>45078</v>
      </c>
      <c r="S2809" s="30"/>
      <c r="T2809" s="30">
        <v>45565</v>
      </c>
      <c r="U2809" s="30"/>
      <c r="V2809" s="29" t="s">
        <v>2000</v>
      </c>
      <c r="W2809" s="29" t="s">
        <v>2001</v>
      </c>
      <c r="X2809" s="30">
        <v>44587</v>
      </c>
      <c r="Y2809" s="29" t="s">
        <v>1985</v>
      </c>
    </row>
    <row r="2810" spans="1:25" x14ac:dyDescent="0.25">
      <c r="A2810" s="28" t="s">
        <v>2515</v>
      </c>
      <c r="B2810" s="29" t="s">
        <v>2516</v>
      </c>
      <c r="C2810" s="29" t="s">
        <v>1583</v>
      </c>
      <c r="D2810" s="29" t="s">
        <v>1584</v>
      </c>
      <c r="E2810" s="29" t="s">
        <v>1584</v>
      </c>
      <c r="F2810" s="29" t="s">
        <v>1585</v>
      </c>
      <c r="G2810" s="29" t="s">
        <v>1975</v>
      </c>
      <c r="H2810" s="30">
        <v>44587</v>
      </c>
      <c r="I2810" s="30">
        <v>45657</v>
      </c>
      <c r="J2810" s="30" t="s">
        <v>1921</v>
      </c>
      <c r="K2810" s="29" t="s">
        <v>2517</v>
      </c>
      <c r="L2810" s="29" t="s">
        <v>2518</v>
      </c>
      <c r="M2810" s="29" t="s">
        <v>1978</v>
      </c>
      <c r="N2810" s="29" t="s">
        <v>1996</v>
      </c>
      <c r="O2810" s="29" t="s">
        <v>1997</v>
      </c>
      <c r="P2810" s="29" t="s">
        <v>1981</v>
      </c>
      <c r="Q2810" s="29" t="s">
        <v>1982</v>
      </c>
      <c r="R2810" s="30">
        <v>45566</v>
      </c>
      <c r="S2810" s="30"/>
      <c r="T2810" s="30">
        <v>45657</v>
      </c>
      <c r="U2810" s="30"/>
      <c r="V2810" s="29" t="s">
        <v>2000</v>
      </c>
      <c r="W2810" s="29" t="s">
        <v>2001</v>
      </c>
      <c r="X2810" s="30">
        <v>44587</v>
      </c>
      <c r="Y2810" s="29" t="s">
        <v>1985</v>
      </c>
    </row>
    <row r="2811" spans="1:25" x14ac:dyDescent="0.25">
      <c r="A2811" s="28" t="s">
        <v>1973</v>
      </c>
      <c r="B2811" s="29" t="s">
        <v>1974</v>
      </c>
      <c r="C2811" s="29" t="s">
        <v>98</v>
      </c>
      <c r="D2811" s="29" t="s">
        <v>99</v>
      </c>
      <c r="E2811" s="29" t="s">
        <v>99</v>
      </c>
      <c r="F2811" s="29" t="s">
        <v>100</v>
      </c>
      <c r="G2811" s="29" t="s">
        <v>1975</v>
      </c>
      <c r="H2811" s="30">
        <v>44439</v>
      </c>
      <c r="I2811" s="30">
        <v>46387</v>
      </c>
      <c r="J2811" s="30" t="s">
        <v>1921</v>
      </c>
      <c r="K2811" s="29" t="s">
        <v>1976</v>
      </c>
      <c r="L2811" s="29" t="s">
        <v>1977</v>
      </c>
      <c r="M2811" s="29" t="s">
        <v>1978</v>
      </c>
      <c r="N2811" s="29" t="s">
        <v>1979</v>
      </c>
      <c r="O2811" s="29" t="s">
        <v>1980</v>
      </c>
      <c r="P2811" s="29" t="s">
        <v>1981</v>
      </c>
      <c r="Q2811" s="29" t="s">
        <v>1982</v>
      </c>
      <c r="R2811" s="30">
        <v>44551</v>
      </c>
      <c r="S2811" s="30">
        <v>44551</v>
      </c>
      <c r="T2811" s="30">
        <v>44561</v>
      </c>
      <c r="U2811" s="30">
        <v>44561</v>
      </c>
      <c r="V2811" s="29" t="s">
        <v>1983</v>
      </c>
      <c r="W2811" s="29" t="s">
        <v>1984</v>
      </c>
      <c r="X2811" s="30">
        <v>44562</v>
      </c>
      <c r="Y2811" s="29" t="s">
        <v>1985</v>
      </c>
    </row>
    <row r="2812" spans="1:25" x14ac:dyDescent="0.25">
      <c r="A2812" s="28" t="s">
        <v>1973</v>
      </c>
      <c r="B2812" s="29" t="s">
        <v>1974</v>
      </c>
      <c r="C2812" s="29" t="s">
        <v>98</v>
      </c>
      <c r="D2812" s="29" t="s">
        <v>99</v>
      </c>
      <c r="E2812" s="29" t="s">
        <v>99</v>
      </c>
      <c r="F2812" s="29" t="s">
        <v>100</v>
      </c>
      <c r="G2812" s="29" t="s">
        <v>1975</v>
      </c>
      <c r="H2812" s="30">
        <v>44439</v>
      </c>
      <c r="I2812" s="30">
        <v>46387</v>
      </c>
      <c r="J2812" s="30" t="s">
        <v>1921</v>
      </c>
      <c r="K2812" s="29" t="s">
        <v>1976</v>
      </c>
      <c r="L2812" s="29" t="s">
        <v>1977</v>
      </c>
      <c r="M2812" s="29" t="s">
        <v>1978</v>
      </c>
      <c r="N2812" s="29" t="s">
        <v>1986</v>
      </c>
      <c r="O2812" s="29" t="s">
        <v>1987</v>
      </c>
      <c r="P2812" s="29" t="s">
        <v>1981</v>
      </c>
      <c r="Q2812" s="29" t="s">
        <v>1982</v>
      </c>
      <c r="R2812" s="30">
        <v>44562</v>
      </c>
      <c r="S2812" s="30">
        <v>44562</v>
      </c>
      <c r="T2812" s="30">
        <v>44572</v>
      </c>
      <c r="U2812" s="30">
        <v>44572</v>
      </c>
      <c r="V2812" s="29" t="s">
        <v>1983</v>
      </c>
      <c r="W2812" s="29" t="s">
        <v>1984</v>
      </c>
      <c r="X2812" s="30">
        <v>44562</v>
      </c>
      <c r="Y2812" s="29" t="s">
        <v>1985</v>
      </c>
    </row>
    <row r="2813" spans="1:25" x14ac:dyDescent="0.25">
      <c r="A2813" s="28" t="s">
        <v>1973</v>
      </c>
      <c r="B2813" s="29" t="s">
        <v>1974</v>
      </c>
      <c r="C2813" s="29" t="s">
        <v>98</v>
      </c>
      <c r="D2813" s="29" t="s">
        <v>99</v>
      </c>
      <c r="E2813" s="29" t="s">
        <v>99</v>
      </c>
      <c r="F2813" s="29" t="s">
        <v>100</v>
      </c>
      <c r="G2813" s="29" t="s">
        <v>1975</v>
      </c>
      <c r="H2813" s="30">
        <v>44439</v>
      </c>
      <c r="I2813" s="30">
        <v>46387</v>
      </c>
      <c r="J2813" s="30" t="s">
        <v>1921</v>
      </c>
      <c r="K2813" s="29" t="s">
        <v>1976</v>
      </c>
      <c r="L2813" s="29" t="s">
        <v>1977</v>
      </c>
      <c r="M2813" s="29" t="s">
        <v>1978</v>
      </c>
      <c r="N2813" s="29" t="s">
        <v>1988</v>
      </c>
      <c r="O2813" s="29" t="s">
        <v>1989</v>
      </c>
      <c r="P2813" s="29" t="s">
        <v>1981</v>
      </c>
      <c r="Q2813" s="29" t="s">
        <v>1982</v>
      </c>
      <c r="R2813" s="30">
        <v>44683</v>
      </c>
      <c r="S2813" s="30">
        <v>44700</v>
      </c>
      <c r="T2813" s="30">
        <v>44727</v>
      </c>
      <c r="U2813" s="30">
        <v>44727</v>
      </c>
      <c r="V2813" s="29" t="s">
        <v>1983</v>
      </c>
      <c r="W2813" s="29" t="s">
        <v>1984</v>
      </c>
      <c r="X2813" s="30">
        <v>44562</v>
      </c>
      <c r="Y2813" s="29" t="s">
        <v>1985</v>
      </c>
    </row>
    <row r="2814" spans="1:25" x14ac:dyDescent="0.25">
      <c r="A2814" s="28" t="s">
        <v>1973</v>
      </c>
      <c r="B2814" s="29" t="s">
        <v>1974</v>
      </c>
      <c r="C2814" s="29" t="s">
        <v>98</v>
      </c>
      <c r="D2814" s="29" t="s">
        <v>99</v>
      </c>
      <c r="E2814" s="29" t="s">
        <v>99</v>
      </c>
      <c r="F2814" s="29" t="s">
        <v>100</v>
      </c>
      <c r="G2814" s="29" t="s">
        <v>1975</v>
      </c>
      <c r="H2814" s="30">
        <v>44439</v>
      </c>
      <c r="I2814" s="30">
        <v>46387</v>
      </c>
      <c r="J2814" s="30" t="s">
        <v>1921</v>
      </c>
      <c r="K2814" s="29" t="s">
        <v>1976</v>
      </c>
      <c r="L2814" s="29" t="s">
        <v>1977</v>
      </c>
      <c r="M2814" s="29" t="s">
        <v>1978</v>
      </c>
      <c r="N2814" s="29" t="s">
        <v>1990</v>
      </c>
      <c r="O2814" s="29" t="s">
        <v>1991</v>
      </c>
      <c r="P2814" s="29" t="s">
        <v>1981</v>
      </c>
      <c r="Q2814" s="29" t="s">
        <v>1982</v>
      </c>
      <c r="R2814" s="30">
        <v>45306</v>
      </c>
      <c r="S2814" s="30">
        <v>45323</v>
      </c>
      <c r="T2814" s="30">
        <v>45504</v>
      </c>
      <c r="U2814" s="30">
        <v>45505</v>
      </c>
      <c r="V2814" s="29" t="s">
        <v>1983</v>
      </c>
      <c r="W2814" s="29" t="s">
        <v>1984</v>
      </c>
      <c r="X2814" s="30">
        <v>44562</v>
      </c>
      <c r="Y2814" s="29" t="s">
        <v>1985</v>
      </c>
    </row>
    <row r="2815" spans="1:25" x14ac:dyDescent="0.25">
      <c r="A2815" s="28" t="s">
        <v>1973</v>
      </c>
      <c r="B2815" s="29" t="s">
        <v>1974</v>
      </c>
      <c r="C2815" s="29" t="s">
        <v>98</v>
      </c>
      <c r="D2815" s="29" t="s">
        <v>99</v>
      </c>
      <c r="E2815" s="29" t="s">
        <v>99</v>
      </c>
      <c r="F2815" s="29" t="s">
        <v>100</v>
      </c>
      <c r="G2815" s="29" t="s">
        <v>1975</v>
      </c>
      <c r="H2815" s="30">
        <v>44439</v>
      </c>
      <c r="I2815" s="30">
        <v>46387</v>
      </c>
      <c r="J2815" s="30" t="s">
        <v>1921</v>
      </c>
      <c r="K2815" s="29" t="s">
        <v>1976</v>
      </c>
      <c r="L2815" s="29" t="s">
        <v>1977</v>
      </c>
      <c r="M2815" s="29" t="s">
        <v>1978</v>
      </c>
      <c r="N2815" s="29" t="s">
        <v>1992</v>
      </c>
      <c r="O2815" s="29" t="s">
        <v>1993</v>
      </c>
      <c r="P2815" s="29" t="s">
        <v>1981</v>
      </c>
      <c r="Q2815" s="29" t="s">
        <v>1982</v>
      </c>
      <c r="R2815" s="30">
        <v>45658</v>
      </c>
      <c r="S2815" s="30">
        <v>45698</v>
      </c>
      <c r="T2815" s="30">
        <v>45703</v>
      </c>
      <c r="U2815" s="30">
        <v>45698</v>
      </c>
      <c r="V2815" s="29" t="s">
        <v>1983</v>
      </c>
      <c r="W2815" s="29" t="s">
        <v>1984</v>
      </c>
      <c r="X2815" s="30">
        <v>44562</v>
      </c>
      <c r="Y2815" s="29" t="s">
        <v>1985</v>
      </c>
    </row>
    <row r="2816" spans="1:25" x14ac:dyDescent="0.25">
      <c r="A2816" s="28" t="s">
        <v>1973</v>
      </c>
      <c r="B2816" s="29" t="s">
        <v>1974</v>
      </c>
      <c r="C2816" s="29" t="s">
        <v>98</v>
      </c>
      <c r="D2816" s="29" t="s">
        <v>99</v>
      </c>
      <c r="E2816" s="29" t="s">
        <v>99</v>
      </c>
      <c r="F2816" s="29" t="s">
        <v>100</v>
      </c>
      <c r="G2816" s="29" t="s">
        <v>1975</v>
      </c>
      <c r="H2816" s="30">
        <v>44439</v>
      </c>
      <c r="I2816" s="30">
        <v>46387</v>
      </c>
      <c r="J2816" s="30" t="s">
        <v>1921</v>
      </c>
      <c r="K2816" s="29" t="s">
        <v>1976</v>
      </c>
      <c r="L2816" s="29" t="s">
        <v>1977</v>
      </c>
      <c r="M2816" s="29" t="s">
        <v>1978</v>
      </c>
      <c r="N2816" s="29" t="s">
        <v>1994</v>
      </c>
      <c r="O2816" s="29" t="s">
        <v>1995</v>
      </c>
      <c r="P2816" s="29" t="s">
        <v>1981</v>
      </c>
      <c r="Q2816" s="29" t="s">
        <v>1982</v>
      </c>
      <c r="R2816" s="30">
        <v>45740</v>
      </c>
      <c r="S2816" s="30"/>
      <c r="T2816" s="30">
        <v>46006</v>
      </c>
      <c r="U2816" s="30"/>
      <c r="V2816" s="29" t="s">
        <v>1983</v>
      </c>
      <c r="W2816" s="29" t="s">
        <v>1984</v>
      </c>
      <c r="X2816" s="30">
        <v>44562</v>
      </c>
      <c r="Y2816" s="29" t="s">
        <v>1985</v>
      </c>
    </row>
    <row r="2817" spans="1:25" x14ac:dyDescent="0.25">
      <c r="A2817" s="28" t="s">
        <v>1973</v>
      </c>
      <c r="B2817" s="29" t="s">
        <v>1974</v>
      </c>
      <c r="C2817" s="29" t="s">
        <v>98</v>
      </c>
      <c r="D2817" s="29" t="s">
        <v>99</v>
      </c>
      <c r="E2817" s="29" t="s">
        <v>99</v>
      </c>
      <c r="F2817" s="29" t="s">
        <v>100</v>
      </c>
      <c r="G2817" s="29" t="s">
        <v>1975</v>
      </c>
      <c r="H2817" s="30">
        <v>44439</v>
      </c>
      <c r="I2817" s="30">
        <v>46387</v>
      </c>
      <c r="J2817" s="30" t="s">
        <v>1921</v>
      </c>
      <c r="K2817" s="29" t="s">
        <v>1976</v>
      </c>
      <c r="L2817" s="29" t="s">
        <v>1977</v>
      </c>
      <c r="M2817" s="29" t="s">
        <v>1978</v>
      </c>
      <c r="N2817" s="29" t="s">
        <v>1996</v>
      </c>
      <c r="O2817" s="29" t="s">
        <v>1997</v>
      </c>
      <c r="P2817" s="29" t="s">
        <v>1981</v>
      </c>
      <c r="Q2817" s="29" t="s">
        <v>1982</v>
      </c>
      <c r="R2817" s="30">
        <v>46011</v>
      </c>
      <c r="S2817" s="30"/>
      <c r="T2817" s="30">
        <v>46022</v>
      </c>
      <c r="U2817" s="30"/>
      <c r="V2817" s="29" t="s">
        <v>1983</v>
      </c>
      <c r="W2817" s="29" t="s">
        <v>1984</v>
      </c>
      <c r="X2817" s="30">
        <v>44562</v>
      </c>
      <c r="Y2817" s="29" t="s">
        <v>1985</v>
      </c>
    </row>
    <row r="2818" spans="1:25" x14ac:dyDescent="0.25">
      <c r="A2818" s="28" t="s">
        <v>1973</v>
      </c>
      <c r="B2818" s="29" t="s">
        <v>1974</v>
      </c>
      <c r="C2818" s="29" t="s">
        <v>101</v>
      </c>
      <c r="D2818" s="29" t="s">
        <v>102</v>
      </c>
      <c r="E2818" s="29" t="s">
        <v>102</v>
      </c>
      <c r="F2818" s="29" t="s">
        <v>103</v>
      </c>
      <c r="G2818" s="29" t="s">
        <v>1975</v>
      </c>
      <c r="H2818" s="30">
        <v>44461</v>
      </c>
      <c r="I2818" s="30">
        <v>46022</v>
      </c>
      <c r="J2818" s="30" t="s">
        <v>1921</v>
      </c>
      <c r="K2818" s="29" t="s">
        <v>1976</v>
      </c>
      <c r="L2818" s="29" t="s">
        <v>1977</v>
      </c>
      <c r="M2818" s="29" t="s">
        <v>1978</v>
      </c>
      <c r="N2818" s="29" t="s">
        <v>1979</v>
      </c>
      <c r="O2818" s="29" t="s">
        <v>1980</v>
      </c>
      <c r="P2818" s="29" t="s">
        <v>1981</v>
      </c>
      <c r="Q2818" s="29" t="s">
        <v>1982</v>
      </c>
      <c r="R2818" s="30">
        <v>44286</v>
      </c>
      <c r="S2818" s="30">
        <v>44286</v>
      </c>
      <c r="T2818" s="30">
        <v>44316</v>
      </c>
      <c r="U2818" s="30">
        <v>44316</v>
      </c>
      <c r="V2818" s="29" t="s">
        <v>1983</v>
      </c>
      <c r="W2818" s="29" t="s">
        <v>1984</v>
      </c>
      <c r="X2818" s="30">
        <v>44316</v>
      </c>
      <c r="Y2818" s="29" t="s">
        <v>2002</v>
      </c>
    </row>
    <row r="2819" spans="1:25" x14ac:dyDescent="0.25">
      <c r="A2819" s="28" t="s">
        <v>1973</v>
      </c>
      <c r="B2819" s="29" t="s">
        <v>1974</v>
      </c>
      <c r="C2819" s="29" t="s">
        <v>101</v>
      </c>
      <c r="D2819" s="29" t="s">
        <v>102</v>
      </c>
      <c r="E2819" s="29" t="s">
        <v>102</v>
      </c>
      <c r="F2819" s="29" t="s">
        <v>103</v>
      </c>
      <c r="G2819" s="29" t="s">
        <v>1975</v>
      </c>
      <c r="H2819" s="30">
        <v>44461</v>
      </c>
      <c r="I2819" s="30">
        <v>46022</v>
      </c>
      <c r="J2819" s="30" t="s">
        <v>1921</v>
      </c>
      <c r="K2819" s="29" t="s">
        <v>1976</v>
      </c>
      <c r="L2819" s="29" t="s">
        <v>1977</v>
      </c>
      <c r="M2819" s="29" t="s">
        <v>1978</v>
      </c>
      <c r="N2819" s="29" t="s">
        <v>1986</v>
      </c>
      <c r="O2819" s="29" t="s">
        <v>1987</v>
      </c>
      <c r="P2819" s="29" t="s">
        <v>1981</v>
      </c>
      <c r="Q2819" s="29" t="s">
        <v>1982</v>
      </c>
      <c r="R2819" s="30">
        <v>44713</v>
      </c>
      <c r="S2819" s="30">
        <v>44713</v>
      </c>
      <c r="T2819" s="30">
        <v>44834</v>
      </c>
      <c r="U2819" s="30">
        <v>44866</v>
      </c>
      <c r="V2819" s="29" t="s">
        <v>1983</v>
      </c>
      <c r="W2819" s="29" t="s">
        <v>1984</v>
      </c>
      <c r="X2819" s="30">
        <v>44316</v>
      </c>
      <c r="Y2819" s="29" t="s">
        <v>2002</v>
      </c>
    </row>
    <row r="2820" spans="1:25" x14ac:dyDescent="0.25">
      <c r="A2820" s="28" t="s">
        <v>1973</v>
      </c>
      <c r="B2820" s="29" t="s">
        <v>1974</v>
      </c>
      <c r="C2820" s="29" t="s">
        <v>101</v>
      </c>
      <c r="D2820" s="29" t="s">
        <v>102</v>
      </c>
      <c r="E2820" s="29" t="s">
        <v>102</v>
      </c>
      <c r="F2820" s="29" t="s">
        <v>103</v>
      </c>
      <c r="G2820" s="29" t="s">
        <v>1975</v>
      </c>
      <c r="H2820" s="30">
        <v>44461</v>
      </c>
      <c r="I2820" s="30">
        <v>46022</v>
      </c>
      <c r="J2820" s="30" t="s">
        <v>1921</v>
      </c>
      <c r="K2820" s="29" t="s">
        <v>1976</v>
      </c>
      <c r="L2820" s="29" t="s">
        <v>1977</v>
      </c>
      <c r="M2820" s="29" t="s">
        <v>1978</v>
      </c>
      <c r="N2820" s="29" t="s">
        <v>1988</v>
      </c>
      <c r="O2820" s="29" t="s">
        <v>1989</v>
      </c>
      <c r="P2820" s="29" t="s">
        <v>1981</v>
      </c>
      <c r="Q2820" s="29" t="s">
        <v>1982</v>
      </c>
      <c r="R2820" s="30">
        <v>44835</v>
      </c>
      <c r="S2820" s="30">
        <v>44866</v>
      </c>
      <c r="T2820" s="30">
        <v>44926</v>
      </c>
      <c r="U2820" s="30">
        <v>44926</v>
      </c>
      <c r="V2820" s="29" t="s">
        <v>1983</v>
      </c>
      <c r="W2820" s="29" t="s">
        <v>1984</v>
      </c>
      <c r="X2820" s="30">
        <v>44316</v>
      </c>
      <c r="Y2820" s="29" t="s">
        <v>2002</v>
      </c>
    </row>
    <row r="2821" spans="1:25" x14ac:dyDescent="0.25">
      <c r="A2821" s="28" t="s">
        <v>1973</v>
      </c>
      <c r="B2821" s="29" t="s">
        <v>1974</v>
      </c>
      <c r="C2821" s="29" t="s">
        <v>101</v>
      </c>
      <c r="D2821" s="29" t="s">
        <v>102</v>
      </c>
      <c r="E2821" s="29" t="s">
        <v>102</v>
      </c>
      <c r="F2821" s="29" t="s">
        <v>103</v>
      </c>
      <c r="G2821" s="29" t="s">
        <v>1975</v>
      </c>
      <c r="H2821" s="30">
        <v>44461</v>
      </c>
      <c r="I2821" s="30">
        <v>46022</v>
      </c>
      <c r="J2821" s="30" t="s">
        <v>1921</v>
      </c>
      <c r="K2821" s="29" t="s">
        <v>1976</v>
      </c>
      <c r="L2821" s="29" t="s">
        <v>1977</v>
      </c>
      <c r="M2821" s="29" t="s">
        <v>1978</v>
      </c>
      <c r="N2821" s="29" t="s">
        <v>1990</v>
      </c>
      <c r="O2821" s="29" t="s">
        <v>1991</v>
      </c>
      <c r="P2821" s="29" t="s">
        <v>1981</v>
      </c>
      <c r="Q2821" s="29" t="s">
        <v>1982</v>
      </c>
      <c r="R2821" s="30">
        <v>44927</v>
      </c>
      <c r="S2821" s="30">
        <v>44866</v>
      </c>
      <c r="T2821" s="30">
        <v>45046</v>
      </c>
      <c r="U2821" s="30">
        <v>44926</v>
      </c>
      <c r="V2821" s="29" t="s">
        <v>1983</v>
      </c>
      <c r="W2821" s="29" t="s">
        <v>1984</v>
      </c>
      <c r="X2821" s="30">
        <v>44316</v>
      </c>
      <c r="Y2821" s="29" t="s">
        <v>2002</v>
      </c>
    </row>
    <row r="2822" spans="1:25" x14ac:dyDescent="0.25">
      <c r="A2822" s="28" t="s">
        <v>1973</v>
      </c>
      <c r="B2822" s="29" t="s">
        <v>1974</v>
      </c>
      <c r="C2822" s="29" t="s">
        <v>101</v>
      </c>
      <c r="D2822" s="29" t="s">
        <v>102</v>
      </c>
      <c r="E2822" s="29" t="s">
        <v>102</v>
      </c>
      <c r="F2822" s="29" t="s">
        <v>103</v>
      </c>
      <c r="G2822" s="29" t="s">
        <v>1975</v>
      </c>
      <c r="H2822" s="30">
        <v>44461</v>
      </c>
      <c r="I2822" s="30">
        <v>46022</v>
      </c>
      <c r="J2822" s="30" t="s">
        <v>1921</v>
      </c>
      <c r="K2822" s="29" t="s">
        <v>1976</v>
      </c>
      <c r="L2822" s="29" t="s">
        <v>1977</v>
      </c>
      <c r="M2822" s="29" t="s">
        <v>1978</v>
      </c>
      <c r="N2822" s="29" t="s">
        <v>1992</v>
      </c>
      <c r="O2822" s="29" t="s">
        <v>1993</v>
      </c>
      <c r="P2822" s="29" t="s">
        <v>1981</v>
      </c>
      <c r="Q2822" s="29" t="s">
        <v>1982</v>
      </c>
      <c r="R2822" s="30">
        <v>45047</v>
      </c>
      <c r="S2822" s="30">
        <v>44943</v>
      </c>
      <c r="T2822" s="30">
        <v>45139</v>
      </c>
      <c r="U2822" s="30">
        <v>44943</v>
      </c>
      <c r="V2822" s="29" t="s">
        <v>1983</v>
      </c>
      <c r="W2822" s="29" t="s">
        <v>1984</v>
      </c>
      <c r="X2822" s="30">
        <v>44316</v>
      </c>
      <c r="Y2822" s="29" t="s">
        <v>2002</v>
      </c>
    </row>
    <row r="2823" spans="1:25" x14ac:dyDescent="0.25">
      <c r="A2823" s="28" t="s">
        <v>1973</v>
      </c>
      <c r="B2823" s="29" t="s">
        <v>1974</v>
      </c>
      <c r="C2823" s="29" t="s">
        <v>101</v>
      </c>
      <c r="D2823" s="29" t="s">
        <v>102</v>
      </c>
      <c r="E2823" s="29" t="s">
        <v>102</v>
      </c>
      <c r="F2823" s="29" t="s">
        <v>103</v>
      </c>
      <c r="G2823" s="29" t="s">
        <v>1975</v>
      </c>
      <c r="H2823" s="30">
        <v>44461</v>
      </c>
      <c r="I2823" s="30">
        <v>46022</v>
      </c>
      <c r="J2823" s="30" t="s">
        <v>1921</v>
      </c>
      <c r="K2823" s="29" t="s">
        <v>1976</v>
      </c>
      <c r="L2823" s="29" t="s">
        <v>1977</v>
      </c>
      <c r="M2823" s="29" t="s">
        <v>1978</v>
      </c>
      <c r="N2823" s="29" t="s">
        <v>1994</v>
      </c>
      <c r="O2823" s="29" t="s">
        <v>1995</v>
      </c>
      <c r="P2823" s="29" t="s">
        <v>1981</v>
      </c>
      <c r="Q2823" s="29" t="s">
        <v>1982</v>
      </c>
      <c r="R2823" s="30">
        <v>45170</v>
      </c>
      <c r="S2823" s="30">
        <v>44946</v>
      </c>
      <c r="T2823" s="30">
        <v>45930</v>
      </c>
      <c r="U2823" s="30"/>
      <c r="V2823" s="29" t="s">
        <v>1983</v>
      </c>
      <c r="W2823" s="29" t="s">
        <v>1984</v>
      </c>
      <c r="X2823" s="30">
        <v>44316</v>
      </c>
      <c r="Y2823" s="29" t="s">
        <v>2002</v>
      </c>
    </row>
    <row r="2824" spans="1:25" x14ac:dyDescent="0.25">
      <c r="A2824" s="28" t="s">
        <v>1973</v>
      </c>
      <c r="B2824" s="29" t="s">
        <v>1974</v>
      </c>
      <c r="C2824" s="29" t="s">
        <v>101</v>
      </c>
      <c r="D2824" s="29" t="s">
        <v>102</v>
      </c>
      <c r="E2824" s="29" t="s">
        <v>102</v>
      </c>
      <c r="F2824" s="29" t="s">
        <v>103</v>
      </c>
      <c r="G2824" s="29" t="s">
        <v>1975</v>
      </c>
      <c r="H2824" s="30">
        <v>44461</v>
      </c>
      <c r="I2824" s="30">
        <v>46022</v>
      </c>
      <c r="J2824" s="30" t="s">
        <v>1921</v>
      </c>
      <c r="K2824" s="29" t="s">
        <v>1976</v>
      </c>
      <c r="L2824" s="29" t="s">
        <v>1977</v>
      </c>
      <c r="M2824" s="29" t="s">
        <v>1978</v>
      </c>
      <c r="N2824" s="29" t="s">
        <v>1996</v>
      </c>
      <c r="O2824" s="29" t="s">
        <v>1997</v>
      </c>
      <c r="P2824" s="29" t="s">
        <v>1981</v>
      </c>
      <c r="Q2824" s="29" t="s">
        <v>1982</v>
      </c>
      <c r="R2824" s="30">
        <v>45931</v>
      </c>
      <c r="S2824" s="30"/>
      <c r="T2824" s="30">
        <v>46022</v>
      </c>
      <c r="U2824" s="30"/>
      <c r="V2824" s="29" t="s">
        <v>1983</v>
      </c>
      <c r="W2824" s="29" t="s">
        <v>1984</v>
      </c>
      <c r="X2824" s="30">
        <v>44316</v>
      </c>
      <c r="Y2824" s="29" t="s">
        <v>2002</v>
      </c>
    </row>
    <row r="2825" spans="1:25" x14ac:dyDescent="0.25">
      <c r="A2825" s="28" t="s">
        <v>2515</v>
      </c>
      <c r="B2825" s="29" t="s">
        <v>2516</v>
      </c>
      <c r="C2825" s="29" t="s">
        <v>1586</v>
      </c>
      <c r="D2825" s="29" t="s">
        <v>1587</v>
      </c>
      <c r="E2825" s="29" t="s">
        <v>1587</v>
      </c>
      <c r="F2825" s="29" t="s">
        <v>1588</v>
      </c>
      <c r="G2825" s="29" t="s">
        <v>1975</v>
      </c>
      <c r="H2825" s="30">
        <v>44805</v>
      </c>
      <c r="I2825" s="30">
        <v>46022</v>
      </c>
      <c r="J2825" s="30" t="s">
        <v>1921</v>
      </c>
      <c r="K2825" s="29" t="s">
        <v>2517</v>
      </c>
      <c r="L2825" s="29" t="s">
        <v>2518</v>
      </c>
      <c r="M2825" s="29" t="s">
        <v>1978</v>
      </c>
      <c r="N2825" s="29" t="s">
        <v>2003</v>
      </c>
      <c r="O2825" s="29" t="s">
        <v>1993</v>
      </c>
      <c r="P2825" s="29" t="s">
        <v>2004</v>
      </c>
      <c r="Q2825" s="29" t="s">
        <v>2005</v>
      </c>
      <c r="R2825" s="30">
        <v>45597</v>
      </c>
      <c r="S2825" s="30"/>
      <c r="T2825" s="30">
        <v>45597</v>
      </c>
      <c r="U2825" s="30"/>
      <c r="V2825" s="29" t="s">
        <v>2154</v>
      </c>
      <c r="W2825" s="29" t="s">
        <v>2155</v>
      </c>
      <c r="X2825" s="30">
        <v>44768</v>
      </c>
      <c r="Y2825" s="29" t="s">
        <v>33</v>
      </c>
    </row>
    <row r="2826" spans="1:25" x14ac:dyDescent="0.25">
      <c r="A2826" s="28" t="s">
        <v>2515</v>
      </c>
      <c r="B2826" s="29" t="s">
        <v>2516</v>
      </c>
      <c r="C2826" s="29" t="s">
        <v>1586</v>
      </c>
      <c r="D2826" s="29" t="s">
        <v>1587</v>
      </c>
      <c r="E2826" s="29" t="s">
        <v>1587</v>
      </c>
      <c r="F2826" s="29" t="s">
        <v>1588</v>
      </c>
      <c r="G2826" s="29" t="s">
        <v>1975</v>
      </c>
      <c r="H2826" s="30">
        <v>44805</v>
      </c>
      <c r="I2826" s="30">
        <v>46022</v>
      </c>
      <c r="J2826" s="30" t="s">
        <v>1921</v>
      </c>
      <c r="K2826" s="29" t="s">
        <v>2517</v>
      </c>
      <c r="L2826" s="29" t="s">
        <v>2518</v>
      </c>
      <c r="M2826" s="29" t="s">
        <v>1978</v>
      </c>
      <c r="N2826" s="29" t="s">
        <v>2006</v>
      </c>
      <c r="O2826" s="29" t="s">
        <v>2007</v>
      </c>
      <c r="P2826" s="29" t="s">
        <v>2004</v>
      </c>
      <c r="Q2826" s="29" t="s">
        <v>2005</v>
      </c>
      <c r="R2826" s="30">
        <v>45597</v>
      </c>
      <c r="S2826" s="30"/>
      <c r="T2826" s="30">
        <v>45777</v>
      </c>
      <c r="U2826" s="30"/>
      <c r="V2826" s="29" t="s">
        <v>2154</v>
      </c>
      <c r="W2826" s="29" t="s">
        <v>2155</v>
      </c>
      <c r="X2826" s="30">
        <v>44768</v>
      </c>
      <c r="Y2826" s="29" t="s">
        <v>33</v>
      </c>
    </row>
    <row r="2827" spans="1:25" x14ac:dyDescent="0.25">
      <c r="A2827" s="28" t="s">
        <v>1973</v>
      </c>
      <c r="B2827" s="29" t="s">
        <v>1974</v>
      </c>
      <c r="C2827" s="29" t="s">
        <v>104</v>
      </c>
      <c r="D2827" s="29" t="s">
        <v>105</v>
      </c>
      <c r="E2827" s="29" t="s">
        <v>105</v>
      </c>
      <c r="F2827" s="29" t="s">
        <v>106</v>
      </c>
      <c r="G2827" s="29" t="s">
        <v>1975</v>
      </c>
      <c r="H2827" s="30">
        <v>44440</v>
      </c>
      <c r="I2827" s="30">
        <v>44834</v>
      </c>
      <c r="J2827" s="30" t="s">
        <v>1921</v>
      </c>
      <c r="K2827" s="29" t="s">
        <v>1976</v>
      </c>
      <c r="L2827" s="29" t="s">
        <v>1977</v>
      </c>
      <c r="M2827" s="29" t="s">
        <v>1978</v>
      </c>
      <c r="N2827" s="29" t="s">
        <v>1979</v>
      </c>
      <c r="O2827" s="29" t="s">
        <v>1980</v>
      </c>
      <c r="P2827" s="29" t="s">
        <v>1981</v>
      </c>
      <c r="Q2827" s="29" t="s">
        <v>1982</v>
      </c>
      <c r="R2827" s="30">
        <v>45565</v>
      </c>
      <c r="S2827" s="30"/>
      <c r="T2827" s="30">
        <v>45626</v>
      </c>
      <c r="U2827" s="30"/>
      <c r="V2827" s="29" t="s">
        <v>2000</v>
      </c>
      <c r="W2827" s="29" t="s">
        <v>2001</v>
      </c>
      <c r="X2827" s="30">
        <v>44652</v>
      </c>
      <c r="Y2827" s="29" t="s">
        <v>33</v>
      </c>
    </row>
    <row r="2828" spans="1:25" x14ac:dyDescent="0.25">
      <c r="A2828" s="28" t="s">
        <v>1973</v>
      </c>
      <c r="B2828" s="29" t="s">
        <v>1974</v>
      </c>
      <c r="C2828" s="29" t="s">
        <v>104</v>
      </c>
      <c r="D2828" s="29" t="s">
        <v>105</v>
      </c>
      <c r="E2828" s="29" t="s">
        <v>105</v>
      </c>
      <c r="F2828" s="29" t="s">
        <v>106</v>
      </c>
      <c r="G2828" s="29" t="s">
        <v>1975</v>
      </c>
      <c r="H2828" s="30">
        <v>44440</v>
      </c>
      <c r="I2828" s="30">
        <v>44834</v>
      </c>
      <c r="J2828" s="30" t="s">
        <v>1921</v>
      </c>
      <c r="K2828" s="29" t="s">
        <v>1976</v>
      </c>
      <c r="L2828" s="29" t="s">
        <v>1977</v>
      </c>
      <c r="M2828" s="29" t="s">
        <v>1978</v>
      </c>
      <c r="N2828" s="29" t="s">
        <v>1986</v>
      </c>
      <c r="O2828" s="29" t="s">
        <v>1987</v>
      </c>
      <c r="P2828" s="29" t="s">
        <v>1981</v>
      </c>
      <c r="Q2828" s="29" t="s">
        <v>1982</v>
      </c>
      <c r="R2828" s="30">
        <v>45565</v>
      </c>
      <c r="S2828" s="30"/>
      <c r="T2828" s="30">
        <v>45626</v>
      </c>
      <c r="U2828" s="30"/>
      <c r="V2828" s="29" t="s">
        <v>2000</v>
      </c>
      <c r="W2828" s="29" t="s">
        <v>2001</v>
      </c>
      <c r="X2828" s="30">
        <v>44652</v>
      </c>
      <c r="Y2828" s="29" t="s">
        <v>33</v>
      </c>
    </row>
    <row r="2829" spans="1:25" x14ac:dyDescent="0.25">
      <c r="A2829" s="28" t="s">
        <v>1973</v>
      </c>
      <c r="B2829" s="29" t="s">
        <v>1974</v>
      </c>
      <c r="C2829" s="29" t="s">
        <v>104</v>
      </c>
      <c r="D2829" s="29" t="s">
        <v>105</v>
      </c>
      <c r="E2829" s="29" t="s">
        <v>105</v>
      </c>
      <c r="F2829" s="29" t="s">
        <v>106</v>
      </c>
      <c r="G2829" s="29" t="s">
        <v>1975</v>
      </c>
      <c r="H2829" s="30">
        <v>44440</v>
      </c>
      <c r="I2829" s="30">
        <v>44834</v>
      </c>
      <c r="J2829" s="30" t="s">
        <v>1921</v>
      </c>
      <c r="K2829" s="29" t="s">
        <v>1976</v>
      </c>
      <c r="L2829" s="29" t="s">
        <v>1977</v>
      </c>
      <c r="M2829" s="29" t="s">
        <v>1978</v>
      </c>
      <c r="N2829" s="29" t="s">
        <v>1988</v>
      </c>
      <c r="O2829" s="29" t="s">
        <v>1989</v>
      </c>
      <c r="P2829" s="29" t="s">
        <v>1981</v>
      </c>
      <c r="Q2829" s="29" t="s">
        <v>1982</v>
      </c>
      <c r="R2829" s="30">
        <v>45565</v>
      </c>
      <c r="S2829" s="30"/>
      <c r="T2829" s="30">
        <v>45626</v>
      </c>
      <c r="U2829" s="30"/>
      <c r="V2829" s="29" t="s">
        <v>2000</v>
      </c>
      <c r="W2829" s="29" t="s">
        <v>2001</v>
      </c>
      <c r="X2829" s="30">
        <v>44652</v>
      </c>
      <c r="Y2829" s="29" t="s">
        <v>33</v>
      </c>
    </row>
    <row r="2830" spans="1:25" x14ac:dyDescent="0.25">
      <c r="A2830" s="28" t="s">
        <v>1973</v>
      </c>
      <c r="B2830" s="29" t="s">
        <v>1974</v>
      </c>
      <c r="C2830" s="29" t="s">
        <v>104</v>
      </c>
      <c r="D2830" s="29" t="s">
        <v>105</v>
      </c>
      <c r="E2830" s="29" t="s">
        <v>105</v>
      </c>
      <c r="F2830" s="29" t="s">
        <v>106</v>
      </c>
      <c r="G2830" s="29" t="s">
        <v>1975</v>
      </c>
      <c r="H2830" s="30">
        <v>44440</v>
      </c>
      <c r="I2830" s="30">
        <v>44834</v>
      </c>
      <c r="J2830" s="30" t="s">
        <v>1921</v>
      </c>
      <c r="K2830" s="29" t="s">
        <v>1976</v>
      </c>
      <c r="L2830" s="29" t="s">
        <v>1977</v>
      </c>
      <c r="M2830" s="29" t="s">
        <v>1978</v>
      </c>
      <c r="N2830" s="29" t="s">
        <v>1990</v>
      </c>
      <c r="O2830" s="29" t="s">
        <v>1991</v>
      </c>
      <c r="P2830" s="29" t="s">
        <v>1981</v>
      </c>
      <c r="Q2830" s="29" t="s">
        <v>1982</v>
      </c>
      <c r="R2830" s="30">
        <v>45657</v>
      </c>
      <c r="S2830" s="30"/>
      <c r="T2830" s="30">
        <v>45747</v>
      </c>
      <c r="U2830" s="30"/>
      <c r="V2830" s="29" t="s">
        <v>2000</v>
      </c>
      <c r="W2830" s="29" t="s">
        <v>2001</v>
      </c>
      <c r="X2830" s="30">
        <v>44652</v>
      </c>
      <c r="Y2830" s="29" t="s">
        <v>33</v>
      </c>
    </row>
    <row r="2831" spans="1:25" x14ac:dyDescent="0.25">
      <c r="A2831" s="28" t="s">
        <v>1973</v>
      </c>
      <c r="B2831" s="29" t="s">
        <v>1974</v>
      </c>
      <c r="C2831" s="29" t="s">
        <v>104</v>
      </c>
      <c r="D2831" s="29" t="s">
        <v>105</v>
      </c>
      <c r="E2831" s="29" t="s">
        <v>105</v>
      </c>
      <c r="F2831" s="29" t="s">
        <v>106</v>
      </c>
      <c r="G2831" s="29" t="s">
        <v>1975</v>
      </c>
      <c r="H2831" s="30">
        <v>44440</v>
      </c>
      <c r="I2831" s="30">
        <v>44834</v>
      </c>
      <c r="J2831" s="30" t="s">
        <v>1921</v>
      </c>
      <c r="K2831" s="29" t="s">
        <v>1976</v>
      </c>
      <c r="L2831" s="29" t="s">
        <v>1977</v>
      </c>
      <c r="M2831" s="29" t="s">
        <v>1978</v>
      </c>
      <c r="N2831" s="29" t="s">
        <v>1992</v>
      </c>
      <c r="O2831" s="29" t="s">
        <v>1993</v>
      </c>
      <c r="P2831" s="29" t="s">
        <v>1981</v>
      </c>
      <c r="Q2831" s="29" t="s">
        <v>1982</v>
      </c>
      <c r="R2831" s="30">
        <v>45767</v>
      </c>
      <c r="S2831" s="30"/>
      <c r="T2831" s="30">
        <v>45777</v>
      </c>
      <c r="U2831" s="30"/>
      <c r="V2831" s="29" t="s">
        <v>2000</v>
      </c>
      <c r="W2831" s="29" t="s">
        <v>2001</v>
      </c>
      <c r="X2831" s="30">
        <v>44652</v>
      </c>
      <c r="Y2831" s="29" t="s">
        <v>33</v>
      </c>
    </row>
    <row r="2832" spans="1:25" x14ac:dyDescent="0.25">
      <c r="A2832" s="28" t="s">
        <v>1973</v>
      </c>
      <c r="B2832" s="29" t="s">
        <v>1974</v>
      </c>
      <c r="C2832" s="29" t="s">
        <v>104</v>
      </c>
      <c r="D2832" s="29" t="s">
        <v>105</v>
      </c>
      <c r="E2832" s="29" t="s">
        <v>105</v>
      </c>
      <c r="F2832" s="29" t="s">
        <v>106</v>
      </c>
      <c r="G2832" s="29" t="s">
        <v>1975</v>
      </c>
      <c r="H2832" s="30">
        <v>44440</v>
      </c>
      <c r="I2832" s="30">
        <v>44834</v>
      </c>
      <c r="J2832" s="30" t="s">
        <v>1921</v>
      </c>
      <c r="K2832" s="29" t="s">
        <v>1976</v>
      </c>
      <c r="L2832" s="29" t="s">
        <v>1977</v>
      </c>
      <c r="M2832" s="29" t="s">
        <v>1978</v>
      </c>
      <c r="N2832" s="29" t="s">
        <v>1994</v>
      </c>
      <c r="O2832" s="29" t="s">
        <v>1995</v>
      </c>
      <c r="P2832" s="29" t="s">
        <v>1981</v>
      </c>
      <c r="Q2832" s="29" t="s">
        <v>1982</v>
      </c>
      <c r="R2832" s="30">
        <v>45778</v>
      </c>
      <c r="S2832" s="30"/>
      <c r="T2832" s="30">
        <v>46295</v>
      </c>
      <c r="U2832" s="30"/>
      <c r="V2832" s="29" t="s">
        <v>2000</v>
      </c>
      <c r="W2832" s="29" t="s">
        <v>2001</v>
      </c>
      <c r="X2832" s="30">
        <v>44652</v>
      </c>
      <c r="Y2832" s="29" t="s">
        <v>33</v>
      </c>
    </row>
    <row r="2833" spans="1:25" x14ac:dyDescent="0.25">
      <c r="A2833" s="28" t="s">
        <v>1973</v>
      </c>
      <c r="B2833" s="29" t="s">
        <v>1974</v>
      </c>
      <c r="C2833" s="29" t="s">
        <v>104</v>
      </c>
      <c r="D2833" s="29" t="s">
        <v>105</v>
      </c>
      <c r="E2833" s="29" t="s">
        <v>105</v>
      </c>
      <c r="F2833" s="29" t="s">
        <v>106</v>
      </c>
      <c r="G2833" s="29" t="s">
        <v>1975</v>
      </c>
      <c r="H2833" s="30">
        <v>44440</v>
      </c>
      <c r="I2833" s="30">
        <v>44834</v>
      </c>
      <c r="J2833" s="30" t="s">
        <v>1921</v>
      </c>
      <c r="K2833" s="29" t="s">
        <v>1976</v>
      </c>
      <c r="L2833" s="29" t="s">
        <v>1977</v>
      </c>
      <c r="M2833" s="29" t="s">
        <v>1978</v>
      </c>
      <c r="N2833" s="29" t="s">
        <v>1996</v>
      </c>
      <c r="O2833" s="29" t="s">
        <v>1997</v>
      </c>
      <c r="P2833" s="29" t="s">
        <v>1981</v>
      </c>
      <c r="Q2833" s="29" t="s">
        <v>1982</v>
      </c>
      <c r="R2833" s="30">
        <v>46296</v>
      </c>
      <c r="S2833" s="30"/>
      <c r="T2833" s="30">
        <v>46326</v>
      </c>
      <c r="U2833" s="30"/>
      <c r="V2833" s="29" t="s">
        <v>2000</v>
      </c>
      <c r="W2833" s="29" t="s">
        <v>2001</v>
      </c>
      <c r="X2833" s="30">
        <v>44652</v>
      </c>
      <c r="Y2833" s="29" t="s">
        <v>33</v>
      </c>
    </row>
    <row r="2834" spans="1:25" x14ac:dyDescent="0.25">
      <c r="A2834" s="28" t="s">
        <v>2515</v>
      </c>
      <c r="B2834" s="29" t="s">
        <v>2516</v>
      </c>
      <c r="C2834" s="29" t="s">
        <v>1589</v>
      </c>
      <c r="D2834" s="29" t="s">
        <v>1590</v>
      </c>
      <c r="E2834" s="29" t="s">
        <v>1590</v>
      </c>
      <c r="F2834" s="29" t="s">
        <v>1591</v>
      </c>
      <c r="G2834" s="29" t="s">
        <v>1975</v>
      </c>
      <c r="H2834" s="30">
        <v>44440</v>
      </c>
      <c r="I2834" s="30">
        <v>46752</v>
      </c>
      <c r="J2834" s="30" t="s">
        <v>1921</v>
      </c>
      <c r="K2834" s="29" t="s">
        <v>2517</v>
      </c>
      <c r="L2834" s="29" t="s">
        <v>2518</v>
      </c>
      <c r="M2834" s="29" t="s">
        <v>1978</v>
      </c>
      <c r="N2834" s="29" t="s">
        <v>1979</v>
      </c>
      <c r="O2834" s="29" t="s">
        <v>1980</v>
      </c>
      <c r="P2834" s="29" t="s">
        <v>1981</v>
      </c>
      <c r="Q2834" s="29" t="s">
        <v>1982</v>
      </c>
      <c r="R2834" s="30">
        <v>44440</v>
      </c>
      <c r="S2834" s="30">
        <v>44440</v>
      </c>
      <c r="T2834" s="30">
        <v>44561</v>
      </c>
      <c r="U2834" s="30">
        <v>44561</v>
      </c>
      <c r="V2834" s="29" t="s">
        <v>2000</v>
      </c>
      <c r="W2834" s="29" t="s">
        <v>2001</v>
      </c>
      <c r="X2834" s="30">
        <v>44440</v>
      </c>
      <c r="Y2834" s="29" t="s">
        <v>1985</v>
      </c>
    </row>
    <row r="2835" spans="1:25" x14ac:dyDescent="0.25">
      <c r="A2835" s="28" t="s">
        <v>2515</v>
      </c>
      <c r="B2835" s="29" t="s">
        <v>2516</v>
      </c>
      <c r="C2835" s="29" t="s">
        <v>1589</v>
      </c>
      <c r="D2835" s="29" t="s">
        <v>1590</v>
      </c>
      <c r="E2835" s="29" t="s">
        <v>1590</v>
      </c>
      <c r="F2835" s="29" t="s">
        <v>1591</v>
      </c>
      <c r="G2835" s="29" t="s">
        <v>1975</v>
      </c>
      <c r="H2835" s="30">
        <v>44440</v>
      </c>
      <c r="I2835" s="30">
        <v>46752</v>
      </c>
      <c r="J2835" s="30" t="s">
        <v>1921</v>
      </c>
      <c r="K2835" s="29" t="s">
        <v>2517</v>
      </c>
      <c r="L2835" s="29" t="s">
        <v>2518</v>
      </c>
      <c r="M2835" s="29" t="s">
        <v>1978</v>
      </c>
      <c r="N2835" s="29" t="s">
        <v>1986</v>
      </c>
      <c r="O2835" s="29" t="s">
        <v>1987</v>
      </c>
      <c r="P2835" s="29" t="s">
        <v>1981</v>
      </c>
      <c r="Q2835" s="29" t="s">
        <v>1982</v>
      </c>
      <c r="R2835" s="30">
        <v>44564</v>
      </c>
      <c r="S2835" s="30">
        <v>44564</v>
      </c>
      <c r="T2835" s="30">
        <v>44592</v>
      </c>
      <c r="U2835" s="30">
        <v>44592</v>
      </c>
      <c r="V2835" s="29" t="s">
        <v>2000</v>
      </c>
      <c r="W2835" s="29" t="s">
        <v>2001</v>
      </c>
      <c r="X2835" s="30">
        <v>44440</v>
      </c>
      <c r="Y2835" s="29" t="s">
        <v>1985</v>
      </c>
    </row>
    <row r="2836" spans="1:25" x14ac:dyDescent="0.25">
      <c r="A2836" s="28" t="s">
        <v>2515</v>
      </c>
      <c r="B2836" s="29" t="s">
        <v>2516</v>
      </c>
      <c r="C2836" s="29" t="s">
        <v>1589</v>
      </c>
      <c r="D2836" s="29" t="s">
        <v>1590</v>
      </c>
      <c r="E2836" s="29" t="s">
        <v>1590</v>
      </c>
      <c r="F2836" s="29" t="s">
        <v>1591</v>
      </c>
      <c r="G2836" s="29" t="s">
        <v>1975</v>
      </c>
      <c r="H2836" s="30">
        <v>44440</v>
      </c>
      <c r="I2836" s="30">
        <v>46752</v>
      </c>
      <c r="J2836" s="30" t="s">
        <v>1921</v>
      </c>
      <c r="K2836" s="29" t="s">
        <v>2517</v>
      </c>
      <c r="L2836" s="29" t="s">
        <v>2518</v>
      </c>
      <c r="M2836" s="29" t="s">
        <v>1978</v>
      </c>
      <c r="N2836" s="29" t="s">
        <v>1988</v>
      </c>
      <c r="O2836" s="29" t="s">
        <v>1989</v>
      </c>
      <c r="P2836" s="29" t="s">
        <v>1981</v>
      </c>
      <c r="Q2836" s="29" t="s">
        <v>1982</v>
      </c>
      <c r="R2836" s="30">
        <v>45499</v>
      </c>
      <c r="S2836" s="30">
        <v>45495</v>
      </c>
      <c r="T2836" s="30">
        <v>45715</v>
      </c>
      <c r="U2836" s="30">
        <v>45715</v>
      </c>
      <c r="V2836" s="29" t="s">
        <v>2000</v>
      </c>
      <c r="W2836" s="29" t="s">
        <v>2001</v>
      </c>
      <c r="X2836" s="30">
        <v>44440</v>
      </c>
      <c r="Y2836" s="29" t="s">
        <v>1985</v>
      </c>
    </row>
    <row r="2837" spans="1:25" x14ac:dyDescent="0.25">
      <c r="A2837" s="28" t="s">
        <v>2515</v>
      </c>
      <c r="B2837" s="29" t="s">
        <v>2516</v>
      </c>
      <c r="C2837" s="29" t="s">
        <v>1589</v>
      </c>
      <c r="D2837" s="29" t="s">
        <v>1590</v>
      </c>
      <c r="E2837" s="29" t="s">
        <v>1590</v>
      </c>
      <c r="F2837" s="29" t="s">
        <v>1591</v>
      </c>
      <c r="G2837" s="29" t="s">
        <v>1975</v>
      </c>
      <c r="H2837" s="30">
        <v>44440</v>
      </c>
      <c r="I2837" s="30">
        <v>46752</v>
      </c>
      <c r="J2837" s="30" t="s">
        <v>1921</v>
      </c>
      <c r="K2837" s="29" t="s">
        <v>2517</v>
      </c>
      <c r="L2837" s="29" t="s">
        <v>2518</v>
      </c>
      <c r="M2837" s="29" t="s">
        <v>1978</v>
      </c>
      <c r="N2837" s="29" t="s">
        <v>1990</v>
      </c>
      <c r="O2837" s="29" t="s">
        <v>1991</v>
      </c>
      <c r="P2837" s="29" t="s">
        <v>1981</v>
      </c>
      <c r="Q2837" s="29" t="s">
        <v>1982</v>
      </c>
      <c r="R2837" s="30">
        <v>45807</v>
      </c>
      <c r="S2837" s="30"/>
      <c r="T2837" s="30">
        <v>45869</v>
      </c>
      <c r="U2837" s="30"/>
      <c r="V2837" s="29" t="s">
        <v>2000</v>
      </c>
      <c r="W2837" s="29" t="s">
        <v>2001</v>
      </c>
      <c r="X2837" s="30">
        <v>44440</v>
      </c>
      <c r="Y2837" s="29" t="s">
        <v>1985</v>
      </c>
    </row>
    <row r="2838" spans="1:25" x14ac:dyDescent="0.25">
      <c r="A2838" s="28" t="s">
        <v>2515</v>
      </c>
      <c r="B2838" s="29" t="s">
        <v>2516</v>
      </c>
      <c r="C2838" s="29" t="s">
        <v>1589</v>
      </c>
      <c r="D2838" s="29" t="s">
        <v>1590</v>
      </c>
      <c r="E2838" s="29" t="s">
        <v>1590</v>
      </c>
      <c r="F2838" s="29" t="s">
        <v>1591</v>
      </c>
      <c r="G2838" s="29" t="s">
        <v>1975</v>
      </c>
      <c r="H2838" s="30">
        <v>44440</v>
      </c>
      <c r="I2838" s="30">
        <v>46752</v>
      </c>
      <c r="J2838" s="30" t="s">
        <v>1921</v>
      </c>
      <c r="K2838" s="29" t="s">
        <v>2517</v>
      </c>
      <c r="L2838" s="29" t="s">
        <v>2518</v>
      </c>
      <c r="M2838" s="29" t="s">
        <v>1978</v>
      </c>
      <c r="N2838" s="29" t="s">
        <v>1992</v>
      </c>
      <c r="O2838" s="29" t="s">
        <v>1993</v>
      </c>
      <c r="P2838" s="29" t="s">
        <v>1981</v>
      </c>
      <c r="Q2838" s="29" t="s">
        <v>1982</v>
      </c>
      <c r="R2838" s="30">
        <v>45779</v>
      </c>
      <c r="S2838" s="30"/>
      <c r="T2838" s="30">
        <v>45900</v>
      </c>
      <c r="U2838" s="30"/>
      <c r="V2838" s="29" t="s">
        <v>2000</v>
      </c>
      <c r="W2838" s="29" t="s">
        <v>2001</v>
      </c>
      <c r="X2838" s="30">
        <v>44440</v>
      </c>
      <c r="Y2838" s="29" t="s">
        <v>1985</v>
      </c>
    </row>
    <row r="2839" spans="1:25" x14ac:dyDescent="0.25">
      <c r="A2839" s="28" t="s">
        <v>2515</v>
      </c>
      <c r="B2839" s="29" t="s">
        <v>2516</v>
      </c>
      <c r="C2839" s="29" t="s">
        <v>1589</v>
      </c>
      <c r="D2839" s="29" t="s">
        <v>1590</v>
      </c>
      <c r="E2839" s="29" t="s">
        <v>1590</v>
      </c>
      <c r="F2839" s="29" t="s">
        <v>1591</v>
      </c>
      <c r="G2839" s="29" t="s">
        <v>1975</v>
      </c>
      <c r="H2839" s="30">
        <v>44440</v>
      </c>
      <c r="I2839" s="30">
        <v>46752</v>
      </c>
      <c r="J2839" s="30" t="s">
        <v>1921</v>
      </c>
      <c r="K2839" s="29" t="s">
        <v>2517</v>
      </c>
      <c r="L2839" s="29" t="s">
        <v>2518</v>
      </c>
      <c r="M2839" s="29" t="s">
        <v>1978</v>
      </c>
      <c r="N2839" s="29" t="s">
        <v>1994</v>
      </c>
      <c r="O2839" s="29" t="s">
        <v>1995</v>
      </c>
      <c r="P2839" s="29" t="s">
        <v>1981</v>
      </c>
      <c r="Q2839" s="29" t="s">
        <v>1982</v>
      </c>
      <c r="R2839" s="30">
        <v>45901</v>
      </c>
      <c r="S2839" s="30"/>
      <c r="T2839" s="30">
        <v>46568</v>
      </c>
      <c r="U2839" s="30"/>
      <c r="V2839" s="29" t="s">
        <v>2000</v>
      </c>
      <c r="W2839" s="29" t="s">
        <v>2001</v>
      </c>
      <c r="X2839" s="30">
        <v>44440</v>
      </c>
      <c r="Y2839" s="29" t="s">
        <v>1985</v>
      </c>
    </row>
    <row r="2840" spans="1:25" x14ac:dyDescent="0.25">
      <c r="A2840" s="28" t="s">
        <v>2515</v>
      </c>
      <c r="B2840" s="29" t="s">
        <v>2516</v>
      </c>
      <c r="C2840" s="29" t="s">
        <v>1589</v>
      </c>
      <c r="D2840" s="29" t="s">
        <v>1590</v>
      </c>
      <c r="E2840" s="29" t="s">
        <v>1590</v>
      </c>
      <c r="F2840" s="29" t="s">
        <v>1591</v>
      </c>
      <c r="G2840" s="29" t="s">
        <v>1975</v>
      </c>
      <c r="H2840" s="30">
        <v>44440</v>
      </c>
      <c r="I2840" s="30">
        <v>46752</v>
      </c>
      <c r="J2840" s="30" t="s">
        <v>1921</v>
      </c>
      <c r="K2840" s="29" t="s">
        <v>2517</v>
      </c>
      <c r="L2840" s="29" t="s">
        <v>2518</v>
      </c>
      <c r="M2840" s="29" t="s">
        <v>1978</v>
      </c>
      <c r="N2840" s="29" t="s">
        <v>1996</v>
      </c>
      <c r="O2840" s="29" t="s">
        <v>1997</v>
      </c>
      <c r="P2840" s="29" t="s">
        <v>1981</v>
      </c>
      <c r="Q2840" s="29" t="s">
        <v>1982</v>
      </c>
      <c r="R2840" s="30">
        <v>46569</v>
      </c>
      <c r="S2840" s="30"/>
      <c r="T2840" s="30">
        <v>46752</v>
      </c>
      <c r="U2840" s="30"/>
      <c r="V2840" s="29" t="s">
        <v>2000</v>
      </c>
      <c r="W2840" s="29" t="s">
        <v>2001</v>
      </c>
      <c r="X2840" s="30">
        <v>44440</v>
      </c>
      <c r="Y2840" s="29" t="s">
        <v>1985</v>
      </c>
    </row>
    <row r="2841" spans="1:25" x14ac:dyDescent="0.25">
      <c r="A2841" s="28" t="s">
        <v>2515</v>
      </c>
      <c r="B2841" s="29" t="s">
        <v>2516</v>
      </c>
      <c r="C2841" s="29" t="s">
        <v>1592</v>
      </c>
      <c r="D2841" s="29" t="s">
        <v>1593</v>
      </c>
      <c r="E2841" s="29" t="s">
        <v>1593</v>
      </c>
      <c r="F2841" s="29" t="s">
        <v>1594</v>
      </c>
      <c r="G2841" s="29" t="s">
        <v>1975</v>
      </c>
      <c r="H2841" s="30">
        <v>44440</v>
      </c>
      <c r="I2841" s="30">
        <v>46022</v>
      </c>
      <c r="J2841" s="30" t="s">
        <v>1921</v>
      </c>
      <c r="K2841" s="29" t="s">
        <v>2517</v>
      </c>
      <c r="L2841" s="29" t="s">
        <v>2518</v>
      </c>
      <c r="M2841" s="29" t="s">
        <v>1978</v>
      </c>
      <c r="N2841" s="29" t="s">
        <v>1979</v>
      </c>
      <c r="O2841" s="29" t="s">
        <v>1980</v>
      </c>
      <c r="P2841" s="29" t="s">
        <v>1981</v>
      </c>
      <c r="Q2841" s="29" t="s">
        <v>1982</v>
      </c>
      <c r="R2841" s="30">
        <v>44378</v>
      </c>
      <c r="S2841" s="30">
        <v>44378</v>
      </c>
      <c r="T2841" s="30">
        <v>44499</v>
      </c>
      <c r="U2841" s="30">
        <v>44499</v>
      </c>
      <c r="V2841" s="29" t="s">
        <v>2000</v>
      </c>
      <c r="W2841" s="29" t="s">
        <v>2001</v>
      </c>
      <c r="X2841" s="30">
        <v>44440</v>
      </c>
      <c r="Y2841" s="29" t="s">
        <v>1985</v>
      </c>
    </row>
    <row r="2842" spans="1:25" x14ac:dyDescent="0.25">
      <c r="A2842" s="28" t="s">
        <v>2515</v>
      </c>
      <c r="B2842" s="29" t="s">
        <v>2516</v>
      </c>
      <c r="C2842" s="29" t="s">
        <v>1592</v>
      </c>
      <c r="D2842" s="29" t="s">
        <v>1593</v>
      </c>
      <c r="E2842" s="29" t="s">
        <v>1593</v>
      </c>
      <c r="F2842" s="29" t="s">
        <v>1594</v>
      </c>
      <c r="G2842" s="29" t="s">
        <v>1975</v>
      </c>
      <c r="H2842" s="30">
        <v>44440</v>
      </c>
      <c r="I2842" s="30">
        <v>46022</v>
      </c>
      <c r="J2842" s="30" t="s">
        <v>1921</v>
      </c>
      <c r="K2842" s="29" t="s">
        <v>2517</v>
      </c>
      <c r="L2842" s="29" t="s">
        <v>2518</v>
      </c>
      <c r="M2842" s="29" t="s">
        <v>1978</v>
      </c>
      <c r="N2842" s="29" t="s">
        <v>1986</v>
      </c>
      <c r="O2842" s="29" t="s">
        <v>1987</v>
      </c>
      <c r="P2842" s="29" t="s">
        <v>1981</v>
      </c>
      <c r="Q2842" s="29" t="s">
        <v>1982</v>
      </c>
      <c r="R2842" s="30">
        <v>44502</v>
      </c>
      <c r="S2842" s="30">
        <v>44502</v>
      </c>
      <c r="T2842" s="30">
        <v>44560</v>
      </c>
      <c r="U2842" s="30">
        <v>44560</v>
      </c>
      <c r="V2842" s="29" t="s">
        <v>2000</v>
      </c>
      <c r="W2842" s="29" t="s">
        <v>2001</v>
      </c>
      <c r="X2842" s="30">
        <v>44440</v>
      </c>
      <c r="Y2842" s="29" t="s">
        <v>1985</v>
      </c>
    </row>
    <row r="2843" spans="1:25" x14ac:dyDescent="0.25">
      <c r="A2843" s="28" t="s">
        <v>2515</v>
      </c>
      <c r="B2843" s="29" t="s">
        <v>2516</v>
      </c>
      <c r="C2843" s="29" t="s">
        <v>1592</v>
      </c>
      <c r="D2843" s="29" t="s">
        <v>1593</v>
      </c>
      <c r="E2843" s="29" t="s">
        <v>1593</v>
      </c>
      <c r="F2843" s="29" t="s">
        <v>1594</v>
      </c>
      <c r="G2843" s="29" t="s">
        <v>1975</v>
      </c>
      <c r="H2843" s="30">
        <v>44440</v>
      </c>
      <c r="I2843" s="30">
        <v>46022</v>
      </c>
      <c r="J2843" s="30" t="s">
        <v>1921</v>
      </c>
      <c r="K2843" s="29" t="s">
        <v>2517</v>
      </c>
      <c r="L2843" s="29" t="s">
        <v>2518</v>
      </c>
      <c r="M2843" s="29" t="s">
        <v>1978</v>
      </c>
      <c r="N2843" s="29" t="s">
        <v>1988</v>
      </c>
      <c r="O2843" s="29" t="s">
        <v>1989</v>
      </c>
      <c r="P2843" s="29" t="s">
        <v>1981</v>
      </c>
      <c r="Q2843" s="29" t="s">
        <v>1982</v>
      </c>
      <c r="R2843" s="30">
        <v>45499</v>
      </c>
      <c r="S2843" s="30">
        <v>45495</v>
      </c>
      <c r="T2843" s="30">
        <v>45715</v>
      </c>
      <c r="U2843" s="30">
        <v>45715</v>
      </c>
      <c r="V2843" s="29" t="s">
        <v>2000</v>
      </c>
      <c r="W2843" s="29" t="s">
        <v>2001</v>
      </c>
      <c r="X2843" s="30">
        <v>44440</v>
      </c>
      <c r="Y2843" s="29" t="s">
        <v>1985</v>
      </c>
    </row>
    <row r="2844" spans="1:25" x14ac:dyDescent="0.25">
      <c r="A2844" s="28" t="s">
        <v>2515</v>
      </c>
      <c r="B2844" s="29" t="s">
        <v>2516</v>
      </c>
      <c r="C2844" s="29" t="s">
        <v>1592</v>
      </c>
      <c r="D2844" s="29" t="s">
        <v>1593</v>
      </c>
      <c r="E2844" s="29" t="s">
        <v>1593</v>
      </c>
      <c r="F2844" s="29" t="s">
        <v>1594</v>
      </c>
      <c r="G2844" s="29" t="s">
        <v>1975</v>
      </c>
      <c r="H2844" s="30">
        <v>44440</v>
      </c>
      <c r="I2844" s="30">
        <v>46022</v>
      </c>
      <c r="J2844" s="30" t="s">
        <v>1921</v>
      </c>
      <c r="K2844" s="29" t="s">
        <v>2517</v>
      </c>
      <c r="L2844" s="29" t="s">
        <v>2518</v>
      </c>
      <c r="M2844" s="29" t="s">
        <v>1978</v>
      </c>
      <c r="N2844" s="29" t="s">
        <v>1990</v>
      </c>
      <c r="O2844" s="29" t="s">
        <v>1991</v>
      </c>
      <c r="P2844" s="29" t="s">
        <v>1981</v>
      </c>
      <c r="Q2844" s="29" t="s">
        <v>1982</v>
      </c>
      <c r="R2844" s="30">
        <v>45807</v>
      </c>
      <c r="S2844" s="30"/>
      <c r="T2844" s="30">
        <v>45869</v>
      </c>
      <c r="U2844" s="30"/>
      <c r="V2844" s="29" t="s">
        <v>2000</v>
      </c>
      <c r="W2844" s="29" t="s">
        <v>2001</v>
      </c>
      <c r="X2844" s="30">
        <v>44440</v>
      </c>
      <c r="Y2844" s="29" t="s">
        <v>1985</v>
      </c>
    </row>
    <row r="2845" spans="1:25" x14ac:dyDescent="0.25">
      <c r="A2845" s="28" t="s">
        <v>2515</v>
      </c>
      <c r="B2845" s="29" t="s">
        <v>2516</v>
      </c>
      <c r="C2845" s="29" t="s">
        <v>1592</v>
      </c>
      <c r="D2845" s="29" t="s">
        <v>1593</v>
      </c>
      <c r="E2845" s="29" t="s">
        <v>1593</v>
      </c>
      <c r="F2845" s="29" t="s">
        <v>1594</v>
      </c>
      <c r="G2845" s="29" t="s">
        <v>1975</v>
      </c>
      <c r="H2845" s="30">
        <v>44440</v>
      </c>
      <c r="I2845" s="30">
        <v>46022</v>
      </c>
      <c r="J2845" s="30" t="s">
        <v>1921</v>
      </c>
      <c r="K2845" s="29" t="s">
        <v>2517</v>
      </c>
      <c r="L2845" s="29" t="s">
        <v>2518</v>
      </c>
      <c r="M2845" s="29" t="s">
        <v>1978</v>
      </c>
      <c r="N2845" s="29" t="s">
        <v>1992</v>
      </c>
      <c r="O2845" s="29" t="s">
        <v>1993</v>
      </c>
      <c r="P2845" s="29" t="s">
        <v>1981</v>
      </c>
      <c r="Q2845" s="29" t="s">
        <v>1982</v>
      </c>
      <c r="R2845" s="30">
        <v>45779</v>
      </c>
      <c r="S2845" s="30"/>
      <c r="T2845" s="30">
        <v>45900</v>
      </c>
      <c r="U2845" s="30"/>
      <c r="V2845" s="29" t="s">
        <v>2000</v>
      </c>
      <c r="W2845" s="29" t="s">
        <v>2001</v>
      </c>
      <c r="X2845" s="30">
        <v>44440</v>
      </c>
      <c r="Y2845" s="29" t="s">
        <v>1985</v>
      </c>
    </row>
    <row r="2846" spans="1:25" x14ac:dyDescent="0.25">
      <c r="A2846" s="28" t="s">
        <v>2515</v>
      </c>
      <c r="B2846" s="29" t="s">
        <v>2516</v>
      </c>
      <c r="C2846" s="29" t="s">
        <v>1592</v>
      </c>
      <c r="D2846" s="29" t="s">
        <v>1593</v>
      </c>
      <c r="E2846" s="29" t="s">
        <v>1593</v>
      </c>
      <c r="F2846" s="29" t="s">
        <v>1594</v>
      </c>
      <c r="G2846" s="29" t="s">
        <v>1975</v>
      </c>
      <c r="H2846" s="30">
        <v>44440</v>
      </c>
      <c r="I2846" s="30">
        <v>46022</v>
      </c>
      <c r="J2846" s="30" t="s">
        <v>1921</v>
      </c>
      <c r="K2846" s="29" t="s">
        <v>2517</v>
      </c>
      <c r="L2846" s="29" t="s">
        <v>2518</v>
      </c>
      <c r="M2846" s="29" t="s">
        <v>1978</v>
      </c>
      <c r="N2846" s="29" t="s">
        <v>1994</v>
      </c>
      <c r="O2846" s="29" t="s">
        <v>1995</v>
      </c>
      <c r="P2846" s="29" t="s">
        <v>1981</v>
      </c>
      <c r="Q2846" s="29" t="s">
        <v>1982</v>
      </c>
      <c r="R2846" s="30">
        <v>45901</v>
      </c>
      <c r="S2846" s="30"/>
      <c r="T2846" s="30">
        <v>46568</v>
      </c>
      <c r="U2846" s="30"/>
      <c r="V2846" s="29" t="s">
        <v>2000</v>
      </c>
      <c r="W2846" s="29" t="s">
        <v>2001</v>
      </c>
      <c r="X2846" s="30">
        <v>44440</v>
      </c>
      <c r="Y2846" s="29" t="s">
        <v>1985</v>
      </c>
    </row>
    <row r="2847" spans="1:25" x14ac:dyDescent="0.25">
      <c r="A2847" s="28" t="s">
        <v>2515</v>
      </c>
      <c r="B2847" s="29" t="s">
        <v>2516</v>
      </c>
      <c r="C2847" s="29" t="s">
        <v>1592</v>
      </c>
      <c r="D2847" s="29" t="s">
        <v>1593</v>
      </c>
      <c r="E2847" s="29" t="s">
        <v>1593</v>
      </c>
      <c r="F2847" s="29" t="s">
        <v>1594</v>
      </c>
      <c r="G2847" s="29" t="s">
        <v>1975</v>
      </c>
      <c r="H2847" s="30">
        <v>44440</v>
      </c>
      <c r="I2847" s="30">
        <v>46022</v>
      </c>
      <c r="J2847" s="30" t="s">
        <v>1921</v>
      </c>
      <c r="K2847" s="29" t="s">
        <v>2517</v>
      </c>
      <c r="L2847" s="29" t="s">
        <v>2518</v>
      </c>
      <c r="M2847" s="29" t="s">
        <v>1978</v>
      </c>
      <c r="N2847" s="29" t="s">
        <v>1996</v>
      </c>
      <c r="O2847" s="29" t="s">
        <v>1997</v>
      </c>
      <c r="P2847" s="29" t="s">
        <v>1981</v>
      </c>
      <c r="Q2847" s="29" t="s">
        <v>1982</v>
      </c>
      <c r="R2847" s="30">
        <v>46569</v>
      </c>
      <c r="S2847" s="30"/>
      <c r="T2847" s="30">
        <v>46752</v>
      </c>
      <c r="U2847" s="30"/>
      <c r="V2847" s="29" t="s">
        <v>2000</v>
      </c>
      <c r="W2847" s="29" t="s">
        <v>2001</v>
      </c>
      <c r="X2847" s="30">
        <v>44440</v>
      </c>
      <c r="Y2847" s="29" t="s">
        <v>1985</v>
      </c>
    </row>
    <row r="2848" spans="1:25" x14ac:dyDescent="0.25">
      <c r="A2848" s="28" t="s">
        <v>2515</v>
      </c>
      <c r="B2848" s="29" t="s">
        <v>2516</v>
      </c>
      <c r="C2848" s="29" t="s">
        <v>1595</v>
      </c>
      <c r="D2848" s="29" t="s">
        <v>1596</v>
      </c>
      <c r="E2848" s="29" t="s">
        <v>1596</v>
      </c>
      <c r="F2848" s="29" t="s">
        <v>1597</v>
      </c>
      <c r="G2848" s="29" t="s">
        <v>1975</v>
      </c>
      <c r="H2848" s="30">
        <v>44130</v>
      </c>
      <c r="I2848" s="30">
        <v>45900</v>
      </c>
      <c r="J2848" s="30" t="s">
        <v>1921</v>
      </c>
      <c r="K2848" s="29" t="s">
        <v>2517</v>
      </c>
      <c r="L2848" s="29" t="s">
        <v>2518</v>
      </c>
      <c r="M2848" s="29" t="s">
        <v>1978</v>
      </c>
      <c r="N2848" s="29" t="s">
        <v>1979</v>
      </c>
      <c r="O2848" s="29" t="s">
        <v>1980</v>
      </c>
      <c r="P2848" s="29" t="s">
        <v>1981</v>
      </c>
      <c r="Q2848" s="29" t="s">
        <v>1982</v>
      </c>
      <c r="R2848" s="30">
        <v>44075</v>
      </c>
      <c r="S2848" s="30">
        <v>44075</v>
      </c>
      <c r="T2848" s="30">
        <v>44130</v>
      </c>
      <c r="U2848" s="30">
        <v>44130</v>
      </c>
      <c r="V2848" s="29" t="s">
        <v>2000</v>
      </c>
      <c r="W2848" s="29" t="s">
        <v>2001</v>
      </c>
      <c r="X2848" s="30">
        <v>44130</v>
      </c>
      <c r="Y2848" s="29" t="s">
        <v>1985</v>
      </c>
    </row>
    <row r="2849" spans="1:25" x14ac:dyDescent="0.25">
      <c r="A2849" s="28" t="s">
        <v>2515</v>
      </c>
      <c r="B2849" s="29" t="s">
        <v>2516</v>
      </c>
      <c r="C2849" s="29" t="s">
        <v>1595</v>
      </c>
      <c r="D2849" s="29" t="s">
        <v>1596</v>
      </c>
      <c r="E2849" s="29" t="s">
        <v>1596</v>
      </c>
      <c r="F2849" s="29" t="s">
        <v>1597</v>
      </c>
      <c r="G2849" s="29" t="s">
        <v>1975</v>
      </c>
      <c r="H2849" s="30">
        <v>44130</v>
      </c>
      <c r="I2849" s="30">
        <v>45900</v>
      </c>
      <c r="J2849" s="30" t="s">
        <v>1921</v>
      </c>
      <c r="K2849" s="29" t="s">
        <v>2517</v>
      </c>
      <c r="L2849" s="29" t="s">
        <v>2518</v>
      </c>
      <c r="M2849" s="29" t="s">
        <v>1978</v>
      </c>
      <c r="N2849" s="29" t="s">
        <v>1986</v>
      </c>
      <c r="O2849" s="29" t="s">
        <v>1987</v>
      </c>
      <c r="P2849" s="29" t="s">
        <v>1981</v>
      </c>
      <c r="Q2849" s="29" t="s">
        <v>1982</v>
      </c>
      <c r="R2849" s="30">
        <v>44075</v>
      </c>
      <c r="S2849" s="30">
        <v>44075</v>
      </c>
      <c r="T2849" s="30">
        <v>44130</v>
      </c>
      <c r="U2849" s="30">
        <v>44130</v>
      </c>
      <c r="V2849" s="29" t="s">
        <v>2000</v>
      </c>
      <c r="W2849" s="29" t="s">
        <v>2001</v>
      </c>
      <c r="X2849" s="30">
        <v>44130</v>
      </c>
      <c r="Y2849" s="29" t="s">
        <v>1985</v>
      </c>
    </row>
    <row r="2850" spans="1:25" x14ac:dyDescent="0.25">
      <c r="A2850" s="28" t="s">
        <v>2515</v>
      </c>
      <c r="B2850" s="29" t="s">
        <v>2516</v>
      </c>
      <c r="C2850" s="29" t="s">
        <v>1595</v>
      </c>
      <c r="D2850" s="29" t="s">
        <v>1596</v>
      </c>
      <c r="E2850" s="29" t="s">
        <v>1596</v>
      </c>
      <c r="F2850" s="29" t="s">
        <v>1597</v>
      </c>
      <c r="G2850" s="29" t="s">
        <v>1975</v>
      </c>
      <c r="H2850" s="30">
        <v>44130</v>
      </c>
      <c r="I2850" s="30">
        <v>45900</v>
      </c>
      <c r="J2850" s="30" t="s">
        <v>1921</v>
      </c>
      <c r="K2850" s="29" t="s">
        <v>2517</v>
      </c>
      <c r="L2850" s="29" t="s">
        <v>2518</v>
      </c>
      <c r="M2850" s="29" t="s">
        <v>1978</v>
      </c>
      <c r="N2850" s="29" t="s">
        <v>1988</v>
      </c>
      <c r="O2850" s="29" t="s">
        <v>1989</v>
      </c>
      <c r="P2850" s="29" t="s">
        <v>1981</v>
      </c>
      <c r="Q2850" s="29" t="s">
        <v>1982</v>
      </c>
      <c r="R2850" s="30">
        <v>44075</v>
      </c>
      <c r="S2850" s="30">
        <v>44075</v>
      </c>
      <c r="T2850" s="30">
        <v>44130</v>
      </c>
      <c r="U2850" s="30">
        <v>44130</v>
      </c>
      <c r="V2850" s="29" t="s">
        <v>2000</v>
      </c>
      <c r="W2850" s="29" t="s">
        <v>2001</v>
      </c>
      <c r="X2850" s="30">
        <v>44130</v>
      </c>
      <c r="Y2850" s="29" t="s">
        <v>1985</v>
      </c>
    </row>
    <row r="2851" spans="1:25" x14ac:dyDescent="0.25">
      <c r="A2851" s="28" t="s">
        <v>2515</v>
      </c>
      <c r="B2851" s="29" t="s">
        <v>2516</v>
      </c>
      <c r="C2851" s="29" t="s">
        <v>1595</v>
      </c>
      <c r="D2851" s="29" t="s">
        <v>1596</v>
      </c>
      <c r="E2851" s="29" t="s">
        <v>1596</v>
      </c>
      <c r="F2851" s="29" t="s">
        <v>1597</v>
      </c>
      <c r="G2851" s="29" t="s">
        <v>1975</v>
      </c>
      <c r="H2851" s="30">
        <v>44130</v>
      </c>
      <c r="I2851" s="30">
        <v>45900</v>
      </c>
      <c r="J2851" s="30" t="s">
        <v>1921</v>
      </c>
      <c r="K2851" s="29" t="s">
        <v>2517</v>
      </c>
      <c r="L2851" s="29" t="s">
        <v>2518</v>
      </c>
      <c r="M2851" s="29" t="s">
        <v>1978</v>
      </c>
      <c r="N2851" s="29" t="s">
        <v>1990</v>
      </c>
      <c r="O2851" s="29" t="s">
        <v>1991</v>
      </c>
      <c r="P2851" s="29" t="s">
        <v>1981</v>
      </c>
      <c r="Q2851" s="29" t="s">
        <v>1982</v>
      </c>
      <c r="R2851" s="30">
        <v>44864</v>
      </c>
      <c r="S2851" s="30"/>
      <c r="T2851" s="30">
        <v>44895</v>
      </c>
      <c r="U2851" s="30"/>
      <c r="V2851" s="29" t="s">
        <v>2000</v>
      </c>
      <c r="W2851" s="29" t="s">
        <v>2001</v>
      </c>
      <c r="X2851" s="30">
        <v>44130</v>
      </c>
      <c r="Y2851" s="29" t="s">
        <v>1985</v>
      </c>
    </row>
    <row r="2852" spans="1:25" x14ac:dyDescent="0.25">
      <c r="A2852" s="28" t="s">
        <v>2515</v>
      </c>
      <c r="B2852" s="29" t="s">
        <v>2516</v>
      </c>
      <c r="C2852" s="29" t="s">
        <v>1595</v>
      </c>
      <c r="D2852" s="29" t="s">
        <v>1596</v>
      </c>
      <c r="E2852" s="29" t="s">
        <v>1596</v>
      </c>
      <c r="F2852" s="29" t="s">
        <v>1597</v>
      </c>
      <c r="G2852" s="29" t="s">
        <v>1975</v>
      </c>
      <c r="H2852" s="30">
        <v>44130</v>
      </c>
      <c r="I2852" s="30">
        <v>45900</v>
      </c>
      <c r="J2852" s="30" t="s">
        <v>1921</v>
      </c>
      <c r="K2852" s="29" t="s">
        <v>2517</v>
      </c>
      <c r="L2852" s="29" t="s">
        <v>2518</v>
      </c>
      <c r="M2852" s="29" t="s">
        <v>1978</v>
      </c>
      <c r="N2852" s="29" t="s">
        <v>1992</v>
      </c>
      <c r="O2852" s="29" t="s">
        <v>1993</v>
      </c>
      <c r="P2852" s="29" t="s">
        <v>1981</v>
      </c>
      <c r="Q2852" s="29" t="s">
        <v>1982</v>
      </c>
      <c r="R2852" s="30">
        <v>44925</v>
      </c>
      <c r="S2852" s="30"/>
      <c r="T2852" s="30">
        <v>45015</v>
      </c>
      <c r="U2852" s="30"/>
      <c r="V2852" s="29" t="s">
        <v>2000</v>
      </c>
      <c r="W2852" s="29" t="s">
        <v>2001</v>
      </c>
      <c r="X2852" s="30">
        <v>44130</v>
      </c>
      <c r="Y2852" s="29" t="s">
        <v>1985</v>
      </c>
    </row>
    <row r="2853" spans="1:25" x14ac:dyDescent="0.25">
      <c r="A2853" s="28" t="s">
        <v>2515</v>
      </c>
      <c r="B2853" s="29" t="s">
        <v>2516</v>
      </c>
      <c r="C2853" s="29" t="s">
        <v>1595</v>
      </c>
      <c r="D2853" s="29" t="s">
        <v>1596</v>
      </c>
      <c r="E2853" s="29" t="s">
        <v>1596</v>
      </c>
      <c r="F2853" s="29" t="s">
        <v>1597</v>
      </c>
      <c r="G2853" s="29" t="s">
        <v>1975</v>
      </c>
      <c r="H2853" s="30">
        <v>44130</v>
      </c>
      <c r="I2853" s="30">
        <v>45900</v>
      </c>
      <c r="J2853" s="30" t="s">
        <v>1921</v>
      </c>
      <c r="K2853" s="29" t="s">
        <v>2517</v>
      </c>
      <c r="L2853" s="29" t="s">
        <v>2518</v>
      </c>
      <c r="M2853" s="29" t="s">
        <v>1978</v>
      </c>
      <c r="N2853" s="29" t="s">
        <v>1994</v>
      </c>
      <c r="O2853" s="29" t="s">
        <v>1995</v>
      </c>
      <c r="P2853" s="29" t="s">
        <v>1981</v>
      </c>
      <c r="Q2853" s="29" t="s">
        <v>1982</v>
      </c>
      <c r="R2853" s="30">
        <v>45046</v>
      </c>
      <c r="S2853" s="30"/>
      <c r="T2853" s="30">
        <v>45290</v>
      </c>
      <c r="U2853" s="30"/>
      <c r="V2853" s="29" t="s">
        <v>2000</v>
      </c>
      <c r="W2853" s="29" t="s">
        <v>2001</v>
      </c>
      <c r="X2853" s="30">
        <v>44130</v>
      </c>
      <c r="Y2853" s="29" t="s">
        <v>1985</v>
      </c>
    </row>
    <row r="2854" spans="1:25" x14ac:dyDescent="0.25">
      <c r="A2854" s="28" t="s">
        <v>2515</v>
      </c>
      <c r="B2854" s="29" t="s">
        <v>2516</v>
      </c>
      <c r="C2854" s="29" t="s">
        <v>1595</v>
      </c>
      <c r="D2854" s="29" t="s">
        <v>1596</v>
      </c>
      <c r="E2854" s="29" t="s">
        <v>1596</v>
      </c>
      <c r="F2854" s="29" t="s">
        <v>1597</v>
      </c>
      <c r="G2854" s="29" t="s">
        <v>1975</v>
      </c>
      <c r="H2854" s="30">
        <v>44130</v>
      </c>
      <c r="I2854" s="30">
        <v>45900</v>
      </c>
      <c r="J2854" s="30" t="s">
        <v>1921</v>
      </c>
      <c r="K2854" s="29" t="s">
        <v>2517</v>
      </c>
      <c r="L2854" s="29" t="s">
        <v>2518</v>
      </c>
      <c r="M2854" s="29" t="s">
        <v>1978</v>
      </c>
      <c r="N2854" s="29" t="s">
        <v>1996</v>
      </c>
      <c r="O2854" s="29" t="s">
        <v>1997</v>
      </c>
      <c r="P2854" s="29" t="s">
        <v>1981</v>
      </c>
      <c r="Q2854" s="29" t="s">
        <v>1982</v>
      </c>
      <c r="R2854" s="30">
        <v>45658</v>
      </c>
      <c r="S2854" s="30"/>
      <c r="T2854" s="30">
        <v>45900</v>
      </c>
      <c r="U2854" s="30"/>
      <c r="V2854" s="29" t="s">
        <v>2000</v>
      </c>
      <c r="W2854" s="29" t="s">
        <v>2001</v>
      </c>
      <c r="X2854" s="30">
        <v>44130</v>
      </c>
      <c r="Y2854" s="29" t="s">
        <v>1985</v>
      </c>
    </row>
    <row r="2855" spans="1:25" x14ac:dyDescent="0.25">
      <c r="A2855" s="28" t="s">
        <v>2515</v>
      </c>
      <c r="B2855" s="29" t="s">
        <v>2516</v>
      </c>
      <c r="C2855" s="29" t="s">
        <v>1598</v>
      </c>
      <c r="D2855" s="29" t="s">
        <v>1599</v>
      </c>
      <c r="E2855" s="29" t="s">
        <v>1599</v>
      </c>
      <c r="F2855" s="29" t="s">
        <v>1600</v>
      </c>
      <c r="G2855" s="29" t="s">
        <v>1975</v>
      </c>
      <c r="H2855" s="30">
        <v>44586</v>
      </c>
      <c r="I2855" s="30">
        <v>45565</v>
      </c>
      <c r="J2855" s="30" t="s">
        <v>1921</v>
      </c>
      <c r="K2855" s="29" t="s">
        <v>2517</v>
      </c>
      <c r="L2855" s="29" t="s">
        <v>2518</v>
      </c>
      <c r="M2855" s="29" t="s">
        <v>1978</v>
      </c>
      <c r="N2855" s="29" t="s">
        <v>1979</v>
      </c>
      <c r="O2855" s="29" t="s">
        <v>1980</v>
      </c>
      <c r="P2855" s="29" t="s">
        <v>1981</v>
      </c>
      <c r="Q2855" s="29" t="s">
        <v>1982</v>
      </c>
      <c r="R2855" s="30">
        <v>43004</v>
      </c>
      <c r="S2855" s="30">
        <v>43004</v>
      </c>
      <c r="T2855" s="30">
        <v>43037</v>
      </c>
      <c r="U2855" s="30">
        <v>43034</v>
      </c>
      <c r="V2855" s="29" t="s">
        <v>2000</v>
      </c>
      <c r="W2855" s="29" t="s">
        <v>2001</v>
      </c>
      <c r="X2855" s="30">
        <v>44586</v>
      </c>
      <c r="Y2855" s="29" t="s">
        <v>1985</v>
      </c>
    </row>
    <row r="2856" spans="1:25" x14ac:dyDescent="0.25">
      <c r="A2856" s="28" t="s">
        <v>2515</v>
      </c>
      <c r="B2856" s="29" t="s">
        <v>2516</v>
      </c>
      <c r="C2856" s="29" t="s">
        <v>1598</v>
      </c>
      <c r="D2856" s="29" t="s">
        <v>1599</v>
      </c>
      <c r="E2856" s="29" t="s">
        <v>1599</v>
      </c>
      <c r="F2856" s="29" t="s">
        <v>1600</v>
      </c>
      <c r="G2856" s="29" t="s">
        <v>1975</v>
      </c>
      <c r="H2856" s="30">
        <v>44586</v>
      </c>
      <c r="I2856" s="30">
        <v>45565</v>
      </c>
      <c r="J2856" s="30" t="s">
        <v>1921</v>
      </c>
      <c r="K2856" s="29" t="s">
        <v>2517</v>
      </c>
      <c r="L2856" s="29" t="s">
        <v>2518</v>
      </c>
      <c r="M2856" s="29" t="s">
        <v>1978</v>
      </c>
      <c r="N2856" s="29" t="s">
        <v>1986</v>
      </c>
      <c r="O2856" s="29" t="s">
        <v>1987</v>
      </c>
      <c r="P2856" s="29" t="s">
        <v>1981</v>
      </c>
      <c r="Q2856" s="29" t="s">
        <v>1982</v>
      </c>
      <c r="R2856" s="30">
        <v>44997</v>
      </c>
      <c r="S2856" s="30">
        <v>44997</v>
      </c>
      <c r="T2856" s="30">
        <v>45028</v>
      </c>
      <c r="U2856" s="30">
        <v>45028</v>
      </c>
      <c r="V2856" s="29" t="s">
        <v>2000</v>
      </c>
      <c r="W2856" s="29" t="s">
        <v>2001</v>
      </c>
      <c r="X2856" s="30">
        <v>44586</v>
      </c>
      <c r="Y2856" s="29" t="s">
        <v>1985</v>
      </c>
    </row>
    <row r="2857" spans="1:25" x14ac:dyDescent="0.25">
      <c r="A2857" s="28" t="s">
        <v>2515</v>
      </c>
      <c r="B2857" s="29" t="s">
        <v>2516</v>
      </c>
      <c r="C2857" s="29" t="s">
        <v>1598</v>
      </c>
      <c r="D2857" s="29" t="s">
        <v>1599</v>
      </c>
      <c r="E2857" s="29" t="s">
        <v>1599</v>
      </c>
      <c r="F2857" s="29" t="s">
        <v>1600</v>
      </c>
      <c r="G2857" s="29" t="s">
        <v>1975</v>
      </c>
      <c r="H2857" s="30">
        <v>44586</v>
      </c>
      <c r="I2857" s="30">
        <v>45565</v>
      </c>
      <c r="J2857" s="30" t="s">
        <v>1921</v>
      </c>
      <c r="K2857" s="29" t="s">
        <v>2517</v>
      </c>
      <c r="L2857" s="29" t="s">
        <v>2518</v>
      </c>
      <c r="M2857" s="29" t="s">
        <v>1978</v>
      </c>
      <c r="N2857" s="29" t="s">
        <v>1988</v>
      </c>
      <c r="O2857" s="29" t="s">
        <v>1989</v>
      </c>
      <c r="P2857" s="29" t="s">
        <v>1981</v>
      </c>
      <c r="Q2857" s="29" t="s">
        <v>1982</v>
      </c>
      <c r="R2857" s="30">
        <v>44997</v>
      </c>
      <c r="S2857" s="30">
        <v>44997</v>
      </c>
      <c r="T2857" s="30">
        <v>45028</v>
      </c>
      <c r="U2857" s="30">
        <v>45028</v>
      </c>
      <c r="V2857" s="29" t="s">
        <v>2000</v>
      </c>
      <c r="W2857" s="29" t="s">
        <v>2001</v>
      </c>
      <c r="X2857" s="30">
        <v>44586</v>
      </c>
      <c r="Y2857" s="29" t="s">
        <v>1985</v>
      </c>
    </row>
    <row r="2858" spans="1:25" x14ac:dyDescent="0.25">
      <c r="A2858" s="28" t="s">
        <v>2515</v>
      </c>
      <c r="B2858" s="29" t="s">
        <v>2516</v>
      </c>
      <c r="C2858" s="29" t="s">
        <v>1598</v>
      </c>
      <c r="D2858" s="29" t="s">
        <v>1599</v>
      </c>
      <c r="E2858" s="29" t="s">
        <v>1599</v>
      </c>
      <c r="F2858" s="29" t="s">
        <v>1600</v>
      </c>
      <c r="G2858" s="29" t="s">
        <v>1975</v>
      </c>
      <c r="H2858" s="30">
        <v>44586</v>
      </c>
      <c r="I2858" s="30">
        <v>45565</v>
      </c>
      <c r="J2858" s="30" t="s">
        <v>1921</v>
      </c>
      <c r="K2858" s="29" t="s">
        <v>2517</v>
      </c>
      <c r="L2858" s="29" t="s">
        <v>2518</v>
      </c>
      <c r="M2858" s="29" t="s">
        <v>1978</v>
      </c>
      <c r="N2858" s="29" t="s">
        <v>1990</v>
      </c>
      <c r="O2858" s="29" t="s">
        <v>1991</v>
      </c>
      <c r="P2858" s="29" t="s">
        <v>1981</v>
      </c>
      <c r="Q2858" s="29" t="s">
        <v>1982</v>
      </c>
      <c r="R2858" s="30">
        <v>44997</v>
      </c>
      <c r="S2858" s="30">
        <v>44997</v>
      </c>
      <c r="T2858" s="30">
        <v>45028</v>
      </c>
      <c r="U2858" s="30">
        <v>45028</v>
      </c>
      <c r="V2858" s="29" t="s">
        <v>2000</v>
      </c>
      <c r="W2858" s="29" t="s">
        <v>2001</v>
      </c>
      <c r="X2858" s="30">
        <v>44586</v>
      </c>
      <c r="Y2858" s="29" t="s">
        <v>1985</v>
      </c>
    </row>
    <row r="2859" spans="1:25" x14ac:dyDescent="0.25">
      <c r="A2859" s="28" t="s">
        <v>2515</v>
      </c>
      <c r="B2859" s="29" t="s">
        <v>2516</v>
      </c>
      <c r="C2859" s="29" t="s">
        <v>1598</v>
      </c>
      <c r="D2859" s="29" t="s">
        <v>1599</v>
      </c>
      <c r="E2859" s="29" t="s">
        <v>1599</v>
      </c>
      <c r="F2859" s="29" t="s">
        <v>1600</v>
      </c>
      <c r="G2859" s="29" t="s">
        <v>1975</v>
      </c>
      <c r="H2859" s="30">
        <v>44586</v>
      </c>
      <c r="I2859" s="30">
        <v>45565</v>
      </c>
      <c r="J2859" s="30" t="s">
        <v>1921</v>
      </c>
      <c r="K2859" s="29" t="s">
        <v>2517</v>
      </c>
      <c r="L2859" s="29" t="s">
        <v>2518</v>
      </c>
      <c r="M2859" s="29" t="s">
        <v>1978</v>
      </c>
      <c r="N2859" s="29" t="s">
        <v>1992</v>
      </c>
      <c r="O2859" s="29" t="s">
        <v>1993</v>
      </c>
      <c r="P2859" s="29" t="s">
        <v>1981</v>
      </c>
      <c r="Q2859" s="29" t="s">
        <v>1982</v>
      </c>
      <c r="R2859" s="30">
        <v>45535</v>
      </c>
      <c r="S2859" s="30"/>
      <c r="T2859" s="30">
        <v>45565</v>
      </c>
      <c r="U2859" s="30"/>
      <c r="V2859" s="29" t="s">
        <v>2000</v>
      </c>
      <c r="W2859" s="29" t="s">
        <v>2001</v>
      </c>
      <c r="X2859" s="30">
        <v>44586</v>
      </c>
      <c r="Y2859" s="29" t="s">
        <v>1985</v>
      </c>
    </row>
    <row r="2860" spans="1:25" x14ac:dyDescent="0.25">
      <c r="A2860" s="28" t="s">
        <v>2515</v>
      </c>
      <c r="B2860" s="29" t="s">
        <v>2516</v>
      </c>
      <c r="C2860" s="29" t="s">
        <v>1598</v>
      </c>
      <c r="D2860" s="29" t="s">
        <v>1599</v>
      </c>
      <c r="E2860" s="29" t="s">
        <v>1599</v>
      </c>
      <c r="F2860" s="29" t="s">
        <v>1600</v>
      </c>
      <c r="G2860" s="29" t="s">
        <v>1975</v>
      </c>
      <c r="H2860" s="30">
        <v>44586</v>
      </c>
      <c r="I2860" s="30">
        <v>45565</v>
      </c>
      <c r="J2860" s="30" t="s">
        <v>1921</v>
      </c>
      <c r="K2860" s="29" t="s">
        <v>2517</v>
      </c>
      <c r="L2860" s="29" t="s">
        <v>2518</v>
      </c>
      <c r="M2860" s="29" t="s">
        <v>1978</v>
      </c>
      <c r="N2860" s="29" t="s">
        <v>1994</v>
      </c>
      <c r="O2860" s="29" t="s">
        <v>1995</v>
      </c>
      <c r="P2860" s="29" t="s">
        <v>1981</v>
      </c>
      <c r="Q2860" s="29" t="s">
        <v>1982</v>
      </c>
      <c r="R2860" s="30">
        <v>45595</v>
      </c>
      <c r="S2860" s="30"/>
      <c r="T2860" s="30">
        <v>45656</v>
      </c>
      <c r="U2860" s="30"/>
      <c r="V2860" s="29" t="s">
        <v>2000</v>
      </c>
      <c r="W2860" s="29" t="s">
        <v>2001</v>
      </c>
      <c r="X2860" s="30">
        <v>44586</v>
      </c>
      <c r="Y2860" s="29" t="s">
        <v>1985</v>
      </c>
    </row>
    <row r="2861" spans="1:25" x14ac:dyDescent="0.25">
      <c r="A2861" s="28" t="s">
        <v>2515</v>
      </c>
      <c r="B2861" s="29" t="s">
        <v>2516</v>
      </c>
      <c r="C2861" s="29" t="s">
        <v>1598</v>
      </c>
      <c r="D2861" s="29" t="s">
        <v>1599</v>
      </c>
      <c r="E2861" s="29" t="s">
        <v>1599</v>
      </c>
      <c r="F2861" s="29" t="s">
        <v>1600</v>
      </c>
      <c r="G2861" s="29" t="s">
        <v>1975</v>
      </c>
      <c r="H2861" s="30">
        <v>44586</v>
      </c>
      <c r="I2861" s="30">
        <v>45565</v>
      </c>
      <c r="J2861" s="30" t="s">
        <v>1921</v>
      </c>
      <c r="K2861" s="29" t="s">
        <v>2517</v>
      </c>
      <c r="L2861" s="29" t="s">
        <v>2518</v>
      </c>
      <c r="M2861" s="29" t="s">
        <v>1978</v>
      </c>
      <c r="N2861" s="29" t="s">
        <v>1996</v>
      </c>
      <c r="O2861" s="29" t="s">
        <v>1997</v>
      </c>
      <c r="P2861" s="29" t="s">
        <v>1981</v>
      </c>
      <c r="Q2861" s="29" t="s">
        <v>1982</v>
      </c>
      <c r="R2861" s="30">
        <v>45716</v>
      </c>
      <c r="S2861" s="30"/>
      <c r="T2861" s="30">
        <v>45747</v>
      </c>
      <c r="U2861" s="30"/>
      <c r="V2861" s="29" t="s">
        <v>2000</v>
      </c>
      <c r="W2861" s="29" t="s">
        <v>2001</v>
      </c>
      <c r="X2861" s="30">
        <v>44586</v>
      </c>
      <c r="Y2861" s="29" t="s">
        <v>1985</v>
      </c>
    </row>
    <row r="2862" spans="1:25" x14ac:dyDescent="0.25">
      <c r="A2862" s="28" t="s">
        <v>2515</v>
      </c>
      <c r="B2862" s="29" t="s">
        <v>2516</v>
      </c>
      <c r="C2862" s="29" t="s">
        <v>1601</v>
      </c>
      <c r="D2862" s="29" t="s">
        <v>1602</v>
      </c>
      <c r="E2862" s="29" t="s">
        <v>1602</v>
      </c>
      <c r="F2862" s="29" t="s">
        <v>1603</v>
      </c>
      <c r="G2862" s="29" t="s">
        <v>1975</v>
      </c>
      <c r="H2862" s="30">
        <v>44482</v>
      </c>
      <c r="I2862" s="30">
        <v>46387</v>
      </c>
      <c r="J2862" s="30" t="s">
        <v>1921</v>
      </c>
      <c r="K2862" s="29" t="s">
        <v>2517</v>
      </c>
      <c r="L2862" s="29" t="s">
        <v>2518</v>
      </c>
      <c r="M2862" s="29" t="s">
        <v>1978</v>
      </c>
      <c r="N2862" s="29" t="s">
        <v>1979</v>
      </c>
      <c r="O2862" s="29" t="s">
        <v>1980</v>
      </c>
      <c r="P2862" s="29" t="s">
        <v>1981</v>
      </c>
      <c r="Q2862" s="29" t="s">
        <v>1982</v>
      </c>
      <c r="R2862" s="30">
        <v>44473</v>
      </c>
      <c r="S2862" s="30">
        <v>44473</v>
      </c>
      <c r="T2862" s="30">
        <v>44482</v>
      </c>
      <c r="U2862" s="30">
        <v>44482</v>
      </c>
      <c r="V2862" s="29" t="s">
        <v>1983</v>
      </c>
      <c r="W2862" s="29" t="s">
        <v>1984</v>
      </c>
      <c r="X2862" s="30">
        <v>44482</v>
      </c>
      <c r="Y2862" s="29" t="s">
        <v>1985</v>
      </c>
    </row>
    <row r="2863" spans="1:25" x14ac:dyDescent="0.25">
      <c r="A2863" s="28" t="s">
        <v>2515</v>
      </c>
      <c r="B2863" s="29" t="s">
        <v>2516</v>
      </c>
      <c r="C2863" s="29" t="s">
        <v>1601</v>
      </c>
      <c r="D2863" s="29" t="s">
        <v>1602</v>
      </c>
      <c r="E2863" s="29" t="s">
        <v>1602</v>
      </c>
      <c r="F2863" s="29" t="s">
        <v>1603</v>
      </c>
      <c r="G2863" s="29" t="s">
        <v>1975</v>
      </c>
      <c r="H2863" s="30">
        <v>44482</v>
      </c>
      <c r="I2863" s="30">
        <v>46387</v>
      </c>
      <c r="J2863" s="30" t="s">
        <v>1921</v>
      </c>
      <c r="K2863" s="29" t="s">
        <v>2517</v>
      </c>
      <c r="L2863" s="29" t="s">
        <v>2518</v>
      </c>
      <c r="M2863" s="29" t="s">
        <v>1978</v>
      </c>
      <c r="N2863" s="29" t="s">
        <v>1986</v>
      </c>
      <c r="O2863" s="29" t="s">
        <v>1987</v>
      </c>
      <c r="P2863" s="29" t="s">
        <v>1981</v>
      </c>
      <c r="Q2863" s="29" t="s">
        <v>1982</v>
      </c>
      <c r="R2863" s="30">
        <v>44473</v>
      </c>
      <c r="S2863" s="30">
        <v>44473</v>
      </c>
      <c r="T2863" s="30">
        <v>44482</v>
      </c>
      <c r="U2863" s="30">
        <v>44482</v>
      </c>
      <c r="V2863" s="29" t="s">
        <v>1983</v>
      </c>
      <c r="W2863" s="29" t="s">
        <v>1984</v>
      </c>
      <c r="X2863" s="30">
        <v>44482</v>
      </c>
      <c r="Y2863" s="29" t="s">
        <v>1985</v>
      </c>
    </row>
    <row r="2864" spans="1:25" x14ac:dyDescent="0.25">
      <c r="A2864" s="28" t="s">
        <v>2515</v>
      </c>
      <c r="B2864" s="29" t="s">
        <v>2516</v>
      </c>
      <c r="C2864" s="29" t="s">
        <v>1601</v>
      </c>
      <c r="D2864" s="29" t="s">
        <v>1602</v>
      </c>
      <c r="E2864" s="29" t="s">
        <v>1602</v>
      </c>
      <c r="F2864" s="29" t="s">
        <v>1603</v>
      </c>
      <c r="G2864" s="29" t="s">
        <v>1975</v>
      </c>
      <c r="H2864" s="30">
        <v>44482</v>
      </c>
      <c r="I2864" s="30">
        <v>46387</v>
      </c>
      <c r="J2864" s="30" t="s">
        <v>1921</v>
      </c>
      <c r="K2864" s="29" t="s">
        <v>2517</v>
      </c>
      <c r="L2864" s="29" t="s">
        <v>2518</v>
      </c>
      <c r="M2864" s="29" t="s">
        <v>1978</v>
      </c>
      <c r="N2864" s="29" t="s">
        <v>1988</v>
      </c>
      <c r="O2864" s="29" t="s">
        <v>1989</v>
      </c>
      <c r="P2864" s="29" t="s">
        <v>1981</v>
      </c>
      <c r="Q2864" s="29" t="s">
        <v>1982</v>
      </c>
      <c r="R2864" s="30">
        <v>45000</v>
      </c>
      <c r="S2864" s="30">
        <v>45000</v>
      </c>
      <c r="T2864" s="30">
        <v>45364</v>
      </c>
      <c r="U2864" s="30">
        <v>45364</v>
      </c>
      <c r="V2864" s="29" t="s">
        <v>1983</v>
      </c>
      <c r="W2864" s="29" t="s">
        <v>1984</v>
      </c>
      <c r="X2864" s="30">
        <v>44482</v>
      </c>
      <c r="Y2864" s="29" t="s">
        <v>1985</v>
      </c>
    </row>
    <row r="2865" spans="1:25" x14ac:dyDescent="0.25">
      <c r="A2865" s="28" t="s">
        <v>2515</v>
      </c>
      <c r="B2865" s="29" t="s">
        <v>2516</v>
      </c>
      <c r="C2865" s="29" t="s">
        <v>1601</v>
      </c>
      <c r="D2865" s="29" t="s">
        <v>1602</v>
      </c>
      <c r="E2865" s="29" t="s">
        <v>1602</v>
      </c>
      <c r="F2865" s="29" t="s">
        <v>1603</v>
      </c>
      <c r="G2865" s="29" t="s">
        <v>1975</v>
      </c>
      <c r="H2865" s="30">
        <v>44482</v>
      </c>
      <c r="I2865" s="30">
        <v>46387</v>
      </c>
      <c r="J2865" s="30" t="s">
        <v>1921</v>
      </c>
      <c r="K2865" s="29" t="s">
        <v>2517</v>
      </c>
      <c r="L2865" s="29" t="s">
        <v>2518</v>
      </c>
      <c r="M2865" s="29" t="s">
        <v>1978</v>
      </c>
      <c r="N2865" s="29" t="s">
        <v>1990</v>
      </c>
      <c r="O2865" s="29" t="s">
        <v>1991</v>
      </c>
      <c r="P2865" s="29" t="s">
        <v>1981</v>
      </c>
      <c r="Q2865" s="29" t="s">
        <v>1982</v>
      </c>
      <c r="R2865" s="30">
        <v>45365</v>
      </c>
      <c r="S2865" s="30">
        <v>45365</v>
      </c>
      <c r="T2865" s="30">
        <v>45456</v>
      </c>
      <c r="U2865" s="30">
        <v>45456</v>
      </c>
      <c r="V2865" s="29" t="s">
        <v>1983</v>
      </c>
      <c r="W2865" s="29" t="s">
        <v>1984</v>
      </c>
      <c r="X2865" s="30">
        <v>44482</v>
      </c>
      <c r="Y2865" s="29" t="s">
        <v>1985</v>
      </c>
    </row>
    <row r="2866" spans="1:25" x14ac:dyDescent="0.25">
      <c r="A2866" s="28" t="s">
        <v>2515</v>
      </c>
      <c r="B2866" s="29" t="s">
        <v>2516</v>
      </c>
      <c r="C2866" s="29" t="s">
        <v>1601</v>
      </c>
      <c r="D2866" s="29" t="s">
        <v>1602</v>
      </c>
      <c r="E2866" s="29" t="s">
        <v>1602</v>
      </c>
      <c r="F2866" s="29" t="s">
        <v>1603</v>
      </c>
      <c r="G2866" s="29" t="s">
        <v>1975</v>
      </c>
      <c r="H2866" s="30">
        <v>44482</v>
      </c>
      <c r="I2866" s="30">
        <v>46387</v>
      </c>
      <c r="J2866" s="30" t="s">
        <v>1921</v>
      </c>
      <c r="K2866" s="29" t="s">
        <v>2517</v>
      </c>
      <c r="L2866" s="29" t="s">
        <v>2518</v>
      </c>
      <c r="M2866" s="29" t="s">
        <v>1978</v>
      </c>
      <c r="N2866" s="29" t="s">
        <v>1992</v>
      </c>
      <c r="O2866" s="29" t="s">
        <v>1993</v>
      </c>
      <c r="P2866" s="29" t="s">
        <v>1981</v>
      </c>
      <c r="Q2866" s="29" t="s">
        <v>1982</v>
      </c>
      <c r="R2866" s="30">
        <v>45566</v>
      </c>
      <c r="S2866" s="30"/>
      <c r="T2866" s="30">
        <v>45571</v>
      </c>
      <c r="U2866" s="30"/>
      <c r="V2866" s="29" t="s">
        <v>1983</v>
      </c>
      <c r="W2866" s="29" t="s">
        <v>1984</v>
      </c>
      <c r="X2866" s="30">
        <v>44482</v>
      </c>
      <c r="Y2866" s="29" t="s">
        <v>1985</v>
      </c>
    </row>
    <row r="2867" spans="1:25" x14ac:dyDescent="0.25">
      <c r="A2867" s="28" t="s">
        <v>2515</v>
      </c>
      <c r="B2867" s="29" t="s">
        <v>2516</v>
      </c>
      <c r="C2867" s="29" t="s">
        <v>1601</v>
      </c>
      <c r="D2867" s="29" t="s">
        <v>1602</v>
      </c>
      <c r="E2867" s="29" t="s">
        <v>1602</v>
      </c>
      <c r="F2867" s="29" t="s">
        <v>1603</v>
      </c>
      <c r="G2867" s="29" t="s">
        <v>1975</v>
      </c>
      <c r="H2867" s="30">
        <v>44482</v>
      </c>
      <c r="I2867" s="30">
        <v>46387</v>
      </c>
      <c r="J2867" s="30" t="s">
        <v>1921</v>
      </c>
      <c r="K2867" s="29" t="s">
        <v>2517</v>
      </c>
      <c r="L2867" s="29" t="s">
        <v>2518</v>
      </c>
      <c r="M2867" s="29" t="s">
        <v>1978</v>
      </c>
      <c r="N2867" s="29" t="s">
        <v>1994</v>
      </c>
      <c r="O2867" s="29" t="s">
        <v>1995</v>
      </c>
      <c r="P2867" s="29" t="s">
        <v>1981</v>
      </c>
      <c r="Q2867" s="29" t="s">
        <v>1982</v>
      </c>
      <c r="R2867" s="30">
        <v>45572</v>
      </c>
      <c r="S2867" s="30"/>
      <c r="T2867" s="30">
        <v>45907</v>
      </c>
      <c r="U2867" s="30"/>
      <c r="V2867" s="29" t="s">
        <v>1983</v>
      </c>
      <c r="W2867" s="29" t="s">
        <v>1984</v>
      </c>
      <c r="X2867" s="30">
        <v>44482</v>
      </c>
      <c r="Y2867" s="29" t="s">
        <v>1985</v>
      </c>
    </row>
    <row r="2868" spans="1:25" x14ac:dyDescent="0.25">
      <c r="A2868" s="28" t="s">
        <v>2515</v>
      </c>
      <c r="B2868" s="29" t="s">
        <v>2516</v>
      </c>
      <c r="C2868" s="29" t="s">
        <v>1601</v>
      </c>
      <c r="D2868" s="29" t="s">
        <v>1602</v>
      </c>
      <c r="E2868" s="29" t="s">
        <v>1602</v>
      </c>
      <c r="F2868" s="29" t="s">
        <v>1603</v>
      </c>
      <c r="G2868" s="29" t="s">
        <v>1975</v>
      </c>
      <c r="H2868" s="30">
        <v>44482</v>
      </c>
      <c r="I2868" s="30">
        <v>46387</v>
      </c>
      <c r="J2868" s="30" t="s">
        <v>1921</v>
      </c>
      <c r="K2868" s="29" t="s">
        <v>2517</v>
      </c>
      <c r="L2868" s="29" t="s">
        <v>2518</v>
      </c>
      <c r="M2868" s="29" t="s">
        <v>1978</v>
      </c>
      <c r="N2868" s="29" t="s">
        <v>1996</v>
      </c>
      <c r="O2868" s="29" t="s">
        <v>1997</v>
      </c>
      <c r="P2868" s="29" t="s">
        <v>1981</v>
      </c>
      <c r="Q2868" s="29" t="s">
        <v>1982</v>
      </c>
      <c r="R2868" s="30">
        <v>45907</v>
      </c>
      <c r="S2868" s="30"/>
      <c r="T2868" s="30">
        <v>46021</v>
      </c>
      <c r="U2868" s="30"/>
      <c r="V2868" s="29" t="s">
        <v>1983</v>
      </c>
      <c r="W2868" s="29" t="s">
        <v>1984</v>
      </c>
      <c r="X2868" s="30">
        <v>44482</v>
      </c>
      <c r="Y2868" s="29" t="s">
        <v>1985</v>
      </c>
    </row>
    <row r="2869" spans="1:25" x14ac:dyDescent="0.25">
      <c r="A2869" s="28" t="s">
        <v>2515</v>
      </c>
      <c r="B2869" s="29" t="s">
        <v>2516</v>
      </c>
      <c r="C2869" s="29" t="s">
        <v>1604</v>
      </c>
      <c r="D2869" s="29" t="s">
        <v>1605</v>
      </c>
      <c r="E2869" s="29" t="s">
        <v>1605</v>
      </c>
      <c r="F2869" s="29" t="s">
        <v>1606</v>
      </c>
      <c r="G2869" s="29" t="s">
        <v>1975</v>
      </c>
      <c r="H2869" s="30">
        <v>44603</v>
      </c>
      <c r="I2869" s="30">
        <v>46752</v>
      </c>
      <c r="J2869" s="30" t="s">
        <v>1921</v>
      </c>
      <c r="K2869" s="29" t="s">
        <v>2517</v>
      </c>
      <c r="L2869" s="29" t="s">
        <v>2518</v>
      </c>
      <c r="M2869" s="29" t="s">
        <v>1978</v>
      </c>
      <c r="N2869" s="29" t="s">
        <v>1979</v>
      </c>
      <c r="O2869" s="29" t="s">
        <v>1980</v>
      </c>
      <c r="P2869" s="29" t="s">
        <v>1981</v>
      </c>
      <c r="Q2869" s="29" t="s">
        <v>1982</v>
      </c>
      <c r="R2869" s="30">
        <v>45474</v>
      </c>
      <c r="S2869" s="30">
        <v>45588</v>
      </c>
      <c r="T2869" s="30">
        <v>45505</v>
      </c>
      <c r="U2869" s="30">
        <v>45714</v>
      </c>
      <c r="V2869" s="29" t="s">
        <v>2000</v>
      </c>
      <c r="W2869" s="29" t="s">
        <v>2001</v>
      </c>
      <c r="X2869" s="30">
        <v>44603</v>
      </c>
      <c r="Y2869" s="29" t="s">
        <v>1985</v>
      </c>
    </row>
    <row r="2870" spans="1:25" x14ac:dyDescent="0.25">
      <c r="A2870" s="28" t="s">
        <v>2515</v>
      </c>
      <c r="B2870" s="29" t="s">
        <v>2516</v>
      </c>
      <c r="C2870" s="29" t="s">
        <v>1604</v>
      </c>
      <c r="D2870" s="29" t="s">
        <v>1605</v>
      </c>
      <c r="E2870" s="29" t="s">
        <v>1605</v>
      </c>
      <c r="F2870" s="29" t="s">
        <v>1606</v>
      </c>
      <c r="G2870" s="29" t="s">
        <v>1975</v>
      </c>
      <c r="H2870" s="30">
        <v>44603</v>
      </c>
      <c r="I2870" s="30">
        <v>46752</v>
      </c>
      <c r="J2870" s="30" t="s">
        <v>1921</v>
      </c>
      <c r="K2870" s="29" t="s">
        <v>2517</v>
      </c>
      <c r="L2870" s="29" t="s">
        <v>2518</v>
      </c>
      <c r="M2870" s="29" t="s">
        <v>1978</v>
      </c>
      <c r="N2870" s="29" t="s">
        <v>1986</v>
      </c>
      <c r="O2870" s="29" t="s">
        <v>1987</v>
      </c>
      <c r="P2870" s="29" t="s">
        <v>1981</v>
      </c>
      <c r="Q2870" s="29" t="s">
        <v>1982</v>
      </c>
      <c r="R2870" s="30">
        <v>45506</v>
      </c>
      <c r="S2870" s="30">
        <v>45588</v>
      </c>
      <c r="T2870" s="30">
        <v>45626</v>
      </c>
      <c r="U2870" s="30">
        <v>45714</v>
      </c>
      <c r="V2870" s="29" t="s">
        <v>2000</v>
      </c>
      <c r="W2870" s="29" t="s">
        <v>2001</v>
      </c>
      <c r="X2870" s="30">
        <v>44603</v>
      </c>
      <c r="Y2870" s="29" t="s">
        <v>1985</v>
      </c>
    </row>
    <row r="2871" spans="1:25" x14ac:dyDescent="0.25">
      <c r="A2871" s="28" t="s">
        <v>2515</v>
      </c>
      <c r="B2871" s="29" t="s">
        <v>2516</v>
      </c>
      <c r="C2871" s="29" t="s">
        <v>1604</v>
      </c>
      <c r="D2871" s="29" t="s">
        <v>1605</v>
      </c>
      <c r="E2871" s="29" t="s">
        <v>1605</v>
      </c>
      <c r="F2871" s="29" t="s">
        <v>1606</v>
      </c>
      <c r="G2871" s="29" t="s">
        <v>1975</v>
      </c>
      <c r="H2871" s="30">
        <v>44603</v>
      </c>
      <c r="I2871" s="30">
        <v>46752</v>
      </c>
      <c r="J2871" s="30" t="s">
        <v>1921</v>
      </c>
      <c r="K2871" s="29" t="s">
        <v>2517</v>
      </c>
      <c r="L2871" s="29" t="s">
        <v>2518</v>
      </c>
      <c r="M2871" s="29" t="s">
        <v>1978</v>
      </c>
      <c r="N2871" s="29" t="s">
        <v>1988</v>
      </c>
      <c r="O2871" s="29" t="s">
        <v>1989</v>
      </c>
      <c r="P2871" s="29" t="s">
        <v>1981</v>
      </c>
      <c r="Q2871" s="29" t="s">
        <v>1982</v>
      </c>
      <c r="R2871" s="30">
        <v>45506</v>
      </c>
      <c r="S2871" s="30">
        <v>45588</v>
      </c>
      <c r="T2871" s="30">
        <v>45687</v>
      </c>
      <c r="U2871" s="30">
        <v>45714</v>
      </c>
      <c r="V2871" s="29" t="s">
        <v>2000</v>
      </c>
      <c r="W2871" s="29" t="s">
        <v>2001</v>
      </c>
      <c r="X2871" s="30">
        <v>44603</v>
      </c>
      <c r="Y2871" s="29" t="s">
        <v>1985</v>
      </c>
    </row>
    <row r="2872" spans="1:25" x14ac:dyDescent="0.25">
      <c r="A2872" s="28" t="s">
        <v>2515</v>
      </c>
      <c r="B2872" s="29" t="s">
        <v>2516</v>
      </c>
      <c r="C2872" s="29" t="s">
        <v>1604</v>
      </c>
      <c r="D2872" s="29" t="s">
        <v>1605</v>
      </c>
      <c r="E2872" s="29" t="s">
        <v>1605</v>
      </c>
      <c r="F2872" s="29" t="s">
        <v>1606</v>
      </c>
      <c r="G2872" s="29" t="s">
        <v>1975</v>
      </c>
      <c r="H2872" s="30">
        <v>44603</v>
      </c>
      <c r="I2872" s="30">
        <v>46752</v>
      </c>
      <c r="J2872" s="30" t="s">
        <v>1921</v>
      </c>
      <c r="K2872" s="29" t="s">
        <v>2517</v>
      </c>
      <c r="L2872" s="29" t="s">
        <v>2518</v>
      </c>
      <c r="M2872" s="29" t="s">
        <v>1978</v>
      </c>
      <c r="N2872" s="29" t="s">
        <v>1990</v>
      </c>
      <c r="O2872" s="29" t="s">
        <v>1991</v>
      </c>
      <c r="P2872" s="29" t="s">
        <v>1981</v>
      </c>
      <c r="Q2872" s="29" t="s">
        <v>1982</v>
      </c>
      <c r="R2872" s="30">
        <v>45788</v>
      </c>
      <c r="S2872" s="30"/>
      <c r="T2872" s="30">
        <v>45819</v>
      </c>
      <c r="U2872" s="30"/>
      <c r="V2872" s="29" t="s">
        <v>2000</v>
      </c>
      <c r="W2872" s="29" t="s">
        <v>2001</v>
      </c>
      <c r="X2872" s="30">
        <v>44603</v>
      </c>
      <c r="Y2872" s="29" t="s">
        <v>1985</v>
      </c>
    </row>
    <row r="2873" spans="1:25" x14ac:dyDescent="0.25">
      <c r="A2873" s="28" t="s">
        <v>2515</v>
      </c>
      <c r="B2873" s="29" t="s">
        <v>2516</v>
      </c>
      <c r="C2873" s="29" t="s">
        <v>1604</v>
      </c>
      <c r="D2873" s="29" t="s">
        <v>1605</v>
      </c>
      <c r="E2873" s="29" t="s">
        <v>1605</v>
      </c>
      <c r="F2873" s="29" t="s">
        <v>1606</v>
      </c>
      <c r="G2873" s="29" t="s">
        <v>1975</v>
      </c>
      <c r="H2873" s="30">
        <v>44603</v>
      </c>
      <c r="I2873" s="30">
        <v>46752</v>
      </c>
      <c r="J2873" s="30" t="s">
        <v>1921</v>
      </c>
      <c r="K2873" s="29" t="s">
        <v>2517</v>
      </c>
      <c r="L2873" s="29" t="s">
        <v>2518</v>
      </c>
      <c r="M2873" s="29" t="s">
        <v>1978</v>
      </c>
      <c r="N2873" s="29" t="s">
        <v>1992</v>
      </c>
      <c r="O2873" s="29" t="s">
        <v>1993</v>
      </c>
      <c r="P2873" s="29" t="s">
        <v>1981</v>
      </c>
      <c r="Q2873" s="29" t="s">
        <v>1982</v>
      </c>
      <c r="R2873" s="30">
        <v>45717</v>
      </c>
      <c r="S2873" s="30"/>
      <c r="T2873" s="30">
        <v>45788</v>
      </c>
      <c r="U2873" s="30"/>
      <c r="V2873" s="29" t="s">
        <v>2000</v>
      </c>
      <c r="W2873" s="29" t="s">
        <v>2001</v>
      </c>
      <c r="X2873" s="30">
        <v>44603</v>
      </c>
      <c r="Y2873" s="29" t="s">
        <v>1985</v>
      </c>
    </row>
    <row r="2874" spans="1:25" x14ac:dyDescent="0.25">
      <c r="A2874" s="28" t="s">
        <v>2515</v>
      </c>
      <c r="B2874" s="29" t="s">
        <v>2516</v>
      </c>
      <c r="C2874" s="29" t="s">
        <v>1604</v>
      </c>
      <c r="D2874" s="29" t="s">
        <v>1605</v>
      </c>
      <c r="E2874" s="29" t="s">
        <v>1605</v>
      </c>
      <c r="F2874" s="29" t="s">
        <v>1606</v>
      </c>
      <c r="G2874" s="29" t="s">
        <v>1975</v>
      </c>
      <c r="H2874" s="30">
        <v>44603</v>
      </c>
      <c r="I2874" s="30">
        <v>46752</v>
      </c>
      <c r="J2874" s="30" t="s">
        <v>1921</v>
      </c>
      <c r="K2874" s="29" t="s">
        <v>2517</v>
      </c>
      <c r="L2874" s="29" t="s">
        <v>2518</v>
      </c>
      <c r="M2874" s="29" t="s">
        <v>1978</v>
      </c>
      <c r="N2874" s="29" t="s">
        <v>1994</v>
      </c>
      <c r="O2874" s="29" t="s">
        <v>1995</v>
      </c>
      <c r="P2874" s="29" t="s">
        <v>1981</v>
      </c>
      <c r="Q2874" s="29" t="s">
        <v>1982</v>
      </c>
      <c r="R2874" s="30">
        <v>45838</v>
      </c>
      <c r="S2874" s="30"/>
      <c r="T2874" s="30">
        <v>46397</v>
      </c>
      <c r="U2874" s="30"/>
      <c r="V2874" s="29" t="s">
        <v>2000</v>
      </c>
      <c r="W2874" s="29" t="s">
        <v>2001</v>
      </c>
      <c r="X2874" s="30">
        <v>44603</v>
      </c>
      <c r="Y2874" s="29" t="s">
        <v>1985</v>
      </c>
    </row>
    <row r="2875" spans="1:25" x14ac:dyDescent="0.25">
      <c r="A2875" s="28" t="s">
        <v>2515</v>
      </c>
      <c r="B2875" s="29" t="s">
        <v>2516</v>
      </c>
      <c r="C2875" s="29" t="s">
        <v>1604</v>
      </c>
      <c r="D2875" s="29" t="s">
        <v>1605</v>
      </c>
      <c r="E2875" s="29" t="s">
        <v>1605</v>
      </c>
      <c r="F2875" s="29" t="s">
        <v>1606</v>
      </c>
      <c r="G2875" s="29" t="s">
        <v>1975</v>
      </c>
      <c r="H2875" s="30">
        <v>44603</v>
      </c>
      <c r="I2875" s="30">
        <v>46752</v>
      </c>
      <c r="J2875" s="30" t="s">
        <v>1921</v>
      </c>
      <c r="K2875" s="29" t="s">
        <v>2517</v>
      </c>
      <c r="L2875" s="29" t="s">
        <v>2518</v>
      </c>
      <c r="M2875" s="29" t="s">
        <v>1978</v>
      </c>
      <c r="N2875" s="29" t="s">
        <v>1996</v>
      </c>
      <c r="O2875" s="29" t="s">
        <v>1997</v>
      </c>
      <c r="P2875" s="29" t="s">
        <v>1981</v>
      </c>
      <c r="Q2875" s="29" t="s">
        <v>1982</v>
      </c>
      <c r="R2875" s="30">
        <v>46398</v>
      </c>
      <c r="S2875" s="30"/>
      <c r="T2875" s="30">
        <v>46579</v>
      </c>
      <c r="U2875" s="30"/>
      <c r="V2875" s="29" t="s">
        <v>2000</v>
      </c>
      <c r="W2875" s="29" t="s">
        <v>2001</v>
      </c>
      <c r="X2875" s="30">
        <v>44603</v>
      </c>
      <c r="Y2875" s="29" t="s">
        <v>1985</v>
      </c>
    </row>
    <row r="2876" spans="1:25" x14ac:dyDescent="0.25">
      <c r="A2876" s="28" t="s">
        <v>2111</v>
      </c>
      <c r="B2876" s="29" t="s">
        <v>2112</v>
      </c>
      <c r="C2876" s="29" t="s">
        <v>431</v>
      </c>
      <c r="D2876" s="29" t="s">
        <v>2125</v>
      </c>
      <c r="E2876" s="29" t="s">
        <v>432</v>
      </c>
      <c r="F2876" s="29" t="s">
        <v>433</v>
      </c>
      <c r="G2876" s="29" t="s">
        <v>1975</v>
      </c>
      <c r="H2876" s="30">
        <v>43101</v>
      </c>
      <c r="I2876" s="30">
        <v>45291</v>
      </c>
      <c r="J2876" s="30" t="s">
        <v>1921</v>
      </c>
      <c r="K2876" s="29" t="s">
        <v>2114</v>
      </c>
      <c r="L2876" s="29" t="s">
        <v>2115</v>
      </c>
      <c r="M2876" s="29" t="s">
        <v>1978</v>
      </c>
      <c r="N2876" s="29" t="s">
        <v>1979</v>
      </c>
      <c r="O2876" s="29" t="s">
        <v>1980</v>
      </c>
      <c r="P2876" s="29" t="s">
        <v>1981</v>
      </c>
      <c r="Q2876" s="29" t="s">
        <v>1982</v>
      </c>
      <c r="R2876" s="30">
        <v>43101</v>
      </c>
      <c r="S2876" s="30">
        <v>45237</v>
      </c>
      <c r="T2876" s="30">
        <v>43281</v>
      </c>
      <c r="U2876" s="30">
        <v>45287</v>
      </c>
      <c r="V2876" s="29" t="s">
        <v>1983</v>
      </c>
      <c r="W2876" s="29" t="s">
        <v>1984</v>
      </c>
      <c r="X2876" s="30">
        <v>43101</v>
      </c>
      <c r="Y2876" s="29" t="s">
        <v>1985</v>
      </c>
    </row>
    <row r="2877" spans="1:25" x14ac:dyDescent="0.25">
      <c r="A2877" s="28" t="s">
        <v>2111</v>
      </c>
      <c r="B2877" s="29" t="s">
        <v>2112</v>
      </c>
      <c r="C2877" s="29" t="s">
        <v>431</v>
      </c>
      <c r="D2877" s="29" t="s">
        <v>2125</v>
      </c>
      <c r="E2877" s="29" t="s">
        <v>432</v>
      </c>
      <c r="F2877" s="29" t="s">
        <v>433</v>
      </c>
      <c r="G2877" s="29" t="s">
        <v>1975</v>
      </c>
      <c r="H2877" s="30">
        <v>43101</v>
      </c>
      <c r="I2877" s="30">
        <v>45291</v>
      </c>
      <c r="J2877" s="30" t="s">
        <v>1921</v>
      </c>
      <c r="K2877" s="29" t="s">
        <v>2114</v>
      </c>
      <c r="L2877" s="29" t="s">
        <v>2115</v>
      </c>
      <c r="M2877" s="29" t="s">
        <v>1978</v>
      </c>
      <c r="N2877" s="29" t="s">
        <v>1986</v>
      </c>
      <c r="O2877" s="29" t="s">
        <v>1987</v>
      </c>
      <c r="P2877" s="29" t="s">
        <v>1981</v>
      </c>
      <c r="Q2877" s="29" t="s">
        <v>1982</v>
      </c>
      <c r="R2877" s="30">
        <v>43282</v>
      </c>
      <c r="S2877" s="30">
        <v>45237</v>
      </c>
      <c r="T2877" s="30">
        <v>43465</v>
      </c>
      <c r="U2877" s="30">
        <v>45287</v>
      </c>
      <c r="V2877" s="29" t="s">
        <v>1983</v>
      </c>
      <c r="W2877" s="29" t="s">
        <v>1984</v>
      </c>
      <c r="X2877" s="30">
        <v>43101</v>
      </c>
      <c r="Y2877" s="29" t="s">
        <v>1985</v>
      </c>
    </row>
    <row r="2878" spans="1:25" x14ac:dyDescent="0.25">
      <c r="A2878" s="28" t="s">
        <v>2111</v>
      </c>
      <c r="B2878" s="29" t="s">
        <v>2112</v>
      </c>
      <c r="C2878" s="29" t="s">
        <v>431</v>
      </c>
      <c r="D2878" s="29" t="s">
        <v>2125</v>
      </c>
      <c r="E2878" s="29" t="s">
        <v>432</v>
      </c>
      <c r="F2878" s="29" t="s">
        <v>433</v>
      </c>
      <c r="G2878" s="29" t="s">
        <v>1975</v>
      </c>
      <c r="H2878" s="30">
        <v>43101</v>
      </c>
      <c r="I2878" s="30">
        <v>45291</v>
      </c>
      <c r="J2878" s="30" t="s">
        <v>1921</v>
      </c>
      <c r="K2878" s="29" t="s">
        <v>2114</v>
      </c>
      <c r="L2878" s="29" t="s">
        <v>2115</v>
      </c>
      <c r="M2878" s="29" t="s">
        <v>1978</v>
      </c>
      <c r="N2878" s="29" t="s">
        <v>1988</v>
      </c>
      <c r="O2878" s="29" t="s">
        <v>1989</v>
      </c>
      <c r="P2878" s="29" t="s">
        <v>1981</v>
      </c>
      <c r="Q2878" s="29" t="s">
        <v>1982</v>
      </c>
      <c r="R2878" s="30">
        <v>45237</v>
      </c>
      <c r="S2878" s="30">
        <v>45264</v>
      </c>
      <c r="T2878" s="30">
        <v>45677</v>
      </c>
      <c r="U2878" s="30"/>
      <c r="V2878" s="29" t="s">
        <v>1983</v>
      </c>
      <c r="W2878" s="29" t="s">
        <v>1984</v>
      </c>
      <c r="X2878" s="30">
        <v>43101</v>
      </c>
      <c r="Y2878" s="29" t="s">
        <v>1985</v>
      </c>
    </row>
    <row r="2879" spans="1:25" x14ac:dyDescent="0.25">
      <c r="A2879" s="28" t="s">
        <v>2111</v>
      </c>
      <c r="B2879" s="29" t="s">
        <v>2112</v>
      </c>
      <c r="C2879" s="29" t="s">
        <v>431</v>
      </c>
      <c r="D2879" s="29" t="s">
        <v>2125</v>
      </c>
      <c r="E2879" s="29" t="s">
        <v>432</v>
      </c>
      <c r="F2879" s="29" t="s">
        <v>433</v>
      </c>
      <c r="G2879" s="29" t="s">
        <v>1975</v>
      </c>
      <c r="H2879" s="30">
        <v>43101</v>
      </c>
      <c r="I2879" s="30">
        <v>45291</v>
      </c>
      <c r="J2879" s="30" t="s">
        <v>1921</v>
      </c>
      <c r="K2879" s="29" t="s">
        <v>2114</v>
      </c>
      <c r="L2879" s="29" t="s">
        <v>2115</v>
      </c>
      <c r="M2879" s="29" t="s">
        <v>1978</v>
      </c>
      <c r="N2879" s="29" t="s">
        <v>1990</v>
      </c>
      <c r="O2879" s="29" t="s">
        <v>1991</v>
      </c>
      <c r="P2879" s="29" t="s">
        <v>1981</v>
      </c>
      <c r="Q2879" s="29" t="s">
        <v>1982</v>
      </c>
      <c r="R2879" s="30">
        <v>45708</v>
      </c>
      <c r="S2879" s="30"/>
      <c r="T2879" s="30">
        <v>45736</v>
      </c>
      <c r="U2879" s="30"/>
      <c r="V2879" s="29" t="s">
        <v>1983</v>
      </c>
      <c r="W2879" s="29" t="s">
        <v>1984</v>
      </c>
      <c r="X2879" s="30">
        <v>43101</v>
      </c>
      <c r="Y2879" s="29" t="s">
        <v>1985</v>
      </c>
    </row>
    <row r="2880" spans="1:25" x14ac:dyDescent="0.25">
      <c r="A2880" s="28" t="s">
        <v>2111</v>
      </c>
      <c r="B2880" s="29" t="s">
        <v>2112</v>
      </c>
      <c r="C2880" s="29" t="s">
        <v>431</v>
      </c>
      <c r="D2880" s="29" t="s">
        <v>2125</v>
      </c>
      <c r="E2880" s="29" t="s">
        <v>432</v>
      </c>
      <c r="F2880" s="29" t="s">
        <v>433</v>
      </c>
      <c r="G2880" s="29" t="s">
        <v>1975</v>
      </c>
      <c r="H2880" s="30">
        <v>43101</v>
      </c>
      <c r="I2880" s="30">
        <v>45291</v>
      </c>
      <c r="J2880" s="30" t="s">
        <v>1921</v>
      </c>
      <c r="K2880" s="29" t="s">
        <v>2114</v>
      </c>
      <c r="L2880" s="29" t="s">
        <v>2115</v>
      </c>
      <c r="M2880" s="29" t="s">
        <v>1978</v>
      </c>
      <c r="N2880" s="29" t="s">
        <v>1992</v>
      </c>
      <c r="O2880" s="29" t="s">
        <v>1993</v>
      </c>
      <c r="P2880" s="29" t="s">
        <v>1981</v>
      </c>
      <c r="Q2880" s="29" t="s">
        <v>1982</v>
      </c>
      <c r="R2880" s="30">
        <v>45689</v>
      </c>
      <c r="S2880" s="30"/>
      <c r="T2880" s="30">
        <v>45708</v>
      </c>
      <c r="U2880" s="30"/>
      <c r="V2880" s="29" t="s">
        <v>1983</v>
      </c>
      <c r="W2880" s="29" t="s">
        <v>1984</v>
      </c>
      <c r="X2880" s="30">
        <v>43101</v>
      </c>
      <c r="Y2880" s="29" t="s">
        <v>1985</v>
      </c>
    </row>
    <row r="2881" spans="1:25" x14ac:dyDescent="0.25">
      <c r="A2881" s="28" t="s">
        <v>2111</v>
      </c>
      <c r="B2881" s="29" t="s">
        <v>2112</v>
      </c>
      <c r="C2881" s="29" t="s">
        <v>431</v>
      </c>
      <c r="D2881" s="29" t="s">
        <v>2125</v>
      </c>
      <c r="E2881" s="29" t="s">
        <v>432</v>
      </c>
      <c r="F2881" s="29" t="s">
        <v>433</v>
      </c>
      <c r="G2881" s="29" t="s">
        <v>1975</v>
      </c>
      <c r="H2881" s="30">
        <v>43101</v>
      </c>
      <c r="I2881" s="30">
        <v>45291</v>
      </c>
      <c r="J2881" s="30" t="s">
        <v>1921</v>
      </c>
      <c r="K2881" s="29" t="s">
        <v>2114</v>
      </c>
      <c r="L2881" s="29" t="s">
        <v>2115</v>
      </c>
      <c r="M2881" s="29" t="s">
        <v>1978</v>
      </c>
      <c r="N2881" s="29" t="s">
        <v>1994</v>
      </c>
      <c r="O2881" s="29" t="s">
        <v>1995</v>
      </c>
      <c r="P2881" s="29" t="s">
        <v>1981</v>
      </c>
      <c r="Q2881" s="29" t="s">
        <v>1982</v>
      </c>
      <c r="R2881" s="30">
        <v>45748</v>
      </c>
      <c r="S2881" s="30"/>
      <c r="T2881" s="30">
        <v>46264</v>
      </c>
      <c r="U2881" s="30"/>
      <c r="V2881" s="29" t="s">
        <v>1983</v>
      </c>
      <c r="W2881" s="29" t="s">
        <v>1984</v>
      </c>
      <c r="X2881" s="30">
        <v>43101</v>
      </c>
      <c r="Y2881" s="29" t="s">
        <v>1985</v>
      </c>
    </row>
    <row r="2882" spans="1:25" x14ac:dyDescent="0.25">
      <c r="A2882" s="28" t="s">
        <v>2111</v>
      </c>
      <c r="B2882" s="29" t="s">
        <v>2112</v>
      </c>
      <c r="C2882" s="29" t="s">
        <v>431</v>
      </c>
      <c r="D2882" s="29" t="s">
        <v>2125</v>
      </c>
      <c r="E2882" s="29" t="s">
        <v>432</v>
      </c>
      <c r="F2882" s="29" t="s">
        <v>433</v>
      </c>
      <c r="G2882" s="29" t="s">
        <v>1975</v>
      </c>
      <c r="H2882" s="30">
        <v>43101</v>
      </c>
      <c r="I2882" s="30">
        <v>45291</v>
      </c>
      <c r="J2882" s="30" t="s">
        <v>1921</v>
      </c>
      <c r="K2882" s="29" t="s">
        <v>2114</v>
      </c>
      <c r="L2882" s="29" t="s">
        <v>2115</v>
      </c>
      <c r="M2882" s="29" t="s">
        <v>1978</v>
      </c>
      <c r="N2882" s="29" t="s">
        <v>1996</v>
      </c>
      <c r="O2882" s="29" t="s">
        <v>1997</v>
      </c>
      <c r="P2882" s="29" t="s">
        <v>1981</v>
      </c>
      <c r="Q2882" s="29" t="s">
        <v>1982</v>
      </c>
      <c r="R2882" s="30">
        <v>46082</v>
      </c>
      <c r="S2882" s="30"/>
      <c r="T2882" s="30">
        <v>46172</v>
      </c>
      <c r="U2882" s="30"/>
      <c r="V2882" s="29" t="s">
        <v>1983</v>
      </c>
      <c r="W2882" s="29" t="s">
        <v>1984</v>
      </c>
      <c r="X2882" s="30">
        <v>43101</v>
      </c>
      <c r="Y2882" s="29" t="s">
        <v>1985</v>
      </c>
    </row>
    <row r="2883" spans="1:25" x14ac:dyDescent="0.25">
      <c r="A2883" s="28" t="s">
        <v>2111</v>
      </c>
      <c r="B2883" s="29" t="s">
        <v>2112</v>
      </c>
      <c r="C2883" s="29" t="s">
        <v>443</v>
      </c>
      <c r="D2883" s="29" t="s">
        <v>2129</v>
      </c>
      <c r="E2883" s="29" t="s">
        <v>444</v>
      </c>
      <c r="F2883" s="29" t="s">
        <v>445</v>
      </c>
      <c r="G2883" s="29" t="s">
        <v>1975</v>
      </c>
      <c r="H2883" s="30">
        <v>42491</v>
      </c>
      <c r="I2883" s="30">
        <v>45291</v>
      </c>
      <c r="J2883" s="30" t="s">
        <v>1921</v>
      </c>
      <c r="K2883" s="29" t="s">
        <v>2114</v>
      </c>
      <c r="L2883" s="29" t="s">
        <v>2115</v>
      </c>
      <c r="M2883" s="29" t="s">
        <v>1978</v>
      </c>
      <c r="N2883" s="29" t="s">
        <v>1979</v>
      </c>
      <c r="O2883" s="29" t="s">
        <v>1980</v>
      </c>
      <c r="P2883" s="29" t="s">
        <v>1981</v>
      </c>
      <c r="Q2883" s="29" t="s">
        <v>1982</v>
      </c>
      <c r="R2883" s="30">
        <v>44593</v>
      </c>
      <c r="S2883" s="30">
        <v>44785</v>
      </c>
      <c r="T2883" s="30">
        <v>44683</v>
      </c>
      <c r="U2883" s="30">
        <v>44893</v>
      </c>
      <c r="V2883" s="29" t="s">
        <v>1983</v>
      </c>
      <c r="W2883" s="29" t="s">
        <v>1984</v>
      </c>
      <c r="X2883" s="30">
        <v>43221</v>
      </c>
      <c r="Y2883" s="29" t="s">
        <v>2002</v>
      </c>
    </row>
    <row r="2884" spans="1:25" x14ac:dyDescent="0.25">
      <c r="A2884" s="28" t="s">
        <v>2111</v>
      </c>
      <c r="B2884" s="29" t="s">
        <v>2112</v>
      </c>
      <c r="C2884" s="29" t="s">
        <v>443</v>
      </c>
      <c r="D2884" s="29" t="s">
        <v>2129</v>
      </c>
      <c r="E2884" s="29" t="s">
        <v>444</v>
      </c>
      <c r="F2884" s="29" t="s">
        <v>445</v>
      </c>
      <c r="G2884" s="29" t="s">
        <v>1975</v>
      </c>
      <c r="H2884" s="30">
        <v>42491</v>
      </c>
      <c r="I2884" s="30">
        <v>45291</v>
      </c>
      <c r="J2884" s="30" t="s">
        <v>1921</v>
      </c>
      <c r="K2884" s="29" t="s">
        <v>2114</v>
      </c>
      <c r="L2884" s="29" t="s">
        <v>2115</v>
      </c>
      <c r="M2884" s="29" t="s">
        <v>1978</v>
      </c>
      <c r="N2884" s="29" t="s">
        <v>1986</v>
      </c>
      <c r="O2884" s="29" t="s">
        <v>1987</v>
      </c>
      <c r="P2884" s="29" t="s">
        <v>1981</v>
      </c>
      <c r="Q2884" s="29" t="s">
        <v>1982</v>
      </c>
      <c r="R2884" s="30">
        <v>44593</v>
      </c>
      <c r="S2884" s="30">
        <v>44785</v>
      </c>
      <c r="T2884" s="30">
        <v>44683</v>
      </c>
      <c r="U2884" s="30">
        <v>44893</v>
      </c>
      <c r="V2884" s="29" t="s">
        <v>1983</v>
      </c>
      <c r="W2884" s="29" t="s">
        <v>1984</v>
      </c>
      <c r="X2884" s="30">
        <v>43221</v>
      </c>
      <c r="Y2884" s="29" t="s">
        <v>2002</v>
      </c>
    </row>
    <row r="2885" spans="1:25" x14ac:dyDescent="0.25">
      <c r="A2885" s="28" t="s">
        <v>2111</v>
      </c>
      <c r="B2885" s="29" t="s">
        <v>2112</v>
      </c>
      <c r="C2885" s="29" t="s">
        <v>443</v>
      </c>
      <c r="D2885" s="29" t="s">
        <v>2129</v>
      </c>
      <c r="E2885" s="29" t="s">
        <v>444</v>
      </c>
      <c r="F2885" s="29" t="s">
        <v>445</v>
      </c>
      <c r="G2885" s="29" t="s">
        <v>1975</v>
      </c>
      <c r="H2885" s="30">
        <v>42491</v>
      </c>
      <c r="I2885" s="30">
        <v>45291</v>
      </c>
      <c r="J2885" s="30" t="s">
        <v>1921</v>
      </c>
      <c r="K2885" s="29" t="s">
        <v>2114</v>
      </c>
      <c r="L2885" s="29" t="s">
        <v>2115</v>
      </c>
      <c r="M2885" s="29" t="s">
        <v>1978</v>
      </c>
      <c r="N2885" s="29" t="s">
        <v>1988</v>
      </c>
      <c r="O2885" s="29" t="s">
        <v>1989</v>
      </c>
      <c r="P2885" s="29" t="s">
        <v>1981</v>
      </c>
      <c r="Q2885" s="29" t="s">
        <v>1982</v>
      </c>
      <c r="R2885" s="30">
        <v>45108</v>
      </c>
      <c r="S2885" s="30">
        <v>45108</v>
      </c>
      <c r="T2885" s="30">
        <v>45477</v>
      </c>
      <c r="U2885" s="30">
        <v>45477</v>
      </c>
      <c r="V2885" s="29" t="s">
        <v>1983</v>
      </c>
      <c r="W2885" s="29" t="s">
        <v>1984</v>
      </c>
      <c r="X2885" s="30">
        <v>43221</v>
      </c>
      <c r="Y2885" s="29" t="s">
        <v>2002</v>
      </c>
    </row>
    <row r="2886" spans="1:25" x14ac:dyDescent="0.25">
      <c r="A2886" s="28" t="s">
        <v>2111</v>
      </c>
      <c r="B2886" s="29" t="s">
        <v>2112</v>
      </c>
      <c r="C2886" s="29" t="s">
        <v>443</v>
      </c>
      <c r="D2886" s="29" t="s">
        <v>2129</v>
      </c>
      <c r="E2886" s="29" t="s">
        <v>444</v>
      </c>
      <c r="F2886" s="29" t="s">
        <v>445</v>
      </c>
      <c r="G2886" s="29" t="s">
        <v>1975</v>
      </c>
      <c r="H2886" s="30">
        <v>42491</v>
      </c>
      <c r="I2886" s="30">
        <v>45291</v>
      </c>
      <c r="J2886" s="30" t="s">
        <v>1921</v>
      </c>
      <c r="K2886" s="29" t="s">
        <v>2114</v>
      </c>
      <c r="L2886" s="29" t="s">
        <v>2115</v>
      </c>
      <c r="M2886" s="29" t="s">
        <v>1978</v>
      </c>
      <c r="N2886" s="29" t="s">
        <v>1990</v>
      </c>
      <c r="O2886" s="29" t="s">
        <v>1991</v>
      </c>
      <c r="P2886" s="29" t="s">
        <v>1981</v>
      </c>
      <c r="Q2886" s="29" t="s">
        <v>1982</v>
      </c>
      <c r="R2886" s="30">
        <v>45478</v>
      </c>
      <c r="S2886" s="30">
        <v>45478</v>
      </c>
      <c r="T2886" s="30">
        <v>45504</v>
      </c>
      <c r="U2886" s="30">
        <v>45505</v>
      </c>
      <c r="V2886" s="29" t="s">
        <v>1983</v>
      </c>
      <c r="W2886" s="29" t="s">
        <v>1984</v>
      </c>
      <c r="X2886" s="30">
        <v>43221</v>
      </c>
      <c r="Y2886" s="29" t="s">
        <v>2002</v>
      </c>
    </row>
    <row r="2887" spans="1:25" x14ac:dyDescent="0.25">
      <c r="A2887" s="28" t="s">
        <v>2111</v>
      </c>
      <c r="B2887" s="29" t="s">
        <v>2112</v>
      </c>
      <c r="C2887" s="29" t="s">
        <v>443</v>
      </c>
      <c r="D2887" s="29" t="s">
        <v>2129</v>
      </c>
      <c r="E2887" s="29" t="s">
        <v>444</v>
      </c>
      <c r="F2887" s="29" t="s">
        <v>445</v>
      </c>
      <c r="G2887" s="29" t="s">
        <v>1975</v>
      </c>
      <c r="H2887" s="30">
        <v>42491</v>
      </c>
      <c r="I2887" s="30">
        <v>45291</v>
      </c>
      <c r="J2887" s="30" t="s">
        <v>1921</v>
      </c>
      <c r="K2887" s="29" t="s">
        <v>2114</v>
      </c>
      <c r="L2887" s="29" t="s">
        <v>2115</v>
      </c>
      <c r="M2887" s="29" t="s">
        <v>1978</v>
      </c>
      <c r="N2887" s="29" t="s">
        <v>1992</v>
      </c>
      <c r="O2887" s="29" t="s">
        <v>1993</v>
      </c>
      <c r="P2887" s="29" t="s">
        <v>1981</v>
      </c>
      <c r="Q2887" s="29" t="s">
        <v>1982</v>
      </c>
      <c r="R2887" s="30">
        <v>45505</v>
      </c>
      <c r="S2887" s="30">
        <v>45505</v>
      </c>
      <c r="T2887" s="30">
        <v>45505</v>
      </c>
      <c r="U2887" s="30">
        <v>45505</v>
      </c>
      <c r="V2887" s="29" t="s">
        <v>1983</v>
      </c>
      <c r="W2887" s="29" t="s">
        <v>1984</v>
      </c>
      <c r="X2887" s="30">
        <v>43221</v>
      </c>
      <c r="Y2887" s="29" t="s">
        <v>2002</v>
      </c>
    </row>
    <row r="2888" spans="1:25" x14ac:dyDescent="0.25">
      <c r="A2888" s="28" t="s">
        <v>2111</v>
      </c>
      <c r="B2888" s="29" t="s">
        <v>2112</v>
      </c>
      <c r="C2888" s="29" t="s">
        <v>443</v>
      </c>
      <c r="D2888" s="29" t="s">
        <v>2129</v>
      </c>
      <c r="E2888" s="29" t="s">
        <v>444</v>
      </c>
      <c r="F2888" s="29" t="s">
        <v>445</v>
      </c>
      <c r="G2888" s="29" t="s">
        <v>1975</v>
      </c>
      <c r="H2888" s="30">
        <v>42491</v>
      </c>
      <c r="I2888" s="30">
        <v>45291</v>
      </c>
      <c r="J2888" s="30" t="s">
        <v>1921</v>
      </c>
      <c r="K2888" s="29" t="s">
        <v>2114</v>
      </c>
      <c r="L2888" s="29" t="s">
        <v>2115</v>
      </c>
      <c r="M2888" s="29" t="s">
        <v>1978</v>
      </c>
      <c r="N2888" s="29" t="s">
        <v>1994</v>
      </c>
      <c r="O2888" s="29" t="s">
        <v>1995</v>
      </c>
      <c r="P2888" s="29" t="s">
        <v>1981</v>
      </c>
      <c r="Q2888" s="29" t="s">
        <v>1982</v>
      </c>
      <c r="R2888" s="30">
        <v>45505</v>
      </c>
      <c r="S2888" s="30">
        <v>45506</v>
      </c>
      <c r="T2888" s="30">
        <v>45991</v>
      </c>
      <c r="U2888" s="30"/>
      <c r="V2888" s="29" t="s">
        <v>1983</v>
      </c>
      <c r="W2888" s="29" t="s">
        <v>1984</v>
      </c>
      <c r="X2888" s="30">
        <v>43221</v>
      </c>
      <c r="Y2888" s="29" t="s">
        <v>2002</v>
      </c>
    </row>
    <row r="2889" spans="1:25" x14ac:dyDescent="0.25">
      <c r="A2889" s="28" t="s">
        <v>2111</v>
      </c>
      <c r="B2889" s="29" t="s">
        <v>2112</v>
      </c>
      <c r="C2889" s="29" t="s">
        <v>443</v>
      </c>
      <c r="D2889" s="29" t="s">
        <v>2129</v>
      </c>
      <c r="E2889" s="29" t="s">
        <v>444</v>
      </c>
      <c r="F2889" s="29" t="s">
        <v>445</v>
      </c>
      <c r="G2889" s="29" t="s">
        <v>1975</v>
      </c>
      <c r="H2889" s="30">
        <v>42491</v>
      </c>
      <c r="I2889" s="30">
        <v>45291</v>
      </c>
      <c r="J2889" s="30" t="s">
        <v>1921</v>
      </c>
      <c r="K2889" s="29" t="s">
        <v>2114</v>
      </c>
      <c r="L2889" s="29" t="s">
        <v>2115</v>
      </c>
      <c r="M2889" s="29" t="s">
        <v>1978</v>
      </c>
      <c r="N2889" s="29" t="s">
        <v>1996</v>
      </c>
      <c r="O2889" s="29" t="s">
        <v>1997</v>
      </c>
      <c r="P2889" s="29" t="s">
        <v>1981</v>
      </c>
      <c r="Q2889" s="29" t="s">
        <v>1982</v>
      </c>
      <c r="R2889" s="30">
        <v>45530</v>
      </c>
      <c r="S2889" s="30">
        <v>45530</v>
      </c>
      <c r="T2889" s="30">
        <v>46022</v>
      </c>
      <c r="U2889" s="30"/>
      <c r="V2889" s="29" t="s">
        <v>1983</v>
      </c>
      <c r="W2889" s="29" t="s">
        <v>1984</v>
      </c>
      <c r="X2889" s="30">
        <v>43221</v>
      </c>
      <c r="Y2889" s="29" t="s">
        <v>2002</v>
      </c>
    </row>
    <row r="2890" spans="1:25" x14ac:dyDescent="0.25">
      <c r="A2890" s="28" t="s">
        <v>2111</v>
      </c>
      <c r="B2890" s="29" t="s">
        <v>2112</v>
      </c>
      <c r="C2890" s="29" t="s">
        <v>413</v>
      </c>
      <c r="D2890" s="29" t="s">
        <v>2119</v>
      </c>
      <c r="E2890" s="29" t="s">
        <v>414</v>
      </c>
      <c r="F2890" s="29" t="s">
        <v>415</v>
      </c>
      <c r="G2890" s="29" t="s">
        <v>1975</v>
      </c>
      <c r="H2890" s="30">
        <v>42491</v>
      </c>
      <c r="I2890" s="30">
        <v>45291</v>
      </c>
      <c r="J2890" s="30" t="s">
        <v>1921</v>
      </c>
      <c r="K2890" s="29" t="s">
        <v>2114</v>
      </c>
      <c r="L2890" s="29" t="s">
        <v>2115</v>
      </c>
      <c r="M2890" s="29" t="s">
        <v>1978</v>
      </c>
      <c r="N2890" s="29" t="s">
        <v>1979</v>
      </c>
      <c r="O2890" s="29" t="s">
        <v>1980</v>
      </c>
      <c r="P2890" s="29" t="s">
        <v>1981</v>
      </c>
      <c r="Q2890" s="29" t="s">
        <v>1982</v>
      </c>
      <c r="R2890" s="30">
        <v>44593</v>
      </c>
      <c r="S2890" s="30">
        <v>44700</v>
      </c>
      <c r="T2890" s="30">
        <v>44683</v>
      </c>
      <c r="U2890" s="30">
        <v>44826</v>
      </c>
      <c r="V2890" s="29" t="s">
        <v>1983</v>
      </c>
      <c r="W2890" s="29" t="s">
        <v>1984</v>
      </c>
      <c r="X2890" s="30">
        <v>43221</v>
      </c>
      <c r="Y2890" s="29" t="s">
        <v>2075</v>
      </c>
    </row>
    <row r="2891" spans="1:25" x14ac:dyDescent="0.25">
      <c r="A2891" s="28" t="s">
        <v>2111</v>
      </c>
      <c r="B2891" s="29" t="s">
        <v>2112</v>
      </c>
      <c r="C2891" s="29" t="s">
        <v>413</v>
      </c>
      <c r="D2891" s="29" t="s">
        <v>2119</v>
      </c>
      <c r="E2891" s="29" t="s">
        <v>414</v>
      </c>
      <c r="F2891" s="29" t="s">
        <v>415</v>
      </c>
      <c r="G2891" s="29" t="s">
        <v>1975</v>
      </c>
      <c r="H2891" s="30">
        <v>42491</v>
      </c>
      <c r="I2891" s="30">
        <v>45291</v>
      </c>
      <c r="J2891" s="30" t="s">
        <v>1921</v>
      </c>
      <c r="K2891" s="29" t="s">
        <v>2114</v>
      </c>
      <c r="L2891" s="29" t="s">
        <v>2115</v>
      </c>
      <c r="M2891" s="29" t="s">
        <v>1978</v>
      </c>
      <c r="N2891" s="29" t="s">
        <v>1986</v>
      </c>
      <c r="O2891" s="29" t="s">
        <v>1987</v>
      </c>
      <c r="P2891" s="29" t="s">
        <v>1981</v>
      </c>
      <c r="Q2891" s="29" t="s">
        <v>1982</v>
      </c>
      <c r="R2891" s="30">
        <v>44593</v>
      </c>
      <c r="S2891" s="30">
        <v>44700</v>
      </c>
      <c r="T2891" s="30">
        <v>44683</v>
      </c>
      <c r="U2891" s="30">
        <v>44826</v>
      </c>
      <c r="V2891" s="29" t="s">
        <v>1983</v>
      </c>
      <c r="W2891" s="29" t="s">
        <v>1984</v>
      </c>
      <c r="X2891" s="30">
        <v>43221</v>
      </c>
      <c r="Y2891" s="29" t="s">
        <v>2075</v>
      </c>
    </row>
    <row r="2892" spans="1:25" x14ac:dyDescent="0.25">
      <c r="A2892" s="28" t="s">
        <v>2111</v>
      </c>
      <c r="B2892" s="29" t="s">
        <v>2112</v>
      </c>
      <c r="C2892" s="29" t="s">
        <v>413</v>
      </c>
      <c r="D2892" s="29" t="s">
        <v>2119</v>
      </c>
      <c r="E2892" s="29" t="s">
        <v>414</v>
      </c>
      <c r="F2892" s="29" t="s">
        <v>415</v>
      </c>
      <c r="G2892" s="29" t="s">
        <v>1975</v>
      </c>
      <c r="H2892" s="30">
        <v>42491</v>
      </c>
      <c r="I2892" s="30">
        <v>45291</v>
      </c>
      <c r="J2892" s="30" t="s">
        <v>1921</v>
      </c>
      <c r="K2892" s="29" t="s">
        <v>2114</v>
      </c>
      <c r="L2892" s="29" t="s">
        <v>2115</v>
      </c>
      <c r="M2892" s="29" t="s">
        <v>1978</v>
      </c>
      <c r="N2892" s="29" t="s">
        <v>1988</v>
      </c>
      <c r="O2892" s="29" t="s">
        <v>1989</v>
      </c>
      <c r="P2892" s="29" t="s">
        <v>1981</v>
      </c>
      <c r="Q2892" s="29" t="s">
        <v>1982</v>
      </c>
      <c r="R2892" s="30">
        <v>44684</v>
      </c>
      <c r="S2892" s="30">
        <v>44700</v>
      </c>
      <c r="T2892" s="30">
        <v>44758</v>
      </c>
      <c r="U2892" s="30">
        <v>44826</v>
      </c>
      <c r="V2892" s="29" t="s">
        <v>1983</v>
      </c>
      <c r="W2892" s="29" t="s">
        <v>1984</v>
      </c>
      <c r="X2892" s="30">
        <v>43221</v>
      </c>
      <c r="Y2892" s="29" t="s">
        <v>2075</v>
      </c>
    </row>
    <row r="2893" spans="1:25" x14ac:dyDescent="0.25">
      <c r="A2893" s="28" t="s">
        <v>2111</v>
      </c>
      <c r="B2893" s="29" t="s">
        <v>2112</v>
      </c>
      <c r="C2893" s="29" t="s">
        <v>413</v>
      </c>
      <c r="D2893" s="29" t="s">
        <v>2119</v>
      </c>
      <c r="E2893" s="29" t="s">
        <v>414</v>
      </c>
      <c r="F2893" s="29" t="s">
        <v>415</v>
      </c>
      <c r="G2893" s="29" t="s">
        <v>1975</v>
      </c>
      <c r="H2893" s="30">
        <v>42491</v>
      </c>
      <c r="I2893" s="30">
        <v>45291</v>
      </c>
      <c r="J2893" s="30" t="s">
        <v>1921</v>
      </c>
      <c r="K2893" s="29" t="s">
        <v>2114</v>
      </c>
      <c r="L2893" s="29" t="s">
        <v>2115</v>
      </c>
      <c r="M2893" s="29" t="s">
        <v>1978</v>
      </c>
      <c r="N2893" s="29" t="s">
        <v>1990</v>
      </c>
      <c r="O2893" s="29" t="s">
        <v>1991</v>
      </c>
      <c r="P2893" s="29" t="s">
        <v>1981</v>
      </c>
      <c r="Q2893" s="29" t="s">
        <v>1982</v>
      </c>
      <c r="R2893" s="30">
        <v>44759</v>
      </c>
      <c r="S2893" s="30">
        <v>44700</v>
      </c>
      <c r="T2893" s="30">
        <v>44803</v>
      </c>
      <c r="U2893" s="30">
        <v>44826</v>
      </c>
      <c r="V2893" s="29" t="s">
        <v>1983</v>
      </c>
      <c r="W2893" s="29" t="s">
        <v>1984</v>
      </c>
      <c r="X2893" s="30">
        <v>43221</v>
      </c>
      <c r="Y2893" s="29" t="s">
        <v>2075</v>
      </c>
    </row>
    <row r="2894" spans="1:25" x14ac:dyDescent="0.25">
      <c r="A2894" s="28" t="s">
        <v>2111</v>
      </c>
      <c r="B2894" s="29" t="s">
        <v>2112</v>
      </c>
      <c r="C2894" s="29" t="s">
        <v>413</v>
      </c>
      <c r="D2894" s="29" t="s">
        <v>2119</v>
      </c>
      <c r="E2894" s="29" t="s">
        <v>414</v>
      </c>
      <c r="F2894" s="29" t="s">
        <v>415</v>
      </c>
      <c r="G2894" s="29" t="s">
        <v>1975</v>
      </c>
      <c r="H2894" s="30">
        <v>42491</v>
      </c>
      <c r="I2894" s="30">
        <v>45291</v>
      </c>
      <c r="J2894" s="30" t="s">
        <v>1921</v>
      </c>
      <c r="K2894" s="29" t="s">
        <v>2114</v>
      </c>
      <c r="L2894" s="29" t="s">
        <v>2115</v>
      </c>
      <c r="M2894" s="29" t="s">
        <v>1978</v>
      </c>
      <c r="N2894" s="29" t="s">
        <v>1992</v>
      </c>
      <c r="O2894" s="29" t="s">
        <v>1993</v>
      </c>
      <c r="P2894" s="29" t="s">
        <v>1981</v>
      </c>
      <c r="Q2894" s="29" t="s">
        <v>1982</v>
      </c>
      <c r="R2894" s="30">
        <v>45099</v>
      </c>
      <c r="S2894" s="30">
        <v>45099</v>
      </c>
      <c r="T2894" s="30">
        <v>45099</v>
      </c>
      <c r="U2894" s="30">
        <v>45099</v>
      </c>
      <c r="V2894" s="29" t="s">
        <v>1983</v>
      </c>
      <c r="W2894" s="29" t="s">
        <v>1984</v>
      </c>
      <c r="X2894" s="30">
        <v>43221</v>
      </c>
      <c r="Y2894" s="29" t="s">
        <v>2075</v>
      </c>
    </row>
    <row r="2895" spans="1:25" x14ac:dyDescent="0.25">
      <c r="A2895" s="28" t="s">
        <v>2111</v>
      </c>
      <c r="B2895" s="29" t="s">
        <v>2112</v>
      </c>
      <c r="C2895" s="29" t="s">
        <v>413</v>
      </c>
      <c r="D2895" s="29" t="s">
        <v>2119</v>
      </c>
      <c r="E2895" s="29" t="s">
        <v>414</v>
      </c>
      <c r="F2895" s="29" t="s">
        <v>415</v>
      </c>
      <c r="G2895" s="29" t="s">
        <v>1975</v>
      </c>
      <c r="H2895" s="30">
        <v>42491</v>
      </c>
      <c r="I2895" s="30">
        <v>45291</v>
      </c>
      <c r="J2895" s="30" t="s">
        <v>1921</v>
      </c>
      <c r="K2895" s="29" t="s">
        <v>2114</v>
      </c>
      <c r="L2895" s="29" t="s">
        <v>2115</v>
      </c>
      <c r="M2895" s="29" t="s">
        <v>1978</v>
      </c>
      <c r="N2895" s="29" t="s">
        <v>1994</v>
      </c>
      <c r="O2895" s="29" t="s">
        <v>1995</v>
      </c>
      <c r="P2895" s="29" t="s">
        <v>1981</v>
      </c>
      <c r="Q2895" s="29" t="s">
        <v>1982</v>
      </c>
      <c r="R2895" s="30">
        <v>45108</v>
      </c>
      <c r="S2895" s="30">
        <v>45131</v>
      </c>
      <c r="T2895" s="30">
        <v>45488</v>
      </c>
      <c r="U2895" s="30">
        <v>45415</v>
      </c>
      <c r="V2895" s="29" t="s">
        <v>1983</v>
      </c>
      <c r="W2895" s="29" t="s">
        <v>1984</v>
      </c>
      <c r="X2895" s="30">
        <v>43221</v>
      </c>
      <c r="Y2895" s="29" t="s">
        <v>2075</v>
      </c>
    </row>
    <row r="2896" spans="1:25" x14ac:dyDescent="0.25">
      <c r="A2896" s="28" t="s">
        <v>2111</v>
      </c>
      <c r="B2896" s="29" t="s">
        <v>2112</v>
      </c>
      <c r="C2896" s="29" t="s">
        <v>413</v>
      </c>
      <c r="D2896" s="29" t="s">
        <v>2119</v>
      </c>
      <c r="E2896" s="29" t="s">
        <v>414</v>
      </c>
      <c r="F2896" s="29" t="s">
        <v>415</v>
      </c>
      <c r="G2896" s="29" t="s">
        <v>1975</v>
      </c>
      <c r="H2896" s="30">
        <v>42491</v>
      </c>
      <c r="I2896" s="30">
        <v>45291</v>
      </c>
      <c r="J2896" s="30" t="s">
        <v>1921</v>
      </c>
      <c r="K2896" s="29" t="s">
        <v>2114</v>
      </c>
      <c r="L2896" s="29" t="s">
        <v>2115</v>
      </c>
      <c r="M2896" s="29" t="s">
        <v>1978</v>
      </c>
      <c r="N2896" s="29" t="s">
        <v>1996</v>
      </c>
      <c r="O2896" s="29" t="s">
        <v>1997</v>
      </c>
      <c r="P2896" s="29" t="s">
        <v>1981</v>
      </c>
      <c r="Q2896" s="29" t="s">
        <v>1982</v>
      </c>
      <c r="R2896" s="30">
        <v>45489</v>
      </c>
      <c r="S2896" s="30">
        <v>45553</v>
      </c>
      <c r="T2896" s="30">
        <v>45518</v>
      </c>
      <c r="U2896" s="30">
        <v>45553</v>
      </c>
      <c r="V2896" s="29" t="s">
        <v>1983</v>
      </c>
      <c r="W2896" s="29" t="s">
        <v>1984</v>
      </c>
      <c r="X2896" s="30">
        <v>43221</v>
      </c>
      <c r="Y2896" s="29" t="s">
        <v>2075</v>
      </c>
    </row>
    <row r="2897" spans="1:25" x14ac:dyDescent="0.25">
      <c r="A2897" s="28" t="s">
        <v>2111</v>
      </c>
      <c r="B2897" s="29" t="s">
        <v>2112</v>
      </c>
      <c r="C2897" s="29" t="s">
        <v>440</v>
      </c>
      <c r="D2897" s="29" t="s">
        <v>2128</v>
      </c>
      <c r="E2897" s="29" t="s">
        <v>441</v>
      </c>
      <c r="F2897" s="29" t="s">
        <v>442</v>
      </c>
      <c r="G2897" s="29" t="s">
        <v>1975</v>
      </c>
      <c r="H2897" s="30">
        <v>42491</v>
      </c>
      <c r="I2897" s="30">
        <v>45291</v>
      </c>
      <c r="J2897" s="30" t="s">
        <v>1921</v>
      </c>
      <c r="K2897" s="29" t="s">
        <v>2114</v>
      </c>
      <c r="L2897" s="29" t="s">
        <v>2115</v>
      </c>
      <c r="M2897" s="29" t="s">
        <v>1978</v>
      </c>
      <c r="N2897" s="29" t="s">
        <v>1979</v>
      </c>
      <c r="O2897" s="29" t="s">
        <v>1980</v>
      </c>
      <c r="P2897" s="29" t="s">
        <v>1981</v>
      </c>
      <c r="Q2897" s="29" t="s">
        <v>1982</v>
      </c>
      <c r="R2897" s="30">
        <v>44593</v>
      </c>
      <c r="S2897" s="30">
        <v>44685</v>
      </c>
      <c r="T2897" s="30">
        <v>44683</v>
      </c>
      <c r="U2897" s="30">
        <v>44844</v>
      </c>
      <c r="V2897" s="29" t="s">
        <v>1983</v>
      </c>
      <c r="W2897" s="29" t="s">
        <v>1984</v>
      </c>
      <c r="X2897" s="30">
        <v>43221</v>
      </c>
      <c r="Y2897" s="29" t="s">
        <v>1985</v>
      </c>
    </row>
    <row r="2898" spans="1:25" x14ac:dyDescent="0.25">
      <c r="A2898" s="28" t="s">
        <v>2111</v>
      </c>
      <c r="B2898" s="29" t="s">
        <v>2112</v>
      </c>
      <c r="C2898" s="29" t="s">
        <v>440</v>
      </c>
      <c r="D2898" s="29" t="s">
        <v>2128</v>
      </c>
      <c r="E2898" s="29" t="s">
        <v>441</v>
      </c>
      <c r="F2898" s="29" t="s">
        <v>442</v>
      </c>
      <c r="G2898" s="29" t="s">
        <v>1975</v>
      </c>
      <c r="H2898" s="30">
        <v>42491</v>
      </c>
      <c r="I2898" s="30">
        <v>45291</v>
      </c>
      <c r="J2898" s="30" t="s">
        <v>1921</v>
      </c>
      <c r="K2898" s="29" t="s">
        <v>2114</v>
      </c>
      <c r="L2898" s="29" t="s">
        <v>2115</v>
      </c>
      <c r="M2898" s="29" t="s">
        <v>1978</v>
      </c>
      <c r="N2898" s="29" t="s">
        <v>1986</v>
      </c>
      <c r="O2898" s="29" t="s">
        <v>1987</v>
      </c>
      <c r="P2898" s="29" t="s">
        <v>1981</v>
      </c>
      <c r="Q2898" s="29" t="s">
        <v>1982</v>
      </c>
      <c r="R2898" s="30">
        <v>44593</v>
      </c>
      <c r="S2898" s="30">
        <v>44685</v>
      </c>
      <c r="T2898" s="30">
        <v>44683</v>
      </c>
      <c r="U2898" s="30">
        <v>44844</v>
      </c>
      <c r="V2898" s="29" t="s">
        <v>1983</v>
      </c>
      <c r="W2898" s="29" t="s">
        <v>1984</v>
      </c>
      <c r="X2898" s="30">
        <v>43221</v>
      </c>
      <c r="Y2898" s="29" t="s">
        <v>1985</v>
      </c>
    </row>
    <row r="2899" spans="1:25" x14ac:dyDescent="0.25">
      <c r="A2899" s="28" t="s">
        <v>2111</v>
      </c>
      <c r="B2899" s="29" t="s">
        <v>2112</v>
      </c>
      <c r="C2899" s="29" t="s">
        <v>440</v>
      </c>
      <c r="D2899" s="29" t="s">
        <v>2128</v>
      </c>
      <c r="E2899" s="29" t="s">
        <v>441</v>
      </c>
      <c r="F2899" s="29" t="s">
        <v>442</v>
      </c>
      <c r="G2899" s="29" t="s">
        <v>1975</v>
      </c>
      <c r="H2899" s="30">
        <v>42491</v>
      </c>
      <c r="I2899" s="30">
        <v>45291</v>
      </c>
      <c r="J2899" s="30" t="s">
        <v>1921</v>
      </c>
      <c r="K2899" s="29" t="s">
        <v>2114</v>
      </c>
      <c r="L2899" s="29" t="s">
        <v>2115</v>
      </c>
      <c r="M2899" s="29" t="s">
        <v>1978</v>
      </c>
      <c r="N2899" s="29" t="s">
        <v>1988</v>
      </c>
      <c r="O2899" s="29" t="s">
        <v>1989</v>
      </c>
      <c r="P2899" s="29" t="s">
        <v>1981</v>
      </c>
      <c r="Q2899" s="29" t="s">
        <v>1982</v>
      </c>
      <c r="R2899" s="30">
        <v>44684</v>
      </c>
      <c r="S2899" s="30">
        <v>44685</v>
      </c>
      <c r="T2899" s="30">
        <v>44758</v>
      </c>
      <c r="U2899" s="30">
        <v>44844</v>
      </c>
      <c r="V2899" s="29" t="s">
        <v>1983</v>
      </c>
      <c r="W2899" s="29" t="s">
        <v>1984</v>
      </c>
      <c r="X2899" s="30">
        <v>43221</v>
      </c>
      <c r="Y2899" s="29" t="s">
        <v>1985</v>
      </c>
    </row>
    <row r="2900" spans="1:25" x14ac:dyDescent="0.25">
      <c r="A2900" s="28" t="s">
        <v>2111</v>
      </c>
      <c r="B2900" s="29" t="s">
        <v>2112</v>
      </c>
      <c r="C2900" s="29" t="s">
        <v>440</v>
      </c>
      <c r="D2900" s="29" t="s">
        <v>2128</v>
      </c>
      <c r="E2900" s="29" t="s">
        <v>441</v>
      </c>
      <c r="F2900" s="29" t="s">
        <v>442</v>
      </c>
      <c r="G2900" s="29" t="s">
        <v>1975</v>
      </c>
      <c r="H2900" s="30">
        <v>42491</v>
      </c>
      <c r="I2900" s="30">
        <v>45291</v>
      </c>
      <c r="J2900" s="30" t="s">
        <v>1921</v>
      </c>
      <c r="K2900" s="29" t="s">
        <v>2114</v>
      </c>
      <c r="L2900" s="29" t="s">
        <v>2115</v>
      </c>
      <c r="M2900" s="29" t="s">
        <v>1978</v>
      </c>
      <c r="N2900" s="29" t="s">
        <v>1990</v>
      </c>
      <c r="O2900" s="29" t="s">
        <v>1991</v>
      </c>
      <c r="P2900" s="29" t="s">
        <v>1981</v>
      </c>
      <c r="Q2900" s="29" t="s">
        <v>1982</v>
      </c>
      <c r="R2900" s="30">
        <v>44759</v>
      </c>
      <c r="S2900" s="30">
        <v>44685</v>
      </c>
      <c r="T2900" s="30">
        <v>44803</v>
      </c>
      <c r="U2900" s="30">
        <v>44844</v>
      </c>
      <c r="V2900" s="29" t="s">
        <v>1983</v>
      </c>
      <c r="W2900" s="29" t="s">
        <v>1984</v>
      </c>
      <c r="X2900" s="30">
        <v>43221</v>
      </c>
      <c r="Y2900" s="29" t="s">
        <v>1985</v>
      </c>
    </row>
    <row r="2901" spans="1:25" x14ac:dyDescent="0.25">
      <c r="A2901" s="28" t="s">
        <v>2111</v>
      </c>
      <c r="B2901" s="29" t="s">
        <v>2112</v>
      </c>
      <c r="C2901" s="29" t="s">
        <v>440</v>
      </c>
      <c r="D2901" s="29" t="s">
        <v>2128</v>
      </c>
      <c r="E2901" s="29" t="s">
        <v>441</v>
      </c>
      <c r="F2901" s="29" t="s">
        <v>442</v>
      </c>
      <c r="G2901" s="29" t="s">
        <v>1975</v>
      </c>
      <c r="H2901" s="30">
        <v>42491</v>
      </c>
      <c r="I2901" s="30">
        <v>45291</v>
      </c>
      <c r="J2901" s="30" t="s">
        <v>1921</v>
      </c>
      <c r="K2901" s="29" t="s">
        <v>2114</v>
      </c>
      <c r="L2901" s="29" t="s">
        <v>2115</v>
      </c>
      <c r="M2901" s="29" t="s">
        <v>1978</v>
      </c>
      <c r="N2901" s="29" t="s">
        <v>1992</v>
      </c>
      <c r="O2901" s="29" t="s">
        <v>1993</v>
      </c>
      <c r="P2901" s="29" t="s">
        <v>1981</v>
      </c>
      <c r="Q2901" s="29" t="s">
        <v>1982</v>
      </c>
      <c r="R2901" s="30">
        <v>45103</v>
      </c>
      <c r="S2901" s="30">
        <v>45103</v>
      </c>
      <c r="T2901" s="30">
        <v>45103</v>
      </c>
      <c r="U2901" s="30">
        <v>45103</v>
      </c>
      <c r="V2901" s="29" t="s">
        <v>1983</v>
      </c>
      <c r="W2901" s="29" t="s">
        <v>1984</v>
      </c>
      <c r="X2901" s="30">
        <v>43221</v>
      </c>
      <c r="Y2901" s="29" t="s">
        <v>1985</v>
      </c>
    </row>
    <row r="2902" spans="1:25" x14ac:dyDescent="0.25">
      <c r="A2902" s="28" t="s">
        <v>2111</v>
      </c>
      <c r="B2902" s="29" t="s">
        <v>2112</v>
      </c>
      <c r="C2902" s="29" t="s">
        <v>440</v>
      </c>
      <c r="D2902" s="29" t="s">
        <v>2128</v>
      </c>
      <c r="E2902" s="29" t="s">
        <v>441</v>
      </c>
      <c r="F2902" s="29" t="s">
        <v>442</v>
      </c>
      <c r="G2902" s="29" t="s">
        <v>1975</v>
      </c>
      <c r="H2902" s="30">
        <v>42491</v>
      </c>
      <c r="I2902" s="30">
        <v>45291</v>
      </c>
      <c r="J2902" s="30" t="s">
        <v>1921</v>
      </c>
      <c r="K2902" s="29" t="s">
        <v>2114</v>
      </c>
      <c r="L2902" s="29" t="s">
        <v>2115</v>
      </c>
      <c r="M2902" s="29" t="s">
        <v>1978</v>
      </c>
      <c r="N2902" s="29" t="s">
        <v>1994</v>
      </c>
      <c r="O2902" s="29" t="s">
        <v>1995</v>
      </c>
      <c r="P2902" s="29" t="s">
        <v>1981</v>
      </c>
      <c r="Q2902" s="29" t="s">
        <v>1982</v>
      </c>
      <c r="R2902" s="30">
        <v>45688</v>
      </c>
      <c r="S2902" s="30"/>
      <c r="T2902" s="30">
        <v>45838</v>
      </c>
      <c r="U2902" s="30"/>
      <c r="V2902" s="29" t="s">
        <v>1983</v>
      </c>
      <c r="W2902" s="29" t="s">
        <v>1984</v>
      </c>
      <c r="X2902" s="30">
        <v>43221</v>
      </c>
      <c r="Y2902" s="29" t="s">
        <v>1985</v>
      </c>
    </row>
    <row r="2903" spans="1:25" x14ac:dyDescent="0.25">
      <c r="A2903" s="28" t="s">
        <v>2111</v>
      </c>
      <c r="B2903" s="29" t="s">
        <v>2112</v>
      </c>
      <c r="C2903" s="29" t="s">
        <v>440</v>
      </c>
      <c r="D2903" s="29" t="s">
        <v>2128</v>
      </c>
      <c r="E2903" s="29" t="s">
        <v>441</v>
      </c>
      <c r="F2903" s="29" t="s">
        <v>442</v>
      </c>
      <c r="G2903" s="29" t="s">
        <v>1975</v>
      </c>
      <c r="H2903" s="30">
        <v>42491</v>
      </c>
      <c r="I2903" s="30">
        <v>45291</v>
      </c>
      <c r="J2903" s="30" t="s">
        <v>1921</v>
      </c>
      <c r="K2903" s="29" t="s">
        <v>2114</v>
      </c>
      <c r="L2903" s="29" t="s">
        <v>2115</v>
      </c>
      <c r="M2903" s="29" t="s">
        <v>1978</v>
      </c>
      <c r="N2903" s="29" t="s">
        <v>1996</v>
      </c>
      <c r="O2903" s="29" t="s">
        <v>1997</v>
      </c>
      <c r="P2903" s="29" t="s">
        <v>1981</v>
      </c>
      <c r="Q2903" s="29" t="s">
        <v>1982</v>
      </c>
      <c r="R2903" s="30">
        <v>45839</v>
      </c>
      <c r="S2903" s="30"/>
      <c r="T2903" s="30">
        <v>45869</v>
      </c>
      <c r="U2903" s="30"/>
      <c r="V2903" s="29" t="s">
        <v>1983</v>
      </c>
      <c r="W2903" s="29" t="s">
        <v>1984</v>
      </c>
      <c r="X2903" s="30">
        <v>43221</v>
      </c>
      <c r="Y2903" s="29" t="s">
        <v>1985</v>
      </c>
    </row>
    <row r="2904" spans="1:25" x14ac:dyDescent="0.25">
      <c r="A2904" s="28" t="s">
        <v>2111</v>
      </c>
      <c r="B2904" s="29" t="s">
        <v>2112</v>
      </c>
      <c r="C2904" s="29" t="s">
        <v>437</v>
      </c>
      <c r="D2904" s="29" t="s">
        <v>2127</v>
      </c>
      <c r="E2904" s="29" t="s">
        <v>438</v>
      </c>
      <c r="F2904" s="29" t="s">
        <v>439</v>
      </c>
      <c r="G2904" s="29" t="s">
        <v>1975</v>
      </c>
      <c r="H2904" s="30">
        <v>42491</v>
      </c>
      <c r="I2904" s="30">
        <v>45291</v>
      </c>
      <c r="J2904" s="30" t="s">
        <v>1921</v>
      </c>
      <c r="K2904" s="29" t="s">
        <v>2114</v>
      </c>
      <c r="L2904" s="29" t="s">
        <v>2115</v>
      </c>
      <c r="M2904" s="29" t="s">
        <v>1978</v>
      </c>
      <c r="N2904" s="29" t="s">
        <v>1979</v>
      </c>
      <c r="O2904" s="29" t="s">
        <v>1980</v>
      </c>
      <c r="P2904" s="29" t="s">
        <v>1981</v>
      </c>
      <c r="Q2904" s="29" t="s">
        <v>1982</v>
      </c>
      <c r="R2904" s="30">
        <v>44593</v>
      </c>
      <c r="S2904" s="30">
        <v>44785</v>
      </c>
      <c r="T2904" s="30">
        <v>44683</v>
      </c>
      <c r="U2904" s="30">
        <v>44896</v>
      </c>
      <c r="V2904" s="29" t="s">
        <v>1983</v>
      </c>
      <c r="W2904" s="29" t="s">
        <v>1984</v>
      </c>
      <c r="X2904" s="30">
        <v>43221</v>
      </c>
      <c r="Y2904" s="29" t="s">
        <v>2002</v>
      </c>
    </row>
    <row r="2905" spans="1:25" x14ac:dyDescent="0.25">
      <c r="A2905" s="28" t="s">
        <v>2111</v>
      </c>
      <c r="B2905" s="29" t="s">
        <v>2112</v>
      </c>
      <c r="C2905" s="29" t="s">
        <v>437</v>
      </c>
      <c r="D2905" s="29" t="s">
        <v>2127</v>
      </c>
      <c r="E2905" s="29" t="s">
        <v>438</v>
      </c>
      <c r="F2905" s="29" t="s">
        <v>439</v>
      </c>
      <c r="G2905" s="29" t="s">
        <v>1975</v>
      </c>
      <c r="H2905" s="30">
        <v>42491</v>
      </c>
      <c r="I2905" s="30">
        <v>45291</v>
      </c>
      <c r="J2905" s="30" t="s">
        <v>1921</v>
      </c>
      <c r="K2905" s="29" t="s">
        <v>2114</v>
      </c>
      <c r="L2905" s="29" t="s">
        <v>2115</v>
      </c>
      <c r="M2905" s="29" t="s">
        <v>1978</v>
      </c>
      <c r="N2905" s="29" t="s">
        <v>1986</v>
      </c>
      <c r="O2905" s="29" t="s">
        <v>1987</v>
      </c>
      <c r="P2905" s="29" t="s">
        <v>1981</v>
      </c>
      <c r="Q2905" s="29" t="s">
        <v>1982</v>
      </c>
      <c r="R2905" s="30">
        <v>44593</v>
      </c>
      <c r="S2905" s="30">
        <v>44785</v>
      </c>
      <c r="T2905" s="30">
        <v>44683</v>
      </c>
      <c r="U2905" s="30">
        <v>44896</v>
      </c>
      <c r="V2905" s="29" t="s">
        <v>1983</v>
      </c>
      <c r="W2905" s="29" t="s">
        <v>1984</v>
      </c>
      <c r="X2905" s="30">
        <v>43221</v>
      </c>
      <c r="Y2905" s="29" t="s">
        <v>2002</v>
      </c>
    </row>
    <row r="2906" spans="1:25" x14ac:dyDescent="0.25">
      <c r="A2906" s="28" t="s">
        <v>2111</v>
      </c>
      <c r="B2906" s="29" t="s">
        <v>2112</v>
      </c>
      <c r="C2906" s="29" t="s">
        <v>437</v>
      </c>
      <c r="D2906" s="29" t="s">
        <v>2127</v>
      </c>
      <c r="E2906" s="29" t="s">
        <v>438</v>
      </c>
      <c r="F2906" s="29" t="s">
        <v>439</v>
      </c>
      <c r="G2906" s="29" t="s">
        <v>1975</v>
      </c>
      <c r="H2906" s="30">
        <v>42491</v>
      </c>
      <c r="I2906" s="30">
        <v>45291</v>
      </c>
      <c r="J2906" s="30" t="s">
        <v>1921</v>
      </c>
      <c r="K2906" s="29" t="s">
        <v>2114</v>
      </c>
      <c r="L2906" s="29" t="s">
        <v>2115</v>
      </c>
      <c r="M2906" s="29" t="s">
        <v>1978</v>
      </c>
      <c r="N2906" s="29" t="s">
        <v>1988</v>
      </c>
      <c r="O2906" s="29" t="s">
        <v>1989</v>
      </c>
      <c r="P2906" s="29" t="s">
        <v>1981</v>
      </c>
      <c r="Q2906" s="29" t="s">
        <v>1982</v>
      </c>
      <c r="R2906" s="30">
        <v>45108</v>
      </c>
      <c r="S2906" s="30">
        <v>45108</v>
      </c>
      <c r="T2906" s="30">
        <v>45170</v>
      </c>
      <c r="U2906" s="30">
        <v>45330</v>
      </c>
      <c r="V2906" s="29" t="s">
        <v>1983</v>
      </c>
      <c r="W2906" s="29" t="s">
        <v>1984</v>
      </c>
      <c r="X2906" s="30">
        <v>43221</v>
      </c>
      <c r="Y2906" s="29" t="s">
        <v>2002</v>
      </c>
    </row>
    <row r="2907" spans="1:25" x14ac:dyDescent="0.25">
      <c r="A2907" s="28" t="s">
        <v>2111</v>
      </c>
      <c r="B2907" s="29" t="s">
        <v>2112</v>
      </c>
      <c r="C2907" s="29" t="s">
        <v>437</v>
      </c>
      <c r="D2907" s="29" t="s">
        <v>2127</v>
      </c>
      <c r="E2907" s="29" t="s">
        <v>438</v>
      </c>
      <c r="F2907" s="29" t="s">
        <v>439</v>
      </c>
      <c r="G2907" s="29" t="s">
        <v>1975</v>
      </c>
      <c r="H2907" s="30">
        <v>42491</v>
      </c>
      <c r="I2907" s="30">
        <v>45291</v>
      </c>
      <c r="J2907" s="30" t="s">
        <v>1921</v>
      </c>
      <c r="K2907" s="29" t="s">
        <v>2114</v>
      </c>
      <c r="L2907" s="29" t="s">
        <v>2115</v>
      </c>
      <c r="M2907" s="29" t="s">
        <v>1978</v>
      </c>
      <c r="N2907" s="29" t="s">
        <v>1990</v>
      </c>
      <c r="O2907" s="29" t="s">
        <v>1991</v>
      </c>
      <c r="P2907" s="29" t="s">
        <v>1981</v>
      </c>
      <c r="Q2907" s="29" t="s">
        <v>1982</v>
      </c>
      <c r="R2907" s="30">
        <v>45331</v>
      </c>
      <c r="S2907" s="30">
        <v>45331</v>
      </c>
      <c r="T2907" s="30">
        <v>45432</v>
      </c>
      <c r="U2907" s="30">
        <v>45433</v>
      </c>
      <c r="V2907" s="29" t="s">
        <v>1983</v>
      </c>
      <c r="W2907" s="29" t="s">
        <v>1984</v>
      </c>
      <c r="X2907" s="30">
        <v>43221</v>
      </c>
      <c r="Y2907" s="29" t="s">
        <v>2002</v>
      </c>
    </row>
    <row r="2908" spans="1:25" x14ac:dyDescent="0.25">
      <c r="A2908" s="28" t="s">
        <v>2111</v>
      </c>
      <c r="B2908" s="29" t="s">
        <v>2112</v>
      </c>
      <c r="C2908" s="29" t="s">
        <v>437</v>
      </c>
      <c r="D2908" s="29" t="s">
        <v>2127</v>
      </c>
      <c r="E2908" s="29" t="s">
        <v>438</v>
      </c>
      <c r="F2908" s="29" t="s">
        <v>439</v>
      </c>
      <c r="G2908" s="29" t="s">
        <v>1975</v>
      </c>
      <c r="H2908" s="30">
        <v>42491</v>
      </c>
      <c r="I2908" s="30">
        <v>45291</v>
      </c>
      <c r="J2908" s="30" t="s">
        <v>1921</v>
      </c>
      <c r="K2908" s="29" t="s">
        <v>2114</v>
      </c>
      <c r="L2908" s="29" t="s">
        <v>2115</v>
      </c>
      <c r="M2908" s="29" t="s">
        <v>1978</v>
      </c>
      <c r="N2908" s="29" t="s">
        <v>1992</v>
      </c>
      <c r="O2908" s="29" t="s">
        <v>1993</v>
      </c>
      <c r="P2908" s="29" t="s">
        <v>1981</v>
      </c>
      <c r="Q2908" s="29" t="s">
        <v>1982</v>
      </c>
      <c r="R2908" s="30">
        <v>45444</v>
      </c>
      <c r="S2908" s="30">
        <v>45433</v>
      </c>
      <c r="T2908" s="30">
        <v>45444</v>
      </c>
      <c r="U2908" s="30">
        <v>45433</v>
      </c>
      <c r="V2908" s="29" t="s">
        <v>1983</v>
      </c>
      <c r="W2908" s="29" t="s">
        <v>1984</v>
      </c>
      <c r="X2908" s="30">
        <v>43221</v>
      </c>
      <c r="Y2908" s="29" t="s">
        <v>2002</v>
      </c>
    </row>
    <row r="2909" spans="1:25" x14ac:dyDescent="0.25">
      <c r="A2909" s="28" t="s">
        <v>2111</v>
      </c>
      <c r="B2909" s="29" t="s">
        <v>2112</v>
      </c>
      <c r="C2909" s="29" t="s">
        <v>437</v>
      </c>
      <c r="D2909" s="29" t="s">
        <v>2127</v>
      </c>
      <c r="E2909" s="29" t="s">
        <v>438</v>
      </c>
      <c r="F2909" s="29" t="s">
        <v>439</v>
      </c>
      <c r="G2909" s="29" t="s">
        <v>1975</v>
      </c>
      <c r="H2909" s="30">
        <v>42491</v>
      </c>
      <c r="I2909" s="30">
        <v>45291</v>
      </c>
      <c r="J2909" s="30" t="s">
        <v>1921</v>
      </c>
      <c r="K2909" s="29" t="s">
        <v>2114</v>
      </c>
      <c r="L2909" s="29" t="s">
        <v>2115</v>
      </c>
      <c r="M2909" s="29" t="s">
        <v>1978</v>
      </c>
      <c r="N2909" s="29" t="s">
        <v>1994</v>
      </c>
      <c r="O2909" s="29" t="s">
        <v>1995</v>
      </c>
      <c r="P2909" s="29" t="s">
        <v>1981</v>
      </c>
      <c r="Q2909" s="29" t="s">
        <v>1982</v>
      </c>
      <c r="R2909" s="30">
        <v>45444</v>
      </c>
      <c r="S2909" s="30">
        <v>45448</v>
      </c>
      <c r="T2909" s="30">
        <v>45812</v>
      </c>
      <c r="U2909" s="30"/>
      <c r="V2909" s="29" t="s">
        <v>1983</v>
      </c>
      <c r="W2909" s="29" t="s">
        <v>1984</v>
      </c>
      <c r="X2909" s="30">
        <v>43221</v>
      </c>
      <c r="Y2909" s="29" t="s">
        <v>2002</v>
      </c>
    </row>
    <row r="2910" spans="1:25" x14ac:dyDescent="0.25">
      <c r="A2910" s="28" t="s">
        <v>2111</v>
      </c>
      <c r="B2910" s="29" t="s">
        <v>2112</v>
      </c>
      <c r="C2910" s="29" t="s">
        <v>437</v>
      </c>
      <c r="D2910" s="29" t="s">
        <v>2127</v>
      </c>
      <c r="E2910" s="29" t="s">
        <v>438</v>
      </c>
      <c r="F2910" s="29" t="s">
        <v>439</v>
      </c>
      <c r="G2910" s="29" t="s">
        <v>1975</v>
      </c>
      <c r="H2910" s="30">
        <v>42491</v>
      </c>
      <c r="I2910" s="30">
        <v>45291</v>
      </c>
      <c r="J2910" s="30" t="s">
        <v>1921</v>
      </c>
      <c r="K2910" s="29" t="s">
        <v>2114</v>
      </c>
      <c r="L2910" s="29" t="s">
        <v>2115</v>
      </c>
      <c r="M2910" s="29" t="s">
        <v>1978</v>
      </c>
      <c r="N2910" s="29" t="s">
        <v>1996</v>
      </c>
      <c r="O2910" s="29" t="s">
        <v>1997</v>
      </c>
      <c r="P2910" s="29" t="s">
        <v>1981</v>
      </c>
      <c r="Q2910" s="29" t="s">
        <v>1982</v>
      </c>
      <c r="R2910" s="30">
        <v>45810</v>
      </c>
      <c r="S2910" s="30"/>
      <c r="T2910" s="30">
        <v>45839</v>
      </c>
      <c r="U2910" s="30"/>
      <c r="V2910" s="29" t="s">
        <v>1983</v>
      </c>
      <c r="W2910" s="29" t="s">
        <v>1984</v>
      </c>
      <c r="X2910" s="30">
        <v>43221</v>
      </c>
      <c r="Y2910" s="29" t="s">
        <v>2002</v>
      </c>
    </row>
    <row r="2911" spans="1:25" x14ac:dyDescent="0.25">
      <c r="A2911" s="28" t="s">
        <v>2111</v>
      </c>
      <c r="B2911" s="29" t="s">
        <v>2112</v>
      </c>
      <c r="C2911" s="29" t="s">
        <v>416</v>
      </c>
      <c r="D2911" s="29" t="s">
        <v>2120</v>
      </c>
      <c r="E2911" s="29" t="s">
        <v>417</v>
      </c>
      <c r="F2911" s="29" t="s">
        <v>418</v>
      </c>
      <c r="G2911" s="29" t="s">
        <v>1975</v>
      </c>
      <c r="H2911" s="30">
        <v>42491</v>
      </c>
      <c r="I2911" s="30">
        <v>45291</v>
      </c>
      <c r="J2911" s="30" t="s">
        <v>1921</v>
      </c>
      <c r="K2911" s="29" t="s">
        <v>2114</v>
      </c>
      <c r="L2911" s="29" t="s">
        <v>2115</v>
      </c>
      <c r="M2911" s="29" t="s">
        <v>1978</v>
      </c>
      <c r="N2911" s="29" t="s">
        <v>1979</v>
      </c>
      <c r="O2911" s="29" t="s">
        <v>1980</v>
      </c>
      <c r="P2911" s="29" t="s">
        <v>1981</v>
      </c>
      <c r="Q2911" s="29" t="s">
        <v>1982</v>
      </c>
      <c r="R2911" s="30">
        <v>44593</v>
      </c>
      <c r="S2911" s="30">
        <v>44785</v>
      </c>
      <c r="T2911" s="30">
        <v>44683</v>
      </c>
      <c r="U2911" s="30">
        <v>44893</v>
      </c>
      <c r="V2911" s="29" t="s">
        <v>1983</v>
      </c>
      <c r="W2911" s="29" t="s">
        <v>1984</v>
      </c>
      <c r="X2911" s="30">
        <v>43221</v>
      </c>
      <c r="Y2911" s="29" t="s">
        <v>2002</v>
      </c>
    </row>
    <row r="2912" spans="1:25" x14ac:dyDescent="0.25">
      <c r="A2912" s="28" t="s">
        <v>2111</v>
      </c>
      <c r="B2912" s="29" t="s">
        <v>2112</v>
      </c>
      <c r="C2912" s="29" t="s">
        <v>416</v>
      </c>
      <c r="D2912" s="29" t="s">
        <v>2120</v>
      </c>
      <c r="E2912" s="29" t="s">
        <v>417</v>
      </c>
      <c r="F2912" s="29" t="s">
        <v>418</v>
      </c>
      <c r="G2912" s="29" t="s">
        <v>1975</v>
      </c>
      <c r="H2912" s="30">
        <v>42491</v>
      </c>
      <c r="I2912" s="30">
        <v>45291</v>
      </c>
      <c r="J2912" s="30" t="s">
        <v>1921</v>
      </c>
      <c r="K2912" s="29" t="s">
        <v>2114</v>
      </c>
      <c r="L2912" s="29" t="s">
        <v>2115</v>
      </c>
      <c r="M2912" s="29" t="s">
        <v>1978</v>
      </c>
      <c r="N2912" s="29" t="s">
        <v>1986</v>
      </c>
      <c r="O2912" s="29" t="s">
        <v>1987</v>
      </c>
      <c r="P2912" s="29" t="s">
        <v>1981</v>
      </c>
      <c r="Q2912" s="29" t="s">
        <v>1982</v>
      </c>
      <c r="R2912" s="30">
        <v>44593</v>
      </c>
      <c r="S2912" s="30">
        <v>44785</v>
      </c>
      <c r="T2912" s="30">
        <v>44683</v>
      </c>
      <c r="U2912" s="30">
        <v>44893</v>
      </c>
      <c r="V2912" s="29" t="s">
        <v>1983</v>
      </c>
      <c r="W2912" s="29" t="s">
        <v>1984</v>
      </c>
      <c r="X2912" s="30">
        <v>43221</v>
      </c>
      <c r="Y2912" s="29" t="s">
        <v>2002</v>
      </c>
    </row>
    <row r="2913" spans="1:25" x14ac:dyDescent="0.25">
      <c r="A2913" s="28" t="s">
        <v>2111</v>
      </c>
      <c r="B2913" s="29" t="s">
        <v>2112</v>
      </c>
      <c r="C2913" s="29" t="s">
        <v>416</v>
      </c>
      <c r="D2913" s="29" t="s">
        <v>2120</v>
      </c>
      <c r="E2913" s="29" t="s">
        <v>417</v>
      </c>
      <c r="F2913" s="29" t="s">
        <v>418</v>
      </c>
      <c r="G2913" s="29" t="s">
        <v>1975</v>
      </c>
      <c r="H2913" s="30">
        <v>42491</v>
      </c>
      <c r="I2913" s="30">
        <v>45291</v>
      </c>
      <c r="J2913" s="30" t="s">
        <v>1921</v>
      </c>
      <c r="K2913" s="29" t="s">
        <v>2114</v>
      </c>
      <c r="L2913" s="29" t="s">
        <v>2115</v>
      </c>
      <c r="M2913" s="29" t="s">
        <v>1978</v>
      </c>
      <c r="N2913" s="29" t="s">
        <v>1988</v>
      </c>
      <c r="O2913" s="29" t="s">
        <v>1989</v>
      </c>
      <c r="P2913" s="29" t="s">
        <v>1981</v>
      </c>
      <c r="Q2913" s="29" t="s">
        <v>1982</v>
      </c>
      <c r="R2913" s="30">
        <v>45108</v>
      </c>
      <c r="S2913" s="30">
        <v>45108</v>
      </c>
      <c r="T2913" s="30">
        <v>45153</v>
      </c>
      <c r="U2913" s="30">
        <v>45330</v>
      </c>
      <c r="V2913" s="29" t="s">
        <v>1983</v>
      </c>
      <c r="W2913" s="29" t="s">
        <v>1984</v>
      </c>
      <c r="X2913" s="30">
        <v>43221</v>
      </c>
      <c r="Y2913" s="29" t="s">
        <v>2002</v>
      </c>
    </row>
    <row r="2914" spans="1:25" x14ac:dyDescent="0.25">
      <c r="A2914" s="28" t="s">
        <v>2111</v>
      </c>
      <c r="B2914" s="29" t="s">
        <v>2112</v>
      </c>
      <c r="C2914" s="29" t="s">
        <v>416</v>
      </c>
      <c r="D2914" s="29" t="s">
        <v>2120</v>
      </c>
      <c r="E2914" s="29" t="s">
        <v>417</v>
      </c>
      <c r="F2914" s="29" t="s">
        <v>418</v>
      </c>
      <c r="G2914" s="29" t="s">
        <v>1975</v>
      </c>
      <c r="H2914" s="30">
        <v>42491</v>
      </c>
      <c r="I2914" s="30">
        <v>45291</v>
      </c>
      <c r="J2914" s="30" t="s">
        <v>1921</v>
      </c>
      <c r="K2914" s="29" t="s">
        <v>2114</v>
      </c>
      <c r="L2914" s="29" t="s">
        <v>2115</v>
      </c>
      <c r="M2914" s="29" t="s">
        <v>1978</v>
      </c>
      <c r="N2914" s="29" t="s">
        <v>1990</v>
      </c>
      <c r="O2914" s="29" t="s">
        <v>1991</v>
      </c>
      <c r="P2914" s="29" t="s">
        <v>1981</v>
      </c>
      <c r="Q2914" s="29" t="s">
        <v>1982</v>
      </c>
      <c r="R2914" s="30">
        <v>45331</v>
      </c>
      <c r="S2914" s="30">
        <v>45331</v>
      </c>
      <c r="T2914" s="30">
        <v>45442</v>
      </c>
      <c r="U2914" s="30">
        <v>45456</v>
      </c>
      <c r="V2914" s="29" t="s">
        <v>1983</v>
      </c>
      <c r="W2914" s="29" t="s">
        <v>1984</v>
      </c>
      <c r="X2914" s="30">
        <v>43221</v>
      </c>
      <c r="Y2914" s="29" t="s">
        <v>2002</v>
      </c>
    </row>
    <row r="2915" spans="1:25" x14ac:dyDescent="0.25">
      <c r="A2915" s="28" t="s">
        <v>2111</v>
      </c>
      <c r="B2915" s="29" t="s">
        <v>2112</v>
      </c>
      <c r="C2915" s="29" t="s">
        <v>416</v>
      </c>
      <c r="D2915" s="29" t="s">
        <v>2120</v>
      </c>
      <c r="E2915" s="29" t="s">
        <v>417</v>
      </c>
      <c r="F2915" s="29" t="s">
        <v>418</v>
      </c>
      <c r="G2915" s="29" t="s">
        <v>1975</v>
      </c>
      <c r="H2915" s="30">
        <v>42491</v>
      </c>
      <c r="I2915" s="30">
        <v>45291</v>
      </c>
      <c r="J2915" s="30" t="s">
        <v>1921</v>
      </c>
      <c r="K2915" s="29" t="s">
        <v>2114</v>
      </c>
      <c r="L2915" s="29" t="s">
        <v>2115</v>
      </c>
      <c r="M2915" s="29" t="s">
        <v>1978</v>
      </c>
      <c r="N2915" s="29" t="s">
        <v>1992</v>
      </c>
      <c r="O2915" s="29" t="s">
        <v>1993</v>
      </c>
      <c r="P2915" s="29" t="s">
        <v>1981</v>
      </c>
      <c r="Q2915" s="29" t="s">
        <v>1982</v>
      </c>
      <c r="R2915" s="30">
        <v>45444</v>
      </c>
      <c r="S2915" s="30">
        <v>45456</v>
      </c>
      <c r="T2915" s="30">
        <v>45444</v>
      </c>
      <c r="U2915" s="30">
        <v>45456</v>
      </c>
      <c r="V2915" s="29" t="s">
        <v>1983</v>
      </c>
      <c r="W2915" s="29" t="s">
        <v>1984</v>
      </c>
      <c r="X2915" s="30">
        <v>43221</v>
      </c>
      <c r="Y2915" s="29" t="s">
        <v>2002</v>
      </c>
    </row>
    <row r="2916" spans="1:25" x14ac:dyDescent="0.25">
      <c r="A2916" s="28" t="s">
        <v>2111</v>
      </c>
      <c r="B2916" s="29" t="s">
        <v>2112</v>
      </c>
      <c r="C2916" s="29" t="s">
        <v>416</v>
      </c>
      <c r="D2916" s="29" t="s">
        <v>2120</v>
      </c>
      <c r="E2916" s="29" t="s">
        <v>417</v>
      </c>
      <c r="F2916" s="29" t="s">
        <v>418</v>
      </c>
      <c r="G2916" s="29" t="s">
        <v>1975</v>
      </c>
      <c r="H2916" s="30">
        <v>42491</v>
      </c>
      <c r="I2916" s="30">
        <v>45291</v>
      </c>
      <c r="J2916" s="30" t="s">
        <v>1921</v>
      </c>
      <c r="K2916" s="29" t="s">
        <v>2114</v>
      </c>
      <c r="L2916" s="29" t="s">
        <v>2115</v>
      </c>
      <c r="M2916" s="29" t="s">
        <v>1978</v>
      </c>
      <c r="N2916" s="29" t="s">
        <v>1994</v>
      </c>
      <c r="O2916" s="29" t="s">
        <v>1995</v>
      </c>
      <c r="P2916" s="29" t="s">
        <v>1981</v>
      </c>
      <c r="Q2916" s="29" t="s">
        <v>1982</v>
      </c>
      <c r="R2916" s="30">
        <v>45444</v>
      </c>
      <c r="S2916" s="30">
        <v>45471</v>
      </c>
      <c r="T2916" s="30">
        <v>46356</v>
      </c>
      <c r="U2916" s="30"/>
      <c r="V2916" s="29" t="s">
        <v>1983</v>
      </c>
      <c r="W2916" s="29" t="s">
        <v>1984</v>
      </c>
      <c r="X2916" s="30">
        <v>43221</v>
      </c>
      <c r="Y2916" s="29" t="s">
        <v>2002</v>
      </c>
    </row>
    <row r="2917" spans="1:25" x14ac:dyDescent="0.25">
      <c r="A2917" s="28" t="s">
        <v>2111</v>
      </c>
      <c r="B2917" s="29" t="s">
        <v>2112</v>
      </c>
      <c r="C2917" s="29" t="s">
        <v>416</v>
      </c>
      <c r="D2917" s="29" t="s">
        <v>2120</v>
      </c>
      <c r="E2917" s="29" t="s">
        <v>417</v>
      </c>
      <c r="F2917" s="29" t="s">
        <v>418</v>
      </c>
      <c r="G2917" s="29" t="s">
        <v>1975</v>
      </c>
      <c r="H2917" s="30">
        <v>42491</v>
      </c>
      <c r="I2917" s="30">
        <v>45291</v>
      </c>
      <c r="J2917" s="30" t="s">
        <v>1921</v>
      </c>
      <c r="K2917" s="29" t="s">
        <v>2114</v>
      </c>
      <c r="L2917" s="29" t="s">
        <v>2115</v>
      </c>
      <c r="M2917" s="29" t="s">
        <v>1978</v>
      </c>
      <c r="N2917" s="29" t="s">
        <v>1996</v>
      </c>
      <c r="O2917" s="29" t="s">
        <v>1997</v>
      </c>
      <c r="P2917" s="29" t="s">
        <v>1981</v>
      </c>
      <c r="Q2917" s="29" t="s">
        <v>1982</v>
      </c>
      <c r="R2917" s="30">
        <v>46357</v>
      </c>
      <c r="S2917" s="30"/>
      <c r="T2917" s="30">
        <v>46387</v>
      </c>
      <c r="U2917" s="30"/>
      <c r="V2917" s="29" t="s">
        <v>1983</v>
      </c>
      <c r="W2917" s="29" t="s">
        <v>1984</v>
      </c>
      <c r="X2917" s="30">
        <v>43221</v>
      </c>
      <c r="Y2917" s="29" t="s">
        <v>2002</v>
      </c>
    </row>
    <row r="2918" spans="1:25" x14ac:dyDescent="0.25">
      <c r="A2918" s="28" t="s">
        <v>2111</v>
      </c>
      <c r="B2918" s="29" t="s">
        <v>2112</v>
      </c>
      <c r="C2918" s="29" t="s">
        <v>401</v>
      </c>
      <c r="D2918" s="29" t="s">
        <v>2113</v>
      </c>
      <c r="E2918" s="29" t="s">
        <v>402</v>
      </c>
      <c r="F2918" s="29" t="s">
        <v>403</v>
      </c>
      <c r="G2918" s="29" t="s">
        <v>1975</v>
      </c>
      <c r="H2918" s="30">
        <v>42491</v>
      </c>
      <c r="I2918" s="30">
        <v>45291</v>
      </c>
      <c r="J2918" s="30" t="s">
        <v>1921</v>
      </c>
      <c r="K2918" s="29" t="s">
        <v>2114</v>
      </c>
      <c r="L2918" s="29" t="s">
        <v>2115</v>
      </c>
      <c r="M2918" s="29" t="s">
        <v>1978</v>
      </c>
      <c r="N2918" s="29" t="s">
        <v>1979</v>
      </c>
      <c r="O2918" s="29" t="s">
        <v>1980</v>
      </c>
      <c r="P2918" s="29" t="s">
        <v>1981</v>
      </c>
      <c r="Q2918" s="29" t="s">
        <v>1982</v>
      </c>
      <c r="R2918" s="30">
        <v>44593</v>
      </c>
      <c r="S2918" s="30">
        <v>44785</v>
      </c>
      <c r="T2918" s="30">
        <v>44683</v>
      </c>
      <c r="U2918" s="30">
        <v>44896</v>
      </c>
      <c r="V2918" s="29" t="s">
        <v>1983</v>
      </c>
      <c r="W2918" s="29" t="s">
        <v>1984</v>
      </c>
      <c r="X2918" s="30">
        <v>43221</v>
      </c>
      <c r="Y2918" s="29" t="s">
        <v>1985</v>
      </c>
    </row>
    <row r="2919" spans="1:25" x14ac:dyDescent="0.25">
      <c r="A2919" s="28" t="s">
        <v>2111</v>
      </c>
      <c r="B2919" s="29" t="s">
        <v>2112</v>
      </c>
      <c r="C2919" s="29" t="s">
        <v>401</v>
      </c>
      <c r="D2919" s="29" t="s">
        <v>2113</v>
      </c>
      <c r="E2919" s="29" t="s">
        <v>402</v>
      </c>
      <c r="F2919" s="29" t="s">
        <v>403</v>
      </c>
      <c r="G2919" s="29" t="s">
        <v>1975</v>
      </c>
      <c r="H2919" s="30">
        <v>42491</v>
      </c>
      <c r="I2919" s="30">
        <v>45291</v>
      </c>
      <c r="J2919" s="30" t="s">
        <v>1921</v>
      </c>
      <c r="K2919" s="29" t="s">
        <v>2114</v>
      </c>
      <c r="L2919" s="29" t="s">
        <v>2115</v>
      </c>
      <c r="M2919" s="29" t="s">
        <v>1978</v>
      </c>
      <c r="N2919" s="29" t="s">
        <v>1986</v>
      </c>
      <c r="O2919" s="29" t="s">
        <v>1987</v>
      </c>
      <c r="P2919" s="29" t="s">
        <v>1981</v>
      </c>
      <c r="Q2919" s="29" t="s">
        <v>1982</v>
      </c>
      <c r="R2919" s="30">
        <v>44593</v>
      </c>
      <c r="S2919" s="30">
        <v>44785</v>
      </c>
      <c r="T2919" s="30">
        <v>44683</v>
      </c>
      <c r="U2919" s="30">
        <v>44896</v>
      </c>
      <c r="V2919" s="29" t="s">
        <v>1983</v>
      </c>
      <c r="W2919" s="29" t="s">
        <v>1984</v>
      </c>
      <c r="X2919" s="30">
        <v>43221</v>
      </c>
      <c r="Y2919" s="29" t="s">
        <v>1985</v>
      </c>
    </row>
    <row r="2920" spans="1:25" x14ac:dyDescent="0.25">
      <c r="A2920" s="28" t="s">
        <v>2111</v>
      </c>
      <c r="B2920" s="29" t="s">
        <v>2112</v>
      </c>
      <c r="C2920" s="29" t="s">
        <v>401</v>
      </c>
      <c r="D2920" s="29" t="s">
        <v>2113</v>
      </c>
      <c r="E2920" s="29" t="s">
        <v>402</v>
      </c>
      <c r="F2920" s="29" t="s">
        <v>403</v>
      </c>
      <c r="G2920" s="29" t="s">
        <v>1975</v>
      </c>
      <c r="H2920" s="30">
        <v>42491</v>
      </c>
      <c r="I2920" s="30">
        <v>45291</v>
      </c>
      <c r="J2920" s="30" t="s">
        <v>1921</v>
      </c>
      <c r="K2920" s="29" t="s">
        <v>2114</v>
      </c>
      <c r="L2920" s="29" t="s">
        <v>2115</v>
      </c>
      <c r="M2920" s="29" t="s">
        <v>1978</v>
      </c>
      <c r="N2920" s="29" t="s">
        <v>1988</v>
      </c>
      <c r="O2920" s="29" t="s">
        <v>1989</v>
      </c>
      <c r="P2920" s="29" t="s">
        <v>1981</v>
      </c>
      <c r="Q2920" s="29" t="s">
        <v>1982</v>
      </c>
      <c r="R2920" s="30">
        <v>45108</v>
      </c>
      <c r="S2920" s="30">
        <v>45108</v>
      </c>
      <c r="T2920" s="30">
        <v>45688</v>
      </c>
      <c r="U2920" s="30"/>
      <c r="V2920" s="29" t="s">
        <v>1983</v>
      </c>
      <c r="W2920" s="29" t="s">
        <v>1984</v>
      </c>
      <c r="X2920" s="30">
        <v>43221</v>
      </c>
      <c r="Y2920" s="29" t="s">
        <v>1985</v>
      </c>
    </row>
    <row r="2921" spans="1:25" x14ac:dyDescent="0.25">
      <c r="A2921" s="28" t="s">
        <v>2111</v>
      </c>
      <c r="B2921" s="29" t="s">
        <v>2112</v>
      </c>
      <c r="C2921" s="29" t="s">
        <v>401</v>
      </c>
      <c r="D2921" s="29" t="s">
        <v>2113</v>
      </c>
      <c r="E2921" s="29" t="s">
        <v>402</v>
      </c>
      <c r="F2921" s="29" t="s">
        <v>403</v>
      </c>
      <c r="G2921" s="29" t="s">
        <v>1975</v>
      </c>
      <c r="H2921" s="30">
        <v>42491</v>
      </c>
      <c r="I2921" s="30">
        <v>45291</v>
      </c>
      <c r="J2921" s="30" t="s">
        <v>1921</v>
      </c>
      <c r="K2921" s="29" t="s">
        <v>2114</v>
      </c>
      <c r="L2921" s="29" t="s">
        <v>2115</v>
      </c>
      <c r="M2921" s="29" t="s">
        <v>1978</v>
      </c>
      <c r="N2921" s="29" t="s">
        <v>1990</v>
      </c>
      <c r="O2921" s="29" t="s">
        <v>1991</v>
      </c>
      <c r="P2921" s="29" t="s">
        <v>1981</v>
      </c>
      <c r="Q2921" s="29" t="s">
        <v>1982</v>
      </c>
      <c r="R2921" s="30">
        <v>45717</v>
      </c>
      <c r="S2921" s="30"/>
      <c r="T2921" s="30">
        <v>45748</v>
      </c>
      <c r="U2921" s="30"/>
      <c r="V2921" s="29" t="s">
        <v>1983</v>
      </c>
      <c r="W2921" s="29" t="s">
        <v>1984</v>
      </c>
      <c r="X2921" s="30">
        <v>43221</v>
      </c>
      <c r="Y2921" s="29" t="s">
        <v>1985</v>
      </c>
    </row>
    <row r="2922" spans="1:25" x14ac:dyDescent="0.25">
      <c r="A2922" s="28" t="s">
        <v>2111</v>
      </c>
      <c r="B2922" s="29" t="s">
        <v>2112</v>
      </c>
      <c r="C2922" s="29" t="s">
        <v>401</v>
      </c>
      <c r="D2922" s="29" t="s">
        <v>2113</v>
      </c>
      <c r="E2922" s="29" t="s">
        <v>402</v>
      </c>
      <c r="F2922" s="29" t="s">
        <v>403</v>
      </c>
      <c r="G2922" s="29" t="s">
        <v>1975</v>
      </c>
      <c r="H2922" s="30">
        <v>42491</v>
      </c>
      <c r="I2922" s="30">
        <v>45291</v>
      </c>
      <c r="J2922" s="30" t="s">
        <v>1921</v>
      </c>
      <c r="K2922" s="29" t="s">
        <v>2114</v>
      </c>
      <c r="L2922" s="29" t="s">
        <v>2115</v>
      </c>
      <c r="M2922" s="29" t="s">
        <v>1978</v>
      </c>
      <c r="N2922" s="29" t="s">
        <v>1992</v>
      </c>
      <c r="O2922" s="29" t="s">
        <v>1993</v>
      </c>
      <c r="P2922" s="29" t="s">
        <v>1981</v>
      </c>
      <c r="Q2922" s="29" t="s">
        <v>1982</v>
      </c>
      <c r="R2922" s="30">
        <v>45551</v>
      </c>
      <c r="S2922" s="30"/>
      <c r="T2922" s="30">
        <v>45551</v>
      </c>
      <c r="U2922" s="30"/>
      <c r="V2922" s="29" t="s">
        <v>1983</v>
      </c>
      <c r="W2922" s="29" t="s">
        <v>1984</v>
      </c>
      <c r="X2922" s="30">
        <v>43221</v>
      </c>
      <c r="Y2922" s="29" t="s">
        <v>1985</v>
      </c>
    </row>
    <row r="2923" spans="1:25" x14ac:dyDescent="0.25">
      <c r="A2923" s="28" t="s">
        <v>2111</v>
      </c>
      <c r="B2923" s="29" t="s">
        <v>2112</v>
      </c>
      <c r="C2923" s="29" t="s">
        <v>401</v>
      </c>
      <c r="D2923" s="29" t="s">
        <v>2113</v>
      </c>
      <c r="E2923" s="29" t="s">
        <v>402</v>
      </c>
      <c r="F2923" s="29" t="s">
        <v>403</v>
      </c>
      <c r="G2923" s="29" t="s">
        <v>1975</v>
      </c>
      <c r="H2923" s="30">
        <v>42491</v>
      </c>
      <c r="I2923" s="30">
        <v>45291</v>
      </c>
      <c r="J2923" s="30" t="s">
        <v>1921</v>
      </c>
      <c r="K2923" s="29" t="s">
        <v>2114</v>
      </c>
      <c r="L2923" s="29" t="s">
        <v>2115</v>
      </c>
      <c r="M2923" s="29" t="s">
        <v>1978</v>
      </c>
      <c r="N2923" s="29" t="s">
        <v>1994</v>
      </c>
      <c r="O2923" s="29" t="s">
        <v>1995</v>
      </c>
      <c r="P2923" s="29" t="s">
        <v>1981</v>
      </c>
      <c r="Q2923" s="29" t="s">
        <v>1982</v>
      </c>
      <c r="R2923" s="30">
        <v>45749</v>
      </c>
      <c r="S2923" s="30"/>
      <c r="T2923" s="30">
        <v>46203</v>
      </c>
      <c r="U2923" s="30"/>
      <c r="V2923" s="29" t="s">
        <v>1983</v>
      </c>
      <c r="W2923" s="29" t="s">
        <v>1984</v>
      </c>
      <c r="X2923" s="30">
        <v>43221</v>
      </c>
      <c r="Y2923" s="29" t="s">
        <v>1985</v>
      </c>
    </row>
    <row r="2924" spans="1:25" x14ac:dyDescent="0.25">
      <c r="A2924" s="28" t="s">
        <v>2111</v>
      </c>
      <c r="B2924" s="29" t="s">
        <v>2112</v>
      </c>
      <c r="C2924" s="29" t="s">
        <v>401</v>
      </c>
      <c r="D2924" s="29" t="s">
        <v>2113</v>
      </c>
      <c r="E2924" s="29" t="s">
        <v>402</v>
      </c>
      <c r="F2924" s="29" t="s">
        <v>403</v>
      </c>
      <c r="G2924" s="29" t="s">
        <v>1975</v>
      </c>
      <c r="H2924" s="30">
        <v>42491</v>
      </c>
      <c r="I2924" s="30">
        <v>45291</v>
      </c>
      <c r="J2924" s="30" t="s">
        <v>1921</v>
      </c>
      <c r="K2924" s="29" t="s">
        <v>2114</v>
      </c>
      <c r="L2924" s="29" t="s">
        <v>2115</v>
      </c>
      <c r="M2924" s="29" t="s">
        <v>1978</v>
      </c>
      <c r="N2924" s="29" t="s">
        <v>1996</v>
      </c>
      <c r="O2924" s="29" t="s">
        <v>1997</v>
      </c>
      <c r="P2924" s="29" t="s">
        <v>1981</v>
      </c>
      <c r="Q2924" s="29" t="s">
        <v>1982</v>
      </c>
      <c r="R2924" s="30">
        <v>46204</v>
      </c>
      <c r="S2924" s="30"/>
      <c r="T2924" s="30">
        <v>46234</v>
      </c>
      <c r="U2924" s="30"/>
      <c r="V2924" s="29" t="s">
        <v>1983</v>
      </c>
      <c r="W2924" s="29" t="s">
        <v>1984</v>
      </c>
      <c r="X2924" s="30">
        <v>43221</v>
      </c>
      <c r="Y2924" s="29" t="s">
        <v>1985</v>
      </c>
    </row>
    <row r="2925" spans="1:25" x14ac:dyDescent="0.25">
      <c r="A2925" s="28" t="s">
        <v>2111</v>
      </c>
      <c r="B2925" s="29" t="s">
        <v>2112</v>
      </c>
      <c r="C2925" s="29" t="s">
        <v>407</v>
      </c>
      <c r="D2925" s="29" t="s">
        <v>2117</v>
      </c>
      <c r="E2925" s="29" t="s">
        <v>408</v>
      </c>
      <c r="F2925" s="29" t="s">
        <v>409</v>
      </c>
      <c r="G2925" s="29" t="s">
        <v>1975</v>
      </c>
      <c r="H2925" s="30">
        <v>42491</v>
      </c>
      <c r="I2925" s="30">
        <v>45291</v>
      </c>
      <c r="J2925" s="30" t="s">
        <v>1921</v>
      </c>
      <c r="K2925" s="29" t="s">
        <v>2114</v>
      </c>
      <c r="L2925" s="29" t="s">
        <v>2115</v>
      </c>
      <c r="M2925" s="29" t="s">
        <v>1978</v>
      </c>
      <c r="N2925" s="29" t="s">
        <v>1979</v>
      </c>
      <c r="O2925" s="29" t="s">
        <v>1980</v>
      </c>
      <c r="P2925" s="29" t="s">
        <v>1981</v>
      </c>
      <c r="Q2925" s="29" t="s">
        <v>1982</v>
      </c>
      <c r="R2925" s="30">
        <v>44593</v>
      </c>
      <c r="S2925" s="30">
        <v>44686</v>
      </c>
      <c r="T2925" s="30">
        <v>44683</v>
      </c>
      <c r="U2925" s="30">
        <v>44844</v>
      </c>
      <c r="V2925" s="29" t="s">
        <v>1983</v>
      </c>
      <c r="W2925" s="29" t="s">
        <v>1984</v>
      </c>
      <c r="X2925" s="30">
        <v>43221</v>
      </c>
      <c r="Y2925" s="29" t="s">
        <v>2002</v>
      </c>
    </row>
    <row r="2926" spans="1:25" x14ac:dyDescent="0.25">
      <c r="A2926" s="28" t="s">
        <v>2111</v>
      </c>
      <c r="B2926" s="29" t="s">
        <v>2112</v>
      </c>
      <c r="C2926" s="29" t="s">
        <v>407</v>
      </c>
      <c r="D2926" s="29" t="s">
        <v>2117</v>
      </c>
      <c r="E2926" s="29" t="s">
        <v>408</v>
      </c>
      <c r="F2926" s="29" t="s">
        <v>409</v>
      </c>
      <c r="G2926" s="29" t="s">
        <v>1975</v>
      </c>
      <c r="H2926" s="30">
        <v>42491</v>
      </c>
      <c r="I2926" s="30">
        <v>45291</v>
      </c>
      <c r="J2926" s="30" t="s">
        <v>1921</v>
      </c>
      <c r="K2926" s="29" t="s">
        <v>2114</v>
      </c>
      <c r="L2926" s="29" t="s">
        <v>2115</v>
      </c>
      <c r="M2926" s="29" t="s">
        <v>1978</v>
      </c>
      <c r="N2926" s="29" t="s">
        <v>1986</v>
      </c>
      <c r="O2926" s="29" t="s">
        <v>1987</v>
      </c>
      <c r="P2926" s="29" t="s">
        <v>1981</v>
      </c>
      <c r="Q2926" s="29" t="s">
        <v>1982</v>
      </c>
      <c r="R2926" s="30">
        <v>44593</v>
      </c>
      <c r="S2926" s="30">
        <v>44686</v>
      </c>
      <c r="T2926" s="30">
        <v>44683</v>
      </c>
      <c r="U2926" s="30">
        <v>44844</v>
      </c>
      <c r="V2926" s="29" t="s">
        <v>1983</v>
      </c>
      <c r="W2926" s="29" t="s">
        <v>1984</v>
      </c>
      <c r="X2926" s="30">
        <v>43221</v>
      </c>
      <c r="Y2926" s="29" t="s">
        <v>2002</v>
      </c>
    </row>
    <row r="2927" spans="1:25" x14ac:dyDescent="0.25">
      <c r="A2927" s="28" t="s">
        <v>2111</v>
      </c>
      <c r="B2927" s="29" t="s">
        <v>2112</v>
      </c>
      <c r="C2927" s="29" t="s">
        <v>407</v>
      </c>
      <c r="D2927" s="29" t="s">
        <v>2117</v>
      </c>
      <c r="E2927" s="29" t="s">
        <v>408</v>
      </c>
      <c r="F2927" s="29" t="s">
        <v>409</v>
      </c>
      <c r="G2927" s="29" t="s">
        <v>1975</v>
      </c>
      <c r="H2927" s="30">
        <v>42491</v>
      </c>
      <c r="I2927" s="30">
        <v>45291</v>
      </c>
      <c r="J2927" s="30" t="s">
        <v>1921</v>
      </c>
      <c r="K2927" s="29" t="s">
        <v>2114</v>
      </c>
      <c r="L2927" s="29" t="s">
        <v>2115</v>
      </c>
      <c r="M2927" s="29" t="s">
        <v>1978</v>
      </c>
      <c r="N2927" s="29" t="s">
        <v>1988</v>
      </c>
      <c r="O2927" s="29" t="s">
        <v>1989</v>
      </c>
      <c r="P2927" s="29" t="s">
        <v>1981</v>
      </c>
      <c r="Q2927" s="29" t="s">
        <v>1982</v>
      </c>
      <c r="R2927" s="30">
        <v>44684</v>
      </c>
      <c r="S2927" s="30">
        <v>44686</v>
      </c>
      <c r="T2927" s="30">
        <v>44758</v>
      </c>
      <c r="U2927" s="30">
        <v>44844</v>
      </c>
      <c r="V2927" s="29" t="s">
        <v>1983</v>
      </c>
      <c r="W2927" s="29" t="s">
        <v>1984</v>
      </c>
      <c r="X2927" s="30">
        <v>43221</v>
      </c>
      <c r="Y2927" s="29" t="s">
        <v>2002</v>
      </c>
    </row>
    <row r="2928" spans="1:25" x14ac:dyDescent="0.25">
      <c r="A2928" s="28" t="s">
        <v>2111</v>
      </c>
      <c r="B2928" s="29" t="s">
        <v>2112</v>
      </c>
      <c r="C2928" s="29" t="s">
        <v>407</v>
      </c>
      <c r="D2928" s="29" t="s">
        <v>2117</v>
      </c>
      <c r="E2928" s="29" t="s">
        <v>408</v>
      </c>
      <c r="F2928" s="29" t="s">
        <v>409</v>
      </c>
      <c r="G2928" s="29" t="s">
        <v>1975</v>
      </c>
      <c r="H2928" s="30">
        <v>42491</v>
      </c>
      <c r="I2928" s="30">
        <v>45291</v>
      </c>
      <c r="J2928" s="30" t="s">
        <v>1921</v>
      </c>
      <c r="K2928" s="29" t="s">
        <v>2114</v>
      </c>
      <c r="L2928" s="29" t="s">
        <v>2115</v>
      </c>
      <c r="M2928" s="29" t="s">
        <v>1978</v>
      </c>
      <c r="N2928" s="29" t="s">
        <v>1990</v>
      </c>
      <c r="O2928" s="29" t="s">
        <v>1991</v>
      </c>
      <c r="P2928" s="29" t="s">
        <v>1981</v>
      </c>
      <c r="Q2928" s="29" t="s">
        <v>1982</v>
      </c>
      <c r="R2928" s="30">
        <v>44759</v>
      </c>
      <c r="S2928" s="30">
        <v>44686</v>
      </c>
      <c r="T2928" s="30">
        <v>44803</v>
      </c>
      <c r="U2928" s="30">
        <v>44844</v>
      </c>
      <c r="V2928" s="29" t="s">
        <v>1983</v>
      </c>
      <c r="W2928" s="29" t="s">
        <v>1984</v>
      </c>
      <c r="X2928" s="30">
        <v>43221</v>
      </c>
      <c r="Y2928" s="29" t="s">
        <v>2002</v>
      </c>
    </row>
    <row r="2929" spans="1:25" x14ac:dyDescent="0.25">
      <c r="A2929" s="28" t="s">
        <v>2111</v>
      </c>
      <c r="B2929" s="29" t="s">
        <v>2112</v>
      </c>
      <c r="C2929" s="29" t="s">
        <v>407</v>
      </c>
      <c r="D2929" s="29" t="s">
        <v>2117</v>
      </c>
      <c r="E2929" s="29" t="s">
        <v>408</v>
      </c>
      <c r="F2929" s="29" t="s">
        <v>409</v>
      </c>
      <c r="G2929" s="29" t="s">
        <v>1975</v>
      </c>
      <c r="H2929" s="30">
        <v>42491</v>
      </c>
      <c r="I2929" s="30">
        <v>45291</v>
      </c>
      <c r="J2929" s="30" t="s">
        <v>1921</v>
      </c>
      <c r="K2929" s="29" t="s">
        <v>2114</v>
      </c>
      <c r="L2929" s="29" t="s">
        <v>2115</v>
      </c>
      <c r="M2929" s="29" t="s">
        <v>1978</v>
      </c>
      <c r="N2929" s="29" t="s">
        <v>1992</v>
      </c>
      <c r="O2929" s="29" t="s">
        <v>1993</v>
      </c>
      <c r="P2929" s="29" t="s">
        <v>1981</v>
      </c>
      <c r="Q2929" s="29" t="s">
        <v>1982</v>
      </c>
      <c r="R2929" s="30">
        <v>45103</v>
      </c>
      <c r="S2929" s="30">
        <v>45103</v>
      </c>
      <c r="T2929" s="30">
        <v>45103</v>
      </c>
      <c r="U2929" s="30">
        <v>45103</v>
      </c>
      <c r="V2929" s="29" t="s">
        <v>1983</v>
      </c>
      <c r="W2929" s="29" t="s">
        <v>1984</v>
      </c>
      <c r="X2929" s="30">
        <v>43221</v>
      </c>
      <c r="Y2929" s="29" t="s">
        <v>2002</v>
      </c>
    </row>
    <row r="2930" spans="1:25" x14ac:dyDescent="0.25">
      <c r="A2930" s="28" t="s">
        <v>2111</v>
      </c>
      <c r="B2930" s="29" t="s">
        <v>2112</v>
      </c>
      <c r="C2930" s="29" t="s">
        <v>407</v>
      </c>
      <c r="D2930" s="29" t="s">
        <v>2117</v>
      </c>
      <c r="E2930" s="29" t="s">
        <v>408</v>
      </c>
      <c r="F2930" s="29" t="s">
        <v>409</v>
      </c>
      <c r="G2930" s="29" t="s">
        <v>1975</v>
      </c>
      <c r="H2930" s="30">
        <v>42491</v>
      </c>
      <c r="I2930" s="30">
        <v>45291</v>
      </c>
      <c r="J2930" s="30" t="s">
        <v>1921</v>
      </c>
      <c r="K2930" s="29" t="s">
        <v>2114</v>
      </c>
      <c r="L2930" s="29" t="s">
        <v>2115</v>
      </c>
      <c r="M2930" s="29" t="s">
        <v>1978</v>
      </c>
      <c r="N2930" s="29" t="s">
        <v>1994</v>
      </c>
      <c r="O2930" s="29" t="s">
        <v>1995</v>
      </c>
      <c r="P2930" s="29" t="s">
        <v>1981</v>
      </c>
      <c r="Q2930" s="29" t="s">
        <v>1982</v>
      </c>
      <c r="R2930" s="30">
        <v>45108</v>
      </c>
      <c r="S2930" s="30">
        <v>45138</v>
      </c>
      <c r="T2930" s="30">
        <v>45688</v>
      </c>
      <c r="U2930" s="30"/>
      <c r="V2930" s="29" t="s">
        <v>1983</v>
      </c>
      <c r="W2930" s="29" t="s">
        <v>1984</v>
      </c>
      <c r="X2930" s="30">
        <v>43221</v>
      </c>
      <c r="Y2930" s="29" t="s">
        <v>2002</v>
      </c>
    </row>
    <row r="2931" spans="1:25" x14ac:dyDescent="0.25">
      <c r="A2931" s="28" t="s">
        <v>2111</v>
      </c>
      <c r="B2931" s="29" t="s">
        <v>2112</v>
      </c>
      <c r="C2931" s="29" t="s">
        <v>407</v>
      </c>
      <c r="D2931" s="29" t="s">
        <v>2117</v>
      </c>
      <c r="E2931" s="29" t="s">
        <v>408</v>
      </c>
      <c r="F2931" s="29" t="s">
        <v>409</v>
      </c>
      <c r="G2931" s="29" t="s">
        <v>1975</v>
      </c>
      <c r="H2931" s="30">
        <v>42491</v>
      </c>
      <c r="I2931" s="30">
        <v>45291</v>
      </c>
      <c r="J2931" s="30" t="s">
        <v>1921</v>
      </c>
      <c r="K2931" s="29" t="s">
        <v>2114</v>
      </c>
      <c r="L2931" s="29" t="s">
        <v>2115</v>
      </c>
      <c r="M2931" s="29" t="s">
        <v>1978</v>
      </c>
      <c r="N2931" s="29" t="s">
        <v>1996</v>
      </c>
      <c r="O2931" s="29" t="s">
        <v>1997</v>
      </c>
      <c r="P2931" s="29" t="s">
        <v>1981</v>
      </c>
      <c r="Q2931" s="29" t="s">
        <v>1982</v>
      </c>
      <c r="R2931" s="30">
        <v>45689</v>
      </c>
      <c r="S2931" s="30"/>
      <c r="T2931" s="30">
        <v>45716</v>
      </c>
      <c r="U2931" s="30"/>
      <c r="V2931" s="29" t="s">
        <v>1983</v>
      </c>
      <c r="W2931" s="29" t="s">
        <v>1984</v>
      </c>
      <c r="X2931" s="30">
        <v>43221</v>
      </c>
      <c r="Y2931" s="29" t="s">
        <v>2002</v>
      </c>
    </row>
    <row r="2932" spans="1:25" x14ac:dyDescent="0.25">
      <c r="A2932" s="28" t="s">
        <v>2111</v>
      </c>
      <c r="B2932" s="29" t="s">
        <v>2112</v>
      </c>
      <c r="C2932" s="29" t="s">
        <v>446</v>
      </c>
      <c r="D2932" s="29" t="s">
        <v>2130</v>
      </c>
      <c r="E2932" s="29" t="s">
        <v>447</v>
      </c>
      <c r="F2932" s="29" t="s">
        <v>448</v>
      </c>
      <c r="G2932" s="29" t="s">
        <v>1975</v>
      </c>
      <c r="H2932" s="30">
        <v>42491</v>
      </c>
      <c r="I2932" s="30">
        <v>45291</v>
      </c>
      <c r="J2932" s="30" t="s">
        <v>1921</v>
      </c>
      <c r="K2932" s="29" t="s">
        <v>2114</v>
      </c>
      <c r="L2932" s="29" t="s">
        <v>2115</v>
      </c>
      <c r="M2932" s="29" t="s">
        <v>1978</v>
      </c>
      <c r="N2932" s="29" t="s">
        <v>1979</v>
      </c>
      <c r="O2932" s="29" t="s">
        <v>1980</v>
      </c>
      <c r="P2932" s="29" t="s">
        <v>1981</v>
      </c>
      <c r="Q2932" s="29" t="s">
        <v>1982</v>
      </c>
      <c r="R2932" s="30">
        <v>44593</v>
      </c>
      <c r="S2932" s="30">
        <v>44686</v>
      </c>
      <c r="T2932" s="30">
        <v>44683</v>
      </c>
      <c r="U2932" s="30">
        <v>44875</v>
      </c>
      <c r="V2932" s="29" t="s">
        <v>1983</v>
      </c>
      <c r="W2932" s="29" t="s">
        <v>1984</v>
      </c>
      <c r="X2932" s="30">
        <v>43221</v>
      </c>
      <c r="Y2932" s="29" t="s">
        <v>2002</v>
      </c>
    </row>
    <row r="2933" spans="1:25" x14ac:dyDescent="0.25">
      <c r="A2933" s="28" t="s">
        <v>2111</v>
      </c>
      <c r="B2933" s="29" t="s">
        <v>2112</v>
      </c>
      <c r="C2933" s="29" t="s">
        <v>446</v>
      </c>
      <c r="D2933" s="29" t="s">
        <v>2130</v>
      </c>
      <c r="E2933" s="29" t="s">
        <v>447</v>
      </c>
      <c r="F2933" s="29" t="s">
        <v>448</v>
      </c>
      <c r="G2933" s="29" t="s">
        <v>1975</v>
      </c>
      <c r="H2933" s="30">
        <v>42491</v>
      </c>
      <c r="I2933" s="30">
        <v>45291</v>
      </c>
      <c r="J2933" s="30" t="s">
        <v>1921</v>
      </c>
      <c r="K2933" s="29" t="s">
        <v>2114</v>
      </c>
      <c r="L2933" s="29" t="s">
        <v>2115</v>
      </c>
      <c r="M2933" s="29" t="s">
        <v>1978</v>
      </c>
      <c r="N2933" s="29" t="s">
        <v>1986</v>
      </c>
      <c r="O2933" s="29" t="s">
        <v>1987</v>
      </c>
      <c r="P2933" s="29" t="s">
        <v>1981</v>
      </c>
      <c r="Q2933" s="29" t="s">
        <v>1982</v>
      </c>
      <c r="R2933" s="30">
        <v>44593</v>
      </c>
      <c r="S2933" s="30">
        <v>44686</v>
      </c>
      <c r="T2933" s="30">
        <v>44683</v>
      </c>
      <c r="U2933" s="30">
        <v>44875</v>
      </c>
      <c r="V2933" s="29" t="s">
        <v>1983</v>
      </c>
      <c r="W2933" s="29" t="s">
        <v>1984</v>
      </c>
      <c r="X2933" s="30">
        <v>43221</v>
      </c>
      <c r="Y2933" s="29" t="s">
        <v>2002</v>
      </c>
    </row>
    <row r="2934" spans="1:25" x14ac:dyDescent="0.25">
      <c r="A2934" s="28" t="s">
        <v>2111</v>
      </c>
      <c r="B2934" s="29" t="s">
        <v>2112</v>
      </c>
      <c r="C2934" s="29" t="s">
        <v>446</v>
      </c>
      <c r="D2934" s="29" t="s">
        <v>2130</v>
      </c>
      <c r="E2934" s="29" t="s">
        <v>447</v>
      </c>
      <c r="F2934" s="29" t="s">
        <v>448</v>
      </c>
      <c r="G2934" s="29" t="s">
        <v>1975</v>
      </c>
      <c r="H2934" s="30">
        <v>42491</v>
      </c>
      <c r="I2934" s="30">
        <v>45291</v>
      </c>
      <c r="J2934" s="30" t="s">
        <v>1921</v>
      </c>
      <c r="K2934" s="29" t="s">
        <v>2114</v>
      </c>
      <c r="L2934" s="29" t="s">
        <v>2115</v>
      </c>
      <c r="M2934" s="29" t="s">
        <v>1978</v>
      </c>
      <c r="N2934" s="29" t="s">
        <v>1988</v>
      </c>
      <c r="O2934" s="29" t="s">
        <v>1989</v>
      </c>
      <c r="P2934" s="29" t="s">
        <v>1981</v>
      </c>
      <c r="Q2934" s="29" t="s">
        <v>1982</v>
      </c>
      <c r="R2934" s="30">
        <v>44684</v>
      </c>
      <c r="S2934" s="30">
        <v>44686</v>
      </c>
      <c r="T2934" s="30">
        <v>44758</v>
      </c>
      <c r="U2934" s="30">
        <v>44875</v>
      </c>
      <c r="V2934" s="29" t="s">
        <v>1983</v>
      </c>
      <c r="W2934" s="29" t="s">
        <v>1984</v>
      </c>
      <c r="X2934" s="30">
        <v>43221</v>
      </c>
      <c r="Y2934" s="29" t="s">
        <v>2002</v>
      </c>
    </row>
    <row r="2935" spans="1:25" x14ac:dyDescent="0.25">
      <c r="A2935" s="28" t="s">
        <v>2111</v>
      </c>
      <c r="B2935" s="29" t="s">
        <v>2112</v>
      </c>
      <c r="C2935" s="29" t="s">
        <v>446</v>
      </c>
      <c r="D2935" s="29" t="s">
        <v>2130</v>
      </c>
      <c r="E2935" s="29" t="s">
        <v>447</v>
      </c>
      <c r="F2935" s="29" t="s">
        <v>448</v>
      </c>
      <c r="G2935" s="29" t="s">
        <v>1975</v>
      </c>
      <c r="H2935" s="30">
        <v>42491</v>
      </c>
      <c r="I2935" s="30">
        <v>45291</v>
      </c>
      <c r="J2935" s="30" t="s">
        <v>1921</v>
      </c>
      <c r="K2935" s="29" t="s">
        <v>2114</v>
      </c>
      <c r="L2935" s="29" t="s">
        <v>2115</v>
      </c>
      <c r="M2935" s="29" t="s">
        <v>1978</v>
      </c>
      <c r="N2935" s="29" t="s">
        <v>1990</v>
      </c>
      <c r="O2935" s="29" t="s">
        <v>1991</v>
      </c>
      <c r="P2935" s="29" t="s">
        <v>1981</v>
      </c>
      <c r="Q2935" s="29" t="s">
        <v>1982</v>
      </c>
      <c r="R2935" s="30">
        <v>44759</v>
      </c>
      <c r="S2935" s="30">
        <v>44686</v>
      </c>
      <c r="T2935" s="30">
        <v>44803</v>
      </c>
      <c r="U2935" s="30">
        <v>44875</v>
      </c>
      <c r="V2935" s="29" t="s">
        <v>1983</v>
      </c>
      <c r="W2935" s="29" t="s">
        <v>1984</v>
      </c>
      <c r="X2935" s="30">
        <v>43221</v>
      </c>
      <c r="Y2935" s="29" t="s">
        <v>2002</v>
      </c>
    </row>
    <row r="2936" spans="1:25" x14ac:dyDescent="0.25">
      <c r="A2936" s="28" t="s">
        <v>2111</v>
      </c>
      <c r="B2936" s="29" t="s">
        <v>2112</v>
      </c>
      <c r="C2936" s="29" t="s">
        <v>446</v>
      </c>
      <c r="D2936" s="29" t="s">
        <v>2130</v>
      </c>
      <c r="E2936" s="29" t="s">
        <v>447</v>
      </c>
      <c r="F2936" s="29" t="s">
        <v>448</v>
      </c>
      <c r="G2936" s="29" t="s">
        <v>1975</v>
      </c>
      <c r="H2936" s="30">
        <v>42491</v>
      </c>
      <c r="I2936" s="30">
        <v>45291</v>
      </c>
      <c r="J2936" s="30" t="s">
        <v>1921</v>
      </c>
      <c r="K2936" s="29" t="s">
        <v>2114</v>
      </c>
      <c r="L2936" s="29" t="s">
        <v>2115</v>
      </c>
      <c r="M2936" s="29" t="s">
        <v>1978</v>
      </c>
      <c r="N2936" s="29" t="s">
        <v>1992</v>
      </c>
      <c r="O2936" s="29" t="s">
        <v>1993</v>
      </c>
      <c r="P2936" s="29" t="s">
        <v>1981</v>
      </c>
      <c r="Q2936" s="29" t="s">
        <v>1982</v>
      </c>
      <c r="R2936" s="30">
        <v>45105</v>
      </c>
      <c r="S2936" s="30">
        <v>45105</v>
      </c>
      <c r="T2936" s="30">
        <v>45105</v>
      </c>
      <c r="U2936" s="30">
        <v>45105</v>
      </c>
      <c r="V2936" s="29" t="s">
        <v>1983</v>
      </c>
      <c r="W2936" s="29" t="s">
        <v>1984</v>
      </c>
      <c r="X2936" s="30">
        <v>43221</v>
      </c>
      <c r="Y2936" s="29" t="s">
        <v>2002</v>
      </c>
    </row>
    <row r="2937" spans="1:25" x14ac:dyDescent="0.25">
      <c r="A2937" s="28" t="s">
        <v>2111</v>
      </c>
      <c r="B2937" s="29" t="s">
        <v>2112</v>
      </c>
      <c r="C2937" s="29" t="s">
        <v>446</v>
      </c>
      <c r="D2937" s="29" t="s">
        <v>2130</v>
      </c>
      <c r="E2937" s="29" t="s">
        <v>447</v>
      </c>
      <c r="F2937" s="29" t="s">
        <v>448</v>
      </c>
      <c r="G2937" s="29" t="s">
        <v>1975</v>
      </c>
      <c r="H2937" s="30">
        <v>42491</v>
      </c>
      <c r="I2937" s="30">
        <v>45291</v>
      </c>
      <c r="J2937" s="30" t="s">
        <v>1921</v>
      </c>
      <c r="K2937" s="29" t="s">
        <v>2114</v>
      </c>
      <c r="L2937" s="29" t="s">
        <v>2115</v>
      </c>
      <c r="M2937" s="29" t="s">
        <v>1978</v>
      </c>
      <c r="N2937" s="29" t="s">
        <v>1994</v>
      </c>
      <c r="O2937" s="29" t="s">
        <v>1995</v>
      </c>
      <c r="P2937" s="29" t="s">
        <v>1981</v>
      </c>
      <c r="Q2937" s="29" t="s">
        <v>1982</v>
      </c>
      <c r="R2937" s="30">
        <v>45108</v>
      </c>
      <c r="S2937" s="30">
        <v>45222</v>
      </c>
      <c r="T2937" s="30">
        <v>45838</v>
      </c>
      <c r="U2937" s="30"/>
      <c r="V2937" s="29" t="s">
        <v>1983</v>
      </c>
      <c r="W2937" s="29" t="s">
        <v>1984</v>
      </c>
      <c r="X2937" s="30">
        <v>43221</v>
      </c>
      <c r="Y2937" s="29" t="s">
        <v>2002</v>
      </c>
    </row>
    <row r="2938" spans="1:25" x14ac:dyDescent="0.25">
      <c r="A2938" s="28" t="s">
        <v>2111</v>
      </c>
      <c r="B2938" s="29" t="s">
        <v>2112</v>
      </c>
      <c r="C2938" s="29" t="s">
        <v>446</v>
      </c>
      <c r="D2938" s="29" t="s">
        <v>2130</v>
      </c>
      <c r="E2938" s="29" t="s">
        <v>447</v>
      </c>
      <c r="F2938" s="29" t="s">
        <v>448</v>
      </c>
      <c r="G2938" s="29" t="s">
        <v>1975</v>
      </c>
      <c r="H2938" s="30">
        <v>42491</v>
      </c>
      <c r="I2938" s="30">
        <v>45291</v>
      </c>
      <c r="J2938" s="30" t="s">
        <v>1921</v>
      </c>
      <c r="K2938" s="29" t="s">
        <v>2114</v>
      </c>
      <c r="L2938" s="29" t="s">
        <v>2115</v>
      </c>
      <c r="M2938" s="29" t="s">
        <v>1978</v>
      </c>
      <c r="N2938" s="29" t="s">
        <v>1996</v>
      </c>
      <c r="O2938" s="29" t="s">
        <v>1997</v>
      </c>
      <c r="P2938" s="29" t="s">
        <v>1981</v>
      </c>
      <c r="Q2938" s="29" t="s">
        <v>1982</v>
      </c>
      <c r="R2938" s="30">
        <v>45839</v>
      </c>
      <c r="S2938" s="30"/>
      <c r="T2938" s="30">
        <v>45869</v>
      </c>
      <c r="U2938" s="30"/>
      <c r="V2938" s="29" t="s">
        <v>1983</v>
      </c>
      <c r="W2938" s="29" t="s">
        <v>1984</v>
      </c>
      <c r="X2938" s="30">
        <v>43221</v>
      </c>
      <c r="Y2938" s="29" t="s">
        <v>2002</v>
      </c>
    </row>
    <row r="2939" spans="1:25" x14ac:dyDescent="0.25">
      <c r="A2939" s="28" t="s">
        <v>2111</v>
      </c>
      <c r="B2939" s="29" t="s">
        <v>2112</v>
      </c>
      <c r="C2939" s="29" t="s">
        <v>452</v>
      </c>
      <c r="D2939" s="29" t="s">
        <v>2132</v>
      </c>
      <c r="E2939" s="29" t="s">
        <v>453</v>
      </c>
      <c r="F2939" s="29" t="s">
        <v>454</v>
      </c>
      <c r="G2939" s="29" t="s">
        <v>1975</v>
      </c>
      <c r="H2939" s="30">
        <v>42491</v>
      </c>
      <c r="I2939" s="30">
        <v>45291</v>
      </c>
      <c r="J2939" s="30" t="s">
        <v>1921</v>
      </c>
      <c r="K2939" s="29" t="s">
        <v>2114</v>
      </c>
      <c r="L2939" s="29" t="s">
        <v>2115</v>
      </c>
      <c r="M2939" s="29" t="s">
        <v>1978</v>
      </c>
      <c r="N2939" s="29" t="s">
        <v>1979</v>
      </c>
      <c r="O2939" s="29" t="s">
        <v>1980</v>
      </c>
      <c r="P2939" s="29" t="s">
        <v>1981</v>
      </c>
      <c r="Q2939" s="29" t="s">
        <v>1982</v>
      </c>
      <c r="R2939" s="30">
        <v>44593</v>
      </c>
      <c r="S2939" s="30">
        <v>44785</v>
      </c>
      <c r="T2939" s="30">
        <v>44683</v>
      </c>
      <c r="U2939" s="30">
        <v>44893</v>
      </c>
      <c r="V2939" s="29" t="s">
        <v>1983</v>
      </c>
      <c r="W2939" s="29" t="s">
        <v>1984</v>
      </c>
      <c r="X2939" s="30">
        <v>43221</v>
      </c>
      <c r="Y2939" s="29" t="s">
        <v>2002</v>
      </c>
    </row>
    <row r="2940" spans="1:25" x14ac:dyDescent="0.25">
      <c r="A2940" s="28" t="s">
        <v>2111</v>
      </c>
      <c r="B2940" s="29" t="s">
        <v>2112</v>
      </c>
      <c r="C2940" s="29" t="s">
        <v>452</v>
      </c>
      <c r="D2940" s="29" t="s">
        <v>2132</v>
      </c>
      <c r="E2940" s="29" t="s">
        <v>453</v>
      </c>
      <c r="F2940" s="29" t="s">
        <v>454</v>
      </c>
      <c r="G2940" s="29" t="s">
        <v>1975</v>
      </c>
      <c r="H2940" s="30">
        <v>42491</v>
      </c>
      <c r="I2940" s="30">
        <v>45291</v>
      </c>
      <c r="J2940" s="30" t="s">
        <v>1921</v>
      </c>
      <c r="K2940" s="29" t="s">
        <v>2114</v>
      </c>
      <c r="L2940" s="29" t="s">
        <v>2115</v>
      </c>
      <c r="M2940" s="29" t="s">
        <v>1978</v>
      </c>
      <c r="N2940" s="29" t="s">
        <v>1986</v>
      </c>
      <c r="O2940" s="29" t="s">
        <v>1987</v>
      </c>
      <c r="P2940" s="29" t="s">
        <v>1981</v>
      </c>
      <c r="Q2940" s="29" t="s">
        <v>1982</v>
      </c>
      <c r="R2940" s="30">
        <v>44593</v>
      </c>
      <c r="S2940" s="30">
        <v>44785</v>
      </c>
      <c r="T2940" s="30">
        <v>44683</v>
      </c>
      <c r="U2940" s="30">
        <v>44893</v>
      </c>
      <c r="V2940" s="29" t="s">
        <v>1983</v>
      </c>
      <c r="W2940" s="29" t="s">
        <v>1984</v>
      </c>
      <c r="X2940" s="30">
        <v>43221</v>
      </c>
      <c r="Y2940" s="29" t="s">
        <v>2002</v>
      </c>
    </row>
    <row r="2941" spans="1:25" x14ac:dyDescent="0.25">
      <c r="A2941" s="28" t="s">
        <v>2111</v>
      </c>
      <c r="B2941" s="29" t="s">
        <v>2112</v>
      </c>
      <c r="C2941" s="29" t="s">
        <v>452</v>
      </c>
      <c r="D2941" s="29" t="s">
        <v>2132</v>
      </c>
      <c r="E2941" s="29" t="s">
        <v>453</v>
      </c>
      <c r="F2941" s="29" t="s">
        <v>454</v>
      </c>
      <c r="G2941" s="29" t="s">
        <v>1975</v>
      </c>
      <c r="H2941" s="30">
        <v>42491</v>
      </c>
      <c r="I2941" s="30">
        <v>45291</v>
      </c>
      <c r="J2941" s="30" t="s">
        <v>1921</v>
      </c>
      <c r="K2941" s="29" t="s">
        <v>2114</v>
      </c>
      <c r="L2941" s="29" t="s">
        <v>2115</v>
      </c>
      <c r="M2941" s="29" t="s">
        <v>1978</v>
      </c>
      <c r="N2941" s="29" t="s">
        <v>1988</v>
      </c>
      <c r="O2941" s="29" t="s">
        <v>1989</v>
      </c>
      <c r="P2941" s="29" t="s">
        <v>1981</v>
      </c>
      <c r="Q2941" s="29" t="s">
        <v>1982</v>
      </c>
      <c r="R2941" s="30">
        <v>45108</v>
      </c>
      <c r="S2941" s="30">
        <v>45108</v>
      </c>
      <c r="T2941" s="30">
        <v>45199</v>
      </c>
      <c r="U2941" s="30">
        <v>45338</v>
      </c>
      <c r="V2941" s="29" t="s">
        <v>1983</v>
      </c>
      <c r="W2941" s="29" t="s">
        <v>1984</v>
      </c>
      <c r="X2941" s="30">
        <v>43221</v>
      </c>
      <c r="Y2941" s="29" t="s">
        <v>2002</v>
      </c>
    </row>
    <row r="2942" spans="1:25" x14ac:dyDescent="0.25">
      <c r="A2942" s="28" t="s">
        <v>2111</v>
      </c>
      <c r="B2942" s="29" t="s">
        <v>2112</v>
      </c>
      <c r="C2942" s="29" t="s">
        <v>452</v>
      </c>
      <c r="D2942" s="29" t="s">
        <v>2132</v>
      </c>
      <c r="E2942" s="29" t="s">
        <v>453</v>
      </c>
      <c r="F2942" s="29" t="s">
        <v>454</v>
      </c>
      <c r="G2942" s="29" t="s">
        <v>1975</v>
      </c>
      <c r="H2942" s="30">
        <v>42491</v>
      </c>
      <c r="I2942" s="30">
        <v>45291</v>
      </c>
      <c r="J2942" s="30" t="s">
        <v>1921</v>
      </c>
      <c r="K2942" s="29" t="s">
        <v>2114</v>
      </c>
      <c r="L2942" s="29" t="s">
        <v>2115</v>
      </c>
      <c r="M2942" s="29" t="s">
        <v>1978</v>
      </c>
      <c r="N2942" s="29" t="s">
        <v>1990</v>
      </c>
      <c r="O2942" s="29" t="s">
        <v>1991</v>
      </c>
      <c r="P2942" s="29" t="s">
        <v>1981</v>
      </c>
      <c r="Q2942" s="29" t="s">
        <v>1982</v>
      </c>
      <c r="R2942" s="30">
        <v>45339</v>
      </c>
      <c r="S2942" s="30">
        <v>45339</v>
      </c>
      <c r="T2942" s="30">
        <v>45481</v>
      </c>
      <c r="U2942" s="30">
        <v>45505</v>
      </c>
      <c r="V2942" s="29" t="s">
        <v>1983</v>
      </c>
      <c r="W2942" s="29" t="s">
        <v>1984</v>
      </c>
      <c r="X2942" s="30">
        <v>43221</v>
      </c>
      <c r="Y2942" s="29" t="s">
        <v>2002</v>
      </c>
    </row>
    <row r="2943" spans="1:25" x14ac:dyDescent="0.25">
      <c r="A2943" s="28" t="s">
        <v>2111</v>
      </c>
      <c r="B2943" s="29" t="s">
        <v>2112</v>
      </c>
      <c r="C2943" s="29" t="s">
        <v>452</v>
      </c>
      <c r="D2943" s="29" t="s">
        <v>2132</v>
      </c>
      <c r="E2943" s="29" t="s">
        <v>453</v>
      </c>
      <c r="F2943" s="29" t="s">
        <v>454</v>
      </c>
      <c r="G2943" s="29" t="s">
        <v>1975</v>
      </c>
      <c r="H2943" s="30">
        <v>42491</v>
      </c>
      <c r="I2943" s="30">
        <v>45291</v>
      </c>
      <c r="J2943" s="30" t="s">
        <v>1921</v>
      </c>
      <c r="K2943" s="29" t="s">
        <v>2114</v>
      </c>
      <c r="L2943" s="29" t="s">
        <v>2115</v>
      </c>
      <c r="M2943" s="29" t="s">
        <v>1978</v>
      </c>
      <c r="N2943" s="29" t="s">
        <v>1992</v>
      </c>
      <c r="O2943" s="29" t="s">
        <v>1993</v>
      </c>
      <c r="P2943" s="29" t="s">
        <v>1981</v>
      </c>
      <c r="Q2943" s="29" t="s">
        <v>1982</v>
      </c>
      <c r="R2943" s="30">
        <v>45483</v>
      </c>
      <c r="S2943" s="30">
        <v>45505</v>
      </c>
      <c r="T2943" s="30">
        <v>45483</v>
      </c>
      <c r="U2943" s="30">
        <v>45505</v>
      </c>
      <c r="V2943" s="29" t="s">
        <v>1983</v>
      </c>
      <c r="W2943" s="29" t="s">
        <v>1984</v>
      </c>
      <c r="X2943" s="30">
        <v>43221</v>
      </c>
      <c r="Y2943" s="29" t="s">
        <v>2002</v>
      </c>
    </row>
    <row r="2944" spans="1:25" x14ac:dyDescent="0.25">
      <c r="A2944" s="28" t="s">
        <v>2111</v>
      </c>
      <c r="B2944" s="29" t="s">
        <v>2112</v>
      </c>
      <c r="C2944" s="29" t="s">
        <v>452</v>
      </c>
      <c r="D2944" s="29" t="s">
        <v>2132</v>
      </c>
      <c r="E2944" s="29" t="s">
        <v>453</v>
      </c>
      <c r="F2944" s="29" t="s">
        <v>454</v>
      </c>
      <c r="G2944" s="29" t="s">
        <v>1975</v>
      </c>
      <c r="H2944" s="30">
        <v>42491</v>
      </c>
      <c r="I2944" s="30">
        <v>45291</v>
      </c>
      <c r="J2944" s="30" t="s">
        <v>1921</v>
      </c>
      <c r="K2944" s="29" t="s">
        <v>2114</v>
      </c>
      <c r="L2944" s="29" t="s">
        <v>2115</v>
      </c>
      <c r="M2944" s="29" t="s">
        <v>1978</v>
      </c>
      <c r="N2944" s="29" t="s">
        <v>1994</v>
      </c>
      <c r="O2944" s="29" t="s">
        <v>1995</v>
      </c>
      <c r="P2944" s="29" t="s">
        <v>1981</v>
      </c>
      <c r="Q2944" s="29" t="s">
        <v>1982</v>
      </c>
      <c r="R2944" s="30">
        <v>45537</v>
      </c>
      <c r="S2944" s="30">
        <v>45537</v>
      </c>
      <c r="T2944" s="30">
        <v>45778</v>
      </c>
      <c r="U2944" s="30"/>
      <c r="V2944" s="29" t="s">
        <v>1983</v>
      </c>
      <c r="W2944" s="29" t="s">
        <v>1984</v>
      </c>
      <c r="X2944" s="30">
        <v>43221</v>
      </c>
      <c r="Y2944" s="29" t="s">
        <v>2002</v>
      </c>
    </row>
    <row r="2945" spans="1:25" x14ac:dyDescent="0.25">
      <c r="A2945" s="28" t="s">
        <v>2111</v>
      </c>
      <c r="B2945" s="29" t="s">
        <v>2112</v>
      </c>
      <c r="C2945" s="29" t="s">
        <v>452</v>
      </c>
      <c r="D2945" s="29" t="s">
        <v>2132</v>
      </c>
      <c r="E2945" s="29" t="s">
        <v>453</v>
      </c>
      <c r="F2945" s="29" t="s">
        <v>454</v>
      </c>
      <c r="G2945" s="29" t="s">
        <v>1975</v>
      </c>
      <c r="H2945" s="30">
        <v>42491</v>
      </c>
      <c r="I2945" s="30">
        <v>45291</v>
      </c>
      <c r="J2945" s="30" t="s">
        <v>1921</v>
      </c>
      <c r="K2945" s="29" t="s">
        <v>2114</v>
      </c>
      <c r="L2945" s="29" t="s">
        <v>2115</v>
      </c>
      <c r="M2945" s="29" t="s">
        <v>1978</v>
      </c>
      <c r="N2945" s="29" t="s">
        <v>1996</v>
      </c>
      <c r="O2945" s="29" t="s">
        <v>1997</v>
      </c>
      <c r="P2945" s="29" t="s">
        <v>1981</v>
      </c>
      <c r="Q2945" s="29" t="s">
        <v>1982</v>
      </c>
      <c r="R2945" s="30">
        <v>45779</v>
      </c>
      <c r="S2945" s="30"/>
      <c r="T2945" s="30">
        <v>45809</v>
      </c>
      <c r="U2945" s="30"/>
      <c r="V2945" s="29" t="s">
        <v>1983</v>
      </c>
      <c r="W2945" s="29" t="s">
        <v>1984</v>
      </c>
      <c r="X2945" s="30">
        <v>43221</v>
      </c>
      <c r="Y2945" s="29" t="s">
        <v>2002</v>
      </c>
    </row>
    <row r="2946" spans="1:25" x14ac:dyDescent="0.25">
      <c r="A2946" s="28" t="s">
        <v>2111</v>
      </c>
      <c r="B2946" s="29" t="s">
        <v>2112</v>
      </c>
      <c r="C2946" s="29" t="s">
        <v>410</v>
      </c>
      <c r="D2946" s="29" t="s">
        <v>2118</v>
      </c>
      <c r="E2946" s="29" t="s">
        <v>411</v>
      </c>
      <c r="F2946" s="29" t="s">
        <v>412</v>
      </c>
      <c r="G2946" s="29" t="s">
        <v>1975</v>
      </c>
      <c r="H2946" s="30">
        <v>42491</v>
      </c>
      <c r="I2946" s="30">
        <v>45291</v>
      </c>
      <c r="J2946" s="30" t="s">
        <v>1921</v>
      </c>
      <c r="K2946" s="29" t="s">
        <v>2114</v>
      </c>
      <c r="L2946" s="29" t="s">
        <v>2115</v>
      </c>
      <c r="M2946" s="29" t="s">
        <v>1978</v>
      </c>
      <c r="N2946" s="29" t="s">
        <v>1979</v>
      </c>
      <c r="O2946" s="29" t="s">
        <v>1980</v>
      </c>
      <c r="P2946" s="29" t="s">
        <v>1981</v>
      </c>
      <c r="Q2946" s="29" t="s">
        <v>1982</v>
      </c>
      <c r="R2946" s="30">
        <v>44593</v>
      </c>
      <c r="S2946" s="30">
        <v>44783</v>
      </c>
      <c r="T2946" s="30">
        <v>44683</v>
      </c>
      <c r="U2946" s="30">
        <v>44914</v>
      </c>
      <c r="V2946" s="29" t="s">
        <v>1983</v>
      </c>
      <c r="W2946" s="29" t="s">
        <v>1984</v>
      </c>
      <c r="X2946" s="30">
        <v>43221</v>
      </c>
      <c r="Y2946" s="29" t="s">
        <v>1985</v>
      </c>
    </row>
    <row r="2947" spans="1:25" x14ac:dyDescent="0.25">
      <c r="A2947" s="28" t="s">
        <v>2111</v>
      </c>
      <c r="B2947" s="29" t="s">
        <v>2112</v>
      </c>
      <c r="C2947" s="29" t="s">
        <v>410</v>
      </c>
      <c r="D2947" s="29" t="s">
        <v>2118</v>
      </c>
      <c r="E2947" s="29" t="s">
        <v>411</v>
      </c>
      <c r="F2947" s="29" t="s">
        <v>412</v>
      </c>
      <c r="G2947" s="29" t="s">
        <v>1975</v>
      </c>
      <c r="H2947" s="30">
        <v>42491</v>
      </c>
      <c r="I2947" s="30">
        <v>45291</v>
      </c>
      <c r="J2947" s="30" t="s">
        <v>1921</v>
      </c>
      <c r="K2947" s="29" t="s">
        <v>2114</v>
      </c>
      <c r="L2947" s="29" t="s">
        <v>2115</v>
      </c>
      <c r="M2947" s="29" t="s">
        <v>1978</v>
      </c>
      <c r="N2947" s="29" t="s">
        <v>1986</v>
      </c>
      <c r="O2947" s="29" t="s">
        <v>1987</v>
      </c>
      <c r="P2947" s="29" t="s">
        <v>1981</v>
      </c>
      <c r="Q2947" s="29" t="s">
        <v>1982</v>
      </c>
      <c r="R2947" s="30">
        <v>44593</v>
      </c>
      <c r="S2947" s="30">
        <v>44783</v>
      </c>
      <c r="T2947" s="30">
        <v>44683</v>
      </c>
      <c r="U2947" s="30">
        <v>44914</v>
      </c>
      <c r="V2947" s="29" t="s">
        <v>1983</v>
      </c>
      <c r="W2947" s="29" t="s">
        <v>1984</v>
      </c>
      <c r="X2947" s="30">
        <v>43221</v>
      </c>
      <c r="Y2947" s="29" t="s">
        <v>1985</v>
      </c>
    </row>
    <row r="2948" spans="1:25" x14ac:dyDescent="0.25">
      <c r="A2948" s="28" t="s">
        <v>2111</v>
      </c>
      <c r="B2948" s="29" t="s">
        <v>2112</v>
      </c>
      <c r="C2948" s="29" t="s">
        <v>410</v>
      </c>
      <c r="D2948" s="29" t="s">
        <v>2118</v>
      </c>
      <c r="E2948" s="29" t="s">
        <v>411</v>
      </c>
      <c r="F2948" s="29" t="s">
        <v>412</v>
      </c>
      <c r="G2948" s="29" t="s">
        <v>1975</v>
      </c>
      <c r="H2948" s="30">
        <v>42491</v>
      </c>
      <c r="I2948" s="30">
        <v>45291</v>
      </c>
      <c r="J2948" s="30" t="s">
        <v>1921</v>
      </c>
      <c r="K2948" s="29" t="s">
        <v>2114</v>
      </c>
      <c r="L2948" s="29" t="s">
        <v>2115</v>
      </c>
      <c r="M2948" s="29" t="s">
        <v>1978</v>
      </c>
      <c r="N2948" s="29" t="s">
        <v>1988</v>
      </c>
      <c r="O2948" s="29" t="s">
        <v>1989</v>
      </c>
      <c r="P2948" s="29" t="s">
        <v>1981</v>
      </c>
      <c r="Q2948" s="29" t="s">
        <v>1982</v>
      </c>
      <c r="R2948" s="30">
        <v>45142</v>
      </c>
      <c r="S2948" s="30">
        <v>45142</v>
      </c>
      <c r="T2948" s="30">
        <v>45457</v>
      </c>
      <c r="U2948" s="30">
        <v>45391</v>
      </c>
      <c r="V2948" s="29" t="s">
        <v>1983</v>
      </c>
      <c r="W2948" s="29" t="s">
        <v>1984</v>
      </c>
      <c r="X2948" s="30">
        <v>43221</v>
      </c>
      <c r="Y2948" s="29" t="s">
        <v>1985</v>
      </c>
    </row>
    <row r="2949" spans="1:25" x14ac:dyDescent="0.25">
      <c r="A2949" s="28" t="s">
        <v>2111</v>
      </c>
      <c r="B2949" s="29" t="s">
        <v>2112</v>
      </c>
      <c r="C2949" s="29" t="s">
        <v>410</v>
      </c>
      <c r="D2949" s="29" t="s">
        <v>2118</v>
      </c>
      <c r="E2949" s="29" t="s">
        <v>411</v>
      </c>
      <c r="F2949" s="29" t="s">
        <v>412</v>
      </c>
      <c r="G2949" s="29" t="s">
        <v>1975</v>
      </c>
      <c r="H2949" s="30">
        <v>42491</v>
      </c>
      <c r="I2949" s="30">
        <v>45291</v>
      </c>
      <c r="J2949" s="30" t="s">
        <v>1921</v>
      </c>
      <c r="K2949" s="29" t="s">
        <v>2114</v>
      </c>
      <c r="L2949" s="29" t="s">
        <v>2115</v>
      </c>
      <c r="M2949" s="29" t="s">
        <v>1978</v>
      </c>
      <c r="N2949" s="29" t="s">
        <v>1990</v>
      </c>
      <c r="O2949" s="29" t="s">
        <v>1991</v>
      </c>
      <c r="P2949" s="29" t="s">
        <v>1981</v>
      </c>
      <c r="Q2949" s="29" t="s">
        <v>1982</v>
      </c>
      <c r="R2949" s="30">
        <v>45458</v>
      </c>
      <c r="S2949" s="30">
        <v>45392</v>
      </c>
      <c r="T2949" s="30">
        <v>45504</v>
      </c>
      <c r="U2949" s="30">
        <v>45583</v>
      </c>
      <c r="V2949" s="29" t="s">
        <v>1983</v>
      </c>
      <c r="W2949" s="29" t="s">
        <v>1984</v>
      </c>
      <c r="X2949" s="30">
        <v>43221</v>
      </c>
      <c r="Y2949" s="29" t="s">
        <v>1985</v>
      </c>
    </row>
    <row r="2950" spans="1:25" x14ac:dyDescent="0.25">
      <c r="A2950" s="28" t="s">
        <v>2111</v>
      </c>
      <c r="B2950" s="29" t="s">
        <v>2112</v>
      </c>
      <c r="C2950" s="29" t="s">
        <v>410</v>
      </c>
      <c r="D2950" s="29" t="s">
        <v>2118</v>
      </c>
      <c r="E2950" s="29" t="s">
        <v>411</v>
      </c>
      <c r="F2950" s="29" t="s">
        <v>412</v>
      </c>
      <c r="G2950" s="29" t="s">
        <v>1975</v>
      </c>
      <c r="H2950" s="30">
        <v>42491</v>
      </c>
      <c r="I2950" s="30">
        <v>45291</v>
      </c>
      <c r="J2950" s="30" t="s">
        <v>1921</v>
      </c>
      <c r="K2950" s="29" t="s">
        <v>2114</v>
      </c>
      <c r="L2950" s="29" t="s">
        <v>2115</v>
      </c>
      <c r="M2950" s="29" t="s">
        <v>1978</v>
      </c>
      <c r="N2950" s="29" t="s">
        <v>1992</v>
      </c>
      <c r="O2950" s="29" t="s">
        <v>1993</v>
      </c>
      <c r="P2950" s="29" t="s">
        <v>1981</v>
      </c>
      <c r="Q2950" s="29" t="s">
        <v>1982</v>
      </c>
      <c r="R2950" s="30">
        <v>45583</v>
      </c>
      <c r="S2950" s="30">
        <v>45583</v>
      </c>
      <c r="T2950" s="30">
        <v>45583</v>
      </c>
      <c r="U2950" s="30">
        <v>45583</v>
      </c>
      <c r="V2950" s="29" t="s">
        <v>1983</v>
      </c>
      <c r="W2950" s="29" t="s">
        <v>1984</v>
      </c>
      <c r="X2950" s="30">
        <v>43221</v>
      </c>
      <c r="Y2950" s="29" t="s">
        <v>1985</v>
      </c>
    </row>
    <row r="2951" spans="1:25" x14ac:dyDescent="0.25">
      <c r="A2951" s="28" t="s">
        <v>2111</v>
      </c>
      <c r="B2951" s="29" t="s">
        <v>2112</v>
      </c>
      <c r="C2951" s="29" t="s">
        <v>410</v>
      </c>
      <c r="D2951" s="29" t="s">
        <v>2118</v>
      </c>
      <c r="E2951" s="29" t="s">
        <v>411</v>
      </c>
      <c r="F2951" s="29" t="s">
        <v>412</v>
      </c>
      <c r="G2951" s="29" t="s">
        <v>1975</v>
      </c>
      <c r="H2951" s="30">
        <v>42491</v>
      </c>
      <c r="I2951" s="30">
        <v>45291</v>
      </c>
      <c r="J2951" s="30" t="s">
        <v>1921</v>
      </c>
      <c r="K2951" s="29" t="s">
        <v>2114</v>
      </c>
      <c r="L2951" s="29" t="s">
        <v>2115</v>
      </c>
      <c r="M2951" s="29" t="s">
        <v>1978</v>
      </c>
      <c r="N2951" s="29" t="s">
        <v>1994</v>
      </c>
      <c r="O2951" s="29" t="s">
        <v>1995</v>
      </c>
      <c r="P2951" s="29" t="s">
        <v>1981</v>
      </c>
      <c r="Q2951" s="29" t="s">
        <v>1982</v>
      </c>
      <c r="R2951" s="30">
        <v>45671</v>
      </c>
      <c r="S2951" s="30"/>
      <c r="T2951" s="30">
        <v>46203</v>
      </c>
      <c r="U2951" s="30"/>
      <c r="V2951" s="29" t="s">
        <v>1983</v>
      </c>
      <c r="W2951" s="29" t="s">
        <v>1984</v>
      </c>
      <c r="X2951" s="30">
        <v>43221</v>
      </c>
      <c r="Y2951" s="29" t="s">
        <v>1985</v>
      </c>
    </row>
    <row r="2952" spans="1:25" x14ac:dyDescent="0.25">
      <c r="A2952" s="28" t="s">
        <v>2111</v>
      </c>
      <c r="B2952" s="29" t="s">
        <v>2112</v>
      </c>
      <c r="C2952" s="29" t="s">
        <v>410</v>
      </c>
      <c r="D2952" s="29" t="s">
        <v>2118</v>
      </c>
      <c r="E2952" s="29" t="s">
        <v>411</v>
      </c>
      <c r="F2952" s="29" t="s">
        <v>412</v>
      </c>
      <c r="G2952" s="29" t="s">
        <v>1975</v>
      </c>
      <c r="H2952" s="30">
        <v>42491</v>
      </c>
      <c r="I2952" s="30">
        <v>45291</v>
      </c>
      <c r="J2952" s="30" t="s">
        <v>1921</v>
      </c>
      <c r="K2952" s="29" t="s">
        <v>2114</v>
      </c>
      <c r="L2952" s="29" t="s">
        <v>2115</v>
      </c>
      <c r="M2952" s="29" t="s">
        <v>1978</v>
      </c>
      <c r="N2952" s="29" t="s">
        <v>1996</v>
      </c>
      <c r="O2952" s="29" t="s">
        <v>1997</v>
      </c>
      <c r="P2952" s="29" t="s">
        <v>1981</v>
      </c>
      <c r="Q2952" s="29" t="s">
        <v>1982</v>
      </c>
      <c r="R2952" s="30">
        <v>46204</v>
      </c>
      <c r="S2952" s="30"/>
      <c r="T2952" s="30">
        <v>46235</v>
      </c>
      <c r="U2952" s="30"/>
      <c r="V2952" s="29" t="s">
        <v>1983</v>
      </c>
      <c r="W2952" s="29" t="s">
        <v>1984</v>
      </c>
      <c r="X2952" s="30">
        <v>43221</v>
      </c>
      <c r="Y2952" s="29" t="s">
        <v>1985</v>
      </c>
    </row>
    <row r="2953" spans="1:25" x14ac:dyDescent="0.25">
      <c r="A2953" s="28" t="s">
        <v>2111</v>
      </c>
      <c r="B2953" s="29" t="s">
        <v>2112</v>
      </c>
      <c r="C2953" s="29" t="s">
        <v>425</v>
      </c>
      <c r="D2953" s="29" t="s">
        <v>2123</v>
      </c>
      <c r="E2953" s="29" t="s">
        <v>426</v>
      </c>
      <c r="F2953" s="29" t="s">
        <v>427</v>
      </c>
      <c r="G2953" s="29" t="s">
        <v>1975</v>
      </c>
      <c r="H2953" s="30">
        <v>43101</v>
      </c>
      <c r="I2953" s="30">
        <v>45961</v>
      </c>
      <c r="J2953" s="30" t="s">
        <v>1921</v>
      </c>
      <c r="K2953" s="29" t="s">
        <v>2114</v>
      </c>
      <c r="L2953" s="29" t="s">
        <v>2115</v>
      </c>
      <c r="M2953" s="29" t="s">
        <v>1978</v>
      </c>
      <c r="N2953" s="29" t="s">
        <v>1979</v>
      </c>
      <c r="O2953" s="29" t="s">
        <v>1980</v>
      </c>
      <c r="P2953" s="29" t="s">
        <v>1981</v>
      </c>
      <c r="Q2953" s="29" t="s">
        <v>1982</v>
      </c>
      <c r="R2953" s="30">
        <v>43101</v>
      </c>
      <c r="S2953" s="30">
        <v>45302</v>
      </c>
      <c r="T2953" s="30">
        <v>43281</v>
      </c>
      <c r="U2953" s="30">
        <v>45302</v>
      </c>
      <c r="V2953" s="29" t="s">
        <v>1983</v>
      </c>
      <c r="W2953" s="29" t="s">
        <v>1984</v>
      </c>
      <c r="X2953" s="30">
        <v>43101</v>
      </c>
      <c r="Y2953" s="29" t="s">
        <v>1985</v>
      </c>
    </row>
    <row r="2954" spans="1:25" x14ac:dyDescent="0.25">
      <c r="A2954" s="28" t="s">
        <v>2111</v>
      </c>
      <c r="B2954" s="29" t="s">
        <v>2112</v>
      </c>
      <c r="C2954" s="29" t="s">
        <v>425</v>
      </c>
      <c r="D2954" s="29" t="s">
        <v>2123</v>
      </c>
      <c r="E2954" s="29" t="s">
        <v>426</v>
      </c>
      <c r="F2954" s="29" t="s">
        <v>427</v>
      </c>
      <c r="G2954" s="29" t="s">
        <v>1975</v>
      </c>
      <c r="H2954" s="30">
        <v>43101</v>
      </c>
      <c r="I2954" s="30">
        <v>45961</v>
      </c>
      <c r="J2954" s="30" t="s">
        <v>1921</v>
      </c>
      <c r="K2954" s="29" t="s">
        <v>2114</v>
      </c>
      <c r="L2954" s="29" t="s">
        <v>2115</v>
      </c>
      <c r="M2954" s="29" t="s">
        <v>1978</v>
      </c>
      <c r="N2954" s="29" t="s">
        <v>1986</v>
      </c>
      <c r="O2954" s="29" t="s">
        <v>1987</v>
      </c>
      <c r="P2954" s="29" t="s">
        <v>1981</v>
      </c>
      <c r="Q2954" s="29" t="s">
        <v>1982</v>
      </c>
      <c r="R2954" s="30">
        <v>43282</v>
      </c>
      <c r="S2954" s="30">
        <v>44818</v>
      </c>
      <c r="T2954" s="30">
        <v>43465</v>
      </c>
      <c r="U2954" s="30"/>
      <c r="V2954" s="29" t="s">
        <v>1983</v>
      </c>
      <c r="W2954" s="29" t="s">
        <v>1984</v>
      </c>
      <c r="X2954" s="30">
        <v>43101</v>
      </c>
      <c r="Y2954" s="29" t="s">
        <v>1985</v>
      </c>
    </row>
    <row r="2955" spans="1:25" x14ac:dyDescent="0.25">
      <c r="A2955" s="28" t="s">
        <v>2111</v>
      </c>
      <c r="B2955" s="29" t="s">
        <v>2112</v>
      </c>
      <c r="C2955" s="29" t="s">
        <v>425</v>
      </c>
      <c r="D2955" s="29" t="s">
        <v>2123</v>
      </c>
      <c r="E2955" s="29" t="s">
        <v>426</v>
      </c>
      <c r="F2955" s="29" t="s">
        <v>427</v>
      </c>
      <c r="G2955" s="29" t="s">
        <v>1975</v>
      </c>
      <c r="H2955" s="30">
        <v>43101</v>
      </c>
      <c r="I2955" s="30">
        <v>45961</v>
      </c>
      <c r="J2955" s="30" t="s">
        <v>1921</v>
      </c>
      <c r="K2955" s="29" t="s">
        <v>2114</v>
      </c>
      <c r="L2955" s="29" t="s">
        <v>2115</v>
      </c>
      <c r="M2955" s="29" t="s">
        <v>1978</v>
      </c>
      <c r="N2955" s="29" t="s">
        <v>1988</v>
      </c>
      <c r="O2955" s="29" t="s">
        <v>1989</v>
      </c>
      <c r="P2955" s="29" t="s">
        <v>1981</v>
      </c>
      <c r="Q2955" s="29" t="s">
        <v>1982</v>
      </c>
      <c r="R2955" s="30">
        <v>45302</v>
      </c>
      <c r="S2955" s="30">
        <v>45313</v>
      </c>
      <c r="T2955" s="30">
        <v>45677</v>
      </c>
      <c r="U2955" s="30"/>
      <c r="V2955" s="29" t="s">
        <v>1983</v>
      </c>
      <c r="W2955" s="29" t="s">
        <v>1984</v>
      </c>
      <c r="X2955" s="30">
        <v>43101</v>
      </c>
      <c r="Y2955" s="29" t="s">
        <v>1985</v>
      </c>
    </row>
    <row r="2956" spans="1:25" x14ac:dyDescent="0.25">
      <c r="A2956" s="28" t="s">
        <v>2111</v>
      </c>
      <c r="B2956" s="29" t="s">
        <v>2112</v>
      </c>
      <c r="C2956" s="29" t="s">
        <v>425</v>
      </c>
      <c r="D2956" s="29" t="s">
        <v>2123</v>
      </c>
      <c r="E2956" s="29" t="s">
        <v>426</v>
      </c>
      <c r="F2956" s="29" t="s">
        <v>427</v>
      </c>
      <c r="G2956" s="29" t="s">
        <v>1975</v>
      </c>
      <c r="H2956" s="30">
        <v>43101</v>
      </c>
      <c r="I2956" s="30">
        <v>45961</v>
      </c>
      <c r="J2956" s="30" t="s">
        <v>1921</v>
      </c>
      <c r="K2956" s="29" t="s">
        <v>2114</v>
      </c>
      <c r="L2956" s="29" t="s">
        <v>2115</v>
      </c>
      <c r="M2956" s="29" t="s">
        <v>1978</v>
      </c>
      <c r="N2956" s="29" t="s">
        <v>1990</v>
      </c>
      <c r="O2956" s="29" t="s">
        <v>1991</v>
      </c>
      <c r="P2956" s="29" t="s">
        <v>1981</v>
      </c>
      <c r="Q2956" s="29" t="s">
        <v>1982</v>
      </c>
      <c r="R2956" s="30">
        <v>45708</v>
      </c>
      <c r="S2956" s="30"/>
      <c r="T2956" s="30">
        <v>45736</v>
      </c>
      <c r="U2956" s="30"/>
      <c r="V2956" s="29" t="s">
        <v>1983</v>
      </c>
      <c r="W2956" s="29" t="s">
        <v>1984</v>
      </c>
      <c r="X2956" s="30">
        <v>43101</v>
      </c>
      <c r="Y2956" s="29" t="s">
        <v>1985</v>
      </c>
    </row>
    <row r="2957" spans="1:25" x14ac:dyDescent="0.25">
      <c r="A2957" s="28" t="s">
        <v>2111</v>
      </c>
      <c r="B2957" s="29" t="s">
        <v>2112</v>
      </c>
      <c r="C2957" s="29" t="s">
        <v>425</v>
      </c>
      <c r="D2957" s="29" t="s">
        <v>2123</v>
      </c>
      <c r="E2957" s="29" t="s">
        <v>426</v>
      </c>
      <c r="F2957" s="29" t="s">
        <v>427</v>
      </c>
      <c r="G2957" s="29" t="s">
        <v>1975</v>
      </c>
      <c r="H2957" s="30">
        <v>43101</v>
      </c>
      <c r="I2957" s="30">
        <v>45961</v>
      </c>
      <c r="J2957" s="30" t="s">
        <v>1921</v>
      </c>
      <c r="K2957" s="29" t="s">
        <v>2114</v>
      </c>
      <c r="L2957" s="29" t="s">
        <v>2115</v>
      </c>
      <c r="M2957" s="29" t="s">
        <v>1978</v>
      </c>
      <c r="N2957" s="29" t="s">
        <v>1992</v>
      </c>
      <c r="O2957" s="29" t="s">
        <v>1993</v>
      </c>
      <c r="P2957" s="29" t="s">
        <v>1981</v>
      </c>
      <c r="Q2957" s="29" t="s">
        <v>1982</v>
      </c>
      <c r="R2957" s="30">
        <v>45748</v>
      </c>
      <c r="S2957" s="30"/>
      <c r="T2957" s="30">
        <v>45767</v>
      </c>
      <c r="U2957" s="30"/>
      <c r="V2957" s="29" t="s">
        <v>1983</v>
      </c>
      <c r="W2957" s="29" t="s">
        <v>1984</v>
      </c>
      <c r="X2957" s="30">
        <v>43101</v>
      </c>
      <c r="Y2957" s="29" t="s">
        <v>1985</v>
      </c>
    </row>
    <row r="2958" spans="1:25" x14ac:dyDescent="0.25">
      <c r="A2958" s="28" t="s">
        <v>2111</v>
      </c>
      <c r="B2958" s="29" t="s">
        <v>2112</v>
      </c>
      <c r="C2958" s="29" t="s">
        <v>425</v>
      </c>
      <c r="D2958" s="29" t="s">
        <v>2123</v>
      </c>
      <c r="E2958" s="29" t="s">
        <v>426</v>
      </c>
      <c r="F2958" s="29" t="s">
        <v>427</v>
      </c>
      <c r="G2958" s="29" t="s">
        <v>1975</v>
      </c>
      <c r="H2958" s="30">
        <v>43101</v>
      </c>
      <c r="I2958" s="30">
        <v>45961</v>
      </c>
      <c r="J2958" s="30" t="s">
        <v>1921</v>
      </c>
      <c r="K2958" s="29" t="s">
        <v>2114</v>
      </c>
      <c r="L2958" s="29" t="s">
        <v>2115</v>
      </c>
      <c r="M2958" s="29" t="s">
        <v>1978</v>
      </c>
      <c r="N2958" s="29" t="s">
        <v>1994</v>
      </c>
      <c r="O2958" s="29" t="s">
        <v>1995</v>
      </c>
      <c r="P2958" s="29" t="s">
        <v>1981</v>
      </c>
      <c r="Q2958" s="29" t="s">
        <v>1982</v>
      </c>
      <c r="R2958" s="30">
        <v>45782</v>
      </c>
      <c r="S2958" s="30"/>
      <c r="T2958" s="30">
        <v>46295</v>
      </c>
      <c r="U2958" s="30"/>
      <c r="V2958" s="29" t="s">
        <v>1983</v>
      </c>
      <c r="W2958" s="29" t="s">
        <v>1984</v>
      </c>
      <c r="X2958" s="30">
        <v>43101</v>
      </c>
      <c r="Y2958" s="29" t="s">
        <v>1985</v>
      </c>
    </row>
    <row r="2959" spans="1:25" x14ac:dyDescent="0.25">
      <c r="A2959" s="28" t="s">
        <v>2111</v>
      </c>
      <c r="B2959" s="29" t="s">
        <v>2112</v>
      </c>
      <c r="C2959" s="29" t="s">
        <v>425</v>
      </c>
      <c r="D2959" s="29" t="s">
        <v>2123</v>
      </c>
      <c r="E2959" s="29" t="s">
        <v>426</v>
      </c>
      <c r="F2959" s="29" t="s">
        <v>427</v>
      </c>
      <c r="G2959" s="29" t="s">
        <v>1975</v>
      </c>
      <c r="H2959" s="30">
        <v>43101</v>
      </c>
      <c r="I2959" s="30">
        <v>45961</v>
      </c>
      <c r="J2959" s="30" t="s">
        <v>1921</v>
      </c>
      <c r="K2959" s="29" t="s">
        <v>2114</v>
      </c>
      <c r="L2959" s="29" t="s">
        <v>2115</v>
      </c>
      <c r="M2959" s="29" t="s">
        <v>1978</v>
      </c>
      <c r="N2959" s="29" t="s">
        <v>1996</v>
      </c>
      <c r="O2959" s="29" t="s">
        <v>1997</v>
      </c>
      <c r="P2959" s="29" t="s">
        <v>1981</v>
      </c>
      <c r="Q2959" s="29" t="s">
        <v>1982</v>
      </c>
      <c r="R2959" s="30">
        <v>46113</v>
      </c>
      <c r="S2959" s="30"/>
      <c r="T2959" s="30">
        <v>46203</v>
      </c>
      <c r="U2959" s="30"/>
      <c r="V2959" s="29" t="s">
        <v>1983</v>
      </c>
      <c r="W2959" s="29" t="s">
        <v>1984</v>
      </c>
      <c r="X2959" s="30">
        <v>43101</v>
      </c>
      <c r="Y2959" s="29" t="s">
        <v>1985</v>
      </c>
    </row>
    <row r="2960" spans="1:25" x14ac:dyDescent="0.25">
      <c r="A2960" s="28" t="s">
        <v>2111</v>
      </c>
      <c r="B2960" s="29" t="s">
        <v>2112</v>
      </c>
      <c r="C2960" s="29" t="s">
        <v>449</v>
      </c>
      <c r="D2960" s="29" t="s">
        <v>2131</v>
      </c>
      <c r="E2960" s="29" t="s">
        <v>450</v>
      </c>
      <c r="F2960" s="29" t="s">
        <v>451</v>
      </c>
      <c r="G2960" s="29" t="s">
        <v>1975</v>
      </c>
      <c r="H2960" s="30">
        <v>42491</v>
      </c>
      <c r="I2960" s="30">
        <v>45291</v>
      </c>
      <c r="J2960" s="30" t="s">
        <v>1921</v>
      </c>
      <c r="K2960" s="29" t="s">
        <v>2114</v>
      </c>
      <c r="L2960" s="29" t="s">
        <v>2115</v>
      </c>
      <c r="M2960" s="29" t="s">
        <v>1978</v>
      </c>
      <c r="N2960" s="29" t="s">
        <v>1979</v>
      </c>
      <c r="O2960" s="29" t="s">
        <v>1980</v>
      </c>
      <c r="P2960" s="29" t="s">
        <v>1981</v>
      </c>
      <c r="Q2960" s="29" t="s">
        <v>1982</v>
      </c>
      <c r="R2960" s="30">
        <v>44593</v>
      </c>
      <c r="S2960" s="30">
        <v>44785</v>
      </c>
      <c r="T2960" s="30">
        <v>44683</v>
      </c>
      <c r="U2960" s="30">
        <v>44893</v>
      </c>
      <c r="V2960" s="29" t="s">
        <v>1983</v>
      </c>
      <c r="W2960" s="29" t="s">
        <v>1984</v>
      </c>
      <c r="X2960" s="30">
        <v>43221</v>
      </c>
      <c r="Y2960" s="29" t="s">
        <v>1985</v>
      </c>
    </row>
    <row r="2961" spans="1:25" x14ac:dyDescent="0.25">
      <c r="A2961" s="28" t="s">
        <v>2111</v>
      </c>
      <c r="B2961" s="29" t="s">
        <v>2112</v>
      </c>
      <c r="C2961" s="29" t="s">
        <v>449</v>
      </c>
      <c r="D2961" s="29" t="s">
        <v>2131</v>
      </c>
      <c r="E2961" s="29" t="s">
        <v>450</v>
      </c>
      <c r="F2961" s="29" t="s">
        <v>451</v>
      </c>
      <c r="G2961" s="29" t="s">
        <v>1975</v>
      </c>
      <c r="H2961" s="30">
        <v>42491</v>
      </c>
      <c r="I2961" s="30">
        <v>45291</v>
      </c>
      <c r="J2961" s="30" t="s">
        <v>1921</v>
      </c>
      <c r="K2961" s="29" t="s">
        <v>2114</v>
      </c>
      <c r="L2961" s="29" t="s">
        <v>2115</v>
      </c>
      <c r="M2961" s="29" t="s">
        <v>1978</v>
      </c>
      <c r="N2961" s="29" t="s">
        <v>1986</v>
      </c>
      <c r="O2961" s="29" t="s">
        <v>1987</v>
      </c>
      <c r="P2961" s="29" t="s">
        <v>1981</v>
      </c>
      <c r="Q2961" s="29" t="s">
        <v>1982</v>
      </c>
      <c r="R2961" s="30">
        <v>44593</v>
      </c>
      <c r="S2961" s="30">
        <v>44785</v>
      </c>
      <c r="T2961" s="30">
        <v>44683</v>
      </c>
      <c r="U2961" s="30">
        <v>44893</v>
      </c>
      <c r="V2961" s="29" t="s">
        <v>1983</v>
      </c>
      <c r="W2961" s="29" t="s">
        <v>1984</v>
      </c>
      <c r="X2961" s="30">
        <v>43221</v>
      </c>
      <c r="Y2961" s="29" t="s">
        <v>1985</v>
      </c>
    </row>
    <row r="2962" spans="1:25" x14ac:dyDescent="0.25">
      <c r="A2962" s="28" t="s">
        <v>2111</v>
      </c>
      <c r="B2962" s="29" t="s">
        <v>2112</v>
      </c>
      <c r="C2962" s="29" t="s">
        <v>449</v>
      </c>
      <c r="D2962" s="29" t="s">
        <v>2131</v>
      </c>
      <c r="E2962" s="29" t="s">
        <v>450</v>
      </c>
      <c r="F2962" s="29" t="s">
        <v>451</v>
      </c>
      <c r="G2962" s="29" t="s">
        <v>1975</v>
      </c>
      <c r="H2962" s="30">
        <v>42491</v>
      </c>
      <c r="I2962" s="30">
        <v>45291</v>
      </c>
      <c r="J2962" s="30" t="s">
        <v>1921</v>
      </c>
      <c r="K2962" s="29" t="s">
        <v>2114</v>
      </c>
      <c r="L2962" s="29" t="s">
        <v>2115</v>
      </c>
      <c r="M2962" s="29" t="s">
        <v>1978</v>
      </c>
      <c r="N2962" s="29" t="s">
        <v>1988</v>
      </c>
      <c r="O2962" s="29" t="s">
        <v>1989</v>
      </c>
      <c r="P2962" s="29" t="s">
        <v>1981</v>
      </c>
      <c r="Q2962" s="29" t="s">
        <v>1982</v>
      </c>
      <c r="R2962" s="30">
        <v>45108</v>
      </c>
      <c r="S2962" s="30">
        <v>45108</v>
      </c>
      <c r="T2962" s="30">
        <v>45610</v>
      </c>
      <c r="U2962" s="30">
        <v>45506</v>
      </c>
      <c r="V2962" s="29" t="s">
        <v>1983</v>
      </c>
      <c r="W2962" s="29" t="s">
        <v>1984</v>
      </c>
      <c r="X2962" s="30">
        <v>43221</v>
      </c>
      <c r="Y2962" s="29" t="s">
        <v>1985</v>
      </c>
    </row>
    <row r="2963" spans="1:25" x14ac:dyDescent="0.25">
      <c r="A2963" s="28" t="s">
        <v>2111</v>
      </c>
      <c r="B2963" s="29" t="s">
        <v>2112</v>
      </c>
      <c r="C2963" s="29" t="s">
        <v>449</v>
      </c>
      <c r="D2963" s="29" t="s">
        <v>2131</v>
      </c>
      <c r="E2963" s="29" t="s">
        <v>450</v>
      </c>
      <c r="F2963" s="29" t="s">
        <v>451</v>
      </c>
      <c r="G2963" s="29" t="s">
        <v>1975</v>
      </c>
      <c r="H2963" s="30">
        <v>42491</v>
      </c>
      <c r="I2963" s="30">
        <v>45291</v>
      </c>
      <c r="J2963" s="30" t="s">
        <v>1921</v>
      </c>
      <c r="K2963" s="29" t="s">
        <v>2114</v>
      </c>
      <c r="L2963" s="29" t="s">
        <v>2115</v>
      </c>
      <c r="M2963" s="29" t="s">
        <v>1978</v>
      </c>
      <c r="N2963" s="29" t="s">
        <v>1990</v>
      </c>
      <c r="O2963" s="29" t="s">
        <v>1991</v>
      </c>
      <c r="P2963" s="29" t="s">
        <v>1981</v>
      </c>
      <c r="Q2963" s="29" t="s">
        <v>1982</v>
      </c>
      <c r="R2963" s="30">
        <v>45611</v>
      </c>
      <c r="S2963" s="30">
        <v>45552</v>
      </c>
      <c r="T2963" s="30">
        <v>45688</v>
      </c>
      <c r="U2963" s="30"/>
      <c r="V2963" s="29" t="s">
        <v>1983</v>
      </c>
      <c r="W2963" s="29" t="s">
        <v>1984</v>
      </c>
      <c r="X2963" s="30">
        <v>43221</v>
      </c>
      <c r="Y2963" s="29" t="s">
        <v>1985</v>
      </c>
    </row>
    <row r="2964" spans="1:25" x14ac:dyDescent="0.25">
      <c r="A2964" s="28" t="s">
        <v>2111</v>
      </c>
      <c r="B2964" s="29" t="s">
        <v>2112</v>
      </c>
      <c r="C2964" s="29" t="s">
        <v>449</v>
      </c>
      <c r="D2964" s="29" t="s">
        <v>2131</v>
      </c>
      <c r="E2964" s="29" t="s">
        <v>450</v>
      </c>
      <c r="F2964" s="29" t="s">
        <v>451</v>
      </c>
      <c r="G2964" s="29" t="s">
        <v>1975</v>
      </c>
      <c r="H2964" s="30">
        <v>42491</v>
      </c>
      <c r="I2964" s="30">
        <v>45291</v>
      </c>
      <c r="J2964" s="30" t="s">
        <v>1921</v>
      </c>
      <c r="K2964" s="29" t="s">
        <v>2114</v>
      </c>
      <c r="L2964" s="29" t="s">
        <v>2115</v>
      </c>
      <c r="M2964" s="29" t="s">
        <v>1978</v>
      </c>
      <c r="N2964" s="29" t="s">
        <v>1992</v>
      </c>
      <c r="O2964" s="29" t="s">
        <v>1993</v>
      </c>
      <c r="P2964" s="29" t="s">
        <v>1981</v>
      </c>
      <c r="Q2964" s="29" t="s">
        <v>1982</v>
      </c>
      <c r="R2964" s="30">
        <v>45170</v>
      </c>
      <c r="S2964" s="30"/>
      <c r="T2964" s="30">
        <v>45170</v>
      </c>
      <c r="U2964" s="30"/>
      <c r="V2964" s="29" t="s">
        <v>1983</v>
      </c>
      <c r="W2964" s="29" t="s">
        <v>1984</v>
      </c>
      <c r="X2964" s="30">
        <v>43221</v>
      </c>
      <c r="Y2964" s="29" t="s">
        <v>1985</v>
      </c>
    </row>
    <row r="2965" spans="1:25" x14ac:dyDescent="0.25">
      <c r="A2965" s="28" t="s">
        <v>2111</v>
      </c>
      <c r="B2965" s="29" t="s">
        <v>2112</v>
      </c>
      <c r="C2965" s="29" t="s">
        <v>449</v>
      </c>
      <c r="D2965" s="29" t="s">
        <v>2131</v>
      </c>
      <c r="E2965" s="29" t="s">
        <v>450</v>
      </c>
      <c r="F2965" s="29" t="s">
        <v>451</v>
      </c>
      <c r="G2965" s="29" t="s">
        <v>1975</v>
      </c>
      <c r="H2965" s="30">
        <v>42491</v>
      </c>
      <c r="I2965" s="30">
        <v>45291</v>
      </c>
      <c r="J2965" s="30" t="s">
        <v>1921</v>
      </c>
      <c r="K2965" s="29" t="s">
        <v>2114</v>
      </c>
      <c r="L2965" s="29" t="s">
        <v>2115</v>
      </c>
      <c r="M2965" s="29" t="s">
        <v>1978</v>
      </c>
      <c r="N2965" s="29" t="s">
        <v>1994</v>
      </c>
      <c r="O2965" s="29" t="s">
        <v>1995</v>
      </c>
      <c r="P2965" s="29" t="s">
        <v>1981</v>
      </c>
      <c r="Q2965" s="29" t="s">
        <v>1982</v>
      </c>
      <c r="R2965" s="30">
        <v>45691</v>
      </c>
      <c r="S2965" s="30"/>
      <c r="T2965" s="30">
        <v>46356</v>
      </c>
      <c r="U2965" s="30"/>
      <c r="V2965" s="29" t="s">
        <v>1983</v>
      </c>
      <c r="W2965" s="29" t="s">
        <v>1984</v>
      </c>
      <c r="X2965" s="30">
        <v>43221</v>
      </c>
      <c r="Y2965" s="29" t="s">
        <v>1985</v>
      </c>
    </row>
    <row r="2966" spans="1:25" x14ac:dyDescent="0.25">
      <c r="A2966" s="28" t="s">
        <v>2111</v>
      </c>
      <c r="B2966" s="29" t="s">
        <v>2112</v>
      </c>
      <c r="C2966" s="29" t="s">
        <v>449</v>
      </c>
      <c r="D2966" s="29" t="s">
        <v>2131</v>
      </c>
      <c r="E2966" s="29" t="s">
        <v>450</v>
      </c>
      <c r="F2966" s="29" t="s">
        <v>451</v>
      </c>
      <c r="G2966" s="29" t="s">
        <v>1975</v>
      </c>
      <c r="H2966" s="30">
        <v>42491</v>
      </c>
      <c r="I2966" s="30">
        <v>45291</v>
      </c>
      <c r="J2966" s="30" t="s">
        <v>1921</v>
      </c>
      <c r="K2966" s="29" t="s">
        <v>2114</v>
      </c>
      <c r="L2966" s="29" t="s">
        <v>2115</v>
      </c>
      <c r="M2966" s="29" t="s">
        <v>1978</v>
      </c>
      <c r="N2966" s="29" t="s">
        <v>1996</v>
      </c>
      <c r="O2966" s="29" t="s">
        <v>1997</v>
      </c>
      <c r="P2966" s="29" t="s">
        <v>1981</v>
      </c>
      <c r="Q2966" s="29" t="s">
        <v>1982</v>
      </c>
      <c r="R2966" s="30">
        <v>46357</v>
      </c>
      <c r="S2966" s="30"/>
      <c r="T2966" s="30">
        <v>46387</v>
      </c>
      <c r="U2966" s="30"/>
      <c r="V2966" s="29" t="s">
        <v>1983</v>
      </c>
      <c r="W2966" s="29" t="s">
        <v>1984</v>
      </c>
      <c r="X2966" s="30">
        <v>43221</v>
      </c>
      <c r="Y2966" s="29" t="s">
        <v>1985</v>
      </c>
    </row>
    <row r="2967" spans="1:25" x14ac:dyDescent="0.25">
      <c r="A2967" s="28" t="s">
        <v>2111</v>
      </c>
      <c r="B2967" s="29" t="s">
        <v>2112</v>
      </c>
      <c r="C2967" s="29" t="s">
        <v>434</v>
      </c>
      <c r="D2967" s="29" t="s">
        <v>2126</v>
      </c>
      <c r="E2967" s="29" t="s">
        <v>435</v>
      </c>
      <c r="F2967" s="29" t="s">
        <v>436</v>
      </c>
      <c r="G2967" s="29" t="s">
        <v>1975</v>
      </c>
      <c r="H2967" s="30">
        <v>43101</v>
      </c>
      <c r="I2967" s="30">
        <v>45291</v>
      </c>
      <c r="J2967" s="30" t="s">
        <v>1921</v>
      </c>
      <c r="K2967" s="29" t="s">
        <v>2114</v>
      </c>
      <c r="L2967" s="29" t="s">
        <v>2115</v>
      </c>
      <c r="M2967" s="29" t="s">
        <v>1978</v>
      </c>
      <c r="N2967" s="29" t="s">
        <v>1979</v>
      </c>
      <c r="O2967" s="29" t="s">
        <v>1980</v>
      </c>
      <c r="P2967" s="29" t="s">
        <v>1981</v>
      </c>
      <c r="Q2967" s="29" t="s">
        <v>1982</v>
      </c>
      <c r="R2967" s="30">
        <v>43101</v>
      </c>
      <c r="S2967" s="30">
        <v>44818</v>
      </c>
      <c r="T2967" s="30">
        <v>43281</v>
      </c>
      <c r="U2967" s="30">
        <v>45338</v>
      </c>
      <c r="V2967" s="29" t="s">
        <v>1983</v>
      </c>
      <c r="W2967" s="29" t="s">
        <v>1984</v>
      </c>
      <c r="X2967" s="30">
        <v>43101</v>
      </c>
      <c r="Y2967" s="29" t="s">
        <v>1985</v>
      </c>
    </row>
    <row r="2968" spans="1:25" x14ac:dyDescent="0.25">
      <c r="A2968" s="28" t="s">
        <v>2111</v>
      </c>
      <c r="B2968" s="29" t="s">
        <v>2112</v>
      </c>
      <c r="C2968" s="29" t="s">
        <v>434</v>
      </c>
      <c r="D2968" s="29" t="s">
        <v>2126</v>
      </c>
      <c r="E2968" s="29" t="s">
        <v>435</v>
      </c>
      <c r="F2968" s="29" t="s">
        <v>436</v>
      </c>
      <c r="G2968" s="29" t="s">
        <v>1975</v>
      </c>
      <c r="H2968" s="30">
        <v>43101</v>
      </c>
      <c r="I2968" s="30">
        <v>45291</v>
      </c>
      <c r="J2968" s="30" t="s">
        <v>1921</v>
      </c>
      <c r="K2968" s="29" t="s">
        <v>2114</v>
      </c>
      <c r="L2968" s="29" t="s">
        <v>2115</v>
      </c>
      <c r="M2968" s="29" t="s">
        <v>1978</v>
      </c>
      <c r="N2968" s="29" t="s">
        <v>1986</v>
      </c>
      <c r="O2968" s="29" t="s">
        <v>1987</v>
      </c>
      <c r="P2968" s="29" t="s">
        <v>1981</v>
      </c>
      <c r="Q2968" s="29" t="s">
        <v>1982</v>
      </c>
      <c r="R2968" s="30">
        <v>43282</v>
      </c>
      <c r="S2968" s="30">
        <v>44818</v>
      </c>
      <c r="T2968" s="30">
        <v>43465</v>
      </c>
      <c r="U2968" s="30">
        <v>45338</v>
      </c>
      <c r="V2968" s="29" t="s">
        <v>1983</v>
      </c>
      <c r="W2968" s="29" t="s">
        <v>1984</v>
      </c>
      <c r="X2968" s="30">
        <v>43101</v>
      </c>
      <c r="Y2968" s="29" t="s">
        <v>1985</v>
      </c>
    </row>
    <row r="2969" spans="1:25" x14ac:dyDescent="0.25">
      <c r="A2969" s="28" t="s">
        <v>2111</v>
      </c>
      <c r="B2969" s="29" t="s">
        <v>2112</v>
      </c>
      <c r="C2969" s="29" t="s">
        <v>434</v>
      </c>
      <c r="D2969" s="29" t="s">
        <v>2126</v>
      </c>
      <c r="E2969" s="29" t="s">
        <v>435</v>
      </c>
      <c r="F2969" s="29" t="s">
        <v>436</v>
      </c>
      <c r="G2969" s="29" t="s">
        <v>1975</v>
      </c>
      <c r="H2969" s="30">
        <v>43101</v>
      </c>
      <c r="I2969" s="30">
        <v>45291</v>
      </c>
      <c r="J2969" s="30" t="s">
        <v>1921</v>
      </c>
      <c r="K2969" s="29" t="s">
        <v>2114</v>
      </c>
      <c r="L2969" s="29" t="s">
        <v>2115</v>
      </c>
      <c r="M2969" s="29" t="s">
        <v>1978</v>
      </c>
      <c r="N2969" s="29" t="s">
        <v>1988</v>
      </c>
      <c r="O2969" s="29" t="s">
        <v>1989</v>
      </c>
      <c r="P2969" s="29" t="s">
        <v>1981</v>
      </c>
      <c r="Q2969" s="29" t="s">
        <v>1982</v>
      </c>
      <c r="R2969" s="30">
        <v>45306</v>
      </c>
      <c r="S2969" s="30">
        <v>45338</v>
      </c>
      <c r="T2969" s="30">
        <v>45687</v>
      </c>
      <c r="U2969" s="30"/>
      <c r="V2969" s="29" t="s">
        <v>1983</v>
      </c>
      <c r="W2969" s="29" t="s">
        <v>1984</v>
      </c>
      <c r="X2969" s="30">
        <v>43101</v>
      </c>
      <c r="Y2969" s="29" t="s">
        <v>1985</v>
      </c>
    </row>
    <row r="2970" spans="1:25" x14ac:dyDescent="0.25">
      <c r="A2970" s="28" t="s">
        <v>2111</v>
      </c>
      <c r="B2970" s="29" t="s">
        <v>2112</v>
      </c>
      <c r="C2970" s="29" t="s">
        <v>434</v>
      </c>
      <c r="D2970" s="29" t="s">
        <v>2126</v>
      </c>
      <c r="E2970" s="29" t="s">
        <v>435</v>
      </c>
      <c r="F2970" s="29" t="s">
        <v>436</v>
      </c>
      <c r="G2970" s="29" t="s">
        <v>1975</v>
      </c>
      <c r="H2970" s="30">
        <v>43101</v>
      </c>
      <c r="I2970" s="30">
        <v>45291</v>
      </c>
      <c r="J2970" s="30" t="s">
        <v>1921</v>
      </c>
      <c r="K2970" s="29" t="s">
        <v>2114</v>
      </c>
      <c r="L2970" s="29" t="s">
        <v>2115</v>
      </c>
      <c r="M2970" s="29" t="s">
        <v>1978</v>
      </c>
      <c r="N2970" s="29" t="s">
        <v>1990</v>
      </c>
      <c r="O2970" s="29" t="s">
        <v>1991</v>
      </c>
      <c r="P2970" s="29" t="s">
        <v>1981</v>
      </c>
      <c r="Q2970" s="29" t="s">
        <v>1982</v>
      </c>
      <c r="R2970" s="30">
        <v>45716</v>
      </c>
      <c r="S2970" s="30"/>
      <c r="T2970" s="30">
        <v>45744</v>
      </c>
      <c r="U2970" s="30"/>
      <c r="V2970" s="29" t="s">
        <v>1983</v>
      </c>
      <c r="W2970" s="29" t="s">
        <v>1984</v>
      </c>
      <c r="X2970" s="30">
        <v>43101</v>
      </c>
      <c r="Y2970" s="29" t="s">
        <v>1985</v>
      </c>
    </row>
    <row r="2971" spans="1:25" x14ac:dyDescent="0.25">
      <c r="A2971" s="28" t="s">
        <v>2111</v>
      </c>
      <c r="B2971" s="29" t="s">
        <v>2112</v>
      </c>
      <c r="C2971" s="29" t="s">
        <v>434</v>
      </c>
      <c r="D2971" s="29" t="s">
        <v>2126</v>
      </c>
      <c r="E2971" s="29" t="s">
        <v>435</v>
      </c>
      <c r="F2971" s="29" t="s">
        <v>436</v>
      </c>
      <c r="G2971" s="29" t="s">
        <v>1975</v>
      </c>
      <c r="H2971" s="30">
        <v>43101</v>
      </c>
      <c r="I2971" s="30">
        <v>45291</v>
      </c>
      <c r="J2971" s="30" t="s">
        <v>1921</v>
      </c>
      <c r="K2971" s="29" t="s">
        <v>2114</v>
      </c>
      <c r="L2971" s="29" t="s">
        <v>2115</v>
      </c>
      <c r="M2971" s="29" t="s">
        <v>1978</v>
      </c>
      <c r="N2971" s="29" t="s">
        <v>1992</v>
      </c>
      <c r="O2971" s="29" t="s">
        <v>1993</v>
      </c>
      <c r="P2971" s="29" t="s">
        <v>1981</v>
      </c>
      <c r="Q2971" s="29" t="s">
        <v>1982</v>
      </c>
      <c r="R2971" s="30">
        <v>45762</v>
      </c>
      <c r="S2971" s="30"/>
      <c r="T2971" s="30">
        <v>45807</v>
      </c>
      <c r="U2971" s="30"/>
      <c r="V2971" s="29" t="s">
        <v>1983</v>
      </c>
      <c r="W2971" s="29" t="s">
        <v>1984</v>
      </c>
      <c r="X2971" s="30">
        <v>43101</v>
      </c>
      <c r="Y2971" s="29" t="s">
        <v>1985</v>
      </c>
    </row>
    <row r="2972" spans="1:25" x14ac:dyDescent="0.25">
      <c r="A2972" s="28" t="s">
        <v>2111</v>
      </c>
      <c r="B2972" s="29" t="s">
        <v>2112</v>
      </c>
      <c r="C2972" s="29" t="s">
        <v>434</v>
      </c>
      <c r="D2972" s="29" t="s">
        <v>2126</v>
      </c>
      <c r="E2972" s="29" t="s">
        <v>435</v>
      </c>
      <c r="F2972" s="29" t="s">
        <v>436</v>
      </c>
      <c r="G2972" s="29" t="s">
        <v>1975</v>
      </c>
      <c r="H2972" s="30">
        <v>43101</v>
      </c>
      <c r="I2972" s="30">
        <v>45291</v>
      </c>
      <c r="J2972" s="30" t="s">
        <v>1921</v>
      </c>
      <c r="K2972" s="29" t="s">
        <v>2114</v>
      </c>
      <c r="L2972" s="29" t="s">
        <v>2115</v>
      </c>
      <c r="M2972" s="29" t="s">
        <v>1978</v>
      </c>
      <c r="N2972" s="29" t="s">
        <v>1994</v>
      </c>
      <c r="O2972" s="29" t="s">
        <v>1995</v>
      </c>
      <c r="P2972" s="29" t="s">
        <v>1981</v>
      </c>
      <c r="Q2972" s="29" t="s">
        <v>1982</v>
      </c>
      <c r="R2972" s="30">
        <v>45793</v>
      </c>
      <c r="S2972" s="30"/>
      <c r="T2972" s="30">
        <v>46356</v>
      </c>
      <c r="U2972" s="30"/>
      <c r="V2972" s="29" t="s">
        <v>1983</v>
      </c>
      <c r="W2972" s="29" t="s">
        <v>1984</v>
      </c>
      <c r="X2972" s="30">
        <v>43101</v>
      </c>
      <c r="Y2972" s="29" t="s">
        <v>1985</v>
      </c>
    </row>
    <row r="2973" spans="1:25" x14ac:dyDescent="0.25">
      <c r="A2973" s="28" t="s">
        <v>2111</v>
      </c>
      <c r="B2973" s="29" t="s">
        <v>2112</v>
      </c>
      <c r="C2973" s="29" t="s">
        <v>434</v>
      </c>
      <c r="D2973" s="29" t="s">
        <v>2126</v>
      </c>
      <c r="E2973" s="29" t="s">
        <v>435</v>
      </c>
      <c r="F2973" s="29" t="s">
        <v>436</v>
      </c>
      <c r="G2973" s="29" t="s">
        <v>1975</v>
      </c>
      <c r="H2973" s="30">
        <v>43101</v>
      </c>
      <c r="I2973" s="30">
        <v>45291</v>
      </c>
      <c r="J2973" s="30" t="s">
        <v>1921</v>
      </c>
      <c r="K2973" s="29" t="s">
        <v>2114</v>
      </c>
      <c r="L2973" s="29" t="s">
        <v>2115</v>
      </c>
      <c r="M2973" s="29" t="s">
        <v>1978</v>
      </c>
      <c r="N2973" s="29" t="s">
        <v>1996</v>
      </c>
      <c r="O2973" s="29" t="s">
        <v>1997</v>
      </c>
      <c r="P2973" s="29" t="s">
        <v>1981</v>
      </c>
      <c r="Q2973" s="29" t="s">
        <v>1982</v>
      </c>
      <c r="R2973" s="30">
        <v>46235</v>
      </c>
      <c r="S2973" s="30"/>
      <c r="T2973" s="30">
        <v>46295</v>
      </c>
      <c r="U2973" s="30"/>
      <c r="V2973" s="29" t="s">
        <v>1983</v>
      </c>
      <c r="W2973" s="29" t="s">
        <v>1984</v>
      </c>
      <c r="X2973" s="30">
        <v>43101</v>
      </c>
      <c r="Y2973" s="29" t="s">
        <v>1985</v>
      </c>
    </row>
    <row r="2974" spans="1:25" x14ac:dyDescent="0.25">
      <c r="A2974" s="28" t="s">
        <v>2111</v>
      </c>
      <c r="B2974" s="29" t="s">
        <v>2112</v>
      </c>
      <c r="C2974" s="29" t="s">
        <v>428</v>
      </c>
      <c r="D2974" s="29" t="s">
        <v>2124</v>
      </c>
      <c r="E2974" s="29" t="s">
        <v>429</v>
      </c>
      <c r="F2974" s="29" t="s">
        <v>430</v>
      </c>
      <c r="G2974" s="29" t="s">
        <v>1975</v>
      </c>
      <c r="H2974" s="30">
        <v>43101</v>
      </c>
      <c r="I2974" s="30">
        <v>45291</v>
      </c>
      <c r="J2974" s="30" t="s">
        <v>1921</v>
      </c>
      <c r="K2974" s="29" t="s">
        <v>2114</v>
      </c>
      <c r="L2974" s="29" t="s">
        <v>2115</v>
      </c>
      <c r="M2974" s="29" t="s">
        <v>1978</v>
      </c>
      <c r="N2974" s="29" t="s">
        <v>1979</v>
      </c>
      <c r="O2974" s="29" t="s">
        <v>1980</v>
      </c>
      <c r="P2974" s="29" t="s">
        <v>1981</v>
      </c>
      <c r="Q2974" s="29" t="s">
        <v>1982</v>
      </c>
      <c r="R2974" s="30">
        <v>43101</v>
      </c>
      <c r="S2974" s="30">
        <v>45237</v>
      </c>
      <c r="T2974" s="30">
        <v>43281</v>
      </c>
      <c r="U2974" s="30">
        <v>45287</v>
      </c>
      <c r="V2974" s="29" t="s">
        <v>1983</v>
      </c>
      <c r="W2974" s="29" t="s">
        <v>1984</v>
      </c>
      <c r="X2974" s="30">
        <v>43101</v>
      </c>
      <c r="Y2974" s="29" t="s">
        <v>1985</v>
      </c>
    </row>
    <row r="2975" spans="1:25" x14ac:dyDescent="0.25">
      <c r="A2975" s="28" t="s">
        <v>2111</v>
      </c>
      <c r="B2975" s="29" t="s">
        <v>2112</v>
      </c>
      <c r="C2975" s="29" t="s">
        <v>428</v>
      </c>
      <c r="D2975" s="29" t="s">
        <v>2124</v>
      </c>
      <c r="E2975" s="29" t="s">
        <v>429</v>
      </c>
      <c r="F2975" s="29" t="s">
        <v>430</v>
      </c>
      <c r="G2975" s="29" t="s">
        <v>1975</v>
      </c>
      <c r="H2975" s="30">
        <v>43101</v>
      </c>
      <c r="I2975" s="30">
        <v>45291</v>
      </c>
      <c r="J2975" s="30" t="s">
        <v>1921</v>
      </c>
      <c r="K2975" s="29" t="s">
        <v>2114</v>
      </c>
      <c r="L2975" s="29" t="s">
        <v>2115</v>
      </c>
      <c r="M2975" s="29" t="s">
        <v>1978</v>
      </c>
      <c r="N2975" s="29" t="s">
        <v>1986</v>
      </c>
      <c r="O2975" s="29" t="s">
        <v>1987</v>
      </c>
      <c r="P2975" s="29" t="s">
        <v>1981</v>
      </c>
      <c r="Q2975" s="29" t="s">
        <v>1982</v>
      </c>
      <c r="R2975" s="30">
        <v>43282</v>
      </c>
      <c r="S2975" s="30">
        <v>45237</v>
      </c>
      <c r="T2975" s="30">
        <v>43465</v>
      </c>
      <c r="U2975" s="30">
        <v>45287</v>
      </c>
      <c r="V2975" s="29" t="s">
        <v>1983</v>
      </c>
      <c r="W2975" s="29" t="s">
        <v>1984</v>
      </c>
      <c r="X2975" s="30">
        <v>43101</v>
      </c>
      <c r="Y2975" s="29" t="s">
        <v>1985</v>
      </c>
    </row>
    <row r="2976" spans="1:25" x14ac:dyDescent="0.25">
      <c r="A2976" s="28" t="s">
        <v>2111</v>
      </c>
      <c r="B2976" s="29" t="s">
        <v>2112</v>
      </c>
      <c r="C2976" s="29" t="s">
        <v>428</v>
      </c>
      <c r="D2976" s="29" t="s">
        <v>2124</v>
      </c>
      <c r="E2976" s="29" t="s">
        <v>429</v>
      </c>
      <c r="F2976" s="29" t="s">
        <v>430</v>
      </c>
      <c r="G2976" s="29" t="s">
        <v>1975</v>
      </c>
      <c r="H2976" s="30">
        <v>43101</v>
      </c>
      <c r="I2976" s="30">
        <v>45291</v>
      </c>
      <c r="J2976" s="30" t="s">
        <v>1921</v>
      </c>
      <c r="K2976" s="29" t="s">
        <v>2114</v>
      </c>
      <c r="L2976" s="29" t="s">
        <v>2115</v>
      </c>
      <c r="M2976" s="29" t="s">
        <v>1978</v>
      </c>
      <c r="N2976" s="29" t="s">
        <v>1988</v>
      </c>
      <c r="O2976" s="29" t="s">
        <v>1989</v>
      </c>
      <c r="P2976" s="29" t="s">
        <v>1981</v>
      </c>
      <c r="Q2976" s="29" t="s">
        <v>1982</v>
      </c>
      <c r="R2976" s="30">
        <v>45237</v>
      </c>
      <c r="S2976" s="30">
        <v>45271</v>
      </c>
      <c r="T2976" s="30">
        <v>45626</v>
      </c>
      <c r="U2976" s="30">
        <v>45618</v>
      </c>
      <c r="V2976" s="29" t="s">
        <v>1983</v>
      </c>
      <c r="W2976" s="29" t="s">
        <v>1984</v>
      </c>
      <c r="X2976" s="30">
        <v>43101</v>
      </c>
      <c r="Y2976" s="29" t="s">
        <v>1985</v>
      </c>
    </row>
    <row r="2977" spans="1:25" x14ac:dyDescent="0.25">
      <c r="A2977" s="28" t="s">
        <v>2111</v>
      </c>
      <c r="B2977" s="29" t="s">
        <v>2112</v>
      </c>
      <c r="C2977" s="29" t="s">
        <v>428</v>
      </c>
      <c r="D2977" s="29" t="s">
        <v>2124</v>
      </c>
      <c r="E2977" s="29" t="s">
        <v>429</v>
      </c>
      <c r="F2977" s="29" t="s">
        <v>430</v>
      </c>
      <c r="G2977" s="29" t="s">
        <v>1975</v>
      </c>
      <c r="H2977" s="30">
        <v>43101</v>
      </c>
      <c r="I2977" s="30">
        <v>45291</v>
      </c>
      <c r="J2977" s="30" t="s">
        <v>1921</v>
      </c>
      <c r="K2977" s="29" t="s">
        <v>2114</v>
      </c>
      <c r="L2977" s="29" t="s">
        <v>2115</v>
      </c>
      <c r="M2977" s="29" t="s">
        <v>1978</v>
      </c>
      <c r="N2977" s="29" t="s">
        <v>1990</v>
      </c>
      <c r="O2977" s="29" t="s">
        <v>1991</v>
      </c>
      <c r="P2977" s="29" t="s">
        <v>1981</v>
      </c>
      <c r="Q2977" s="29" t="s">
        <v>1982</v>
      </c>
      <c r="R2977" s="30">
        <v>45677</v>
      </c>
      <c r="S2977" s="30"/>
      <c r="T2977" s="30">
        <v>45703</v>
      </c>
      <c r="U2977" s="30"/>
      <c r="V2977" s="29" t="s">
        <v>1983</v>
      </c>
      <c r="W2977" s="29" t="s">
        <v>1984</v>
      </c>
      <c r="X2977" s="30">
        <v>43101</v>
      </c>
      <c r="Y2977" s="29" t="s">
        <v>1985</v>
      </c>
    </row>
    <row r="2978" spans="1:25" x14ac:dyDescent="0.25">
      <c r="A2978" s="28" t="s">
        <v>2111</v>
      </c>
      <c r="B2978" s="29" t="s">
        <v>2112</v>
      </c>
      <c r="C2978" s="29" t="s">
        <v>428</v>
      </c>
      <c r="D2978" s="29" t="s">
        <v>2124</v>
      </c>
      <c r="E2978" s="29" t="s">
        <v>429</v>
      </c>
      <c r="F2978" s="29" t="s">
        <v>430</v>
      </c>
      <c r="G2978" s="29" t="s">
        <v>1975</v>
      </c>
      <c r="H2978" s="30">
        <v>43101</v>
      </c>
      <c r="I2978" s="30">
        <v>45291</v>
      </c>
      <c r="J2978" s="30" t="s">
        <v>1921</v>
      </c>
      <c r="K2978" s="29" t="s">
        <v>2114</v>
      </c>
      <c r="L2978" s="29" t="s">
        <v>2115</v>
      </c>
      <c r="M2978" s="29" t="s">
        <v>1978</v>
      </c>
      <c r="N2978" s="29" t="s">
        <v>1992</v>
      </c>
      <c r="O2978" s="29" t="s">
        <v>1993</v>
      </c>
      <c r="P2978" s="29" t="s">
        <v>1981</v>
      </c>
      <c r="Q2978" s="29" t="s">
        <v>1982</v>
      </c>
      <c r="R2978" s="30">
        <v>45687</v>
      </c>
      <c r="S2978" s="30"/>
      <c r="T2978" s="30">
        <v>45713</v>
      </c>
      <c r="U2978" s="30"/>
      <c r="V2978" s="29" t="s">
        <v>1983</v>
      </c>
      <c r="W2978" s="29" t="s">
        <v>1984</v>
      </c>
      <c r="X2978" s="30">
        <v>43101</v>
      </c>
      <c r="Y2978" s="29" t="s">
        <v>1985</v>
      </c>
    </row>
    <row r="2979" spans="1:25" x14ac:dyDescent="0.25">
      <c r="A2979" s="28" t="s">
        <v>2111</v>
      </c>
      <c r="B2979" s="29" t="s">
        <v>2112</v>
      </c>
      <c r="C2979" s="29" t="s">
        <v>428</v>
      </c>
      <c r="D2979" s="29" t="s">
        <v>2124</v>
      </c>
      <c r="E2979" s="29" t="s">
        <v>429</v>
      </c>
      <c r="F2979" s="29" t="s">
        <v>430</v>
      </c>
      <c r="G2979" s="29" t="s">
        <v>1975</v>
      </c>
      <c r="H2979" s="30">
        <v>43101</v>
      </c>
      <c r="I2979" s="30">
        <v>45291</v>
      </c>
      <c r="J2979" s="30" t="s">
        <v>1921</v>
      </c>
      <c r="K2979" s="29" t="s">
        <v>2114</v>
      </c>
      <c r="L2979" s="29" t="s">
        <v>2115</v>
      </c>
      <c r="M2979" s="29" t="s">
        <v>1978</v>
      </c>
      <c r="N2979" s="29" t="s">
        <v>1994</v>
      </c>
      <c r="O2979" s="29" t="s">
        <v>1995</v>
      </c>
      <c r="P2979" s="29" t="s">
        <v>1981</v>
      </c>
      <c r="Q2979" s="29" t="s">
        <v>1982</v>
      </c>
      <c r="R2979" s="30">
        <v>45731</v>
      </c>
      <c r="S2979" s="30"/>
      <c r="T2979" s="30">
        <v>46233</v>
      </c>
      <c r="U2979" s="30"/>
      <c r="V2979" s="29" t="s">
        <v>1983</v>
      </c>
      <c r="W2979" s="29" t="s">
        <v>1984</v>
      </c>
      <c r="X2979" s="30">
        <v>43101</v>
      </c>
      <c r="Y2979" s="29" t="s">
        <v>1985</v>
      </c>
    </row>
    <row r="2980" spans="1:25" x14ac:dyDescent="0.25">
      <c r="A2980" s="28" t="s">
        <v>2111</v>
      </c>
      <c r="B2980" s="29" t="s">
        <v>2112</v>
      </c>
      <c r="C2980" s="29" t="s">
        <v>428</v>
      </c>
      <c r="D2980" s="29" t="s">
        <v>2124</v>
      </c>
      <c r="E2980" s="29" t="s">
        <v>429</v>
      </c>
      <c r="F2980" s="29" t="s">
        <v>430</v>
      </c>
      <c r="G2980" s="29" t="s">
        <v>1975</v>
      </c>
      <c r="H2980" s="30">
        <v>43101</v>
      </c>
      <c r="I2980" s="30">
        <v>45291</v>
      </c>
      <c r="J2980" s="30" t="s">
        <v>1921</v>
      </c>
      <c r="K2980" s="29" t="s">
        <v>2114</v>
      </c>
      <c r="L2980" s="29" t="s">
        <v>2115</v>
      </c>
      <c r="M2980" s="29" t="s">
        <v>1978</v>
      </c>
      <c r="N2980" s="29" t="s">
        <v>1996</v>
      </c>
      <c r="O2980" s="29" t="s">
        <v>1997</v>
      </c>
      <c r="P2980" s="29" t="s">
        <v>1981</v>
      </c>
      <c r="Q2980" s="29" t="s">
        <v>1982</v>
      </c>
      <c r="R2980" s="30">
        <v>45992</v>
      </c>
      <c r="S2980" s="30"/>
      <c r="T2980" s="30">
        <v>46111</v>
      </c>
      <c r="U2980" s="30"/>
      <c r="V2980" s="29" t="s">
        <v>1983</v>
      </c>
      <c r="W2980" s="29" t="s">
        <v>1984</v>
      </c>
      <c r="X2980" s="30">
        <v>43101</v>
      </c>
      <c r="Y2980" s="29" t="s">
        <v>1985</v>
      </c>
    </row>
    <row r="2981" spans="1:25" x14ac:dyDescent="0.25">
      <c r="A2981" s="28" t="s">
        <v>2111</v>
      </c>
      <c r="B2981" s="29" t="s">
        <v>2112</v>
      </c>
      <c r="C2981" s="29" t="s">
        <v>404</v>
      </c>
      <c r="D2981" s="29" t="s">
        <v>2116</v>
      </c>
      <c r="E2981" s="29" t="s">
        <v>405</v>
      </c>
      <c r="F2981" s="29" t="s">
        <v>406</v>
      </c>
      <c r="G2981" s="29" t="s">
        <v>1975</v>
      </c>
      <c r="H2981" s="30">
        <v>43101</v>
      </c>
      <c r="I2981" s="30">
        <v>46022</v>
      </c>
      <c r="J2981" s="30" t="s">
        <v>1921</v>
      </c>
      <c r="K2981" s="29" t="s">
        <v>2114</v>
      </c>
      <c r="L2981" s="29" t="s">
        <v>2115</v>
      </c>
      <c r="M2981" s="29" t="s">
        <v>1978</v>
      </c>
      <c r="N2981" s="29" t="s">
        <v>1979</v>
      </c>
      <c r="O2981" s="29" t="s">
        <v>1980</v>
      </c>
      <c r="P2981" s="29" t="s">
        <v>1981</v>
      </c>
      <c r="Q2981" s="29" t="s">
        <v>1982</v>
      </c>
      <c r="R2981" s="30">
        <v>44517</v>
      </c>
      <c r="S2981" s="30">
        <v>44517</v>
      </c>
      <c r="T2981" s="30">
        <v>44517</v>
      </c>
      <c r="U2981" s="30">
        <v>44517</v>
      </c>
      <c r="V2981" s="29" t="s">
        <v>1983</v>
      </c>
      <c r="W2981" s="29" t="s">
        <v>1984</v>
      </c>
      <c r="X2981" s="30">
        <v>43101</v>
      </c>
      <c r="Y2981" s="29" t="s">
        <v>1985</v>
      </c>
    </row>
    <row r="2982" spans="1:25" x14ac:dyDescent="0.25">
      <c r="A2982" s="28" t="s">
        <v>2111</v>
      </c>
      <c r="B2982" s="29" t="s">
        <v>2112</v>
      </c>
      <c r="C2982" s="29" t="s">
        <v>404</v>
      </c>
      <c r="D2982" s="29" t="s">
        <v>2116</v>
      </c>
      <c r="E2982" s="29" t="s">
        <v>405</v>
      </c>
      <c r="F2982" s="29" t="s">
        <v>406</v>
      </c>
      <c r="G2982" s="29" t="s">
        <v>1975</v>
      </c>
      <c r="H2982" s="30">
        <v>43101</v>
      </c>
      <c r="I2982" s="30">
        <v>46022</v>
      </c>
      <c r="J2982" s="30" t="s">
        <v>1921</v>
      </c>
      <c r="K2982" s="29" t="s">
        <v>2114</v>
      </c>
      <c r="L2982" s="29" t="s">
        <v>2115</v>
      </c>
      <c r="M2982" s="29" t="s">
        <v>1978</v>
      </c>
      <c r="N2982" s="29" t="s">
        <v>1986</v>
      </c>
      <c r="O2982" s="29" t="s">
        <v>1987</v>
      </c>
      <c r="P2982" s="29" t="s">
        <v>1981</v>
      </c>
      <c r="Q2982" s="29" t="s">
        <v>1982</v>
      </c>
      <c r="R2982" s="30">
        <v>45030</v>
      </c>
      <c r="S2982" s="30">
        <v>45030</v>
      </c>
      <c r="T2982" s="30">
        <v>45030</v>
      </c>
      <c r="U2982" s="30">
        <v>45030</v>
      </c>
      <c r="V2982" s="29" t="s">
        <v>1983</v>
      </c>
      <c r="W2982" s="29" t="s">
        <v>1984</v>
      </c>
      <c r="X2982" s="30">
        <v>43101</v>
      </c>
      <c r="Y2982" s="29" t="s">
        <v>1985</v>
      </c>
    </row>
    <row r="2983" spans="1:25" x14ac:dyDescent="0.25">
      <c r="A2983" s="28" t="s">
        <v>2111</v>
      </c>
      <c r="B2983" s="29" t="s">
        <v>2112</v>
      </c>
      <c r="C2983" s="29" t="s">
        <v>404</v>
      </c>
      <c r="D2983" s="29" t="s">
        <v>2116</v>
      </c>
      <c r="E2983" s="29" t="s">
        <v>405</v>
      </c>
      <c r="F2983" s="29" t="s">
        <v>406</v>
      </c>
      <c r="G2983" s="29" t="s">
        <v>1975</v>
      </c>
      <c r="H2983" s="30">
        <v>43101</v>
      </c>
      <c r="I2983" s="30">
        <v>46022</v>
      </c>
      <c r="J2983" s="30" t="s">
        <v>1921</v>
      </c>
      <c r="K2983" s="29" t="s">
        <v>2114</v>
      </c>
      <c r="L2983" s="29" t="s">
        <v>2115</v>
      </c>
      <c r="M2983" s="29" t="s">
        <v>1978</v>
      </c>
      <c r="N2983" s="29" t="s">
        <v>1988</v>
      </c>
      <c r="O2983" s="29" t="s">
        <v>1989</v>
      </c>
      <c r="P2983" s="29" t="s">
        <v>1981</v>
      </c>
      <c r="Q2983" s="29" t="s">
        <v>1982</v>
      </c>
      <c r="R2983" s="30">
        <v>45401</v>
      </c>
      <c r="S2983" s="30">
        <v>45401</v>
      </c>
      <c r="T2983" s="30">
        <v>45688</v>
      </c>
      <c r="U2983" s="30"/>
      <c r="V2983" s="29" t="s">
        <v>1983</v>
      </c>
      <c r="W2983" s="29" t="s">
        <v>1984</v>
      </c>
      <c r="X2983" s="30">
        <v>43101</v>
      </c>
      <c r="Y2983" s="29" t="s">
        <v>1985</v>
      </c>
    </row>
    <row r="2984" spans="1:25" x14ac:dyDescent="0.25">
      <c r="A2984" s="28" t="s">
        <v>2111</v>
      </c>
      <c r="B2984" s="29" t="s">
        <v>2112</v>
      </c>
      <c r="C2984" s="29" t="s">
        <v>404</v>
      </c>
      <c r="D2984" s="29" t="s">
        <v>2116</v>
      </c>
      <c r="E2984" s="29" t="s">
        <v>405</v>
      </c>
      <c r="F2984" s="29" t="s">
        <v>406</v>
      </c>
      <c r="G2984" s="29" t="s">
        <v>1975</v>
      </c>
      <c r="H2984" s="30">
        <v>43101</v>
      </c>
      <c r="I2984" s="30">
        <v>46022</v>
      </c>
      <c r="J2984" s="30" t="s">
        <v>1921</v>
      </c>
      <c r="K2984" s="29" t="s">
        <v>2114</v>
      </c>
      <c r="L2984" s="29" t="s">
        <v>2115</v>
      </c>
      <c r="M2984" s="29" t="s">
        <v>1978</v>
      </c>
      <c r="N2984" s="29" t="s">
        <v>1990</v>
      </c>
      <c r="O2984" s="29" t="s">
        <v>1991</v>
      </c>
      <c r="P2984" s="29" t="s">
        <v>1981</v>
      </c>
      <c r="Q2984" s="29" t="s">
        <v>1982</v>
      </c>
      <c r="R2984" s="30">
        <v>45688</v>
      </c>
      <c r="S2984" s="30"/>
      <c r="T2984" s="30">
        <v>45716</v>
      </c>
      <c r="U2984" s="30"/>
      <c r="V2984" s="29" t="s">
        <v>1983</v>
      </c>
      <c r="W2984" s="29" t="s">
        <v>1984</v>
      </c>
      <c r="X2984" s="30">
        <v>43101</v>
      </c>
      <c r="Y2984" s="29" t="s">
        <v>1985</v>
      </c>
    </row>
    <row r="2985" spans="1:25" x14ac:dyDescent="0.25">
      <c r="A2985" s="28" t="s">
        <v>2111</v>
      </c>
      <c r="B2985" s="29" t="s">
        <v>2112</v>
      </c>
      <c r="C2985" s="29" t="s">
        <v>404</v>
      </c>
      <c r="D2985" s="29" t="s">
        <v>2116</v>
      </c>
      <c r="E2985" s="29" t="s">
        <v>405</v>
      </c>
      <c r="F2985" s="29" t="s">
        <v>406</v>
      </c>
      <c r="G2985" s="29" t="s">
        <v>1975</v>
      </c>
      <c r="H2985" s="30">
        <v>43101</v>
      </c>
      <c r="I2985" s="30">
        <v>46022</v>
      </c>
      <c r="J2985" s="30" t="s">
        <v>1921</v>
      </c>
      <c r="K2985" s="29" t="s">
        <v>2114</v>
      </c>
      <c r="L2985" s="29" t="s">
        <v>2115</v>
      </c>
      <c r="M2985" s="29" t="s">
        <v>1978</v>
      </c>
      <c r="N2985" s="29" t="s">
        <v>1992</v>
      </c>
      <c r="O2985" s="29" t="s">
        <v>1993</v>
      </c>
      <c r="P2985" s="29" t="s">
        <v>1981</v>
      </c>
      <c r="Q2985" s="29" t="s">
        <v>1982</v>
      </c>
      <c r="R2985" s="30">
        <v>45457</v>
      </c>
      <c r="S2985" s="30">
        <v>45469</v>
      </c>
      <c r="T2985" s="30">
        <v>45457</v>
      </c>
      <c r="U2985" s="30"/>
      <c r="V2985" s="29" t="s">
        <v>1983</v>
      </c>
      <c r="W2985" s="29" t="s">
        <v>1984</v>
      </c>
      <c r="X2985" s="30">
        <v>43101</v>
      </c>
      <c r="Y2985" s="29" t="s">
        <v>1985</v>
      </c>
    </row>
    <row r="2986" spans="1:25" x14ac:dyDescent="0.25">
      <c r="A2986" s="28" t="s">
        <v>2111</v>
      </c>
      <c r="B2986" s="29" t="s">
        <v>2112</v>
      </c>
      <c r="C2986" s="29" t="s">
        <v>404</v>
      </c>
      <c r="D2986" s="29" t="s">
        <v>2116</v>
      </c>
      <c r="E2986" s="29" t="s">
        <v>405</v>
      </c>
      <c r="F2986" s="29" t="s">
        <v>406</v>
      </c>
      <c r="G2986" s="29" t="s">
        <v>1975</v>
      </c>
      <c r="H2986" s="30">
        <v>43101</v>
      </c>
      <c r="I2986" s="30">
        <v>46022</v>
      </c>
      <c r="J2986" s="30" t="s">
        <v>1921</v>
      </c>
      <c r="K2986" s="29" t="s">
        <v>2114</v>
      </c>
      <c r="L2986" s="29" t="s">
        <v>2115</v>
      </c>
      <c r="M2986" s="29" t="s">
        <v>1978</v>
      </c>
      <c r="N2986" s="29" t="s">
        <v>1994</v>
      </c>
      <c r="O2986" s="29" t="s">
        <v>1995</v>
      </c>
      <c r="P2986" s="29" t="s">
        <v>1981</v>
      </c>
      <c r="Q2986" s="29" t="s">
        <v>1982</v>
      </c>
      <c r="R2986" s="30">
        <v>45731</v>
      </c>
      <c r="S2986" s="30"/>
      <c r="T2986" s="30">
        <v>46326</v>
      </c>
      <c r="U2986" s="30"/>
      <c r="V2986" s="29" t="s">
        <v>1983</v>
      </c>
      <c r="W2986" s="29" t="s">
        <v>1984</v>
      </c>
      <c r="X2986" s="30">
        <v>43101</v>
      </c>
      <c r="Y2986" s="29" t="s">
        <v>1985</v>
      </c>
    </row>
    <row r="2987" spans="1:25" x14ac:dyDescent="0.25">
      <c r="A2987" s="28" t="s">
        <v>2111</v>
      </c>
      <c r="B2987" s="29" t="s">
        <v>2112</v>
      </c>
      <c r="C2987" s="29" t="s">
        <v>404</v>
      </c>
      <c r="D2987" s="29" t="s">
        <v>2116</v>
      </c>
      <c r="E2987" s="29" t="s">
        <v>405</v>
      </c>
      <c r="F2987" s="29" t="s">
        <v>406</v>
      </c>
      <c r="G2987" s="29" t="s">
        <v>1975</v>
      </c>
      <c r="H2987" s="30">
        <v>43101</v>
      </c>
      <c r="I2987" s="30">
        <v>46022</v>
      </c>
      <c r="J2987" s="30" t="s">
        <v>1921</v>
      </c>
      <c r="K2987" s="29" t="s">
        <v>2114</v>
      </c>
      <c r="L2987" s="29" t="s">
        <v>2115</v>
      </c>
      <c r="M2987" s="29" t="s">
        <v>1978</v>
      </c>
      <c r="N2987" s="29" t="s">
        <v>1996</v>
      </c>
      <c r="O2987" s="29" t="s">
        <v>1997</v>
      </c>
      <c r="P2987" s="29" t="s">
        <v>1981</v>
      </c>
      <c r="Q2987" s="29" t="s">
        <v>1982</v>
      </c>
      <c r="R2987" s="30">
        <v>45731</v>
      </c>
      <c r="S2987" s="30"/>
      <c r="T2987" s="30">
        <v>46326</v>
      </c>
      <c r="U2987" s="30"/>
      <c r="V2987" s="29" t="s">
        <v>1983</v>
      </c>
      <c r="W2987" s="29" t="s">
        <v>1984</v>
      </c>
      <c r="X2987" s="30">
        <v>43101</v>
      </c>
      <c r="Y2987" s="29" t="s">
        <v>1985</v>
      </c>
    </row>
    <row r="2988" spans="1:25" x14ac:dyDescent="0.25">
      <c r="A2988" s="28" t="s">
        <v>2111</v>
      </c>
      <c r="B2988" s="29" t="s">
        <v>2112</v>
      </c>
      <c r="C2988" s="29" t="s">
        <v>419</v>
      </c>
      <c r="D2988" s="29" t="s">
        <v>2121</v>
      </c>
      <c r="E2988" s="29" t="s">
        <v>420</v>
      </c>
      <c r="F2988" s="29" t="s">
        <v>421</v>
      </c>
      <c r="G2988" s="29" t="s">
        <v>1975</v>
      </c>
      <c r="H2988" s="30">
        <v>43101</v>
      </c>
      <c r="I2988" s="30">
        <v>46022</v>
      </c>
      <c r="J2988" s="30" t="s">
        <v>1921</v>
      </c>
      <c r="K2988" s="29" t="s">
        <v>2114</v>
      </c>
      <c r="L2988" s="29" t="s">
        <v>2115</v>
      </c>
      <c r="M2988" s="29" t="s">
        <v>1978</v>
      </c>
      <c r="N2988" s="29" t="s">
        <v>1979</v>
      </c>
      <c r="O2988" s="29" t="s">
        <v>1980</v>
      </c>
      <c r="P2988" s="29" t="s">
        <v>1981</v>
      </c>
      <c r="Q2988" s="29" t="s">
        <v>1982</v>
      </c>
      <c r="R2988" s="30">
        <v>44517</v>
      </c>
      <c r="S2988" s="30">
        <v>44517</v>
      </c>
      <c r="T2988" s="30">
        <v>44517</v>
      </c>
      <c r="U2988" s="30">
        <v>44517</v>
      </c>
      <c r="V2988" s="29" t="s">
        <v>1983</v>
      </c>
      <c r="W2988" s="29" t="s">
        <v>1984</v>
      </c>
      <c r="X2988" s="30">
        <v>43101</v>
      </c>
      <c r="Y2988" s="29" t="s">
        <v>1985</v>
      </c>
    </row>
    <row r="2989" spans="1:25" x14ac:dyDescent="0.25">
      <c r="A2989" s="28" t="s">
        <v>2111</v>
      </c>
      <c r="B2989" s="29" t="s">
        <v>2112</v>
      </c>
      <c r="C2989" s="29" t="s">
        <v>419</v>
      </c>
      <c r="D2989" s="29" t="s">
        <v>2121</v>
      </c>
      <c r="E2989" s="29" t="s">
        <v>420</v>
      </c>
      <c r="F2989" s="29" t="s">
        <v>421</v>
      </c>
      <c r="G2989" s="29" t="s">
        <v>1975</v>
      </c>
      <c r="H2989" s="30">
        <v>43101</v>
      </c>
      <c r="I2989" s="30">
        <v>46022</v>
      </c>
      <c r="J2989" s="30" t="s">
        <v>1921</v>
      </c>
      <c r="K2989" s="29" t="s">
        <v>2114</v>
      </c>
      <c r="L2989" s="29" t="s">
        <v>2115</v>
      </c>
      <c r="M2989" s="29" t="s">
        <v>1978</v>
      </c>
      <c r="N2989" s="29" t="s">
        <v>1986</v>
      </c>
      <c r="O2989" s="29" t="s">
        <v>1987</v>
      </c>
      <c r="P2989" s="29" t="s">
        <v>1981</v>
      </c>
      <c r="Q2989" s="29" t="s">
        <v>1982</v>
      </c>
      <c r="R2989" s="30">
        <v>45030</v>
      </c>
      <c r="S2989" s="30">
        <v>45030</v>
      </c>
      <c r="T2989" s="30">
        <v>45030</v>
      </c>
      <c r="U2989" s="30">
        <v>45030</v>
      </c>
      <c r="V2989" s="29" t="s">
        <v>1983</v>
      </c>
      <c r="W2989" s="29" t="s">
        <v>1984</v>
      </c>
      <c r="X2989" s="30">
        <v>43101</v>
      </c>
      <c r="Y2989" s="29" t="s">
        <v>1985</v>
      </c>
    </row>
    <row r="2990" spans="1:25" x14ac:dyDescent="0.25">
      <c r="A2990" s="28" t="s">
        <v>2111</v>
      </c>
      <c r="B2990" s="29" t="s">
        <v>2112</v>
      </c>
      <c r="C2990" s="29" t="s">
        <v>419</v>
      </c>
      <c r="D2990" s="29" t="s">
        <v>2121</v>
      </c>
      <c r="E2990" s="29" t="s">
        <v>420</v>
      </c>
      <c r="F2990" s="29" t="s">
        <v>421</v>
      </c>
      <c r="G2990" s="29" t="s">
        <v>1975</v>
      </c>
      <c r="H2990" s="30">
        <v>43101</v>
      </c>
      <c r="I2990" s="30">
        <v>46022</v>
      </c>
      <c r="J2990" s="30" t="s">
        <v>1921</v>
      </c>
      <c r="K2990" s="29" t="s">
        <v>2114</v>
      </c>
      <c r="L2990" s="29" t="s">
        <v>2115</v>
      </c>
      <c r="M2990" s="29" t="s">
        <v>1978</v>
      </c>
      <c r="N2990" s="29" t="s">
        <v>1988</v>
      </c>
      <c r="O2990" s="29" t="s">
        <v>1989</v>
      </c>
      <c r="P2990" s="29" t="s">
        <v>1981</v>
      </c>
      <c r="Q2990" s="29" t="s">
        <v>1982</v>
      </c>
      <c r="R2990" s="30">
        <v>45401</v>
      </c>
      <c r="S2990" s="30">
        <v>45401</v>
      </c>
      <c r="T2990" s="30">
        <v>45688</v>
      </c>
      <c r="U2990" s="30"/>
      <c r="V2990" s="29" t="s">
        <v>1983</v>
      </c>
      <c r="W2990" s="29" t="s">
        <v>1984</v>
      </c>
      <c r="X2990" s="30">
        <v>43101</v>
      </c>
      <c r="Y2990" s="29" t="s">
        <v>1985</v>
      </c>
    </row>
    <row r="2991" spans="1:25" x14ac:dyDescent="0.25">
      <c r="A2991" s="28" t="s">
        <v>2111</v>
      </c>
      <c r="B2991" s="29" t="s">
        <v>2112</v>
      </c>
      <c r="C2991" s="29" t="s">
        <v>419</v>
      </c>
      <c r="D2991" s="29" t="s">
        <v>2121</v>
      </c>
      <c r="E2991" s="29" t="s">
        <v>420</v>
      </c>
      <c r="F2991" s="29" t="s">
        <v>421</v>
      </c>
      <c r="G2991" s="29" t="s">
        <v>1975</v>
      </c>
      <c r="H2991" s="30">
        <v>43101</v>
      </c>
      <c r="I2991" s="30">
        <v>46022</v>
      </c>
      <c r="J2991" s="30" t="s">
        <v>1921</v>
      </c>
      <c r="K2991" s="29" t="s">
        <v>2114</v>
      </c>
      <c r="L2991" s="29" t="s">
        <v>2115</v>
      </c>
      <c r="M2991" s="29" t="s">
        <v>1978</v>
      </c>
      <c r="N2991" s="29" t="s">
        <v>1990</v>
      </c>
      <c r="O2991" s="29" t="s">
        <v>1991</v>
      </c>
      <c r="P2991" s="29" t="s">
        <v>1981</v>
      </c>
      <c r="Q2991" s="29" t="s">
        <v>1982</v>
      </c>
      <c r="R2991" s="30">
        <v>45688</v>
      </c>
      <c r="S2991" s="30"/>
      <c r="T2991" s="30">
        <v>45716</v>
      </c>
      <c r="U2991" s="30"/>
      <c r="V2991" s="29" t="s">
        <v>1983</v>
      </c>
      <c r="W2991" s="29" t="s">
        <v>1984</v>
      </c>
      <c r="X2991" s="30">
        <v>43101</v>
      </c>
      <c r="Y2991" s="29" t="s">
        <v>1985</v>
      </c>
    </row>
    <row r="2992" spans="1:25" x14ac:dyDescent="0.25">
      <c r="A2992" s="28" t="s">
        <v>2111</v>
      </c>
      <c r="B2992" s="29" t="s">
        <v>2112</v>
      </c>
      <c r="C2992" s="29" t="s">
        <v>419</v>
      </c>
      <c r="D2992" s="29" t="s">
        <v>2121</v>
      </c>
      <c r="E2992" s="29" t="s">
        <v>420</v>
      </c>
      <c r="F2992" s="29" t="s">
        <v>421</v>
      </c>
      <c r="G2992" s="29" t="s">
        <v>1975</v>
      </c>
      <c r="H2992" s="30">
        <v>43101</v>
      </c>
      <c r="I2992" s="30">
        <v>46022</v>
      </c>
      <c r="J2992" s="30" t="s">
        <v>1921</v>
      </c>
      <c r="K2992" s="29" t="s">
        <v>2114</v>
      </c>
      <c r="L2992" s="29" t="s">
        <v>2115</v>
      </c>
      <c r="M2992" s="29" t="s">
        <v>1978</v>
      </c>
      <c r="N2992" s="29" t="s">
        <v>1992</v>
      </c>
      <c r="O2992" s="29" t="s">
        <v>1993</v>
      </c>
      <c r="P2992" s="29" t="s">
        <v>1981</v>
      </c>
      <c r="Q2992" s="29" t="s">
        <v>1982</v>
      </c>
      <c r="R2992" s="30">
        <v>45457</v>
      </c>
      <c r="S2992" s="30">
        <v>45468</v>
      </c>
      <c r="T2992" s="30">
        <v>45457</v>
      </c>
      <c r="U2992" s="30"/>
      <c r="V2992" s="29" t="s">
        <v>1983</v>
      </c>
      <c r="W2992" s="29" t="s">
        <v>1984</v>
      </c>
      <c r="X2992" s="30">
        <v>43101</v>
      </c>
      <c r="Y2992" s="29" t="s">
        <v>1985</v>
      </c>
    </row>
    <row r="2993" spans="1:25" x14ac:dyDescent="0.25">
      <c r="A2993" s="28" t="s">
        <v>2111</v>
      </c>
      <c r="B2993" s="29" t="s">
        <v>2112</v>
      </c>
      <c r="C2993" s="29" t="s">
        <v>419</v>
      </c>
      <c r="D2993" s="29" t="s">
        <v>2121</v>
      </c>
      <c r="E2993" s="29" t="s">
        <v>420</v>
      </c>
      <c r="F2993" s="29" t="s">
        <v>421</v>
      </c>
      <c r="G2993" s="29" t="s">
        <v>1975</v>
      </c>
      <c r="H2993" s="30">
        <v>43101</v>
      </c>
      <c r="I2993" s="30">
        <v>46022</v>
      </c>
      <c r="J2993" s="30" t="s">
        <v>1921</v>
      </c>
      <c r="K2993" s="29" t="s">
        <v>2114</v>
      </c>
      <c r="L2993" s="29" t="s">
        <v>2115</v>
      </c>
      <c r="M2993" s="29" t="s">
        <v>1978</v>
      </c>
      <c r="N2993" s="29" t="s">
        <v>1994</v>
      </c>
      <c r="O2993" s="29" t="s">
        <v>1995</v>
      </c>
      <c r="P2993" s="29" t="s">
        <v>1981</v>
      </c>
      <c r="Q2993" s="29" t="s">
        <v>1982</v>
      </c>
      <c r="R2993" s="30">
        <v>45731</v>
      </c>
      <c r="S2993" s="30"/>
      <c r="T2993" s="30">
        <v>46326</v>
      </c>
      <c r="U2993" s="30"/>
      <c r="V2993" s="29" t="s">
        <v>1983</v>
      </c>
      <c r="W2993" s="29" t="s">
        <v>1984</v>
      </c>
      <c r="X2993" s="30">
        <v>43101</v>
      </c>
      <c r="Y2993" s="29" t="s">
        <v>1985</v>
      </c>
    </row>
    <row r="2994" spans="1:25" x14ac:dyDescent="0.25">
      <c r="A2994" s="28" t="s">
        <v>2111</v>
      </c>
      <c r="B2994" s="29" t="s">
        <v>2112</v>
      </c>
      <c r="C2994" s="29" t="s">
        <v>419</v>
      </c>
      <c r="D2994" s="29" t="s">
        <v>2121</v>
      </c>
      <c r="E2994" s="29" t="s">
        <v>420</v>
      </c>
      <c r="F2994" s="29" t="s">
        <v>421</v>
      </c>
      <c r="G2994" s="29" t="s">
        <v>1975</v>
      </c>
      <c r="H2994" s="30">
        <v>43101</v>
      </c>
      <c r="I2994" s="30">
        <v>46022</v>
      </c>
      <c r="J2994" s="30" t="s">
        <v>1921</v>
      </c>
      <c r="K2994" s="29" t="s">
        <v>2114</v>
      </c>
      <c r="L2994" s="29" t="s">
        <v>2115</v>
      </c>
      <c r="M2994" s="29" t="s">
        <v>1978</v>
      </c>
      <c r="N2994" s="29" t="s">
        <v>1996</v>
      </c>
      <c r="O2994" s="29" t="s">
        <v>1997</v>
      </c>
      <c r="P2994" s="29" t="s">
        <v>1981</v>
      </c>
      <c r="Q2994" s="29" t="s">
        <v>1982</v>
      </c>
      <c r="R2994" s="30">
        <v>45731</v>
      </c>
      <c r="S2994" s="30"/>
      <c r="T2994" s="30">
        <v>46326</v>
      </c>
      <c r="U2994" s="30"/>
      <c r="V2994" s="29" t="s">
        <v>1983</v>
      </c>
      <c r="W2994" s="29" t="s">
        <v>1984</v>
      </c>
      <c r="X2994" s="30">
        <v>43101</v>
      </c>
      <c r="Y2994" s="29" t="s">
        <v>1985</v>
      </c>
    </row>
    <row r="2995" spans="1:25" x14ac:dyDescent="0.25">
      <c r="A2995" s="28" t="s">
        <v>2111</v>
      </c>
      <c r="B2995" s="29" t="s">
        <v>2112</v>
      </c>
      <c r="C2995" s="29" t="s">
        <v>422</v>
      </c>
      <c r="D2995" s="29" t="s">
        <v>2122</v>
      </c>
      <c r="E2995" s="29" t="s">
        <v>423</v>
      </c>
      <c r="F2995" s="29" t="s">
        <v>424</v>
      </c>
      <c r="G2995" s="29" t="s">
        <v>1975</v>
      </c>
      <c r="H2995" s="30">
        <v>43101</v>
      </c>
      <c r="I2995" s="30">
        <v>46022</v>
      </c>
      <c r="J2995" s="30" t="s">
        <v>1921</v>
      </c>
      <c r="K2995" s="29" t="s">
        <v>2114</v>
      </c>
      <c r="L2995" s="29" t="s">
        <v>2115</v>
      </c>
      <c r="M2995" s="29" t="s">
        <v>1978</v>
      </c>
      <c r="N2995" s="29" t="s">
        <v>1979</v>
      </c>
      <c r="O2995" s="29" t="s">
        <v>1980</v>
      </c>
      <c r="P2995" s="29" t="s">
        <v>1981</v>
      </c>
      <c r="Q2995" s="29" t="s">
        <v>1982</v>
      </c>
      <c r="R2995" s="30">
        <v>44517</v>
      </c>
      <c r="S2995" s="30">
        <v>44517</v>
      </c>
      <c r="T2995" s="30">
        <v>44517</v>
      </c>
      <c r="U2995" s="30">
        <v>44517</v>
      </c>
      <c r="V2995" s="29" t="s">
        <v>1983</v>
      </c>
      <c r="W2995" s="29" t="s">
        <v>1984</v>
      </c>
      <c r="X2995" s="30">
        <v>43101</v>
      </c>
      <c r="Y2995" s="29" t="s">
        <v>1985</v>
      </c>
    </row>
    <row r="2996" spans="1:25" x14ac:dyDescent="0.25">
      <c r="A2996" s="28" t="s">
        <v>2111</v>
      </c>
      <c r="B2996" s="29" t="s">
        <v>2112</v>
      </c>
      <c r="C2996" s="29" t="s">
        <v>422</v>
      </c>
      <c r="D2996" s="29" t="s">
        <v>2122</v>
      </c>
      <c r="E2996" s="29" t="s">
        <v>423</v>
      </c>
      <c r="F2996" s="29" t="s">
        <v>424</v>
      </c>
      <c r="G2996" s="29" t="s">
        <v>1975</v>
      </c>
      <c r="H2996" s="30">
        <v>43101</v>
      </c>
      <c r="I2996" s="30">
        <v>46022</v>
      </c>
      <c r="J2996" s="30" t="s">
        <v>1921</v>
      </c>
      <c r="K2996" s="29" t="s">
        <v>2114</v>
      </c>
      <c r="L2996" s="29" t="s">
        <v>2115</v>
      </c>
      <c r="M2996" s="29" t="s">
        <v>1978</v>
      </c>
      <c r="N2996" s="29" t="s">
        <v>1986</v>
      </c>
      <c r="O2996" s="29" t="s">
        <v>1987</v>
      </c>
      <c r="P2996" s="29" t="s">
        <v>1981</v>
      </c>
      <c r="Q2996" s="29" t="s">
        <v>1982</v>
      </c>
      <c r="R2996" s="30">
        <v>45030</v>
      </c>
      <c r="S2996" s="30">
        <v>45030</v>
      </c>
      <c r="T2996" s="30">
        <v>45030</v>
      </c>
      <c r="U2996" s="30">
        <v>45030</v>
      </c>
      <c r="V2996" s="29" t="s">
        <v>1983</v>
      </c>
      <c r="W2996" s="29" t="s">
        <v>1984</v>
      </c>
      <c r="X2996" s="30">
        <v>43101</v>
      </c>
      <c r="Y2996" s="29" t="s">
        <v>1985</v>
      </c>
    </row>
    <row r="2997" spans="1:25" x14ac:dyDescent="0.25">
      <c r="A2997" s="28" t="s">
        <v>2111</v>
      </c>
      <c r="B2997" s="29" t="s">
        <v>2112</v>
      </c>
      <c r="C2997" s="29" t="s">
        <v>422</v>
      </c>
      <c r="D2997" s="29" t="s">
        <v>2122</v>
      </c>
      <c r="E2997" s="29" t="s">
        <v>423</v>
      </c>
      <c r="F2997" s="29" t="s">
        <v>424</v>
      </c>
      <c r="G2997" s="29" t="s">
        <v>1975</v>
      </c>
      <c r="H2997" s="30">
        <v>43101</v>
      </c>
      <c r="I2997" s="30">
        <v>46022</v>
      </c>
      <c r="J2997" s="30" t="s">
        <v>1921</v>
      </c>
      <c r="K2997" s="29" t="s">
        <v>2114</v>
      </c>
      <c r="L2997" s="29" t="s">
        <v>2115</v>
      </c>
      <c r="M2997" s="29" t="s">
        <v>1978</v>
      </c>
      <c r="N2997" s="29" t="s">
        <v>1988</v>
      </c>
      <c r="O2997" s="29" t="s">
        <v>1989</v>
      </c>
      <c r="P2997" s="29" t="s">
        <v>1981</v>
      </c>
      <c r="Q2997" s="29" t="s">
        <v>1982</v>
      </c>
      <c r="R2997" s="30">
        <v>45448</v>
      </c>
      <c r="S2997" s="30">
        <v>45448</v>
      </c>
      <c r="T2997" s="30">
        <v>45762</v>
      </c>
      <c r="U2997" s="30"/>
      <c r="V2997" s="29" t="s">
        <v>1983</v>
      </c>
      <c r="W2997" s="29" t="s">
        <v>1984</v>
      </c>
      <c r="X2997" s="30">
        <v>43101</v>
      </c>
      <c r="Y2997" s="29" t="s">
        <v>1985</v>
      </c>
    </row>
    <row r="2998" spans="1:25" x14ac:dyDescent="0.25">
      <c r="A2998" s="28" t="s">
        <v>2111</v>
      </c>
      <c r="B2998" s="29" t="s">
        <v>2112</v>
      </c>
      <c r="C2998" s="29" t="s">
        <v>422</v>
      </c>
      <c r="D2998" s="29" t="s">
        <v>2122</v>
      </c>
      <c r="E2998" s="29" t="s">
        <v>423</v>
      </c>
      <c r="F2998" s="29" t="s">
        <v>424</v>
      </c>
      <c r="G2998" s="29" t="s">
        <v>1975</v>
      </c>
      <c r="H2998" s="30">
        <v>43101</v>
      </c>
      <c r="I2998" s="30">
        <v>46022</v>
      </c>
      <c r="J2998" s="30" t="s">
        <v>1921</v>
      </c>
      <c r="K2998" s="29" t="s">
        <v>2114</v>
      </c>
      <c r="L2998" s="29" t="s">
        <v>2115</v>
      </c>
      <c r="M2998" s="29" t="s">
        <v>1978</v>
      </c>
      <c r="N2998" s="29" t="s">
        <v>1990</v>
      </c>
      <c r="O2998" s="29" t="s">
        <v>1991</v>
      </c>
      <c r="P2998" s="29" t="s">
        <v>1981</v>
      </c>
      <c r="Q2998" s="29" t="s">
        <v>1982</v>
      </c>
      <c r="R2998" s="30">
        <v>45448</v>
      </c>
      <c r="S2998" s="30">
        <v>45448</v>
      </c>
      <c r="T2998" s="30">
        <v>45807</v>
      </c>
      <c r="U2998" s="30"/>
      <c r="V2998" s="29" t="s">
        <v>1983</v>
      </c>
      <c r="W2998" s="29" t="s">
        <v>1984</v>
      </c>
      <c r="X2998" s="30">
        <v>43101</v>
      </c>
      <c r="Y2998" s="29" t="s">
        <v>1985</v>
      </c>
    </row>
    <row r="2999" spans="1:25" x14ac:dyDescent="0.25">
      <c r="A2999" s="28" t="s">
        <v>2111</v>
      </c>
      <c r="B2999" s="29" t="s">
        <v>2112</v>
      </c>
      <c r="C2999" s="29" t="s">
        <v>422</v>
      </c>
      <c r="D2999" s="29" t="s">
        <v>2122</v>
      </c>
      <c r="E2999" s="29" t="s">
        <v>423</v>
      </c>
      <c r="F2999" s="29" t="s">
        <v>424</v>
      </c>
      <c r="G2999" s="29" t="s">
        <v>1975</v>
      </c>
      <c r="H2999" s="30">
        <v>43101</v>
      </c>
      <c r="I2999" s="30">
        <v>46022</v>
      </c>
      <c r="J2999" s="30" t="s">
        <v>1921</v>
      </c>
      <c r="K2999" s="29" t="s">
        <v>2114</v>
      </c>
      <c r="L2999" s="29" t="s">
        <v>2115</v>
      </c>
      <c r="M2999" s="29" t="s">
        <v>1978</v>
      </c>
      <c r="N2999" s="29" t="s">
        <v>1992</v>
      </c>
      <c r="O2999" s="29" t="s">
        <v>1993</v>
      </c>
      <c r="P2999" s="29" t="s">
        <v>1981</v>
      </c>
      <c r="Q2999" s="29" t="s">
        <v>1982</v>
      </c>
      <c r="R2999" s="30">
        <v>45469</v>
      </c>
      <c r="S2999" s="30">
        <v>45469</v>
      </c>
      <c r="T2999" s="30">
        <v>45469</v>
      </c>
      <c r="U2999" s="30"/>
      <c r="V2999" s="29" t="s">
        <v>1983</v>
      </c>
      <c r="W2999" s="29" t="s">
        <v>1984</v>
      </c>
      <c r="X2999" s="30">
        <v>43101</v>
      </c>
      <c r="Y2999" s="29" t="s">
        <v>1985</v>
      </c>
    </row>
    <row r="3000" spans="1:25" x14ac:dyDescent="0.25">
      <c r="A3000" s="28" t="s">
        <v>2111</v>
      </c>
      <c r="B3000" s="29" t="s">
        <v>2112</v>
      </c>
      <c r="C3000" s="29" t="s">
        <v>422</v>
      </c>
      <c r="D3000" s="29" t="s">
        <v>2122</v>
      </c>
      <c r="E3000" s="29" t="s">
        <v>423</v>
      </c>
      <c r="F3000" s="29" t="s">
        <v>424</v>
      </c>
      <c r="G3000" s="29" t="s">
        <v>1975</v>
      </c>
      <c r="H3000" s="30">
        <v>43101</v>
      </c>
      <c r="I3000" s="30">
        <v>46022</v>
      </c>
      <c r="J3000" s="30" t="s">
        <v>1921</v>
      </c>
      <c r="K3000" s="29" t="s">
        <v>2114</v>
      </c>
      <c r="L3000" s="29" t="s">
        <v>2115</v>
      </c>
      <c r="M3000" s="29" t="s">
        <v>1978</v>
      </c>
      <c r="N3000" s="29" t="s">
        <v>1994</v>
      </c>
      <c r="O3000" s="29" t="s">
        <v>1995</v>
      </c>
      <c r="P3000" s="29" t="s">
        <v>1981</v>
      </c>
      <c r="Q3000" s="29" t="s">
        <v>1982</v>
      </c>
      <c r="R3000" s="30">
        <v>45813</v>
      </c>
      <c r="S3000" s="30"/>
      <c r="T3000" s="30">
        <v>46263</v>
      </c>
      <c r="U3000" s="30"/>
      <c r="V3000" s="29" t="s">
        <v>1983</v>
      </c>
      <c r="W3000" s="29" t="s">
        <v>1984</v>
      </c>
      <c r="X3000" s="30">
        <v>43101</v>
      </c>
      <c r="Y3000" s="29" t="s">
        <v>1985</v>
      </c>
    </row>
    <row r="3001" spans="1:25" x14ac:dyDescent="0.25">
      <c r="A3001" s="28" t="s">
        <v>2111</v>
      </c>
      <c r="B3001" s="29" t="s">
        <v>2112</v>
      </c>
      <c r="C3001" s="29" t="s">
        <v>422</v>
      </c>
      <c r="D3001" s="29" t="s">
        <v>2122</v>
      </c>
      <c r="E3001" s="29" t="s">
        <v>423</v>
      </c>
      <c r="F3001" s="29" t="s">
        <v>424</v>
      </c>
      <c r="G3001" s="29" t="s">
        <v>1975</v>
      </c>
      <c r="H3001" s="30">
        <v>43101</v>
      </c>
      <c r="I3001" s="30">
        <v>46022</v>
      </c>
      <c r="J3001" s="30" t="s">
        <v>1921</v>
      </c>
      <c r="K3001" s="29" t="s">
        <v>2114</v>
      </c>
      <c r="L3001" s="29" t="s">
        <v>2115</v>
      </c>
      <c r="M3001" s="29" t="s">
        <v>1978</v>
      </c>
      <c r="N3001" s="29" t="s">
        <v>1996</v>
      </c>
      <c r="O3001" s="29" t="s">
        <v>1997</v>
      </c>
      <c r="P3001" s="29" t="s">
        <v>1981</v>
      </c>
      <c r="Q3001" s="29" t="s">
        <v>1982</v>
      </c>
      <c r="R3001" s="30">
        <v>46264</v>
      </c>
      <c r="S3001" s="30"/>
      <c r="T3001" s="30">
        <v>46384</v>
      </c>
      <c r="U3001" s="30"/>
      <c r="V3001" s="29" t="s">
        <v>1983</v>
      </c>
      <c r="W3001" s="29" t="s">
        <v>1984</v>
      </c>
      <c r="X3001" s="30">
        <v>43101</v>
      </c>
      <c r="Y3001" s="29" t="s">
        <v>1985</v>
      </c>
    </row>
    <row r="3002" spans="1:25" x14ac:dyDescent="0.25">
      <c r="A3002" s="28" t="s">
        <v>2111</v>
      </c>
      <c r="B3002" s="29" t="s">
        <v>2112</v>
      </c>
      <c r="C3002" s="29" t="s">
        <v>455</v>
      </c>
      <c r="D3002" s="29" t="s">
        <v>2133</v>
      </c>
      <c r="E3002" s="29" t="s">
        <v>456</v>
      </c>
      <c r="F3002" s="29" t="s">
        <v>457</v>
      </c>
      <c r="G3002" s="29" t="s">
        <v>1975</v>
      </c>
      <c r="H3002" s="30">
        <v>43101</v>
      </c>
      <c r="I3002" s="30">
        <v>46022</v>
      </c>
      <c r="J3002" s="30" t="s">
        <v>1921</v>
      </c>
      <c r="K3002" s="29" t="s">
        <v>2114</v>
      </c>
      <c r="L3002" s="29" t="s">
        <v>2115</v>
      </c>
      <c r="M3002" s="29" t="s">
        <v>1978</v>
      </c>
      <c r="N3002" s="29" t="s">
        <v>1979</v>
      </c>
      <c r="O3002" s="29" t="s">
        <v>1980</v>
      </c>
      <c r="P3002" s="29" t="s">
        <v>1981</v>
      </c>
      <c r="Q3002" s="29" t="s">
        <v>1982</v>
      </c>
      <c r="R3002" s="30">
        <v>44517</v>
      </c>
      <c r="S3002" s="30">
        <v>44517</v>
      </c>
      <c r="T3002" s="30">
        <v>44517</v>
      </c>
      <c r="U3002" s="30">
        <v>44517</v>
      </c>
      <c r="V3002" s="29" t="s">
        <v>1983</v>
      </c>
      <c r="W3002" s="29" t="s">
        <v>1984</v>
      </c>
      <c r="X3002" s="30">
        <v>43101</v>
      </c>
      <c r="Y3002" s="29" t="s">
        <v>1985</v>
      </c>
    </row>
    <row r="3003" spans="1:25" x14ac:dyDescent="0.25">
      <c r="A3003" s="28" t="s">
        <v>2111</v>
      </c>
      <c r="B3003" s="29" t="s">
        <v>2112</v>
      </c>
      <c r="C3003" s="29" t="s">
        <v>455</v>
      </c>
      <c r="D3003" s="29" t="s">
        <v>2133</v>
      </c>
      <c r="E3003" s="29" t="s">
        <v>456</v>
      </c>
      <c r="F3003" s="29" t="s">
        <v>457</v>
      </c>
      <c r="G3003" s="29" t="s">
        <v>1975</v>
      </c>
      <c r="H3003" s="30">
        <v>43101</v>
      </c>
      <c r="I3003" s="30">
        <v>46022</v>
      </c>
      <c r="J3003" s="30" t="s">
        <v>1921</v>
      </c>
      <c r="K3003" s="29" t="s">
        <v>2114</v>
      </c>
      <c r="L3003" s="29" t="s">
        <v>2115</v>
      </c>
      <c r="M3003" s="29" t="s">
        <v>1978</v>
      </c>
      <c r="N3003" s="29" t="s">
        <v>1986</v>
      </c>
      <c r="O3003" s="29" t="s">
        <v>1987</v>
      </c>
      <c r="P3003" s="29" t="s">
        <v>1981</v>
      </c>
      <c r="Q3003" s="29" t="s">
        <v>1982</v>
      </c>
      <c r="R3003" s="30">
        <v>45396</v>
      </c>
      <c r="S3003" s="30">
        <v>45396</v>
      </c>
      <c r="T3003" s="30">
        <v>45396</v>
      </c>
      <c r="U3003" s="30">
        <v>45396</v>
      </c>
      <c r="V3003" s="29" t="s">
        <v>1983</v>
      </c>
      <c r="W3003" s="29" t="s">
        <v>1984</v>
      </c>
      <c r="X3003" s="30">
        <v>43101</v>
      </c>
      <c r="Y3003" s="29" t="s">
        <v>1985</v>
      </c>
    </row>
    <row r="3004" spans="1:25" x14ac:dyDescent="0.25">
      <c r="A3004" s="28" t="s">
        <v>2111</v>
      </c>
      <c r="B3004" s="29" t="s">
        <v>2112</v>
      </c>
      <c r="C3004" s="29" t="s">
        <v>455</v>
      </c>
      <c r="D3004" s="29" t="s">
        <v>2133</v>
      </c>
      <c r="E3004" s="29" t="s">
        <v>456</v>
      </c>
      <c r="F3004" s="29" t="s">
        <v>457</v>
      </c>
      <c r="G3004" s="29" t="s">
        <v>1975</v>
      </c>
      <c r="H3004" s="30">
        <v>43101</v>
      </c>
      <c r="I3004" s="30">
        <v>46022</v>
      </c>
      <c r="J3004" s="30" t="s">
        <v>1921</v>
      </c>
      <c r="K3004" s="29" t="s">
        <v>2114</v>
      </c>
      <c r="L3004" s="29" t="s">
        <v>2115</v>
      </c>
      <c r="M3004" s="29" t="s">
        <v>1978</v>
      </c>
      <c r="N3004" s="29" t="s">
        <v>1988</v>
      </c>
      <c r="O3004" s="29" t="s">
        <v>1989</v>
      </c>
      <c r="P3004" s="29" t="s">
        <v>1981</v>
      </c>
      <c r="Q3004" s="29" t="s">
        <v>1982</v>
      </c>
      <c r="R3004" s="30">
        <v>45365</v>
      </c>
      <c r="S3004" s="30">
        <v>45365</v>
      </c>
      <c r="T3004" s="30">
        <v>45635</v>
      </c>
      <c r="U3004" s="30">
        <v>45635</v>
      </c>
      <c r="V3004" s="29" t="s">
        <v>1983</v>
      </c>
      <c r="W3004" s="29" t="s">
        <v>1984</v>
      </c>
      <c r="X3004" s="30">
        <v>43101</v>
      </c>
      <c r="Y3004" s="29" t="s">
        <v>1985</v>
      </c>
    </row>
    <row r="3005" spans="1:25" x14ac:dyDescent="0.25">
      <c r="A3005" s="28" t="s">
        <v>2111</v>
      </c>
      <c r="B3005" s="29" t="s">
        <v>2112</v>
      </c>
      <c r="C3005" s="29" t="s">
        <v>455</v>
      </c>
      <c r="D3005" s="29" t="s">
        <v>2133</v>
      </c>
      <c r="E3005" s="29" t="s">
        <v>456</v>
      </c>
      <c r="F3005" s="29" t="s">
        <v>457</v>
      </c>
      <c r="G3005" s="29" t="s">
        <v>1975</v>
      </c>
      <c r="H3005" s="30">
        <v>43101</v>
      </c>
      <c r="I3005" s="30">
        <v>46022</v>
      </c>
      <c r="J3005" s="30" t="s">
        <v>1921</v>
      </c>
      <c r="K3005" s="29" t="s">
        <v>2114</v>
      </c>
      <c r="L3005" s="29" t="s">
        <v>2115</v>
      </c>
      <c r="M3005" s="29" t="s">
        <v>1978</v>
      </c>
      <c r="N3005" s="29" t="s">
        <v>1990</v>
      </c>
      <c r="O3005" s="29" t="s">
        <v>1991</v>
      </c>
      <c r="P3005" s="29" t="s">
        <v>1981</v>
      </c>
      <c r="Q3005" s="29" t="s">
        <v>1982</v>
      </c>
      <c r="R3005" s="30">
        <v>45365</v>
      </c>
      <c r="S3005" s="30">
        <v>45365</v>
      </c>
      <c r="T3005" s="30">
        <v>45688</v>
      </c>
      <c r="U3005" s="30"/>
      <c r="V3005" s="29" t="s">
        <v>1983</v>
      </c>
      <c r="W3005" s="29" t="s">
        <v>1984</v>
      </c>
      <c r="X3005" s="30">
        <v>43101</v>
      </c>
      <c r="Y3005" s="29" t="s">
        <v>1985</v>
      </c>
    </row>
    <row r="3006" spans="1:25" x14ac:dyDescent="0.25">
      <c r="A3006" s="28" t="s">
        <v>2111</v>
      </c>
      <c r="B3006" s="29" t="s">
        <v>2112</v>
      </c>
      <c r="C3006" s="29" t="s">
        <v>455</v>
      </c>
      <c r="D3006" s="29" t="s">
        <v>2133</v>
      </c>
      <c r="E3006" s="29" t="s">
        <v>456</v>
      </c>
      <c r="F3006" s="29" t="s">
        <v>457</v>
      </c>
      <c r="G3006" s="29" t="s">
        <v>1975</v>
      </c>
      <c r="H3006" s="30">
        <v>43101</v>
      </c>
      <c r="I3006" s="30">
        <v>46022</v>
      </c>
      <c r="J3006" s="30" t="s">
        <v>1921</v>
      </c>
      <c r="K3006" s="29" t="s">
        <v>2114</v>
      </c>
      <c r="L3006" s="29" t="s">
        <v>2115</v>
      </c>
      <c r="M3006" s="29" t="s">
        <v>1978</v>
      </c>
      <c r="N3006" s="29" t="s">
        <v>1992</v>
      </c>
      <c r="O3006" s="29" t="s">
        <v>1993</v>
      </c>
      <c r="P3006" s="29" t="s">
        <v>1981</v>
      </c>
      <c r="Q3006" s="29" t="s">
        <v>1982</v>
      </c>
      <c r="R3006" s="30">
        <v>45467</v>
      </c>
      <c r="S3006" s="30">
        <v>45467</v>
      </c>
      <c r="T3006" s="30">
        <v>45467</v>
      </c>
      <c r="U3006" s="30"/>
      <c r="V3006" s="29" t="s">
        <v>1983</v>
      </c>
      <c r="W3006" s="29" t="s">
        <v>1984</v>
      </c>
      <c r="X3006" s="30">
        <v>43101</v>
      </c>
      <c r="Y3006" s="29" t="s">
        <v>1985</v>
      </c>
    </row>
    <row r="3007" spans="1:25" x14ac:dyDescent="0.25">
      <c r="A3007" s="28" t="s">
        <v>2111</v>
      </c>
      <c r="B3007" s="29" t="s">
        <v>2112</v>
      </c>
      <c r="C3007" s="29" t="s">
        <v>455</v>
      </c>
      <c r="D3007" s="29" t="s">
        <v>2133</v>
      </c>
      <c r="E3007" s="29" t="s">
        <v>456</v>
      </c>
      <c r="F3007" s="29" t="s">
        <v>457</v>
      </c>
      <c r="G3007" s="29" t="s">
        <v>1975</v>
      </c>
      <c r="H3007" s="30">
        <v>43101</v>
      </c>
      <c r="I3007" s="30">
        <v>46022</v>
      </c>
      <c r="J3007" s="30" t="s">
        <v>1921</v>
      </c>
      <c r="K3007" s="29" t="s">
        <v>2114</v>
      </c>
      <c r="L3007" s="29" t="s">
        <v>2115</v>
      </c>
      <c r="M3007" s="29" t="s">
        <v>1978</v>
      </c>
      <c r="N3007" s="29" t="s">
        <v>1994</v>
      </c>
      <c r="O3007" s="29" t="s">
        <v>1995</v>
      </c>
      <c r="P3007" s="29" t="s">
        <v>1981</v>
      </c>
      <c r="Q3007" s="29" t="s">
        <v>1982</v>
      </c>
      <c r="R3007" s="30">
        <v>45717</v>
      </c>
      <c r="S3007" s="30"/>
      <c r="T3007" s="30">
        <v>45897</v>
      </c>
      <c r="U3007" s="30"/>
      <c r="V3007" s="29" t="s">
        <v>1983</v>
      </c>
      <c r="W3007" s="29" t="s">
        <v>1984</v>
      </c>
      <c r="X3007" s="30">
        <v>43101</v>
      </c>
      <c r="Y3007" s="29" t="s">
        <v>1985</v>
      </c>
    </row>
    <row r="3008" spans="1:25" x14ac:dyDescent="0.25">
      <c r="A3008" s="28" t="s">
        <v>2111</v>
      </c>
      <c r="B3008" s="29" t="s">
        <v>2112</v>
      </c>
      <c r="C3008" s="29" t="s">
        <v>455</v>
      </c>
      <c r="D3008" s="29" t="s">
        <v>2133</v>
      </c>
      <c r="E3008" s="29" t="s">
        <v>456</v>
      </c>
      <c r="F3008" s="29" t="s">
        <v>457</v>
      </c>
      <c r="G3008" s="29" t="s">
        <v>1975</v>
      </c>
      <c r="H3008" s="30">
        <v>43101</v>
      </c>
      <c r="I3008" s="30">
        <v>46022</v>
      </c>
      <c r="J3008" s="30" t="s">
        <v>1921</v>
      </c>
      <c r="K3008" s="29" t="s">
        <v>2114</v>
      </c>
      <c r="L3008" s="29" t="s">
        <v>2115</v>
      </c>
      <c r="M3008" s="29" t="s">
        <v>1978</v>
      </c>
      <c r="N3008" s="29" t="s">
        <v>1996</v>
      </c>
      <c r="O3008" s="29" t="s">
        <v>1997</v>
      </c>
      <c r="P3008" s="29" t="s">
        <v>1981</v>
      </c>
      <c r="Q3008" s="29" t="s">
        <v>1982</v>
      </c>
      <c r="R3008" s="30">
        <v>45898</v>
      </c>
      <c r="S3008" s="30"/>
      <c r="T3008" s="30">
        <v>45960</v>
      </c>
      <c r="U3008" s="30"/>
      <c r="V3008" s="29" t="s">
        <v>1983</v>
      </c>
      <c r="W3008" s="29" t="s">
        <v>1984</v>
      </c>
      <c r="X3008" s="30">
        <v>43101</v>
      </c>
      <c r="Y3008" s="29" t="s">
        <v>1985</v>
      </c>
    </row>
    <row r="3009" spans="1:25" x14ac:dyDescent="0.25">
      <c r="A3009" s="28" t="s">
        <v>2111</v>
      </c>
      <c r="B3009" s="29" t="s">
        <v>2112</v>
      </c>
      <c r="C3009" s="29" t="s">
        <v>458</v>
      </c>
      <c r="D3009" s="29" t="s">
        <v>2134</v>
      </c>
      <c r="E3009" s="29" t="s">
        <v>459</v>
      </c>
      <c r="F3009" s="29" t="s">
        <v>460</v>
      </c>
      <c r="G3009" s="29" t="s">
        <v>1975</v>
      </c>
      <c r="H3009" s="30">
        <v>44743</v>
      </c>
      <c r="I3009" s="30">
        <v>46022</v>
      </c>
      <c r="J3009" s="30">
        <v>46022</v>
      </c>
      <c r="K3009" s="29" t="s">
        <v>2114</v>
      </c>
      <c r="L3009" s="29" t="s">
        <v>2115</v>
      </c>
      <c r="M3009" s="29" t="s">
        <v>1978</v>
      </c>
      <c r="N3009" s="29" t="s">
        <v>2003</v>
      </c>
      <c r="O3009" s="29" t="s">
        <v>1993</v>
      </c>
      <c r="P3009" s="29" t="s">
        <v>2004</v>
      </c>
      <c r="Q3009" s="29" t="s">
        <v>2005</v>
      </c>
      <c r="R3009" s="30">
        <v>43131</v>
      </c>
      <c r="S3009" s="30">
        <v>44926</v>
      </c>
      <c r="T3009" s="30">
        <v>46022</v>
      </c>
      <c r="U3009" s="30"/>
      <c r="V3009" s="29" t="s">
        <v>1983</v>
      </c>
      <c r="W3009" s="29" t="s">
        <v>1984</v>
      </c>
      <c r="X3009" s="30">
        <v>44652</v>
      </c>
      <c r="Y3009" s="29" t="s">
        <v>2002</v>
      </c>
    </row>
    <row r="3010" spans="1:25" x14ac:dyDescent="0.25">
      <c r="A3010" s="28" t="s">
        <v>2111</v>
      </c>
      <c r="B3010" s="29" t="s">
        <v>2112</v>
      </c>
      <c r="C3010" s="29" t="s">
        <v>458</v>
      </c>
      <c r="D3010" s="29" t="s">
        <v>2134</v>
      </c>
      <c r="E3010" s="29" t="s">
        <v>459</v>
      </c>
      <c r="F3010" s="29" t="s">
        <v>460</v>
      </c>
      <c r="G3010" s="29" t="s">
        <v>1975</v>
      </c>
      <c r="H3010" s="30">
        <v>44743</v>
      </c>
      <c r="I3010" s="30">
        <v>46022</v>
      </c>
      <c r="J3010" s="30">
        <v>46022</v>
      </c>
      <c r="K3010" s="29" t="s">
        <v>2114</v>
      </c>
      <c r="L3010" s="29" t="s">
        <v>2115</v>
      </c>
      <c r="M3010" s="29" t="s">
        <v>1978</v>
      </c>
      <c r="N3010" s="29" t="s">
        <v>2006</v>
      </c>
      <c r="O3010" s="29" t="s">
        <v>2007</v>
      </c>
      <c r="P3010" s="29" t="s">
        <v>2004</v>
      </c>
      <c r="Q3010" s="29" t="s">
        <v>2005</v>
      </c>
      <c r="R3010" s="30">
        <v>44811</v>
      </c>
      <c r="S3010" s="30">
        <v>44918</v>
      </c>
      <c r="T3010" s="30">
        <v>46022</v>
      </c>
      <c r="U3010" s="30"/>
      <c r="V3010" s="29" t="s">
        <v>1983</v>
      </c>
      <c r="W3010" s="29" t="s">
        <v>1984</v>
      </c>
      <c r="X3010" s="30">
        <v>44652</v>
      </c>
      <c r="Y3010" s="29" t="s">
        <v>2002</v>
      </c>
    </row>
    <row r="3011" spans="1:25" x14ac:dyDescent="0.25">
      <c r="A3011" s="28" t="s">
        <v>2111</v>
      </c>
      <c r="B3011" s="29" t="s">
        <v>2112</v>
      </c>
      <c r="C3011" s="29" t="s">
        <v>672</v>
      </c>
      <c r="D3011" s="29" t="s">
        <v>2219</v>
      </c>
      <c r="E3011" s="29" t="s">
        <v>673</v>
      </c>
      <c r="F3011" s="29" t="s">
        <v>674</v>
      </c>
      <c r="G3011" s="29" t="s">
        <v>1975</v>
      </c>
      <c r="H3011" s="30">
        <v>42491</v>
      </c>
      <c r="I3011" s="30">
        <v>46022</v>
      </c>
      <c r="J3011" s="30" t="s">
        <v>1921</v>
      </c>
      <c r="K3011" s="29" t="s">
        <v>2213</v>
      </c>
      <c r="L3011" s="29" t="s">
        <v>2115</v>
      </c>
      <c r="M3011" s="29" t="s">
        <v>1978</v>
      </c>
      <c r="N3011" s="29" t="s">
        <v>1979</v>
      </c>
      <c r="O3011" s="29" t="s">
        <v>1980</v>
      </c>
      <c r="P3011" s="29" t="s">
        <v>1981</v>
      </c>
      <c r="Q3011" s="29" t="s">
        <v>1982</v>
      </c>
      <c r="R3011" s="30">
        <v>44256</v>
      </c>
      <c r="S3011" s="30">
        <v>44256</v>
      </c>
      <c r="T3011" s="30">
        <v>44805</v>
      </c>
      <c r="U3011" s="30">
        <v>44805</v>
      </c>
      <c r="V3011" s="29" t="s">
        <v>1983</v>
      </c>
      <c r="W3011" s="29" t="s">
        <v>1984</v>
      </c>
      <c r="X3011" s="30">
        <v>42491</v>
      </c>
      <c r="Y3011" s="29" t="s">
        <v>1985</v>
      </c>
    </row>
    <row r="3012" spans="1:25" x14ac:dyDescent="0.25">
      <c r="A3012" s="28" t="s">
        <v>2111</v>
      </c>
      <c r="B3012" s="29" t="s">
        <v>2112</v>
      </c>
      <c r="C3012" s="29" t="s">
        <v>672</v>
      </c>
      <c r="D3012" s="29" t="s">
        <v>2219</v>
      </c>
      <c r="E3012" s="29" t="s">
        <v>673</v>
      </c>
      <c r="F3012" s="29" t="s">
        <v>674</v>
      </c>
      <c r="G3012" s="29" t="s">
        <v>1975</v>
      </c>
      <c r="H3012" s="30">
        <v>42491</v>
      </c>
      <c r="I3012" s="30">
        <v>46022</v>
      </c>
      <c r="J3012" s="30" t="s">
        <v>1921</v>
      </c>
      <c r="K3012" s="29" t="s">
        <v>2213</v>
      </c>
      <c r="L3012" s="29" t="s">
        <v>2115</v>
      </c>
      <c r="M3012" s="29" t="s">
        <v>1978</v>
      </c>
      <c r="N3012" s="29" t="s">
        <v>1986</v>
      </c>
      <c r="O3012" s="29" t="s">
        <v>1987</v>
      </c>
      <c r="P3012" s="29" t="s">
        <v>1981</v>
      </c>
      <c r="Q3012" s="29" t="s">
        <v>1982</v>
      </c>
      <c r="R3012" s="30">
        <v>45341</v>
      </c>
      <c r="S3012" s="30">
        <v>45341</v>
      </c>
      <c r="T3012" s="30">
        <v>45690</v>
      </c>
      <c r="U3012" s="30"/>
      <c r="V3012" s="29" t="s">
        <v>1983</v>
      </c>
      <c r="W3012" s="29" t="s">
        <v>1984</v>
      </c>
      <c r="X3012" s="30">
        <v>42491</v>
      </c>
      <c r="Y3012" s="29" t="s">
        <v>1985</v>
      </c>
    </row>
    <row r="3013" spans="1:25" x14ac:dyDescent="0.25">
      <c r="A3013" s="28" t="s">
        <v>2111</v>
      </c>
      <c r="B3013" s="29" t="s">
        <v>2112</v>
      </c>
      <c r="C3013" s="29" t="s">
        <v>672</v>
      </c>
      <c r="D3013" s="29" t="s">
        <v>2219</v>
      </c>
      <c r="E3013" s="29" t="s">
        <v>673</v>
      </c>
      <c r="F3013" s="29" t="s">
        <v>674</v>
      </c>
      <c r="G3013" s="29" t="s">
        <v>1975</v>
      </c>
      <c r="H3013" s="30">
        <v>42491</v>
      </c>
      <c r="I3013" s="30">
        <v>46022</v>
      </c>
      <c r="J3013" s="30" t="s">
        <v>1921</v>
      </c>
      <c r="K3013" s="29" t="s">
        <v>2213</v>
      </c>
      <c r="L3013" s="29" t="s">
        <v>2115</v>
      </c>
      <c r="M3013" s="29" t="s">
        <v>1978</v>
      </c>
      <c r="N3013" s="29" t="s">
        <v>1988</v>
      </c>
      <c r="O3013" s="29" t="s">
        <v>1989</v>
      </c>
      <c r="P3013" s="29" t="s">
        <v>1981</v>
      </c>
      <c r="Q3013" s="29" t="s">
        <v>1982</v>
      </c>
      <c r="R3013" s="30">
        <v>45341</v>
      </c>
      <c r="S3013" s="30">
        <v>45341</v>
      </c>
      <c r="T3013" s="30">
        <v>45690</v>
      </c>
      <c r="U3013" s="30"/>
      <c r="V3013" s="29" t="s">
        <v>1983</v>
      </c>
      <c r="W3013" s="29" t="s">
        <v>1984</v>
      </c>
      <c r="X3013" s="30">
        <v>42491</v>
      </c>
      <c r="Y3013" s="29" t="s">
        <v>1985</v>
      </c>
    </row>
    <row r="3014" spans="1:25" x14ac:dyDescent="0.25">
      <c r="A3014" s="28" t="s">
        <v>2111</v>
      </c>
      <c r="B3014" s="29" t="s">
        <v>2112</v>
      </c>
      <c r="C3014" s="29" t="s">
        <v>672</v>
      </c>
      <c r="D3014" s="29" t="s">
        <v>2219</v>
      </c>
      <c r="E3014" s="29" t="s">
        <v>673</v>
      </c>
      <c r="F3014" s="29" t="s">
        <v>674</v>
      </c>
      <c r="G3014" s="29" t="s">
        <v>1975</v>
      </c>
      <c r="H3014" s="30">
        <v>42491</v>
      </c>
      <c r="I3014" s="30">
        <v>46022</v>
      </c>
      <c r="J3014" s="30" t="s">
        <v>1921</v>
      </c>
      <c r="K3014" s="29" t="s">
        <v>2213</v>
      </c>
      <c r="L3014" s="29" t="s">
        <v>2115</v>
      </c>
      <c r="M3014" s="29" t="s">
        <v>1978</v>
      </c>
      <c r="N3014" s="29" t="s">
        <v>1990</v>
      </c>
      <c r="O3014" s="29" t="s">
        <v>1991</v>
      </c>
      <c r="P3014" s="29" t="s">
        <v>1981</v>
      </c>
      <c r="Q3014" s="29" t="s">
        <v>1982</v>
      </c>
      <c r="R3014" s="30">
        <v>45778</v>
      </c>
      <c r="S3014" s="30"/>
      <c r="T3014" s="30">
        <v>45870</v>
      </c>
      <c r="U3014" s="30"/>
      <c r="V3014" s="29" t="s">
        <v>1983</v>
      </c>
      <c r="W3014" s="29" t="s">
        <v>1984</v>
      </c>
      <c r="X3014" s="30">
        <v>42491</v>
      </c>
      <c r="Y3014" s="29" t="s">
        <v>1985</v>
      </c>
    </row>
    <row r="3015" spans="1:25" x14ac:dyDescent="0.25">
      <c r="A3015" s="28" t="s">
        <v>2111</v>
      </c>
      <c r="B3015" s="29" t="s">
        <v>2112</v>
      </c>
      <c r="C3015" s="29" t="s">
        <v>672</v>
      </c>
      <c r="D3015" s="29" t="s">
        <v>2219</v>
      </c>
      <c r="E3015" s="29" t="s">
        <v>673</v>
      </c>
      <c r="F3015" s="29" t="s">
        <v>674</v>
      </c>
      <c r="G3015" s="29" t="s">
        <v>1975</v>
      </c>
      <c r="H3015" s="30">
        <v>42491</v>
      </c>
      <c r="I3015" s="30">
        <v>46022</v>
      </c>
      <c r="J3015" s="30" t="s">
        <v>1921</v>
      </c>
      <c r="K3015" s="29" t="s">
        <v>2213</v>
      </c>
      <c r="L3015" s="29" t="s">
        <v>2115</v>
      </c>
      <c r="M3015" s="29" t="s">
        <v>1978</v>
      </c>
      <c r="N3015" s="29" t="s">
        <v>1992</v>
      </c>
      <c r="O3015" s="29" t="s">
        <v>1993</v>
      </c>
      <c r="P3015" s="29" t="s">
        <v>1981</v>
      </c>
      <c r="Q3015" s="29" t="s">
        <v>1982</v>
      </c>
      <c r="R3015" s="30">
        <v>45870</v>
      </c>
      <c r="S3015" s="30"/>
      <c r="T3015" s="30">
        <v>45930</v>
      </c>
      <c r="U3015" s="30"/>
      <c r="V3015" s="29" t="s">
        <v>1983</v>
      </c>
      <c r="W3015" s="29" t="s">
        <v>1984</v>
      </c>
      <c r="X3015" s="30">
        <v>42491</v>
      </c>
      <c r="Y3015" s="29" t="s">
        <v>1985</v>
      </c>
    </row>
    <row r="3016" spans="1:25" x14ac:dyDescent="0.25">
      <c r="A3016" s="28" t="s">
        <v>2111</v>
      </c>
      <c r="B3016" s="29" t="s">
        <v>2112</v>
      </c>
      <c r="C3016" s="29" t="s">
        <v>672</v>
      </c>
      <c r="D3016" s="29" t="s">
        <v>2219</v>
      </c>
      <c r="E3016" s="29" t="s">
        <v>673</v>
      </c>
      <c r="F3016" s="29" t="s">
        <v>674</v>
      </c>
      <c r="G3016" s="29" t="s">
        <v>1975</v>
      </c>
      <c r="H3016" s="30">
        <v>42491</v>
      </c>
      <c r="I3016" s="30">
        <v>46022</v>
      </c>
      <c r="J3016" s="30" t="s">
        <v>1921</v>
      </c>
      <c r="K3016" s="29" t="s">
        <v>2213</v>
      </c>
      <c r="L3016" s="29" t="s">
        <v>2115</v>
      </c>
      <c r="M3016" s="29" t="s">
        <v>1978</v>
      </c>
      <c r="N3016" s="29" t="s">
        <v>1994</v>
      </c>
      <c r="O3016" s="29" t="s">
        <v>1995</v>
      </c>
      <c r="P3016" s="29" t="s">
        <v>1981</v>
      </c>
      <c r="Q3016" s="29" t="s">
        <v>1982</v>
      </c>
      <c r="R3016" s="30">
        <v>45931</v>
      </c>
      <c r="S3016" s="30"/>
      <c r="T3016" s="30">
        <v>46660</v>
      </c>
      <c r="U3016" s="30"/>
      <c r="V3016" s="29" t="s">
        <v>1983</v>
      </c>
      <c r="W3016" s="29" t="s">
        <v>1984</v>
      </c>
      <c r="X3016" s="30">
        <v>42491</v>
      </c>
      <c r="Y3016" s="29" t="s">
        <v>1985</v>
      </c>
    </row>
    <row r="3017" spans="1:25" x14ac:dyDescent="0.25">
      <c r="A3017" s="28" t="s">
        <v>2111</v>
      </c>
      <c r="B3017" s="29" t="s">
        <v>2112</v>
      </c>
      <c r="C3017" s="29" t="s">
        <v>672</v>
      </c>
      <c r="D3017" s="29" t="s">
        <v>2219</v>
      </c>
      <c r="E3017" s="29" t="s">
        <v>673</v>
      </c>
      <c r="F3017" s="29" t="s">
        <v>674</v>
      </c>
      <c r="G3017" s="29" t="s">
        <v>1975</v>
      </c>
      <c r="H3017" s="30">
        <v>42491</v>
      </c>
      <c r="I3017" s="30">
        <v>46022</v>
      </c>
      <c r="J3017" s="30" t="s">
        <v>1921</v>
      </c>
      <c r="K3017" s="29" t="s">
        <v>2213</v>
      </c>
      <c r="L3017" s="29" t="s">
        <v>2115</v>
      </c>
      <c r="M3017" s="29" t="s">
        <v>1978</v>
      </c>
      <c r="N3017" s="29" t="s">
        <v>1996</v>
      </c>
      <c r="O3017" s="29" t="s">
        <v>1997</v>
      </c>
      <c r="P3017" s="29" t="s">
        <v>1981</v>
      </c>
      <c r="Q3017" s="29" t="s">
        <v>1982</v>
      </c>
      <c r="R3017" s="30">
        <v>46661</v>
      </c>
      <c r="S3017" s="30"/>
      <c r="T3017" s="30">
        <v>46752</v>
      </c>
      <c r="U3017" s="30"/>
      <c r="V3017" s="29" t="s">
        <v>1983</v>
      </c>
      <c r="W3017" s="29" t="s">
        <v>1984</v>
      </c>
      <c r="X3017" s="30">
        <v>42491</v>
      </c>
      <c r="Y3017" s="29" t="s">
        <v>1985</v>
      </c>
    </row>
    <row r="3018" spans="1:25" x14ac:dyDescent="0.25">
      <c r="A3018" s="28" t="s">
        <v>2111</v>
      </c>
      <c r="B3018" s="29" t="s">
        <v>2112</v>
      </c>
      <c r="C3018" s="29" t="s">
        <v>654</v>
      </c>
      <c r="D3018" s="29" t="s">
        <v>2212</v>
      </c>
      <c r="E3018" s="29" t="s">
        <v>655</v>
      </c>
      <c r="F3018" s="29" t="s">
        <v>656</v>
      </c>
      <c r="G3018" s="29" t="s">
        <v>1975</v>
      </c>
      <c r="H3018" s="30">
        <v>43891</v>
      </c>
      <c r="I3018" s="30">
        <v>45838</v>
      </c>
      <c r="J3018" s="30" t="s">
        <v>1921</v>
      </c>
      <c r="K3018" s="29" t="s">
        <v>2213</v>
      </c>
      <c r="L3018" s="29" t="s">
        <v>2115</v>
      </c>
      <c r="M3018" s="29" t="s">
        <v>1978</v>
      </c>
      <c r="N3018" s="29" t="s">
        <v>1979</v>
      </c>
      <c r="O3018" s="29" t="s">
        <v>1980</v>
      </c>
      <c r="P3018" s="29" t="s">
        <v>1981</v>
      </c>
      <c r="Q3018" s="29" t="s">
        <v>1982</v>
      </c>
      <c r="R3018" s="30">
        <v>43101</v>
      </c>
      <c r="S3018" s="30">
        <v>43875</v>
      </c>
      <c r="T3018" s="30">
        <v>43281</v>
      </c>
      <c r="U3018" s="30">
        <v>44951</v>
      </c>
      <c r="V3018" s="29" t="s">
        <v>1983</v>
      </c>
      <c r="W3018" s="29" t="s">
        <v>1984</v>
      </c>
      <c r="X3018" s="30">
        <v>43875</v>
      </c>
      <c r="Y3018" s="29" t="s">
        <v>2002</v>
      </c>
    </row>
    <row r="3019" spans="1:25" x14ac:dyDescent="0.25">
      <c r="A3019" s="28" t="s">
        <v>2111</v>
      </c>
      <c r="B3019" s="29" t="s">
        <v>2112</v>
      </c>
      <c r="C3019" s="29" t="s">
        <v>654</v>
      </c>
      <c r="D3019" s="29" t="s">
        <v>2212</v>
      </c>
      <c r="E3019" s="29" t="s">
        <v>655</v>
      </c>
      <c r="F3019" s="29" t="s">
        <v>656</v>
      </c>
      <c r="G3019" s="29" t="s">
        <v>1975</v>
      </c>
      <c r="H3019" s="30">
        <v>43891</v>
      </c>
      <c r="I3019" s="30">
        <v>45838</v>
      </c>
      <c r="J3019" s="30" t="s">
        <v>1921</v>
      </c>
      <c r="K3019" s="29" t="s">
        <v>2213</v>
      </c>
      <c r="L3019" s="29" t="s">
        <v>2115</v>
      </c>
      <c r="M3019" s="29" t="s">
        <v>1978</v>
      </c>
      <c r="N3019" s="29" t="s">
        <v>1986</v>
      </c>
      <c r="O3019" s="29" t="s">
        <v>1987</v>
      </c>
      <c r="P3019" s="29" t="s">
        <v>1981</v>
      </c>
      <c r="Q3019" s="29" t="s">
        <v>1982</v>
      </c>
      <c r="R3019" s="30">
        <v>43282</v>
      </c>
      <c r="S3019" s="30">
        <v>43875</v>
      </c>
      <c r="T3019" s="30">
        <v>43465</v>
      </c>
      <c r="U3019" s="30">
        <v>44951</v>
      </c>
      <c r="V3019" s="29" t="s">
        <v>1983</v>
      </c>
      <c r="W3019" s="29" t="s">
        <v>1984</v>
      </c>
      <c r="X3019" s="30">
        <v>43875</v>
      </c>
      <c r="Y3019" s="29" t="s">
        <v>2002</v>
      </c>
    </row>
    <row r="3020" spans="1:25" x14ac:dyDescent="0.25">
      <c r="A3020" s="28" t="s">
        <v>2111</v>
      </c>
      <c r="B3020" s="29" t="s">
        <v>2112</v>
      </c>
      <c r="C3020" s="29" t="s">
        <v>654</v>
      </c>
      <c r="D3020" s="29" t="s">
        <v>2212</v>
      </c>
      <c r="E3020" s="29" t="s">
        <v>655</v>
      </c>
      <c r="F3020" s="29" t="s">
        <v>656</v>
      </c>
      <c r="G3020" s="29" t="s">
        <v>1975</v>
      </c>
      <c r="H3020" s="30">
        <v>43891</v>
      </c>
      <c r="I3020" s="30">
        <v>45838</v>
      </c>
      <c r="J3020" s="30" t="s">
        <v>1921</v>
      </c>
      <c r="K3020" s="29" t="s">
        <v>2213</v>
      </c>
      <c r="L3020" s="29" t="s">
        <v>2115</v>
      </c>
      <c r="M3020" s="29" t="s">
        <v>1978</v>
      </c>
      <c r="N3020" s="29" t="s">
        <v>1988</v>
      </c>
      <c r="O3020" s="29" t="s">
        <v>1989</v>
      </c>
      <c r="P3020" s="29" t="s">
        <v>1981</v>
      </c>
      <c r="Q3020" s="29" t="s">
        <v>1982</v>
      </c>
      <c r="R3020" s="30">
        <v>43466</v>
      </c>
      <c r="S3020" s="30">
        <v>43875</v>
      </c>
      <c r="T3020" s="30">
        <v>43646</v>
      </c>
      <c r="U3020" s="30">
        <v>44951</v>
      </c>
      <c r="V3020" s="29" t="s">
        <v>1983</v>
      </c>
      <c r="W3020" s="29" t="s">
        <v>1984</v>
      </c>
      <c r="X3020" s="30">
        <v>43875</v>
      </c>
      <c r="Y3020" s="29" t="s">
        <v>2002</v>
      </c>
    </row>
    <row r="3021" spans="1:25" x14ac:dyDescent="0.25">
      <c r="A3021" s="28" t="s">
        <v>2111</v>
      </c>
      <c r="B3021" s="29" t="s">
        <v>2112</v>
      </c>
      <c r="C3021" s="29" t="s">
        <v>654</v>
      </c>
      <c r="D3021" s="29" t="s">
        <v>2212</v>
      </c>
      <c r="E3021" s="29" t="s">
        <v>655</v>
      </c>
      <c r="F3021" s="29" t="s">
        <v>656</v>
      </c>
      <c r="G3021" s="29" t="s">
        <v>1975</v>
      </c>
      <c r="H3021" s="30">
        <v>43891</v>
      </c>
      <c r="I3021" s="30">
        <v>45838</v>
      </c>
      <c r="J3021" s="30" t="s">
        <v>1921</v>
      </c>
      <c r="K3021" s="29" t="s">
        <v>2213</v>
      </c>
      <c r="L3021" s="29" t="s">
        <v>2115</v>
      </c>
      <c r="M3021" s="29" t="s">
        <v>1978</v>
      </c>
      <c r="N3021" s="29" t="s">
        <v>1990</v>
      </c>
      <c r="O3021" s="29" t="s">
        <v>1991</v>
      </c>
      <c r="P3021" s="29" t="s">
        <v>1981</v>
      </c>
      <c r="Q3021" s="29" t="s">
        <v>1982</v>
      </c>
      <c r="R3021" s="30">
        <v>45494</v>
      </c>
      <c r="S3021" s="30">
        <v>45558</v>
      </c>
      <c r="T3021" s="30">
        <v>45688</v>
      </c>
      <c r="U3021" s="30"/>
      <c r="V3021" s="29" t="s">
        <v>1983</v>
      </c>
      <c r="W3021" s="29" t="s">
        <v>1984</v>
      </c>
      <c r="X3021" s="30">
        <v>43875</v>
      </c>
      <c r="Y3021" s="29" t="s">
        <v>2002</v>
      </c>
    </row>
    <row r="3022" spans="1:25" x14ac:dyDescent="0.25">
      <c r="A3022" s="28" t="s">
        <v>2111</v>
      </c>
      <c r="B3022" s="29" t="s">
        <v>2112</v>
      </c>
      <c r="C3022" s="29" t="s">
        <v>654</v>
      </c>
      <c r="D3022" s="29" t="s">
        <v>2212</v>
      </c>
      <c r="E3022" s="29" t="s">
        <v>655</v>
      </c>
      <c r="F3022" s="29" t="s">
        <v>656</v>
      </c>
      <c r="G3022" s="29" t="s">
        <v>1975</v>
      </c>
      <c r="H3022" s="30">
        <v>43891</v>
      </c>
      <c r="I3022" s="30">
        <v>45838</v>
      </c>
      <c r="J3022" s="30" t="s">
        <v>1921</v>
      </c>
      <c r="K3022" s="29" t="s">
        <v>2213</v>
      </c>
      <c r="L3022" s="29" t="s">
        <v>2115</v>
      </c>
      <c r="M3022" s="29" t="s">
        <v>1978</v>
      </c>
      <c r="N3022" s="29" t="s">
        <v>1992</v>
      </c>
      <c r="O3022" s="29" t="s">
        <v>1993</v>
      </c>
      <c r="P3022" s="29" t="s">
        <v>1981</v>
      </c>
      <c r="Q3022" s="29" t="s">
        <v>1982</v>
      </c>
      <c r="R3022" s="30">
        <v>45481</v>
      </c>
      <c r="S3022" s="30">
        <v>45551</v>
      </c>
      <c r="T3022" s="30">
        <v>45481</v>
      </c>
      <c r="U3022" s="30"/>
      <c r="V3022" s="29" t="s">
        <v>1983</v>
      </c>
      <c r="W3022" s="29" t="s">
        <v>1984</v>
      </c>
      <c r="X3022" s="30">
        <v>43875</v>
      </c>
      <c r="Y3022" s="29" t="s">
        <v>2002</v>
      </c>
    </row>
    <row r="3023" spans="1:25" x14ac:dyDescent="0.25">
      <c r="A3023" s="28" t="s">
        <v>2111</v>
      </c>
      <c r="B3023" s="29" t="s">
        <v>2112</v>
      </c>
      <c r="C3023" s="29" t="s">
        <v>654</v>
      </c>
      <c r="D3023" s="29" t="s">
        <v>2212</v>
      </c>
      <c r="E3023" s="29" t="s">
        <v>655</v>
      </c>
      <c r="F3023" s="29" t="s">
        <v>656</v>
      </c>
      <c r="G3023" s="29" t="s">
        <v>1975</v>
      </c>
      <c r="H3023" s="30">
        <v>43891</v>
      </c>
      <c r="I3023" s="30">
        <v>45838</v>
      </c>
      <c r="J3023" s="30" t="s">
        <v>1921</v>
      </c>
      <c r="K3023" s="29" t="s">
        <v>2213</v>
      </c>
      <c r="L3023" s="29" t="s">
        <v>2115</v>
      </c>
      <c r="M3023" s="29" t="s">
        <v>1978</v>
      </c>
      <c r="N3023" s="29" t="s">
        <v>1994</v>
      </c>
      <c r="O3023" s="29" t="s">
        <v>1995</v>
      </c>
      <c r="P3023" s="29" t="s">
        <v>1981</v>
      </c>
      <c r="Q3023" s="29" t="s">
        <v>1982</v>
      </c>
      <c r="R3023" s="30">
        <v>45494</v>
      </c>
      <c r="S3023" s="30">
        <v>45476</v>
      </c>
      <c r="T3023" s="30">
        <v>46153</v>
      </c>
      <c r="U3023" s="30"/>
      <c r="V3023" s="29" t="s">
        <v>1983</v>
      </c>
      <c r="W3023" s="29" t="s">
        <v>1984</v>
      </c>
      <c r="X3023" s="30">
        <v>43875</v>
      </c>
      <c r="Y3023" s="29" t="s">
        <v>2002</v>
      </c>
    </row>
    <row r="3024" spans="1:25" x14ac:dyDescent="0.25">
      <c r="A3024" s="28" t="s">
        <v>2111</v>
      </c>
      <c r="B3024" s="29" t="s">
        <v>2112</v>
      </c>
      <c r="C3024" s="29" t="s">
        <v>654</v>
      </c>
      <c r="D3024" s="29" t="s">
        <v>2212</v>
      </c>
      <c r="E3024" s="29" t="s">
        <v>655</v>
      </c>
      <c r="F3024" s="29" t="s">
        <v>656</v>
      </c>
      <c r="G3024" s="29" t="s">
        <v>1975</v>
      </c>
      <c r="H3024" s="30">
        <v>43891</v>
      </c>
      <c r="I3024" s="30">
        <v>45838</v>
      </c>
      <c r="J3024" s="30" t="s">
        <v>1921</v>
      </c>
      <c r="K3024" s="29" t="s">
        <v>2213</v>
      </c>
      <c r="L3024" s="29" t="s">
        <v>2115</v>
      </c>
      <c r="M3024" s="29" t="s">
        <v>1978</v>
      </c>
      <c r="N3024" s="29" t="s">
        <v>1996</v>
      </c>
      <c r="O3024" s="29" t="s">
        <v>1997</v>
      </c>
      <c r="P3024" s="29" t="s">
        <v>1981</v>
      </c>
      <c r="Q3024" s="29" t="s">
        <v>1982</v>
      </c>
      <c r="R3024" s="30">
        <v>46157</v>
      </c>
      <c r="S3024" s="30"/>
      <c r="T3024" s="30">
        <v>46183</v>
      </c>
      <c r="U3024" s="30"/>
      <c r="V3024" s="29" t="s">
        <v>1983</v>
      </c>
      <c r="W3024" s="29" t="s">
        <v>1984</v>
      </c>
      <c r="X3024" s="30">
        <v>43875</v>
      </c>
      <c r="Y3024" s="29" t="s">
        <v>2002</v>
      </c>
    </row>
    <row r="3025" spans="1:25" x14ac:dyDescent="0.25">
      <c r="A3025" s="28" t="s">
        <v>2111</v>
      </c>
      <c r="B3025" s="29" t="s">
        <v>2112</v>
      </c>
      <c r="C3025" s="29" t="s">
        <v>657</v>
      </c>
      <c r="D3025" s="29" t="s">
        <v>2214</v>
      </c>
      <c r="E3025" s="29" t="s">
        <v>658</v>
      </c>
      <c r="F3025" s="29" t="s">
        <v>659</v>
      </c>
      <c r="G3025" s="29" t="s">
        <v>1975</v>
      </c>
      <c r="H3025" s="30">
        <v>42491</v>
      </c>
      <c r="I3025" s="30">
        <v>46022</v>
      </c>
      <c r="J3025" s="30" t="s">
        <v>1921</v>
      </c>
      <c r="K3025" s="29" t="s">
        <v>2213</v>
      </c>
      <c r="L3025" s="29" t="s">
        <v>2115</v>
      </c>
      <c r="M3025" s="29" t="s">
        <v>1978</v>
      </c>
      <c r="N3025" s="29" t="s">
        <v>1979</v>
      </c>
      <c r="O3025" s="29" t="s">
        <v>1980</v>
      </c>
      <c r="P3025" s="29" t="s">
        <v>1981</v>
      </c>
      <c r="Q3025" s="29" t="s">
        <v>1982</v>
      </c>
      <c r="R3025" s="30">
        <v>44564</v>
      </c>
      <c r="S3025" s="30">
        <v>44564</v>
      </c>
      <c r="T3025" s="30">
        <v>44834</v>
      </c>
      <c r="U3025" s="30">
        <v>44824</v>
      </c>
      <c r="V3025" s="29" t="s">
        <v>1983</v>
      </c>
      <c r="W3025" s="29" t="s">
        <v>1984</v>
      </c>
      <c r="X3025" s="30">
        <v>42491</v>
      </c>
      <c r="Y3025" s="29" t="s">
        <v>1985</v>
      </c>
    </row>
    <row r="3026" spans="1:25" x14ac:dyDescent="0.25">
      <c r="A3026" s="28" t="s">
        <v>2111</v>
      </c>
      <c r="B3026" s="29" t="s">
        <v>2112</v>
      </c>
      <c r="C3026" s="29" t="s">
        <v>657</v>
      </c>
      <c r="D3026" s="29" t="s">
        <v>2214</v>
      </c>
      <c r="E3026" s="29" t="s">
        <v>658</v>
      </c>
      <c r="F3026" s="29" t="s">
        <v>659</v>
      </c>
      <c r="G3026" s="29" t="s">
        <v>1975</v>
      </c>
      <c r="H3026" s="30">
        <v>42491</v>
      </c>
      <c r="I3026" s="30">
        <v>46022</v>
      </c>
      <c r="J3026" s="30" t="s">
        <v>1921</v>
      </c>
      <c r="K3026" s="29" t="s">
        <v>2213</v>
      </c>
      <c r="L3026" s="29" t="s">
        <v>2115</v>
      </c>
      <c r="M3026" s="29" t="s">
        <v>1978</v>
      </c>
      <c r="N3026" s="29" t="s">
        <v>1986</v>
      </c>
      <c r="O3026" s="29" t="s">
        <v>1987</v>
      </c>
      <c r="P3026" s="29" t="s">
        <v>1981</v>
      </c>
      <c r="Q3026" s="29" t="s">
        <v>1982</v>
      </c>
      <c r="R3026" s="30">
        <v>44564</v>
      </c>
      <c r="S3026" s="30">
        <v>44564</v>
      </c>
      <c r="T3026" s="30">
        <v>44834</v>
      </c>
      <c r="U3026" s="30">
        <v>44824</v>
      </c>
      <c r="V3026" s="29" t="s">
        <v>1983</v>
      </c>
      <c r="W3026" s="29" t="s">
        <v>1984</v>
      </c>
      <c r="X3026" s="30">
        <v>42491</v>
      </c>
      <c r="Y3026" s="29" t="s">
        <v>1985</v>
      </c>
    </row>
    <row r="3027" spans="1:25" x14ac:dyDescent="0.25">
      <c r="A3027" s="28" t="s">
        <v>2111</v>
      </c>
      <c r="B3027" s="29" t="s">
        <v>2112</v>
      </c>
      <c r="C3027" s="29" t="s">
        <v>657</v>
      </c>
      <c r="D3027" s="29" t="s">
        <v>2214</v>
      </c>
      <c r="E3027" s="29" t="s">
        <v>658</v>
      </c>
      <c r="F3027" s="29" t="s">
        <v>659</v>
      </c>
      <c r="G3027" s="29" t="s">
        <v>1975</v>
      </c>
      <c r="H3027" s="30">
        <v>42491</v>
      </c>
      <c r="I3027" s="30">
        <v>46022</v>
      </c>
      <c r="J3027" s="30" t="s">
        <v>1921</v>
      </c>
      <c r="K3027" s="29" t="s">
        <v>2213</v>
      </c>
      <c r="L3027" s="29" t="s">
        <v>2115</v>
      </c>
      <c r="M3027" s="29" t="s">
        <v>1978</v>
      </c>
      <c r="N3027" s="29" t="s">
        <v>1988</v>
      </c>
      <c r="O3027" s="29" t="s">
        <v>1989</v>
      </c>
      <c r="P3027" s="29" t="s">
        <v>1981</v>
      </c>
      <c r="Q3027" s="29" t="s">
        <v>1982</v>
      </c>
      <c r="R3027" s="30">
        <v>45103</v>
      </c>
      <c r="S3027" s="30">
        <v>45103</v>
      </c>
      <c r="T3027" s="30">
        <v>45744</v>
      </c>
      <c r="U3027" s="30"/>
      <c r="V3027" s="29" t="s">
        <v>1983</v>
      </c>
      <c r="W3027" s="29" t="s">
        <v>1984</v>
      </c>
      <c r="X3027" s="30">
        <v>42491</v>
      </c>
      <c r="Y3027" s="29" t="s">
        <v>1985</v>
      </c>
    </row>
    <row r="3028" spans="1:25" x14ac:dyDescent="0.25">
      <c r="A3028" s="28" t="s">
        <v>2111</v>
      </c>
      <c r="B3028" s="29" t="s">
        <v>2112</v>
      </c>
      <c r="C3028" s="29" t="s">
        <v>657</v>
      </c>
      <c r="D3028" s="29" t="s">
        <v>2214</v>
      </c>
      <c r="E3028" s="29" t="s">
        <v>658</v>
      </c>
      <c r="F3028" s="29" t="s">
        <v>659</v>
      </c>
      <c r="G3028" s="29" t="s">
        <v>1975</v>
      </c>
      <c r="H3028" s="30">
        <v>42491</v>
      </c>
      <c r="I3028" s="30">
        <v>46022</v>
      </c>
      <c r="J3028" s="30" t="s">
        <v>1921</v>
      </c>
      <c r="K3028" s="29" t="s">
        <v>2213</v>
      </c>
      <c r="L3028" s="29" t="s">
        <v>2115</v>
      </c>
      <c r="M3028" s="29" t="s">
        <v>1978</v>
      </c>
      <c r="N3028" s="29" t="s">
        <v>1990</v>
      </c>
      <c r="O3028" s="29" t="s">
        <v>1991</v>
      </c>
      <c r="P3028" s="29" t="s">
        <v>1981</v>
      </c>
      <c r="Q3028" s="29" t="s">
        <v>1982</v>
      </c>
      <c r="R3028" s="30">
        <v>45749</v>
      </c>
      <c r="S3028" s="30"/>
      <c r="T3028" s="30">
        <v>45813</v>
      </c>
      <c r="U3028" s="30"/>
      <c r="V3028" s="29" t="s">
        <v>1983</v>
      </c>
      <c r="W3028" s="29" t="s">
        <v>1984</v>
      </c>
      <c r="X3028" s="30">
        <v>42491</v>
      </c>
      <c r="Y3028" s="29" t="s">
        <v>1985</v>
      </c>
    </row>
    <row r="3029" spans="1:25" x14ac:dyDescent="0.25">
      <c r="A3029" s="28" t="s">
        <v>2111</v>
      </c>
      <c r="B3029" s="29" t="s">
        <v>2112</v>
      </c>
      <c r="C3029" s="29" t="s">
        <v>657</v>
      </c>
      <c r="D3029" s="29" t="s">
        <v>2214</v>
      </c>
      <c r="E3029" s="29" t="s">
        <v>658</v>
      </c>
      <c r="F3029" s="29" t="s">
        <v>659</v>
      </c>
      <c r="G3029" s="29" t="s">
        <v>1975</v>
      </c>
      <c r="H3029" s="30">
        <v>42491</v>
      </c>
      <c r="I3029" s="30">
        <v>46022</v>
      </c>
      <c r="J3029" s="30" t="s">
        <v>1921</v>
      </c>
      <c r="K3029" s="29" t="s">
        <v>2213</v>
      </c>
      <c r="L3029" s="29" t="s">
        <v>2115</v>
      </c>
      <c r="M3029" s="29" t="s">
        <v>1978</v>
      </c>
      <c r="N3029" s="29" t="s">
        <v>1992</v>
      </c>
      <c r="O3029" s="29" t="s">
        <v>1993</v>
      </c>
      <c r="P3029" s="29" t="s">
        <v>1981</v>
      </c>
      <c r="Q3029" s="29" t="s">
        <v>1982</v>
      </c>
      <c r="R3029" s="30">
        <v>45992</v>
      </c>
      <c r="S3029" s="30"/>
      <c r="T3029" s="30">
        <v>45992</v>
      </c>
      <c r="U3029" s="30"/>
      <c r="V3029" s="29" t="s">
        <v>1983</v>
      </c>
      <c r="W3029" s="29" t="s">
        <v>1984</v>
      </c>
      <c r="X3029" s="30">
        <v>42491</v>
      </c>
      <c r="Y3029" s="29" t="s">
        <v>1985</v>
      </c>
    </row>
    <row r="3030" spans="1:25" x14ac:dyDescent="0.25">
      <c r="A3030" s="28" t="s">
        <v>2111</v>
      </c>
      <c r="B3030" s="29" t="s">
        <v>2112</v>
      </c>
      <c r="C3030" s="29" t="s">
        <v>657</v>
      </c>
      <c r="D3030" s="29" t="s">
        <v>2214</v>
      </c>
      <c r="E3030" s="29" t="s">
        <v>658</v>
      </c>
      <c r="F3030" s="29" t="s">
        <v>659</v>
      </c>
      <c r="G3030" s="29" t="s">
        <v>1975</v>
      </c>
      <c r="H3030" s="30">
        <v>42491</v>
      </c>
      <c r="I3030" s="30">
        <v>46022</v>
      </c>
      <c r="J3030" s="30" t="s">
        <v>1921</v>
      </c>
      <c r="K3030" s="29" t="s">
        <v>2213</v>
      </c>
      <c r="L3030" s="29" t="s">
        <v>2115</v>
      </c>
      <c r="M3030" s="29" t="s">
        <v>1978</v>
      </c>
      <c r="N3030" s="29" t="s">
        <v>1994</v>
      </c>
      <c r="O3030" s="29" t="s">
        <v>1995</v>
      </c>
      <c r="P3030" s="29" t="s">
        <v>1981</v>
      </c>
      <c r="Q3030" s="29" t="s">
        <v>1982</v>
      </c>
      <c r="R3030" s="30">
        <v>45993</v>
      </c>
      <c r="S3030" s="30"/>
      <c r="T3030" s="30">
        <v>46234</v>
      </c>
      <c r="U3030" s="30"/>
      <c r="V3030" s="29" t="s">
        <v>1983</v>
      </c>
      <c r="W3030" s="29" t="s">
        <v>1984</v>
      </c>
      <c r="X3030" s="30">
        <v>42491</v>
      </c>
      <c r="Y3030" s="29" t="s">
        <v>1985</v>
      </c>
    </row>
    <row r="3031" spans="1:25" x14ac:dyDescent="0.25">
      <c r="A3031" s="28" t="s">
        <v>2111</v>
      </c>
      <c r="B3031" s="29" t="s">
        <v>2112</v>
      </c>
      <c r="C3031" s="29" t="s">
        <v>657</v>
      </c>
      <c r="D3031" s="29" t="s">
        <v>2214</v>
      </c>
      <c r="E3031" s="29" t="s">
        <v>658</v>
      </c>
      <c r="F3031" s="29" t="s">
        <v>659</v>
      </c>
      <c r="G3031" s="29" t="s">
        <v>1975</v>
      </c>
      <c r="H3031" s="30">
        <v>42491</v>
      </c>
      <c r="I3031" s="30">
        <v>46022</v>
      </c>
      <c r="J3031" s="30" t="s">
        <v>1921</v>
      </c>
      <c r="K3031" s="29" t="s">
        <v>2213</v>
      </c>
      <c r="L3031" s="29" t="s">
        <v>2115</v>
      </c>
      <c r="M3031" s="29" t="s">
        <v>1978</v>
      </c>
      <c r="N3031" s="29" t="s">
        <v>1996</v>
      </c>
      <c r="O3031" s="29" t="s">
        <v>1997</v>
      </c>
      <c r="P3031" s="29" t="s">
        <v>1981</v>
      </c>
      <c r="Q3031" s="29" t="s">
        <v>1982</v>
      </c>
      <c r="R3031" s="30">
        <v>46235</v>
      </c>
      <c r="S3031" s="30"/>
      <c r="T3031" s="30">
        <v>46387</v>
      </c>
      <c r="U3031" s="30"/>
      <c r="V3031" s="29" t="s">
        <v>1983</v>
      </c>
      <c r="W3031" s="29" t="s">
        <v>1984</v>
      </c>
      <c r="X3031" s="30">
        <v>42491</v>
      </c>
      <c r="Y3031" s="29" t="s">
        <v>1985</v>
      </c>
    </row>
    <row r="3032" spans="1:25" x14ac:dyDescent="0.25">
      <c r="A3032" s="28" t="s">
        <v>2111</v>
      </c>
      <c r="B3032" s="29" t="s">
        <v>2112</v>
      </c>
      <c r="C3032" s="29" t="s">
        <v>660</v>
      </c>
      <c r="D3032" s="29" t="s">
        <v>2215</v>
      </c>
      <c r="E3032" s="29" t="s">
        <v>661</v>
      </c>
      <c r="F3032" s="29" t="s">
        <v>662</v>
      </c>
      <c r="G3032" s="29" t="s">
        <v>1975</v>
      </c>
      <c r="H3032" s="30">
        <v>42491</v>
      </c>
      <c r="I3032" s="30">
        <v>46022</v>
      </c>
      <c r="J3032" s="30" t="s">
        <v>1921</v>
      </c>
      <c r="K3032" s="29" t="s">
        <v>2213</v>
      </c>
      <c r="L3032" s="29" t="s">
        <v>2115</v>
      </c>
      <c r="M3032" s="29" t="s">
        <v>1978</v>
      </c>
      <c r="N3032" s="29" t="s">
        <v>1979</v>
      </c>
      <c r="O3032" s="29" t="s">
        <v>1980</v>
      </c>
      <c r="P3032" s="29" t="s">
        <v>1981</v>
      </c>
      <c r="Q3032" s="29" t="s">
        <v>1982</v>
      </c>
      <c r="R3032" s="30">
        <v>42795</v>
      </c>
      <c r="S3032" s="30">
        <v>42795</v>
      </c>
      <c r="T3032" s="30">
        <v>43007</v>
      </c>
      <c r="U3032" s="30">
        <v>43007</v>
      </c>
      <c r="V3032" s="29" t="s">
        <v>1983</v>
      </c>
      <c r="W3032" s="29" t="s">
        <v>1984</v>
      </c>
      <c r="X3032" s="30">
        <v>42491</v>
      </c>
      <c r="Y3032" s="29" t="s">
        <v>1985</v>
      </c>
    </row>
    <row r="3033" spans="1:25" x14ac:dyDescent="0.25">
      <c r="A3033" s="28" t="s">
        <v>2111</v>
      </c>
      <c r="B3033" s="29" t="s">
        <v>2112</v>
      </c>
      <c r="C3033" s="29" t="s">
        <v>660</v>
      </c>
      <c r="D3033" s="29" t="s">
        <v>2215</v>
      </c>
      <c r="E3033" s="29" t="s">
        <v>661</v>
      </c>
      <c r="F3033" s="29" t="s">
        <v>662</v>
      </c>
      <c r="G3033" s="29" t="s">
        <v>1975</v>
      </c>
      <c r="H3033" s="30">
        <v>42491</v>
      </c>
      <c r="I3033" s="30">
        <v>46022</v>
      </c>
      <c r="J3033" s="30" t="s">
        <v>1921</v>
      </c>
      <c r="K3033" s="29" t="s">
        <v>2213</v>
      </c>
      <c r="L3033" s="29" t="s">
        <v>2115</v>
      </c>
      <c r="M3033" s="29" t="s">
        <v>1978</v>
      </c>
      <c r="N3033" s="29" t="s">
        <v>1986</v>
      </c>
      <c r="O3033" s="29" t="s">
        <v>1987</v>
      </c>
      <c r="P3033" s="29" t="s">
        <v>1981</v>
      </c>
      <c r="Q3033" s="29" t="s">
        <v>1982</v>
      </c>
      <c r="R3033" s="30">
        <v>42795</v>
      </c>
      <c r="S3033" s="30">
        <v>42795</v>
      </c>
      <c r="T3033" s="30">
        <v>43007</v>
      </c>
      <c r="U3033" s="30">
        <v>43007</v>
      </c>
      <c r="V3033" s="29" t="s">
        <v>1983</v>
      </c>
      <c r="W3033" s="29" t="s">
        <v>1984</v>
      </c>
      <c r="X3033" s="30">
        <v>42491</v>
      </c>
      <c r="Y3033" s="29" t="s">
        <v>1985</v>
      </c>
    </row>
    <row r="3034" spans="1:25" x14ac:dyDescent="0.25">
      <c r="A3034" s="28" t="s">
        <v>2111</v>
      </c>
      <c r="B3034" s="29" t="s">
        <v>2112</v>
      </c>
      <c r="C3034" s="29" t="s">
        <v>660</v>
      </c>
      <c r="D3034" s="29" t="s">
        <v>2215</v>
      </c>
      <c r="E3034" s="29" t="s">
        <v>661</v>
      </c>
      <c r="F3034" s="29" t="s">
        <v>662</v>
      </c>
      <c r="G3034" s="29" t="s">
        <v>1975</v>
      </c>
      <c r="H3034" s="30">
        <v>42491</v>
      </c>
      <c r="I3034" s="30">
        <v>46022</v>
      </c>
      <c r="J3034" s="30" t="s">
        <v>1921</v>
      </c>
      <c r="K3034" s="29" t="s">
        <v>2213</v>
      </c>
      <c r="L3034" s="29" t="s">
        <v>2115</v>
      </c>
      <c r="M3034" s="29" t="s">
        <v>1978</v>
      </c>
      <c r="N3034" s="29" t="s">
        <v>1988</v>
      </c>
      <c r="O3034" s="29" t="s">
        <v>1989</v>
      </c>
      <c r="P3034" s="29" t="s">
        <v>1981</v>
      </c>
      <c r="Q3034" s="29" t="s">
        <v>1982</v>
      </c>
      <c r="R3034" s="30">
        <v>44767</v>
      </c>
      <c r="S3034" s="30">
        <v>44813</v>
      </c>
      <c r="T3034" s="30">
        <v>45808</v>
      </c>
      <c r="U3034" s="30"/>
      <c r="V3034" s="29" t="s">
        <v>1983</v>
      </c>
      <c r="W3034" s="29" t="s">
        <v>1984</v>
      </c>
      <c r="X3034" s="30">
        <v>42491</v>
      </c>
      <c r="Y3034" s="29" t="s">
        <v>1985</v>
      </c>
    </row>
    <row r="3035" spans="1:25" x14ac:dyDescent="0.25">
      <c r="A3035" s="28" t="s">
        <v>2111</v>
      </c>
      <c r="B3035" s="29" t="s">
        <v>2112</v>
      </c>
      <c r="C3035" s="29" t="s">
        <v>660</v>
      </c>
      <c r="D3035" s="29" t="s">
        <v>2215</v>
      </c>
      <c r="E3035" s="29" t="s">
        <v>661</v>
      </c>
      <c r="F3035" s="29" t="s">
        <v>662</v>
      </c>
      <c r="G3035" s="29" t="s">
        <v>1975</v>
      </c>
      <c r="H3035" s="30">
        <v>42491</v>
      </c>
      <c r="I3035" s="30">
        <v>46022</v>
      </c>
      <c r="J3035" s="30" t="s">
        <v>1921</v>
      </c>
      <c r="K3035" s="29" t="s">
        <v>2213</v>
      </c>
      <c r="L3035" s="29" t="s">
        <v>2115</v>
      </c>
      <c r="M3035" s="29" t="s">
        <v>1978</v>
      </c>
      <c r="N3035" s="29" t="s">
        <v>1990</v>
      </c>
      <c r="O3035" s="29" t="s">
        <v>1991</v>
      </c>
      <c r="P3035" s="29" t="s">
        <v>1981</v>
      </c>
      <c r="Q3035" s="29" t="s">
        <v>1982</v>
      </c>
      <c r="R3035" s="30">
        <v>44767</v>
      </c>
      <c r="S3035" s="30">
        <v>44813</v>
      </c>
      <c r="T3035" s="30">
        <v>45808</v>
      </c>
      <c r="U3035" s="30"/>
      <c r="V3035" s="29" t="s">
        <v>1983</v>
      </c>
      <c r="W3035" s="29" t="s">
        <v>1984</v>
      </c>
      <c r="X3035" s="30">
        <v>42491</v>
      </c>
      <c r="Y3035" s="29" t="s">
        <v>1985</v>
      </c>
    </row>
    <row r="3036" spans="1:25" x14ac:dyDescent="0.25">
      <c r="A3036" s="28" t="s">
        <v>2111</v>
      </c>
      <c r="B3036" s="29" t="s">
        <v>2112</v>
      </c>
      <c r="C3036" s="29" t="s">
        <v>660</v>
      </c>
      <c r="D3036" s="29" t="s">
        <v>2215</v>
      </c>
      <c r="E3036" s="29" t="s">
        <v>661</v>
      </c>
      <c r="F3036" s="29" t="s">
        <v>662</v>
      </c>
      <c r="G3036" s="29" t="s">
        <v>1975</v>
      </c>
      <c r="H3036" s="30">
        <v>42491</v>
      </c>
      <c r="I3036" s="30">
        <v>46022</v>
      </c>
      <c r="J3036" s="30" t="s">
        <v>1921</v>
      </c>
      <c r="K3036" s="29" t="s">
        <v>2213</v>
      </c>
      <c r="L3036" s="29" t="s">
        <v>2115</v>
      </c>
      <c r="M3036" s="29" t="s">
        <v>1978</v>
      </c>
      <c r="N3036" s="29" t="s">
        <v>1992</v>
      </c>
      <c r="O3036" s="29" t="s">
        <v>1993</v>
      </c>
      <c r="P3036" s="29" t="s">
        <v>1981</v>
      </c>
      <c r="Q3036" s="29" t="s">
        <v>1982</v>
      </c>
      <c r="R3036" s="30">
        <v>45839</v>
      </c>
      <c r="S3036" s="30"/>
      <c r="T3036" s="30">
        <v>45960</v>
      </c>
      <c r="U3036" s="30"/>
      <c r="V3036" s="29" t="s">
        <v>1983</v>
      </c>
      <c r="W3036" s="29" t="s">
        <v>1984</v>
      </c>
      <c r="X3036" s="30">
        <v>42491</v>
      </c>
      <c r="Y3036" s="29" t="s">
        <v>1985</v>
      </c>
    </row>
    <row r="3037" spans="1:25" x14ac:dyDescent="0.25">
      <c r="A3037" s="28" t="s">
        <v>2111</v>
      </c>
      <c r="B3037" s="29" t="s">
        <v>2112</v>
      </c>
      <c r="C3037" s="29" t="s">
        <v>660</v>
      </c>
      <c r="D3037" s="29" t="s">
        <v>2215</v>
      </c>
      <c r="E3037" s="29" t="s">
        <v>661</v>
      </c>
      <c r="F3037" s="29" t="s">
        <v>662</v>
      </c>
      <c r="G3037" s="29" t="s">
        <v>1975</v>
      </c>
      <c r="H3037" s="30">
        <v>42491</v>
      </c>
      <c r="I3037" s="30">
        <v>46022</v>
      </c>
      <c r="J3037" s="30" t="s">
        <v>1921</v>
      </c>
      <c r="K3037" s="29" t="s">
        <v>2213</v>
      </c>
      <c r="L3037" s="29" t="s">
        <v>2115</v>
      </c>
      <c r="M3037" s="29" t="s">
        <v>1978</v>
      </c>
      <c r="N3037" s="29" t="s">
        <v>1994</v>
      </c>
      <c r="O3037" s="29" t="s">
        <v>1995</v>
      </c>
      <c r="P3037" s="29" t="s">
        <v>1981</v>
      </c>
      <c r="Q3037" s="29" t="s">
        <v>1982</v>
      </c>
      <c r="R3037" s="30">
        <v>45900</v>
      </c>
      <c r="S3037" s="30"/>
      <c r="T3037" s="30">
        <v>46568</v>
      </c>
      <c r="U3037" s="30"/>
      <c r="V3037" s="29" t="s">
        <v>1983</v>
      </c>
      <c r="W3037" s="29" t="s">
        <v>1984</v>
      </c>
      <c r="X3037" s="30">
        <v>42491</v>
      </c>
      <c r="Y3037" s="29" t="s">
        <v>1985</v>
      </c>
    </row>
    <row r="3038" spans="1:25" x14ac:dyDescent="0.25">
      <c r="A3038" s="28" t="s">
        <v>2111</v>
      </c>
      <c r="B3038" s="29" t="s">
        <v>2112</v>
      </c>
      <c r="C3038" s="29" t="s">
        <v>660</v>
      </c>
      <c r="D3038" s="29" t="s">
        <v>2215</v>
      </c>
      <c r="E3038" s="29" t="s">
        <v>661</v>
      </c>
      <c r="F3038" s="29" t="s">
        <v>662</v>
      </c>
      <c r="G3038" s="29" t="s">
        <v>1975</v>
      </c>
      <c r="H3038" s="30">
        <v>42491</v>
      </c>
      <c r="I3038" s="30">
        <v>46022</v>
      </c>
      <c r="J3038" s="30" t="s">
        <v>1921</v>
      </c>
      <c r="K3038" s="29" t="s">
        <v>2213</v>
      </c>
      <c r="L3038" s="29" t="s">
        <v>2115</v>
      </c>
      <c r="M3038" s="29" t="s">
        <v>1978</v>
      </c>
      <c r="N3038" s="29" t="s">
        <v>1996</v>
      </c>
      <c r="O3038" s="29" t="s">
        <v>1997</v>
      </c>
      <c r="P3038" s="29" t="s">
        <v>1981</v>
      </c>
      <c r="Q3038" s="29" t="s">
        <v>1982</v>
      </c>
      <c r="R3038" s="30">
        <v>46630</v>
      </c>
      <c r="S3038" s="30"/>
      <c r="T3038" s="30">
        <v>46752</v>
      </c>
      <c r="U3038" s="30"/>
      <c r="V3038" s="29" t="s">
        <v>1983</v>
      </c>
      <c r="W3038" s="29" t="s">
        <v>1984</v>
      </c>
      <c r="X3038" s="30">
        <v>42491</v>
      </c>
      <c r="Y3038" s="29" t="s">
        <v>1985</v>
      </c>
    </row>
    <row r="3039" spans="1:25" x14ac:dyDescent="0.25">
      <c r="A3039" s="28" t="s">
        <v>2111</v>
      </c>
      <c r="B3039" s="29" t="s">
        <v>2112</v>
      </c>
      <c r="C3039" s="29" t="s">
        <v>684</v>
      </c>
      <c r="D3039" s="29" t="s">
        <v>2223</v>
      </c>
      <c r="E3039" s="29" t="s">
        <v>685</v>
      </c>
      <c r="F3039" s="29" t="s">
        <v>686</v>
      </c>
      <c r="G3039" s="29" t="s">
        <v>1975</v>
      </c>
      <c r="H3039" s="30">
        <v>44690</v>
      </c>
      <c r="I3039" s="30">
        <v>46022</v>
      </c>
      <c r="J3039" s="30" t="s">
        <v>1921</v>
      </c>
      <c r="K3039" s="29" t="s">
        <v>2213</v>
      </c>
      <c r="L3039" s="29" t="s">
        <v>2115</v>
      </c>
      <c r="M3039" s="29" t="s">
        <v>1978</v>
      </c>
      <c r="N3039" s="29" t="s">
        <v>1979</v>
      </c>
      <c r="O3039" s="29" t="s">
        <v>1980</v>
      </c>
      <c r="P3039" s="29" t="s">
        <v>1981</v>
      </c>
      <c r="Q3039" s="29" t="s">
        <v>1982</v>
      </c>
      <c r="R3039" s="30">
        <v>44642</v>
      </c>
      <c r="S3039" s="30">
        <v>44642</v>
      </c>
      <c r="T3039" s="30">
        <v>45362</v>
      </c>
      <c r="U3039" s="30">
        <v>45362</v>
      </c>
      <c r="V3039" s="29" t="s">
        <v>2000</v>
      </c>
      <c r="W3039" s="29" t="s">
        <v>2001</v>
      </c>
      <c r="X3039" s="30">
        <v>44690</v>
      </c>
      <c r="Y3039" s="29" t="s">
        <v>1985</v>
      </c>
    </row>
    <row r="3040" spans="1:25" x14ac:dyDescent="0.25">
      <c r="A3040" s="28" t="s">
        <v>2111</v>
      </c>
      <c r="B3040" s="29" t="s">
        <v>2112</v>
      </c>
      <c r="C3040" s="29" t="s">
        <v>684</v>
      </c>
      <c r="D3040" s="29" t="s">
        <v>2223</v>
      </c>
      <c r="E3040" s="29" t="s">
        <v>685</v>
      </c>
      <c r="F3040" s="29" t="s">
        <v>686</v>
      </c>
      <c r="G3040" s="29" t="s">
        <v>1975</v>
      </c>
      <c r="H3040" s="30">
        <v>44690</v>
      </c>
      <c r="I3040" s="30">
        <v>46022</v>
      </c>
      <c r="J3040" s="30" t="s">
        <v>1921</v>
      </c>
      <c r="K3040" s="29" t="s">
        <v>2213</v>
      </c>
      <c r="L3040" s="29" t="s">
        <v>2115</v>
      </c>
      <c r="M3040" s="29" t="s">
        <v>1978</v>
      </c>
      <c r="N3040" s="29" t="s">
        <v>1986</v>
      </c>
      <c r="O3040" s="29" t="s">
        <v>1987</v>
      </c>
      <c r="P3040" s="29" t="s">
        <v>1981</v>
      </c>
      <c r="Q3040" s="29" t="s">
        <v>1982</v>
      </c>
      <c r="R3040" s="30">
        <v>44642</v>
      </c>
      <c r="S3040" s="30">
        <v>44642</v>
      </c>
      <c r="T3040" s="30">
        <v>45362</v>
      </c>
      <c r="U3040" s="30">
        <v>45362</v>
      </c>
      <c r="V3040" s="29" t="s">
        <v>2000</v>
      </c>
      <c r="W3040" s="29" t="s">
        <v>2001</v>
      </c>
      <c r="X3040" s="30">
        <v>44690</v>
      </c>
      <c r="Y3040" s="29" t="s">
        <v>1985</v>
      </c>
    </row>
    <row r="3041" spans="1:25" x14ac:dyDescent="0.25">
      <c r="A3041" s="28" t="s">
        <v>2111</v>
      </c>
      <c r="B3041" s="29" t="s">
        <v>2112</v>
      </c>
      <c r="C3041" s="29" t="s">
        <v>684</v>
      </c>
      <c r="D3041" s="29" t="s">
        <v>2223</v>
      </c>
      <c r="E3041" s="29" t="s">
        <v>685</v>
      </c>
      <c r="F3041" s="29" t="s">
        <v>686</v>
      </c>
      <c r="G3041" s="29" t="s">
        <v>1975</v>
      </c>
      <c r="H3041" s="30">
        <v>44690</v>
      </c>
      <c r="I3041" s="30">
        <v>46022</v>
      </c>
      <c r="J3041" s="30" t="s">
        <v>1921</v>
      </c>
      <c r="K3041" s="29" t="s">
        <v>2213</v>
      </c>
      <c r="L3041" s="29" t="s">
        <v>2115</v>
      </c>
      <c r="M3041" s="29" t="s">
        <v>1978</v>
      </c>
      <c r="N3041" s="29" t="s">
        <v>1988</v>
      </c>
      <c r="O3041" s="29" t="s">
        <v>1989</v>
      </c>
      <c r="P3041" s="29" t="s">
        <v>1981</v>
      </c>
      <c r="Q3041" s="29" t="s">
        <v>1982</v>
      </c>
      <c r="R3041" s="30">
        <v>44859</v>
      </c>
      <c r="S3041" s="30">
        <v>44859</v>
      </c>
      <c r="T3041" s="30">
        <v>45565</v>
      </c>
      <c r="U3041" s="30"/>
      <c r="V3041" s="29" t="s">
        <v>2000</v>
      </c>
      <c r="W3041" s="29" t="s">
        <v>2001</v>
      </c>
      <c r="X3041" s="30">
        <v>44690</v>
      </c>
      <c r="Y3041" s="29" t="s">
        <v>1985</v>
      </c>
    </row>
    <row r="3042" spans="1:25" x14ac:dyDescent="0.25">
      <c r="A3042" s="28" t="s">
        <v>2111</v>
      </c>
      <c r="B3042" s="29" t="s">
        <v>2112</v>
      </c>
      <c r="C3042" s="29" t="s">
        <v>684</v>
      </c>
      <c r="D3042" s="29" t="s">
        <v>2223</v>
      </c>
      <c r="E3042" s="29" t="s">
        <v>685</v>
      </c>
      <c r="F3042" s="29" t="s">
        <v>686</v>
      </c>
      <c r="G3042" s="29" t="s">
        <v>1975</v>
      </c>
      <c r="H3042" s="30">
        <v>44690</v>
      </c>
      <c r="I3042" s="30">
        <v>46022</v>
      </c>
      <c r="J3042" s="30" t="s">
        <v>1921</v>
      </c>
      <c r="K3042" s="29" t="s">
        <v>2213</v>
      </c>
      <c r="L3042" s="29" t="s">
        <v>2115</v>
      </c>
      <c r="M3042" s="29" t="s">
        <v>1978</v>
      </c>
      <c r="N3042" s="29" t="s">
        <v>1990</v>
      </c>
      <c r="O3042" s="29" t="s">
        <v>1991</v>
      </c>
      <c r="P3042" s="29" t="s">
        <v>1981</v>
      </c>
      <c r="Q3042" s="29" t="s">
        <v>1982</v>
      </c>
      <c r="R3042" s="30">
        <v>44859</v>
      </c>
      <c r="S3042" s="30">
        <v>44859</v>
      </c>
      <c r="T3042" s="30">
        <v>45782</v>
      </c>
      <c r="U3042" s="30"/>
      <c r="V3042" s="29" t="s">
        <v>2000</v>
      </c>
      <c r="W3042" s="29" t="s">
        <v>2001</v>
      </c>
      <c r="X3042" s="30">
        <v>44690</v>
      </c>
      <c r="Y3042" s="29" t="s">
        <v>1985</v>
      </c>
    </row>
    <row r="3043" spans="1:25" x14ac:dyDescent="0.25">
      <c r="A3043" s="28" t="s">
        <v>2111</v>
      </c>
      <c r="B3043" s="29" t="s">
        <v>2112</v>
      </c>
      <c r="C3043" s="29" t="s">
        <v>684</v>
      </c>
      <c r="D3043" s="29" t="s">
        <v>2223</v>
      </c>
      <c r="E3043" s="29" t="s">
        <v>685</v>
      </c>
      <c r="F3043" s="29" t="s">
        <v>686</v>
      </c>
      <c r="G3043" s="29" t="s">
        <v>1975</v>
      </c>
      <c r="H3043" s="30">
        <v>44690</v>
      </c>
      <c r="I3043" s="30">
        <v>46022</v>
      </c>
      <c r="J3043" s="30" t="s">
        <v>1921</v>
      </c>
      <c r="K3043" s="29" t="s">
        <v>2213</v>
      </c>
      <c r="L3043" s="29" t="s">
        <v>2115</v>
      </c>
      <c r="M3043" s="29" t="s">
        <v>1978</v>
      </c>
      <c r="N3043" s="29" t="s">
        <v>1992</v>
      </c>
      <c r="O3043" s="29" t="s">
        <v>1993</v>
      </c>
      <c r="P3043" s="29" t="s">
        <v>1981</v>
      </c>
      <c r="Q3043" s="29" t="s">
        <v>1982</v>
      </c>
      <c r="R3043" s="30">
        <v>45324</v>
      </c>
      <c r="S3043" s="30">
        <v>45324</v>
      </c>
      <c r="T3043" s="30">
        <v>45626</v>
      </c>
      <c r="U3043" s="30"/>
      <c r="V3043" s="29" t="s">
        <v>2000</v>
      </c>
      <c r="W3043" s="29" t="s">
        <v>2001</v>
      </c>
      <c r="X3043" s="30">
        <v>44690</v>
      </c>
      <c r="Y3043" s="29" t="s">
        <v>1985</v>
      </c>
    </row>
    <row r="3044" spans="1:25" x14ac:dyDescent="0.25">
      <c r="A3044" s="28" t="s">
        <v>2111</v>
      </c>
      <c r="B3044" s="29" t="s">
        <v>2112</v>
      </c>
      <c r="C3044" s="29" t="s">
        <v>684</v>
      </c>
      <c r="D3044" s="29" t="s">
        <v>2223</v>
      </c>
      <c r="E3044" s="29" t="s">
        <v>685</v>
      </c>
      <c r="F3044" s="29" t="s">
        <v>686</v>
      </c>
      <c r="G3044" s="29" t="s">
        <v>1975</v>
      </c>
      <c r="H3044" s="30">
        <v>44690</v>
      </c>
      <c r="I3044" s="30">
        <v>46022</v>
      </c>
      <c r="J3044" s="30" t="s">
        <v>1921</v>
      </c>
      <c r="K3044" s="29" t="s">
        <v>2213</v>
      </c>
      <c r="L3044" s="29" t="s">
        <v>2115</v>
      </c>
      <c r="M3044" s="29" t="s">
        <v>1978</v>
      </c>
      <c r="N3044" s="29" t="s">
        <v>1994</v>
      </c>
      <c r="O3044" s="29" t="s">
        <v>1995</v>
      </c>
      <c r="P3044" s="29" t="s">
        <v>1981</v>
      </c>
      <c r="Q3044" s="29" t="s">
        <v>1982</v>
      </c>
      <c r="R3044" s="30">
        <v>45354</v>
      </c>
      <c r="S3044" s="30"/>
      <c r="T3044" s="30">
        <v>46295</v>
      </c>
      <c r="U3044" s="30"/>
      <c r="V3044" s="29" t="s">
        <v>2000</v>
      </c>
      <c r="W3044" s="29" t="s">
        <v>2001</v>
      </c>
      <c r="X3044" s="30">
        <v>44690</v>
      </c>
      <c r="Y3044" s="29" t="s">
        <v>1985</v>
      </c>
    </row>
    <row r="3045" spans="1:25" x14ac:dyDescent="0.25">
      <c r="A3045" s="28" t="s">
        <v>2111</v>
      </c>
      <c r="B3045" s="29" t="s">
        <v>2112</v>
      </c>
      <c r="C3045" s="29" t="s">
        <v>684</v>
      </c>
      <c r="D3045" s="29" t="s">
        <v>2223</v>
      </c>
      <c r="E3045" s="29" t="s">
        <v>685</v>
      </c>
      <c r="F3045" s="29" t="s">
        <v>686</v>
      </c>
      <c r="G3045" s="29" t="s">
        <v>1975</v>
      </c>
      <c r="H3045" s="30">
        <v>44690</v>
      </c>
      <c r="I3045" s="30">
        <v>46022</v>
      </c>
      <c r="J3045" s="30" t="s">
        <v>1921</v>
      </c>
      <c r="K3045" s="29" t="s">
        <v>2213</v>
      </c>
      <c r="L3045" s="29" t="s">
        <v>2115</v>
      </c>
      <c r="M3045" s="29" t="s">
        <v>1978</v>
      </c>
      <c r="N3045" s="29" t="s">
        <v>1996</v>
      </c>
      <c r="O3045" s="29" t="s">
        <v>1997</v>
      </c>
      <c r="P3045" s="29" t="s">
        <v>1981</v>
      </c>
      <c r="Q3045" s="29" t="s">
        <v>1982</v>
      </c>
      <c r="R3045" s="30">
        <v>45931</v>
      </c>
      <c r="S3045" s="30"/>
      <c r="T3045" s="30">
        <v>46325</v>
      </c>
      <c r="U3045" s="30"/>
      <c r="V3045" s="29" t="s">
        <v>2000</v>
      </c>
      <c r="W3045" s="29" t="s">
        <v>2001</v>
      </c>
      <c r="X3045" s="30">
        <v>44690</v>
      </c>
      <c r="Y3045" s="29" t="s">
        <v>1985</v>
      </c>
    </row>
    <row r="3046" spans="1:25" x14ac:dyDescent="0.25">
      <c r="A3046" s="28" t="s">
        <v>2111</v>
      </c>
      <c r="B3046" s="29" t="s">
        <v>2112</v>
      </c>
      <c r="C3046" s="29" t="s">
        <v>681</v>
      </c>
      <c r="D3046" s="29" t="s">
        <v>2222</v>
      </c>
      <c r="E3046" s="29" t="s">
        <v>682</v>
      </c>
      <c r="F3046" s="29" t="s">
        <v>683</v>
      </c>
      <c r="G3046" s="29" t="s">
        <v>1975</v>
      </c>
      <c r="H3046" s="30">
        <v>44592</v>
      </c>
      <c r="I3046" s="30">
        <v>46022</v>
      </c>
      <c r="J3046" s="30" t="s">
        <v>1921</v>
      </c>
      <c r="K3046" s="29" t="s">
        <v>2213</v>
      </c>
      <c r="L3046" s="29" t="s">
        <v>2115</v>
      </c>
      <c r="M3046" s="29" t="s">
        <v>1978</v>
      </c>
      <c r="N3046" s="29" t="s">
        <v>1979</v>
      </c>
      <c r="O3046" s="29" t="s">
        <v>1980</v>
      </c>
      <c r="P3046" s="29" t="s">
        <v>1981</v>
      </c>
      <c r="Q3046" s="29" t="s">
        <v>1982</v>
      </c>
      <c r="R3046" s="30">
        <v>44621</v>
      </c>
      <c r="S3046" s="30">
        <v>44630</v>
      </c>
      <c r="T3046" s="30">
        <v>44651</v>
      </c>
      <c r="U3046" s="30">
        <v>44704</v>
      </c>
      <c r="V3046" s="29" t="s">
        <v>2000</v>
      </c>
      <c r="W3046" s="29" t="s">
        <v>2001</v>
      </c>
      <c r="X3046" s="30">
        <v>44648</v>
      </c>
      <c r="Y3046" s="29" t="s">
        <v>1985</v>
      </c>
    </row>
    <row r="3047" spans="1:25" x14ac:dyDescent="0.25">
      <c r="A3047" s="28" t="s">
        <v>2111</v>
      </c>
      <c r="B3047" s="29" t="s">
        <v>2112</v>
      </c>
      <c r="C3047" s="29" t="s">
        <v>681</v>
      </c>
      <c r="D3047" s="29" t="s">
        <v>2222</v>
      </c>
      <c r="E3047" s="29" t="s">
        <v>682</v>
      </c>
      <c r="F3047" s="29" t="s">
        <v>683</v>
      </c>
      <c r="G3047" s="29" t="s">
        <v>1975</v>
      </c>
      <c r="H3047" s="30">
        <v>44592</v>
      </c>
      <c r="I3047" s="30">
        <v>46022</v>
      </c>
      <c r="J3047" s="30" t="s">
        <v>1921</v>
      </c>
      <c r="K3047" s="29" t="s">
        <v>2213</v>
      </c>
      <c r="L3047" s="29" t="s">
        <v>2115</v>
      </c>
      <c r="M3047" s="29" t="s">
        <v>1978</v>
      </c>
      <c r="N3047" s="29" t="s">
        <v>1986</v>
      </c>
      <c r="O3047" s="29" t="s">
        <v>1987</v>
      </c>
      <c r="P3047" s="29" t="s">
        <v>1981</v>
      </c>
      <c r="Q3047" s="29" t="s">
        <v>1982</v>
      </c>
      <c r="R3047" s="30">
        <v>44621</v>
      </c>
      <c r="S3047" s="30">
        <v>44630</v>
      </c>
      <c r="T3047" s="30">
        <v>44651</v>
      </c>
      <c r="U3047" s="30">
        <v>44704</v>
      </c>
      <c r="V3047" s="29" t="s">
        <v>2000</v>
      </c>
      <c r="W3047" s="29" t="s">
        <v>2001</v>
      </c>
      <c r="X3047" s="30">
        <v>44648</v>
      </c>
      <c r="Y3047" s="29" t="s">
        <v>1985</v>
      </c>
    </row>
    <row r="3048" spans="1:25" x14ac:dyDescent="0.25">
      <c r="A3048" s="28" t="s">
        <v>2111</v>
      </c>
      <c r="B3048" s="29" t="s">
        <v>2112</v>
      </c>
      <c r="C3048" s="29" t="s">
        <v>681</v>
      </c>
      <c r="D3048" s="29" t="s">
        <v>2222</v>
      </c>
      <c r="E3048" s="29" t="s">
        <v>682</v>
      </c>
      <c r="F3048" s="29" t="s">
        <v>683</v>
      </c>
      <c r="G3048" s="29" t="s">
        <v>1975</v>
      </c>
      <c r="H3048" s="30">
        <v>44592</v>
      </c>
      <c r="I3048" s="30">
        <v>46022</v>
      </c>
      <c r="J3048" s="30" t="s">
        <v>1921</v>
      </c>
      <c r="K3048" s="29" t="s">
        <v>2213</v>
      </c>
      <c r="L3048" s="29" t="s">
        <v>2115</v>
      </c>
      <c r="M3048" s="29" t="s">
        <v>1978</v>
      </c>
      <c r="N3048" s="29" t="s">
        <v>1988</v>
      </c>
      <c r="O3048" s="29" t="s">
        <v>1989</v>
      </c>
      <c r="P3048" s="29" t="s">
        <v>1981</v>
      </c>
      <c r="Q3048" s="29" t="s">
        <v>1982</v>
      </c>
      <c r="R3048" s="30">
        <v>44949</v>
      </c>
      <c r="S3048" s="30">
        <v>45089</v>
      </c>
      <c r="T3048" s="30">
        <v>45747</v>
      </c>
      <c r="U3048" s="30"/>
      <c r="V3048" s="29" t="s">
        <v>2000</v>
      </c>
      <c r="W3048" s="29" t="s">
        <v>2001</v>
      </c>
      <c r="X3048" s="30">
        <v>44648</v>
      </c>
      <c r="Y3048" s="29" t="s">
        <v>1985</v>
      </c>
    </row>
    <row r="3049" spans="1:25" x14ac:dyDescent="0.25">
      <c r="A3049" s="28" t="s">
        <v>2111</v>
      </c>
      <c r="B3049" s="29" t="s">
        <v>2112</v>
      </c>
      <c r="C3049" s="29" t="s">
        <v>681</v>
      </c>
      <c r="D3049" s="29" t="s">
        <v>2222</v>
      </c>
      <c r="E3049" s="29" t="s">
        <v>682</v>
      </c>
      <c r="F3049" s="29" t="s">
        <v>683</v>
      </c>
      <c r="G3049" s="29" t="s">
        <v>1975</v>
      </c>
      <c r="H3049" s="30">
        <v>44592</v>
      </c>
      <c r="I3049" s="30">
        <v>46022</v>
      </c>
      <c r="J3049" s="30" t="s">
        <v>1921</v>
      </c>
      <c r="K3049" s="29" t="s">
        <v>2213</v>
      </c>
      <c r="L3049" s="29" t="s">
        <v>2115</v>
      </c>
      <c r="M3049" s="29" t="s">
        <v>1978</v>
      </c>
      <c r="N3049" s="29" t="s">
        <v>1990</v>
      </c>
      <c r="O3049" s="29" t="s">
        <v>1991</v>
      </c>
      <c r="P3049" s="29" t="s">
        <v>1981</v>
      </c>
      <c r="Q3049" s="29" t="s">
        <v>1982</v>
      </c>
      <c r="R3049" s="30">
        <v>45749</v>
      </c>
      <c r="S3049" s="30"/>
      <c r="T3049" s="30">
        <v>45869</v>
      </c>
      <c r="U3049" s="30"/>
      <c r="V3049" s="29" t="s">
        <v>2000</v>
      </c>
      <c r="W3049" s="29" t="s">
        <v>2001</v>
      </c>
      <c r="X3049" s="30">
        <v>44648</v>
      </c>
      <c r="Y3049" s="29" t="s">
        <v>1985</v>
      </c>
    </row>
    <row r="3050" spans="1:25" x14ac:dyDescent="0.25">
      <c r="A3050" s="28" t="s">
        <v>2111</v>
      </c>
      <c r="B3050" s="29" t="s">
        <v>2112</v>
      </c>
      <c r="C3050" s="29" t="s">
        <v>681</v>
      </c>
      <c r="D3050" s="29" t="s">
        <v>2222</v>
      </c>
      <c r="E3050" s="29" t="s">
        <v>682</v>
      </c>
      <c r="F3050" s="29" t="s">
        <v>683</v>
      </c>
      <c r="G3050" s="29" t="s">
        <v>1975</v>
      </c>
      <c r="H3050" s="30">
        <v>44592</v>
      </c>
      <c r="I3050" s="30">
        <v>46022</v>
      </c>
      <c r="J3050" s="30" t="s">
        <v>1921</v>
      </c>
      <c r="K3050" s="29" t="s">
        <v>2213</v>
      </c>
      <c r="L3050" s="29" t="s">
        <v>2115</v>
      </c>
      <c r="M3050" s="29" t="s">
        <v>1978</v>
      </c>
      <c r="N3050" s="29" t="s">
        <v>1992</v>
      </c>
      <c r="O3050" s="29" t="s">
        <v>1993</v>
      </c>
      <c r="P3050" s="29" t="s">
        <v>1981</v>
      </c>
      <c r="Q3050" s="29" t="s">
        <v>1982</v>
      </c>
      <c r="R3050" s="30">
        <v>45964</v>
      </c>
      <c r="S3050" s="30"/>
      <c r="T3050" s="30">
        <v>45964</v>
      </c>
      <c r="U3050" s="30"/>
      <c r="V3050" s="29" t="s">
        <v>2000</v>
      </c>
      <c r="W3050" s="29" t="s">
        <v>2001</v>
      </c>
      <c r="X3050" s="30">
        <v>44648</v>
      </c>
      <c r="Y3050" s="29" t="s">
        <v>1985</v>
      </c>
    </row>
    <row r="3051" spans="1:25" x14ac:dyDescent="0.25">
      <c r="A3051" s="28" t="s">
        <v>2111</v>
      </c>
      <c r="B3051" s="29" t="s">
        <v>2112</v>
      </c>
      <c r="C3051" s="29" t="s">
        <v>681</v>
      </c>
      <c r="D3051" s="29" t="s">
        <v>2222</v>
      </c>
      <c r="E3051" s="29" t="s">
        <v>682</v>
      </c>
      <c r="F3051" s="29" t="s">
        <v>683</v>
      </c>
      <c r="G3051" s="29" t="s">
        <v>1975</v>
      </c>
      <c r="H3051" s="30">
        <v>44592</v>
      </c>
      <c r="I3051" s="30">
        <v>46022</v>
      </c>
      <c r="J3051" s="30" t="s">
        <v>1921</v>
      </c>
      <c r="K3051" s="29" t="s">
        <v>2213</v>
      </c>
      <c r="L3051" s="29" t="s">
        <v>2115</v>
      </c>
      <c r="M3051" s="29" t="s">
        <v>1978</v>
      </c>
      <c r="N3051" s="29" t="s">
        <v>1994</v>
      </c>
      <c r="O3051" s="29" t="s">
        <v>1995</v>
      </c>
      <c r="P3051" s="29" t="s">
        <v>1981</v>
      </c>
      <c r="Q3051" s="29" t="s">
        <v>1982</v>
      </c>
      <c r="R3051" s="30">
        <v>45965</v>
      </c>
      <c r="S3051" s="30"/>
      <c r="T3051" s="30">
        <v>46142</v>
      </c>
      <c r="U3051" s="30"/>
      <c r="V3051" s="29" t="s">
        <v>2000</v>
      </c>
      <c r="W3051" s="29" t="s">
        <v>2001</v>
      </c>
      <c r="X3051" s="30">
        <v>44648</v>
      </c>
      <c r="Y3051" s="29" t="s">
        <v>1985</v>
      </c>
    </row>
    <row r="3052" spans="1:25" x14ac:dyDescent="0.25">
      <c r="A3052" s="28" t="s">
        <v>2111</v>
      </c>
      <c r="B3052" s="29" t="s">
        <v>2112</v>
      </c>
      <c r="C3052" s="29" t="s">
        <v>681</v>
      </c>
      <c r="D3052" s="29" t="s">
        <v>2222</v>
      </c>
      <c r="E3052" s="29" t="s">
        <v>682</v>
      </c>
      <c r="F3052" s="29" t="s">
        <v>683</v>
      </c>
      <c r="G3052" s="29" t="s">
        <v>1975</v>
      </c>
      <c r="H3052" s="30">
        <v>44592</v>
      </c>
      <c r="I3052" s="30">
        <v>46022</v>
      </c>
      <c r="J3052" s="30" t="s">
        <v>1921</v>
      </c>
      <c r="K3052" s="29" t="s">
        <v>2213</v>
      </c>
      <c r="L3052" s="29" t="s">
        <v>2115</v>
      </c>
      <c r="M3052" s="29" t="s">
        <v>1978</v>
      </c>
      <c r="N3052" s="29" t="s">
        <v>1996</v>
      </c>
      <c r="O3052" s="29" t="s">
        <v>1997</v>
      </c>
      <c r="P3052" s="29" t="s">
        <v>1981</v>
      </c>
      <c r="Q3052" s="29" t="s">
        <v>1982</v>
      </c>
      <c r="R3052" s="30">
        <v>46143</v>
      </c>
      <c r="S3052" s="30"/>
      <c r="T3052" s="30">
        <v>46295</v>
      </c>
      <c r="U3052" s="30"/>
      <c r="V3052" s="29" t="s">
        <v>2000</v>
      </c>
      <c r="W3052" s="29" t="s">
        <v>2001</v>
      </c>
      <c r="X3052" s="30">
        <v>44648</v>
      </c>
      <c r="Y3052" s="29" t="s">
        <v>1985</v>
      </c>
    </row>
    <row r="3053" spans="1:25" x14ac:dyDescent="0.25">
      <c r="A3053" s="28" t="s">
        <v>2111</v>
      </c>
      <c r="B3053" s="29" t="s">
        <v>2112</v>
      </c>
      <c r="C3053" s="29" t="s">
        <v>678</v>
      </c>
      <c r="D3053" s="29" t="s">
        <v>2221</v>
      </c>
      <c r="E3053" s="29" t="s">
        <v>679</v>
      </c>
      <c r="F3053" s="29" t="s">
        <v>680</v>
      </c>
      <c r="G3053" s="29" t="s">
        <v>1975</v>
      </c>
      <c r="H3053" s="30">
        <v>43466</v>
      </c>
      <c r="I3053" s="30">
        <v>46022</v>
      </c>
      <c r="J3053" s="30" t="s">
        <v>1921</v>
      </c>
      <c r="K3053" s="29" t="s">
        <v>2213</v>
      </c>
      <c r="L3053" s="29" t="s">
        <v>2115</v>
      </c>
      <c r="M3053" s="29" t="s">
        <v>1978</v>
      </c>
      <c r="N3053" s="29" t="s">
        <v>1979</v>
      </c>
      <c r="O3053" s="29" t="s">
        <v>1980</v>
      </c>
      <c r="P3053" s="29" t="s">
        <v>1981</v>
      </c>
      <c r="Q3053" s="29" t="s">
        <v>1982</v>
      </c>
      <c r="R3053" s="30">
        <v>44256</v>
      </c>
      <c r="S3053" s="30">
        <v>44256</v>
      </c>
      <c r="T3053" s="30">
        <v>44773</v>
      </c>
      <c r="U3053" s="30">
        <v>44847</v>
      </c>
      <c r="V3053" s="29" t="s">
        <v>1983</v>
      </c>
      <c r="W3053" s="29" t="s">
        <v>1984</v>
      </c>
      <c r="X3053" s="30">
        <v>43101</v>
      </c>
      <c r="Y3053" s="29" t="s">
        <v>1985</v>
      </c>
    </row>
    <row r="3054" spans="1:25" x14ac:dyDescent="0.25">
      <c r="A3054" s="28" t="s">
        <v>2111</v>
      </c>
      <c r="B3054" s="29" t="s">
        <v>2112</v>
      </c>
      <c r="C3054" s="29" t="s">
        <v>678</v>
      </c>
      <c r="D3054" s="29" t="s">
        <v>2221</v>
      </c>
      <c r="E3054" s="29" t="s">
        <v>679</v>
      </c>
      <c r="F3054" s="29" t="s">
        <v>680</v>
      </c>
      <c r="G3054" s="29" t="s">
        <v>1975</v>
      </c>
      <c r="H3054" s="30">
        <v>43466</v>
      </c>
      <c r="I3054" s="30">
        <v>46022</v>
      </c>
      <c r="J3054" s="30" t="s">
        <v>1921</v>
      </c>
      <c r="K3054" s="29" t="s">
        <v>2213</v>
      </c>
      <c r="L3054" s="29" t="s">
        <v>2115</v>
      </c>
      <c r="M3054" s="29" t="s">
        <v>1978</v>
      </c>
      <c r="N3054" s="29" t="s">
        <v>1986</v>
      </c>
      <c r="O3054" s="29" t="s">
        <v>1987</v>
      </c>
      <c r="P3054" s="29" t="s">
        <v>1981</v>
      </c>
      <c r="Q3054" s="29" t="s">
        <v>1982</v>
      </c>
      <c r="R3054" s="30">
        <v>44621</v>
      </c>
      <c r="S3054" s="30">
        <v>44256</v>
      </c>
      <c r="T3054" s="30">
        <v>44773</v>
      </c>
      <c r="U3054" s="30">
        <v>44847</v>
      </c>
      <c r="V3054" s="29" t="s">
        <v>1983</v>
      </c>
      <c r="W3054" s="29" t="s">
        <v>1984</v>
      </c>
      <c r="X3054" s="30">
        <v>43101</v>
      </c>
      <c r="Y3054" s="29" t="s">
        <v>1985</v>
      </c>
    </row>
    <row r="3055" spans="1:25" x14ac:dyDescent="0.25">
      <c r="A3055" s="28" t="s">
        <v>2111</v>
      </c>
      <c r="B3055" s="29" t="s">
        <v>2112</v>
      </c>
      <c r="C3055" s="29" t="s">
        <v>678</v>
      </c>
      <c r="D3055" s="29" t="s">
        <v>2221</v>
      </c>
      <c r="E3055" s="29" t="s">
        <v>679</v>
      </c>
      <c r="F3055" s="29" t="s">
        <v>680</v>
      </c>
      <c r="G3055" s="29" t="s">
        <v>1975</v>
      </c>
      <c r="H3055" s="30">
        <v>43466</v>
      </c>
      <c r="I3055" s="30">
        <v>46022</v>
      </c>
      <c r="J3055" s="30" t="s">
        <v>1921</v>
      </c>
      <c r="K3055" s="29" t="s">
        <v>2213</v>
      </c>
      <c r="L3055" s="29" t="s">
        <v>2115</v>
      </c>
      <c r="M3055" s="29" t="s">
        <v>1978</v>
      </c>
      <c r="N3055" s="29" t="s">
        <v>1988</v>
      </c>
      <c r="O3055" s="29" t="s">
        <v>1989</v>
      </c>
      <c r="P3055" s="29" t="s">
        <v>1981</v>
      </c>
      <c r="Q3055" s="29" t="s">
        <v>1982</v>
      </c>
      <c r="R3055" s="30">
        <v>44939</v>
      </c>
      <c r="S3055" s="30">
        <v>45224</v>
      </c>
      <c r="T3055" s="30">
        <v>45200</v>
      </c>
      <c r="U3055" s="30">
        <v>45330</v>
      </c>
      <c r="V3055" s="29" t="s">
        <v>1983</v>
      </c>
      <c r="W3055" s="29" t="s">
        <v>1984</v>
      </c>
      <c r="X3055" s="30">
        <v>43101</v>
      </c>
      <c r="Y3055" s="29" t="s">
        <v>1985</v>
      </c>
    </row>
    <row r="3056" spans="1:25" x14ac:dyDescent="0.25">
      <c r="A3056" s="28" t="s">
        <v>2111</v>
      </c>
      <c r="B3056" s="29" t="s">
        <v>2112</v>
      </c>
      <c r="C3056" s="29" t="s">
        <v>678</v>
      </c>
      <c r="D3056" s="29" t="s">
        <v>2221</v>
      </c>
      <c r="E3056" s="29" t="s">
        <v>679</v>
      </c>
      <c r="F3056" s="29" t="s">
        <v>680</v>
      </c>
      <c r="G3056" s="29" t="s">
        <v>1975</v>
      </c>
      <c r="H3056" s="30">
        <v>43466</v>
      </c>
      <c r="I3056" s="30">
        <v>46022</v>
      </c>
      <c r="J3056" s="30" t="s">
        <v>1921</v>
      </c>
      <c r="K3056" s="29" t="s">
        <v>2213</v>
      </c>
      <c r="L3056" s="29" t="s">
        <v>2115</v>
      </c>
      <c r="M3056" s="29" t="s">
        <v>1978</v>
      </c>
      <c r="N3056" s="29" t="s">
        <v>1990</v>
      </c>
      <c r="O3056" s="29" t="s">
        <v>1991</v>
      </c>
      <c r="P3056" s="29" t="s">
        <v>1981</v>
      </c>
      <c r="Q3056" s="29" t="s">
        <v>1982</v>
      </c>
      <c r="R3056" s="30">
        <v>44949</v>
      </c>
      <c r="S3056" s="30">
        <v>45433</v>
      </c>
      <c r="T3056" s="30">
        <v>45504</v>
      </c>
      <c r="U3056" s="30">
        <v>45559</v>
      </c>
      <c r="V3056" s="29" t="s">
        <v>1983</v>
      </c>
      <c r="W3056" s="29" t="s">
        <v>1984</v>
      </c>
      <c r="X3056" s="30">
        <v>43101</v>
      </c>
      <c r="Y3056" s="29" t="s">
        <v>1985</v>
      </c>
    </row>
    <row r="3057" spans="1:25" x14ac:dyDescent="0.25">
      <c r="A3057" s="28" t="s">
        <v>2111</v>
      </c>
      <c r="B3057" s="29" t="s">
        <v>2112</v>
      </c>
      <c r="C3057" s="29" t="s">
        <v>678</v>
      </c>
      <c r="D3057" s="29" t="s">
        <v>2221</v>
      </c>
      <c r="E3057" s="29" t="s">
        <v>679</v>
      </c>
      <c r="F3057" s="29" t="s">
        <v>680</v>
      </c>
      <c r="G3057" s="29" t="s">
        <v>1975</v>
      </c>
      <c r="H3057" s="30">
        <v>43466</v>
      </c>
      <c r="I3057" s="30">
        <v>46022</v>
      </c>
      <c r="J3057" s="30" t="s">
        <v>1921</v>
      </c>
      <c r="K3057" s="29" t="s">
        <v>2213</v>
      </c>
      <c r="L3057" s="29" t="s">
        <v>2115</v>
      </c>
      <c r="M3057" s="29" t="s">
        <v>1978</v>
      </c>
      <c r="N3057" s="29" t="s">
        <v>1992</v>
      </c>
      <c r="O3057" s="29" t="s">
        <v>1993</v>
      </c>
      <c r="P3057" s="29" t="s">
        <v>1981</v>
      </c>
      <c r="Q3057" s="29" t="s">
        <v>1982</v>
      </c>
      <c r="R3057" s="30">
        <v>45566</v>
      </c>
      <c r="S3057" s="30"/>
      <c r="T3057" s="30">
        <v>45580</v>
      </c>
      <c r="U3057" s="30"/>
      <c r="V3057" s="29" t="s">
        <v>1983</v>
      </c>
      <c r="W3057" s="29" t="s">
        <v>1984</v>
      </c>
      <c r="X3057" s="30">
        <v>43101</v>
      </c>
      <c r="Y3057" s="29" t="s">
        <v>1985</v>
      </c>
    </row>
    <row r="3058" spans="1:25" x14ac:dyDescent="0.25">
      <c r="A3058" s="28" t="s">
        <v>2111</v>
      </c>
      <c r="B3058" s="29" t="s">
        <v>2112</v>
      </c>
      <c r="C3058" s="29" t="s">
        <v>678</v>
      </c>
      <c r="D3058" s="29" t="s">
        <v>2221</v>
      </c>
      <c r="E3058" s="29" t="s">
        <v>679</v>
      </c>
      <c r="F3058" s="29" t="s">
        <v>680</v>
      </c>
      <c r="G3058" s="29" t="s">
        <v>1975</v>
      </c>
      <c r="H3058" s="30">
        <v>43466</v>
      </c>
      <c r="I3058" s="30">
        <v>46022</v>
      </c>
      <c r="J3058" s="30" t="s">
        <v>1921</v>
      </c>
      <c r="K3058" s="29" t="s">
        <v>2213</v>
      </c>
      <c r="L3058" s="29" t="s">
        <v>2115</v>
      </c>
      <c r="M3058" s="29" t="s">
        <v>1978</v>
      </c>
      <c r="N3058" s="29" t="s">
        <v>1994</v>
      </c>
      <c r="O3058" s="29" t="s">
        <v>1995</v>
      </c>
      <c r="P3058" s="29" t="s">
        <v>1981</v>
      </c>
      <c r="Q3058" s="29" t="s">
        <v>1982</v>
      </c>
      <c r="R3058" s="30">
        <v>45581</v>
      </c>
      <c r="S3058" s="30"/>
      <c r="T3058" s="30">
        <v>46111</v>
      </c>
      <c r="U3058" s="30"/>
      <c r="V3058" s="29" t="s">
        <v>1983</v>
      </c>
      <c r="W3058" s="29" t="s">
        <v>1984</v>
      </c>
      <c r="X3058" s="30">
        <v>43101</v>
      </c>
      <c r="Y3058" s="29" t="s">
        <v>1985</v>
      </c>
    </row>
    <row r="3059" spans="1:25" x14ac:dyDescent="0.25">
      <c r="A3059" s="28" t="s">
        <v>2111</v>
      </c>
      <c r="B3059" s="29" t="s">
        <v>2112</v>
      </c>
      <c r="C3059" s="29" t="s">
        <v>678</v>
      </c>
      <c r="D3059" s="29" t="s">
        <v>2221</v>
      </c>
      <c r="E3059" s="29" t="s">
        <v>679</v>
      </c>
      <c r="F3059" s="29" t="s">
        <v>680</v>
      </c>
      <c r="G3059" s="29" t="s">
        <v>1975</v>
      </c>
      <c r="H3059" s="30">
        <v>43466</v>
      </c>
      <c r="I3059" s="30">
        <v>46022</v>
      </c>
      <c r="J3059" s="30" t="s">
        <v>1921</v>
      </c>
      <c r="K3059" s="29" t="s">
        <v>2213</v>
      </c>
      <c r="L3059" s="29" t="s">
        <v>2115</v>
      </c>
      <c r="M3059" s="29" t="s">
        <v>1978</v>
      </c>
      <c r="N3059" s="29" t="s">
        <v>1996</v>
      </c>
      <c r="O3059" s="29" t="s">
        <v>1997</v>
      </c>
      <c r="P3059" s="29" t="s">
        <v>1981</v>
      </c>
      <c r="Q3059" s="29" t="s">
        <v>1982</v>
      </c>
      <c r="R3059" s="30">
        <v>46113</v>
      </c>
      <c r="S3059" s="30"/>
      <c r="T3059" s="30">
        <v>46295</v>
      </c>
      <c r="U3059" s="30"/>
      <c r="V3059" s="29" t="s">
        <v>1983</v>
      </c>
      <c r="W3059" s="29" t="s">
        <v>1984</v>
      </c>
      <c r="X3059" s="30">
        <v>43101</v>
      </c>
      <c r="Y3059" s="29" t="s">
        <v>1985</v>
      </c>
    </row>
    <row r="3060" spans="1:25" x14ac:dyDescent="0.25">
      <c r="A3060" s="28" t="s">
        <v>2111</v>
      </c>
      <c r="B3060" s="29" t="s">
        <v>2112</v>
      </c>
      <c r="C3060" s="29" t="s">
        <v>675</v>
      </c>
      <c r="D3060" s="29" t="s">
        <v>2220</v>
      </c>
      <c r="E3060" s="29" t="s">
        <v>676</v>
      </c>
      <c r="F3060" s="29" t="s">
        <v>677</v>
      </c>
      <c r="G3060" s="29" t="s">
        <v>1975</v>
      </c>
      <c r="H3060" s="30">
        <v>43466</v>
      </c>
      <c r="I3060" s="30">
        <v>45291</v>
      </c>
      <c r="J3060" s="30" t="s">
        <v>1921</v>
      </c>
      <c r="K3060" s="29" t="s">
        <v>2213</v>
      </c>
      <c r="L3060" s="29" t="s">
        <v>2115</v>
      </c>
      <c r="M3060" s="29" t="s">
        <v>1978</v>
      </c>
      <c r="N3060" s="29" t="s">
        <v>1979</v>
      </c>
      <c r="O3060" s="29" t="s">
        <v>1980</v>
      </c>
      <c r="P3060" s="29" t="s">
        <v>1981</v>
      </c>
      <c r="Q3060" s="29" t="s">
        <v>1982</v>
      </c>
      <c r="R3060" s="30">
        <v>43101</v>
      </c>
      <c r="S3060" s="30">
        <v>44176</v>
      </c>
      <c r="T3060" s="30">
        <v>43281</v>
      </c>
      <c r="U3060" s="30">
        <v>44729</v>
      </c>
      <c r="V3060" s="29" t="s">
        <v>1983</v>
      </c>
      <c r="W3060" s="29" t="s">
        <v>1984</v>
      </c>
      <c r="X3060" s="30">
        <v>43101</v>
      </c>
      <c r="Y3060" s="29" t="s">
        <v>2002</v>
      </c>
    </row>
    <row r="3061" spans="1:25" x14ac:dyDescent="0.25">
      <c r="A3061" s="28" t="s">
        <v>2111</v>
      </c>
      <c r="B3061" s="29" t="s">
        <v>2112</v>
      </c>
      <c r="C3061" s="29" t="s">
        <v>675</v>
      </c>
      <c r="D3061" s="29" t="s">
        <v>2220</v>
      </c>
      <c r="E3061" s="29" t="s">
        <v>676</v>
      </c>
      <c r="F3061" s="29" t="s">
        <v>677</v>
      </c>
      <c r="G3061" s="29" t="s">
        <v>1975</v>
      </c>
      <c r="H3061" s="30">
        <v>43466</v>
      </c>
      <c r="I3061" s="30">
        <v>45291</v>
      </c>
      <c r="J3061" s="30" t="s">
        <v>1921</v>
      </c>
      <c r="K3061" s="29" t="s">
        <v>2213</v>
      </c>
      <c r="L3061" s="29" t="s">
        <v>2115</v>
      </c>
      <c r="M3061" s="29" t="s">
        <v>1978</v>
      </c>
      <c r="N3061" s="29" t="s">
        <v>1986</v>
      </c>
      <c r="O3061" s="29" t="s">
        <v>1987</v>
      </c>
      <c r="P3061" s="29" t="s">
        <v>1981</v>
      </c>
      <c r="Q3061" s="29" t="s">
        <v>1982</v>
      </c>
      <c r="R3061" s="30">
        <v>43282</v>
      </c>
      <c r="S3061" s="30">
        <v>44176</v>
      </c>
      <c r="T3061" s="30">
        <v>43465</v>
      </c>
      <c r="U3061" s="30">
        <v>44729</v>
      </c>
      <c r="V3061" s="29" t="s">
        <v>1983</v>
      </c>
      <c r="W3061" s="29" t="s">
        <v>1984</v>
      </c>
      <c r="X3061" s="30">
        <v>43101</v>
      </c>
      <c r="Y3061" s="29" t="s">
        <v>2002</v>
      </c>
    </row>
    <row r="3062" spans="1:25" x14ac:dyDescent="0.25">
      <c r="A3062" s="28" t="s">
        <v>2111</v>
      </c>
      <c r="B3062" s="29" t="s">
        <v>2112</v>
      </c>
      <c r="C3062" s="29" t="s">
        <v>675</v>
      </c>
      <c r="D3062" s="29" t="s">
        <v>2220</v>
      </c>
      <c r="E3062" s="29" t="s">
        <v>676</v>
      </c>
      <c r="F3062" s="29" t="s">
        <v>677</v>
      </c>
      <c r="G3062" s="29" t="s">
        <v>1975</v>
      </c>
      <c r="H3062" s="30">
        <v>43466</v>
      </c>
      <c r="I3062" s="30">
        <v>45291</v>
      </c>
      <c r="J3062" s="30" t="s">
        <v>1921</v>
      </c>
      <c r="K3062" s="29" t="s">
        <v>2213</v>
      </c>
      <c r="L3062" s="29" t="s">
        <v>2115</v>
      </c>
      <c r="M3062" s="29" t="s">
        <v>1978</v>
      </c>
      <c r="N3062" s="29" t="s">
        <v>1988</v>
      </c>
      <c r="O3062" s="29" t="s">
        <v>1989</v>
      </c>
      <c r="P3062" s="29" t="s">
        <v>1981</v>
      </c>
      <c r="Q3062" s="29" t="s">
        <v>1982</v>
      </c>
      <c r="R3062" s="30">
        <v>43466</v>
      </c>
      <c r="S3062" s="30">
        <v>44176</v>
      </c>
      <c r="T3062" s="30">
        <v>43646</v>
      </c>
      <c r="U3062" s="30">
        <v>44729</v>
      </c>
      <c r="V3062" s="29" t="s">
        <v>1983</v>
      </c>
      <c r="W3062" s="29" t="s">
        <v>1984</v>
      </c>
      <c r="X3062" s="30">
        <v>43101</v>
      </c>
      <c r="Y3062" s="29" t="s">
        <v>2002</v>
      </c>
    </row>
    <row r="3063" spans="1:25" x14ac:dyDescent="0.25">
      <c r="A3063" s="28" t="s">
        <v>2111</v>
      </c>
      <c r="B3063" s="29" t="s">
        <v>2112</v>
      </c>
      <c r="C3063" s="29" t="s">
        <v>675</v>
      </c>
      <c r="D3063" s="29" t="s">
        <v>2220</v>
      </c>
      <c r="E3063" s="29" t="s">
        <v>676</v>
      </c>
      <c r="F3063" s="29" t="s">
        <v>677</v>
      </c>
      <c r="G3063" s="29" t="s">
        <v>1975</v>
      </c>
      <c r="H3063" s="30">
        <v>43466</v>
      </c>
      <c r="I3063" s="30">
        <v>45291</v>
      </c>
      <c r="J3063" s="30" t="s">
        <v>1921</v>
      </c>
      <c r="K3063" s="29" t="s">
        <v>2213</v>
      </c>
      <c r="L3063" s="29" t="s">
        <v>2115</v>
      </c>
      <c r="M3063" s="29" t="s">
        <v>1978</v>
      </c>
      <c r="N3063" s="29" t="s">
        <v>1990</v>
      </c>
      <c r="O3063" s="29" t="s">
        <v>1991</v>
      </c>
      <c r="P3063" s="29" t="s">
        <v>1981</v>
      </c>
      <c r="Q3063" s="29" t="s">
        <v>1982</v>
      </c>
      <c r="R3063" s="30">
        <v>43647</v>
      </c>
      <c r="S3063" s="30">
        <v>44176</v>
      </c>
      <c r="T3063" s="30">
        <v>43830</v>
      </c>
      <c r="U3063" s="30">
        <v>44729</v>
      </c>
      <c r="V3063" s="29" t="s">
        <v>1983</v>
      </c>
      <c r="W3063" s="29" t="s">
        <v>1984</v>
      </c>
      <c r="X3063" s="30">
        <v>43101</v>
      </c>
      <c r="Y3063" s="29" t="s">
        <v>2002</v>
      </c>
    </row>
    <row r="3064" spans="1:25" x14ac:dyDescent="0.25">
      <c r="A3064" s="28" t="s">
        <v>2111</v>
      </c>
      <c r="B3064" s="29" t="s">
        <v>2112</v>
      </c>
      <c r="C3064" s="29" t="s">
        <v>675</v>
      </c>
      <c r="D3064" s="29" t="s">
        <v>2220</v>
      </c>
      <c r="E3064" s="29" t="s">
        <v>676</v>
      </c>
      <c r="F3064" s="29" t="s">
        <v>677</v>
      </c>
      <c r="G3064" s="29" t="s">
        <v>1975</v>
      </c>
      <c r="H3064" s="30">
        <v>43466</v>
      </c>
      <c r="I3064" s="30">
        <v>45291</v>
      </c>
      <c r="J3064" s="30" t="s">
        <v>1921</v>
      </c>
      <c r="K3064" s="29" t="s">
        <v>2213</v>
      </c>
      <c r="L3064" s="29" t="s">
        <v>2115</v>
      </c>
      <c r="M3064" s="29" t="s">
        <v>1978</v>
      </c>
      <c r="N3064" s="29" t="s">
        <v>1992</v>
      </c>
      <c r="O3064" s="29" t="s">
        <v>1993</v>
      </c>
      <c r="P3064" s="29" t="s">
        <v>1981</v>
      </c>
      <c r="Q3064" s="29" t="s">
        <v>1982</v>
      </c>
      <c r="R3064" s="30">
        <v>44866</v>
      </c>
      <c r="S3064" s="30">
        <v>44910</v>
      </c>
      <c r="T3064" s="30">
        <v>45107</v>
      </c>
      <c r="U3064" s="30">
        <v>45106</v>
      </c>
      <c r="V3064" s="29" t="s">
        <v>1983</v>
      </c>
      <c r="W3064" s="29" t="s">
        <v>1984</v>
      </c>
      <c r="X3064" s="30">
        <v>43101</v>
      </c>
      <c r="Y3064" s="29" t="s">
        <v>2002</v>
      </c>
    </row>
    <row r="3065" spans="1:25" x14ac:dyDescent="0.25">
      <c r="A3065" s="28" t="s">
        <v>2111</v>
      </c>
      <c r="B3065" s="29" t="s">
        <v>2112</v>
      </c>
      <c r="C3065" s="29" t="s">
        <v>675</v>
      </c>
      <c r="D3065" s="29" t="s">
        <v>2220</v>
      </c>
      <c r="E3065" s="29" t="s">
        <v>676</v>
      </c>
      <c r="F3065" s="29" t="s">
        <v>677</v>
      </c>
      <c r="G3065" s="29" t="s">
        <v>1975</v>
      </c>
      <c r="H3065" s="30">
        <v>43466</v>
      </c>
      <c r="I3065" s="30">
        <v>45291</v>
      </c>
      <c r="J3065" s="30" t="s">
        <v>1921</v>
      </c>
      <c r="K3065" s="29" t="s">
        <v>2213</v>
      </c>
      <c r="L3065" s="29" t="s">
        <v>2115</v>
      </c>
      <c r="M3065" s="29" t="s">
        <v>1978</v>
      </c>
      <c r="N3065" s="29" t="s">
        <v>1994</v>
      </c>
      <c r="O3065" s="29" t="s">
        <v>1995</v>
      </c>
      <c r="P3065" s="29" t="s">
        <v>1981</v>
      </c>
      <c r="Q3065" s="29" t="s">
        <v>1982</v>
      </c>
      <c r="R3065" s="30">
        <v>45299</v>
      </c>
      <c r="S3065" s="30">
        <v>45299</v>
      </c>
      <c r="T3065" s="30">
        <v>46203</v>
      </c>
      <c r="U3065" s="30"/>
      <c r="V3065" s="29" t="s">
        <v>1983</v>
      </c>
      <c r="W3065" s="29" t="s">
        <v>1984</v>
      </c>
      <c r="X3065" s="30">
        <v>43101</v>
      </c>
      <c r="Y3065" s="29" t="s">
        <v>2002</v>
      </c>
    </row>
    <row r="3066" spans="1:25" x14ac:dyDescent="0.25">
      <c r="A3066" s="28" t="s">
        <v>2111</v>
      </c>
      <c r="B3066" s="29" t="s">
        <v>2112</v>
      </c>
      <c r="C3066" s="29" t="s">
        <v>675</v>
      </c>
      <c r="D3066" s="29" t="s">
        <v>2220</v>
      </c>
      <c r="E3066" s="29" t="s">
        <v>676</v>
      </c>
      <c r="F3066" s="29" t="s">
        <v>677</v>
      </c>
      <c r="G3066" s="29" t="s">
        <v>1975</v>
      </c>
      <c r="H3066" s="30">
        <v>43466</v>
      </c>
      <c r="I3066" s="30">
        <v>45291</v>
      </c>
      <c r="J3066" s="30" t="s">
        <v>1921</v>
      </c>
      <c r="K3066" s="29" t="s">
        <v>2213</v>
      </c>
      <c r="L3066" s="29" t="s">
        <v>2115</v>
      </c>
      <c r="M3066" s="29" t="s">
        <v>1978</v>
      </c>
      <c r="N3066" s="29" t="s">
        <v>1996</v>
      </c>
      <c r="O3066" s="29" t="s">
        <v>1997</v>
      </c>
      <c r="P3066" s="29" t="s">
        <v>1981</v>
      </c>
      <c r="Q3066" s="29" t="s">
        <v>1982</v>
      </c>
      <c r="R3066" s="30">
        <v>45489</v>
      </c>
      <c r="S3066" s="30">
        <v>45489</v>
      </c>
      <c r="T3066" s="30">
        <v>46387</v>
      </c>
      <c r="U3066" s="30"/>
      <c r="V3066" s="29" t="s">
        <v>1983</v>
      </c>
      <c r="W3066" s="29" t="s">
        <v>1984</v>
      </c>
      <c r="X3066" s="30">
        <v>43101</v>
      </c>
      <c r="Y3066" s="29" t="s">
        <v>2002</v>
      </c>
    </row>
    <row r="3067" spans="1:25" x14ac:dyDescent="0.25">
      <c r="A3067" s="28" t="s">
        <v>2111</v>
      </c>
      <c r="B3067" s="29" t="s">
        <v>2112</v>
      </c>
      <c r="C3067" s="29" t="s">
        <v>663</v>
      </c>
      <c r="D3067" s="29" t="s">
        <v>2216</v>
      </c>
      <c r="E3067" s="29" t="s">
        <v>664</v>
      </c>
      <c r="F3067" s="29" t="s">
        <v>665</v>
      </c>
      <c r="G3067" s="29" t="s">
        <v>1975</v>
      </c>
      <c r="H3067" s="30">
        <v>42491</v>
      </c>
      <c r="I3067" s="30">
        <v>46022</v>
      </c>
      <c r="J3067" s="30" t="s">
        <v>1921</v>
      </c>
      <c r="K3067" s="29" t="s">
        <v>2213</v>
      </c>
      <c r="L3067" s="29" t="s">
        <v>2115</v>
      </c>
      <c r="M3067" s="29" t="s">
        <v>1978</v>
      </c>
      <c r="N3067" s="29" t="s">
        <v>1979</v>
      </c>
      <c r="O3067" s="29" t="s">
        <v>1980</v>
      </c>
      <c r="P3067" s="29" t="s">
        <v>1981</v>
      </c>
      <c r="Q3067" s="29" t="s">
        <v>1982</v>
      </c>
      <c r="R3067" s="30">
        <v>44256</v>
      </c>
      <c r="S3067" s="30">
        <v>44256</v>
      </c>
      <c r="T3067" s="30">
        <v>44834</v>
      </c>
      <c r="U3067" s="30">
        <v>45240</v>
      </c>
      <c r="V3067" s="29" t="s">
        <v>1983</v>
      </c>
      <c r="W3067" s="29" t="s">
        <v>1984</v>
      </c>
      <c r="X3067" s="30">
        <v>42491</v>
      </c>
      <c r="Y3067" s="29" t="s">
        <v>1985</v>
      </c>
    </row>
    <row r="3068" spans="1:25" x14ac:dyDescent="0.25">
      <c r="A3068" s="28" t="s">
        <v>2111</v>
      </c>
      <c r="B3068" s="29" t="s">
        <v>2112</v>
      </c>
      <c r="C3068" s="29" t="s">
        <v>663</v>
      </c>
      <c r="D3068" s="29" t="s">
        <v>2216</v>
      </c>
      <c r="E3068" s="29" t="s">
        <v>664</v>
      </c>
      <c r="F3068" s="29" t="s">
        <v>665</v>
      </c>
      <c r="G3068" s="29" t="s">
        <v>1975</v>
      </c>
      <c r="H3068" s="30">
        <v>42491</v>
      </c>
      <c r="I3068" s="30">
        <v>46022</v>
      </c>
      <c r="J3068" s="30" t="s">
        <v>1921</v>
      </c>
      <c r="K3068" s="29" t="s">
        <v>2213</v>
      </c>
      <c r="L3068" s="29" t="s">
        <v>2115</v>
      </c>
      <c r="M3068" s="29" t="s">
        <v>1978</v>
      </c>
      <c r="N3068" s="29" t="s">
        <v>1986</v>
      </c>
      <c r="O3068" s="29" t="s">
        <v>1987</v>
      </c>
      <c r="P3068" s="29" t="s">
        <v>1981</v>
      </c>
      <c r="Q3068" s="29" t="s">
        <v>1982</v>
      </c>
      <c r="R3068" s="30">
        <v>45474</v>
      </c>
      <c r="S3068" s="30"/>
      <c r="T3068" s="30">
        <v>45747</v>
      </c>
      <c r="U3068" s="30"/>
      <c r="V3068" s="29" t="s">
        <v>1983</v>
      </c>
      <c r="W3068" s="29" t="s">
        <v>1984</v>
      </c>
      <c r="X3068" s="30">
        <v>42491</v>
      </c>
      <c r="Y3068" s="29" t="s">
        <v>1985</v>
      </c>
    </row>
    <row r="3069" spans="1:25" x14ac:dyDescent="0.25">
      <c r="A3069" s="28" t="s">
        <v>2111</v>
      </c>
      <c r="B3069" s="29" t="s">
        <v>2112</v>
      </c>
      <c r="C3069" s="29" t="s">
        <v>663</v>
      </c>
      <c r="D3069" s="29" t="s">
        <v>2216</v>
      </c>
      <c r="E3069" s="29" t="s">
        <v>664</v>
      </c>
      <c r="F3069" s="29" t="s">
        <v>665</v>
      </c>
      <c r="G3069" s="29" t="s">
        <v>1975</v>
      </c>
      <c r="H3069" s="30">
        <v>42491</v>
      </c>
      <c r="I3069" s="30">
        <v>46022</v>
      </c>
      <c r="J3069" s="30" t="s">
        <v>1921</v>
      </c>
      <c r="K3069" s="29" t="s">
        <v>2213</v>
      </c>
      <c r="L3069" s="29" t="s">
        <v>2115</v>
      </c>
      <c r="M3069" s="29" t="s">
        <v>1978</v>
      </c>
      <c r="N3069" s="29" t="s">
        <v>1988</v>
      </c>
      <c r="O3069" s="29" t="s">
        <v>1989</v>
      </c>
      <c r="P3069" s="29" t="s">
        <v>1981</v>
      </c>
      <c r="Q3069" s="29" t="s">
        <v>1982</v>
      </c>
      <c r="R3069" s="30">
        <v>45474</v>
      </c>
      <c r="S3069" s="30"/>
      <c r="T3069" s="30">
        <v>45747</v>
      </c>
      <c r="U3069" s="30"/>
      <c r="V3069" s="29" t="s">
        <v>1983</v>
      </c>
      <c r="W3069" s="29" t="s">
        <v>1984</v>
      </c>
      <c r="X3069" s="30">
        <v>42491</v>
      </c>
      <c r="Y3069" s="29" t="s">
        <v>1985</v>
      </c>
    </row>
    <row r="3070" spans="1:25" x14ac:dyDescent="0.25">
      <c r="A3070" s="28" t="s">
        <v>2111</v>
      </c>
      <c r="B3070" s="29" t="s">
        <v>2112</v>
      </c>
      <c r="C3070" s="29" t="s">
        <v>663</v>
      </c>
      <c r="D3070" s="29" t="s">
        <v>2216</v>
      </c>
      <c r="E3070" s="29" t="s">
        <v>664</v>
      </c>
      <c r="F3070" s="29" t="s">
        <v>665</v>
      </c>
      <c r="G3070" s="29" t="s">
        <v>1975</v>
      </c>
      <c r="H3070" s="30">
        <v>42491</v>
      </c>
      <c r="I3070" s="30">
        <v>46022</v>
      </c>
      <c r="J3070" s="30" t="s">
        <v>1921</v>
      </c>
      <c r="K3070" s="29" t="s">
        <v>2213</v>
      </c>
      <c r="L3070" s="29" t="s">
        <v>2115</v>
      </c>
      <c r="M3070" s="29" t="s">
        <v>1978</v>
      </c>
      <c r="N3070" s="29" t="s">
        <v>1990</v>
      </c>
      <c r="O3070" s="29" t="s">
        <v>1991</v>
      </c>
      <c r="P3070" s="29" t="s">
        <v>1981</v>
      </c>
      <c r="Q3070" s="29" t="s">
        <v>1982</v>
      </c>
      <c r="R3070" s="30">
        <v>44866</v>
      </c>
      <c r="S3070" s="30">
        <v>44866</v>
      </c>
      <c r="T3070" s="30">
        <v>45930</v>
      </c>
      <c r="U3070" s="30"/>
      <c r="V3070" s="29" t="s">
        <v>1983</v>
      </c>
      <c r="W3070" s="29" t="s">
        <v>1984</v>
      </c>
      <c r="X3070" s="30">
        <v>42491</v>
      </c>
      <c r="Y3070" s="29" t="s">
        <v>1985</v>
      </c>
    </row>
    <row r="3071" spans="1:25" x14ac:dyDescent="0.25">
      <c r="A3071" s="28" t="s">
        <v>2111</v>
      </c>
      <c r="B3071" s="29" t="s">
        <v>2112</v>
      </c>
      <c r="C3071" s="29" t="s">
        <v>663</v>
      </c>
      <c r="D3071" s="29" t="s">
        <v>2216</v>
      </c>
      <c r="E3071" s="29" t="s">
        <v>664</v>
      </c>
      <c r="F3071" s="29" t="s">
        <v>665</v>
      </c>
      <c r="G3071" s="29" t="s">
        <v>1975</v>
      </c>
      <c r="H3071" s="30">
        <v>42491</v>
      </c>
      <c r="I3071" s="30">
        <v>46022</v>
      </c>
      <c r="J3071" s="30" t="s">
        <v>1921</v>
      </c>
      <c r="K3071" s="29" t="s">
        <v>2213</v>
      </c>
      <c r="L3071" s="29" t="s">
        <v>2115</v>
      </c>
      <c r="M3071" s="29" t="s">
        <v>1978</v>
      </c>
      <c r="N3071" s="29" t="s">
        <v>1992</v>
      </c>
      <c r="O3071" s="29" t="s">
        <v>1993</v>
      </c>
      <c r="P3071" s="29" t="s">
        <v>1981</v>
      </c>
      <c r="Q3071" s="29" t="s">
        <v>1982</v>
      </c>
      <c r="R3071" s="30">
        <v>45658</v>
      </c>
      <c r="S3071" s="30"/>
      <c r="T3071" s="30">
        <v>46037</v>
      </c>
      <c r="U3071" s="30"/>
      <c r="V3071" s="29" t="s">
        <v>1983</v>
      </c>
      <c r="W3071" s="29" t="s">
        <v>1984</v>
      </c>
      <c r="X3071" s="30">
        <v>42491</v>
      </c>
      <c r="Y3071" s="29" t="s">
        <v>1985</v>
      </c>
    </row>
    <row r="3072" spans="1:25" x14ac:dyDescent="0.25">
      <c r="A3072" s="28" t="s">
        <v>2111</v>
      </c>
      <c r="B3072" s="29" t="s">
        <v>2112</v>
      </c>
      <c r="C3072" s="29" t="s">
        <v>663</v>
      </c>
      <c r="D3072" s="29" t="s">
        <v>2216</v>
      </c>
      <c r="E3072" s="29" t="s">
        <v>664</v>
      </c>
      <c r="F3072" s="29" t="s">
        <v>665</v>
      </c>
      <c r="G3072" s="29" t="s">
        <v>1975</v>
      </c>
      <c r="H3072" s="30">
        <v>42491</v>
      </c>
      <c r="I3072" s="30">
        <v>46022</v>
      </c>
      <c r="J3072" s="30" t="s">
        <v>1921</v>
      </c>
      <c r="K3072" s="29" t="s">
        <v>2213</v>
      </c>
      <c r="L3072" s="29" t="s">
        <v>2115</v>
      </c>
      <c r="M3072" s="29" t="s">
        <v>1978</v>
      </c>
      <c r="N3072" s="29" t="s">
        <v>1994</v>
      </c>
      <c r="O3072" s="29" t="s">
        <v>1995</v>
      </c>
      <c r="P3072" s="29" t="s">
        <v>1981</v>
      </c>
      <c r="Q3072" s="29" t="s">
        <v>1982</v>
      </c>
      <c r="R3072" s="30">
        <v>45689</v>
      </c>
      <c r="S3072" s="30"/>
      <c r="T3072" s="30">
        <v>46568</v>
      </c>
      <c r="U3072" s="30"/>
      <c r="V3072" s="29" t="s">
        <v>1983</v>
      </c>
      <c r="W3072" s="29" t="s">
        <v>1984</v>
      </c>
      <c r="X3072" s="30">
        <v>42491</v>
      </c>
      <c r="Y3072" s="29" t="s">
        <v>1985</v>
      </c>
    </row>
    <row r="3073" spans="1:25" x14ac:dyDescent="0.25">
      <c r="A3073" s="28" t="s">
        <v>2111</v>
      </c>
      <c r="B3073" s="29" t="s">
        <v>2112</v>
      </c>
      <c r="C3073" s="29" t="s">
        <v>663</v>
      </c>
      <c r="D3073" s="29" t="s">
        <v>2216</v>
      </c>
      <c r="E3073" s="29" t="s">
        <v>664</v>
      </c>
      <c r="F3073" s="29" t="s">
        <v>665</v>
      </c>
      <c r="G3073" s="29" t="s">
        <v>1975</v>
      </c>
      <c r="H3073" s="30">
        <v>42491</v>
      </c>
      <c r="I3073" s="30">
        <v>46022</v>
      </c>
      <c r="J3073" s="30" t="s">
        <v>1921</v>
      </c>
      <c r="K3073" s="29" t="s">
        <v>2213</v>
      </c>
      <c r="L3073" s="29" t="s">
        <v>2115</v>
      </c>
      <c r="M3073" s="29" t="s">
        <v>1978</v>
      </c>
      <c r="N3073" s="29" t="s">
        <v>1996</v>
      </c>
      <c r="O3073" s="29" t="s">
        <v>1997</v>
      </c>
      <c r="P3073" s="29" t="s">
        <v>1981</v>
      </c>
      <c r="Q3073" s="29" t="s">
        <v>1982</v>
      </c>
      <c r="R3073" s="30">
        <v>45689</v>
      </c>
      <c r="S3073" s="30"/>
      <c r="T3073" s="30">
        <v>46741</v>
      </c>
      <c r="U3073" s="30"/>
      <c r="V3073" s="29" t="s">
        <v>1983</v>
      </c>
      <c r="W3073" s="29" t="s">
        <v>1984</v>
      </c>
      <c r="X3073" s="30">
        <v>42491</v>
      </c>
      <c r="Y3073" s="29" t="s">
        <v>1985</v>
      </c>
    </row>
    <row r="3074" spans="1:25" x14ac:dyDescent="0.25">
      <c r="A3074" s="28" t="s">
        <v>2111</v>
      </c>
      <c r="B3074" s="29" t="s">
        <v>2112</v>
      </c>
      <c r="C3074" s="29" t="s">
        <v>669</v>
      </c>
      <c r="D3074" s="29" t="s">
        <v>2218</v>
      </c>
      <c r="E3074" s="29" t="s">
        <v>670</v>
      </c>
      <c r="F3074" s="29" t="s">
        <v>671</v>
      </c>
      <c r="G3074" s="29" t="s">
        <v>1975</v>
      </c>
      <c r="H3074" s="30">
        <v>42491</v>
      </c>
      <c r="I3074" s="30">
        <v>46022</v>
      </c>
      <c r="J3074" s="30" t="s">
        <v>1921</v>
      </c>
      <c r="K3074" s="29" t="s">
        <v>2213</v>
      </c>
      <c r="L3074" s="29" t="s">
        <v>2115</v>
      </c>
      <c r="M3074" s="29" t="s">
        <v>1978</v>
      </c>
      <c r="N3074" s="29" t="s">
        <v>1979</v>
      </c>
      <c r="O3074" s="29" t="s">
        <v>1980</v>
      </c>
      <c r="P3074" s="29" t="s">
        <v>1981</v>
      </c>
      <c r="Q3074" s="29" t="s">
        <v>1982</v>
      </c>
      <c r="R3074" s="30">
        <v>44256</v>
      </c>
      <c r="S3074" s="30">
        <v>44256</v>
      </c>
      <c r="T3074" s="30">
        <v>44834</v>
      </c>
      <c r="U3074" s="30">
        <v>44834</v>
      </c>
      <c r="V3074" s="29" t="s">
        <v>1983</v>
      </c>
      <c r="W3074" s="29" t="s">
        <v>1984</v>
      </c>
      <c r="X3074" s="30">
        <v>42491</v>
      </c>
      <c r="Y3074" s="29" t="s">
        <v>2002</v>
      </c>
    </row>
    <row r="3075" spans="1:25" x14ac:dyDescent="0.25">
      <c r="A3075" s="28" t="s">
        <v>2111</v>
      </c>
      <c r="B3075" s="29" t="s">
        <v>2112</v>
      </c>
      <c r="C3075" s="29" t="s">
        <v>669</v>
      </c>
      <c r="D3075" s="29" t="s">
        <v>2218</v>
      </c>
      <c r="E3075" s="29" t="s">
        <v>670</v>
      </c>
      <c r="F3075" s="29" t="s">
        <v>671</v>
      </c>
      <c r="G3075" s="29" t="s">
        <v>1975</v>
      </c>
      <c r="H3075" s="30">
        <v>42491</v>
      </c>
      <c r="I3075" s="30">
        <v>46022</v>
      </c>
      <c r="J3075" s="30" t="s">
        <v>1921</v>
      </c>
      <c r="K3075" s="29" t="s">
        <v>2213</v>
      </c>
      <c r="L3075" s="29" t="s">
        <v>2115</v>
      </c>
      <c r="M3075" s="29" t="s">
        <v>1978</v>
      </c>
      <c r="N3075" s="29" t="s">
        <v>1986</v>
      </c>
      <c r="O3075" s="29" t="s">
        <v>1987</v>
      </c>
      <c r="P3075" s="29" t="s">
        <v>1981</v>
      </c>
      <c r="Q3075" s="29" t="s">
        <v>1982</v>
      </c>
      <c r="R3075" s="30">
        <v>44256</v>
      </c>
      <c r="S3075" s="30">
        <v>44256</v>
      </c>
      <c r="T3075" s="30">
        <v>44834</v>
      </c>
      <c r="U3075" s="30">
        <v>44834</v>
      </c>
      <c r="V3075" s="29" t="s">
        <v>1983</v>
      </c>
      <c r="W3075" s="29" t="s">
        <v>1984</v>
      </c>
      <c r="X3075" s="30">
        <v>42491</v>
      </c>
      <c r="Y3075" s="29" t="s">
        <v>2002</v>
      </c>
    </row>
    <row r="3076" spans="1:25" x14ac:dyDescent="0.25">
      <c r="A3076" s="28" t="s">
        <v>2111</v>
      </c>
      <c r="B3076" s="29" t="s">
        <v>2112</v>
      </c>
      <c r="C3076" s="29" t="s">
        <v>669</v>
      </c>
      <c r="D3076" s="29" t="s">
        <v>2218</v>
      </c>
      <c r="E3076" s="29" t="s">
        <v>670</v>
      </c>
      <c r="F3076" s="29" t="s">
        <v>671</v>
      </c>
      <c r="G3076" s="29" t="s">
        <v>1975</v>
      </c>
      <c r="H3076" s="30">
        <v>42491</v>
      </c>
      <c r="I3076" s="30">
        <v>46022</v>
      </c>
      <c r="J3076" s="30" t="s">
        <v>1921</v>
      </c>
      <c r="K3076" s="29" t="s">
        <v>2213</v>
      </c>
      <c r="L3076" s="29" t="s">
        <v>2115</v>
      </c>
      <c r="M3076" s="29" t="s">
        <v>1978</v>
      </c>
      <c r="N3076" s="29" t="s">
        <v>1988</v>
      </c>
      <c r="O3076" s="29" t="s">
        <v>1989</v>
      </c>
      <c r="P3076" s="29" t="s">
        <v>1981</v>
      </c>
      <c r="Q3076" s="29" t="s">
        <v>1982</v>
      </c>
      <c r="R3076" s="30">
        <v>45337</v>
      </c>
      <c r="S3076" s="30">
        <v>45337</v>
      </c>
      <c r="T3076" s="30">
        <v>45657</v>
      </c>
      <c r="U3076" s="30"/>
      <c r="V3076" s="29" t="s">
        <v>1983</v>
      </c>
      <c r="W3076" s="29" t="s">
        <v>1984</v>
      </c>
      <c r="X3076" s="30">
        <v>42491</v>
      </c>
      <c r="Y3076" s="29" t="s">
        <v>2002</v>
      </c>
    </row>
    <row r="3077" spans="1:25" x14ac:dyDescent="0.25">
      <c r="A3077" s="28" t="s">
        <v>2111</v>
      </c>
      <c r="B3077" s="29" t="s">
        <v>2112</v>
      </c>
      <c r="C3077" s="29" t="s">
        <v>669</v>
      </c>
      <c r="D3077" s="29" t="s">
        <v>2218</v>
      </c>
      <c r="E3077" s="29" t="s">
        <v>670</v>
      </c>
      <c r="F3077" s="29" t="s">
        <v>671</v>
      </c>
      <c r="G3077" s="29" t="s">
        <v>1975</v>
      </c>
      <c r="H3077" s="30">
        <v>42491</v>
      </c>
      <c r="I3077" s="30">
        <v>46022</v>
      </c>
      <c r="J3077" s="30" t="s">
        <v>1921</v>
      </c>
      <c r="K3077" s="29" t="s">
        <v>2213</v>
      </c>
      <c r="L3077" s="29" t="s">
        <v>2115</v>
      </c>
      <c r="M3077" s="29" t="s">
        <v>1978</v>
      </c>
      <c r="N3077" s="29" t="s">
        <v>1990</v>
      </c>
      <c r="O3077" s="29" t="s">
        <v>1991</v>
      </c>
      <c r="P3077" s="29" t="s">
        <v>1981</v>
      </c>
      <c r="Q3077" s="29" t="s">
        <v>1982</v>
      </c>
      <c r="R3077" s="30">
        <v>45337</v>
      </c>
      <c r="S3077" s="30">
        <v>45337</v>
      </c>
      <c r="T3077" s="30">
        <v>45657</v>
      </c>
      <c r="U3077" s="30"/>
      <c r="V3077" s="29" t="s">
        <v>1983</v>
      </c>
      <c r="W3077" s="29" t="s">
        <v>1984</v>
      </c>
      <c r="X3077" s="30">
        <v>42491</v>
      </c>
      <c r="Y3077" s="29" t="s">
        <v>2002</v>
      </c>
    </row>
    <row r="3078" spans="1:25" x14ac:dyDescent="0.25">
      <c r="A3078" s="28" t="s">
        <v>2111</v>
      </c>
      <c r="B3078" s="29" t="s">
        <v>2112</v>
      </c>
      <c r="C3078" s="29" t="s">
        <v>669</v>
      </c>
      <c r="D3078" s="29" t="s">
        <v>2218</v>
      </c>
      <c r="E3078" s="29" t="s">
        <v>670</v>
      </c>
      <c r="F3078" s="29" t="s">
        <v>671</v>
      </c>
      <c r="G3078" s="29" t="s">
        <v>1975</v>
      </c>
      <c r="H3078" s="30">
        <v>42491</v>
      </c>
      <c r="I3078" s="30">
        <v>46022</v>
      </c>
      <c r="J3078" s="30" t="s">
        <v>1921</v>
      </c>
      <c r="K3078" s="29" t="s">
        <v>2213</v>
      </c>
      <c r="L3078" s="29" t="s">
        <v>2115</v>
      </c>
      <c r="M3078" s="29" t="s">
        <v>1978</v>
      </c>
      <c r="N3078" s="29" t="s">
        <v>1992</v>
      </c>
      <c r="O3078" s="29" t="s">
        <v>1993</v>
      </c>
      <c r="P3078" s="29" t="s">
        <v>1981</v>
      </c>
      <c r="Q3078" s="29" t="s">
        <v>1982</v>
      </c>
      <c r="R3078" s="30">
        <v>45392</v>
      </c>
      <c r="S3078" s="30">
        <v>45392</v>
      </c>
      <c r="T3078" s="30">
        <v>46325</v>
      </c>
      <c r="U3078" s="30"/>
      <c r="V3078" s="29" t="s">
        <v>1983</v>
      </c>
      <c r="W3078" s="29" t="s">
        <v>1984</v>
      </c>
      <c r="X3078" s="30">
        <v>42491</v>
      </c>
      <c r="Y3078" s="29" t="s">
        <v>2002</v>
      </c>
    </row>
    <row r="3079" spans="1:25" x14ac:dyDescent="0.25">
      <c r="A3079" s="28" t="s">
        <v>2111</v>
      </c>
      <c r="B3079" s="29" t="s">
        <v>2112</v>
      </c>
      <c r="C3079" s="29" t="s">
        <v>669</v>
      </c>
      <c r="D3079" s="29" t="s">
        <v>2218</v>
      </c>
      <c r="E3079" s="29" t="s">
        <v>670</v>
      </c>
      <c r="F3079" s="29" t="s">
        <v>671</v>
      </c>
      <c r="G3079" s="29" t="s">
        <v>1975</v>
      </c>
      <c r="H3079" s="30">
        <v>42491</v>
      </c>
      <c r="I3079" s="30">
        <v>46022</v>
      </c>
      <c r="J3079" s="30" t="s">
        <v>1921</v>
      </c>
      <c r="K3079" s="29" t="s">
        <v>2213</v>
      </c>
      <c r="L3079" s="29" t="s">
        <v>2115</v>
      </c>
      <c r="M3079" s="29" t="s">
        <v>1978</v>
      </c>
      <c r="N3079" s="29" t="s">
        <v>1994</v>
      </c>
      <c r="O3079" s="29" t="s">
        <v>1995</v>
      </c>
      <c r="P3079" s="29" t="s">
        <v>1981</v>
      </c>
      <c r="Q3079" s="29" t="s">
        <v>1982</v>
      </c>
      <c r="R3079" s="30">
        <v>45346</v>
      </c>
      <c r="S3079" s="30">
        <v>45346</v>
      </c>
      <c r="T3079" s="30">
        <v>46568</v>
      </c>
      <c r="U3079" s="30"/>
      <c r="V3079" s="29" t="s">
        <v>1983</v>
      </c>
      <c r="W3079" s="29" t="s">
        <v>1984</v>
      </c>
      <c r="X3079" s="30">
        <v>42491</v>
      </c>
      <c r="Y3079" s="29" t="s">
        <v>2002</v>
      </c>
    </row>
    <row r="3080" spans="1:25" x14ac:dyDescent="0.25">
      <c r="A3080" s="28" t="s">
        <v>2111</v>
      </c>
      <c r="B3080" s="29" t="s">
        <v>2112</v>
      </c>
      <c r="C3080" s="29" t="s">
        <v>669</v>
      </c>
      <c r="D3080" s="29" t="s">
        <v>2218</v>
      </c>
      <c r="E3080" s="29" t="s">
        <v>670</v>
      </c>
      <c r="F3080" s="29" t="s">
        <v>671</v>
      </c>
      <c r="G3080" s="29" t="s">
        <v>1975</v>
      </c>
      <c r="H3080" s="30">
        <v>42491</v>
      </c>
      <c r="I3080" s="30">
        <v>46022</v>
      </c>
      <c r="J3080" s="30" t="s">
        <v>1921</v>
      </c>
      <c r="K3080" s="29" t="s">
        <v>2213</v>
      </c>
      <c r="L3080" s="29" t="s">
        <v>2115</v>
      </c>
      <c r="M3080" s="29" t="s">
        <v>1978</v>
      </c>
      <c r="N3080" s="29" t="s">
        <v>1996</v>
      </c>
      <c r="O3080" s="29" t="s">
        <v>1997</v>
      </c>
      <c r="P3080" s="29" t="s">
        <v>1981</v>
      </c>
      <c r="Q3080" s="29" t="s">
        <v>1982</v>
      </c>
      <c r="R3080" s="30">
        <v>46569</v>
      </c>
      <c r="S3080" s="30"/>
      <c r="T3080" s="30">
        <v>46690</v>
      </c>
      <c r="U3080" s="30"/>
      <c r="V3080" s="29" t="s">
        <v>1983</v>
      </c>
      <c r="W3080" s="29" t="s">
        <v>1984</v>
      </c>
      <c r="X3080" s="30">
        <v>42491</v>
      </c>
      <c r="Y3080" s="29" t="s">
        <v>2002</v>
      </c>
    </row>
    <row r="3081" spans="1:25" x14ac:dyDescent="0.25">
      <c r="A3081" s="28" t="s">
        <v>2111</v>
      </c>
      <c r="B3081" s="29" t="s">
        <v>2112</v>
      </c>
      <c r="C3081" s="29" t="s">
        <v>666</v>
      </c>
      <c r="D3081" s="29" t="s">
        <v>2217</v>
      </c>
      <c r="E3081" s="29" t="s">
        <v>667</v>
      </c>
      <c r="F3081" s="29" t="s">
        <v>668</v>
      </c>
      <c r="G3081" s="29" t="s">
        <v>1975</v>
      </c>
      <c r="H3081" s="30">
        <v>42491</v>
      </c>
      <c r="I3081" s="30">
        <v>46022</v>
      </c>
      <c r="J3081" s="30" t="s">
        <v>1921</v>
      </c>
      <c r="K3081" s="29" t="s">
        <v>2213</v>
      </c>
      <c r="L3081" s="29" t="s">
        <v>2115</v>
      </c>
      <c r="M3081" s="29" t="s">
        <v>1978</v>
      </c>
      <c r="N3081" s="29" t="s">
        <v>1979</v>
      </c>
      <c r="O3081" s="29" t="s">
        <v>1980</v>
      </c>
      <c r="P3081" s="29" t="s">
        <v>1981</v>
      </c>
      <c r="Q3081" s="29" t="s">
        <v>1982</v>
      </c>
      <c r="R3081" s="30">
        <v>44256</v>
      </c>
      <c r="S3081" s="30">
        <v>44256</v>
      </c>
      <c r="T3081" s="30">
        <v>44773</v>
      </c>
      <c r="U3081" s="30">
        <v>45240</v>
      </c>
      <c r="V3081" s="29" t="s">
        <v>1983</v>
      </c>
      <c r="W3081" s="29" t="s">
        <v>1984</v>
      </c>
      <c r="X3081" s="30">
        <v>42491</v>
      </c>
      <c r="Y3081" s="29" t="s">
        <v>1985</v>
      </c>
    </row>
    <row r="3082" spans="1:25" x14ac:dyDescent="0.25">
      <c r="A3082" s="28" t="s">
        <v>2111</v>
      </c>
      <c r="B3082" s="29" t="s">
        <v>2112</v>
      </c>
      <c r="C3082" s="29" t="s">
        <v>666</v>
      </c>
      <c r="D3082" s="29" t="s">
        <v>2217</v>
      </c>
      <c r="E3082" s="29" t="s">
        <v>667</v>
      </c>
      <c r="F3082" s="29" t="s">
        <v>668</v>
      </c>
      <c r="G3082" s="29" t="s">
        <v>1975</v>
      </c>
      <c r="H3082" s="30">
        <v>42491</v>
      </c>
      <c r="I3082" s="30">
        <v>46022</v>
      </c>
      <c r="J3082" s="30" t="s">
        <v>1921</v>
      </c>
      <c r="K3082" s="29" t="s">
        <v>2213</v>
      </c>
      <c r="L3082" s="29" t="s">
        <v>2115</v>
      </c>
      <c r="M3082" s="29" t="s">
        <v>1978</v>
      </c>
      <c r="N3082" s="29" t="s">
        <v>1986</v>
      </c>
      <c r="O3082" s="29" t="s">
        <v>1987</v>
      </c>
      <c r="P3082" s="29" t="s">
        <v>1981</v>
      </c>
      <c r="Q3082" s="29" t="s">
        <v>1982</v>
      </c>
      <c r="R3082" s="30">
        <v>45505</v>
      </c>
      <c r="S3082" s="30">
        <v>45600</v>
      </c>
      <c r="T3082" s="30">
        <v>45689</v>
      </c>
      <c r="U3082" s="30"/>
      <c r="V3082" s="29" t="s">
        <v>1983</v>
      </c>
      <c r="W3082" s="29" t="s">
        <v>1984</v>
      </c>
      <c r="X3082" s="30">
        <v>42491</v>
      </c>
      <c r="Y3082" s="29" t="s">
        <v>1985</v>
      </c>
    </row>
    <row r="3083" spans="1:25" x14ac:dyDescent="0.25">
      <c r="A3083" s="28" t="s">
        <v>2111</v>
      </c>
      <c r="B3083" s="29" t="s">
        <v>2112</v>
      </c>
      <c r="C3083" s="29" t="s">
        <v>666</v>
      </c>
      <c r="D3083" s="29" t="s">
        <v>2217</v>
      </c>
      <c r="E3083" s="29" t="s">
        <v>667</v>
      </c>
      <c r="F3083" s="29" t="s">
        <v>668</v>
      </c>
      <c r="G3083" s="29" t="s">
        <v>1975</v>
      </c>
      <c r="H3083" s="30">
        <v>42491</v>
      </c>
      <c r="I3083" s="30">
        <v>46022</v>
      </c>
      <c r="J3083" s="30" t="s">
        <v>1921</v>
      </c>
      <c r="K3083" s="29" t="s">
        <v>2213</v>
      </c>
      <c r="L3083" s="29" t="s">
        <v>2115</v>
      </c>
      <c r="M3083" s="29" t="s">
        <v>1978</v>
      </c>
      <c r="N3083" s="29" t="s">
        <v>1988</v>
      </c>
      <c r="O3083" s="29" t="s">
        <v>1989</v>
      </c>
      <c r="P3083" s="29" t="s">
        <v>1981</v>
      </c>
      <c r="Q3083" s="29" t="s">
        <v>1982</v>
      </c>
      <c r="R3083" s="30">
        <v>45505</v>
      </c>
      <c r="S3083" s="30">
        <v>45600</v>
      </c>
      <c r="T3083" s="30">
        <v>45689</v>
      </c>
      <c r="U3083" s="30"/>
      <c r="V3083" s="29" t="s">
        <v>1983</v>
      </c>
      <c r="W3083" s="29" t="s">
        <v>1984</v>
      </c>
      <c r="X3083" s="30">
        <v>42491</v>
      </c>
      <c r="Y3083" s="29" t="s">
        <v>1985</v>
      </c>
    </row>
    <row r="3084" spans="1:25" x14ac:dyDescent="0.25">
      <c r="A3084" s="28" t="s">
        <v>2111</v>
      </c>
      <c r="B3084" s="29" t="s">
        <v>2112</v>
      </c>
      <c r="C3084" s="29" t="s">
        <v>666</v>
      </c>
      <c r="D3084" s="29" t="s">
        <v>2217</v>
      </c>
      <c r="E3084" s="29" t="s">
        <v>667</v>
      </c>
      <c r="F3084" s="29" t="s">
        <v>668</v>
      </c>
      <c r="G3084" s="29" t="s">
        <v>1975</v>
      </c>
      <c r="H3084" s="30">
        <v>42491</v>
      </c>
      <c r="I3084" s="30">
        <v>46022</v>
      </c>
      <c r="J3084" s="30" t="s">
        <v>1921</v>
      </c>
      <c r="K3084" s="29" t="s">
        <v>2213</v>
      </c>
      <c r="L3084" s="29" t="s">
        <v>2115</v>
      </c>
      <c r="M3084" s="29" t="s">
        <v>1978</v>
      </c>
      <c r="N3084" s="29" t="s">
        <v>1990</v>
      </c>
      <c r="O3084" s="29" t="s">
        <v>1991</v>
      </c>
      <c r="P3084" s="29" t="s">
        <v>1981</v>
      </c>
      <c r="Q3084" s="29" t="s">
        <v>1982</v>
      </c>
      <c r="R3084" s="30">
        <v>45717</v>
      </c>
      <c r="S3084" s="30"/>
      <c r="T3084" s="30">
        <v>45853</v>
      </c>
      <c r="U3084" s="30"/>
      <c r="V3084" s="29" t="s">
        <v>1983</v>
      </c>
      <c r="W3084" s="29" t="s">
        <v>1984</v>
      </c>
      <c r="X3084" s="30">
        <v>42491</v>
      </c>
      <c r="Y3084" s="29" t="s">
        <v>1985</v>
      </c>
    </row>
    <row r="3085" spans="1:25" x14ac:dyDescent="0.25">
      <c r="A3085" s="28" t="s">
        <v>2111</v>
      </c>
      <c r="B3085" s="29" t="s">
        <v>2112</v>
      </c>
      <c r="C3085" s="29" t="s">
        <v>666</v>
      </c>
      <c r="D3085" s="29" t="s">
        <v>2217</v>
      </c>
      <c r="E3085" s="29" t="s">
        <v>667</v>
      </c>
      <c r="F3085" s="29" t="s">
        <v>668</v>
      </c>
      <c r="G3085" s="29" t="s">
        <v>1975</v>
      </c>
      <c r="H3085" s="30">
        <v>42491</v>
      </c>
      <c r="I3085" s="30">
        <v>46022</v>
      </c>
      <c r="J3085" s="30" t="s">
        <v>1921</v>
      </c>
      <c r="K3085" s="29" t="s">
        <v>2213</v>
      </c>
      <c r="L3085" s="29" t="s">
        <v>2115</v>
      </c>
      <c r="M3085" s="29" t="s">
        <v>1978</v>
      </c>
      <c r="N3085" s="29" t="s">
        <v>1992</v>
      </c>
      <c r="O3085" s="29" t="s">
        <v>1993</v>
      </c>
      <c r="P3085" s="29" t="s">
        <v>1981</v>
      </c>
      <c r="Q3085" s="29" t="s">
        <v>1982</v>
      </c>
      <c r="R3085" s="30">
        <v>45854</v>
      </c>
      <c r="S3085" s="30"/>
      <c r="T3085" s="30">
        <v>45976</v>
      </c>
      <c r="U3085" s="30"/>
      <c r="V3085" s="29" t="s">
        <v>1983</v>
      </c>
      <c r="W3085" s="29" t="s">
        <v>1984</v>
      </c>
      <c r="X3085" s="30">
        <v>42491</v>
      </c>
      <c r="Y3085" s="29" t="s">
        <v>1985</v>
      </c>
    </row>
    <row r="3086" spans="1:25" x14ac:dyDescent="0.25">
      <c r="A3086" s="28" t="s">
        <v>2111</v>
      </c>
      <c r="B3086" s="29" t="s">
        <v>2112</v>
      </c>
      <c r="C3086" s="29" t="s">
        <v>666</v>
      </c>
      <c r="D3086" s="29" t="s">
        <v>2217</v>
      </c>
      <c r="E3086" s="29" t="s">
        <v>667</v>
      </c>
      <c r="F3086" s="29" t="s">
        <v>668</v>
      </c>
      <c r="G3086" s="29" t="s">
        <v>1975</v>
      </c>
      <c r="H3086" s="30">
        <v>42491</v>
      </c>
      <c r="I3086" s="30">
        <v>46022</v>
      </c>
      <c r="J3086" s="30" t="s">
        <v>1921</v>
      </c>
      <c r="K3086" s="29" t="s">
        <v>2213</v>
      </c>
      <c r="L3086" s="29" t="s">
        <v>2115</v>
      </c>
      <c r="M3086" s="29" t="s">
        <v>1978</v>
      </c>
      <c r="N3086" s="29" t="s">
        <v>1994</v>
      </c>
      <c r="O3086" s="29" t="s">
        <v>1995</v>
      </c>
      <c r="P3086" s="29" t="s">
        <v>1981</v>
      </c>
      <c r="Q3086" s="29" t="s">
        <v>1982</v>
      </c>
      <c r="R3086" s="30">
        <v>45977</v>
      </c>
      <c r="S3086" s="30"/>
      <c r="T3086" s="30">
        <v>46599</v>
      </c>
      <c r="U3086" s="30"/>
      <c r="V3086" s="29" t="s">
        <v>1983</v>
      </c>
      <c r="W3086" s="29" t="s">
        <v>1984</v>
      </c>
      <c r="X3086" s="30">
        <v>42491</v>
      </c>
      <c r="Y3086" s="29" t="s">
        <v>1985</v>
      </c>
    </row>
    <row r="3087" spans="1:25" x14ac:dyDescent="0.25">
      <c r="A3087" s="28" t="s">
        <v>2111</v>
      </c>
      <c r="B3087" s="29" t="s">
        <v>2112</v>
      </c>
      <c r="C3087" s="29" t="s">
        <v>666</v>
      </c>
      <c r="D3087" s="29" t="s">
        <v>2217</v>
      </c>
      <c r="E3087" s="29" t="s">
        <v>667</v>
      </c>
      <c r="F3087" s="29" t="s">
        <v>668</v>
      </c>
      <c r="G3087" s="29" t="s">
        <v>1975</v>
      </c>
      <c r="H3087" s="30">
        <v>42491</v>
      </c>
      <c r="I3087" s="30">
        <v>46022</v>
      </c>
      <c r="J3087" s="30" t="s">
        <v>1921</v>
      </c>
      <c r="K3087" s="29" t="s">
        <v>2213</v>
      </c>
      <c r="L3087" s="29" t="s">
        <v>2115</v>
      </c>
      <c r="M3087" s="29" t="s">
        <v>1978</v>
      </c>
      <c r="N3087" s="29" t="s">
        <v>1996</v>
      </c>
      <c r="O3087" s="29" t="s">
        <v>1997</v>
      </c>
      <c r="P3087" s="29" t="s">
        <v>1981</v>
      </c>
      <c r="Q3087" s="29" t="s">
        <v>1982</v>
      </c>
      <c r="R3087" s="30">
        <v>46600</v>
      </c>
      <c r="S3087" s="30"/>
      <c r="T3087" s="30">
        <v>46736</v>
      </c>
      <c r="U3087" s="30"/>
      <c r="V3087" s="29" t="s">
        <v>1983</v>
      </c>
      <c r="W3087" s="29" t="s">
        <v>1984</v>
      </c>
      <c r="X3087" s="30">
        <v>42491</v>
      </c>
      <c r="Y3087" s="29" t="s">
        <v>1985</v>
      </c>
    </row>
    <row r="3088" spans="1:25" x14ac:dyDescent="0.25">
      <c r="A3088" s="28" t="s">
        <v>2111</v>
      </c>
      <c r="B3088" s="29" t="s">
        <v>2112</v>
      </c>
      <c r="C3088" s="29" t="s">
        <v>727</v>
      </c>
      <c r="D3088" s="29" t="s">
        <v>2239</v>
      </c>
      <c r="E3088" s="29" t="s">
        <v>728</v>
      </c>
      <c r="F3088" s="29" t="s">
        <v>729</v>
      </c>
      <c r="G3088" s="29" t="s">
        <v>1975</v>
      </c>
      <c r="H3088" s="30">
        <v>42491</v>
      </c>
      <c r="I3088" s="30">
        <v>46022</v>
      </c>
      <c r="J3088" s="30" t="s">
        <v>1921</v>
      </c>
      <c r="K3088" s="29" t="s">
        <v>2225</v>
      </c>
      <c r="L3088" s="29" t="s">
        <v>2226</v>
      </c>
      <c r="M3088" s="29" t="s">
        <v>1978</v>
      </c>
      <c r="N3088" s="29" t="s">
        <v>1979</v>
      </c>
      <c r="O3088" s="29" t="s">
        <v>1980</v>
      </c>
      <c r="P3088" s="29" t="s">
        <v>1981</v>
      </c>
      <c r="Q3088" s="29" t="s">
        <v>1982</v>
      </c>
      <c r="R3088" s="30">
        <v>43101</v>
      </c>
      <c r="S3088" s="30">
        <v>44229</v>
      </c>
      <c r="T3088" s="30">
        <v>43281</v>
      </c>
      <c r="U3088" s="30">
        <v>44273</v>
      </c>
      <c r="V3088" s="29" t="s">
        <v>1983</v>
      </c>
      <c r="W3088" s="29" t="s">
        <v>1984</v>
      </c>
      <c r="X3088" s="30">
        <v>42491</v>
      </c>
      <c r="Y3088" s="29" t="s">
        <v>1985</v>
      </c>
    </row>
    <row r="3089" spans="1:25" x14ac:dyDescent="0.25">
      <c r="A3089" s="28" t="s">
        <v>2111</v>
      </c>
      <c r="B3089" s="29" t="s">
        <v>2112</v>
      </c>
      <c r="C3089" s="29" t="s">
        <v>727</v>
      </c>
      <c r="D3089" s="29" t="s">
        <v>2239</v>
      </c>
      <c r="E3089" s="29" t="s">
        <v>728</v>
      </c>
      <c r="F3089" s="29" t="s">
        <v>729</v>
      </c>
      <c r="G3089" s="29" t="s">
        <v>1975</v>
      </c>
      <c r="H3089" s="30">
        <v>42491</v>
      </c>
      <c r="I3089" s="30">
        <v>46022</v>
      </c>
      <c r="J3089" s="30" t="s">
        <v>1921</v>
      </c>
      <c r="K3089" s="29" t="s">
        <v>2225</v>
      </c>
      <c r="L3089" s="29" t="s">
        <v>2226</v>
      </c>
      <c r="M3089" s="29" t="s">
        <v>1978</v>
      </c>
      <c r="N3089" s="29" t="s">
        <v>1986</v>
      </c>
      <c r="O3089" s="29" t="s">
        <v>1987</v>
      </c>
      <c r="P3089" s="29" t="s">
        <v>1981</v>
      </c>
      <c r="Q3089" s="29" t="s">
        <v>1982</v>
      </c>
      <c r="R3089" s="30">
        <v>43282</v>
      </c>
      <c r="S3089" s="30">
        <v>44680</v>
      </c>
      <c r="T3089" s="30">
        <v>43343</v>
      </c>
      <c r="U3089" s="30">
        <v>44742</v>
      </c>
      <c r="V3089" s="29" t="s">
        <v>1983</v>
      </c>
      <c r="W3089" s="29" t="s">
        <v>1984</v>
      </c>
      <c r="X3089" s="30">
        <v>42491</v>
      </c>
      <c r="Y3089" s="29" t="s">
        <v>1985</v>
      </c>
    </row>
    <row r="3090" spans="1:25" x14ac:dyDescent="0.25">
      <c r="A3090" s="28" t="s">
        <v>2111</v>
      </c>
      <c r="B3090" s="29" t="s">
        <v>2112</v>
      </c>
      <c r="C3090" s="29" t="s">
        <v>727</v>
      </c>
      <c r="D3090" s="29" t="s">
        <v>2239</v>
      </c>
      <c r="E3090" s="29" t="s">
        <v>728</v>
      </c>
      <c r="F3090" s="29" t="s">
        <v>729</v>
      </c>
      <c r="G3090" s="29" t="s">
        <v>1975</v>
      </c>
      <c r="H3090" s="30">
        <v>42491</v>
      </c>
      <c r="I3090" s="30">
        <v>46022</v>
      </c>
      <c r="J3090" s="30" t="s">
        <v>1921</v>
      </c>
      <c r="K3090" s="29" t="s">
        <v>2225</v>
      </c>
      <c r="L3090" s="29" t="s">
        <v>2226</v>
      </c>
      <c r="M3090" s="29" t="s">
        <v>1978</v>
      </c>
      <c r="N3090" s="29" t="s">
        <v>1988</v>
      </c>
      <c r="O3090" s="29" t="s">
        <v>1989</v>
      </c>
      <c r="P3090" s="29" t="s">
        <v>1981</v>
      </c>
      <c r="Q3090" s="29" t="s">
        <v>1982</v>
      </c>
      <c r="R3090" s="30">
        <v>43344</v>
      </c>
      <c r="S3090" s="30">
        <v>44798</v>
      </c>
      <c r="T3090" s="30">
        <v>44941</v>
      </c>
      <c r="U3090" s="30">
        <v>45020</v>
      </c>
      <c r="V3090" s="29" t="s">
        <v>1983</v>
      </c>
      <c r="W3090" s="29" t="s">
        <v>1984</v>
      </c>
      <c r="X3090" s="30">
        <v>42491</v>
      </c>
      <c r="Y3090" s="29" t="s">
        <v>1985</v>
      </c>
    </row>
    <row r="3091" spans="1:25" x14ac:dyDescent="0.25">
      <c r="A3091" s="28" t="s">
        <v>2111</v>
      </c>
      <c r="B3091" s="29" t="s">
        <v>2112</v>
      </c>
      <c r="C3091" s="29" t="s">
        <v>727</v>
      </c>
      <c r="D3091" s="29" t="s">
        <v>2239</v>
      </c>
      <c r="E3091" s="29" t="s">
        <v>728</v>
      </c>
      <c r="F3091" s="29" t="s">
        <v>729</v>
      </c>
      <c r="G3091" s="29" t="s">
        <v>1975</v>
      </c>
      <c r="H3091" s="30">
        <v>42491</v>
      </c>
      <c r="I3091" s="30">
        <v>46022</v>
      </c>
      <c r="J3091" s="30" t="s">
        <v>1921</v>
      </c>
      <c r="K3091" s="29" t="s">
        <v>2225</v>
      </c>
      <c r="L3091" s="29" t="s">
        <v>2226</v>
      </c>
      <c r="M3091" s="29" t="s">
        <v>1978</v>
      </c>
      <c r="N3091" s="29" t="s">
        <v>1990</v>
      </c>
      <c r="O3091" s="29" t="s">
        <v>1991</v>
      </c>
      <c r="P3091" s="29" t="s">
        <v>1981</v>
      </c>
      <c r="Q3091" s="29" t="s">
        <v>1982</v>
      </c>
      <c r="R3091" s="30">
        <v>43466</v>
      </c>
      <c r="S3091" s="30">
        <v>44798</v>
      </c>
      <c r="T3091" s="30">
        <v>45473</v>
      </c>
      <c r="U3091" s="30">
        <v>45628</v>
      </c>
      <c r="V3091" s="29" t="s">
        <v>1983</v>
      </c>
      <c r="W3091" s="29" t="s">
        <v>1984</v>
      </c>
      <c r="X3091" s="30">
        <v>42491</v>
      </c>
      <c r="Y3091" s="29" t="s">
        <v>1985</v>
      </c>
    </row>
    <row r="3092" spans="1:25" x14ac:dyDescent="0.25">
      <c r="A3092" s="28" t="s">
        <v>2111</v>
      </c>
      <c r="B3092" s="29" t="s">
        <v>2112</v>
      </c>
      <c r="C3092" s="29" t="s">
        <v>727</v>
      </c>
      <c r="D3092" s="29" t="s">
        <v>2239</v>
      </c>
      <c r="E3092" s="29" t="s">
        <v>728</v>
      </c>
      <c r="F3092" s="29" t="s">
        <v>729</v>
      </c>
      <c r="G3092" s="29" t="s">
        <v>1975</v>
      </c>
      <c r="H3092" s="30">
        <v>42491</v>
      </c>
      <c r="I3092" s="30">
        <v>46022</v>
      </c>
      <c r="J3092" s="30" t="s">
        <v>1921</v>
      </c>
      <c r="K3092" s="29" t="s">
        <v>2225</v>
      </c>
      <c r="L3092" s="29" t="s">
        <v>2226</v>
      </c>
      <c r="M3092" s="29" t="s">
        <v>1978</v>
      </c>
      <c r="N3092" s="29" t="s">
        <v>1992</v>
      </c>
      <c r="O3092" s="29" t="s">
        <v>1993</v>
      </c>
      <c r="P3092" s="29" t="s">
        <v>1981</v>
      </c>
      <c r="Q3092" s="29" t="s">
        <v>1982</v>
      </c>
      <c r="R3092" s="30">
        <v>45839</v>
      </c>
      <c r="S3092" s="30"/>
      <c r="T3092" s="30">
        <v>45900</v>
      </c>
      <c r="U3092" s="30"/>
      <c r="V3092" s="29" t="s">
        <v>1983</v>
      </c>
      <c r="W3092" s="29" t="s">
        <v>1984</v>
      </c>
      <c r="X3092" s="30">
        <v>42491</v>
      </c>
      <c r="Y3092" s="29" t="s">
        <v>1985</v>
      </c>
    </row>
    <row r="3093" spans="1:25" x14ac:dyDescent="0.25">
      <c r="A3093" s="28" t="s">
        <v>2111</v>
      </c>
      <c r="B3093" s="29" t="s">
        <v>2112</v>
      </c>
      <c r="C3093" s="29" t="s">
        <v>727</v>
      </c>
      <c r="D3093" s="29" t="s">
        <v>2239</v>
      </c>
      <c r="E3093" s="29" t="s">
        <v>728</v>
      </c>
      <c r="F3093" s="29" t="s">
        <v>729</v>
      </c>
      <c r="G3093" s="29" t="s">
        <v>1975</v>
      </c>
      <c r="H3093" s="30">
        <v>42491</v>
      </c>
      <c r="I3093" s="30">
        <v>46022</v>
      </c>
      <c r="J3093" s="30" t="s">
        <v>1921</v>
      </c>
      <c r="K3093" s="29" t="s">
        <v>2225</v>
      </c>
      <c r="L3093" s="29" t="s">
        <v>2226</v>
      </c>
      <c r="M3093" s="29" t="s">
        <v>1978</v>
      </c>
      <c r="N3093" s="29" t="s">
        <v>1994</v>
      </c>
      <c r="O3093" s="29" t="s">
        <v>1995</v>
      </c>
      <c r="P3093" s="29" t="s">
        <v>1981</v>
      </c>
      <c r="Q3093" s="29" t="s">
        <v>1982</v>
      </c>
      <c r="R3093" s="30">
        <v>45930</v>
      </c>
      <c r="S3093" s="30"/>
      <c r="T3093" s="30">
        <v>46599</v>
      </c>
      <c r="U3093" s="30"/>
      <c r="V3093" s="29" t="s">
        <v>1983</v>
      </c>
      <c r="W3093" s="29" t="s">
        <v>1984</v>
      </c>
      <c r="X3093" s="30">
        <v>42491</v>
      </c>
      <c r="Y3093" s="29" t="s">
        <v>1985</v>
      </c>
    </row>
    <row r="3094" spans="1:25" x14ac:dyDescent="0.25">
      <c r="A3094" s="28" t="s">
        <v>2111</v>
      </c>
      <c r="B3094" s="29" t="s">
        <v>2112</v>
      </c>
      <c r="C3094" s="29" t="s">
        <v>727</v>
      </c>
      <c r="D3094" s="29" t="s">
        <v>2239</v>
      </c>
      <c r="E3094" s="29" t="s">
        <v>728</v>
      </c>
      <c r="F3094" s="29" t="s">
        <v>729</v>
      </c>
      <c r="G3094" s="29" t="s">
        <v>1975</v>
      </c>
      <c r="H3094" s="30">
        <v>42491</v>
      </c>
      <c r="I3094" s="30">
        <v>46022</v>
      </c>
      <c r="J3094" s="30" t="s">
        <v>1921</v>
      </c>
      <c r="K3094" s="29" t="s">
        <v>2225</v>
      </c>
      <c r="L3094" s="29" t="s">
        <v>2226</v>
      </c>
      <c r="M3094" s="29" t="s">
        <v>1978</v>
      </c>
      <c r="N3094" s="29" t="s">
        <v>1996</v>
      </c>
      <c r="O3094" s="29" t="s">
        <v>1997</v>
      </c>
      <c r="P3094" s="29" t="s">
        <v>1981</v>
      </c>
      <c r="Q3094" s="29" t="s">
        <v>1982</v>
      </c>
      <c r="R3094" s="30">
        <v>46600</v>
      </c>
      <c r="S3094" s="30"/>
      <c r="T3094" s="30">
        <v>46660</v>
      </c>
      <c r="U3094" s="30"/>
      <c r="V3094" s="29" t="s">
        <v>1983</v>
      </c>
      <c r="W3094" s="29" t="s">
        <v>1984</v>
      </c>
      <c r="X3094" s="30">
        <v>42491</v>
      </c>
      <c r="Y3094" s="29" t="s">
        <v>1985</v>
      </c>
    </row>
    <row r="3095" spans="1:25" x14ac:dyDescent="0.25">
      <c r="A3095" s="28" t="s">
        <v>2111</v>
      </c>
      <c r="B3095" s="29" t="s">
        <v>2112</v>
      </c>
      <c r="C3095" s="29" t="s">
        <v>706</v>
      </c>
      <c r="D3095" s="29" t="s">
        <v>2232</v>
      </c>
      <c r="E3095" s="29" t="s">
        <v>707</v>
      </c>
      <c r="F3095" s="29" t="s">
        <v>708</v>
      </c>
      <c r="G3095" s="29" t="s">
        <v>1975</v>
      </c>
      <c r="H3095" s="30">
        <v>42491</v>
      </c>
      <c r="I3095" s="30">
        <v>45291</v>
      </c>
      <c r="J3095" s="30" t="s">
        <v>1921</v>
      </c>
      <c r="K3095" s="29" t="s">
        <v>2225</v>
      </c>
      <c r="L3095" s="29" t="s">
        <v>2226</v>
      </c>
      <c r="M3095" s="29" t="s">
        <v>1978</v>
      </c>
      <c r="N3095" s="29" t="s">
        <v>1979</v>
      </c>
      <c r="O3095" s="29" t="s">
        <v>1980</v>
      </c>
      <c r="P3095" s="29" t="s">
        <v>1981</v>
      </c>
      <c r="Q3095" s="29" t="s">
        <v>1982</v>
      </c>
      <c r="R3095" s="30">
        <v>43101</v>
      </c>
      <c r="S3095" s="30">
        <v>44105</v>
      </c>
      <c r="T3095" s="30">
        <v>43281</v>
      </c>
      <c r="U3095" s="30">
        <v>44134</v>
      </c>
      <c r="V3095" s="29" t="s">
        <v>1983</v>
      </c>
      <c r="W3095" s="29" t="s">
        <v>1984</v>
      </c>
      <c r="X3095" s="30">
        <v>42491</v>
      </c>
      <c r="Y3095" s="29" t="s">
        <v>1985</v>
      </c>
    </row>
    <row r="3096" spans="1:25" x14ac:dyDescent="0.25">
      <c r="A3096" s="28" t="s">
        <v>2111</v>
      </c>
      <c r="B3096" s="29" t="s">
        <v>2112</v>
      </c>
      <c r="C3096" s="29" t="s">
        <v>706</v>
      </c>
      <c r="D3096" s="29" t="s">
        <v>2232</v>
      </c>
      <c r="E3096" s="29" t="s">
        <v>707</v>
      </c>
      <c r="F3096" s="29" t="s">
        <v>708</v>
      </c>
      <c r="G3096" s="29" t="s">
        <v>1975</v>
      </c>
      <c r="H3096" s="30">
        <v>42491</v>
      </c>
      <c r="I3096" s="30">
        <v>45291</v>
      </c>
      <c r="J3096" s="30" t="s">
        <v>1921</v>
      </c>
      <c r="K3096" s="29" t="s">
        <v>2225</v>
      </c>
      <c r="L3096" s="29" t="s">
        <v>2226</v>
      </c>
      <c r="M3096" s="29" t="s">
        <v>1978</v>
      </c>
      <c r="N3096" s="29" t="s">
        <v>1986</v>
      </c>
      <c r="O3096" s="29" t="s">
        <v>1987</v>
      </c>
      <c r="P3096" s="29" t="s">
        <v>1981</v>
      </c>
      <c r="Q3096" s="29" t="s">
        <v>1982</v>
      </c>
      <c r="R3096" s="30">
        <v>45684</v>
      </c>
      <c r="S3096" s="30"/>
      <c r="T3096" s="30">
        <v>45730</v>
      </c>
      <c r="U3096" s="30"/>
      <c r="V3096" s="29" t="s">
        <v>1983</v>
      </c>
      <c r="W3096" s="29" t="s">
        <v>1984</v>
      </c>
      <c r="X3096" s="30">
        <v>42491</v>
      </c>
      <c r="Y3096" s="29" t="s">
        <v>1985</v>
      </c>
    </row>
    <row r="3097" spans="1:25" x14ac:dyDescent="0.25">
      <c r="A3097" s="28" t="s">
        <v>2111</v>
      </c>
      <c r="B3097" s="29" t="s">
        <v>2112</v>
      </c>
      <c r="C3097" s="29" t="s">
        <v>706</v>
      </c>
      <c r="D3097" s="29" t="s">
        <v>2232</v>
      </c>
      <c r="E3097" s="29" t="s">
        <v>707</v>
      </c>
      <c r="F3097" s="29" t="s">
        <v>708</v>
      </c>
      <c r="G3097" s="29" t="s">
        <v>1975</v>
      </c>
      <c r="H3097" s="30">
        <v>42491</v>
      </c>
      <c r="I3097" s="30">
        <v>45291</v>
      </c>
      <c r="J3097" s="30" t="s">
        <v>1921</v>
      </c>
      <c r="K3097" s="29" t="s">
        <v>2225</v>
      </c>
      <c r="L3097" s="29" t="s">
        <v>2226</v>
      </c>
      <c r="M3097" s="29" t="s">
        <v>1978</v>
      </c>
      <c r="N3097" s="29" t="s">
        <v>1988</v>
      </c>
      <c r="O3097" s="29" t="s">
        <v>1989</v>
      </c>
      <c r="P3097" s="29" t="s">
        <v>1981</v>
      </c>
      <c r="Q3097" s="29" t="s">
        <v>1982</v>
      </c>
      <c r="R3097" s="30">
        <v>45684</v>
      </c>
      <c r="S3097" s="30"/>
      <c r="T3097" s="30">
        <v>45730</v>
      </c>
      <c r="U3097" s="30"/>
      <c r="V3097" s="29" t="s">
        <v>1983</v>
      </c>
      <c r="W3097" s="29" t="s">
        <v>1984</v>
      </c>
      <c r="X3097" s="30">
        <v>42491</v>
      </c>
      <c r="Y3097" s="29" t="s">
        <v>1985</v>
      </c>
    </row>
    <row r="3098" spans="1:25" x14ac:dyDescent="0.25">
      <c r="A3098" s="28" t="s">
        <v>2111</v>
      </c>
      <c r="B3098" s="29" t="s">
        <v>2112</v>
      </c>
      <c r="C3098" s="29" t="s">
        <v>706</v>
      </c>
      <c r="D3098" s="29" t="s">
        <v>2232</v>
      </c>
      <c r="E3098" s="29" t="s">
        <v>707</v>
      </c>
      <c r="F3098" s="29" t="s">
        <v>708</v>
      </c>
      <c r="G3098" s="29" t="s">
        <v>1975</v>
      </c>
      <c r="H3098" s="30">
        <v>42491</v>
      </c>
      <c r="I3098" s="30">
        <v>45291</v>
      </c>
      <c r="J3098" s="30" t="s">
        <v>1921</v>
      </c>
      <c r="K3098" s="29" t="s">
        <v>2225</v>
      </c>
      <c r="L3098" s="29" t="s">
        <v>2226</v>
      </c>
      <c r="M3098" s="29" t="s">
        <v>1978</v>
      </c>
      <c r="N3098" s="29" t="s">
        <v>1990</v>
      </c>
      <c r="O3098" s="29" t="s">
        <v>1991</v>
      </c>
      <c r="P3098" s="29" t="s">
        <v>1981</v>
      </c>
      <c r="Q3098" s="29" t="s">
        <v>1982</v>
      </c>
      <c r="R3098" s="30">
        <v>45792</v>
      </c>
      <c r="S3098" s="30"/>
      <c r="T3098" s="30">
        <v>45838</v>
      </c>
      <c r="U3098" s="30"/>
      <c r="V3098" s="29" t="s">
        <v>1983</v>
      </c>
      <c r="W3098" s="29" t="s">
        <v>1984</v>
      </c>
      <c r="X3098" s="30">
        <v>42491</v>
      </c>
      <c r="Y3098" s="29" t="s">
        <v>1985</v>
      </c>
    </row>
    <row r="3099" spans="1:25" x14ac:dyDescent="0.25">
      <c r="A3099" s="28" t="s">
        <v>2111</v>
      </c>
      <c r="B3099" s="29" t="s">
        <v>2112</v>
      </c>
      <c r="C3099" s="29" t="s">
        <v>706</v>
      </c>
      <c r="D3099" s="29" t="s">
        <v>2232</v>
      </c>
      <c r="E3099" s="29" t="s">
        <v>707</v>
      </c>
      <c r="F3099" s="29" t="s">
        <v>708</v>
      </c>
      <c r="G3099" s="29" t="s">
        <v>1975</v>
      </c>
      <c r="H3099" s="30">
        <v>42491</v>
      </c>
      <c r="I3099" s="30">
        <v>45291</v>
      </c>
      <c r="J3099" s="30" t="s">
        <v>1921</v>
      </c>
      <c r="K3099" s="29" t="s">
        <v>2225</v>
      </c>
      <c r="L3099" s="29" t="s">
        <v>2226</v>
      </c>
      <c r="M3099" s="29" t="s">
        <v>1978</v>
      </c>
      <c r="N3099" s="29" t="s">
        <v>1992</v>
      </c>
      <c r="O3099" s="29" t="s">
        <v>1993</v>
      </c>
      <c r="P3099" s="29" t="s">
        <v>1981</v>
      </c>
      <c r="Q3099" s="29" t="s">
        <v>1982</v>
      </c>
      <c r="R3099" s="30">
        <v>45853</v>
      </c>
      <c r="S3099" s="30"/>
      <c r="T3099" s="30">
        <v>45930</v>
      </c>
      <c r="U3099" s="30"/>
      <c r="V3099" s="29" t="s">
        <v>1983</v>
      </c>
      <c r="W3099" s="29" t="s">
        <v>1984</v>
      </c>
      <c r="X3099" s="30">
        <v>42491</v>
      </c>
      <c r="Y3099" s="29" t="s">
        <v>1985</v>
      </c>
    </row>
    <row r="3100" spans="1:25" x14ac:dyDescent="0.25">
      <c r="A3100" s="28" t="s">
        <v>2111</v>
      </c>
      <c r="B3100" s="29" t="s">
        <v>2112</v>
      </c>
      <c r="C3100" s="29" t="s">
        <v>706</v>
      </c>
      <c r="D3100" s="29" t="s">
        <v>2232</v>
      </c>
      <c r="E3100" s="29" t="s">
        <v>707</v>
      </c>
      <c r="F3100" s="29" t="s">
        <v>708</v>
      </c>
      <c r="G3100" s="29" t="s">
        <v>1975</v>
      </c>
      <c r="H3100" s="30">
        <v>42491</v>
      </c>
      <c r="I3100" s="30">
        <v>45291</v>
      </c>
      <c r="J3100" s="30" t="s">
        <v>1921</v>
      </c>
      <c r="K3100" s="29" t="s">
        <v>2225</v>
      </c>
      <c r="L3100" s="29" t="s">
        <v>2226</v>
      </c>
      <c r="M3100" s="29" t="s">
        <v>1978</v>
      </c>
      <c r="N3100" s="29" t="s">
        <v>1994</v>
      </c>
      <c r="O3100" s="29" t="s">
        <v>1995</v>
      </c>
      <c r="P3100" s="29" t="s">
        <v>1981</v>
      </c>
      <c r="Q3100" s="29" t="s">
        <v>1982</v>
      </c>
      <c r="R3100" s="30">
        <v>45940</v>
      </c>
      <c r="S3100" s="30"/>
      <c r="T3100" s="30">
        <v>46810</v>
      </c>
      <c r="U3100" s="30"/>
      <c r="V3100" s="29" t="s">
        <v>1983</v>
      </c>
      <c r="W3100" s="29" t="s">
        <v>1984</v>
      </c>
      <c r="X3100" s="30">
        <v>42491</v>
      </c>
      <c r="Y3100" s="29" t="s">
        <v>1985</v>
      </c>
    </row>
    <row r="3101" spans="1:25" x14ac:dyDescent="0.25">
      <c r="A3101" s="28" t="s">
        <v>2111</v>
      </c>
      <c r="B3101" s="29" t="s">
        <v>2112</v>
      </c>
      <c r="C3101" s="29" t="s">
        <v>706</v>
      </c>
      <c r="D3101" s="29" t="s">
        <v>2232</v>
      </c>
      <c r="E3101" s="29" t="s">
        <v>707</v>
      </c>
      <c r="F3101" s="29" t="s">
        <v>708</v>
      </c>
      <c r="G3101" s="29" t="s">
        <v>1975</v>
      </c>
      <c r="H3101" s="30">
        <v>42491</v>
      </c>
      <c r="I3101" s="30">
        <v>45291</v>
      </c>
      <c r="J3101" s="30" t="s">
        <v>1921</v>
      </c>
      <c r="K3101" s="29" t="s">
        <v>2225</v>
      </c>
      <c r="L3101" s="29" t="s">
        <v>2226</v>
      </c>
      <c r="M3101" s="29" t="s">
        <v>1978</v>
      </c>
      <c r="N3101" s="29" t="s">
        <v>1996</v>
      </c>
      <c r="O3101" s="29" t="s">
        <v>1997</v>
      </c>
      <c r="P3101" s="29" t="s">
        <v>1981</v>
      </c>
      <c r="Q3101" s="29" t="s">
        <v>1982</v>
      </c>
      <c r="R3101" s="30">
        <v>46873</v>
      </c>
      <c r="S3101" s="30"/>
      <c r="T3101" s="30">
        <v>46903</v>
      </c>
      <c r="U3101" s="30"/>
      <c r="V3101" s="29" t="s">
        <v>1983</v>
      </c>
      <c r="W3101" s="29" t="s">
        <v>1984</v>
      </c>
      <c r="X3101" s="30">
        <v>42491</v>
      </c>
      <c r="Y3101" s="29" t="s">
        <v>1985</v>
      </c>
    </row>
    <row r="3102" spans="1:25" x14ac:dyDescent="0.25">
      <c r="A3102" s="28" t="s">
        <v>2111</v>
      </c>
      <c r="B3102" s="29" t="s">
        <v>2112</v>
      </c>
      <c r="C3102" s="29" t="s">
        <v>712</v>
      </c>
      <c r="D3102" s="29" t="s">
        <v>2234</v>
      </c>
      <c r="E3102" s="29" t="s">
        <v>713</v>
      </c>
      <c r="F3102" s="29" t="s">
        <v>714</v>
      </c>
      <c r="G3102" s="29" t="s">
        <v>1975</v>
      </c>
      <c r="H3102" s="30">
        <v>42491</v>
      </c>
      <c r="I3102" s="30">
        <v>45291</v>
      </c>
      <c r="J3102" s="30" t="s">
        <v>1921</v>
      </c>
      <c r="K3102" s="29" t="s">
        <v>2225</v>
      </c>
      <c r="L3102" s="29" t="s">
        <v>2226</v>
      </c>
      <c r="M3102" s="29" t="s">
        <v>1978</v>
      </c>
      <c r="N3102" s="29" t="s">
        <v>1979</v>
      </c>
      <c r="O3102" s="29" t="s">
        <v>1980</v>
      </c>
      <c r="P3102" s="29" t="s">
        <v>1981</v>
      </c>
      <c r="Q3102" s="29" t="s">
        <v>1982</v>
      </c>
      <c r="R3102" s="30">
        <v>43101</v>
      </c>
      <c r="S3102" s="30">
        <v>44105</v>
      </c>
      <c r="T3102" s="30">
        <v>43281</v>
      </c>
      <c r="U3102" s="30">
        <v>44134</v>
      </c>
      <c r="V3102" s="29" t="s">
        <v>1983</v>
      </c>
      <c r="W3102" s="29" t="s">
        <v>1984</v>
      </c>
      <c r="X3102" s="30">
        <v>42491</v>
      </c>
      <c r="Y3102" s="29" t="s">
        <v>1985</v>
      </c>
    </row>
    <row r="3103" spans="1:25" x14ac:dyDescent="0.25">
      <c r="A3103" s="28" t="s">
        <v>2111</v>
      </c>
      <c r="B3103" s="29" t="s">
        <v>2112</v>
      </c>
      <c r="C3103" s="29" t="s">
        <v>712</v>
      </c>
      <c r="D3103" s="29" t="s">
        <v>2234</v>
      </c>
      <c r="E3103" s="29" t="s">
        <v>713</v>
      </c>
      <c r="F3103" s="29" t="s">
        <v>714</v>
      </c>
      <c r="G3103" s="29" t="s">
        <v>1975</v>
      </c>
      <c r="H3103" s="30">
        <v>42491</v>
      </c>
      <c r="I3103" s="30">
        <v>45291</v>
      </c>
      <c r="J3103" s="30" t="s">
        <v>1921</v>
      </c>
      <c r="K3103" s="29" t="s">
        <v>2225</v>
      </c>
      <c r="L3103" s="29" t="s">
        <v>2226</v>
      </c>
      <c r="M3103" s="29" t="s">
        <v>1978</v>
      </c>
      <c r="N3103" s="29" t="s">
        <v>1986</v>
      </c>
      <c r="O3103" s="29" t="s">
        <v>1987</v>
      </c>
      <c r="P3103" s="29" t="s">
        <v>1981</v>
      </c>
      <c r="Q3103" s="29" t="s">
        <v>1982</v>
      </c>
      <c r="R3103" s="30">
        <v>45658</v>
      </c>
      <c r="S3103" s="30"/>
      <c r="T3103" s="30">
        <v>45747</v>
      </c>
      <c r="U3103" s="30"/>
      <c r="V3103" s="29" t="s">
        <v>1983</v>
      </c>
      <c r="W3103" s="29" t="s">
        <v>1984</v>
      </c>
      <c r="X3103" s="30">
        <v>42491</v>
      </c>
      <c r="Y3103" s="29" t="s">
        <v>1985</v>
      </c>
    </row>
    <row r="3104" spans="1:25" x14ac:dyDescent="0.25">
      <c r="A3104" s="28" t="s">
        <v>2111</v>
      </c>
      <c r="B3104" s="29" t="s">
        <v>2112</v>
      </c>
      <c r="C3104" s="29" t="s">
        <v>712</v>
      </c>
      <c r="D3104" s="29" t="s">
        <v>2234</v>
      </c>
      <c r="E3104" s="29" t="s">
        <v>713</v>
      </c>
      <c r="F3104" s="29" t="s">
        <v>714</v>
      </c>
      <c r="G3104" s="29" t="s">
        <v>1975</v>
      </c>
      <c r="H3104" s="30">
        <v>42491</v>
      </c>
      <c r="I3104" s="30">
        <v>45291</v>
      </c>
      <c r="J3104" s="30" t="s">
        <v>1921</v>
      </c>
      <c r="K3104" s="29" t="s">
        <v>2225</v>
      </c>
      <c r="L3104" s="29" t="s">
        <v>2226</v>
      </c>
      <c r="M3104" s="29" t="s">
        <v>1978</v>
      </c>
      <c r="N3104" s="29" t="s">
        <v>1988</v>
      </c>
      <c r="O3104" s="29" t="s">
        <v>1989</v>
      </c>
      <c r="P3104" s="29" t="s">
        <v>1981</v>
      </c>
      <c r="Q3104" s="29" t="s">
        <v>1982</v>
      </c>
      <c r="R3104" s="30">
        <v>45658</v>
      </c>
      <c r="S3104" s="30"/>
      <c r="T3104" s="30">
        <v>45747</v>
      </c>
      <c r="U3104" s="30"/>
      <c r="V3104" s="29" t="s">
        <v>1983</v>
      </c>
      <c r="W3104" s="29" t="s">
        <v>1984</v>
      </c>
      <c r="X3104" s="30">
        <v>42491</v>
      </c>
      <c r="Y3104" s="29" t="s">
        <v>1985</v>
      </c>
    </row>
    <row r="3105" spans="1:25" x14ac:dyDescent="0.25">
      <c r="A3105" s="28" t="s">
        <v>2111</v>
      </c>
      <c r="B3105" s="29" t="s">
        <v>2112</v>
      </c>
      <c r="C3105" s="29" t="s">
        <v>712</v>
      </c>
      <c r="D3105" s="29" t="s">
        <v>2234</v>
      </c>
      <c r="E3105" s="29" t="s">
        <v>713</v>
      </c>
      <c r="F3105" s="29" t="s">
        <v>714</v>
      </c>
      <c r="G3105" s="29" t="s">
        <v>1975</v>
      </c>
      <c r="H3105" s="30">
        <v>42491</v>
      </c>
      <c r="I3105" s="30">
        <v>45291</v>
      </c>
      <c r="J3105" s="30" t="s">
        <v>1921</v>
      </c>
      <c r="K3105" s="29" t="s">
        <v>2225</v>
      </c>
      <c r="L3105" s="29" t="s">
        <v>2226</v>
      </c>
      <c r="M3105" s="29" t="s">
        <v>1978</v>
      </c>
      <c r="N3105" s="29" t="s">
        <v>1990</v>
      </c>
      <c r="O3105" s="29" t="s">
        <v>1991</v>
      </c>
      <c r="P3105" s="29" t="s">
        <v>1981</v>
      </c>
      <c r="Q3105" s="29" t="s">
        <v>1982</v>
      </c>
      <c r="R3105" s="30">
        <v>45748</v>
      </c>
      <c r="S3105" s="30"/>
      <c r="T3105" s="30">
        <v>45839</v>
      </c>
      <c r="U3105" s="30"/>
      <c r="V3105" s="29" t="s">
        <v>1983</v>
      </c>
      <c r="W3105" s="29" t="s">
        <v>1984</v>
      </c>
      <c r="X3105" s="30">
        <v>42491</v>
      </c>
      <c r="Y3105" s="29" t="s">
        <v>1985</v>
      </c>
    </row>
    <row r="3106" spans="1:25" x14ac:dyDescent="0.25">
      <c r="A3106" s="28" t="s">
        <v>2111</v>
      </c>
      <c r="B3106" s="29" t="s">
        <v>2112</v>
      </c>
      <c r="C3106" s="29" t="s">
        <v>712</v>
      </c>
      <c r="D3106" s="29" t="s">
        <v>2234</v>
      </c>
      <c r="E3106" s="29" t="s">
        <v>713</v>
      </c>
      <c r="F3106" s="29" t="s">
        <v>714</v>
      </c>
      <c r="G3106" s="29" t="s">
        <v>1975</v>
      </c>
      <c r="H3106" s="30">
        <v>42491</v>
      </c>
      <c r="I3106" s="30">
        <v>45291</v>
      </c>
      <c r="J3106" s="30" t="s">
        <v>1921</v>
      </c>
      <c r="K3106" s="29" t="s">
        <v>2225</v>
      </c>
      <c r="L3106" s="29" t="s">
        <v>2226</v>
      </c>
      <c r="M3106" s="29" t="s">
        <v>1978</v>
      </c>
      <c r="N3106" s="29" t="s">
        <v>1992</v>
      </c>
      <c r="O3106" s="29" t="s">
        <v>1993</v>
      </c>
      <c r="P3106" s="29" t="s">
        <v>1981</v>
      </c>
      <c r="Q3106" s="29" t="s">
        <v>1982</v>
      </c>
      <c r="R3106" s="30">
        <v>45839</v>
      </c>
      <c r="S3106" s="30"/>
      <c r="T3106" s="30">
        <v>45961</v>
      </c>
      <c r="U3106" s="30"/>
      <c r="V3106" s="29" t="s">
        <v>1983</v>
      </c>
      <c r="W3106" s="29" t="s">
        <v>1984</v>
      </c>
      <c r="X3106" s="30">
        <v>42491</v>
      </c>
      <c r="Y3106" s="29" t="s">
        <v>1985</v>
      </c>
    </row>
    <row r="3107" spans="1:25" x14ac:dyDescent="0.25">
      <c r="A3107" s="28" t="s">
        <v>2111</v>
      </c>
      <c r="B3107" s="29" t="s">
        <v>2112</v>
      </c>
      <c r="C3107" s="29" t="s">
        <v>712</v>
      </c>
      <c r="D3107" s="29" t="s">
        <v>2234</v>
      </c>
      <c r="E3107" s="29" t="s">
        <v>713</v>
      </c>
      <c r="F3107" s="29" t="s">
        <v>714</v>
      </c>
      <c r="G3107" s="29" t="s">
        <v>1975</v>
      </c>
      <c r="H3107" s="30">
        <v>42491</v>
      </c>
      <c r="I3107" s="30">
        <v>45291</v>
      </c>
      <c r="J3107" s="30" t="s">
        <v>1921</v>
      </c>
      <c r="K3107" s="29" t="s">
        <v>2225</v>
      </c>
      <c r="L3107" s="29" t="s">
        <v>2226</v>
      </c>
      <c r="M3107" s="29" t="s">
        <v>1978</v>
      </c>
      <c r="N3107" s="29" t="s">
        <v>1994</v>
      </c>
      <c r="O3107" s="29" t="s">
        <v>1995</v>
      </c>
      <c r="P3107" s="29" t="s">
        <v>1981</v>
      </c>
      <c r="Q3107" s="29" t="s">
        <v>1982</v>
      </c>
      <c r="R3107" s="30">
        <v>45962</v>
      </c>
      <c r="S3107" s="30"/>
      <c r="T3107" s="30">
        <v>46327</v>
      </c>
      <c r="U3107" s="30"/>
      <c r="V3107" s="29" t="s">
        <v>1983</v>
      </c>
      <c r="W3107" s="29" t="s">
        <v>1984</v>
      </c>
      <c r="X3107" s="30">
        <v>42491</v>
      </c>
      <c r="Y3107" s="29" t="s">
        <v>1985</v>
      </c>
    </row>
    <row r="3108" spans="1:25" x14ac:dyDescent="0.25">
      <c r="A3108" s="28" t="s">
        <v>2111</v>
      </c>
      <c r="B3108" s="29" t="s">
        <v>2112</v>
      </c>
      <c r="C3108" s="29" t="s">
        <v>712</v>
      </c>
      <c r="D3108" s="29" t="s">
        <v>2234</v>
      </c>
      <c r="E3108" s="29" t="s">
        <v>713</v>
      </c>
      <c r="F3108" s="29" t="s">
        <v>714</v>
      </c>
      <c r="G3108" s="29" t="s">
        <v>1975</v>
      </c>
      <c r="H3108" s="30">
        <v>42491</v>
      </c>
      <c r="I3108" s="30">
        <v>45291</v>
      </c>
      <c r="J3108" s="30" t="s">
        <v>1921</v>
      </c>
      <c r="K3108" s="29" t="s">
        <v>2225</v>
      </c>
      <c r="L3108" s="29" t="s">
        <v>2226</v>
      </c>
      <c r="M3108" s="29" t="s">
        <v>1978</v>
      </c>
      <c r="N3108" s="29" t="s">
        <v>1996</v>
      </c>
      <c r="O3108" s="29" t="s">
        <v>1997</v>
      </c>
      <c r="P3108" s="29" t="s">
        <v>1981</v>
      </c>
      <c r="Q3108" s="29" t="s">
        <v>1982</v>
      </c>
      <c r="R3108" s="30">
        <v>46327</v>
      </c>
      <c r="S3108" s="30"/>
      <c r="T3108" s="30">
        <v>46537</v>
      </c>
      <c r="U3108" s="30"/>
      <c r="V3108" s="29" t="s">
        <v>1983</v>
      </c>
      <c r="W3108" s="29" t="s">
        <v>1984</v>
      </c>
      <c r="X3108" s="30">
        <v>42491</v>
      </c>
      <c r="Y3108" s="29" t="s">
        <v>1985</v>
      </c>
    </row>
    <row r="3109" spans="1:25" x14ac:dyDescent="0.25">
      <c r="A3109" s="28" t="s">
        <v>2111</v>
      </c>
      <c r="B3109" s="29" t="s">
        <v>2112</v>
      </c>
      <c r="C3109" s="29" t="s">
        <v>715</v>
      </c>
      <c r="D3109" s="29" t="s">
        <v>2235</v>
      </c>
      <c r="E3109" s="29" t="s">
        <v>716</v>
      </c>
      <c r="F3109" s="29" t="s">
        <v>717</v>
      </c>
      <c r="G3109" s="29" t="s">
        <v>1975</v>
      </c>
      <c r="H3109" s="30">
        <v>42491</v>
      </c>
      <c r="I3109" s="30">
        <v>45291</v>
      </c>
      <c r="J3109" s="30" t="s">
        <v>1921</v>
      </c>
      <c r="K3109" s="29" t="s">
        <v>2225</v>
      </c>
      <c r="L3109" s="29" t="s">
        <v>2226</v>
      </c>
      <c r="M3109" s="29" t="s">
        <v>1978</v>
      </c>
      <c r="N3109" s="29" t="s">
        <v>1979</v>
      </c>
      <c r="O3109" s="29" t="s">
        <v>1980</v>
      </c>
      <c r="P3109" s="29" t="s">
        <v>1981</v>
      </c>
      <c r="Q3109" s="29" t="s">
        <v>1982</v>
      </c>
      <c r="R3109" s="30">
        <v>43101</v>
      </c>
      <c r="S3109" s="30">
        <v>41550</v>
      </c>
      <c r="T3109" s="30">
        <v>43281</v>
      </c>
      <c r="U3109" s="30">
        <v>41585</v>
      </c>
      <c r="V3109" s="29" t="s">
        <v>1983</v>
      </c>
      <c r="W3109" s="29" t="s">
        <v>1984</v>
      </c>
      <c r="X3109" s="30">
        <v>42491</v>
      </c>
      <c r="Y3109" s="29" t="s">
        <v>1985</v>
      </c>
    </row>
    <row r="3110" spans="1:25" x14ac:dyDescent="0.25">
      <c r="A3110" s="28" t="s">
        <v>2111</v>
      </c>
      <c r="B3110" s="29" t="s">
        <v>2112</v>
      </c>
      <c r="C3110" s="29" t="s">
        <v>715</v>
      </c>
      <c r="D3110" s="29" t="s">
        <v>2235</v>
      </c>
      <c r="E3110" s="29" t="s">
        <v>716</v>
      </c>
      <c r="F3110" s="29" t="s">
        <v>717</v>
      </c>
      <c r="G3110" s="29" t="s">
        <v>1975</v>
      </c>
      <c r="H3110" s="30">
        <v>42491</v>
      </c>
      <c r="I3110" s="30">
        <v>45291</v>
      </c>
      <c r="J3110" s="30" t="s">
        <v>1921</v>
      </c>
      <c r="K3110" s="29" t="s">
        <v>2225</v>
      </c>
      <c r="L3110" s="29" t="s">
        <v>2226</v>
      </c>
      <c r="M3110" s="29" t="s">
        <v>1978</v>
      </c>
      <c r="N3110" s="29" t="s">
        <v>1986</v>
      </c>
      <c r="O3110" s="29" t="s">
        <v>1987</v>
      </c>
      <c r="P3110" s="29" t="s">
        <v>1981</v>
      </c>
      <c r="Q3110" s="29" t="s">
        <v>1982</v>
      </c>
      <c r="R3110" s="30">
        <v>43282</v>
      </c>
      <c r="S3110" s="30">
        <v>41550</v>
      </c>
      <c r="T3110" s="30">
        <v>43465</v>
      </c>
      <c r="U3110" s="30">
        <v>41585</v>
      </c>
      <c r="V3110" s="29" t="s">
        <v>1983</v>
      </c>
      <c r="W3110" s="29" t="s">
        <v>1984</v>
      </c>
      <c r="X3110" s="30">
        <v>42491</v>
      </c>
      <c r="Y3110" s="29" t="s">
        <v>1985</v>
      </c>
    </row>
    <row r="3111" spans="1:25" x14ac:dyDescent="0.25">
      <c r="A3111" s="28" t="s">
        <v>2111</v>
      </c>
      <c r="B3111" s="29" t="s">
        <v>2112</v>
      </c>
      <c r="C3111" s="29" t="s">
        <v>715</v>
      </c>
      <c r="D3111" s="29" t="s">
        <v>2235</v>
      </c>
      <c r="E3111" s="29" t="s">
        <v>716</v>
      </c>
      <c r="F3111" s="29" t="s">
        <v>717</v>
      </c>
      <c r="G3111" s="29" t="s">
        <v>1975</v>
      </c>
      <c r="H3111" s="30">
        <v>42491</v>
      </c>
      <c r="I3111" s="30">
        <v>45291</v>
      </c>
      <c r="J3111" s="30" t="s">
        <v>1921</v>
      </c>
      <c r="K3111" s="29" t="s">
        <v>2225</v>
      </c>
      <c r="L3111" s="29" t="s">
        <v>2226</v>
      </c>
      <c r="M3111" s="29" t="s">
        <v>1978</v>
      </c>
      <c r="N3111" s="29" t="s">
        <v>1988</v>
      </c>
      <c r="O3111" s="29" t="s">
        <v>1989</v>
      </c>
      <c r="P3111" s="29" t="s">
        <v>1981</v>
      </c>
      <c r="Q3111" s="29" t="s">
        <v>1982</v>
      </c>
      <c r="R3111" s="30">
        <v>41550</v>
      </c>
      <c r="S3111" s="30">
        <v>41550</v>
      </c>
      <c r="T3111" s="30">
        <v>41585</v>
      </c>
      <c r="U3111" s="30">
        <v>41585</v>
      </c>
      <c r="V3111" s="29" t="s">
        <v>1983</v>
      </c>
      <c r="W3111" s="29" t="s">
        <v>1984</v>
      </c>
      <c r="X3111" s="30">
        <v>42491</v>
      </c>
      <c r="Y3111" s="29" t="s">
        <v>1985</v>
      </c>
    </row>
    <row r="3112" spans="1:25" x14ac:dyDescent="0.25">
      <c r="A3112" s="28" t="s">
        <v>2111</v>
      </c>
      <c r="B3112" s="29" t="s">
        <v>2112</v>
      </c>
      <c r="C3112" s="29" t="s">
        <v>715</v>
      </c>
      <c r="D3112" s="29" t="s">
        <v>2235</v>
      </c>
      <c r="E3112" s="29" t="s">
        <v>716</v>
      </c>
      <c r="F3112" s="29" t="s">
        <v>717</v>
      </c>
      <c r="G3112" s="29" t="s">
        <v>1975</v>
      </c>
      <c r="H3112" s="30">
        <v>42491</v>
      </c>
      <c r="I3112" s="30">
        <v>45291</v>
      </c>
      <c r="J3112" s="30" t="s">
        <v>1921</v>
      </c>
      <c r="K3112" s="29" t="s">
        <v>2225</v>
      </c>
      <c r="L3112" s="29" t="s">
        <v>2226</v>
      </c>
      <c r="M3112" s="29" t="s">
        <v>1978</v>
      </c>
      <c r="N3112" s="29" t="s">
        <v>1990</v>
      </c>
      <c r="O3112" s="29" t="s">
        <v>1991</v>
      </c>
      <c r="P3112" s="29" t="s">
        <v>1981</v>
      </c>
      <c r="Q3112" s="29" t="s">
        <v>1982</v>
      </c>
      <c r="R3112" s="30">
        <v>45444</v>
      </c>
      <c r="S3112" s="30">
        <v>45454</v>
      </c>
      <c r="T3112" s="30">
        <v>45657</v>
      </c>
      <c r="U3112" s="30"/>
      <c r="V3112" s="29" t="s">
        <v>1983</v>
      </c>
      <c r="W3112" s="29" t="s">
        <v>1984</v>
      </c>
      <c r="X3112" s="30">
        <v>42491</v>
      </c>
      <c r="Y3112" s="29" t="s">
        <v>1985</v>
      </c>
    </row>
    <row r="3113" spans="1:25" x14ac:dyDescent="0.25">
      <c r="A3113" s="28" t="s">
        <v>2111</v>
      </c>
      <c r="B3113" s="29" t="s">
        <v>2112</v>
      </c>
      <c r="C3113" s="29" t="s">
        <v>715</v>
      </c>
      <c r="D3113" s="29" t="s">
        <v>2235</v>
      </c>
      <c r="E3113" s="29" t="s">
        <v>716</v>
      </c>
      <c r="F3113" s="29" t="s">
        <v>717</v>
      </c>
      <c r="G3113" s="29" t="s">
        <v>1975</v>
      </c>
      <c r="H3113" s="30">
        <v>42491</v>
      </c>
      <c r="I3113" s="30">
        <v>45291</v>
      </c>
      <c r="J3113" s="30" t="s">
        <v>1921</v>
      </c>
      <c r="K3113" s="29" t="s">
        <v>2225</v>
      </c>
      <c r="L3113" s="29" t="s">
        <v>2226</v>
      </c>
      <c r="M3113" s="29" t="s">
        <v>1978</v>
      </c>
      <c r="N3113" s="29" t="s">
        <v>1992</v>
      </c>
      <c r="O3113" s="29" t="s">
        <v>1993</v>
      </c>
      <c r="P3113" s="29" t="s">
        <v>1981</v>
      </c>
      <c r="Q3113" s="29" t="s">
        <v>1982</v>
      </c>
      <c r="R3113" s="30">
        <v>45658</v>
      </c>
      <c r="S3113" s="30"/>
      <c r="T3113" s="30">
        <v>45807</v>
      </c>
      <c r="U3113" s="30"/>
      <c r="V3113" s="29" t="s">
        <v>1983</v>
      </c>
      <c r="W3113" s="29" t="s">
        <v>1984</v>
      </c>
      <c r="X3113" s="30">
        <v>42491</v>
      </c>
      <c r="Y3113" s="29" t="s">
        <v>1985</v>
      </c>
    </row>
    <row r="3114" spans="1:25" x14ac:dyDescent="0.25">
      <c r="A3114" s="28" t="s">
        <v>2111</v>
      </c>
      <c r="B3114" s="29" t="s">
        <v>2112</v>
      </c>
      <c r="C3114" s="29" t="s">
        <v>715</v>
      </c>
      <c r="D3114" s="29" t="s">
        <v>2235</v>
      </c>
      <c r="E3114" s="29" t="s">
        <v>716</v>
      </c>
      <c r="F3114" s="29" t="s">
        <v>717</v>
      </c>
      <c r="G3114" s="29" t="s">
        <v>1975</v>
      </c>
      <c r="H3114" s="30">
        <v>42491</v>
      </c>
      <c r="I3114" s="30">
        <v>45291</v>
      </c>
      <c r="J3114" s="30" t="s">
        <v>1921</v>
      </c>
      <c r="K3114" s="29" t="s">
        <v>2225</v>
      </c>
      <c r="L3114" s="29" t="s">
        <v>2226</v>
      </c>
      <c r="M3114" s="29" t="s">
        <v>1978</v>
      </c>
      <c r="N3114" s="29" t="s">
        <v>1994</v>
      </c>
      <c r="O3114" s="29" t="s">
        <v>1995</v>
      </c>
      <c r="P3114" s="29" t="s">
        <v>1981</v>
      </c>
      <c r="Q3114" s="29" t="s">
        <v>1982</v>
      </c>
      <c r="R3114" s="30">
        <v>45809</v>
      </c>
      <c r="S3114" s="30"/>
      <c r="T3114" s="30">
        <v>46539</v>
      </c>
      <c r="U3114" s="30"/>
      <c r="V3114" s="29" t="s">
        <v>1983</v>
      </c>
      <c r="W3114" s="29" t="s">
        <v>1984</v>
      </c>
      <c r="X3114" s="30">
        <v>42491</v>
      </c>
      <c r="Y3114" s="29" t="s">
        <v>1985</v>
      </c>
    </row>
    <row r="3115" spans="1:25" x14ac:dyDescent="0.25">
      <c r="A3115" s="28" t="s">
        <v>2111</v>
      </c>
      <c r="B3115" s="29" t="s">
        <v>2112</v>
      </c>
      <c r="C3115" s="29" t="s">
        <v>715</v>
      </c>
      <c r="D3115" s="29" t="s">
        <v>2235</v>
      </c>
      <c r="E3115" s="29" t="s">
        <v>716</v>
      </c>
      <c r="F3115" s="29" t="s">
        <v>717</v>
      </c>
      <c r="G3115" s="29" t="s">
        <v>1975</v>
      </c>
      <c r="H3115" s="30">
        <v>42491</v>
      </c>
      <c r="I3115" s="30">
        <v>45291</v>
      </c>
      <c r="J3115" s="30" t="s">
        <v>1921</v>
      </c>
      <c r="K3115" s="29" t="s">
        <v>2225</v>
      </c>
      <c r="L3115" s="29" t="s">
        <v>2226</v>
      </c>
      <c r="M3115" s="29" t="s">
        <v>1978</v>
      </c>
      <c r="N3115" s="29" t="s">
        <v>1996</v>
      </c>
      <c r="O3115" s="29" t="s">
        <v>1997</v>
      </c>
      <c r="P3115" s="29" t="s">
        <v>1981</v>
      </c>
      <c r="Q3115" s="29" t="s">
        <v>1982</v>
      </c>
      <c r="R3115" s="30">
        <v>46539</v>
      </c>
      <c r="S3115" s="30"/>
      <c r="T3115" s="30">
        <v>46752</v>
      </c>
      <c r="U3115" s="30"/>
      <c r="V3115" s="29" t="s">
        <v>1983</v>
      </c>
      <c r="W3115" s="29" t="s">
        <v>1984</v>
      </c>
      <c r="X3115" s="30">
        <v>42491</v>
      </c>
      <c r="Y3115" s="29" t="s">
        <v>1985</v>
      </c>
    </row>
    <row r="3116" spans="1:25" x14ac:dyDescent="0.25">
      <c r="A3116" s="28" t="s">
        <v>2111</v>
      </c>
      <c r="B3116" s="29" t="s">
        <v>2112</v>
      </c>
      <c r="C3116" s="29" t="s">
        <v>688</v>
      </c>
      <c r="D3116" s="29" t="s">
        <v>2224</v>
      </c>
      <c r="E3116" s="29" t="s">
        <v>689</v>
      </c>
      <c r="F3116" s="29" t="s">
        <v>690</v>
      </c>
      <c r="G3116" s="29" t="s">
        <v>1975</v>
      </c>
      <c r="H3116" s="30">
        <v>42491</v>
      </c>
      <c r="I3116" s="30">
        <v>45291</v>
      </c>
      <c r="J3116" s="30" t="s">
        <v>1921</v>
      </c>
      <c r="K3116" s="29" t="s">
        <v>2225</v>
      </c>
      <c r="L3116" s="29" t="s">
        <v>2226</v>
      </c>
      <c r="M3116" s="29" t="s">
        <v>1978</v>
      </c>
      <c r="N3116" s="29" t="s">
        <v>1979</v>
      </c>
      <c r="O3116" s="29" t="s">
        <v>1980</v>
      </c>
      <c r="P3116" s="29" t="s">
        <v>1981</v>
      </c>
      <c r="Q3116" s="29" t="s">
        <v>1982</v>
      </c>
      <c r="R3116" s="30">
        <v>43101</v>
      </c>
      <c r="S3116" s="30">
        <v>44105</v>
      </c>
      <c r="T3116" s="30">
        <v>43281</v>
      </c>
      <c r="U3116" s="30">
        <v>44134</v>
      </c>
      <c r="V3116" s="29" t="s">
        <v>1983</v>
      </c>
      <c r="W3116" s="29" t="s">
        <v>1984</v>
      </c>
      <c r="X3116" s="30">
        <v>42491</v>
      </c>
      <c r="Y3116" s="29" t="s">
        <v>1985</v>
      </c>
    </row>
    <row r="3117" spans="1:25" x14ac:dyDescent="0.25">
      <c r="A3117" s="28" t="s">
        <v>2111</v>
      </c>
      <c r="B3117" s="29" t="s">
        <v>2112</v>
      </c>
      <c r="C3117" s="29" t="s">
        <v>688</v>
      </c>
      <c r="D3117" s="29" t="s">
        <v>2224</v>
      </c>
      <c r="E3117" s="29" t="s">
        <v>689</v>
      </c>
      <c r="F3117" s="29" t="s">
        <v>690</v>
      </c>
      <c r="G3117" s="29" t="s">
        <v>1975</v>
      </c>
      <c r="H3117" s="30">
        <v>42491</v>
      </c>
      <c r="I3117" s="30">
        <v>45291</v>
      </c>
      <c r="J3117" s="30" t="s">
        <v>1921</v>
      </c>
      <c r="K3117" s="29" t="s">
        <v>2225</v>
      </c>
      <c r="L3117" s="29" t="s">
        <v>2226</v>
      </c>
      <c r="M3117" s="29" t="s">
        <v>1978</v>
      </c>
      <c r="N3117" s="29" t="s">
        <v>1986</v>
      </c>
      <c r="O3117" s="29" t="s">
        <v>1987</v>
      </c>
      <c r="P3117" s="29" t="s">
        <v>1981</v>
      </c>
      <c r="Q3117" s="29" t="s">
        <v>1982</v>
      </c>
      <c r="R3117" s="30">
        <v>45401</v>
      </c>
      <c r="S3117" s="30">
        <v>45401</v>
      </c>
      <c r="T3117" s="30">
        <v>45461</v>
      </c>
      <c r="U3117" s="30">
        <v>45461</v>
      </c>
      <c r="V3117" s="29" t="s">
        <v>1983</v>
      </c>
      <c r="W3117" s="29" t="s">
        <v>1984</v>
      </c>
      <c r="X3117" s="30">
        <v>42491</v>
      </c>
      <c r="Y3117" s="29" t="s">
        <v>1985</v>
      </c>
    </row>
    <row r="3118" spans="1:25" x14ac:dyDescent="0.25">
      <c r="A3118" s="28" t="s">
        <v>2111</v>
      </c>
      <c r="B3118" s="29" t="s">
        <v>2112</v>
      </c>
      <c r="C3118" s="29" t="s">
        <v>688</v>
      </c>
      <c r="D3118" s="29" t="s">
        <v>2224</v>
      </c>
      <c r="E3118" s="29" t="s">
        <v>689</v>
      </c>
      <c r="F3118" s="29" t="s">
        <v>690</v>
      </c>
      <c r="G3118" s="29" t="s">
        <v>1975</v>
      </c>
      <c r="H3118" s="30">
        <v>42491</v>
      </c>
      <c r="I3118" s="30">
        <v>45291</v>
      </c>
      <c r="J3118" s="30" t="s">
        <v>1921</v>
      </c>
      <c r="K3118" s="29" t="s">
        <v>2225</v>
      </c>
      <c r="L3118" s="29" t="s">
        <v>2226</v>
      </c>
      <c r="M3118" s="29" t="s">
        <v>1978</v>
      </c>
      <c r="N3118" s="29" t="s">
        <v>1988</v>
      </c>
      <c r="O3118" s="29" t="s">
        <v>1989</v>
      </c>
      <c r="P3118" s="29" t="s">
        <v>1981</v>
      </c>
      <c r="Q3118" s="29" t="s">
        <v>1982</v>
      </c>
      <c r="R3118" s="30">
        <v>45401</v>
      </c>
      <c r="S3118" s="30">
        <v>45401</v>
      </c>
      <c r="T3118" s="30">
        <v>45461</v>
      </c>
      <c r="U3118" s="30">
        <v>45461</v>
      </c>
      <c r="V3118" s="29" t="s">
        <v>1983</v>
      </c>
      <c r="W3118" s="29" t="s">
        <v>1984</v>
      </c>
      <c r="X3118" s="30">
        <v>42491</v>
      </c>
      <c r="Y3118" s="29" t="s">
        <v>1985</v>
      </c>
    </row>
    <row r="3119" spans="1:25" x14ac:dyDescent="0.25">
      <c r="A3119" s="28" t="s">
        <v>2111</v>
      </c>
      <c r="B3119" s="29" t="s">
        <v>2112</v>
      </c>
      <c r="C3119" s="29" t="s">
        <v>688</v>
      </c>
      <c r="D3119" s="29" t="s">
        <v>2224</v>
      </c>
      <c r="E3119" s="29" t="s">
        <v>689</v>
      </c>
      <c r="F3119" s="29" t="s">
        <v>690</v>
      </c>
      <c r="G3119" s="29" t="s">
        <v>1975</v>
      </c>
      <c r="H3119" s="30">
        <v>42491</v>
      </c>
      <c r="I3119" s="30">
        <v>45291</v>
      </c>
      <c r="J3119" s="30" t="s">
        <v>1921</v>
      </c>
      <c r="K3119" s="29" t="s">
        <v>2225</v>
      </c>
      <c r="L3119" s="29" t="s">
        <v>2226</v>
      </c>
      <c r="M3119" s="29" t="s">
        <v>1978</v>
      </c>
      <c r="N3119" s="29" t="s">
        <v>1990</v>
      </c>
      <c r="O3119" s="29" t="s">
        <v>1991</v>
      </c>
      <c r="P3119" s="29" t="s">
        <v>1981</v>
      </c>
      <c r="Q3119" s="29" t="s">
        <v>1982</v>
      </c>
      <c r="R3119" s="30">
        <v>45627</v>
      </c>
      <c r="S3119" s="30"/>
      <c r="T3119" s="30">
        <v>45658</v>
      </c>
      <c r="U3119" s="30"/>
      <c r="V3119" s="29" t="s">
        <v>1983</v>
      </c>
      <c r="W3119" s="29" t="s">
        <v>1984</v>
      </c>
      <c r="X3119" s="30">
        <v>42491</v>
      </c>
      <c r="Y3119" s="29" t="s">
        <v>1985</v>
      </c>
    </row>
    <row r="3120" spans="1:25" x14ac:dyDescent="0.25">
      <c r="A3120" s="28" t="s">
        <v>2111</v>
      </c>
      <c r="B3120" s="29" t="s">
        <v>2112</v>
      </c>
      <c r="C3120" s="29" t="s">
        <v>688</v>
      </c>
      <c r="D3120" s="29" t="s">
        <v>2224</v>
      </c>
      <c r="E3120" s="29" t="s">
        <v>689</v>
      </c>
      <c r="F3120" s="29" t="s">
        <v>690</v>
      </c>
      <c r="G3120" s="29" t="s">
        <v>1975</v>
      </c>
      <c r="H3120" s="30">
        <v>42491</v>
      </c>
      <c r="I3120" s="30">
        <v>45291</v>
      </c>
      <c r="J3120" s="30" t="s">
        <v>1921</v>
      </c>
      <c r="K3120" s="29" t="s">
        <v>2225</v>
      </c>
      <c r="L3120" s="29" t="s">
        <v>2226</v>
      </c>
      <c r="M3120" s="29" t="s">
        <v>1978</v>
      </c>
      <c r="N3120" s="29" t="s">
        <v>1992</v>
      </c>
      <c r="O3120" s="29" t="s">
        <v>1993</v>
      </c>
      <c r="P3120" s="29" t="s">
        <v>1981</v>
      </c>
      <c r="Q3120" s="29" t="s">
        <v>1982</v>
      </c>
      <c r="R3120" s="30">
        <v>45658</v>
      </c>
      <c r="S3120" s="30"/>
      <c r="T3120" s="30">
        <v>45807</v>
      </c>
      <c r="U3120" s="30"/>
      <c r="V3120" s="29" t="s">
        <v>1983</v>
      </c>
      <c r="W3120" s="29" t="s">
        <v>1984</v>
      </c>
      <c r="X3120" s="30">
        <v>42491</v>
      </c>
      <c r="Y3120" s="29" t="s">
        <v>1985</v>
      </c>
    </row>
    <row r="3121" spans="1:25" x14ac:dyDescent="0.25">
      <c r="A3121" s="28" t="s">
        <v>2111</v>
      </c>
      <c r="B3121" s="29" t="s">
        <v>2112</v>
      </c>
      <c r="C3121" s="29" t="s">
        <v>688</v>
      </c>
      <c r="D3121" s="29" t="s">
        <v>2224</v>
      </c>
      <c r="E3121" s="29" t="s">
        <v>689</v>
      </c>
      <c r="F3121" s="29" t="s">
        <v>690</v>
      </c>
      <c r="G3121" s="29" t="s">
        <v>1975</v>
      </c>
      <c r="H3121" s="30">
        <v>42491</v>
      </c>
      <c r="I3121" s="30">
        <v>45291</v>
      </c>
      <c r="J3121" s="30" t="s">
        <v>1921</v>
      </c>
      <c r="K3121" s="29" t="s">
        <v>2225</v>
      </c>
      <c r="L3121" s="29" t="s">
        <v>2226</v>
      </c>
      <c r="M3121" s="29" t="s">
        <v>1978</v>
      </c>
      <c r="N3121" s="29" t="s">
        <v>1994</v>
      </c>
      <c r="O3121" s="29" t="s">
        <v>1995</v>
      </c>
      <c r="P3121" s="29" t="s">
        <v>1981</v>
      </c>
      <c r="Q3121" s="29" t="s">
        <v>1982</v>
      </c>
      <c r="R3121" s="30">
        <v>45778</v>
      </c>
      <c r="S3121" s="30"/>
      <c r="T3121" s="30">
        <v>46201</v>
      </c>
      <c r="U3121" s="30"/>
      <c r="V3121" s="29" t="s">
        <v>1983</v>
      </c>
      <c r="W3121" s="29" t="s">
        <v>1984</v>
      </c>
      <c r="X3121" s="30">
        <v>42491</v>
      </c>
      <c r="Y3121" s="29" t="s">
        <v>1985</v>
      </c>
    </row>
    <row r="3122" spans="1:25" x14ac:dyDescent="0.25">
      <c r="A3122" s="28" t="s">
        <v>2111</v>
      </c>
      <c r="B3122" s="29" t="s">
        <v>2112</v>
      </c>
      <c r="C3122" s="29" t="s">
        <v>688</v>
      </c>
      <c r="D3122" s="29" t="s">
        <v>2224</v>
      </c>
      <c r="E3122" s="29" t="s">
        <v>689</v>
      </c>
      <c r="F3122" s="29" t="s">
        <v>690</v>
      </c>
      <c r="G3122" s="29" t="s">
        <v>1975</v>
      </c>
      <c r="H3122" s="30">
        <v>42491</v>
      </c>
      <c r="I3122" s="30">
        <v>45291</v>
      </c>
      <c r="J3122" s="30" t="s">
        <v>1921</v>
      </c>
      <c r="K3122" s="29" t="s">
        <v>2225</v>
      </c>
      <c r="L3122" s="29" t="s">
        <v>2226</v>
      </c>
      <c r="M3122" s="29" t="s">
        <v>1978</v>
      </c>
      <c r="N3122" s="29" t="s">
        <v>1996</v>
      </c>
      <c r="O3122" s="29" t="s">
        <v>1997</v>
      </c>
      <c r="P3122" s="29" t="s">
        <v>1981</v>
      </c>
      <c r="Q3122" s="29" t="s">
        <v>1982</v>
      </c>
      <c r="R3122" s="30">
        <v>46201</v>
      </c>
      <c r="S3122" s="30"/>
      <c r="T3122" s="30">
        <v>46264</v>
      </c>
      <c r="U3122" s="30"/>
      <c r="V3122" s="29" t="s">
        <v>1983</v>
      </c>
      <c r="W3122" s="29" t="s">
        <v>1984</v>
      </c>
      <c r="X3122" s="30">
        <v>42491</v>
      </c>
      <c r="Y3122" s="29" t="s">
        <v>1985</v>
      </c>
    </row>
    <row r="3123" spans="1:25" x14ac:dyDescent="0.25">
      <c r="A3123" s="28" t="s">
        <v>2111</v>
      </c>
      <c r="B3123" s="29" t="s">
        <v>2112</v>
      </c>
      <c r="C3123" s="29" t="s">
        <v>718</v>
      </c>
      <c r="D3123" s="29" t="s">
        <v>2236</v>
      </c>
      <c r="E3123" s="29" t="s">
        <v>719</v>
      </c>
      <c r="F3123" s="29" t="s">
        <v>720</v>
      </c>
      <c r="G3123" s="29" t="s">
        <v>1975</v>
      </c>
      <c r="H3123" s="30">
        <v>42491</v>
      </c>
      <c r="I3123" s="30">
        <v>45291</v>
      </c>
      <c r="J3123" s="30" t="s">
        <v>1921</v>
      </c>
      <c r="K3123" s="29" t="s">
        <v>2225</v>
      </c>
      <c r="L3123" s="29" t="s">
        <v>2226</v>
      </c>
      <c r="M3123" s="29" t="s">
        <v>1978</v>
      </c>
      <c r="N3123" s="29" t="s">
        <v>1979</v>
      </c>
      <c r="O3123" s="29" t="s">
        <v>1980</v>
      </c>
      <c r="P3123" s="29" t="s">
        <v>1981</v>
      </c>
      <c r="Q3123" s="29" t="s">
        <v>1982</v>
      </c>
      <c r="R3123" s="30">
        <v>43101</v>
      </c>
      <c r="S3123" s="30">
        <v>44075</v>
      </c>
      <c r="T3123" s="30">
        <v>43281</v>
      </c>
      <c r="U3123" s="30">
        <v>44135</v>
      </c>
      <c r="V3123" s="29" t="s">
        <v>1983</v>
      </c>
      <c r="W3123" s="29" t="s">
        <v>1984</v>
      </c>
      <c r="X3123" s="30">
        <v>42491</v>
      </c>
      <c r="Y3123" s="29" t="s">
        <v>1985</v>
      </c>
    </row>
    <row r="3124" spans="1:25" x14ac:dyDescent="0.25">
      <c r="A3124" s="28" t="s">
        <v>2111</v>
      </c>
      <c r="B3124" s="29" t="s">
        <v>2112</v>
      </c>
      <c r="C3124" s="29" t="s">
        <v>718</v>
      </c>
      <c r="D3124" s="29" t="s">
        <v>2236</v>
      </c>
      <c r="E3124" s="29" t="s">
        <v>719</v>
      </c>
      <c r="F3124" s="29" t="s">
        <v>720</v>
      </c>
      <c r="G3124" s="29" t="s">
        <v>1975</v>
      </c>
      <c r="H3124" s="30">
        <v>42491</v>
      </c>
      <c r="I3124" s="30">
        <v>45291</v>
      </c>
      <c r="J3124" s="30" t="s">
        <v>1921</v>
      </c>
      <c r="K3124" s="29" t="s">
        <v>2225</v>
      </c>
      <c r="L3124" s="29" t="s">
        <v>2226</v>
      </c>
      <c r="M3124" s="29" t="s">
        <v>1978</v>
      </c>
      <c r="N3124" s="29" t="s">
        <v>1986</v>
      </c>
      <c r="O3124" s="29" t="s">
        <v>1987</v>
      </c>
      <c r="P3124" s="29" t="s">
        <v>1981</v>
      </c>
      <c r="Q3124" s="29" t="s">
        <v>1982</v>
      </c>
      <c r="R3124" s="30">
        <v>45427</v>
      </c>
      <c r="S3124" s="30">
        <v>45440</v>
      </c>
      <c r="T3124" s="30">
        <v>45716</v>
      </c>
      <c r="U3124" s="30"/>
      <c r="V3124" s="29" t="s">
        <v>1983</v>
      </c>
      <c r="W3124" s="29" t="s">
        <v>1984</v>
      </c>
      <c r="X3124" s="30">
        <v>42491</v>
      </c>
      <c r="Y3124" s="29" t="s">
        <v>1985</v>
      </c>
    </row>
    <row r="3125" spans="1:25" x14ac:dyDescent="0.25">
      <c r="A3125" s="28" t="s">
        <v>2111</v>
      </c>
      <c r="B3125" s="29" t="s">
        <v>2112</v>
      </c>
      <c r="C3125" s="29" t="s">
        <v>718</v>
      </c>
      <c r="D3125" s="29" t="s">
        <v>2236</v>
      </c>
      <c r="E3125" s="29" t="s">
        <v>719</v>
      </c>
      <c r="F3125" s="29" t="s">
        <v>720</v>
      </c>
      <c r="G3125" s="29" t="s">
        <v>1975</v>
      </c>
      <c r="H3125" s="30">
        <v>42491</v>
      </c>
      <c r="I3125" s="30">
        <v>45291</v>
      </c>
      <c r="J3125" s="30" t="s">
        <v>1921</v>
      </c>
      <c r="K3125" s="29" t="s">
        <v>2225</v>
      </c>
      <c r="L3125" s="29" t="s">
        <v>2226</v>
      </c>
      <c r="M3125" s="29" t="s">
        <v>1978</v>
      </c>
      <c r="N3125" s="29" t="s">
        <v>1988</v>
      </c>
      <c r="O3125" s="29" t="s">
        <v>1989</v>
      </c>
      <c r="P3125" s="29" t="s">
        <v>1981</v>
      </c>
      <c r="Q3125" s="29" t="s">
        <v>1982</v>
      </c>
      <c r="R3125" s="30">
        <v>45427</v>
      </c>
      <c r="S3125" s="30">
        <v>45440</v>
      </c>
      <c r="T3125" s="30">
        <v>45716</v>
      </c>
      <c r="U3125" s="30"/>
      <c r="V3125" s="29" t="s">
        <v>1983</v>
      </c>
      <c r="W3125" s="29" t="s">
        <v>1984</v>
      </c>
      <c r="X3125" s="30">
        <v>42491</v>
      </c>
      <c r="Y3125" s="29" t="s">
        <v>1985</v>
      </c>
    </row>
    <row r="3126" spans="1:25" x14ac:dyDescent="0.25">
      <c r="A3126" s="28" t="s">
        <v>2111</v>
      </c>
      <c r="B3126" s="29" t="s">
        <v>2112</v>
      </c>
      <c r="C3126" s="29" t="s">
        <v>718</v>
      </c>
      <c r="D3126" s="29" t="s">
        <v>2236</v>
      </c>
      <c r="E3126" s="29" t="s">
        <v>719</v>
      </c>
      <c r="F3126" s="29" t="s">
        <v>720</v>
      </c>
      <c r="G3126" s="29" t="s">
        <v>1975</v>
      </c>
      <c r="H3126" s="30">
        <v>42491</v>
      </c>
      <c r="I3126" s="30">
        <v>45291</v>
      </c>
      <c r="J3126" s="30" t="s">
        <v>1921</v>
      </c>
      <c r="K3126" s="29" t="s">
        <v>2225</v>
      </c>
      <c r="L3126" s="29" t="s">
        <v>2226</v>
      </c>
      <c r="M3126" s="29" t="s">
        <v>1978</v>
      </c>
      <c r="N3126" s="29" t="s">
        <v>1990</v>
      </c>
      <c r="O3126" s="29" t="s">
        <v>1991</v>
      </c>
      <c r="P3126" s="29" t="s">
        <v>1981</v>
      </c>
      <c r="Q3126" s="29" t="s">
        <v>1982</v>
      </c>
      <c r="R3126" s="30">
        <v>45748</v>
      </c>
      <c r="S3126" s="30"/>
      <c r="T3126" s="30">
        <v>45777</v>
      </c>
      <c r="U3126" s="30"/>
      <c r="V3126" s="29" t="s">
        <v>1983</v>
      </c>
      <c r="W3126" s="29" t="s">
        <v>1984</v>
      </c>
      <c r="X3126" s="30">
        <v>42491</v>
      </c>
      <c r="Y3126" s="29" t="s">
        <v>1985</v>
      </c>
    </row>
    <row r="3127" spans="1:25" x14ac:dyDescent="0.25">
      <c r="A3127" s="28" t="s">
        <v>2111</v>
      </c>
      <c r="B3127" s="29" t="s">
        <v>2112</v>
      </c>
      <c r="C3127" s="29" t="s">
        <v>718</v>
      </c>
      <c r="D3127" s="29" t="s">
        <v>2236</v>
      </c>
      <c r="E3127" s="29" t="s">
        <v>719</v>
      </c>
      <c r="F3127" s="29" t="s">
        <v>720</v>
      </c>
      <c r="G3127" s="29" t="s">
        <v>1975</v>
      </c>
      <c r="H3127" s="30">
        <v>42491</v>
      </c>
      <c r="I3127" s="30">
        <v>45291</v>
      </c>
      <c r="J3127" s="30" t="s">
        <v>1921</v>
      </c>
      <c r="K3127" s="29" t="s">
        <v>2225</v>
      </c>
      <c r="L3127" s="29" t="s">
        <v>2226</v>
      </c>
      <c r="M3127" s="29" t="s">
        <v>1978</v>
      </c>
      <c r="N3127" s="29" t="s">
        <v>1992</v>
      </c>
      <c r="O3127" s="29" t="s">
        <v>1993</v>
      </c>
      <c r="P3127" s="29" t="s">
        <v>1981</v>
      </c>
      <c r="Q3127" s="29" t="s">
        <v>1982</v>
      </c>
      <c r="R3127" s="30">
        <v>45901</v>
      </c>
      <c r="S3127" s="30"/>
      <c r="T3127" s="30">
        <v>45930</v>
      </c>
      <c r="U3127" s="30"/>
      <c r="V3127" s="29" t="s">
        <v>1983</v>
      </c>
      <c r="W3127" s="29" t="s">
        <v>1984</v>
      </c>
      <c r="X3127" s="30">
        <v>42491</v>
      </c>
      <c r="Y3127" s="29" t="s">
        <v>1985</v>
      </c>
    </row>
    <row r="3128" spans="1:25" x14ac:dyDescent="0.25">
      <c r="A3128" s="28" t="s">
        <v>2111</v>
      </c>
      <c r="B3128" s="29" t="s">
        <v>2112</v>
      </c>
      <c r="C3128" s="29" t="s">
        <v>718</v>
      </c>
      <c r="D3128" s="29" t="s">
        <v>2236</v>
      </c>
      <c r="E3128" s="29" t="s">
        <v>719</v>
      </c>
      <c r="F3128" s="29" t="s">
        <v>720</v>
      </c>
      <c r="G3128" s="29" t="s">
        <v>1975</v>
      </c>
      <c r="H3128" s="30">
        <v>42491</v>
      </c>
      <c r="I3128" s="30">
        <v>45291</v>
      </c>
      <c r="J3128" s="30" t="s">
        <v>1921</v>
      </c>
      <c r="K3128" s="29" t="s">
        <v>2225</v>
      </c>
      <c r="L3128" s="29" t="s">
        <v>2226</v>
      </c>
      <c r="M3128" s="29" t="s">
        <v>1978</v>
      </c>
      <c r="N3128" s="29" t="s">
        <v>1994</v>
      </c>
      <c r="O3128" s="29" t="s">
        <v>1995</v>
      </c>
      <c r="P3128" s="29" t="s">
        <v>1981</v>
      </c>
      <c r="Q3128" s="29" t="s">
        <v>1982</v>
      </c>
      <c r="R3128" s="30">
        <v>45931</v>
      </c>
      <c r="S3128" s="30"/>
      <c r="T3128" s="30">
        <v>46842</v>
      </c>
      <c r="U3128" s="30"/>
      <c r="V3128" s="29" t="s">
        <v>1983</v>
      </c>
      <c r="W3128" s="29" t="s">
        <v>1984</v>
      </c>
      <c r="X3128" s="30">
        <v>42491</v>
      </c>
      <c r="Y3128" s="29" t="s">
        <v>1985</v>
      </c>
    </row>
    <row r="3129" spans="1:25" x14ac:dyDescent="0.25">
      <c r="A3129" s="28" t="s">
        <v>2111</v>
      </c>
      <c r="B3129" s="29" t="s">
        <v>2112</v>
      </c>
      <c r="C3129" s="29" t="s">
        <v>718</v>
      </c>
      <c r="D3129" s="29" t="s">
        <v>2236</v>
      </c>
      <c r="E3129" s="29" t="s">
        <v>719</v>
      </c>
      <c r="F3129" s="29" t="s">
        <v>720</v>
      </c>
      <c r="G3129" s="29" t="s">
        <v>1975</v>
      </c>
      <c r="H3129" s="30">
        <v>42491</v>
      </c>
      <c r="I3129" s="30">
        <v>45291</v>
      </c>
      <c r="J3129" s="30" t="s">
        <v>1921</v>
      </c>
      <c r="K3129" s="29" t="s">
        <v>2225</v>
      </c>
      <c r="L3129" s="29" t="s">
        <v>2226</v>
      </c>
      <c r="M3129" s="29" t="s">
        <v>1978</v>
      </c>
      <c r="N3129" s="29" t="s">
        <v>1996</v>
      </c>
      <c r="O3129" s="29" t="s">
        <v>1997</v>
      </c>
      <c r="P3129" s="29" t="s">
        <v>1981</v>
      </c>
      <c r="Q3129" s="29" t="s">
        <v>1982</v>
      </c>
      <c r="R3129" s="30">
        <v>46844</v>
      </c>
      <c r="S3129" s="30"/>
      <c r="T3129" s="30">
        <v>47026</v>
      </c>
      <c r="U3129" s="30"/>
      <c r="V3129" s="29" t="s">
        <v>1983</v>
      </c>
      <c r="W3129" s="29" t="s">
        <v>1984</v>
      </c>
      <c r="X3129" s="30">
        <v>42491</v>
      </c>
      <c r="Y3129" s="29" t="s">
        <v>1985</v>
      </c>
    </row>
    <row r="3130" spans="1:25" x14ac:dyDescent="0.25">
      <c r="A3130" s="28" t="s">
        <v>2111</v>
      </c>
      <c r="B3130" s="29" t="s">
        <v>2112</v>
      </c>
      <c r="C3130" s="29" t="s">
        <v>694</v>
      </c>
      <c r="D3130" s="29" t="s">
        <v>2228</v>
      </c>
      <c r="E3130" s="29" t="s">
        <v>695</v>
      </c>
      <c r="F3130" s="29" t="s">
        <v>696</v>
      </c>
      <c r="G3130" s="29" t="s">
        <v>1975</v>
      </c>
      <c r="H3130" s="30">
        <v>42491</v>
      </c>
      <c r="I3130" s="30">
        <v>45291</v>
      </c>
      <c r="J3130" s="30" t="s">
        <v>1921</v>
      </c>
      <c r="K3130" s="29" t="s">
        <v>2225</v>
      </c>
      <c r="L3130" s="29" t="s">
        <v>2226</v>
      </c>
      <c r="M3130" s="29" t="s">
        <v>1978</v>
      </c>
      <c r="N3130" s="29" t="s">
        <v>1979</v>
      </c>
      <c r="O3130" s="29" t="s">
        <v>1980</v>
      </c>
      <c r="P3130" s="29" t="s">
        <v>1981</v>
      </c>
      <c r="Q3130" s="29" t="s">
        <v>1982</v>
      </c>
      <c r="R3130" s="30">
        <v>43101</v>
      </c>
      <c r="S3130" s="30">
        <v>44105</v>
      </c>
      <c r="T3130" s="30">
        <v>43281</v>
      </c>
      <c r="U3130" s="30">
        <v>44134</v>
      </c>
      <c r="V3130" s="29" t="s">
        <v>1983</v>
      </c>
      <c r="W3130" s="29" t="s">
        <v>1984</v>
      </c>
      <c r="X3130" s="30">
        <v>43221</v>
      </c>
      <c r="Y3130" s="29" t="s">
        <v>1985</v>
      </c>
    </row>
    <row r="3131" spans="1:25" x14ac:dyDescent="0.25">
      <c r="A3131" s="28" t="s">
        <v>2111</v>
      </c>
      <c r="B3131" s="29" t="s">
        <v>2112</v>
      </c>
      <c r="C3131" s="29" t="s">
        <v>694</v>
      </c>
      <c r="D3131" s="29" t="s">
        <v>2228</v>
      </c>
      <c r="E3131" s="29" t="s">
        <v>695</v>
      </c>
      <c r="F3131" s="29" t="s">
        <v>696</v>
      </c>
      <c r="G3131" s="29" t="s">
        <v>1975</v>
      </c>
      <c r="H3131" s="30">
        <v>42491</v>
      </c>
      <c r="I3131" s="30">
        <v>45291</v>
      </c>
      <c r="J3131" s="30" t="s">
        <v>1921</v>
      </c>
      <c r="K3131" s="29" t="s">
        <v>2225</v>
      </c>
      <c r="L3131" s="29" t="s">
        <v>2226</v>
      </c>
      <c r="M3131" s="29" t="s">
        <v>1978</v>
      </c>
      <c r="N3131" s="29" t="s">
        <v>1986</v>
      </c>
      <c r="O3131" s="29" t="s">
        <v>1987</v>
      </c>
      <c r="P3131" s="29" t="s">
        <v>1981</v>
      </c>
      <c r="Q3131" s="29" t="s">
        <v>1982</v>
      </c>
      <c r="R3131" s="30">
        <v>45447</v>
      </c>
      <c r="S3131" s="30">
        <v>45447</v>
      </c>
      <c r="T3131" s="30">
        <v>45716</v>
      </c>
      <c r="U3131" s="30"/>
      <c r="V3131" s="29" t="s">
        <v>1983</v>
      </c>
      <c r="W3131" s="29" t="s">
        <v>1984</v>
      </c>
      <c r="X3131" s="30">
        <v>43221</v>
      </c>
      <c r="Y3131" s="29" t="s">
        <v>1985</v>
      </c>
    </row>
    <row r="3132" spans="1:25" x14ac:dyDescent="0.25">
      <c r="A3132" s="28" t="s">
        <v>2111</v>
      </c>
      <c r="B3132" s="29" t="s">
        <v>2112</v>
      </c>
      <c r="C3132" s="29" t="s">
        <v>694</v>
      </c>
      <c r="D3132" s="29" t="s">
        <v>2228</v>
      </c>
      <c r="E3132" s="29" t="s">
        <v>695</v>
      </c>
      <c r="F3132" s="29" t="s">
        <v>696</v>
      </c>
      <c r="G3132" s="29" t="s">
        <v>1975</v>
      </c>
      <c r="H3132" s="30">
        <v>42491</v>
      </c>
      <c r="I3132" s="30">
        <v>45291</v>
      </c>
      <c r="J3132" s="30" t="s">
        <v>1921</v>
      </c>
      <c r="K3132" s="29" t="s">
        <v>2225</v>
      </c>
      <c r="L3132" s="29" t="s">
        <v>2226</v>
      </c>
      <c r="M3132" s="29" t="s">
        <v>1978</v>
      </c>
      <c r="N3132" s="29" t="s">
        <v>1988</v>
      </c>
      <c r="O3132" s="29" t="s">
        <v>1989</v>
      </c>
      <c r="P3132" s="29" t="s">
        <v>1981</v>
      </c>
      <c r="Q3132" s="29" t="s">
        <v>1982</v>
      </c>
      <c r="R3132" s="30">
        <v>45447</v>
      </c>
      <c r="S3132" s="30">
        <v>45447</v>
      </c>
      <c r="T3132" s="30">
        <v>45716</v>
      </c>
      <c r="U3132" s="30"/>
      <c r="V3132" s="29" t="s">
        <v>1983</v>
      </c>
      <c r="W3132" s="29" t="s">
        <v>1984</v>
      </c>
      <c r="X3132" s="30">
        <v>43221</v>
      </c>
      <c r="Y3132" s="29" t="s">
        <v>1985</v>
      </c>
    </row>
    <row r="3133" spans="1:25" x14ac:dyDescent="0.25">
      <c r="A3133" s="28" t="s">
        <v>2111</v>
      </c>
      <c r="B3133" s="29" t="s">
        <v>2112</v>
      </c>
      <c r="C3133" s="29" t="s">
        <v>694</v>
      </c>
      <c r="D3133" s="29" t="s">
        <v>2228</v>
      </c>
      <c r="E3133" s="29" t="s">
        <v>695</v>
      </c>
      <c r="F3133" s="29" t="s">
        <v>696</v>
      </c>
      <c r="G3133" s="29" t="s">
        <v>1975</v>
      </c>
      <c r="H3133" s="30">
        <v>42491</v>
      </c>
      <c r="I3133" s="30">
        <v>45291</v>
      </c>
      <c r="J3133" s="30" t="s">
        <v>1921</v>
      </c>
      <c r="K3133" s="29" t="s">
        <v>2225</v>
      </c>
      <c r="L3133" s="29" t="s">
        <v>2226</v>
      </c>
      <c r="M3133" s="29" t="s">
        <v>1978</v>
      </c>
      <c r="N3133" s="29" t="s">
        <v>1990</v>
      </c>
      <c r="O3133" s="29" t="s">
        <v>1991</v>
      </c>
      <c r="P3133" s="29" t="s">
        <v>1981</v>
      </c>
      <c r="Q3133" s="29" t="s">
        <v>1982</v>
      </c>
      <c r="R3133" s="30">
        <v>45717</v>
      </c>
      <c r="S3133" s="30"/>
      <c r="T3133" s="30">
        <v>45777</v>
      </c>
      <c r="U3133" s="30"/>
      <c r="V3133" s="29" t="s">
        <v>1983</v>
      </c>
      <c r="W3133" s="29" t="s">
        <v>1984</v>
      </c>
      <c r="X3133" s="30">
        <v>43221</v>
      </c>
      <c r="Y3133" s="29" t="s">
        <v>1985</v>
      </c>
    </row>
    <row r="3134" spans="1:25" x14ac:dyDescent="0.25">
      <c r="A3134" s="28" t="s">
        <v>2111</v>
      </c>
      <c r="B3134" s="29" t="s">
        <v>2112</v>
      </c>
      <c r="C3134" s="29" t="s">
        <v>694</v>
      </c>
      <c r="D3134" s="29" t="s">
        <v>2228</v>
      </c>
      <c r="E3134" s="29" t="s">
        <v>695</v>
      </c>
      <c r="F3134" s="29" t="s">
        <v>696</v>
      </c>
      <c r="G3134" s="29" t="s">
        <v>1975</v>
      </c>
      <c r="H3134" s="30">
        <v>42491</v>
      </c>
      <c r="I3134" s="30">
        <v>45291</v>
      </c>
      <c r="J3134" s="30" t="s">
        <v>1921</v>
      </c>
      <c r="K3134" s="29" t="s">
        <v>2225</v>
      </c>
      <c r="L3134" s="29" t="s">
        <v>2226</v>
      </c>
      <c r="M3134" s="29" t="s">
        <v>1978</v>
      </c>
      <c r="N3134" s="29" t="s">
        <v>1992</v>
      </c>
      <c r="O3134" s="29" t="s">
        <v>1993</v>
      </c>
      <c r="P3134" s="29" t="s">
        <v>1981</v>
      </c>
      <c r="Q3134" s="29" t="s">
        <v>1982</v>
      </c>
      <c r="R3134" s="30">
        <v>45778</v>
      </c>
      <c r="S3134" s="30"/>
      <c r="T3134" s="30">
        <v>46022</v>
      </c>
      <c r="U3134" s="30"/>
      <c r="V3134" s="29" t="s">
        <v>1983</v>
      </c>
      <c r="W3134" s="29" t="s">
        <v>1984</v>
      </c>
      <c r="X3134" s="30">
        <v>43221</v>
      </c>
      <c r="Y3134" s="29" t="s">
        <v>1985</v>
      </c>
    </row>
    <row r="3135" spans="1:25" x14ac:dyDescent="0.25">
      <c r="A3135" s="28" t="s">
        <v>2111</v>
      </c>
      <c r="B3135" s="29" t="s">
        <v>2112</v>
      </c>
      <c r="C3135" s="29" t="s">
        <v>694</v>
      </c>
      <c r="D3135" s="29" t="s">
        <v>2228</v>
      </c>
      <c r="E3135" s="29" t="s">
        <v>695</v>
      </c>
      <c r="F3135" s="29" t="s">
        <v>696</v>
      </c>
      <c r="G3135" s="29" t="s">
        <v>1975</v>
      </c>
      <c r="H3135" s="30">
        <v>42491</v>
      </c>
      <c r="I3135" s="30">
        <v>45291</v>
      </c>
      <c r="J3135" s="30" t="s">
        <v>1921</v>
      </c>
      <c r="K3135" s="29" t="s">
        <v>2225</v>
      </c>
      <c r="L3135" s="29" t="s">
        <v>2226</v>
      </c>
      <c r="M3135" s="29" t="s">
        <v>1978</v>
      </c>
      <c r="N3135" s="29" t="s">
        <v>1994</v>
      </c>
      <c r="O3135" s="29" t="s">
        <v>1995</v>
      </c>
      <c r="P3135" s="29" t="s">
        <v>1981</v>
      </c>
      <c r="Q3135" s="29" t="s">
        <v>1982</v>
      </c>
      <c r="R3135" s="30">
        <v>46023</v>
      </c>
      <c r="S3135" s="30"/>
      <c r="T3135" s="30">
        <v>46387</v>
      </c>
      <c r="U3135" s="30"/>
      <c r="V3135" s="29" t="s">
        <v>1983</v>
      </c>
      <c r="W3135" s="29" t="s">
        <v>1984</v>
      </c>
      <c r="X3135" s="30">
        <v>43221</v>
      </c>
      <c r="Y3135" s="29" t="s">
        <v>1985</v>
      </c>
    </row>
    <row r="3136" spans="1:25" x14ac:dyDescent="0.25">
      <c r="A3136" s="28" t="s">
        <v>2111</v>
      </c>
      <c r="B3136" s="29" t="s">
        <v>2112</v>
      </c>
      <c r="C3136" s="29" t="s">
        <v>694</v>
      </c>
      <c r="D3136" s="29" t="s">
        <v>2228</v>
      </c>
      <c r="E3136" s="29" t="s">
        <v>695</v>
      </c>
      <c r="F3136" s="29" t="s">
        <v>696</v>
      </c>
      <c r="G3136" s="29" t="s">
        <v>1975</v>
      </c>
      <c r="H3136" s="30">
        <v>42491</v>
      </c>
      <c r="I3136" s="30">
        <v>45291</v>
      </c>
      <c r="J3136" s="30" t="s">
        <v>1921</v>
      </c>
      <c r="K3136" s="29" t="s">
        <v>2225</v>
      </c>
      <c r="L3136" s="29" t="s">
        <v>2226</v>
      </c>
      <c r="M3136" s="29" t="s">
        <v>1978</v>
      </c>
      <c r="N3136" s="29" t="s">
        <v>1996</v>
      </c>
      <c r="O3136" s="29" t="s">
        <v>1997</v>
      </c>
      <c r="P3136" s="29" t="s">
        <v>1981</v>
      </c>
      <c r="Q3136" s="29" t="s">
        <v>1982</v>
      </c>
      <c r="R3136" s="30">
        <v>46388</v>
      </c>
      <c r="S3136" s="30"/>
      <c r="T3136" s="30">
        <v>46568</v>
      </c>
      <c r="U3136" s="30"/>
      <c r="V3136" s="29" t="s">
        <v>1983</v>
      </c>
      <c r="W3136" s="29" t="s">
        <v>1984</v>
      </c>
      <c r="X3136" s="30">
        <v>43221</v>
      </c>
      <c r="Y3136" s="29" t="s">
        <v>1985</v>
      </c>
    </row>
    <row r="3137" spans="1:25" x14ac:dyDescent="0.25">
      <c r="A3137" s="28" t="s">
        <v>2111</v>
      </c>
      <c r="B3137" s="29" t="s">
        <v>2112</v>
      </c>
      <c r="C3137" s="29" t="s">
        <v>691</v>
      </c>
      <c r="D3137" s="29" t="s">
        <v>2227</v>
      </c>
      <c r="E3137" s="29" t="s">
        <v>692</v>
      </c>
      <c r="F3137" s="29" t="s">
        <v>693</v>
      </c>
      <c r="G3137" s="29" t="s">
        <v>1975</v>
      </c>
      <c r="H3137" s="30">
        <v>42491</v>
      </c>
      <c r="I3137" s="30">
        <v>46752</v>
      </c>
      <c r="J3137" s="30" t="s">
        <v>1921</v>
      </c>
      <c r="K3137" s="29" t="s">
        <v>2225</v>
      </c>
      <c r="L3137" s="29" t="s">
        <v>2226</v>
      </c>
      <c r="M3137" s="29" t="s">
        <v>1978</v>
      </c>
      <c r="N3137" s="29" t="s">
        <v>1979</v>
      </c>
      <c r="O3137" s="29" t="s">
        <v>1980</v>
      </c>
      <c r="P3137" s="29" t="s">
        <v>1981</v>
      </c>
      <c r="Q3137" s="29" t="s">
        <v>1982</v>
      </c>
      <c r="R3137" s="30">
        <v>43101</v>
      </c>
      <c r="S3137" s="30">
        <v>44105</v>
      </c>
      <c r="T3137" s="30">
        <v>43281</v>
      </c>
      <c r="U3137" s="30">
        <v>44135</v>
      </c>
      <c r="V3137" s="29" t="s">
        <v>1983</v>
      </c>
      <c r="W3137" s="29" t="s">
        <v>1984</v>
      </c>
      <c r="X3137" s="30">
        <v>42491</v>
      </c>
      <c r="Y3137" s="29" t="s">
        <v>1985</v>
      </c>
    </row>
    <row r="3138" spans="1:25" x14ac:dyDescent="0.25">
      <c r="A3138" s="28" t="s">
        <v>2111</v>
      </c>
      <c r="B3138" s="29" t="s">
        <v>2112</v>
      </c>
      <c r="C3138" s="29" t="s">
        <v>691</v>
      </c>
      <c r="D3138" s="29" t="s">
        <v>2227</v>
      </c>
      <c r="E3138" s="29" t="s">
        <v>692</v>
      </c>
      <c r="F3138" s="29" t="s">
        <v>693</v>
      </c>
      <c r="G3138" s="29" t="s">
        <v>1975</v>
      </c>
      <c r="H3138" s="30">
        <v>42491</v>
      </c>
      <c r="I3138" s="30">
        <v>46752</v>
      </c>
      <c r="J3138" s="30" t="s">
        <v>1921</v>
      </c>
      <c r="K3138" s="29" t="s">
        <v>2225</v>
      </c>
      <c r="L3138" s="29" t="s">
        <v>2226</v>
      </c>
      <c r="M3138" s="29" t="s">
        <v>1978</v>
      </c>
      <c r="N3138" s="29" t="s">
        <v>1986</v>
      </c>
      <c r="O3138" s="29" t="s">
        <v>1987</v>
      </c>
      <c r="P3138" s="29" t="s">
        <v>1981</v>
      </c>
      <c r="Q3138" s="29" t="s">
        <v>1982</v>
      </c>
      <c r="R3138" s="30">
        <v>44501</v>
      </c>
      <c r="S3138" s="30">
        <v>44504</v>
      </c>
      <c r="T3138" s="30">
        <v>44804</v>
      </c>
      <c r="U3138" s="30">
        <v>44804</v>
      </c>
      <c r="V3138" s="29" t="s">
        <v>1983</v>
      </c>
      <c r="W3138" s="29" t="s">
        <v>1984</v>
      </c>
      <c r="X3138" s="30">
        <v>42491</v>
      </c>
      <c r="Y3138" s="29" t="s">
        <v>1985</v>
      </c>
    </row>
    <row r="3139" spans="1:25" x14ac:dyDescent="0.25">
      <c r="A3139" s="28" t="s">
        <v>2111</v>
      </c>
      <c r="B3139" s="29" t="s">
        <v>2112</v>
      </c>
      <c r="C3139" s="29" t="s">
        <v>691</v>
      </c>
      <c r="D3139" s="29" t="s">
        <v>2227</v>
      </c>
      <c r="E3139" s="29" t="s">
        <v>692</v>
      </c>
      <c r="F3139" s="29" t="s">
        <v>693</v>
      </c>
      <c r="G3139" s="29" t="s">
        <v>1975</v>
      </c>
      <c r="H3139" s="30">
        <v>42491</v>
      </c>
      <c r="I3139" s="30">
        <v>46752</v>
      </c>
      <c r="J3139" s="30" t="s">
        <v>1921</v>
      </c>
      <c r="K3139" s="29" t="s">
        <v>2225</v>
      </c>
      <c r="L3139" s="29" t="s">
        <v>2226</v>
      </c>
      <c r="M3139" s="29" t="s">
        <v>1978</v>
      </c>
      <c r="N3139" s="29" t="s">
        <v>1988</v>
      </c>
      <c r="O3139" s="29" t="s">
        <v>1989</v>
      </c>
      <c r="P3139" s="29" t="s">
        <v>1981</v>
      </c>
      <c r="Q3139" s="29" t="s">
        <v>1982</v>
      </c>
      <c r="R3139" s="30">
        <v>44501</v>
      </c>
      <c r="S3139" s="30">
        <v>44504</v>
      </c>
      <c r="T3139" s="30">
        <v>44985</v>
      </c>
      <c r="U3139" s="30">
        <v>45034</v>
      </c>
      <c r="V3139" s="29" t="s">
        <v>1983</v>
      </c>
      <c r="W3139" s="29" t="s">
        <v>1984</v>
      </c>
      <c r="X3139" s="30">
        <v>42491</v>
      </c>
      <c r="Y3139" s="29" t="s">
        <v>1985</v>
      </c>
    </row>
    <row r="3140" spans="1:25" x14ac:dyDescent="0.25">
      <c r="A3140" s="28" t="s">
        <v>2111</v>
      </c>
      <c r="B3140" s="29" t="s">
        <v>2112</v>
      </c>
      <c r="C3140" s="29" t="s">
        <v>691</v>
      </c>
      <c r="D3140" s="29" t="s">
        <v>2227</v>
      </c>
      <c r="E3140" s="29" t="s">
        <v>692</v>
      </c>
      <c r="F3140" s="29" t="s">
        <v>693</v>
      </c>
      <c r="G3140" s="29" t="s">
        <v>1975</v>
      </c>
      <c r="H3140" s="30">
        <v>42491</v>
      </c>
      <c r="I3140" s="30">
        <v>46752</v>
      </c>
      <c r="J3140" s="30" t="s">
        <v>1921</v>
      </c>
      <c r="K3140" s="29" t="s">
        <v>2225</v>
      </c>
      <c r="L3140" s="29" t="s">
        <v>2226</v>
      </c>
      <c r="M3140" s="29" t="s">
        <v>1978</v>
      </c>
      <c r="N3140" s="29" t="s">
        <v>1990</v>
      </c>
      <c r="O3140" s="29" t="s">
        <v>1991</v>
      </c>
      <c r="P3140" s="29" t="s">
        <v>1981</v>
      </c>
      <c r="Q3140" s="29" t="s">
        <v>1982</v>
      </c>
      <c r="R3140" s="30">
        <v>45139</v>
      </c>
      <c r="S3140" s="30">
        <v>45034</v>
      </c>
      <c r="T3140" s="30">
        <v>45443</v>
      </c>
      <c r="U3140" s="30">
        <v>45565</v>
      </c>
      <c r="V3140" s="29" t="s">
        <v>1983</v>
      </c>
      <c r="W3140" s="29" t="s">
        <v>1984</v>
      </c>
      <c r="X3140" s="30">
        <v>42491</v>
      </c>
      <c r="Y3140" s="29" t="s">
        <v>1985</v>
      </c>
    </row>
    <row r="3141" spans="1:25" x14ac:dyDescent="0.25">
      <c r="A3141" s="28" t="s">
        <v>2111</v>
      </c>
      <c r="B3141" s="29" t="s">
        <v>2112</v>
      </c>
      <c r="C3141" s="29" t="s">
        <v>691</v>
      </c>
      <c r="D3141" s="29" t="s">
        <v>2227</v>
      </c>
      <c r="E3141" s="29" t="s">
        <v>692</v>
      </c>
      <c r="F3141" s="29" t="s">
        <v>693</v>
      </c>
      <c r="G3141" s="29" t="s">
        <v>1975</v>
      </c>
      <c r="H3141" s="30">
        <v>42491</v>
      </c>
      <c r="I3141" s="30">
        <v>46752</v>
      </c>
      <c r="J3141" s="30" t="s">
        <v>1921</v>
      </c>
      <c r="K3141" s="29" t="s">
        <v>2225</v>
      </c>
      <c r="L3141" s="29" t="s">
        <v>2226</v>
      </c>
      <c r="M3141" s="29" t="s">
        <v>1978</v>
      </c>
      <c r="N3141" s="29" t="s">
        <v>1992</v>
      </c>
      <c r="O3141" s="29" t="s">
        <v>1993</v>
      </c>
      <c r="P3141" s="29" t="s">
        <v>1981</v>
      </c>
      <c r="Q3141" s="29" t="s">
        <v>1982</v>
      </c>
      <c r="R3141" s="30">
        <v>45078</v>
      </c>
      <c r="S3141" s="30">
        <v>45223</v>
      </c>
      <c r="T3141" s="30">
        <v>45657</v>
      </c>
      <c r="U3141" s="30">
        <v>45628</v>
      </c>
      <c r="V3141" s="29" t="s">
        <v>1983</v>
      </c>
      <c r="W3141" s="29" t="s">
        <v>1984</v>
      </c>
      <c r="X3141" s="30">
        <v>42491</v>
      </c>
      <c r="Y3141" s="29" t="s">
        <v>1985</v>
      </c>
    </row>
    <row r="3142" spans="1:25" x14ac:dyDescent="0.25">
      <c r="A3142" s="28" t="s">
        <v>2111</v>
      </c>
      <c r="B3142" s="29" t="s">
        <v>2112</v>
      </c>
      <c r="C3142" s="29" t="s">
        <v>691</v>
      </c>
      <c r="D3142" s="29" t="s">
        <v>2227</v>
      </c>
      <c r="E3142" s="29" t="s">
        <v>692</v>
      </c>
      <c r="F3142" s="29" t="s">
        <v>693</v>
      </c>
      <c r="G3142" s="29" t="s">
        <v>1975</v>
      </c>
      <c r="H3142" s="30">
        <v>42491</v>
      </c>
      <c r="I3142" s="30">
        <v>46752</v>
      </c>
      <c r="J3142" s="30" t="s">
        <v>1921</v>
      </c>
      <c r="K3142" s="29" t="s">
        <v>2225</v>
      </c>
      <c r="L3142" s="29" t="s">
        <v>2226</v>
      </c>
      <c r="M3142" s="29" t="s">
        <v>1978</v>
      </c>
      <c r="N3142" s="29" t="s">
        <v>1994</v>
      </c>
      <c r="O3142" s="29" t="s">
        <v>1995</v>
      </c>
      <c r="P3142" s="29" t="s">
        <v>1981</v>
      </c>
      <c r="Q3142" s="29" t="s">
        <v>1982</v>
      </c>
      <c r="R3142" s="30">
        <v>45689</v>
      </c>
      <c r="S3142" s="30"/>
      <c r="T3142" s="30">
        <v>46598</v>
      </c>
      <c r="U3142" s="30"/>
      <c r="V3142" s="29" t="s">
        <v>1983</v>
      </c>
      <c r="W3142" s="29" t="s">
        <v>1984</v>
      </c>
      <c r="X3142" s="30">
        <v>42491</v>
      </c>
      <c r="Y3142" s="29" t="s">
        <v>1985</v>
      </c>
    </row>
    <row r="3143" spans="1:25" x14ac:dyDescent="0.25">
      <c r="A3143" s="28" t="s">
        <v>2111</v>
      </c>
      <c r="B3143" s="29" t="s">
        <v>2112</v>
      </c>
      <c r="C3143" s="29" t="s">
        <v>691</v>
      </c>
      <c r="D3143" s="29" t="s">
        <v>2227</v>
      </c>
      <c r="E3143" s="29" t="s">
        <v>692</v>
      </c>
      <c r="F3143" s="29" t="s">
        <v>693</v>
      </c>
      <c r="G3143" s="29" t="s">
        <v>1975</v>
      </c>
      <c r="H3143" s="30">
        <v>42491</v>
      </c>
      <c r="I3143" s="30">
        <v>46752</v>
      </c>
      <c r="J3143" s="30" t="s">
        <v>1921</v>
      </c>
      <c r="K3143" s="29" t="s">
        <v>2225</v>
      </c>
      <c r="L3143" s="29" t="s">
        <v>2226</v>
      </c>
      <c r="M3143" s="29" t="s">
        <v>1978</v>
      </c>
      <c r="N3143" s="29" t="s">
        <v>1996</v>
      </c>
      <c r="O3143" s="29" t="s">
        <v>1997</v>
      </c>
      <c r="P3143" s="29" t="s">
        <v>1981</v>
      </c>
      <c r="Q3143" s="29" t="s">
        <v>1982</v>
      </c>
      <c r="R3143" s="30">
        <v>46508</v>
      </c>
      <c r="S3143" s="30"/>
      <c r="T3143" s="30">
        <v>46631</v>
      </c>
      <c r="U3143" s="30"/>
      <c r="V3143" s="29" t="s">
        <v>1983</v>
      </c>
      <c r="W3143" s="29" t="s">
        <v>1984</v>
      </c>
      <c r="X3143" s="30">
        <v>42491</v>
      </c>
      <c r="Y3143" s="29" t="s">
        <v>1985</v>
      </c>
    </row>
    <row r="3144" spans="1:25" x14ac:dyDescent="0.25">
      <c r="A3144" s="28" t="s">
        <v>2111</v>
      </c>
      <c r="B3144" s="29" t="s">
        <v>2112</v>
      </c>
      <c r="C3144" s="29" t="s">
        <v>724</v>
      </c>
      <c r="D3144" s="29" t="s">
        <v>2238</v>
      </c>
      <c r="E3144" s="29" t="s">
        <v>725</v>
      </c>
      <c r="F3144" s="29" t="s">
        <v>726</v>
      </c>
      <c r="G3144" s="29" t="s">
        <v>1975</v>
      </c>
      <c r="H3144" s="30">
        <v>44681</v>
      </c>
      <c r="I3144" s="30">
        <v>44926</v>
      </c>
      <c r="J3144" s="30" t="s">
        <v>1921</v>
      </c>
      <c r="K3144" s="29" t="s">
        <v>2225</v>
      </c>
      <c r="L3144" s="29" t="s">
        <v>2226</v>
      </c>
      <c r="M3144" s="29" t="s">
        <v>1978</v>
      </c>
      <c r="N3144" s="29" t="s">
        <v>1979</v>
      </c>
      <c r="O3144" s="29" t="s">
        <v>1980</v>
      </c>
      <c r="P3144" s="29" t="s">
        <v>1981</v>
      </c>
      <c r="Q3144" s="29" t="s">
        <v>1982</v>
      </c>
      <c r="R3144" s="30">
        <v>44774</v>
      </c>
      <c r="S3144" s="30">
        <v>44774</v>
      </c>
      <c r="T3144" s="30">
        <v>44804</v>
      </c>
      <c r="U3144" s="30">
        <v>44804</v>
      </c>
      <c r="V3144" s="29" t="s">
        <v>2000</v>
      </c>
      <c r="W3144" s="29" t="s">
        <v>2001</v>
      </c>
      <c r="X3144" s="30">
        <v>44681</v>
      </c>
      <c r="Y3144" s="29" t="s">
        <v>1985</v>
      </c>
    </row>
    <row r="3145" spans="1:25" x14ac:dyDescent="0.25">
      <c r="A3145" s="28" t="s">
        <v>2111</v>
      </c>
      <c r="B3145" s="29" t="s">
        <v>2112</v>
      </c>
      <c r="C3145" s="29" t="s">
        <v>724</v>
      </c>
      <c r="D3145" s="29" t="s">
        <v>2238</v>
      </c>
      <c r="E3145" s="29" t="s">
        <v>725</v>
      </c>
      <c r="F3145" s="29" t="s">
        <v>726</v>
      </c>
      <c r="G3145" s="29" t="s">
        <v>1975</v>
      </c>
      <c r="H3145" s="30">
        <v>44681</v>
      </c>
      <c r="I3145" s="30">
        <v>44926</v>
      </c>
      <c r="J3145" s="30" t="s">
        <v>1921</v>
      </c>
      <c r="K3145" s="29" t="s">
        <v>2225</v>
      </c>
      <c r="L3145" s="29" t="s">
        <v>2226</v>
      </c>
      <c r="M3145" s="29" t="s">
        <v>1978</v>
      </c>
      <c r="N3145" s="29" t="s">
        <v>1986</v>
      </c>
      <c r="O3145" s="29" t="s">
        <v>1987</v>
      </c>
      <c r="P3145" s="29" t="s">
        <v>1981</v>
      </c>
      <c r="Q3145" s="29" t="s">
        <v>1982</v>
      </c>
      <c r="R3145" s="30">
        <v>45469</v>
      </c>
      <c r="S3145" s="30">
        <v>45469</v>
      </c>
      <c r="T3145" s="30">
        <v>45716</v>
      </c>
      <c r="U3145" s="30"/>
      <c r="V3145" s="29" t="s">
        <v>2000</v>
      </c>
      <c r="W3145" s="29" t="s">
        <v>2001</v>
      </c>
      <c r="X3145" s="30">
        <v>44681</v>
      </c>
      <c r="Y3145" s="29" t="s">
        <v>1985</v>
      </c>
    </row>
    <row r="3146" spans="1:25" x14ac:dyDescent="0.25">
      <c r="A3146" s="28" t="s">
        <v>2111</v>
      </c>
      <c r="B3146" s="29" t="s">
        <v>2112</v>
      </c>
      <c r="C3146" s="29" t="s">
        <v>724</v>
      </c>
      <c r="D3146" s="29" t="s">
        <v>2238</v>
      </c>
      <c r="E3146" s="29" t="s">
        <v>725</v>
      </c>
      <c r="F3146" s="29" t="s">
        <v>726</v>
      </c>
      <c r="G3146" s="29" t="s">
        <v>1975</v>
      </c>
      <c r="H3146" s="30">
        <v>44681</v>
      </c>
      <c r="I3146" s="30">
        <v>44926</v>
      </c>
      <c r="J3146" s="30" t="s">
        <v>1921</v>
      </c>
      <c r="K3146" s="29" t="s">
        <v>2225</v>
      </c>
      <c r="L3146" s="29" t="s">
        <v>2226</v>
      </c>
      <c r="M3146" s="29" t="s">
        <v>1978</v>
      </c>
      <c r="N3146" s="29" t="s">
        <v>1988</v>
      </c>
      <c r="O3146" s="29" t="s">
        <v>1989</v>
      </c>
      <c r="P3146" s="29" t="s">
        <v>1981</v>
      </c>
      <c r="Q3146" s="29" t="s">
        <v>1982</v>
      </c>
      <c r="R3146" s="30">
        <v>45469</v>
      </c>
      <c r="S3146" s="30">
        <v>45469</v>
      </c>
      <c r="T3146" s="30">
        <v>45716</v>
      </c>
      <c r="U3146" s="30"/>
      <c r="V3146" s="29" t="s">
        <v>2000</v>
      </c>
      <c r="W3146" s="29" t="s">
        <v>2001</v>
      </c>
      <c r="X3146" s="30">
        <v>44681</v>
      </c>
      <c r="Y3146" s="29" t="s">
        <v>1985</v>
      </c>
    </row>
    <row r="3147" spans="1:25" x14ac:dyDescent="0.25">
      <c r="A3147" s="28" t="s">
        <v>2111</v>
      </c>
      <c r="B3147" s="29" t="s">
        <v>2112</v>
      </c>
      <c r="C3147" s="29" t="s">
        <v>724</v>
      </c>
      <c r="D3147" s="29" t="s">
        <v>2238</v>
      </c>
      <c r="E3147" s="29" t="s">
        <v>725</v>
      </c>
      <c r="F3147" s="29" t="s">
        <v>726</v>
      </c>
      <c r="G3147" s="29" t="s">
        <v>1975</v>
      </c>
      <c r="H3147" s="30">
        <v>44681</v>
      </c>
      <c r="I3147" s="30">
        <v>44926</v>
      </c>
      <c r="J3147" s="30" t="s">
        <v>1921</v>
      </c>
      <c r="K3147" s="29" t="s">
        <v>2225</v>
      </c>
      <c r="L3147" s="29" t="s">
        <v>2226</v>
      </c>
      <c r="M3147" s="29" t="s">
        <v>1978</v>
      </c>
      <c r="N3147" s="29" t="s">
        <v>1990</v>
      </c>
      <c r="O3147" s="29" t="s">
        <v>1991</v>
      </c>
      <c r="P3147" s="29" t="s">
        <v>1981</v>
      </c>
      <c r="Q3147" s="29" t="s">
        <v>1982</v>
      </c>
      <c r="R3147" s="30">
        <v>45717</v>
      </c>
      <c r="S3147" s="30"/>
      <c r="T3147" s="30">
        <v>45838</v>
      </c>
      <c r="U3147" s="30"/>
      <c r="V3147" s="29" t="s">
        <v>2000</v>
      </c>
      <c r="W3147" s="29" t="s">
        <v>2001</v>
      </c>
      <c r="X3147" s="30">
        <v>44681</v>
      </c>
      <c r="Y3147" s="29" t="s">
        <v>1985</v>
      </c>
    </row>
    <row r="3148" spans="1:25" x14ac:dyDescent="0.25">
      <c r="A3148" s="28" t="s">
        <v>2111</v>
      </c>
      <c r="B3148" s="29" t="s">
        <v>2112</v>
      </c>
      <c r="C3148" s="29" t="s">
        <v>724</v>
      </c>
      <c r="D3148" s="29" t="s">
        <v>2238</v>
      </c>
      <c r="E3148" s="29" t="s">
        <v>725</v>
      </c>
      <c r="F3148" s="29" t="s">
        <v>726</v>
      </c>
      <c r="G3148" s="29" t="s">
        <v>1975</v>
      </c>
      <c r="H3148" s="30">
        <v>44681</v>
      </c>
      <c r="I3148" s="30">
        <v>44926</v>
      </c>
      <c r="J3148" s="30" t="s">
        <v>1921</v>
      </c>
      <c r="K3148" s="29" t="s">
        <v>2225</v>
      </c>
      <c r="L3148" s="29" t="s">
        <v>2226</v>
      </c>
      <c r="M3148" s="29" t="s">
        <v>1978</v>
      </c>
      <c r="N3148" s="29" t="s">
        <v>1992</v>
      </c>
      <c r="O3148" s="29" t="s">
        <v>1993</v>
      </c>
      <c r="P3148" s="29" t="s">
        <v>1981</v>
      </c>
      <c r="Q3148" s="29" t="s">
        <v>1982</v>
      </c>
      <c r="R3148" s="30">
        <v>45839</v>
      </c>
      <c r="S3148" s="30"/>
      <c r="T3148" s="30">
        <v>46022</v>
      </c>
      <c r="U3148" s="30"/>
      <c r="V3148" s="29" t="s">
        <v>2000</v>
      </c>
      <c r="W3148" s="29" t="s">
        <v>2001</v>
      </c>
      <c r="X3148" s="30">
        <v>44681</v>
      </c>
      <c r="Y3148" s="29" t="s">
        <v>1985</v>
      </c>
    </row>
    <row r="3149" spans="1:25" x14ac:dyDescent="0.25">
      <c r="A3149" s="28" t="s">
        <v>2111</v>
      </c>
      <c r="B3149" s="29" t="s">
        <v>2112</v>
      </c>
      <c r="C3149" s="29" t="s">
        <v>724</v>
      </c>
      <c r="D3149" s="29" t="s">
        <v>2238</v>
      </c>
      <c r="E3149" s="29" t="s">
        <v>725</v>
      </c>
      <c r="F3149" s="29" t="s">
        <v>726</v>
      </c>
      <c r="G3149" s="29" t="s">
        <v>1975</v>
      </c>
      <c r="H3149" s="30">
        <v>44681</v>
      </c>
      <c r="I3149" s="30">
        <v>44926</v>
      </c>
      <c r="J3149" s="30" t="s">
        <v>1921</v>
      </c>
      <c r="K3149" s="29" t="s">
        <v>2225</v>
      </c>
      <c r="L3149" s="29" t="s">
        <v>2226</v>
      </c>
      <c r="M3149" s="29" t="s">
        <v>1978</v>
      </c>
      <c r="N3149" s="29" t="s">
        <v>1994</v>
      </c>
      <c r="O3149" s="29" t="s">
        <v>1995</v>
      </c>
      <c r="P3149" s="29" t="s">
        <v>1981</v>
      </c>
      <c r="Q3149" s="29" t="s">
        <v>1982</v>
      </c>
      <c r="R3149" s="30">
        <v>46023</v>
      </c>
      <c r="S3149" s="30"/>
      <c r="T3149" s="30">
        <v>46691</v>
      </c>
      <c r="U3149" s="30"/>
      <c r="V3149" s="29" t="s">
        <v>2000</v>
      </c>
      <c r="W3149" s="29" t="s">
        <v>2001</v>
      </c>
      <c r="X3149" s="30">
        <v>44681</v>
      </c>
      <c r="Y3149" s="29" t="s">
        <v>1985</v>
      </c>
    </row>
    <row r="3150" spans="1:25" x14ac:dyDescent="0.25">
      <c r="A3150" s="28" t="s">
        <v>2111</v>
      </c>
      <c r="B3150" s="29" t="s">
        <v>2112</v>
      </c>
      <c r="C3150" s="29" t="s">
        <v>724</v>
      </c>
      <c r="D3150" s="29" t="s">
        <v>2238</v>
      </c>
      <c r="E3150" s="29" t="s">
        <v>725</v>
      </c>
      <c r="F3150" s="29" t="s">
        <v>726</v>
      </c>
      <c r="G3150" s="29" t="s">
        <v>1975</v>
      </c>
      <c r="H3150" s="30">
        <v>44681</v>
      </c>
      <c r="I3150" s="30">
        <v>44926</v>
      </c>
      <c r="J3150" s="30" t="s">
        <v>1921</v>
      </c>
      <c r="K3150" s="29" t="s">
        <v>2225</v>
      </c>
      <c r="L3150" s="29" t="s">
        <v>2226</v>
      </c>
      <c r="M3150" s="29" t="s">
        <v>1978</v>
      </c>
      <c r="N3150" s="29" t="s">
        <v>1996</v>
      </c>
      <c r="O3150" s="29" t="s">
        <v>1997</v>
      </c>
      <c r="P3150" s="29" t="s">
        <v>1981</v>
      </c>
      <c r="Q3150" s="29" t="s">
        <v>1982</v>
      </c>
      <c r="R3150" s="30">
        <v>46692</v>
      </c>
      <c r="S3150" s="30"/>
      <c r="T3150" s="30">
        <v>46752</v>
      </c>
      <c r="U3150" s="30"/>
      <c r="V3150" s="29" t="s">
        <v>2000</v>
      </c>
      <c r="W3150" s="29" t="s">
        <v>2001</v>
      </c>
      <c r="X3150" s="30">
        <v>44681</v>
      </c>
      <c r="Y3150" s="29" t="s">
        <v>1985</v>
      </c>
    </row>
    <row r="3151" spans="1:25" x14ac:dyDescent="0.25">
      <c r="A3151" s="28" t="s">
        <v>2111</v>
      </c>
      <c r="B3151" s="29" t="s">
        <v>2112</v>
      </c>
      <c r="C3151" s="29" t="s">
        <v>697</v>
      </c>
      <c r="D3151" s="29" t="s">
        <v>2229</v>
      </c>
      <c r="E3151" s="29" t="s">
        <v>698</v>
      </c>
      <c r="F3151" s="29" t="s">
        <v>699</v>
      </c>
      <c r="G3151" s="29" t="s">
        <v>1975</v>
      </c>
      <c r="H3151" s="30">
        <v>42491</v>
      </c>
      <c r="I3151" s="30">
        <v>45838</v>
      </c>
      <c r="J3151" s="30" t="s">
        <v>1921</v>
      </c>
      <c r="K3151" s="29" t="s">
        <v>2225</v>
      </c>
      <c r="L3151" s="29" t="s">
        <v>2226</v>
      </c>
      <c r="M3151" s="29" t="s">
        <v>1978</v>
      </c>
      <c r="N3151" s="29" t="s">
        <v>2003</v>
      </c>
      <c r="O3151" s="29" t="s">
        <v>1993</v>
      </c>
      <c r="P3151" s="29" t="s">
        <v>2004</v>
      </c>
      <c r="Q3151" s="29" t="s">
        <v>2005</v>
      </c>
      <c r="R3151" s="30">
        <v>44712</v>
      </c>
      <c r="S3151" s="30">
        <v>44698</v>
      </c>
      <c r="T3151" s="30">
        <v>44902</v>
      </c>
      <c r="U3151" s="30">
        <v>44918</v>
      </c>
      <c r="V3151" s="29" t="s">
        <v>1983</v>
      </c>
      <c r="W3151" s="29" t="s">
        <v>1984</v>
      </c>
      <c r="X3151" s="30">
        <v>42491</v>
      </c>
      <c r="Y3151" s="29" t="s">
        <v>2002</v>
      </c>
    </row>
    <row r="3152" spans="1:25" x14ac:dyDescent="0.25">
      <c r="A3152" s="28" t="s">
        <v>2111</v>
      </c>
      <c r="B3152" s="29" t="s">
        <v>2112</v>
      </c>
      <c r="C3152" s="29" t="s">
        <v>697</v>
      </c>
      <c r="D3152" s="29" t="s">
        <v>2229</v>
      </c>
      <c r="E3152" s="29" t="s">
        <v>698</v>
      </c>
      <c r="F3152" s="29" t="s">
        <v>699</v>
      </c>
      <c r="G3152" s="29" t="s">
        <v>1975</v>
      </c>
      <c r="H3152" s="30">
        <v>42491</v>
      </c>
      <c r="I3152" s="30">
        <v>45838</v>
      </c>
      <c r="J3152" s="30" t="s">
        <v>1921</v>
      </c>
      <c r="K3152" s="29" t="s">
        <v>2225</v>
      </c>
      <c r="L3152" s="29" t="s">
        <v>2226</v>
      </c>
      <c r="M3152" s="29" t="s">
        <v>1978</v>
      </c>
      <c r="N3152" s="29" t="s">
        <v>2006</v>
      </c>
      <c r="O3152" s="29" t="s">
        <v>2007</v>
      </c>
      <c r="P3152" s="29" t="s">
        <v>2004</v>
      </c>
      <c r="Q3152" s="29" t="s">
        <v>2005</v>
      </c>
      <c r="R3152" s="30">
        <v>45016</v>
      </c>
      <c r="S3152" s="30">
        <v>45015</v>
      </c>
      <c r="T3152" s="30">
        <v>45747</v>
      </c>
      <c r="U3152" s="30"/>
      <c r="V3152" s="29" t="s">
        <v>1983</v>
      </c>
      <c r="W3152" s="29" t="s">
        <v>1984</v>
      </c>
      <c r="X3152" s="30">
        <v>42491</v>
      </c>
      <c r="Y3152" s="29" t="s">
        <v>2002</v>
      </c>
    </row>
    <row r="3153" spans="1:25" x14ac:dyDescent="0.25">
      <c r="A3153" s="28" t="s">
        <v>2111</v>
      </c>
      <c r="B3153" s="29" t="s">
        <v>2112</v>
      </c>
      <c r="C3153" s="29" t="s">
        <v>736</v>
      </c>
      <c r="D3153" s="29" t="s">
        <v>2242</v>
      </c>
      <c r="E3153" s="29" t="s">
        <v>737</v>
      </c>
      <c r="F3153" s="29" t="s">
        <v>738</v>
      </c>
      <c r="G3153" s="29" t="s">
        <v>1975</v>
      </c>
      <c r="H3153" s="30">
        <v>42491</v>
      </c>
      <c r="I3153" s="30">
        <v>45291</v>
      </c>
      <c r="J3153" s="30" t="s">
        <v>1921</v>
      </c>
      <c r="K3153" s="29" t="s">
        <v>2225</v>
      </c>
      <c r="L3153" s="29" t="s">
        <v>2226</v>
      </c>
      <c r="M3153" s="29" t="s">
        <v>1978</v>
      </c>
      <c r="N3153" s="29" t="s">
        <v>2067</v>
      </c>
      <c r="O3153" s="29" t="s">
        <v>2057</v>
      </c>
      <c r="P3153" s="29" t="s">
        <v>2068</v>
      </c>
      <c r="Q3153" s="29" t="s">
        <v>2069</v>
      </c>
      <c r="R3153" s="30">
        <v>43101</v>
      </c>
      <c r="S3153" s="30"/>
      <c r="T3153" s="30">
        <v>43465</v>
      </c>
      <c r="U3153" s="30"/>
      <c r="V3153" s="29" t="s">
        <v>1983</v>
      </c>
      <c r="W3153" s="29" t="s">
        <v>1984</v>
      </c>
      <c r="X3153" s="30">
        <v>42491</v>
      </c>
      <c r="Y3153" s="29" t="s">
        <v>33</v>
      </c>
    </row>
    <row r="3154" spans="1:25" x14ac:dyDescent="0.25">
      <c r="A3154" s="28" t="s">
        <v>2111</v>
      </c>
      <c r="B3154" s="29" t="s">
        <v>2112</v>
      </c>
      <c r="C3154" s="29" t="s">
        <v>736</v>
      </c>
      <c r="D3154" s="29" t="s">
        <v>2242</v>
      </c>
      <c r="E3154" s="29" t="s">
        <v>737</v>
      </c>
      <c r="F3154" s="29" t="s">
        <v>738</v>
      </c>
      <c r="G3154" s="29" t="s">
        <v>1975</v>
      </c>
      <c r="H3154" s="30">
        <v>42491</v>
      </c>
      <c r="I3154" s="30">
        <v>45291</v>
      </c>
      <c r="J3154" s="30" t="s">
        <v>1921</v>
      </c>
      <c r="K3154" s="29" t="s">
        <v>2225</v>
      </c>
      <c r="L3154" s="29" t="s">
        <v>2226</v>
      </c>
      <c r="M3154" s="29" t="s">
        <v>1978</v>
      </c>
      <c r="N3154" s="29" t="s">
        <v>2070</v>
      </c>
      <c r="O3154" s="29" t="s">
        <v>2071</v>
      </c>
      <c r="P3154" s="29" t="s">
        <v>2068</v>
      </c>
      <c r="Q3154" s="29" t="s">
        <v>2069</v>
      </c>
      <c r="R3154" s="30">
        <v>43466</v>
      </c>
      <c r="S3154" s="30"/>
      <c r="T3154" s="30">
        <v>45291</v>
      </c>
      <c r="U3154" s="30"/>
      <c r="V3154" s="29" t="s">
        <v>1983</v>
      </c>
      <c r="W3154" s="29" t="s">
        <v>1984</v>
      </c>
      <c r="X3154" s="30">
        <v>42491</v>
      </c>
      <c r="Y3154" s="29" t="s">
        <v>33</v>
      </c>
    </row>
    <row r="3155" spans="1:25" x14ac:dyDescent="0.25">
      <c r="A3155" s="28" t="s">
        <v>2111</v>
      </c>
      <c r="B3155" s="29" t="s">
        <v>2112</v>
      </c>
      <c r="C3155" s="29" t="s">
        <v>730</v>
      </c>
      <c r="D3155" s="29" t="s">
        <v>2240</v>
      </c>
      <c r="E3155" s="29" t="s">
        <v>731</v>
      </c>
      <c r="F3155" s="29" t="s">
        <v>732</v>
      </c>
      <c r="G3155" s="29" t="s">
        <v>1975</v>
      </c>
      <c r="H3155" s="30">
        <v>42491</v>
      </c>
      <c r="I3155" s="30">
        <v>45382</v>
      </c>
      <c r="J3155" s="30" t="s">
        <v>1921</v>
      </c>
      <c r="K3155" s="29" t="s">
        <v>2225</v>
      </c>
      <c r="L3155" s="29" t="s">
        <v>2226</v>
      </c>
      <c r="M3155" s="29" t="s">
        <v>1978</v>
      </c>
      <c r="N3155" s="29" t="s">
        <v>2003</v>
      </c>
      <c r="O3155" s="29" t="s">
        <v>1993</v>
      </c>
      <c r="P3155" s="29" t="s">
        <v>2004</v>
      </c>
      <c r="Q3155" s="29" t="s">
        <v>2005</v>
      </c>
      <c r="R3155" s="30">
        <v>44835</v>
      </c>
      <c r="S3155" s="30">
        <v>44835</v>
      </c>
      <c r="T3155" s="30">
        <v>44902</v>
      </c>
      <c r="U3155" s="30">
        <v>44917</v>
      </c>
      <c r="V3155" s="29" t="s">
        <v>1983</v>
      </c>
      <c r="W3155" s="29" t="s">
        <v>1984</v>
      </c>
      <c r="X3155" s="30">
        <v>42491</v>
      </c>
      <c r="Y3155" s="29" t="s">
        <v>2002</v>
      </c>
    </row>
    <row r="3156" spans="1:25" x14ac:dyDescent="0.25">
      <c r="A3156" s="28" t="s">
        <v>2111</v>
      </c>
      <c r="B3156" s="29" t="s">
        <v>2112</v>
      </c>
      <c r="C3156" s="29" t="s">
        <v>730</v>
      </c>
      <c r="D3156" s="29" t="s">
        <v>2240</v>
      </c>
      <c r="E3156" s="29" t="s">
        <v>731</v>
      </c>
      <c r="F3156" s="29" t="s">
        <v>732</v>
      </c>
      <c r="G3156" s="29" t="s">
        <v>1975</v>
      </c>
      <c r="H3156" s="30">
        <v>42491</v>
      </c>
      <c r="I3156" s="30">
        <v>45382</v>
      </c>
      <c r="J3156" s="30" t="s">
        <v>1921</v>
      </c>
      <c r="K3156" s="29" t="s">
        <v>2225</v>
      </c>
      <c r="L3156" s="29" t="s">
        <v>2226</v>
      </c>
      <c r="M3156" s="29" t="s">
        <v>1978</v>
      </c>
      <c r="N3156" s="29" t="s">
        <v>2006</v>
      </c>
      <c r="O3156" s="29" t="s">
        <v>2007</v>
      </c>
      <c r="P3156" s="29" t="s">
        <v>2004</v>
      </c>
      <c r="Q3156" s="29" t="s">
        <v>2005</v>
      </c>
      <c r="R3156" s="30">
        <v>45092</v>
      </c>
      <c r="S3156" s="30">
        <v>45089</v>
      </c>
      <c r="T3156" s="30">
        <v>45657</v>
      </c>
      <c r="U3156" s="30"/>
      <c r="V3156" s="29" t="s">
        <v>1983</v>
      </c>
      <c r="W3156" s="29" t="s">
        <v>1984</v>
      </c>
      <c r="X3156" s="30">
        <v>42491</v>
      </c>
      <c r="Y3156" s="29" t="s">
        <v>2002</v>
      </c>
    </row>
    <row r="3157" spans="1:25" x14ac:dyDescent="0.25">
      <c r="A3157" s="28" t="s">
        <v>2111</v>
      </c>
      <c r="B3157" s="29" t="s">
        <v>2112</v>
      </c>
      <c r="C3157" s="29" t="s">
        <v>721</v>
      </c>
      <c r="D3157" s="29" t="s">
        <v>2237</v>
      </c>
      <c r="E3157" s="29" t="s">
        <v>722</v>
      </c>
      <c r="F3157" s="29" t="s">
        <v>723</v>
      </c>
      <c r="G3157" s="29" t="s">
        <v>1975</v>
      </c>
      <c r="H3157" s="30">
        <v>42491</v>
      </c>
      <c r="I3157" s="30">
        <v>45838</v>
      </c>
      <c r="J3157" s="30" t="s">
        <v>1921</v>
      </c>
      <c r="K3157" s="29" t="s">
        <v>2225</v>
      </c>
      <c r="L3157" s="29" t="s">
        <v>2226</v>
      </c>
      <c r="M3157" s="29" t="s">
        <v>1978</v>
      </c>
      <c r="N3157" s="29" t="s">
        <v>2003</v>
      </c>
      <c r="O3157" s="29" t="s">
        <v>1993</v>
      </c>
      <c r="P3157" s="29" t="s">
        <v>2004</v>
      </c>
      <c r="Q3157" s="29" t="s">
        <v>2005</v>
      </c>
      <c r="R3157" s="30">
        <v>44712</v>
      </c>
      <c r="S3157" s="30">
        <v>44712</v>
      </c>
      <c r="T3157" s="30">
        <v>44902</v>
      </c>
      <c r="U3157" s="30">
        <v>44918</v>
      </c>
      <c r="V3157" s="29" t="s">
        <v>1983</v>
      </c>
      <c r="W3157" s="29" t="s">
        <v>1984</v>
      </c>
      <c r="X3157" s="30">
        <v>42491</v>
      </c>
      <c r="Y3157" s="29" t="s">
        <v>2002</v>
      </c>
    </row>
    <row r="3158" spans="1:25" x14ac:dyDescent="0.25">
      <c r="A3158" s="28" t="s">
        <v>2111</v>
      </c>
      <c r="B3158" s="29" t="s">
        <v>2112</v>
      </c>
      <c r="C3158" s="29" t="s">
        <v>721</v>
      </c>
      <c r="D3158" s="29" t="s">
        <v>2237</v>
      </c>
      <c r="E3158" s="29" t="s">
        <v>722</v>
      </c>
      <c r="F3158" s="29" t="s">
        <v>723</v>
      </c>
      <c r="G3158" s="29" t="s">
        <v>1975</v>
      </c>
      <c r="H3158" s="30">
        <v>42491</v>
      </c>
      <c r="I3158" s="30">
        <v>45838</v>
      </c>
      <c r="J3158" s="30" t="s">
        <v>1921</v>
      </c>
      <c r="K3158" s="29" t="s">
        <v>2225</v>
      </c>
      <c r="L3158" s="29" t="s">
        <v>2226</v>
      </c>
      <c r="M3158" s="29" t="s">
        <v>1978</v>
      </c>
      <c r="N3158" s="29" t="s">
        <v>2006</v>
      </c>
      <c r="O3158" s="29" t="s">
        <v>2007</v>
      </c>
      <c r="P3158" s="29" t="s">
        <v>2004</v>
      </c>
      <c r="Q3158" s="29" t="s">
        <v>2005</v>
      </c>
      <c r="R3158" s="30">
        <v>45016</v>
      </c>
      <c r="S3158" s="30">
        <v>45015</v>
      </c>
      <c r="T3158" s="30">
        <v>45746</v>
      </c>
      <c r="U3158" s="30"/>
      <c r="V3158" s="29" t="s">
        <v>1983</v>
      </c>
      <c r="W3158" s="29" t="s">
        <v>1984</v>
      </c>
      <c r="X3158" s="30">
        <v>42491</v>
      </c>
      <c r="Y3158" s="29" t="s">
        <v>2002</v>
      </c>
    </row>
    <row r="3159" spans="1:25" x14ac:dyDescent="0.25">
      <c r="A3159" s="28" t="s">
        <v>2111</v>
      </c>
      <c r="B3159" s="29" t="s">
        <v>2112</v>
      </c>
      <c r="C3159" s="29" t="s">
        <v>733</v>
      </c>
      <c r="D3159" s="29" t="s">
        <v>2241</v>
      </c>
      <c r="E3159" s="29" t="s">
        <v>734</v>
      </c>
      <c r="F3159" s="29" t="s">
        <v>735</v>
      </c>
      <c r="G3159" s="29" t="s">
        <v>1975</v>
      </c>
      <c r="H3159" s="30">
        <v>42491</v>
      </c>
      <c r="I3159" s="30">
        <v>46234</v>
      </c>
      <c r="J3159" s="30" t="s">
        <v>1921</v>
      </c>
      <c r="K3159" s="29" t="s">
        <v>2225</v>
      </c>
      <c r="L3159" s="29" t="s">
        <v>2226</v>
      </c>
      <c r="M3159" s="29" t="s">
        <v>1978</v>
      </c>
      <c r="N3159" s="29" t="s">
        <v>1979</v>
      </c>
      <c r="O3159" s="29" t="s">
        <v>1980</v>
      </c>
      <c r="P3159" s="29" t="s">
        <v>1981</v>
      </c>
      <c r="Q3159" s="29" t="s">
        <v>1982</v>
      </c>
      <c r="R3159" s="30">
        <v>43101</v>
      </c>
      <c r="S3159" s="30">
        <v>43101</v>
      </c>
      <c r="T3159" s="30">
        <v>43281</v>
      </c>
      <c r="U3159" s="30">
        <v>43281</v>
      </c>
      <c r="V3159" s="29" t="s">
        <v>1983</v>
      </c>
      <c r="W3159" s="29" t="s">
        <v>1984</v>
      </c>
      <c r="X3159" s="30">
        <v>42491</v>
      </c>
      <c r="Y3159" s="29" t="s">
        <v>1985</v>
      </c>
    </row>
    <row r="3160" spans="1:25" x14ac:dyDescent="0.25">
      <c r="A3160" s="28" t="s">
        <v>2111</v>
      </c>
      <c r="B3160" s="29" t="s">
        <v>2112</v>
      </c>
      <c r="C3160" s="29" t="s">
        <v>733</v>
      </c>
      <c r="D3160" s="29" t="s">
        <v>2241</v>
      </c>
      <c r="E3160" s="29" t="s">
        <v>734</v>
      </c>
      <c r="F3160" s="29" t="s">
        <v>735</v>
      </c>
      <c r="G3160" s="29" t="s">
        <v>1975</v>
      </c>
      <c r="H3160" s="30">
        <v>42491</v>
      </c>
      <c r="I3160" s="30">
        <v>46234</v>
      </c>
      <c r="J3160" s="30" t="s">
        <v>1921</v>
      </c>
      <c r="K3160" s="29" t="s">
        <v>2225</v>
      </c>
      <c r="L3160" s="29" t="s">
        <v>2226</v>
      </c>
      <c r="M3160" s="29" t="s">
        <v>1978</v>
      </c>
      <c r="N3160" s="29" t="s">
        <v>1986</v>
      </c>
      <c r="O3160" s="29" t="s">
        <v>1987</v>
      </c>
      <c r="P3160" s="29" t="s">
        <v>1981</v>
      </c>
      <c r="Q3160" s="29" t="s">
        <v>1982</v>
      </c>
      <c r="R3160" s="30">
        <v>44772</v>
      </c>
      <c r="S3160" s="30">
        <v>44772</v>
      </c>
      <c r="T3160" s="30">
        <v>44834</v>
      </c>
      <c r="U3160" s="30">
        <v>44859</v>
      </c>
      <c r="V3160" s="29" t="s">
        <v>1983</v>
      </c>
      <c r="W3160" s="29" t="s">
        <v>1984</v>
      </c>
      <c r="X3160" s="30">
        <v>42491</v>
      </c>
      <c r="Y3160" s="29" t="s">
        <v>1985</v>
      </c>
    </row>
    <row r="3161" spans="1:25" x14ac:dyDescent="0.25">
      <c r="A3161" s="28" t="s">
        <v>2111</v>
      </c>
      <c r="B3161" s="29" t="s">
        <v>2112</v>
      </c>
      <c r="C3161" s="29" t="s">
        <v>733</v>
      </c>
      <c r="D3161" s="29" t="s">
        <v>2241</v>
      </c>
      <c r="E3161" s="29" t="s">
        <v>734</v>
      </c>
      <c r="F3161" s="29" t="s">
        <v>735</v>
      </c>
      <c r="G3161" s="29" t="s">
        <v>1975</v>
      </c>
      <c r="H3161" s="30">
        <v>42491</v>
      </c>
      <c r="I3161" s="30">
        <v>46234</v>
      </c>
      <c r="J3161" s="30" t="s">
        <v>1921</v>
      </c>
      <c r="K3161" s="29" t="s">
        <v>2225</v>
      </c>
      <c r="L3161" s="29" t="s">
        <v>2226</v>
      </c>
      <c r="M3161" s="29" t="s">
        <v>1978</v>
      </c>
      <c r="N3161" s="29" t="s">
        <v>1988</v>
      </c>
      <c r="O3161" s="29" t="s">
        <v>1989</v>
      </c>
      <c r="P3161" s="29" t="s">
        <v>1981</v>
      </c>
      <c r="Q3161" s="29" t="s">
        <v>1982</v>
      </c>
      <c r="R3161" s="30">
        <v>44866</v>
      </c>
      <c r="S3161" s="30">
        <v>44879</v>
      </c>
      <c r="T3161" s="30">
        <v>44895</v>
      </c>
      <c r="U3161" s="30">
        <v>44907</v>
      </c>
      <c r="V3161" s="29" t="s">
        <v>1983</v>
      </c>
      <c r="W3161" s="29" t="s">
        <v>1984</v>
      </c>
      <c r="X3161" s="30">
        <v>42491</v>
      </c>
      <c r="Y3161" s="29" t="s">
        <v>1985</v>
      </c>
    </row>
    <row r="3162" spans="1:25" x14ac:dyDescent="0.25">
      <c r="A3162" s="28" t="s">
        <v>2111</v>
      </c>
      <c r="B3162" s="29" t="s">
        <v>2112</v>
      </c>
      <c r="C3162" s="29" t="s">
        <v>733</v>
      </c>
      <c r="D3162" s="29" t="s">
        <v>2241</v>
      </c>
      <c r="E3162" s="29" t="s">
        <v>734</v>
      </c>
      <c r="F3162" s="29" t="s">
        <v>735</v>
      </c>
      <c r="G3162" s="29" t="s">
        <v>1975</v>
      </c>
      <c r="H3162" s="30">
        <v>42491</v>
      </c>
      <c r="I3162" s="30">
        <v>46234</v>
      </c>
      <c r="J3162" s="30" t="s">
        <v>1921</v>
      </c>
      <c r="K3162" s="29" t="s">
        <v>2225</v>
      </c>
      <c r="L3162" s="29" t="s">
        <v>2226</v>
      </c>
      <c r="M3162" s="29" t="s">
        <v>1978</v>
      </c>
      <c r="N3162" s="29" t="s">
        <v>1990</v>
      </c>
      <c r="O3162" s="29" t="s">
        <v>1991</v>
      </c>
      <c r="P3162" s="29" t="s">
        <v>1981</v>
      </c>
      <c r="Q3162" s="29" t="s">
        <v>1982</v>
      </c>
      <c r="R3162" s="30">
        <v>45078</v>
      </c>
      <c r="S3162" s="30">
        <v>45110</v>
      </c>
      <c r="T3162" s="30">
        <v>45201</v>
      </c>
      <c r="U3162" s="30">
        <v>45322</v>
      </c>
      <c r="V3162" s="29" t="s">
        <v>1983</v>
      </c>
      <c r="W3162" s="29" t="s">
        <v>1984</v>
      </c>
      <c r="X3162" s="30">
        <v>42491</v>
      </c>
      <c r="Y3162" s="29" t="s">
        <v>1985</v>
      </c>
    </row>
    <row r="3163" spans="1:25" x14ac:dyDescent="0.25">
      <c r="A3163" s="28" t="s">
        <v>2111</v>
      </c>
      <c r="B3163" s="29" t="s">
        <v>2112</v>
      </c>
      <c r="C3163" s="29" t="s">
        <v>733</v>
      </c>
      <c r="D3163" s="29" t="s">
        <v>2241</v>
      </c>
      <c r="E3163" s="29" t="s">
        <v>734</v>
      </c>
      <c r="F3163" s="29" t="s">
        <v>735</v>
      </c>
      <c r="G3163" s="29" t="s">
        <v>1975</v>
      </c>
      <c r="H3163" s="30">
        <v>42491</v>
      </c>
      <c r="I3163" s="30">
        <v>46234</v>
      </c>
      <c r="J3163" s="30" t="s">
        <v>1921</v>
      </c>
      <c r="K3163" s="29" t="s">
        <v>2225</v>
      </c>
      <c r="L3163" s="29" t="s">
        <v>2226</v>
      </c>
      <c r="M3163" s="29" t="s">
        <v>1978</v>
      </c>
      <c r="N3163" s="29" t="s">
        <v>1992</v>
      </c>
      <c r="O3163" s="29" t="s">
        <v>1993</v>
      </c>
      <c r="P3163" s="29" t="s">
        <v>1981</v>
      </c>
      <c r="Q3163" s="29" t="s">
        <v>1982</v>
      </c>
      <c r="R3163" s="30">
        <v>45047</v>
      </c>
      <c r="S3163" s="30">
        <v>45108</v>
      </c>
      <c r="T3163" s="30">
        <v>45273</v>
      </c>
      <c r="U3163" s="30">
        <v>45273</v>
      </c>
      <c r="V3163" s="29" t="s">
        <v>1983</v>
      </c>
      <c r="W3163" s="29" t="s">
        <v>1984</v>
      </c>
      <c r="X3163" s="30">
        <v>42491</v>
      </c>
      <c r="Y3163" s="29" t="s">
        <v>1985</v>
      </c>
    </row>
    <row r="3164" spans="1:25" x14ac:dyDescent="0.25">
      <c r="A3164" s="28" t="s">
        <v>2111</v>
      </c>
      <c r="B3164" s="29" t="s">
        <v>2112</v>
      </c>
      <c r="C3164" s="29" t="s">
        <v>733</v>
      </c>
      <c r="D3164" s="29" t="s">
        <v>2241</v>
      </c>
      <c r="E3164" s="29" t="s">
        <v>734</v>
      </c>
      <c r="F3164" s="29" t="s">
        <v>735</v>
      </c>
      <c r="G3164" s="29" t="s">
        <v>1975</v>
      </c>
      <c r="H3164" s="30">
        <v>42491</v>
      </c>
      <c r="I3164" s="30">
        <v>46234</v>
      </c>
      <c r="J3164" s="30" t="s">
        <v>1921</v>
      </c>
      <c r="K3164" s="29" t="s">
        <v>2225</v>
      </c>
      <c r="L3164" s="29" t="s">
        <v>2226</v>
      </c>
      <c r="M3164" s="29" t="s">
        <v>1978</v>
      </c>
      <c r="N3164" s="29" t="s">
        <v>1994</v>
      </c>
      <c r="O3164" s="29" t="s">
        <v>1995</v>
      </c>
      <c r="P3164" s="29" t="s">
        <v>1981</v>
      </c>
      <c r="Q3164" s="29" t="s">
        <v>1982</v>
      </c>
      <c r="R3164" s="30">
        <v>45626</v>
      </c>
      <c r="S3164" s="30"/>
      <c r="T3164" s="30">
        <v>46327</v>
      </c>
      <c r="U3164" s="30"/>
      <c r="V3164" s="29" t="s">
        <v>1983</v>
      </c>
      <c r="W3164" s="29" t="s">
        <v>1984</v>
      </c>
      <c r="X3164" s="30">
        <v>42491</v>
      </c>
      <c r="Y3164" s="29" t="s">
        <v>1985</v>
      </c>
    </row>
    <row r="3165" spans="1:25" x14ac:dyDescent="0.25">
      <c r="A3165" s="28" t="s">
        <v>2111</v>
      </c>
      <c r="B3165" s="29" t="s">
        <v>2112</v>
      </c>
      <c r="C3165" s="29" t="s">
        <v>733</v>
      </c>
      <c r="D3165" s="29" t="s">
        <v>2241</v>
      </c>
      <c r="E3165" s="29" t="s">
        <v>734</v>
      </c>
      <c r="F3165" s="29" t="s">
        <v>735</v>
      </c>
      <c r="G3165" s="29" t="s">
        <v>1975</v>
      </c>
      <c r="H3165" s="30">
        <v>42491</v>
      </c>
      <c r="I3165" s="30">
        <v>46234</v>
      </c>
      <c r="J3165" s="30" t="s">
        <v>1921</v>
      </c>
      <c r="K3165" s="29" t="s">
        <v>2225</v>
      </c>
      <c r="L3165" s="29" t="s">
        <v>2226</v>
      </c>
      <c r="M3165" s="29" t="s">
        <v>1978</v>
      </c>
      <c r="N3165" s="29" t="s">
        <v>1996</v>
      </c>
      <c r="O3165" s="29" t="s">
        <v>1997</v>
      </c>
      <c r="P3165" s="29" t="s">
        <v>1981</v>
      </c>
      <c r="Q3165" s="29" t="s">
        <v>1982</v>
      </c>
      <c r="R3165" s="30">
        <v>46327</v>
      </c>
      <c r="S3165" s="30"/>
      <c r="T3165" s="30">
        <v>46357</v>
      </c>
      <c r="U3165" s="30"/>
      <c r="V3165" s="29" t="s">
        <v>1983</v>
      </c>
      <c r="W3165" s="29" t="s">
        <v>1984</v>
      </c>
      <c r="X3165" s="30">
        <v>42491</v>
      </c>
      <c r="Y3165" s="29" t="s">
        <v>1985</v>
      </c>
    </row>
    <row r="3166" spans="1:25" x14ac:dyDescent="0.25">
      <c r="A3166" s="28" t="s">
        <v>2111</v>
      </c>
      <c r="B3166" s="29" t="s">
        <v>2112</v>
      </c>
      <c r="C3166" s="29" t="s">
        <v>703</v>
      </c>
      <c r="D3166" s="29" t="s">
        <v>2231</v>
      </c>
      <c r="E3166" s="29" t="s">
        <v>704</v>
      </c>
      <c r="F3166" s="29" t="s">
        <v>705</v>
      </c>
      <c r="G3166" s="29" t="s">
        <v>1975</v>
      </c>
      <c r="H3166" s="30">
        <v>42491</v>
      </c>
      <c r="I3166" s="30">
        <v>45291</v>
      </c>
      <c r="J3166" s="30" t="s">
        <v>1921</v>
      </c>
      <c r="K3166" s="29" t="s">
        <v>2225</v>
      </c>
      <c r="L3166" s="29" t="s">
        <v>2226</v>
      </c>
      <c r="M3166" s="29" t="s">
        <v>1978</v>
      </c>
      <c r="N3166" s="29" t="s">
        <v>1979</v>
      </c>
      <c r="O3166" s="29" t="s">
        <v>1980</v>
      </c>
      <c r="P3166" s="29" t="s">
        <v>1981</v>
      </c>
      <c r="Q3166" s="29" t="s">
        <v>1982</v>
      </c>
      <c r="R3166" s="30">
        <v>43101</v>
      </c>
      <c r="S3166" s="30">
        <v>44105</v>
      </c>
      <c r="T3166" s="30">
        <v>43281</v>
      </c>
      <c r="U3166" s="30">
        <v>44134</v>
      </c>
      <c r="V3166" s="29" t="s">
        <v>1983</v>
      </c>
      <c r="W3166" s="29" t="s">
        <v>1984</v>
      </c>
      <c r="X3166" s="30">
        <v>42491</v>
      </c>
      <c r="Y3166" s="29" t="s">
        <v>1985</v>
      </c>
    </row>
    <row r="3167" spans="1:25" x14ac:dyDescent="0.25">
      <c r="A3167" s="28" t="s">
        <v>2111</v>
      </c>
      <c r="B3167" s="29" t="s">
        <v>2112</v>
      </c>
      <c r="C3167" s="29" t="s">
        <v>703</v>
      </c>
      <c r="D3167" s="29" t="s">
        <v>2231</v>
      </c>
      <c r="E3167" s="29" t="s">
        <v>704</v>
      </c>
      <c r="F3167" s="29" t="s">
        <v>705</v>
      </c>
      <c r="G3167" s="29" t="s">
        <v>1975</v>
      </c>
      <c r="H3167" s="30">
        <v>42491</v>
      </c>
      <c r="I3167" s="30">
        <v>45291</v>
      </c>
      <c r="J3167" s="30" t="s">
        <v>1921</v>
      </c>
      <c r="K3167" s="29" t="s">
        <v>2225</v>
      </c>
      <c r="L3167" s="29" t="s">
        <v>2226</v>
      </c>
      <c r="M3167" s="29" t="s">
        <v>1978</v>
      </c>
      <c r="N3167" s="29" t="s">
        <v>1986</v>
      </c>
      <c r="O3167" s="29" t="s">
        <v>1987</v>
      </c>
      <c r="P3167" s="29" t="s">
        <v>1981</v>
      </c>
      <c r="Q3167" s="29" t="s">
        <v>1982</v>
      </c>
      <c r="R3167" s="30">
        <v>45658</v>
      </c>
      <c r="S3167" s="30"/>
      <c r="T3167" s="30">
        <v>45716</v>
      </c>
      <c r="U3167" s="30"/>
      <c r="V3167" s="29" t="s">
        <v>1983</v>
      </c>
      <c r="W3167" s="29" t="s">
        <v>1984</v>
      </c>
      <c r="X3167" s="30">
        <v>42491</v>
      </c>
      <c r="Y3167" s="29" t="s">
        <v>1985</v>
      </c>
    </row>
    <row r="3168" spans="1:25" x14ac:dyDescent="0.25">
      <c r="A3168" s="28" t="s">
        <v>2111</v>
      </c>
      <c r="B3168" s="29" t="s">
        <v>2112</v>
      </c>
      <c r="C3168" s="29" t="s">
        <v>703</v>
      </c>
      <c r="D3168" s="29" t="s">
        <v>2231</v>
      </c>
      <c r="E3168" s="29" t="s">
        <v>704</v>
      </c>
      <c r="F3168" s="29" t="s">
        <v>705</v>
      </c>
      <c r="G3168" s="29" t="s">
        <v>1975</v>
      </c>
      <c r="H3168" s="30">
        <v>42491</v>
      </c>
      <c r="I3168" s="30">
        <v>45291</v>
      </c>
      <c r="J3168" s="30" t="s">
        <v>1921</v>
      </c>
      <c r="K3168" s="29" t="s">
        <v>2225</v>
      </c>
      <c r="L3168" s="29" t="s">
        <v>2226</v>
      </c>
      <c r="M3168" s="29" t="s">
        <v>1978</v>
      </c>
      <c r="N3168" s="29" t="s">
        <v>1988</v>
      </c>
      <c r="O3168" s="29" t="s">
        <v>1989</v>
      </c>
      <c r="P3168" s="29" t="s">
        <v>1981</v>
      </c>
      <c r="Q3168" s="29" t="s">
        <v>1982</v>
      </c>
      <c r="R3168" s="30">
        <v>45658</v>
      </c>
      <c r="S3168" s="30"/>
      <c r="T3168" s="30">
        <v>45716</v>
      </c>
      <c r="U3168" s="30"/>
      <c r="V3168" s="29" t="s">
        <v>1983</v>
      </c>
      <c r="W3168" s="29" t="s">
        <v>1984</v>
      </c>
      <c r="X3168" s="30">
        <v>42491</v>
      </c>
      <c r="Y3168" s="29" t="s">
        <v>1985</v>
      </c>
    </row>
    <row r="3169" spans="1:25" x14ac:dyDescent="0.25">
      <c r="A3169" s="28" t="s">
        <v>2111</v>
      </c>
      <c r="B3169" s="29" t="s">
        <v>2112</v>
      </c>
      <c r="C3169" s="29" t="s">
        <v>703</v>
      </c>
      <c r="D3169" s="29" t="s">
        <v>2231</v>
      </c>
      <c r="E3169" s="29" t="s">
        <v>704</v>
      </c>
      <c r="F3169" s="29" t="s">
        <v>705</v>
      </c>
      <c r="G3169" s="29" t="s">
        <v>1975</v>
      </c>
      <c r="H3169" s="30">
        <v>42491</v>
      </c>
      <c r="I3169" s="30">
        <v>45291</v>
      </c>
      <c r="J3169" s="30" t="s">
        <v>1921</v>
      </c>
      <c r="K3169" s="29" t="s">
        <v>2225</v>
      </c>
      <c r="L3169" s="29" t="s">
        <v>2226</v>
      </c>
      <c r="M3169" s="29" t="s">
        <v>1978</v>
      </c>
      <c r="N3169" s="29" t="s">
        <v>1990</v>
      </c>
      <c r="O3169" s="29" t="s">
        <v>1991</v>
      </c>
      <c r="P3169" s="29" t="s">
        <v>1981</v>
      </c>
      <c r="Q3169" s="29" t="s">
        <v>1982</v>
      </c>
      <c r="R3169" s="30">
        <v>45717</v>
      </c>
      <c r="S3169" s="30"/>
      <c r="T3169" s="30">
        <v>45778</v>
      </c>
      <c r="U3169" s="30"/>
      <c r="V3169" s="29" t="s">
        <v>1983</v>
      </c>
      <c r="W3169" s="29" t="s">
        <v>1984</v>
      </c>
      <c r="X3169" s="30">
        <v>42491</v>
      </c>
      <c r="Y3169" s="29" t="s">
        <v>1985</v>
      </c>
    </row>
    <row r="3170" spans="1:25" x14ac:dyDescent="0.25">
      <c r="A3170" s="28" t="s">
        <v>2111</v>
      </c>
      <c r="B3170" s="29" t="s">
        <v>2112</v>
      </c>
      <c r="C3170" s="29" t="s">
        <v>703</v>
      </c>
      <c r="D3170" s="29" t="s">
        <v>2231</v>
      </c>
      <c r="E3170" s="29" t="s">
        <v>704</v>
      </c>
      <c r="F3170" s="29" t="s">
        <v>705</v>
      </c>
      <c r="G3170" s="29" t="s">
        <v>1975</v>
      </c>
      <c r="H3170" s="30">
        <v>42491</v>
      </c>
      <c r="I3170" s="30">
        <v>45291</v>
      </c>
      <c r="J3170" s="30" t="s">
        <v>1921</v>
      </c>
      <c r="K3170" s="29" t="s">
        <v>2225</v>
      </c>
      <c r="L3170" s="29" t="s">
        <v>2226</v>
      </c>
      <c r="M3170" s="29" t="s">
        <v>1978</v>
      </c>
      <c r="N3170" s="29" t="s">
        <v>1992</v>
      </c>
      <c r="O3170" s="29" t="s">
        <v>1993</v>
      </c>
      <c r="P3170" s="29" t="s">
        <v>1981</v>
      </c>
      <c r="Q3170" s="29" t="s">
        <v>1982</v>
      </c>
      <c r="R3170" s="30">
        <v>45778</v>
      </c>
      <c r="S3170" s="30"/>
      <c r="T3170" s="30">
        <v>45930</v>
      </c>
      <c r="U3170" s="30"/>
      <c r="V3170" s="29" t="s">
        <v>1983</v>
      </c>
      <c r="W3170" s="29" t="s">
        <v>1984</v>
      </c>
      <c r="X3170" s="30">
        <v>42491</v>
      </c>
      <c r="Y3170" s="29" t="s">
        <v>1985</v>
      </c>
    </row>
    <row r="3171" spans="1:25" x14ac:dyDescent="0.25">
      <c r="A3171" s="28" t="s">
        <v>2111</v>
      </c>
      <c r="B3171" s="29" t="s">
        <v>2112</v>
      </c>
      <c r="C3171" s="29" t="s">
        <v>703</v>
      </c>
      <c r="D3171" s="29" t="s">
        <v>2231</v>
      </c>
      <c r="E3171" s="29" t="s">
        <v>704</v>
      </c>
      <c r="F3171" s="29" t="s">
        <v>705</v>
      </c>
      <c r="G3171" s="29" t="s">
        <v>1975</v>
      </c>
      <c r="H3171" s="30">
        <v>42491</v>
      </c>
      <c r="I3171" s="30">
        <v>45291</v>
      </c>
      <c r="J3171" s="30" t="s">
        <v>1921</v>
      </c>
      <c r="K3171" s="29" t="s">
        <v>2225</v>
      </c>
      <c r="L3171" s="29" t="s">
        <v>2226</v>
      </c>
      <c r="M3171" s="29" t="s">
        <v>1978</v>
      </c>
      <c r="N3171" s="29" t="s">
        <v>1994</v>
      </c>
      <c r="O3171" s="29" t="s">
        <v>1995</v>
      </c>
      <c r="P3171" s="29" t="s">
        <v>1981</v>
      </c>
      <c r="Q3171" s="29" t="s">
        <v>1982</v>
      </c>
      <c r="R3171" s="30">
        <v>45931</v>
      </c>
      <c r="S3171" s="30"/>
      <c r="T3171" s="30">
        <v>46203</v>
      </c>
      <c r="U3171" s="30"/>
      <c r="V3171" s="29" t="s">
        <v>1983</v>
      </c>
      <c r="W3171" s="29" t="s">
        <v>1984</v>
      </c>
      <c r="X3171" s="30">
        <v>42491</v>
      </c>
      <c r="Y3171" s="29" t="s">
        <v>1985</v>
      </c>
    </row>
    <row r="3172" spans="1:25" x14ac:dyDescent="0.25">
      <c r="A3172" s="28" t="s">
        <v>2111</v>
      </c>
      <c r="B3172" s="29" t="s">
        <v>2112</v>
      </c>
      <c r="C3172" s="29" t="s">
        <v>703</v>
      </c>
      <c r="D3172" s="29" t="s">
        <v>2231</v>
      </c>
      <c r="E3172" s="29" t="s">
        <v>704</v>
      </c>
      <c r="F3172" s="29" t="s">
        <v>705</v>
      </c>
      <c r="G3172" s="29" t="s">
        <v>1975</v>
      </c>
      <c r="H3172" s="30">
        <v>42491</v>
      </c>
      <c r="I3172" s="30">
        <v>45291</v>
      </c>
      <c r="J3172" s="30" t="s">
        <v>1921</v>
      </c>
      <c r="K3172" s="29" t="s">
        <v>2225</v>
      </c>
      <c r="L3172" s="29" t="s">
        <v>2226</v>
      </c>
      <c r="M3172" s="29" t="s">
        <v>1978</v>
      </c>
      <c r="N3172" s="29" t="s">
        <v>1996</v>
      </c>
      <c r="O3172" s="29" t="s">
        <v>1997</v>
      </c>
      <c r="P3172" s="29" t="s">
        <v>1981</v>
      </c>
      <c r="Q3172" s="29" t="s">
        <v>1982</v>
      </c>
      <c r="R3172" s="30">
        <v>46204</v>
      </c>
      <c r="S3172" s="30"/>
      <c r="T3172" s="30">
        <v>46387</v>
      </c>
      <c r="U3172" s="30"/>
      <c r="V3172" s="29" t="s">
        <v>1983</v>
      </c>
      <c r="W3172" s="29" t="s">
        <v>1984</v>
      </c>
      <c r="X3172" s="30">
        <v>42491</v>
      </c>
      <c r="Y3172" s="29" t="s">
        <v>1985</v>
      </c>
    </row>
    <row r="3173" spans="1:25" x14ac:dyDescent="0.25">
      <c r="A3173" s="28" t="s">
        <v>2111</v>
      </c>
      <c r="B3173" s="29" t="s">
        <v>2112</v>
      </c>
      <c r="C3173" s="29" t="s">
        <v>700</v>
      </c>
      <c r="D3173" s="29" t="s">
        <v>2230</v>
      </c>
      <c r="E3173" s="29" t="s">
        <v>701</v>
      </c>
      <c r="F3173" s="29" t="s">
        <v>702</v>
      </c>
      <c r="G3173" s="29" t="s">
        <v>1975</v>
      </c>
      <c r="H3173" s="30">
        <v>42491</v>
      </c>
      <c r="I3173" s="30">
        <v>45291</v>
      </c>
      <c r="J3173" s="30" t="s">
        <v>1921</v>
      </c>
      <c r="K3173" s="29" t="s">
        <v>2225</v>
      </c>
      <c r="L3173" s="29" t="s">
        <v>2226</v>
      </c>
      <c r="M3173" s="29" t="s">
        <v>1978</v>
      </c>
      <c r="N3173" s="29" t="s">
        <v>1979</v>
      </c>
      <c r="O3173" s="29" t="s">
        <v>1980</v>
      </c>
      <c r="P3173" s="29" t="s">
        <v>1981</v>
      </c>
      <c r="Q3173" s="29" t="s">
        <v>1982</v>
      </c>
      <c r="R3173" s="30">
        <v>43101</v>
      </c>
      <c r="S3173" s="30">
        <v>44105</v>
      </c>
      <c r="T3173" s="30">
        <v>43281</v>
      </c>
      <c r="U3173" s="30">
        <v>44134</v>
      </c>
      <c r="V3173" s="29" t="s">
        <v>1983</v>
      </c>
      <c r="W3173" s="29" t="s">
        <v>1984</v>
      </c>
      <c r="X3173" s="30">
        <v>42491</v>
      </c>
      <c r="Y3173" s="29" t="s">
        <v>1985</v>
      </c>
    </row>
    <row r="3174" spans="1:25" x14ac:dyDescent="0.25">
      <c r="A3174" s="28" t="s">
        <v>2111</v>
      </c>
      <c r="B3174" s="29" t="s">
        <v>2112</v>
      </c>
      <c r="C3174" s="29" t="s">
        <v>700</v>
      </c>
      <c r="D3174" s="29" t="s">
        <v>2230</v>
      </c>
      <c r="E3174" s="29" t="s">
        <v>701</v>
      </c>
      <c r="F3174" s="29" t="s">
        <v>702</v>
      </c>
      <c r="G3174" s="29" t="s">
        <v>1975</v>
      </c>
      <c r="H3174" s="30">
        <v>42491</v>
      </c>
      <c r="I3174" s="30">
        <v>45291</v>
      </c>
      <c r="J3174" s="30" t="s">
        <v>1921</v>
      </c>
      <c r="K3174" s="29" t="s">
        <v>2225</v>
      </c>
      <c r="L3174" s="29" t="s">
        <v>2226</v>
      </c>
      <c r="M3174" s="29" t="s">
        <v>1978</v>
      </c>
      <c r="N3174" s="29" t="s">
        <v>1986</v>
      </c>
      <c r="O3174" s="29" t="s">
        <v>1987</v>
      </c>
      <c r="P3174" s="29" t="s">
        <v>1981</v>
      </c>
      <c r="Q3174" s="29" t="s">
        <v>1982</v>
      </c>
      <c r="R3174" s="30">
        <v>45454</v>
      </c>
      <c r="S3174" s="30">
        <v>45454</v>
      </c>
      <c r="T3174" s="30">
        <v>45716</v>
      </c>
      <c r="U3174" s="30"/>
      <c r="V3174" s="29" t="s">
        <v>1983</v>
      </c>
      <c r="W3174" s="29" t="s">
        <v>1984</v>
      </c>
      <c r="X3174" s="30">
        <v>42491</v>
      </c>
      <c r="Y3174" s="29" t="s">
        <v>1985</v>
      </c>
    </row>
    <row r="3175" spans="1:25" x14ac:dyDescent="0.25">
      <c r="A3175" s="28" t="s">
        <v>2111</v>
      </c>
      <c r="B3175" s="29" t="s">
        <v>2112</v>
      </c>
      <c r="C3175" s="29" t="s">
        <v>700</v>
      </c>
      <c r="D3175" s="29" t="s">
        <v>2230</v>
      </c>
      <c r="E3175" s="29" t="s">
        <v>701</v>
      </c>
      <c r="F3175" s="29" t="s">
        <v>702</v>
      </c>
      <c r="G3175" s="29" t="s">
        <v>1975</v>
      </c>
      <c r="H3175" s="30">
        <v>42491</v>
      </c>
      <c r="I3175" s="30">
        <v>45291</v>
      </c>
      <c r="J3175" s="30" t="s">
        <v>1921</v>
      </c>
      <c r="K3175" s="29" t="s">
        <v>2225</v>
      </c>
      <c r="L3175" s="29" t="s">
        <v>2226</v>
      </c>
      <c r="M3175" s="29" t="s">
        <v>1978</v>
      </c>
      <c r="N3175" s="29" t="s">
        <v>1988</v>
      </c>
      <c r="O3175" s="29" t="s">
        <v>1989</v>
      </c>
      <c r="P3175" s="29" t="s">
        <v>1981</v>
      </c>
      <c r="Q3175" s="29" t="s">
        <v>1982</v>
      </c>
      <c r="R3175" s="30">
        <v>45454</v>
      </c>
      <c r="S3175" s="30">
        <v>45454</v>
      </c>
      <c r="T3175" s="30">
        <v>45716</v>
      </c>
      <c r="U3175" s="30"/>
      <c r="V3175" s="29" t="s">
        <v>1983</v>
      </c>
      <c r="W3175" s="29" t="s">
        <v>1984</v>
      </c>
      <c r="X3175" s="30">
        <v>42491</v>
      </c>
      <c r="Y3175" s="29" t="s">
        <v>1985</v>
      </c>
    </row>
    <row r="3176" spans="1:25" x14ac:dyDescent="0.25">
      <c r="A3176" s="28" t="s">
        <v>2111</v>
      </c>
      <c r="B3176" s="29" t="s">
        <v>2112</v>
      </c>
      <c r="C3176" s="29" t="s">
        <v>700</v>
      </c>
      <c r="D3176" s="29" t="s">
        <v>2230</v>
      </c>
      <c r="E3176" s="29" t="s">
        <v>701</v>
      </c>
      <c r="F3176" s="29" t="s">
        <v>702</v>
      </c>
      <c r="G3176" s="29" t="s">
        <v>1975</v>
      </c>
      <c r="H3176" s="30">
        <v>42491</v>
      </c>
      <c r="I3176" s="30">
        <v>45291</v>
      </c>
      <c r="J3176" s="30" t="s">
        <v>1921</v>
      </c>
      <c r="K3176" s="29" t="s">
        <v>2225</v>
      </c>
      <c r="L3176" s="29" t="s">
        <v>2226</v>
      </c>
      <c r="M3176" s="29" t="s">
        <v>1978</v>
      </c>
      <c r="N3176" s="29" t="s">
        <v>1990</v>
      </c>
      <c r="O3176" s="29" t="s">
        <v>1991</v>
      </c>
      <c r="P3176" s="29" t="s">
        <v>1981</v>
      </c>
      <c r="Q3176" s="29" t="s">
        <v>1982</v>
      </c>
      <c r="R3176" s="30">
        <v>45717</v>
      </c>
      <c r="S3176" s="30"/>
      <c r="T3176" s="30">
        <v>45778</v>
      </c>
      <c r="U3176" s="30"/>
      <c r="V3176" s="29" t="s">
        <v>1983</v>
      </c>
      <c r="W3176" s="29" t="s">
        <v>1984</v>
      </c>
      <c r="X3176" s="30">
        <v>42491</v>
      </c>
      <c r="Y3176" s="29" t="s">
        <v>1985</v>
      </c>
    </row>
    <row r="3177" spans="1:25" x14ac:dyDescent="0.25">
      <c r="A3177" s="28" t="s">
        <v>2111</v>
      </c>
      <c r="B3177" s="29" t="s">
        <v>2112</v>
      </c>
      <c r="C3177" s="29" t="s">
        <v>700</v>
      </c>
      <c r="D3177" s="29" t="s">
        <v>2230</v>
      </c>
      <c r="E3177" s="29" t="s">
        <v>701</v>
      </c>
      <c r="F3177" s="29" t="s">
        <v>702</v>
      </c>
      <c r="G3177" s="29" t="s">
        <v>1975</v>
      </c>
      <c r="H3177" s="30">
        <v>42491</v>
      </c>
      <c r="I3177" s="30">
        <v>45291</v>
      </c>
      <c r="J3177" s="30" t="s">
        <v>1921</v>
      </c>
      <c r="K3177" s="29" t="s">
        <v>2225</v>
      </c>
      <c r="L3177" s="29" t="s">
        <v>2226</v>
      </c>
      <c r="M3177" s="29" t="s">
        <v>1978</v>
      </c>
      <c r="N3177" s="29" t="s">
        <v>1992</v>
      </c>
      <c r="O3177" s="29" t="s">
        <v>1993</v>
      </c>
      <c r="P3177" s="29" t="s">
        <v>1981</v>
      </c>
      <c r="Q3177" s="29" t="s">
        <v>1982</v>
      </c>
      <c r="R3177" s="30">
        <v>45809</v>
      </c>
      <c r="S3177" s="30"/>
      <c r="T3177" s="30">
        <v>45930</v>
      </c>
      <c r="U3177" s="30"/>
      <c r="V3177" s="29" t="s">
        <v>1983</v>
      </c>
      <c r="W3177" s="29" t="s">
        <v>1984</v>
      </c>
      <c r="X3177" s="30">
        <v>42491</v>
      </c>
      <c r="Y3177" s="29" t="s">
        <v>1985</v>
      </c>
    </row>
    <row r="3178" spans="1:25" x14ac:dyDescent="0.25">
      <c r="A3178" s="28" t="s">
        <v>2111</v>
      </c>
      <c r="B3178" s="29" t="s">
        <v>2112</v>
      </c>
      <c r="C3178" s="29" t="s">
        <v>700</v>
      </c>
      <c r="D3178" s="29" t="s">
        <v>2230</v>
      </c>
      <c r="E3178" s="29" t="s">
        <v>701</v>
      </c>
      <c r="F3178" s="29" t="s">
        <v>702</v>
      </c>
      <c r="G3178" s="29" t="s">
        <v>1975</v>
      </c>
      <c r="H3178" s="30">
        <v>42491</v>
      </c>
      <c r="I3178" s="30">
        <v>45291</v>
      </c>
      <c r="J3178" s="30" t="s">
        <v>1921</v>
      </c>
      <c r="K3178" s="29" t="s">
        <v>2225</v>
      </c>
      <c r="L3178" s="29" t="s">
        <v>2226</v>
      </c>
      <c r="M3178" s="29" t="s">
        <v>1978</v>
      </c>
      <c r="N3178" s="29" t="s">
        <v>1994</v>
      </c>
      <c r="O3178" s="29" t="s">
        <v>1995</v>
      </c>
      <c r="P3178" s="29" t="s">
        <v>1981</v>
      </c>
      <c r="Q3178" s="29" t="s">
        <v>1982</v>
      </c>
      <c r="R3178" s="30">
        <v>45931</v>
      </c>
      <c r="S3178" s="30"/>
      <c r="T3178" s="30">
        <v>46752</v>
      </c>
      <c r="U3178" s="30"/>
      <c r="V3178" s="29" t="s">
        <v>1983</v>
      </c>
      <c r="W3178" s="29" t="s">
        <v>1984</v>
      </c>
      <c r="X3178" s="30">
        <v>42491</v>
      </c>
      <c r="Y3178" s="29" t="s">
        <v>1985</v>
      </c>
    </row>
    <row r="3179" spans="1:25" x14ac:dyDescent="0.25">
      <c r="A3179" s="28" t="s">
        <v>2111</v>
      </c>
      <c r="B3179" s="29" t="s">
        <v>2112</v>
      </c>
      <c r="C3179" s="29" t="s">
        <v>700</v>
      </c>
      <c r="D3179" s="29" t="s">
        <v>2230</v>
      </c>
      <c r="E3179" s="29" t="s">
        <v>701</v>
      </c>
      <c r="F3179" s="29" t="s">
        <v>702</v>
      </c>
      <c r="G3179" s="29" t="s">
        <v>1975</v>
      </c>
      <c r="H3179" s="30">
        <v>42491</v>
      </c>
      <c r="I3179" s="30">
        <v>45291</v>
      </c>
      <c r="J3179" s="30" t="s">
        <v>1921</v>
      </c>
      <c r="K3179" s="29" t="s">
        <v>2225</v>
      </c>
      <c r="L3179" s="29" t="s">
        <v>2226</v>
      </c>
      <c r="M3179" s="29" t="s">
        <v>1978</v>
      </c>
      <c r="N3179" s="29" t="s">
        <v>1996</v>
      </c>
      <c r="O3179" s="29" t="s">
        <v>1997</v>
      </c>
      <c r="P3179" s="29" t="s">
        <v>1981</v>
      </c>
      <c r="Q3179" s="29" t="s">
        <v>1982</v>
      </c>
      <c r="R3179" s="30">
        <v>46753</v>
      </c>
      <c r="S3179" s="30"/>
      <c r="T3179" s="30">
        <v>46934</v>
      </c>
      <c r="U3179" s="30"/>
      <c r="V3179" s="29" t="s">
        <v>1983</v>
      </c>
      <c r="W3179" s="29" t="s">
        <v>1984</v>
      </c>
      <c r="X3179" s="30">
        <v>42491</v>
      </c>
      <c r="Y3179" s="29" t="s">
        <v>1985</v>
      </c>
    </row>
    <row r="3180" spans="1:25" x14ac:dyDescent="0.25">
      <c r="A3180" s="28" t="s">
        <v>2111</v>
      </c>
      <c r="B3180" s="29" t="s">
        <v>2112</v>
      </c>
      <c r="C3180" s="29" t="s">
        <v>709</v>
      </c>
      <c r="D3180" s="29" t="s">
        <v>2233</v>
      </c>
      <c r="E3180" s="29" t="s">
        <v>710</v>
      </c>
      <c r="F3180" s="29" t="s">
        <v>711</v>
      </c>
      <c r="G3180" s="29" t="s">
        <v>1975</v>
      </c>
      <c r="H3180" s="30">
        <v>42491</v>
      </c>
      <c r="I3180" s="30">
        <v>42735</v>
      </c>
      <c r="J3180" s="30" t="s">
        <v>1921</v>
      </c>
      <c r="K3180" s="29" t="s">
        <v>2225</v>
      </c>
      <c r="L3180" s="29" t="s">
        <v>2226</v>
      </c>
      <c r="M3180" s="29" t="s">
        <v>1978</v>
      </c>
      <c r="N3180" s="29" t="s">
        <v>1979</v>
      </c>
      <c r="O3180" s="29" t="s">
        <v>1980</v>
      </c>
      <c r="P3180" s="29" t="s">
        <v>1981</v>
      </c>
      <c r="Q3180" s="29" t="s">
        <v>1982</v>
      </c>
      <c r="R3180" s="30">
        <v>44105</v>
      </c>
      <c r="S3180" s="30">
        <v>44105</v>
      </c>
      <c r="T3180" s="30">
        <v>44134</v>
      </c>
      <c r="U3180" s="30">
        <v>44134</v>
      </c>
      <c r="V3180" s="29" t="s">
        <v>1983</v>
      </c>
      <c r="W3180" s="29" t="s">
        <v>1984</v>
      </c>
      <c r="X3180" s="30">
        <v>42491</v>
      </c>
      <c r="Y3180" s="29" t="s">
        <v>1985</v>
      </c>
    </row>
    <row r="3181" spans="1:25" x14ac:dyDescent="0.25">
      <c r="A3181" s="28" t="s">
        <v>2111</v>
      </c>
      <c r="B3181" s="29" t="s">
        <v>2112</v>
      </c>
      <c r="C3181" s="29" t="s">
        <v>709</v>
      </c>
      <c r="D3181" s="29" t="s">
        <v>2233</v>
      </c>
      <c r="E3181" s="29" t="s">
        <v>710</v>
      </c>
      <c r="F3181" s="29" t="s">
        <v>711</v>
      </c>
      <c r="G3181" s="29" t="s">
        <v>1975</v>
      </c>
      <c r="H3181" s="30">
        <v>42491</v>
      </c>
      <c r="I3181" s="30">
        <v>42735</v>
      </c>
      <c r="J3181" s="30" t="s">
        <v>1921</v>
      </c>
      <c r="K3181" s="29" t="s">
        <v>2225</v>
      </c>
      <c r="L3181" s="29" t="s">
        <v>2226</v>
      </c>
      <c r="M3181" s="29" t="s">
        <v>1978</v>
      </c>
      <c r="N3181" s="29" t="s">
        <v>1986</v>
      </c>
      <c r="O3181" s="29" t="s">
        <v>1987</v>
      </c>
      <c r="P3181" s="29" t="s">
        <v>1981</v>
      </c>
      <c r="Q3181" s="29" t="s">
        <v>1982</v>
      </c>
      <c r="R3181" s="30">
        <v>45726</v>
      </c>
      <c r="S3181" s="30"/>
      <c r="T3181" s="30">
        <v>45771</v>
      </c>
      <c r="U3181" s="30"/>
      <c r="V3181" s="29" t="s">
        <v>1983</v>
      </c>
      <c r="W3181" s="29" t="s">
        <v>1984</v>
      </c>
      <c r="X3181" s="30">
        <v>42491</v>
      </c>
      <c r="Y3181" s="29" t="s">
        <v>1985</v>
      </c>
    </row>
    <row r="3182" spans="1:25" x14ac:dyDescent="0.25">
      <c r="A3182" s="28" t="s">
        <v>2111</v>
      </c>
      <c r="B3182" s="29" t="s">
        <v>2112</v>
      </c>
      <c r="C3182" s="29" t="s">
        <v>709</v>
      </c>
      <c r="D3182" s="29" t="s">
        <v>2233</v>
      </c>
      <c r="E3182" s="29" t="s">
        <v>710</v>
      </c>
      <c r="F3182" s="29" t="s">
        <v>711</v>
      </c>
      <c r="G3182" s="29" t="s">
        <v>1975</v>
      </c>
      <c r="H3182" s="30">
        <v>42491</v>
      </c>
      <c r="I3182" s="30">
        <v>42735</v>
      </c>
      <c r="J3182" s="30" t="s">
        <v>1921</v>
      </c>
      <c r="K3182" s="29" t="s">
        <v>2225</v>
      </c>
      <c r="L3182" s="29" t="s">
        <v>2226</v>
      </c>
      <c r="M3182" s="29" t="s">
        <v>1978</v>
      </c>
      <c r="N3182" s="29" t="s">
        <v>1988</v>
      </c>
      <c r="O3182" s="29" t="s">
        <v>1989</v>
      </c>
      <c r="P3182" s="29" t="s">
        <v>1981</v>
      </c>
      <c r="Q3182" s="29" t="s">
        <v>1982</v>
      </c>
      <c r="R3182" s="30">
        <v>45726</v>
      </c>
      <c r="S3182" s="30"/>
      <c r="T3182" s="30">
        <v>45771</v>
      </c>
      <c r="U3182" s="30"/>
      <c r="V3182" s="29" t="s">
        <v>1983</v>
      </c>
      <c r="W3182" s="29" t="s">
        <v>1984</v>
      </c>
      <c r="X3182" s="30">
        <v>42491</v>
      </c>
      <c r="Y3182" s="29" t="s">
        <v>1985</v>
      </c>
    </row>
    <row r="3183" spans="1:25" x14ac:dyDescent="0.25">
      <c r="A3183" s="28" t="s">
        <v>2111</v>
      </c>
      <c r="B3183" s="29" t="s">
        <v>2112</v>
      </c>
      <c r="C3183" s="29" t="s">
        <v>709</v>
      </c>
      <c r="D3183" s="29" t="s">
        <v>2233</v>
      </c>
      <c r="E3183" s="29" t="s">
        <v>710</v>
      </c>
      <c r="F3183" s="29" t="s">
        <v>711</v>
      </c>
      <c r="G3183" s="29" t="s">
        <v>1975</v>
      </c>
      <c r="H3183" s="30">
        <v>42491</v>
      </c>
      <c r="I3183" s="30">
        <v>42735</v>
      </c>
      <c r="J3183" s="30" t="s">
        <v>1921</v>
      </c>
      <c r="K3183" s="29" t="s">
        <v>2225</v>
      </c>
      <c r="L3183" s="29" t="s">
        <v>2226</v>
      </c>
      <c r="M3183" s="29" t="s">
        <v>1978</v>
      </c>
      <c r="N3183" s="29" t="s">
        <v>1990</v>
      </c>
      <c r="O3183" s="29" t="s">
        <v>1991</v>
      </c>
      <c r="P3183" s="29" t="s">
        <v>1981</v>
      </c>
      <c r="Q3183" s="29" t="s">
        <v>1982</v>
      </c>
      <c r="R3183" s="30">
        <v>45807</v>
      </c>
      <c r="S3183" s="30"/>
      <c r="T3183" s="30">
        <v>45852</v>
      </c>
      <c r="U3183" s="30"/>
      <c r="V3183" s="29" t="s">
        <v>1983</v>
      </c>
      <c r="W3183" s="29" t="s">
        <v>1984</v>
      </c>
      <c r="X3183" s="30">
        <v>42491</v>
      </c>
      <c r="Y3183" s="29" t="s">
        <v>1985</v>
      </c>
    </row>
    <row r="3184" spans="1:25" x14ac:dyDescent="0.25">
      <c r="A3184" s="28" t="s">
        <v>2111</v>
      </c>
      <c r="B3184" s="29" t="s">
        <v>2112</v>
      </c>
      <c r="C3184" s="29" t="s">
        <v>709</v>
      </c>
      <c r="D3184" s="29" t="s">
        <v>2233</v>
      </c>
      <c r="E3184" s="29" t="s">
        <v>710</v>
      </c>
      <c r="F3184" s="29" t="s">
        <v>711</v>
      </c>
      <c r="G3184" s="29" t="s">
        <v>1975</v>
      </c>
      <c r="H3184" s="30">
        <v>42491</v>
      </c>
      <c r="I3184" s="30">
        <v>42735</v>
      </c>
      <c r="J3184" s="30" t="s">
        <v>1921</v>
      </c>
      <c r="K3184" s="29" t="s">
        <v>2225</v>
      </c>
      <c r="L3184" s="29" t="s">
        <v>2226</v>
      </c>
      <c r="M3184" s="29" t="s">
        <v>1978</v>
      </c>
      <c r="N3184" s="29" t="s">
        <v>1992</v>
      </c>
      <c r="O3184" s="29" t="s">
        <v>1993</v>
      </c>
      <c r="P3184" s="29" t="s">
        <v>1981</v>
      </c>
      <c r="Q3184" s="29" t="s">
        <v>1982</v>
      </c>
      <c r="R3184" s="30">
        <v>45858</v>
      </c>
      <c r="S3184" s="30"/>
      <c r="T3184" s="30">
        <v>45931</v>
      </c>
      <c r="U3184" s="30"/>
      <c r="V3184" s="29" t="s">
        <v>1983</v>
      </c>
      <c r="W3184" s="29" t="s">
        <v>1984</v>
      </c>
      <c r="X3184" s="30">
        <v>42491</v>
      </c>
      <c r="Y3184" s="29" t="s">
        <v>1985</v>
      </c>
    </row>
    <row r="3185" spans="1:25" x14ac:dyDescent="0.25">
      <c r="A3185" s="28" t="s">
        <v>2111</v>
      </c>
      <c r="B3185" s="29" t="s">
        <v>2112</v>
      </c>
      <c r="C3185" s="29" t="s">
        <v>709</v>
      </c>
      <c r="D3185" s="29" t="s">
        <v>2233</v>
      </c>
      <c r="E3185" s="29" t="s">
        <v>710</v>
      </c>
      <c r="F3185" s="29" t="s">
        <v>711</v>
      </c>
      <c r="G3185" s="29" t="s">
        <v>1975</v>
      </c>
      <c r="H3185" s="30">
        <v>42491</v>
      </c>
      <c r="I3185" s="30">
        <v>42735</v>
      </c>
      <c r="J3185" s="30" t="s">
        <v>1921</v>
      </c>
      <c r="K3185" s="29" t="s">
        <v>2225</v>
      </c>
      <c r="L3185" s="29" t="s">
        <v>2226</v>
      </c>
      <c r="M3185" s="29" t="s">
        <v>1978</v>
      </c>
      <c r="N3185" s="29" t="s">
        <v>1994</v>
      </c>
      <c r="O3185" s="29" t="s">
        <v>1995</v>
      </c>
      <c r="P3185" s="29" t="s">
        <v>1981</v>
      </c>
      <c r="Q3185" s="29" t="s">
        <v>1982</v>
      </c>
      <c r="R3185" s="30">
        <v>45940</v>
      </c>
      <c r="S3185" s="30"/>
      <c r="T3185" s="30">
        <v>46770</v>
      </c>
      <c r="U3185" s="30"/>
      <c r="V3185" s="29" t="s">
        <v>1983</v>
      </c>
      <c r="W3185" s="29" t="s">
        <v>1984</v>
      </c>
      <c r="X3185" s="30">
        <v>42491</v>
      </c>
      <c r="Y3185" s="29" t="s">
        <v>1985</v>
      </c>
    </row>
    <row r="3186" spans="1:25" x14ac:dyDescent="0.25">
      <c r="A3186" s="28" t="s">
        <v>2111</v>
      </c>
      <c r="B3186" s="29" t="s">
        <v>2112</v>
      </c>
      <c r="C3186" s="29" t="s">
        <v>709</v>
      </c>
      <c r="D3186" s="29" t="s">
        <v>2233</v>
      </c>
      <c r="E3186" s="29" t="s">
        <v>710</v>
      </c>
      <c r="F3186" s="29" t="s">
        <v>711</v>
      </c>
      <c r="G3186" s="29" t="s">
        <v>1975</v>
      </c>
      <c r="H3186" s="30">
        <v>42491</v>
      </c>
      <c r="I3186" s="30">
        <v>42735</v>
      </c>
      <c r="J3186" s="30" t="s">
        <v>1921</v>
      </c>
      <c r="K3186" s="29" t="s">
        <v>2225</v>
      </c>
      <c r="L3186" s="29" t="s">
        <v>2226</v>
      </c>
      <c r="M3186" s="29" t="s">
        <v>1978</v>
      </c>
      <c r="N3186" s="29" t="s">
        <v>1996</v>
      </c>
      <c r="O3186" s="29" t="s">
        <v>1997</v>
      </c>
      <c r="P3186" s="29" t="s">
        <v>1981</v>
      </c>
      <c r="Q3186" s="29" t="s">
        <v>1982</v>
      </c>
      <c r="R3186" s="30">
        <v>45945</v>
      </c>
      <c r="S3186" s="30"/>
      <c r="T3186" s="30">
        <v>46800</v>
      </c>
      <c r="U3186" s="30"/>
      <c r="V3186" s="29" t="s">
        <v>1983</v>
      </c>
      <c r="W3186" s="29" t="s">
        <v>1984</v>
      </c>
      <c r="X3186" s="30">
        <v>42491</v>
      </c>
      <c r="Y3186" s="29" t="s">
        <v>1985</v>
      </c>
    </row>
    <row r="3187" spans="1:25" x14ac:dyDescent="0.25">
      <c r="A3187" s="28" t="s">
        <v>2111</v>
      </c>
      <c r="B3187" s="29" t="s">
        <v>2112</v>
      </c>
      <c r="C3187" s="29" t="s">
        <v>1349</v>
      </c>
      <c r="D3187" s="29" t="s">
        <v>2462</v>
      </c>
      <c r="E3187" s="29" t="s">
        <v>1350</v>
      </c>
      <c r="F3187" s="29" t="s">
        <v>1351</v>
      </c>
      <c r="G3187" s="29" t="s">
        <v>1975</v>
      </c>
      <c r="H3187" s="30">
        <v>43221</v>
      </c>
      <c r="I3187" s="30">
        <v>45291</v>
      </c>
      <c r="J3187" s="30" t="s">
        <v>1921</v>
      </c>
      <c r="K3187" s="29" t="s">
        <v>2401</v>
      </c>
      <c r="L3187" s="29" t="s">
        <v>2115</v>
      </c>
      <c r="M3187" s="29" t="s">
        <v>1978</v>
      </c>
      <c r="N3187" s="29" t="s">
        <v>1979</v>
      </c>
      <c r="O3187" s="29" t="s">
        <v>1980</v>
      </c>
      <c r="P3187" s="29" t="s">
        <v>1981</v>
      </c>
      <c r="Q3187" s="29" t="s">
        <v>1982</v>
      </c>
      <c r="R3187" s="30">
        <v>44733</v>
      </c>
      <c r="S3187" s="30">
        <v>44733</v>
      </c>
      <c r="T3187" s="30">
        <v>44742</v>
      </c>
      <c r="U3187" s="30">
        <v>44742</v>
      </c>
      <c r="V3187" s="29" t="s">
        <v>1983</v>
      </c>
      <c r="W3187" s="29" t="s">
        <v>1984</v>
      </c>
      <c r="X3187" s="30">
        <v>42370</v>
      </c>
      <c r="Y3187" s="29" t="s">
        <v>1985</v>
      </c>
    </row>
    <row r="3188" spans="1:25" x14ac:dyDescent="0.25">
      <c r="A3188" s="28" t="s">
        <v>2111</v>
      </c>
      <c r="B3188" s="29" t="s">
        <v>2112</v>
      </c>
      <c r="C3188" s="29" t="s">
        <v>1349</v>
      </c>
      <c r="D3188" s="29" t="s">
        <v>2462</v>
      </c>
      <c r="E3188" s="29" t="s">
        <v>1350</v>
      </c>
      <c r="F3188" s="29" t="s">
        <v>1351</v>
      </c>
      <c r="G3188" s="29" t="s">
        <v>1975</v>
      </c>
      <c r="H3188" s="30">
        <v>43221</v>
      </c>
      <c r="I3188" s="30">
        <v>45291</v>
      </c>
      <c r="J3188" s="30" t="s">
        <v>1921</v>
      </c>
      <c r="K3188" s="29" t="s">
        <v>2401</v>
      </c>
      <c r="L3188" s="29" t="s">
        <v>2115</v>
      </c>
      <c r="M3188" s="29" t="s">
        <v>1978</v>
      </c>
      <c r="N3188" s="29" t="s">
        <v>1986</v>
      </c>
      <c r="O3188" s="29" t="s">
        <v>1987</v>
      </c>
      <c r="P3188" s="29" t="s">
        <v>1981</v>
      </c>
      <c r="Q3188" s="29" t="s">
        <v>1982</v>
      </c>
      <c r="R3188" s="30">
        <v>44743</v>
      </c>
      <c r="S3188" s="30">
        <v>44743</v>
      </c>
      <c r="T3188" s="30">
        <v>44923</v>
      </c>
      <c r="U3188" s="30">
        <v>44923</v>
      </c>
      <c r="V3188" s="29" t="s">
        <v>1983</v>
      </c>
      <c r="W3188" s="29" t="s">
        <v>1984</v>
      </c>
      <c r="X3188" s="30">
        <v>42370</v>
      </c>
      <c r="Y3188" s="29" t="s">
        <v>1985</v>
      </c>
    </row>
    <row r="3189" spans="1:25" x14ac:dyDescent="0.25">
      <c r="A3189" s="28" t="s">
        <v>2111</v>
      </c>
      <c r="B3189" s="29" t="s">
        <v>2112</v>
      </c>
      <c r="C3189" s="29" t="s">
        <v>1349</v>
      </c>
      <c r="D3189" s="29" t="s">
        <v>2462</v>
      </c>
      <c r="E3189" s="29" t="s">
        <v>1350</v>
      </c>
      <c r="F3189" s="29" t="s">
        <v>1351</v>
      </c>
      <c r="G3189" s="29" t="s">
        <v>1975</v>
      </c>
      <c r="H3189" s="30">
        <v>43221</v>
      </c>
      <c r="I3189" s="30">
        <v>45291</v>
      </c>
      <c r="J3189" s="30" t="s">
        <v>1921</v>
      </c>
      <c r="K3189" s="29" t="s">
        <v>2401</v>
      </c>
      <c r="L3189" s="29" t="s">
        <v>2115</v>
      </c>
      <c r="M3189" s="29" t="s">
        <v>1978</v>
      </c>
      <c r="N3189" s="29" t="s">
        <v>1988</v>
      </c>
      <c r="O3189" s="29" t="s">
        <v>1989</v>
      </c>
      <c r="P3189" s="29" t="s">
        <v>1981</v>
      </c>
      <c r="Q3189" s="29" t="s">
        <v>1982</v>
      </c>
      <c r="R3189" s="30">
        <v>44925</v>
      </c>
      <c r="S3189" s="30">
        <v>44925</v>
      </c>
      <c r="T3189" s="30">
        <v>45625</v>
      </c>
      <c r="U3189" s="30">
        <v>45616</v>
      </c>
      <c r="V3189" s="29" t="s">
        <v>1983</v>
      </c>
      <c r="W3189" s="29" t="s">
        <v>1984</v>
      </c>
      <c r="X3189" s="30">
        <v>42370</v>
      </c>
      <c r="Y3189" s="29" t="s">
        <v>1985</v>
      </c>
    </row>
    <row r="3190" spans="1:25" x14ac:dyDescent="0.25">
      <c r="A3190" s="28" t="s">
        <v>2111</v>
      </c>
      <c r="B3190" s="29" t="s">
        <v>2112</v>
      </c>
      <c r="C3190" s="29" t="s">
        <v>1349</v>
      </c>
      <c r="D3190" s="29" t="s">
        <v>2462</v>
      </c>
      <c r="E3190" s="29" t="s">
        <v>1350</v>
      </c>
      <c r="F3190" s="29" t="s">
        <v>1351</v>
      </c>
      <c r="G3190" s="29" t="s">
        <v>1975</v>
      </c>
      <c r="H3190" s="30">
        <v>43221</v>
      </c>
      <c r="I3190" s="30">
        <v>45291</v>
      </c>
      <c r="J3190" s="30" t="s">
        <v>1921</v>
      </c>
      <c r="K3190" s="29" t="s">
        <v>2401</v>
      </c>
      <c r="L3190" s="29" t="s">
        <v>2115</v>
      </c>
      <c r="M3190" s="29" t="s">
        <v>1978</v>
      </c>
      <c r="N3190" s="29" t="s">
        <v>1990</v>
      </c>
      <c r="O3190" s="29" t="s">
        <v>1991</v>
      </c>
      <c r="P3190" s="29" t="s">
        <v>1981</v>
      </c>
      <c r="Q3190" s="29" t="s">
        <v>1982</v>
      </c>
      <c r="R3190" s="30">
        <v>45664</v>
      </c>
      <c r="S3190" s="30"/>
      <c r="T3190" s="30">
        <v>45695</v>
      </c>
      <c r="U3190" s="30"/>
      <c r="V3190" s="29" t="s">
        <v>1983</v>
      </c>
      <c r="W3190" s="29" t="s">
        <v>1984</v>
      </c>
      <c r="X3190" s="30">
        <v>42370</v>
      </c>
      <c r="Y3190" s="29" t="s">
        <v>1985</v>
      </c>
    </row>
    <row r="3191" spans="1:25" x14ac:dyDescent="0.25">
      <c r="A3191" s="28" t="s">
        <v>2111</v>
      </c>
      <c r="B3191" s="29" t="s">
        <v>2112</v>
      </c>
      <c r="C3191" s="29" t="s">
        <v>1349</v>
      </c>
      <c r="D3191" s="29" t="s">
        <v>2462</v>
      </c>
      <c r="E3191" s="29" t="s">
        <v>1350</v>
      </c>
      <c r="F3191" s="29" t="s">
        <v>1351</v>
      </c>
      <c r="G3191" s="29" t="s">
        <v>1975</v>
      </c>
      <c r="H3191" s="30">
        <v>43221</v>
      </c>
      <c r="I3191" s="30">
        <v>45291</v>
      </c>
      <c r="J3191" s="30" t="s">
        <v>1921</v>
      </c>
      <c r="K3191" s="29" t="s">
        <v>2401</v>
      </c>
      <c r="L3191" s="29" t="s">
        <v>2115</v>
      </c>
      <c r="M3191" s="29" t="s">
        <v>1978</v>
      </c>
      <c r="N3191" s="29" t="s">
        <v>1992</v>
      </c>
      <c r="O3191" s="29" t="s">
        <v>1993</v>
      </c>
      <c r="P3191" s="29" t="s">
        <v>1981</v>
      </c>
      <c r="Q3191" s="29" t="s">
        <v>1982</v>
      </c>
      <c r="R3191" s="30">
        <v>45698</v>
      </c>
      <c r="S3191" s="30"/>
      <c r="T3191" s="30">
        <v>45747</v>
      </c>
      <c r="U3191" s="30"/>
      <c r="V3191" s="29" t="s">
        <v>1983</v>
      </c>
      <c r="W3191" s="29" t="s">
        <v>1984</v>
      </c>
      <c r="X3191" s="30">
        <v>42370</v>
      </c>
      <c r="Y3191" s="29" t="s">
        <v>1985</v>
      </c>
    </row>
    <row r="3192" spans="1:25" x14ac:dyDescent="0.25">
      <c r="A3192" s="28" t="s">
        <v>2111</v>
      </c>
      <c r="B3192" s="29" t="s">
        <v>2112</v>
      </c>
      <c r="C3192" s="29" t="s">
        <v>1349</v>
      </c>
      <c r="D3192" s="29" t="s">
        <v>2462</v>
      </c>
      <c r="E3192" s="29" t="s">
        <v>1350</v>
      </c>
      <c r="F3192" s="29" t="s">
        <v>1351</v>
      </c>
      <c r="G3192" s="29" t="s">
        <v>1975</v>
      </c>
      <c r="H3192" s="30">
        <v>43221</v>
      </c>
      <c r="I3192" s="30">
        <v>45291</v>
      </c>
      <c r="J3192" s="30" t="s">
        <v>1921</v>
      </c>
      <c r="K3192" s="29" t="s">
        <v>2401</v>
      </c>
      <c r="L3192" s="29" t="s">
        <v>2115</v>
      </c>
      <c r="M3192" s="29" t="s">
        <v>1978</v>
      </c>
      <c r="N3192" s="29" t="s">
        <v>1994</v>
      </c>
      <c r="O3192" s="29" t="s">
        <v>1995</v>
      </c>
      <c r="P3192" s="29" t="s">
        <v>1981</v>
      </c>
      <c r="Q3192" s="29" t="s">
        <v>1982</v>
      </c>
      <c r="R3192" s="30">
        <v>45748</v>
      </c>
      <c r="S3192" s="30"/>
      <c r="T3192" s="30">
        <v>46310</v>
      </c>
      <c r="U3192" s="30"/>
      <c r="V3192" s="29" t="s">
        <v>1983</v>
      </c>
      <c r="W3192" s="29" t="s">
        <v>1984</v>
      </c>
      <c r="X3192" s="30">
        <v>42370</v>
      </c>
      <c r="Y3192" s="29" t="s">
        <v>1985</v>
      </c>
    </row>
    <row r="3193" spans="1:25" x14ac:dyDescent="0.25">
      <c r="A3193" s="28" t="s">
        <v>2111</v>
      </c>
      <c r="B3193" s="29" t="s">
        <v>2112</v>
      </c>
      <c r="C3193" s="29" t="s">
        <v>1349</v>
      </c>
      <c r="D3193" s="29" t="s">
        <v>2462</v>
      </c>
      <c r="E3193" s="29" t="s">
        <v>1350</v>
      </c>
      <c r="F3193" s="29" t="s">
        <v>1351</v>
      </c>
      <c r="G3193" s="29" t="s">
        <v>1975</v>
      </c>
      <c r="H3193" s="30">
        <v>43221</v>
      </c>
      <c r="I3193" s="30">
        <v>45291</v>
      </c>
      <c r="J3193" s="30" t="s">
        <v>1921</v>
      </c>
      <c r="K3193" s="29" t="s">
        <v>2401</v>
      </c>
      <c r="L3193" s="29" t="s">
        <v>2115</v>
      </c>
      <c r="M3193" s="29" t="s">
        <v>1978</v>
      </c>
      <c r="N3193" s="29" t="s">
        <v>1996</v>
      </c>
      <c r="O3193" s="29" t="s">
        <v>1997</v>
      </c>
      <c r="P3193" s="29" t="s">
        <v>1981</v>
      </c>
      <c r="Q3193" s="29" t="s">
        <v>1982</v>
      </c>
      <c r="R3193" s="30">
        <v>46315</v>
      </c>
      <c r="S3193" s="30"/>
      <c r="T3193" s="30">
        <v>46346</v>
      </c>
      <c r="U3193" s="30"/>
      <c r="V3193" s="29" t="s">
        <v>1983</v>
      </c>
      <c r="W3193" s="29" t="s">
        <v>1984</v>
      </c>
      <c r="X3193" s="30">
        <v>42370</v>
      </c>
      <c r="Y3193" s="29" t="s">
        <v>1985</v>
      </c>
    </row>
    <row r="3194" spans="1:25" x14ac:dyDescent="0.25">
      <c r="A3194" s="28" t="s">
        <v>2111</v>
      </c>
      <c r="B3194" s="29" t="s">
        <v>2112</v>
      </c>
      <c r="C3194" s="29" t="s">
        <v>1370</v>
      </c>
      <c r="D3194" s="29" t="s">
        <v>2469</v>
      </c>
      <c r="E3194" s="29" t="s">
        <v>1371</v>
      </c>
      <c r="F3194" s="29" t="s">
        <v>1372</v>
      </c>
      <c r="G3194" s="29" t="s">
        <v>1975</v>
      </c>
      <c r="H3194" s="30">
        <v>43221</v>
      </c>
      <c r="I3194" s="30">
        <v>45291</v>
      </c>
      <c r="J3194" s="30" t="s">
        <v>1921</v>
      </c>
      <c r="K3194" s="29" t="s">
        <v>2401</v>
      </c>
      <c r="L3194" s="29" t="s">
        <v>2115</v>
      </c>
      <c r="M3194" s="29" t="s">
        <v>1978</v>
      </c>
      <c r="N3194" s="29" t="s">
        <v>1979</v>
      </c>
      <c r="O3194" s="29" t="s">
        <v>1980</v>
      </c>
      <c r="P3194" s="29" t="s">
        <v>1981</v>
      </c>
      <c r="Q3194" s="29" t="s">
        <v>1982</v>
      </c>
      <c r="R3194" s="30">
        <v>44484</v>
      </c>
      <c r="S3194" s="30">
        <v>44484</v>
      </c>
      <c r="T3194" s="30">
        <v>44640</v>
      </c>
      <c r="U3194" s="30">
        <v>44640</v>
      </c>
      <c r="V3194" s="29" t="s">
        <v>1983</v>
      </c>
      <c r="W3194" s="29" t="s">
        <v>1984</v>
      </c>
      <c r="X3194" s="30">
        <v>42491</v>
      </c>
      <c r="Y3194" s="29" t="s">
        <v>1985</v>
      </c>
    </row>
    <row r="3195" spans="1:25" x14ac:dyDescent="0.25">
      <c r="A3195" s="28" t="s">
        <v>2111</v>
      </c>
      <c r="B3195" s="29" t="s">
        <v>2112</v>
      </c>
      <c r="C3195" s="29" t="s">
        <v>1370</v>
      </c>
      <c r="D3195" s="29" t="s">
        <v>2469</v>
      </c>
      <c r="E3195" s="29" t="s">
        <v>1371</v>
      </c>
      <c r="F3195" s="29" t="s">
        <v>1372</v>
      </c>
      <c r="G3195" s="29" t="s">
        <v>1975</v>
      </c>
      <c r="H3195" s="30">
        <v>43221</v>
      </c>
      <c r="I3195" s="30">
        <v>45291</v>
      </c>
      <c r="J3195" s="30" t="s">
        <v>1921</v>
      </c>
      <c r="K3195" s="29" t="s">
        <v>2401</v>
      </c>
      <c r="L3195" s="29" t="s">
        <v>2115</v>
      </c>
      <c r="M3195" s="29" t="s">
        <v>1978</v>
      </c>
      <c r="N3195" s="29" t="s">
        <v>1986</v>
      </c>
      <c r="O3195" s="29" t="s">
        <v>1987</v>
      </c>
      <c r="P3195" s="29" t="s">
        <v>1981</v>
      </c>
      <c r="Q3195" s="29" t="s">
        <v>1982</v>
      </c>
      <c r="R3195" s="30">
        <v>44484</v>
      </c>
      <c r="S3195" s="30">
        <v>44484</v>
      </c>
      <c r="T3195" s="30">
        <v>44640</v>
      </c>
      <c r="U3195" s="30">
        <v>44640</v>
      </c>
      <c r="V3195" s="29" t="s">
        <v>1983</v>
      </c>
      <c r="W3195" s="29" t="s">
        <v>1984</v>
      </c>
      <c r="X3195" s="30">
        <v>42491</v>
      </c>
      <c r="Y3195" s="29" t="s">
        <v>1985</v>
      </c>
    </row>
    <row r="3196" spans="1:25" x14ac:dyDescent="0.25">
      <c r="A3196" s="28" t="s">
        <v>2111</v>
      </c>
      <c r="B3196" s="29" t="s">
        <v>2112</v>
      </c>
      <c r="C3196" s="29" t="s">
        <v>1370</v>
      </c>
      <c r="D3196" s="29" t="s">
        <v>2469</v>
      </c>
      <c r="E3196" s="29" t="s">
        <v>1371</v>
      </c>
      <c r="F3196" s="29" t="s">
        <v>1372</v>
      </c>
      <c r="G3196" s="29" t="s">
        <v>1975</v>
      </c>
      <c r="H3196" s="30">
        <v>43221</v>
      </c>
      <c r="I3196" s="30">
        <v>45291</v>
      </c>
      <c r="J3196" s="30" t="s">
        <v>1921</v>
      </c>
      <c r="K3196" s="29" t="s">
        <v>2401</v>
      </c>
      <c r="L3196" s="29" t="s">
        <v>2115</v>
      </c>
      <c r="M3196" s="29" t="s">
        <v>1978</v>
      </c>
      <c r="N3196" s="29" t="s">
        <v>1988</v>
      </c>
      <c r="O3196" s="29" t="s">
        <v>1989</v>
      </c>
      <c r="P3196" s="29" t="s">
        <v>1981</v>
      </c>
      <c r="Q3196" s="29" t="s">
        <v>1982</v>
      </c>
      <c r="R3196" s="30">
        <v>44755</v>
      </c>
      <c r="S3196" s="30">
        <v>44755</v>
      </c>
      <c r="T3196" s="30">
        <v>45359</v>
      </c>
      <c r="U3196" s="30">
        <v>45352</v>
      </c>
      <c r="V3196" s="29" t="s">
        <v>1983</v>
      </c>
      <c r="W3196" s="29" t="s">
        <v>1984</v>
      </c>
      <c r="X3196" s="30">
        <v>42491</v>
      </c>
      <c r="Y3196" s="29" t="s">
        <v>1985</v>
      </c>
    </row>
    <row r="3197" spans="1:25" x14ac:dyDescent="0.25">
      <c r="A3197" s="28" t="s">
        <v>2111</v>
      </c>
      <c r="B3197" s="29" t="s">
        <v>2112</v>
      </c>
      <c r="C3197" s="29" t="s">
        <v>1370</v>
      </c>
      <c r="D3197" s="29" t="s">
        <v>2469</v>
      </c>
      <c r="E3197" s="29" t="s">
        <v>1371</v>
      </c>
      <c r="F3197" s="29" t="s">
        <v>1372</v>
      </c>
      <c r="G3197" s="29" t="s">
        <v>1975</v>
      </c>
      <c r="H3197" s="30">
        <v>43221</v>
      </c>
      <c r="I3197" s="30">
        <v>45291</v>
      </c>
      <c r="J3197" s="30" t="s">
        <v>1921</v>
      </c>
      <c r="K3197" s="29" t="s">
        <v>2401</v>
      </c>
      <c r="L3197" s="29" t="s">
        <v>2115</v>
      </c>
      <c r="M3197" s="29" t="s">
        <v>1978</v>
      </c>
      <c r="N3197" s="29" t="s">
        <v>1990</v>
      </c>
      <c r="O3197" s="29" t="s">
        <v>1991</v>
      </c>
      <c r="P3197" s="29" t="s">
        <v>1981</v>
      </c>
      <c r="Q3197" s="29" t="s">
        <v>1982</v>
      </c>
      <c r="R3197" s="30">
        <v>45412</v>
      </c>
      <c r="S3197" s="30">
        <v>45412</v>
      </c>
      <c r="T3197" s="30">
        <v>45716</v>
      </c>
      <c r="U3197" s="30"/>
      <c r="V3197" s="29" t="s">
        <v>1983</v>
      </c>
      <c r="W3197" s="29" t="s">
        <v>1984</v>
      </c>
      <c r="X3197" s="30">
        <v>42491</v>
      </c>
      <c r="Y3197" s="29" t="s">
        <v>1985</v>
      </c>
    </row>
    <row r="3198" spans="1:25" x14ac:dyDescent="0.25">
      <c r="A3198" s="28" t="s">
        <v>2111</v>
      </c>
      <c r="B3198" s="29" t="s">
        <v>2112</v>
      </c>
      <c r="C3198" s="29" t="s">
        <v>1370</v>
      </c>
      <c r="D3198" s="29" t="s">
        <v>2469</v>
      </c>
      <c r="E3198" s="29" t="s">
        <v>1371</v>
      </c>
      <c r="F3198" s="29" t="s">
        <v>1372</v>
      </c>
      <c r="G3198" s="29" t="s">
        <v>1975</v>
      </c>
      <c r="H3198" s="30">
        <v>43221</v>
      </c>
      <c r="I3198" s="30">
        <v>45291</v>
      </c>
      <c r="J3198" s="30" t="s">
        <v>1921</v>
      </c>
      <c r="K3198" s="29" t="s">
        <v>2401</v>
      </c>
      <c r="L3198" s="29" t="s">
        <v>2115</v>
      </c>
      <c r="M3198" s="29" t="s">
        <v>1978</v>
      </c>
      <c r="N3198" s="29" t="s">
        <v>1992</v>
      </c>
      <c r="O3198" s="29" t="s">
        <v>1993</v>
      </c>
      <c r="P3198" s="29" t="s">
        <v>1981</v>
      </c>
      <c r="Q3198" s="29" t="s">
        <v>1982</v>
      </c>
      <c r="R3198" s="30">
        <v>45775</v>
      </c>
      <c r="S3198" s="30"/>
      <c r="T3198" s="30">
        <v>45807</v>
      </c>
      <c r="U3198" s="30"/>
      <c r="V3198" s="29" t="s">
        <v>1983</v>
      </c>
      <c r="W3198" s="29" t="s">
        <v>1984</v>
      </c>
      <c r="X3198" s="30">
        <v>42491</v>
      </c>
      <c r="Y3198" s="29" t="s">
        <v>1985</v>
      </c>
    </row>
    <row r="3199" spans="1:25" x14ac:dyDescent="0.25">
      <c r="A3199" s="28" t="s">
        <v>2111</v>
      </c>
      <c r="B3199" s="29" t="s">
        <v>2112</v>
      </c>
      <c r="C3199" s="29" t="s">
        <v>1370</v>
      </c>
      <c r="D3199" s="29" t="s">
        <v>2469</v>
      </c>
      <c r="E3199" s="29" t="s">
        <v>1371</v>
      </c>
      <c r="F3199" s="29" t="s">
        <v>1372</v>
      </c>
      <c r="G3199" s="29" t="s">
        <v>1975</v>
      </c>
      <c r="H3199" s="30">
        <v>43221</v>
      </c>
      <c r="I3199" s="30">
        <v>45291</v>
      </c>
      <c r="J3199" s="30" t="s">
        <v>1921</v>
      </c>
      <c r="K3199" s="29" t="s">
        <v>2401</v>
      </c>
      <c r="L3199" s="29" t="s">
        <v>2115</v>
      </c>
      <c r="M3199" s="29" t="s">
        <v>1978</v>
      </c>
      <c r="N3199" s="29" t="s">
        <v>1994</v>
      </c>
      <c r="O3199" s="29" t="s">
        <v>1995</v>
      </c>
      <c r="P3199" s="29" t="s">
        <v>1981</v>
      </c>
      <c r="Q3199" s="29" t="s">
        <v>1982</v>
      </c>
      <c r="R3199" s="30">
        <v>45811</v>
      </c>
      <c r="S3199" s="30"/>
      <c r="T3199" s="30">
        <v>46080</v>
      </c>
      <c r="U3199" s="30"/>
      <c r="V3199" s="29" t="s">
        <v>1983</v>
      </c>
      <c r="W3199" s="29" t="s">
        <v>1984</v>
      </c>
      <c r="X3199" s="30">
        <v>42491</v>
      </c>
      <c r="Y3199" s="29" t="s">
        <v>1985</v>
      </c>
    </row>
    <row r="3200" spans="1:25" x14ac:dyDescent="0.25">
      <c r="A3200" s="28" t="s">
        <v>2111</v>
      </c>
      <c r="B3200" s="29" t="s">
        <v>2112</v>
      </c>
      <c r="C3200" s="29" t="s">
        <v>1370</v>
      </c>
      <c r="D3200" s="29" t="s">
        <v>2469</v>
      </c>
      <c r="E3200" s="29" t="s">
        <v>1371</v>
      </c>
      <c r="F3200" s="29" t="s">
        <v>1372</v>
      </c>
      <c r="G3200" s="29" t="s">
        <v>1975</v>
      </c>
      <c r="H3200" s="30">
        <v>43221</v>
      </c>
      <c r="I3200" s="30">
        <v>45291</v>
      </c>
      <c r="J3200" s="30" t="s">
        <v>1921</v>
      </c>
      <c r="K3200" s="29" t="s">
        <v>2401</v>
      </c>
      <c r="L3200" s="29" t="s">
        <v>2115</v>
      </c>
      <c r="M3200" s="29" t="s">
        <v>1978</v>
      </c>
      <c r="N3200" s="29" t="s">
        <v>1996</v>
      </c>
      <c r="O3200" s="29" t="s">
        <v>1997</v>
      </c>
      <c r="P3200" s="29" t="s">
        <v>1981</v>
      </c>
      <c r="Q3200" s="29" t="s">
        <v>1982</v>
      </c>
      <c r="R3200" s="30">
        <v>46083</v>
      </c>
      <c r="S3200" s="30"/>
      <c r="T3200" s="30">
        <v>46203</v>
      </c>
      <c r="U3200" s="30"/>
      <c r="V3200" s="29" t="s">
        <v>1983</v>
      </c>
      <c r="W3200" s="29" t="s">
        <v>1984</v>
      </c>
      <c r="X3200" s="30">
        <v>42491</v>
      </c>
      <c r="Y3200" s="29" t="s">
        <v>1985</v>
      </c>
    </row>
    <row r="3201" spans="1:25" x14ac:dyDescent="0.25">
      <c r="A3201" s="28" t="s">
        <v>2111</v>
      </c>
      <c r="B3201" s="29" t="s">
        <v>2112</v>
      </c>
      <c r="C3201" s="29" t="s">
        <v>1390</v>
      </c>
      <c r="D3201" s="29" t="s">
        <v>2477</v>
      </c>
      <c r="E3201" s="29" t="s">
        <v>1391</v>
      </c>
      <c r="F3201" s="29" t="s">
        <v>1392</v>
      </c>
      <c r="G3201" s="29" t="s">
        <v>1975</v>
      </c>
      <c r="H3201" s="30">
        <v>43221</v>
      </c>
      <c r="I3201" s="30">
        <v>46752</v>
      </c>
      <c r="J3201" s="30" t="s">
        <v>1921</v>
      </c>
      <c r="K3201" s="29" t="s">
        <v>2401</v>
      </c>
      <c r="L3201" s="29" t="s">
        <v>2115</v>
      </c>
      <c r="M3201" s="29" t="s">
        <v>1978</v>
      </c>
      <c r="N3201" s="29" t="s">
        <v>1979</v>
      </c>
      <c r="O3201" s="29" t="s">
        <v>1980</v>
      </c>
      <c r="P3201" s="29" t="s">
        <v>1981</v>
      </c>
      <c r="Q3201" s="29" t="s">
        <v>1982</v>
      </c>
      <c r="R3201" s="30">
        <v>45076</v>
      </c>
      <c r="S3201" s="30">
        <v>45076</v>
      </c>
      <c r="T3201" s="30">
        <v>45688</v>
      </c>
      <c r="U3201" s="30"/>
      <c r="V3201" s="29" t="s">
        <v>1983</v>
      </c>
      <c r="W3201" s="29" t="s">
        <v>1984</v>
      </c>
      <c r="X3201" s="30">
        <v>42370</v>
      </c>
      <c r="Y3201" s="29" t="s">
        <v>1985</v>
      </c>
    </row>
    <row r="3202" spans="1:25" x14ac:dyDescent="0.25">
      <c r="A3202" s="28" t="s">
        <v>2111</v>
      </c>
      <c r="B3202" s="29" t="s">
        <v>2112</v>
      </c>
      <c r="C3202" s="29" t="s">
        <v>1390</v>
      </c>
      <c r="D3202" s="29" t="s">
        <v>2477</v>
      </c>
      <c r="E3202" s="29" t="s">
        <v>1391</v>
      </c>
      <c r="F3202" s="29" t="s">
        <v>1392</v>
      </c>
      <c r="G3202" s="29" t="s">
        <v>1975</v>
      </c>
      <c r="H3202" s="30">
        <v>43221</v>
      </c>
      <c r="I3202" s="30">
        <v>46752</v>
      </c>
      <c r="J3202" s="30" t="s">
        <v>1921</v>
      </c>
      <c r="K3202" s="29" t="s">
        <v>2401</v>
      </c>
      <c r="L3202" s="29" t="s">
        <v>2115</v>
      </c>
      <c r="M3202" s="29" t="s">
        <v>1978</v>
      </c>
      <c r="N3202" s="29" t="s">
        <v>1986</v>
      </c>
      <c r="O3202" s="29" t="s">
        <v>1987</v>
      </c>
      <c r="P3202" s="29" t="s">
        <v>1981</v>
      </c>
      <c r="Q3202" s="29" t="s">
        <v>1982</v>
      </c>
      <c r="R3202" s="30">
        <v>45076</v>
      </c>
      <c r="S3202" s="30">
        <v>45076</v>
      </c>
      <c r="T3202" s="30">
        <v>45688</v>
      </c>
      <c r="U3202" s="30"/>
      <c r="V3202" s="29" t="s">
        <v>1983</v>
      </c>
      <c r="W3202" s="29" t="s">
        <v>1984</v>
      </c>
      <c r="X3202" s="30">
        <v>42370</v>
      </c>
      <c r="Y3202" s="29" t="s">
        <v>1985</v>
      </c>
    </row>
    <row r="3203" spans="1:25" x14ac:dyDescent="0.25">
      <c r="A3203" s="28" t="s">
        <v>2111</v>
      </c>
      <c r="B3203" s="29" t="s">
        <v>2112</v>
      </c>
      <c r="C3203" s="29" t="s">
        <v>1390</v>
      </c>
      <c r="D3203" s="29" t="s">
        <v>2477</v>
      </c>
      <c r="E3203" s="29" t="s">
        <v>1391</v>
      </c>
      <c r="F3203" s="29" t="s">
        <v>1392</v>
      </c>
      <c r="G3203" s="29" t="s">
        <v>1975</v>
      </c>
      <c r="H3203" s="30">
        <v>43221</v>
      </c>
      <c r="I3203" s="30">
        <v>46752</v>
      </c>
      <c r="J3203" s="30" t="s">
        <v>1921</v>
      </c>
      <c r="K3203" s="29" t="s">
        <v>2401</v>
      </c>
      <c r="L3203" s="29" t="s">
        <v>2115</v>
      </c>
      <c r="M3203" s="29" t="s">
        <v>1978</v>
      </c>
      <c r="N3203" s="29" t="s">
        <v>1988</v>
      </c>
      <c r="O3203" s="29" t="s">
        <v>1989</v>
      </c>
      <c r="P3203" s="29" t="s">
        <v>1981</v>
      </c>
      <c r="Q3203" s="29" t="s">
        <v>1982</v>
      </c>
      <c r="R3203" s="30">
        <v>45323</v>
      </c>
      <c r="S3203" s="30">
        <v>45323</v>
      </c>
      <c r="T3203" s="30">
        <v>45747</v>
      </c>
      <c r="U3203" s="30"/>
      <c r="V3203" s="29" t="s">
        <v>1983</v>
      </c>
      <c r="W3203" s="29" t="s">
        <v>1984</v>
      </c>
      <c r="X3203" s="30">
        <v>42370</v>
      </c>
      <c r="Y3203" s="29" t="s">
        <v>1985</v>
      </c>
    </row>
    <row r="3204" spans="1:25" x14ac:dyDescent="0.25">
      <c r="A3204" s="28" t="s">
        <v>2111</v>
      </c>
      <c r="B3204" s="29" t="s">
        <v>2112</v>
      </c>
      <c r="C3204" s="29" t="s">
        <v>1390</v>
      </c>
      <c r="D3204" s="29" t="s">
        <v>2477</v>
      </c>
      <c r="E3204" s="29" t="s">
        <v>1391</v>
      </c>
      <c r="F3204" s="29" t="s">
        <v>1392</v>
      </c>
      <c r="G3204" s="29" t="s">
        <v>1975</v>
      </c>
      <c r="H3204" s="30">
        <v>43221</v>
      </c>
      <c r="I3204" s="30">
        <v>46752</v>
      </c>
      <c r="J3204" s="30" t="s">
        <v>1921</v>
      </c>
      <c r="K3204" s="29" t="s">
        <v>2401</v>
      </c>
      <c r="L3204" s="29" t="s">
        <v>2115</v>
      </c>
      <c r="M3204" s="29" t="s">
        <v>1978</v>
      </c>
      <c r="N3204" s="29" t="s">
        <v>1990</v>
      </c>
      <c r="O3204" s="29" t="s">
        <v>1991</v>
      </c>
      <c r="P3204" s="29" t="s">
        <v>1981</v>
      </c>
      <c r="Q3204" s="29" t="s">
        <v>1982</v>
      </c>
      <c r="R3204" s="30">
        <v>45691</v>
      </c>
      <c r="S3204" s="30"/>
      <c r="T3204" s="30">
        <v>45807</v>
      </c>
      <c r="U3204" s="30"/>
      <c r="V3204" s="29" t="s">
        <v>1983</v>
      </c>
      <c r="W3204" s="29" t="s">
        <v>1984</v>
      </c>
      <c r="X3204" s="30">
        <v>42370</v>
      </c>
      <c r="Y3204" s="29" t="s">
        <v>1985</v>
      </c>
    </row>
    <row r="3205" spans="1:25" x14ac:dyDescent="0.25">
      <c r="A3205" s="28" t="s">
        <v>2111</v>
      </c>
      <c r="B3205" s="29" t="s">
        <v>2112</v>
      </c>
      <c r="C3205" s="29" t="s">
        <v>1390</v>
      </c>
      <c r="D3205" s="29" t="s">
        <v>2477</v>
      </c>
      <c r="E3205" s="29" t="s">
        <v>1391</v>
      </c>
      <c r="F3205" s="29" t="s">
        <v>1392</v>
      </c>
      <c r="G3205" s="29" t="s">
        <v>1975</v>
      </c>
      <c r="H3205" s="30">
        <v>43221</v>
      </c>
      <c r="I3205" s="30">
        <v>46752</v>
      </c>
      <c r="J3205" s="30" t="s">
        <v>1921</v>
      </c>
      <c r="K3205" s="29" t="s">
        <v>2401</v>
      </c>
      <c r="L3205" s="29" t="s">
        <v>2115</v>
      </c>
      <c r="M3205" s="29" t="s">
        <v>1978</v>
      </c>
      <c r="N3205" s="29" t="s">
        <v>1992</v>
      </c>
      <c r="O3205" s="29" t="s">
        <v>1993</v>
      </c>
      <c r="P3205" s="29" t="s">
        <v>1981</v>
      </c>
      <c r="Q3205" s="29" t="s">
        <v>1982</v>
      </c>
      <c r="R3205" s="30">
        <v>45658</v>
      </c>
      <c r="S3205" s="30"/>
      <c r="T3205" s="30">
        <v>45930</v>
      </c>
      <c r="U3205" s="30"/>
      <c r="V3205" s="29" t="s">
        <v>1983</v>
      </c>
      <c r="W3205" s="29" t="s">
        <v>1984</v>
      </c>
      <c r="X3205" s="30">
        <v>42370</v>
      </c>
      <c r="Y3205" s="29" t="s">
        <v>1985</v>
      </c>
    </row>
    <row r="3206" spans="1:25" x14ac:dyDescent="0.25">
      <c r="A3206" s="28" t="s">
        <v>2111</v>
      </c>
      <c r="B3206" s="29" t="s">
        <v>2112</v>
      </c>
      <c r="C3206" s="29" t="s">
        <v>1390</v>
      </c>
      <c r="D3206" s="29" t="s">
        <v>2477</v>
      </c>
      <c r="E3206" s="29" t="s">
        <v>1391</v>
      </c>
      <c r="F3206" s="29" t="s">
        <v>1392</v>
      </c>
      <c r="G3206" s="29" t="s">
        <v>1975</v>
      </c>
      <c r="H3206" s="30">
        <v>43221</v>
      </c>
      <c r="I3206" s="30">
        <v>46752</v>
      </c>
      <c r="J3206" s="30" t="s">
        <v>1921</v>
      </c>
      <c r="K3206" s="29" t="s">
        <v>2401</v>
      </c>
      <c r="L3206" s="29" t="s">
        <v>2115</v>
      </c>
      <c r="M3206" s="29" t="s">
        <v>1978</v>
      </c>
      <c r="N3206" s="29" t="s">
        <v>1994</v>
      </c>
      <c r="O3206" s="29" t="s">
        <v>1995</v>
      </c>
      <c r="P3206" s="29" t="s">
        <v>1981</v>
      </c>
      <c r="Q3206" s="29" t="s">
        <v>1982</v>
      </c>
      <c r="R3206" s="30">
        <v>45931</v>
      </c>
      <c r="S3206" s="30"/>
      <c r="T3206" s="30">
        <v>46721</v>
      </c>
      <c r="U3206" s="30"/>
      <c r="V3206" s="29" t="s">
        <v>1983</v>
      </c>
      <c r="W3206" s="29" t="s">
        <v>1984</v>
      </c>
      <c r="X3206" s="30">
        <v>42370</v>
      </c>
      <c r="Y3206" s="29" t="s">
        <v>1985</v>
      </c>
    </row>
    <row r="3207" spans="1:25" x14ac:dyDescent="0.25">
      <c r="A3207" s="28" t="s">
        <v>2111</v>
      </c>
      <c r="B3207" s="29" t="s">
        <v>2112</v>
      </c>
      <c r="C3207" s="29" t="s">
        <v>1390</v>
      </c>
      <c r="D3207" s="29" t="s">
        <v>2477</v>
      </c>
      <c r="E3207" s="29" t="s">
        <v>1391</v>
      </c>
      <c r="F3207" s="29" t="s">
        <v>1392</v>
      </c>
      <c r="G3207" s="29" t="s">
        <v>1975</v>
      </c>
      <c r="H3207" s="30">
        <v>43221</v>
      </c>
      <c r="I3207" s="30">
        <v>46752</v>
      </c>
      <c r="J3207" s="30" t="s">
        <v>1921</v>
      </c>
      <c r="K3207" s="29" t="s">
        <v>2401</v>
      </c>
      <c r="L3207" s="29" t="s">
        <v>2115</v>
      </c>
      <c r="M3207" s="29" t="s">
        <v>1978</v>
      </c>
      <c r="N3207" s="29" t="s">
        <v>1996</v>
      </c>
      <c r="O3207" s="29" t="s">
        <v>1997</v>
      </c>
      <c r="P3207" s="29" t="s">
        <v>1981</v>
      </c>
      <c r="Q3207" s="29" t="s">
        <v>1982</v>
      </c>
      <c r="R3207" s="30">
        <v>46722</v>
      </c>
      <c r="S3207" s="30"/>
      <c r="T3207" s="30">
        <v>46752</v>
      </c>
      <c r="U3207" s="30"/>
      <c r="V3207" s="29" t="s">
        <v>1983</v>
      </c>
      <c r="W3207" s="29" t="s">
        <v>1984</v>
      </c>
      <c r="X3207" s="30">
        <v>42370</v>
      </c>
      <c r="Y3207" s="29" t="s">
        <v>1985</v>
      </c>
    </row>
    <row r="3208" spans="1:25" x14ac:dyDescent="0.25">
      <c r="A3208" s="28" t="s">
        <v>2111</v>
      </c>
      <c r="B3208" s="29" t="s">
        <v>2112</v>
      </c>
      <c r="C3208" s="29" t="s">
        <v>1166</v>
      </c>
      <c r="D3208" s="29" t="s">
        <v>2400</v>
      </c>
      <c r="E3208" s="29" t="s">
        <v>1167</v>
      </c>
      <c r="F3208" s="29" t="s">
        <v>1168</v>
      </c>
      <c r="G3208" s="29" t="s">
        <v>1975</v>
      </c>
      <c r="H3208" s="30">
        <v>43159</v>
      </c>
      <c r="I3208" s="30">
        <v>45657</v>
      </c>
      <c r="J3208" s="30" t="s">
        <v>1921</v>
      </c>
      <c r="K3208" s="29" t="s">
        <v>2401</v>
      </c>
      <c r="L3208" s="29" t="s">
        <v>2115</v>
      </c>
      <c r="M3208" s="29" t="s">
        <v>1978</v>
      </c>
      <c r="N3208" s="29" t="s">
        <v>1979</v>
      </c>
      <c r="O3208" s="29" t="s">
        <v>1980</v>
      </c>
      <c r="P3208" s="29" t="s">
        <v>1981</v>
      </c>
      <c r="Q3208" s="29" t="s">
        <v>1982</v>
      </c>
      <c r="R3208" s="30">
        <v>43831</v>
      </c>
      <c r="S3208" s="30">
        <v>43831</v>
      </c>
      <c r="T3208" s="30">
        <v>43982</v>
      </c>
      <c r="U3208" s="30">
        <v>43982</v>
      </c>
      <c r="V3208" s="29" t="s">
        <v>1983</v>
      </c>
      <c r="W3208" s="29" t="s">
        <v>1984</v>
      </c>
      <c r="X3208" s="30">
        <v>43159</v>
      </c>
      <c r="Y3208" s="29" t="s">
        <v>1985</v>
      </c>
    </row>
    <row r="3209" spans="1:25" x14ac:dyDescent="0.25">
      <c r="A3209" s="28" t="s">
        <v>2111</v>
      </c>
      <c r="B3209" s="29" t="s">
        <v>2112</v>
      </c>
      <c r="C3209" s="29" t="s">
        <v>1166</v>
      </c>
      <c r="D3209" s="29" t="s">
        <v>2400</v>
      </c>
      <c r="E3209" s="29" t="s">
        <v>1167</v>
      </c>
      <c r="F3209" s="29" t="s">
        <v>1168</v>
      </c>
      <c r="G3209" s="29" t="s">
        <v>1975</v>
      </c>
      <c r="H3209" s="30">
        <v>43159</v>
      </c>
      <c r="I3209" s="30">
        <v>45657</v>
      </c>
      <c r="J3209" s="30" t="s">
        <v>1921</v>
      </c>
      <c r="K3209" s="29" t="s">
        <v>2401</v>
      </c>
      <c r="L3209" s="29" t="s">
        <v>2115</v>
      </c>
      <c r="M3209" s="29" t="s">
        <v>1978</v>
      </c>
      <c r="N3209" s="29" t="s">
        <v>1986</v>
      </c>
      <c r="O3209" s="29" t="s">
        <v>1987</v>
      </c>
      <c r="P3209" s="29" t="s">
        <v>1981</v>
      </c>
      <c r="Q3209" s="29" t="s">
        <v>1982</v>
      </c>
      <c r="R3209" s="30">
        <v>44562</v>
      </c>
      <c r="S3209" s="30">
        <v>44876</v>
      </c>
      <c r="T3209" s="30">
        <v>45077</v>
      </c>
      <c r="U3209" s="30">
        <v>45120</v>
      </c>
      <c r="V3209" s="29" t="s">
        <v>1983</v>
      </c>
      <c r="W3209" s="29" t="s">
        <v>1984</v>
      </c>
      <c r="X3209" s="30">
        <v>43159</v>
      </c>
      <c r="Y3209" s="29" t="s">
        <v>1985</v>
      </c>
    </row>
    <row r="3210" spans="1:25" x14ac:dyDescent="0.25">
      <c r="A3210" s="28" t="s">
        <v>2111</v>
      </c>
      <c r="B3210" s="29" t="s">
        <v>2112</v>
      </c>
      <c r="C3210" s="29" t="s">
        <v>1166</v>
      </c>
      <c r="D3210" s="29" t="s">
        <v>2400</v>
      </c>
      <c r="E3210" s="29" t="s">
        <v>1167</v>
      </c>
      <c r="F3210" s="29" t="s">
        <v>1168</v>
      </c>
      <c r="G3210" s="29" t="s">
        <v>1975</v>
      </c>
      <c r="H3210" s="30">
        <v>43159</v>
      </c>
      <c r="I3210" s="30">
        <v>45657</v>
      </c>
      <c r="J3210" s="30" t="s">
        <v>1921</v>
      </c>
      <c r="K3210" s="29" t="s">
        <v>2401</v>
      </c>
      <c r="L3210" s="29" t="s">
        <v>2115</v>
      </c>
      <c r="M3210" s="29" t="s">
        <v>1978</v>
      </c>
      <c r="N3210" s="29" t="s">
        <v>1988</v>
      </c>
      <c r="O3210" s="29" t="s">
        <v>1989</v>
      </c>
      <c r="P3210" s="29" t="s">
        <v>1981</v>
      </c>
      <c r="Q3210" s="29" t="s">
        <v>1982</v>
      </c>
      <c r="R3210" s="30">
        <v>44927</v>
      </c>
      <c r="S3210" s="30">
        <v>45271</v>
      </c>
      <c r="T3210" s="30">
        <v>45443</v>
      </c>
      <c r="U3210" s="30"/>
      <c r="V3210" s="29" t="s">
        <v>1983</v>
      </c>
      <c r="W3210" s="29" t="s">
        <v>1984</v>
      </c>
      <c r="X3210" s="30">
        <v>43159</v>
      </c>
      <c r="Y3210" s="29" t="s">
        <v>1985</v>
      </c>
    </row>
    <row r="3211" spans="1:25" x14ac:dyDescent="0.25">
      <c r="A3211" s="28" t="s">
        <v>2111</v>
      </c>
      <c r="B3211" s="29" t="s">
        <v>2112</v>
      </c>
      <c r="C3211" s="29" t="s">
        <v>1166</v>
      </c>
      <c r="D3211" s="29" t="s">
        <v>2400</v>
      </c>
      <c r="E3211" s="29" t="s">
        <v>1167</v>
      </c>
      <c r="F3211" s="29" t="s">
        <v>1168</v>
      </c>
      <c r="G3211" s="29" t="s">
        <v>1975</v>
      </c>
      <c r="H3211" s="30">
        <v>43159</v>
      </c>
      <c r="I3211" s="30">
        <v>45657</v>
      </c>
      <c r="J3211" s="30" t="s">
        <v>1921</v>
      </c>
      <c r="K3211" s="29" t="s">
        <v>2401</v>
      </c>
      <c r="L3211" s="29" t="s">
        <v>2115</v>
      </c>
      <c r="M3211" s="29" t="s">
        <v>1978</v>
      </c>
      <c r="N3211" s="29" t="s">
        <v>1990</v>
      </c>
      <c r="O3211" s="29" t="s">
        <v>1991</v>
      </c>
      <c r="P3211" s="29" t="s">
        <v>1981</v>
      </c>
      <c r="Q3211" s="29" t="s">
        <v>1982</v>
      </c>
      <c r="R3211" s="30">
        <v>45474</v>
      </c>
      <c r="S3211" s="30"/>
      <c r="T3211" s="30">
        <v>45565</v>
      </c>
      <c r="U3211" s="30"/>
      <c r="V3211" s="29" t="s">
        <v>1983</v>
      </c>
      <c r="W3211" s="29" t="s">
        <v>1984</v>
      </c>
      <c r="X3211" s="30">
        <v>43159</v>
      </c>
      <c r="Y3211" s="29" t="s">
        <v>1985</v>
      </c>
    </row>
    <row r="3212" spans="1:25" x14ac:dyDescent="0.25">
      <c r="A3212" s="28" t="s">
        <v>2111</v>
      </c>
      <c r="B3212" s="29" t="s">
        <v>2112</v>
      </c>
      <c r="C3212" s="29" t="s">
        <v>1166</v>
      </c>
      <c r="D3212" s="29" t="s">
        <v>2400</v>
      </c>
      <c r="E3212" s="29" t="s">
        <v>1167</v>
      </c>
      <c r="F3212" s="29" t="s">
        <v>1168</v>
      </c>
      <c r="G3212" s="29" t="s">
        <v>1975</v>
      </c>
      <c r="H3212" s="30">
        <v>43159</v>
      </c>
      <c r="I3212" s="30">
        <v>45657</v>
      </c>
      <c r="J3212" s="30" t="s">
        <v>1921</v>
      </c>
      <c r="K3212" s="29" t="s">
        <v>2401</v>
      </c>
      <c r="L3212" s="29" t="s">
        <v>2115</v>
      </c>
      <c r="M3212" s="29" t="s">
        <v>1978</v>
      </c>
      <c r="N3212" s="29" t="s">
        <v>1992</v>
      </c>
      <c r="O3212" s="29" t="s">
        <v>1993</v>
      </c>
      <c r="P3212" s="29" t="s">
        <v>1981</v>
      </c>
      <c r="Q3212" s="29" t="s">
        <v>1982</v>
      </c>
      <c r="R3212" s="30">
        <v>45606</v>
      </c>
      <c r="S3212" s="30"/>
      <c r="T3212" s="30">
        <v>45839</v>
      </c>
      <c r="U3212" s="30"/>
      <c r="V3212" s="29" t="s">
        <v>1983</v>
      </c>
      <c r="W3212" s="29" t="s">
        <v>1984</v>
      </c>
      <c r="X3212" s="30">
        <v>43159</v>
      </c>
      <c r="Y3212" s="29" t="s">
        <v>1985</v>
      </c>
    </row>
    <row r="3213" spans="1:25" x14ac:dyDescent="0.25">
      <c r="A3213" s="28" t="s">
        <v>2111</v>
      </c>
      <c r="B3213" s="29" t="s">
        <v>2112</v>
      </c>
      <c r="C3213" s="29" t="s">
        <v>1166</v>
      </c>
      <c r="D3213" s="29" t="s">
        <v>2400</v>
      </c>
      <c r="E3213" s="29" t="s">
        <v>1167</v>
      </c>
      <c r="F3213" s="29" t="s">
        <v>1168</v>
      </c>
      <c r="G3213" s="29" t="s">
        <v>1975</v>
      </c>
      <c r="H3213" s="30">
        <v>43159</v>
      </c>
      <c r="I3213" s="30">
        <v>45657</v>
      </c>
      <c r="J3213" s="30" t="s">
        <v>1921</v>
      </c>
      <c r="K3213" s="29" t="s">
        <v>2401</v>
      </c>
      <c r="L3213" s="29" t="s">
        <v>2115</v>
      </c>
      <c r="M3213" s="29" t="s">
        <v>1978</v>
      </c>
      <c r="N3213" s="29" t="s">
        <v>1994</v>
      </c>
      <c r="O3213" s="29" t="s">
        <v>1995</v>
      </c>
      <c r="P3213" s="29" t="s">
        <v>1981</v>
      </c>
      <c r="Q3213" s="29" t="s">
        <v>1982</v>
      </c>
      <c r="R3213" s="30">
        <v>45901</v>
      </c>
      <c r="S3213" s="30"/>
      <c r="T3213" s="30">
        <v>46266</v>
      </c>
      <c r="U3213" s="30"/>
      <c r="V3213" s="29" t="s">
        <v>1983</v>
      </c>
      <c r="W3213" s="29" t="s">
        <v>1984</v>
      </c>
      <c r="X3213" s="30">
        <v>43159</v>
      </c>
      <c r="Y3213" s="29" t="s">
        <v>1985</v>
      </c>
    </row>
    <row r="3214" spans="1:25" x14ac:dyDescent="0.25">
      <c r="A3214" s="28" t="s">
        <v>2111</v>
      </c>
      <c r="B3214" s="29" t="s">
        <v>2112</v>
      </c>
      <c r="C3214" s="29" t="s">
        <v>1166</v>
      </c>
      <c r="D3214" s="29" t="s">
        <v>2400</v>
      </c>
      <c r="E3214" s="29" t="s">
        <v>1167</v>
      </c>
      <c r="F3214" s="29" t="s">
        <v>1168</v>
      </c>
      <c r="G3214" s="29" t="s">
        <v>1975</v>
      </c>
      <c r="H3214" s="30">
        <v>43159</v>
      </c>
      <c r="I3214" s="30">
        <v>45657</v>
      </c>
      <c r="J3214" s="30" t="s">
        <v>1921</v>
      </c>
      <c r="K3214" s="29" t="s">
        <v>2401</v>
      </c>
      <c r="L3214" s="29" t="s">
        <v>2115</v>
      </c>
      <c r="M3214" s="29" t="s">
        <v>1978</v>
      </c>
      <c r="N3214" s="29" t="s">
        <v>1996</v>
      </c>
      <c r="O3214" s="29" t="s">
        <v>1997</v>
      </c>
      <c r="P3214" s="29" t="s">
        <v>1981</v>
      </c>
      <c r="Q3214" s="29" t="s">
        <v>1982</v>
      </c>
      <c r="R3214" s="30">
        <v>46266</v>
      </c>
      <c r="S3214" s="30"/>
      <c r="T3214" s="30">
        <v>46419</v>
      </c>
      <c r="U3214" s="30"/>
      <c r="V3214" s="29" t="s">
        <v>1983</v>
      </c>
      <c r="W3214" s="29" t="s">
        <v>1984</v>
      </c>
      <c r="X3214" s="30">
        <v>43159</v>
      </c>
      <c r="Y3214" s="29" t="s">
        <v>1985</v>
      </c>
    </row>
    <row r="3215" spans="1:25" x14ac:dyDescent="0.25">
      <c r="A3215" s="28" t="s">
        <v>2111</v>
      </c>
      <c r="B3215" s="29" t="s">
        <v>2112</v>
      </c>
      <c r="C3215" s="29" t="s">
        <v>1323</v>
      </c>
      <c r="D3215" s="29" t="s">
        <v>2453</v>
      </c>
      <c r="E3215" s="29" t="s">
        <v>1324</v>
      </c>
      <c r="F3215" s="29" t="s">
        <v>1325</v>
      </c>
      <c r="G3215" s="29" t="s">
        <v>1975</v>
      </c>
      <c r="H3215" s="30">
        <v>43159</v>
      </c>
      <c r="I3215" s="30">
        <v>45291</v>
      </c>
      <c r="J3215" s="30" t="s">
        <v>1921</v>
      </c>
      <c r="K3215" s="29" t="s">
        <v>2401</v>
      </c>
      <c r="L3215" s="29" t="s">
        <v>2115</v>
      </c>
      <c r="M3215" s="29" t="s">
        <v>1978</v>
      </c>
      <c r="N3215" s="29" t="s">
        <v>1979</v>
      </c>
      <c r="O3215" s="29" t="s">
        <v>1980</v>
      </c>
      <c r="P3215" s="29" t="s">
        <v>1981</v>
      </c>
      <c r="Q3215" s="29" t="s">
        <v>1982</v>
      </c>
      <c r="R3215" s="30">
        <v>43160</v>
      </c>
      <c r="S3215" s="30">
        <v>43299</v>
      </c>
      <c r="T3215" s="30">
        <v>43161</v>
      </c>
      <c r="U3215" s="30">
        <v>43403</v>
      </c>
      <c r="V3215" s="29" t="s">
        <v>1983</v>
      </c>
      <c r="W3215" s="29" t="s">
        <v>1984</v>
      </c>
      <c r="X3215" s="30">
        <v>43159</v>
      </c>
      <c r="Y3215" s="29" t="s">
        <v>1985</v>
      </c>
    </row>
    <row r="3216" spans="1:25" x14ac:dyDescent="0.25">
      <c r="A3216" s="28" t="s">
        <v>2111</v>
      </c>
      <c r="B3216" s="29" t="s">
        <v>2112</v>
      </c>
      <c r="C3216" s="29" t="s">
        <v>1323</v>
      </c>
      <c r="D3216" s="29" t="s">
        <v>2453</v>
      </c>
      <c r="E3216" s="29" t="s">
        <v>1324</v>
      </c>
      <c r="F3216" s="29" t="s">
        <v>1325</v>
      </c>
      <c r="G3216" s="29" t="s">
        <v>1975</v>
      </c>
      <c r="H3216" s="30">
        <v>43159</v>
      </c>
      <c r="I3216" s="30">
        <v>45291</v>
      </c>
      <c r="J3216" s="30" t="s">
        <v>1921</v>
      </c>
      <c r="K3216" s="29" t="s">
        <v>2401</v>
      </c>
      <c r="L3216" s="29" t="s">
        <v>2115</v>
      </c>
      <c r="M3216" s="29" t="s">
        <v>1978</v>
      </c>
      <c r="N3216" s="29" t="s">
        <v>1986</v>
      </c>
      <c r="O3216" s="29" t="s">
        <v>1987</v>
      </c>
      <c r="P3216" s="29" t="s">
        <v>1981</v>
      </c>
      <c r="Q3216" s="29" t="s">
        <v>1982</v>
      </c>
      <c r="R3216" s="30">
        <v>43162</v>
      </c>
      <c r="S3216" s="30">
        <v>43299</v>
      </c>
      <c r="T3216" s="30">
        <v>43163</v>
      </c>
      <c r="U3216" s="30">
        <v>44153</v>
      </c>
      <c r="V3216" s="29" t="s">
        <v>1983</v>
      </c>
      <c r="W3216" s="29" t="s">
        <v>1984</v>
      </c>
      <c r="X3216" s="30">
        <v>43159</v>
      </c>
      <c r="Y3216" s="29" t="s">
        <v>1985</v>
      </c>
    </row>
    <row r="3217" spans="1:25" x14ac:dyDescent="0.25">
      <c r="A3217" s="28" t="s">
        <v>2111</v>
      </c>
      <c r="B3217" s="29" t="s">
        <v>2112</v>
      </c>
      <c r="C3217" s="29" t="s">
        <v>1323</v>
      </c>
      <c r="D3217" s="29" t="s">
        <v>2453</v>
      </c>
      <c r="E3217" s="29" t="s">
        <v>1324</v>
      </c>
      <c r="F3217" s="29" t="s">
        <v>1325</v>
      </c>
      <c r="G3217" s="29" t="s">
        <v>1975</v>
      </c>
      <c r="H3217" s="30">
        <v>43159</v>
      </c>
      <c r="I3217" s="30">
        <v>45291</v>
      </c>
      <c r="J3217" s="30" t="s">
        <v>1921</v>
      </c>
      <c r="K3217" s="29" t="s">
        <v>2401</v>
      </c>
      <c r="L3217" s="29" t="s">
        <v>2115</v>
      </c>
      <c r="M3217" s="29" t="s">
        <v>1978</v>
      </c>
      <c r="N3217" s="29" t="s">
        <v>1988</v>
      </c>
      <c r="O3217" s="29" t="s">
        <v>1989</v>
      </c>
      <c r="P3217" s="29" t="s">
        <v>1981</v>
      </c>
      <c r="Q3217" s="29" t="s">
        <v>1982</v>
      </c>
      <c r="R3217" s="30">
        <v>43164</v>
      </c>
      <c r="S3217" s="30">
        <v>44861</v>
      </c>
      <c r="T3217" s="30">
        <v>45478</v>
      </c>
      <c r="U3217" s="30">
        <v>45471</v>
      </c>
      <c r="V3217" s="29" t="s">
        <v>1983</v>
      </c>
      <c r="W3217" s="29" t="s">
        <v>1984</v>
      </c>
      <c r="X3217" s="30">
        <v>43159</v>
      </c>
      <c r="Y3217" s="29" t="s">
        <v>1985</v>
      </c>
    </row>
    <row r="3218" spans="1:25" x14ac:dyDescent="0.25">
      <c r="A3218" s="28" t="s">
        <v>2111</v>
      </c>
      <c r="B3218" s="29" t="s">
        <v>2112</v>
      </c>
      <c r="C3218" s="29" t="s">
        <v>1323</v>
      </c>
      <c r="D3218" s="29" t="s">
        <v>2453</v>
      </c>
      <c r="E3218" s="29" t="s">
        <v>1324</v>
      </c>
      <c r="F3218" s="29" t="s">
        <v>1325</v>
      </c>
      <c r="G3218" s="29" t="s">
        <v>1975</v>
      </c>
      <c r="H3218" s="30">
        <v>43159</v>
      </c>
      <c r="I3218" s="30">
        <v>45291</v>
      </c>
      <c r="J3218" s="30" t="s">
        <v>1921</v>
      </c>
      <c r="K3218" s="29" t="s">
        <v>2401</v>
      </c>
      <c r="L3218" s="29" t="s">
        <v>2115</v>
      </c>
      <c r="M3218" s="29" t="s">
        <v>1978</v>
      </c>
      <c r="N3218" s="29" t="s">
        <v>1990</v>
      </c>
      <c r="O3218" s="29" t="s">
        <v>1991</v>
      </c>
      <c r="P3218" s="29" t="s">
        <v>1981</v>
      </c>
      <c r="Q3218" s="29" t="s">
        <v>1982</v>
      </c>
      <c r="R3218" s="30">
        <v>45778</v>
      </c>
      <c r="S3218" s="30"/>
      <c r="T3218" s="30">
        <v>45839</v>
      </c>
      <c r="U3218" s="30"/>
      <c r="V3218" s="29" t="s">
        <v>1983</v>
      </c>
      <c r="W3218" s="29" t="s">
        <v>1984</v>
      </c>
      <c r="X3218" s="30">
        <v>43159</v>
      </c>
      <c r="Y3218" s="29" t="s">
        <v>1985</v>
      </c>
    </row>
    <row r="3219" spans="1:25" x14ac:dyDescent="0.25">
      <c r="A3219" s="28" t="s">
        <v>2111</v>
      </c>
      <c r="B3219" s="29" t="s">
        <v>2112</v>
      </c>
      <c r="C3219" s="29" t="s">
        <v>1323</v>
      </c>
      <c r="D3219" s="29" t="s">
        <v>2453</v>
      </c>
      <c r="E3219" s="29" t="s">
        <v>1324</v>
      </c>
      <c r="F3219" s="29" t="s">
        <v>1325</v>
      </c>
      <c r="G3219" s="29" t="s">
        <v>1975</v>
      </c>
      <c r="H3219" s="30">
        <v>43159</v>
      </c>
      <c r="I3219" s="30">
        <v>45291</v>
      </c>
      <c r="J3219" s="30" t="s">
        <v>1921</v>
      </c>
      <c r="K3219" s="29" t="s">
        <v>2401</v>
      </c>
      <c r="L3219" s="29" t="s">
        <v>2115</v>
      </c>
      <c r="M3219" s="29" t="s">
        <v>1978</v>
      </c>
      <c r="N3219" s="29" t="s">
        <v>1992</v>
      </c>
      <c r="O3219" s="29" t="s">
        <v>1993</v>
      </c>
      <c r="P3219" s="29" t="s">
        <v>1981</v>
      </c>
      <c r="Q3219" s="29" t="s">
        <v>1982</v>
      </c>
      <c r="R3219" s="30">
        <v>45992</v>
      </c>
      <c r="S3219" s="30"/>
      <c r="T3219" s="30">
        <v>46053</v>
      </c>
      <c r="U3219" s="30"/>
      <c r="V3219" s="29" t="s">
        <v>1983</v>
      </c>
      <c r="W3219" s="29" t="s">
        <v>1984</v>
      </c>
      <c r="X3219" s="30">
        <v>43159</v>
      </c>
      <c r="Y3219" s="29" t="s">
        <v>1985</v>
      </c>
    </row>
    <row r="3220" spans="1:25" x14ac:dyDescent="0.25">
      <c r="A3220" s="28" t="s">
        <v>2111</v>
      </c>
      <c r="B3220" s="29" t="s">
        <v>2112</v>
      </c>
      <c r="C3220" s="29" t="s">
        <v>1323</v>
      </c>
      <c r="D3220" s="29" t="s">
        <v>2453</v>
      </c>
      <c r="E3220" s="29" t="s">
        <v>1324</v>
      </c>
      <c r="F3220" s="29" t="s">
        <v>1325</v>
      </c>
      <c r="G3220" s="29" t="s">
        <v>1975</v>
      </c>
      <c r="H3220" s="30">
        <v>43159</v>
      </c>
      <c r="I3220" s="30">
        <v>45291</v>
      </c>
      <c r="J3220" s="30" t="s">
        <v>1921</v>
      </c>
      <c r="K3220" s="29" t="s">
        <v>2401</v>
      </c>
      <c r="L3220" s="29" t="s">
        <v>2115</v>
      </c>
      <c r="M3220" s="29" t="s">
        <v>1978</v>
      </c>
      <c r="N3220" s="29" t="s">
        <v>1994</v>
      </c>
      <c r="O3220" s="29" t="s">
        <v>1995</v>
      </c>
      <c r="P3220" s="29" t="s">
        <v>1981</v>
      </c>
      <c r="Q3220" s="29" t="s">
        <v>1982</v>
      </c>
      <c r="R3220" s="30">
        <v>46112</v>
      </c>
      <c r="S3220" s="30"/>
      <c r="T3220" s="30">
        <v>46356</v>
      </c>
      <c r="U3220" s="30"/>
      <c r="V3220" s="29" t="s">
        <v>1983</v>
      </c>
      <c r="W3220" s="29" t="s">
        <v>1984</v>
      </c>
      <c r="X3220" s="30">
        <v>43159</v>
      </c>
      <c r="Y3220" s="29" t="s">
        <v>1985</v>
      </c>
    </row>
    <row r="3221" spans="1:25" x14ac:dyDescent="0.25">
      <c r="A3221" s="28" t="s">
        <v>2111</v>
      </c>
      <c r="B3221" s="29" t="s">
        <v>2112</v>
      </c>
      <c r="C3221" s="29" t="s">
        <v>1323</v>
      </c>
      <c r="D3221" s="29" t="s">
        <v>2453</v>
      </c>
      <c r="E3221" s="29" t="s">
        <v>1324</v>
      </c>
      <c r="F3221" s="29" t="s">
        <v>1325</v>
      </c>
      <c r="G3221" s="29" t="s">
        <v>1975</v>
      </c>
      <c r="H3221" s="30">
        <v>43159</v>
      </c>
      <c r="I3221" s="30">
        <v>45291</v>
      </c>
      <c r="J3221" s="30" t="s">
        <v>1921</v>
      </c>
      <c r="K3221" s="29" t="s">
        <v>2401</v>
      </c>
      <c r="L3221" s="29" t="s">
        <v>2115</v>
      </c>
      <c r="M3221" s="29" t="s">
        <v>1978</v>
      </c>
      <c r="N3221" s="29" t="s">
        <v>1996</v>
      </c>
      <c r="O3221" s="29" t="s">
        <v>1997</v>
      </c>
      <c r="P3221" s="29" t="s">
        <v>1981</v>
      </c>
      <c r="Q3221" s="29" t="s">
        <v>1982</v>
      </c>
      <c r="R3221" s="30">
        <v>46356</v>
      </c>
      <c r="S3221" s="30"/>
      <c r="T3221" s="30">
        <v>46477</v>
      </c>
      <c r="U3221" s="30"/>
      <c r="V3221" s="29" t="s">
        <v>1983</v>
      </c>
      <c r="W3221" s="29" t="s">
        <v>1984</v>
      </c>
      <c r="X3221" s="30">
        <v>43159</v>
      </c>
      <c r="Y3221" s="29" t="s">
        <v>1985</v>
      </c>
    </row>
    <row r="3222" spans="1:25" x14ac:dyDescent="0.25">
      <c r="A3222" s="28" t="s">
        <v>2111</v>
      </c>
      <c r="B3222" s="29" t="s">
        <v>2112</v>
      </c>
      <c r="C3222" s="29" t="s">
        <v>1197</v>
      </c>
      <c r="D3222" s="29" t="s">
        <v>2414</v>
      </c>
      <c r="E3222" s="29" t="s">
        <v>1198</v>
      </c>
      <c r="F3222" s="29" t="s">
        <v>1199</v>
      </c>
      <c r="G3222" s="29" t="s">
        <v>1975</v>
      </c>
      <c r="H3222" s="30">
        <v>43159</v>
      </c>
      <c r="I3222" s="30">
        <v>45657</v>
      </c>
      <c r="J3222" s="30" t="s">
        <v>1921</v>
      </c>
      <c r="K3222" s="29" t="s">
        <v>2401</v>
      </c>
      <c r="L3222" s="29" t="s">
        <v>2115</v>
      </c>
      <c r="M3222" s="29" t="s">
        <v>1978</v>
      </c>
      <c r="N3222" s="29" t="s">
        <v>2003</v>
      </c>
      <c r="O3222" s="29" t="s">
        <v>1993</v>
      </c>
      <c r="P3222" s="29" t="s">
        <v>2004</v>
      </c>
      <c r="Q3222" s="29" t="s">
        <v>2005</v>
      </c>
      <c r="R3222" s="30">
        <v>44768</v>
      </c>
      <c r="S3222" s="30">
        <v>44768</v>
      </c>
      <c r="T3222" s="30">
        <v>45717</v>
      </c>
      <c r="U3222" s="30">
        <v>44768</v>
      </c>
      <c r="V3222" s="29" t="s">
        <v>1983</v>
      </c>
      <c r="W3222" s="29" t="s">
        <v>1984</v>
      </c>
      <c r="X3222" s="30">
        <v>43159</v>
      </c>
      <c r="Y3222" s="29" t="s">
        <v>2002</v>
      </c>
    </row>
    <row r="3223" spans="1:25" x14ac:dyDescent="0.25">
      <c r="A3223" s="28" t="s">
        <v>2111</v>
      </c>
      <c r="B3223" s="29" t="s">
        <v>2112</v>
      </c>
      <c r="C3223" s="29" t="s">
        <v>1197</v>
      </c>
      <c r="D3223" s="29" t="s">
        <v>2414</v>
      </c>
      <c r="E3223" s="29" t="s">
        <v>1198</v>
      </c>
      <c r="F3223" s="29" t="s">
        <v>1199</v>
      </c>
      <c r="G3223" s="29" t="s">
        <v>1975</v>
      </c>
      <c r="H3223" s="30">
        <v>43159</v>
      </c>
      <c r="I3223" s="30">
        <v>45657</v>
      </c>
      <c r="J3223" s="30" t="s">
        <v>1921</v>
      </c>
      <c r="K3223" s="29" t="s">
        <v>2401</v>
      </c>
      <c r="L3223" s="29" t="s">
        <v>2115</v>
      </c>
      <c r="M3223" s="29" t="s">
        <v>1978</v>
      </c>
      <c r="N3223" s="29" t="s">
        <v>2006</v>
      </c>
      <c r="O3223" s="29" t="s">
        <v>2007</v>
      </c>
      <c r="P3223" s="29" t="s">
        <v>2004</v>
      </c>
      <c r="Q3223" s="29" t="s">
        <v>2005</v>
      </c>
      <c r="R3223" s="30">
        <v>44627</v>
      </c>
      <c r="S3223" s="30">
        <v>44861</v>
      </c>
      <c r="T3223" s="30">
        <v>45839</v>
      </c>
      <c r="U3223" s="30"/>
      <c r="V3223" s="29" t="s">
        <v>1983</v>
      </c>
      <c r="W3223" s="29" t="s">
        <v>1984</v>
      </c>
      <c r="X3223" s="30">
        <v>43159</v>
      </c>
      <c r="Y3223" s="29" t="s">
        <v>2002</v>
      </c>
    </row>
    <row r="3224" spans="1:25" x14ac:dyDescent="0.25">
      <c r="A3224" s="28" t="s">
        <v>2111</v>
      </c>
      <c r="B3224" s="29" t="s">
        <v>2112</v>
      </c>
      <c r="C3224" s="29" t="s">
        <v>1352</v>
      </c>
      <c r="D3224" s="29" t="s">
        <v>2463</v>
      </c>
      <c r="E3224" s="29" t="s">
        <v>1353</v>
      </c>
      <c r="F3224" s="29" t="s">
        <v>1354</v>
      </c>
      <c r="G3224" s="29" t="s">
        <v>1975</v>
      </c>
      <c r="H3224" s="30">
        <v>43221</v>
      </c>
      <c r="I3224" s="30">
        <v>46022</v>
      </c>
      <c r="J3224" s="30" t="s">
        <v>1921</v>
      </c>
      <c r="K3224" s="29" t="s">
        <v>2401</v>
      </c>
      <c r="L3224" s="29" t="s">
        <v>2115</v>
      </c>
      <c r="M3224" s="29" t="s">
        <v>1978</v>
      </c>
      <c r="N3224" s="29" t="s">
        <v>1979</v>
      </c>
      <c r="O3224" s="29" t="s">
        <v>1980</v>
      </c>
      <c r="P3224" s="29" t="s">
        <v>1981</v>
      </c>
      <c r="Q3224" s="29" t="s">
        <v>1982</v>
      </c>
      <c r="R3224" s="30">
        <v>44673</v>
      </c>
      <c r="S3224" s="30">
        <v>44673</v>
      </c>
      <c r="T3224" s="30">
        <v>44704</v>
      </c>
      <c r="U3224" s="30">
        <v>44704</v>
      </c>
      <c r="V3224" s="29" t="s">
        <v>1983</v>
      </c>
      <c r="W3224" s="29" t="s">
        <v>1984</v>
      </c>
      <c r="X3224" s="30">
        <v>42491</v>
      </c>
      <c r="Y3224" s="29" t="s">
        <v>1985</v>
      </c>
    </row>
    <row r="3225" spans="1:25" x14ac:dyDescent="0.25">
      <c r="A3225" s="28" t="s">
        <v>2111</v>
      </c>
      <c r="B3225" s="29" t="s">
        <v>2112</v>
      </c>
      <c r="C3225" s="29" t="s">
        <v>1352</v>
      </c>
      <c r="D3225" s="29" t="s">
        <v>2463</v>
      </c>
      <c r="E3225" s="29" t="s">
        <v>1353</v>
      </c>
      <c r="F3225" s="29" t="s">
        <v>1354</v>
      </c>
      <c r="G3225" s="29" t="s">
        <v>1975</v>
      </c>
      <c r="H3225" s="30">
        <v>43221</v>
      </c>
      <c r="I3225" s="30">
        <v>46022</v>
      </c>
      <c r="J3225" s="30" t="s">
        <v>1921</v>
      </c>
      <c r="K3225" s="29" t="s">
        <v>2401</v>
      </c>
      <c r="L3225" s="29" t="s">
        <v>2115</v>
      </c>
      <c r="M3225" s="29" t="s">
        <v>1978</v>
      </c>
      <c r="N3225" s="29" t="s">
        <v>1986</v>
      </c>
      <c r="O3225" s="29" t="s">
        <v>1987</v>
      </c>
      <c r="P3225" s="29" t="s">
        <v>1981</v>
      </c>
      <c r="Q3225" s="29" t="s">
        <v>1982</v>
      </c>
      <c r="R3225" s="30">
        <v>44673</v>
      </c>
      <c r="S3225" s="30">
        <v>44673</v>
      </c>
      <c r="T3225" s="30">
        <v>44704</v>
      </c>
      <c r="U3225" s="30">
        <v>44704</v>
      </c>
      <c r="V3225" s="29" t="s">
        <v>1983</v>
      </c>
      <c r="W3225" s="29" t="s">
        <v>1984</v>
      </c>
      <c r="X3225" s="30">
        <v>42491</v>
      </c>
      <c r="Y3225" s="29" t="s">
        <v>1985</v>
      </c>
    </row>
    <row r="3226" spans="1:25" x14ac:dyDescent="0.25">
      <c r="A3226" s="28" t="s">
        <v>2111</v>
      </c>
      <c r="B3226" s="29" t="s">
        <v>2112</v>
      </c>
      <c r="C3226" s="29" t="s">
        <v>1352</v>
      </c>
      <c r="D3226" s="29" t="s">
        <v>2463</v>
      </c>
      <c r="E3226" s="29" t="s">
        <v>1353</v>
      </c>
      <c r="F3226" s="29" t="s">
        <v>1354</v>
      </c>
      <c r="G3226" s="29" t="s">
        <v>1975</v>
      </c>
      <c r="H3226" s="30">
        <v>43221</v>
      </c>
      <c r="I3226" s="30">
        <v>46022</v>
      </c>
      <c r="J3226" s="30" t="s">
        <v>1921</v>
      </c>
      <c r="K3226" s="29" t="s">
        <v>2401</v>
      </c>
      <c r="L3226" s="29" t="s">
        <v>2115</v>
      </c>
      <c r="M3226" s="29" t="s">
        <v>1978</v>
      </c>
      <c r="N3226" s="29" t="s">
        <v>1988</v>
      </c>
      <c r="O3226" s="29" t="s">
        <v>1989</v>
      </c>
      <c r="P3226" s="29" t="s">
        <v>1981</v>
      </c>
      <c r="Q3226" s="29" t="s">
        <v>1982</v>
      </c>
      <c r="R3226" s="30">
        <v>44865</v>
      </c>
      <c r="S3226" s="30">
        <v>44867</v>
      </c>
      <c r="T3226" s="30">
        <v>45380</v>
      </c>
      <c r="U3226" s="30">
        <v>45352</v>
      </c>
      <c r="V3226" s="29" t="s">
        <v>1983</v>
      </c>
      <c r="W3226" s="29" t="s">
        <v>1984</v>
      </c>
      <c r="X3226" s="30">
        <v>42491</v>
      </c>
      <c r="Y3226" s="29" t="s">
        <v>1985</v>
      </c>
    </row>
    <row r="3227" spans="1:25" x14ac:dyDescent="0.25">
      <c r="A3227" s="28" t="s">
        <v>2111</v>
      </c>
      <c r="B3227" s="29" t="s">
        <v>2112</v>
      </c>
      <c r="C3227" s="29" t="s">
        <v>1352</v>
      </c>
      <c r="D3227" s="29" t="s">
        <v>2463</v>
      </c>
      <c r="E3227" s="29" t="s">
        <v>1353</v>
      </c>
      <c r="F3227" s="29" t="s">
        <v>1354</v>
      </c>
      <c r="G3227" s="29" t="s">
        <v>1975</v>
      </c>
      <c r="H3227" s="30">
        <v>43221</v>
      </c>
      <c r="I3227" s="30">
        <v>46022</v>
      </c>
      <c r="J3227" s="30" t="s">
        <v>1921</v>
      </c>
      <c r="K3227" s="29" t="s">
        <v>2401</v>
      </c>
      <c r="L3227" s="29" t="s">
        <v>2115</v>
      </c>
      <c r="M3227" s="29" t="s">
        <v>1978</v>
      </c>
      <c r="N3227" s="29" t="s">
        <v>1990</v>
      </c>
      <c r="O3227" s="29" t="s">
        <v>1991</v>
      </c>
      <c r="P3227" s="29" t="s">
        <v>1981</v>
      </c>
      <c r="Q3227" s="29" t="s">
        <v>1982</v>
      </c>
      <c r="R3227" s="30">
        <v>45353</v>
      </c>
      <c r="S3227" s="30">
        <v>45390</v>
      </c>
      <c r="T3227" s="30">
        <v>45625</v>
      </c>
      <c r="U3227" s="30">
        <v>45603</v>
      </c>
      <c r="V3227" s="29" t="s">
        <v>1983</v>
      </c>
      <c r="W3227" s="29" t="s">
        <v>1984</v>
      </c>
      <c r="X3227" s="30">
        <v>42491</v>
      </c>
      <c r="Y3227" s="29" t="s">
        <v>1985</v>
      </c>
    </row>
    <row r="3228" spans="1:25" x14ac:dyDescent="0.25">
      <c r="A3228" s="28" t="s">
        <v>2111</v>
      </c>
      <c r="B3228" s="29" t="s">
        <v>2112</v>
      </c>
      <c r="C3228" s="29" t="s">
        <v>1352</v>
      </c>
      <c r="D3228" s="29" t="s">
        <v>2463</v>
      </c>
      <c r="E3228" s="29" t="s">
        <v>1353</v>
      </c>
      <c r="F3228" s="29" t="s">
        <v>1354</v>
      </c>
      <c r="G3228" s="29" t="s">
        <v>1975</v>
      </c>
      <c r="H3228" s="30">
        <v>43221</v>
      </c>
      <c r="I3228" s="30">
        <v>46022</v>
      </c>
      <c r="J3228" s="30" t="s">
        <v>1921</v>
      </c>
      <c r="K3228" s="29" t="s">
        <v>2401</v>
      </c>
      <c r="L3228" s="29" t="s">
        <v>2115</v>
      </c>
      <c r="M3228" s="29" t="s">
        <v>1978</v>
      </c>
      <c r="N3228" s="29" t="s">
        <v>1992</v>
      </c>
      <c r="O3228" s="29" t="s">
        <v>1993</v>
      </c>
      <c r="P3228" s="29" t="s">
        <v>1981</v>
      </c>
      <c r="Q3228" s="29" t="s">
        <v>1982</v>
      </c>
      <c r="R3228" s="30">
        <v>45623</v>
      </c>
      <c r="S3228" s="30">
        <v>45623</v>
      </c>
      <c r="T3228" s="30">
        <v>45688</v>
      </c>
      <c r="U3228" s="30"/>
      <c r="V3228" s="29" t="s">
        <v>1983</v>
      </c>
      <c r="W3228" s="29" t="s">
        <v>1984</v>
      </c>
      <c r="X3228" s="30">
        <v>42491</v>
      </c>
      <c r="Y3228" s="29" t="s">
        <v>1985</v>
      </c>
    </row>
    <row r="3229" spans="1:25" x14ac:dyDescent="0.25">
      <c r="A3229" s="28" t="s">
        <v>2111</v>
      </c>
      <c r="B3229" s="29" t="s">
        <v>2112</v>
      </c>
      <c r="C3229" s="29" t="s">
        <v>1352</v>
      </c>
      <c r="D3229" s="29" t="s">
        <v>2463</v>
      </c>
      <c r="E3229" s="29" t="s">
        <v>1353</v>
      </c>
      <c r="F3229" s="29" t="s">
        <v>1354</v>
      </c>
      <c r="G3229" s="29" t="s">
        <v>1975</v>
      </c>
      <c r="H3229" s="30">
        <v>43221</v>
      </c>
      <c r="I3229" s="30">
        <v>46022</v>
      </c>
      <c r="J3229" s="30" t="s">
        <v>1921</v>
      </c>
      <c r="K3229" s="29" t="s">
        <v>2401</v>
      </c>
      <c r="L3229" s="29" t="s">
        <v>2115</v>
      </c>
      <c r="M3229" s="29" t="s">
        <v>1978</v>
      </c>
      <c r="N3229" s="29" t="s">
        <v>1994</v>
      </c>
      <c r="O3229" s="29" t="s">
        <v>1995</v>
      </c>
      <c r="P3229" s="29" t="s">
        <v>1981</v>
      </c>
      <c r="Q3229" s="29" t="s">
        <v>1982</v>
      </c>
      <c r="R3229" s="30">
        <v>45698</v>
      </c>
      <c r="S3229" s="30"/>
      <c r="T3229" s="30">
        <v>46022</v>
      </c>
      <c r="U3229" s="30"/>
      <c r="V3229" s="29" t="s">
        <v>1983</v>
      </c>
      <c r="W3229" s="29" t="s">
        <v>1984</v>
      </c>
      <c r="X3229" s="30">
        <v>42491</v>
      </c>
      <c r="Y3229" s="29" t="s">
        <v>1985</v>
      </c>
    </row>
    <row r="3230" spans="1:25" x14ac:dyDescent="0.25">
      <c r="A3230" s="28" t="s">
        <v>2111</v>
      </c>
      <c r="B3230" s="29" t="s">
        <v>2112</v>
      </c>
      <c r="C3230" s="29" t="s">
        <v>1352</v>
      </c>
      <c r="D3230" s="29" t="s">
        <v>2463</v>
      </c>
      <c r="E3230" s="29" t="s">
        <v>1353</v>
      </c>
      <c r="F3230" s="29" t="s">
        <v>1354</v>
      </c>
      <c r="G3230" s="29" t="s">
        <v>1975</v>
      </c>
      <c r="H3230" s="30">
        <v>43221</v>
      </c>
      <c r="I3230" s="30">
        <v>46022</v>
      </c>
      <c r="J3230" s="30" t="s">
        <v>1921</v>
      </c>
      <c r="K3230" s="29" t="s">
        <v>2401</v>
      </c>
      <c r="L3230" s="29" t="s">
        <v>2115</v>
      </c>
      <c r="M3230" s="29" t="s">
        <v>1978</v>
      </c>
      <c r="N3230" s="29" t="s">
        <v>1996</v>
      </c>
      <c r="O3230" s="29" t="s">
        <v>1997</v>
      </c>
      <c r="P3230" s="29" t="s">
        <v>1981</v>
      </c>
      <c r="Q3230" s="29" t="s">
        <v>1982</v>
      </c>
      <c r="R3230" s="30">
        <v>46027</v>
      </c>
      <c r="S3230" s="30"/>
      <c r="T3230" s="30">
        <v>46053</v>
      </c>
      <c r="U3230" s="30"/>
      <c r="V3230" s="29" t="s">
        <v>1983</v>
      </c>
      <c r="W3230" s="29" t="s">
        <v>1984</v>
      </c>
      <c r="X3230" s="30">
        <v>42491</v>
      </c>
      <c r="Y3230" s="29" t="s">
        <v>1985</v>
      </c>
    </row>
    <row r="3231" spans="1:25" x14ac:dyDescent="0.25">
      <c r="A3231" s="28" t="s">
        <v>2111</v>
      </c>
      <c r="B3231" s="29" t="s">
        <v>2112</v>
      </c>
      <c r="C3231" s="29" t="s">
        <v>1403</v>
      </c>
      <c r="D3231" s="29" t="s">
        <v>2482</v>
      </c>
      <c r="E3231" s="29" t="s">
        <v>1404</v>
      </c>
      <c r="F3231" s="29" t="s">
        <v>1405</v>
      </c>
      <c r="G3231" s="29" t="s">
        <v>1975</v>
      </c>
      <c r="H3231" s="30">
        <v>42491</v>
      </c>
      <c r="I3231" s="30">
        <v>45291</v>
      </c>
      <c r="J3231" s="30" t="s">
        <v>1921</v>
      </c>
      <c r="K3231" s="29" t="s">
        <v>2401</v>
      </c>
      <c r="L3231" s="29" t="s">
        <v>2115</v>
      </c>
      <c r="M3231" s="29" t="s">
        <v>1978</v>
      </c>
      <c r="N3231" s="29" t="s">
        <v>1979</v>
      </c>
      <c r="O3231" s="29" t="s">
        <v>1980</v>
      </c>
      <c r="P3231" s="29" t="s">
        <v>1981</v>
      </c>
      <c r="Q3231" s="29" t="s">
        <v>1982</v>
      </c>
      <c r="R3231" s="30">
        <v>43020</v>
      </c>
      <c r="S3231" s="30">
        <v>43020</v>
      </c>
      <c r="T3231" s="30">
        <v>43117</v>
      </c>
      <c r="U3231" s="30">
        <v>43117</v>
      </c>
      <c r="V3231" s="29" t="s">
        <v>1983</v>
      </c>
      <c r="W3231" s="29" t="s">
        <v>1984</v>
      </c>
      <c r="X3231" s="30">
        <v>42491</v>
      </c>
      <c r="Y3231" s="29" t="s">
        <v>2002</v>
      </c>
    </row>
    <row r="3232" spans="1:25" x14ac:dyDescent="0.25">
      <c r="A3232" s="28" t="s">
        <v>2111</v>
      </c>
      <c r="B3232" s="29" t="s">
        <v>2112</v>
      </c>
      <c r="C3232" s="29" t="s">
        <v>1403</v>
      </c>
      <c r="D3232" s="29" t="s">
        <v>2482</v>
      </c>
      <c r="E3232" s="29" t="s">
        <v>1404</v>
      </c>
      <c r="F3232" s="29" t="s">
        <v>1405</v>
      </c>
      <c r="G3232" s="29" t="s">
        <v>1975</v>
      </c>
      <c r="H3232" s="30">
        <v>42491</v>
      </c>
      <c r="I3232" s="30">
        <v>45291</v>
      </c>
      <c r="J3232" s="30" t="s">
        <v>1921</v>
      </c>
      <c r="K3232" s="29" t="s">
        <v>2401</v>
      </c>
      <c r="L3232" s="29" t="s">
        <v>2115</v>
      </c>
      <c r="M3232" s="29" t="s">
        <v>1978</v>
      </c>
      <c r="N3232" s="29" t="s">
        <v>1986</v>
      </c>
      <c r="O3232" s="29" t="s">
        <v>1987</v>
      </c>
      <c r="P3232" s="29" t="s">
        <v>1981</v>
      </c>
      <c r="Q3232" s="29" t="s">
        <v>1982</v>
      </c>
      <c r="R3232" s="30">
        <v>43020</v>
      </c>
      <c r="S3232" s="30">
        <v>43020</v>
      </c>
      <c r="T3232" s="30">
        <v>43117</v>
      </c>
      <c r="U3232" s="30">
        <v>43117</v>
      </c>
      <c r="V3232" s="29" t="s">
        <v>1983</v>
      </c>
      <c r="W3232" s="29" t="s">
        <v>1984</v>
      </c>
      <c r="X3232" s="30">
        <v>42491</v>
      </c>
      <c r="Y3232" s="29" t="s">
        <v>2002</v>
      </c>
    </row>
    <row r="3233" spans="1:25" x14ac:dyDescent="0.25">
      <c r="A3233" s="28" t="s">
        <v>2111</v>
      </c>
      <c r="B3233" s="29" t="s">
        <v>2112</v>
      </c>
      <c r="C3233" s="29" t="s">
        <v>1403</v>
      </c>
      <c r="D3233" s="29" t="s">
        <v>2482</v>
      </c>
      <c r="E3233" s="29" t="s">
        <v>1404</v>
      </c>
      <c r="F3233" s="29" t="s">
        <v>1405</v>
      </c>
      <c r="G3233" s="29" t="s">
        <v>1975</v>
      </c>
      <c r="H3233" s="30">
        <v>42491</v>
      </c>
      <c r="I3233" s="30">
        <v>45291</v>
      </c>
      <c r="J3233" s="30" t="s">
        <v>1921</v>
      </c>
      <c r="K3233" s="29" t="s">
        <v>2401</v>
      </c>
      <c r="L3233" s="29" t="s">
        <v>2115</v>
      </c>
      <c r="M3233" s="29" t="s">
        <v>1978</v>
      </c>
      <c r="N3233" s="29" t="s">
        <v>1988</v>
      </c>
      <c r="O3233" s="29" t="s">
        <v>1989</v>
      </c>
      <c r="P3233" s="29" t="s">
        <v>1981</v>
      </c>
      <c r="Q3233" s="29" t="s">
        <v>1982</v>
      </c>
      <c r="R3233" s="30">
        <v>43769</v>
      </c>
      <c r="S3233" s="30">
        <v>43769</v>
      </c>
      <c r="T3233" s="30">
        <v>44294</v>
      </c>
      <c r="U3233" s="30">
        <v>44294</v>
      </c>
      <c r="V3233" s="29" t="s">
        <v>1983</v>
      </c>
      <c r="W3233" s="29" t="s">
        <v>1984</v>
      </c>
      <c r="X3233" s="30">
        <v>42491</v>
      </c>
      <c r="Y3233" s="29" t="s">
        <v>2002</v>
      </c>
    </row>
    <row r="3234" spans="1:25" x14ac:dyDescent="0.25">
      <c r="A3234" s="28" t="s">
        <v>2111</v>
      </c>
      <c r="B3234" s="29" t="s">
        <v>2112</v>
      </c>
      <c r="C3234" s="29" t="s">
        <v>1403</v>
      </c>
      <c r="D3234" s="29" t="s">
        <v>2482</v>
      </c>
      <c r="E3234" s="29" t="s">
        <v>1404</v>
      </c>
      <c r="F3234" s="29" t="s">
        <v>1405</v>
      </c>
      <c r="G3234" s="29" t="s">
        <v>1975</v>
      </c>
      <c r="H3234" s="30">
        <v>42491</v>
      </c>
      <c r="I3234" s="30">
        <v>45291</v>
      </c>
      <c r="J3234" s="30" t="s">
        <v>1921</v>
      </c>
      <c r="K3234" s="29" t="s">
        <v>2401</v>
      </c>
      <c r="L3234" s="29" t="s">
        <v>2115</v>
      </c>
      <c r="M3234" s="29" t="s">
        <v>1978</v>
      </c>
      <c r="N3234" s="29" t="s">
        <v>1990</v>
      </c>
      <c r="O3234" s="29" t="s">
        <v>1991</v>
      </c>
      <c r="P3234" s="29" t="s">
        <v>1981</v>
      </c>
      <c r="Q3234" s="29" t="s">
        <v>1982</v>
      </c>
      <c r="R3234" s="30">
        <v>44169</v>
      </c>
      <c r="S3234" s="30">
        <v>44169</v>
      </c>
      <c r="T3234" s="30">
        <v>44389</v>
      </c>
      <c r="U3234" s="30">
        <v>44389</v>
      </c>
      <c r="V3234" s="29" t="s">
        <v>1983</v>
      </c>
      <c r="W3234" s="29" t="s">
        <v>1984</v>
      </c>
      <c r="X3234" s="30">
        <v>42491</v>
      </c>
      <c r="Y3234" s="29" t="s">
        <v>2002</v>
      </c>
    </row>
    <row r="3235" spans="1:25" x14ac:dyDescent="0.25">
      <c r="A3235" s="28" t="s">
        <v>2111</v>
      </c>
      <c r="B3235" s="29" t="s">
        <v>2112</v>
      </c>
      <c r="C3235" s="29" t="s">
        <v>1403</v>
      </c>
      <c r="D3235" s="29" t="s">
        <v>2482</v>
      </c>
      <c r="E3235" s="29" t="s">
        <v>1404</v>
      </c>
      <c r="F3235" s="29" t="s">
        <v>1405</v>
      </c>
      <c r="G3235" s="29" t="s">
        <v>1975</v>
      </c>
      <c r="H3235" s="30">
        <v>42491</v>
      </c>
      <c r="I3235" s="30">
        <v>45291</v>
      </c>
      <c r="J3235" s="30" t="s">
        <v>1921</v>
      </c>
      <c r="K3235" s="29" t="s">
        <v>2401</v>
      </c>
      <c r="L3235" s="29" t="s">
        <v>2115</v>
      </c>
      <c r="M3235" s="29" t="s">
        <v>1978</v>
      </c>
      <c r="N3235" s="29" t="s">
        <v>1992</v>
      </c>
      <c r="O3235" s="29" t="s">
        <v>1993</v>
      </c>
      <c r="P3235" s="29" t="s">
        <v>1981</v>
      </c>
      <c r="Q3235" s="29" t="s">
        <v>1982</v>
      </c>
      <c r="R3235" s="30">
        <v>44580</v>
      </c>
      <c r="S3235" s="30">
        <v>44580</v>
      </c>
      <c r="T3235" s="30">
        <v>44684</v>
      </c>
      <c r="U3235" s="30">
        <v>44684</v>
      </c>
      <c r="V3235" s="29" t="s">
        <v>1983</v>
      </c>
      <c r="W3235" s="29" t="s">
        <v>1984</v>
      </c>
      <c r="X3235" s="30">
        <v>42491</v>
      </c>
      <c r="Y3235" s="29" t="s">
        <v>2002</v>
      </c>
    </row>
    <row r="3236" spans="1:25" x14ac:dyDescent="0.25">
      <c r="A3236" s="28" t="s">
        <v>2111</v>
      </c>
      <c r="B3236" s="29" t="s">
        <v>2112</v>
      </c>
      <c r="C3236" s="29" t="s">
        <v>1403</v>
      </c>
      <c r="D3236" s="29" t="s">
        <v>2482</v>
      </c>
      <c r="E3236" s="29" t="s">
        <v>1404</v>
      </c>
      <c r="F3236" s="29" t="s">
        <v>1405</v>
      </c>
      <c r="G3236" s="29" t="s">
        <v>1975</v>
      </c>
      <c r="H3236" s="30">
        <v>42491</v>
      </c>
      <c r="I3236" s="30">
        <v>45291</v>
      </c>
      <c r="J3236" s="30" t="s">
        <v>1921</v>
      </c>
      <c r="K3236" s="29" t="s">
        <v>2401</v>
      </c>
      <c r="L3236" s="29" t="s">
        <v>2115</v>
      </c>
      <c r="M3236" s="29" t="s">
        <v>1978</v>
      </c>
      <c r="N3236" s="29" t="s">
        <v>1994</v>
      </c>
      <c r="O3236" s="29" t="s">
        <v>1995</v>
      </c>
      <c r="P3236" s="29" t="s">
        <v>1981</v>
      </c>
      <c r="Q3236" s="29" t="s">
        <v>1982</v>
      </c>
      <c r="R3236" s="30">
        <v>44718</v>
      </c>
      <c r="S3236" s="30">
        <v>44718</v>
      </c>
      <c r="T3236" s="30">
        <v>45750</v>
      </c>
      <c r="U3236" s="30"/>
      <c r="V3236" s="29" t="s">
        <v>1983</v>
      </c>
      <c r="W3236" s="29" t="s">
        <v>1984</v>
      </c>
      <c r="X3236" s="30">
        <v>42491</v>
      </c>
      <c r="Y3236" s="29" t="s">
        <v>2002</v>
      </c>
    </row>
    <row r="3237" spans="1:25" x14ac:dyDescent="0.25">
      <c r="A3237" s="28" t="s">
        <v>2111</v>
      </c>
      <c r="B3237" s="29" t="s">
        <v>2112</v>
      </c>
      <c r="C3237" s="29" t="s">
        <v>1403</v>
      </c>
      <c r="D3237" s="29" t="s">
        <v>2482</v>
      </c>
      <c r="E3237" s="29" t="s">
        <v>1404</v>
      </c>
      <c r="F3237" s="29" t="s">
        <v>1405</v>
      </c>
      <c r="G3237" s="29" t="s">
        <v>1975</v>
      </c>
      <c r="H3237" s="30">
        <v>42491</v>
      </c>
      <c r="I3237" s="30">
        <v>45291</v>
      </c>
      <c r="J3237" s="30" t="s">
        <v>1921</v>
      </c>
      <c r="K3237" s="29" t="s">
        <v>2401</v>
      </c>
      <c r="L3237" s="29" t="s">
        <v>2115</v>
      </c>
      <c r="M3237" s="29" t="s">
        <v>1978</v>
      </c>
      <c r="N3237" s="29" t="s">
        <v>1996</v>
      </c>
      <c r="O3237" s="29" t="s">
        <v>1997</v>
      </c>
      <c r="P3237" s="29" t="s">
        <v>1981</v>
      </c>
      <c r="Q3237" s="29" t="s">
        <v>1982</v>
      </c>
      <c r="R3237" s="30">
        <v>45754</v>
      </c>
      <c r="S3237" s="30"/>
      <c r="T3237" s="30">
        <v>45838</v>
      </c>
      <c r="U3237" s="30"/>
      <c r="V3237" s="29" t="s">
        <v>1983</v>
      </c>
      <c r="W3237" s="29" t="s">
        <v>1984</v>
      </c>
      <c r="X3237" s="30">
        <v>42491</v>
      </c>
      <c r="Y3237" s="29" t="s">
        <v>2002</v>
      </c>
    </row>
    <row r="3238" spans="1:25" x14ac:dyDescent="0.25">
      <c r="A3238" s="28" t="s">
        <v>2111</v>
      </c>
      <c r="B3238" s="29" t="s">
        <v>2112</v>
      </c>
      <c r="C3238" s="29" t="s">
        <v>1338</v>
      </c>
      <c r="D3238" s="29" t="s">
        <v>2458</v>
      </c>
      <c r="E3238" s="29" t="s">
        <v>1339</v>
      </c>
      <c r="F3238" s="29" t="s">
        <v>1340</v>
      </c>
      <c r="G3238" s="29" t="s">
        <v>1975</v>
      </c>
      <c r="H3238" s="30">
        <v>42491</v>
      </c>
      <c r="I3238" s="30">
        <v>45291</v>
      </c>
      <c r="J3238" s="30" t="s">
        <v>1921</v>
      </c>
      <c r="K3238" s="29" t="s">
        <v>2401</v>
      </c>
      <c r="L3238" s="29" t="s">
        <v>2115</v>
      </c>
      <c r="M3238" s="29" t="s">
        <v>1978</v>
      </c>
      <c r="N3238" s="29" t="s">
        <v>1979</v>
      </c>
      <c r="O3238" s="29" t="s">
        <v>1980</v>
      </c>
      <c r="P3238" s="29" t="s">
        <v>1981</v>
      </c>
      <c r="Q3238" s="29" t="s">
        <v>1982</v>
      </c>
      <c r="R3238" s="30">
        <v>43020</v>
      </c>
      <c r="S3238" s="30">
        <v>43020</v>
      </c>
      <c r="T3238" s="30">
        <v>44294</v>
      </c>
      <c r="U3238" s="30">
        <v>44294</v>
      </c>
      <c r="V3238" s="29" t="s">
        <v>1983</v>
      </c>
      <c r="W3238" s="29" t="s">
        <v>1984</v>
      </c>
      <c r="X3238" s="30">
        <v>42491</v>
      </c>
      <c r="Y3238" s="29" t="s">
        <v>2002</v>
      </c>
    </row>
    <row r="3239" spans="1:25" x14ac:dyDescent="0.25">
      <c r="A3239" s="28" t="s">
        <v>2111</v>
      </c>
      <c r="B3239" s="29" t="s">
        <v>2112</v>
      </c>
      <c r="C3239" s="29" t="s">
        <v>1338</v>
      </c>
      <c r="D3239" s="29" t="s">
        <v>2458</v>
      </c>
      <c r="E3239" s="29" t="s">
        <v>1339</v>
      </c>
      <c r="F3239" s="29" t="s">
        <v>1340</v>
      </c>
      <c r="G3239" s="29" t="s">
        <v>1975</v>
      </c>
      <c r="H3239" s="30">
        <v>42491</v>
      </c>
      <c r="I3239" s="30">
        <v>45291</v>
      </c>
      <c r="J3239" s="30" t="s">
        <v>1921</v>
      </c>
      <c r="K3239" s="29" t="s">
        <v>2401</v>
      </c>
      <c r="L3239" s="29" t="s">
        <v>2115</v>
      </c>
      <c r="M3239" s="29" t="s">
        <v>1978</v>
      </c>
      <c r="N3239" s="29" t="s">
        <v>1986</v>
      </c>
      <c r="O3239" s="29" t="s">
        <v>1987</v>
      </c>
      <c r="P3239" s="29" t="s">
        <v>1981</v>
      </c>
      <c r="Q3239" s="29" t="s">
        <v>1982</v>
      </c>
      <c r="R3239" s="30">
        <v>43020</v>
      </c>
      <c r="S3239" s="30">
        <v>43020</v>
      </c>
      <c r="T3239" s="30">
        <v>44294</v>
      </c>
      <c r="U3239" s="30">
        <v>44294</v>
      </c>
      <c r="V3239" s="29" t="s">
        <v>1983</v>
      </c>
      <c r="W3239" s="29" t="s">
        <v>1984</v>
      </c>
      <c r="X3239" s="30">
        <v>42491</v>
      </c>
      <c r="Y3239" s="29" t="s">
        <v>2002</v>
      </c>
    </row>
    <row r="3240" spans="1:25" x14ac:dyDescent="0.25">
      <c r="A3240" s="28" t="s">
        <v>2111</v>
      </c>
      <c r="B3240" s="29" t="s">
        <v>2112</v>
      </c>
      <c r="C3240" s="29" t="s">
        <v>1338</v>
      </c>
      <c r="D3240" s="29" t="s">
        <v>2458</v>
      </c>
      <c r="E3240" s="29" t="s">
        <v>1339</v>
      </c>
      <c r="F3240" s="29" t="s">
        <v>1340</v>
      </c>
      <c r="G3240" s="29" t="s">
        <v>1975</v>
      </c>
      <c r="H3240" s="30">
        <v>42491</v>
      </c>
      <c r="I3240" s="30">
        <v>45291</v>
      </c>
      <c r="J3240" s="30" t="s">
        <v>1921</v>
      </c>
      <c r="K3240" s="29" t="s">
        <v>2401</v>
      </c>
      <c r="L3240" s="29" t="s">
        <v>2115</v>
      </c>
      <c r="M3240" s="29" t="s">
        <v>1978</v>
      </c>
      <c r="N3240" s="29" t="s">
        <v>1988</v>
      </c>
      <c r="O3240" s="29" t="s">
        <v>1989</v>
      </c>
      <c r="P3240" s="29" t="s">
        <v>1981</v>
      </c>
      <c r="Q3240" s="29" t="s">
        <v>1982</v>
      </c>
      <c r="R3240" s="30">
        <v>43578</v>
      </c>
      <c r="S3240" s="30">
        <v>43578</v>
      </c>
      <c r="T3240" s="30">
        <v>44294</v>
      </c>
      <c r="U3240" s="30">
        <v>44294</v>
      </c>
      <c r="V3240" s="29" t="s">
        <v>1983</v>
      </c>
      <c r="W3240" s="29" t="s">
        <v>1984</v>
      </c>
      <c r="X3240" s="30">
        <v>42491</v>
      </c>
      <c r="Y3240" s="29" t="s">
        <v>2002</v>
      </c>
    </row>
    <row r="3241" spans="1:25" x14ac:dyDescent="0.25">
      <c r="A3241" s="28" t="s">
        <v>2111</v>
      </c>
      <c r="B3241" s="29" t="s">
        <v>2112</v>
      </c>
      <c r="C3241" s="29" t="s">
        <v>1338</v>
      </c>
      <c r="D3241" s="29" t="s">
        <v>2458</v>
      </c>
      <c r="E3241" s="29" t="s">
        <v>1339</v>
      </c>
      <c r="F3241" s="29" t="s">
        <v>1340</v>
      </c>
      <c r="G3241" s="29" t="s">
        <v>1975</v>
      </c>
      <c r="H3241" s="30">
        <v>42491</v>
      </c>
      <c r="I3241" s="30">
        <v>45291</v>
      </c>
      <c r="J3241" s="30" t="s">
        <v>1921</v>
      </c>
      <c r="K3241" s="29" t="s">
        <v>2401</v>
      </c>
      <c r="L3241" s="29" t="s">
        <v>2115</v>
      </c>
      <c r="M3241" s="29" t="s">
        <v>1978</v>
      </c>
      <c r="N3241" s="29" t="s">
        <v>1990</v>
      </c>
      <c r="O3241" s="29" t="s">
        <v>1991</v>
      </c>
      <c r="P3241" s="29" t="s">
        <v>1981</v>
      </c>
      <c r="Q3241" s="29" t="s">
        <v>1982</v>
      </c>
      <c r="R3241" s="30">
        <v>44295</v>
      </c>
      <c r="S3241" s="30">
        <v>44295</v>
      </c>
      <c r="T3241" s="30">
        <v>44390</v>
      </c>
      <c r="U3241" s="30">
        <v>44390</v>
      </c>
      <c r="V3241" s="29" t="s">
        <v>1983</v>
      </c>
      <c r="W3241" s="29" t="s">
        <v>1984</v>
      </c>
      <c r="X3241" s="30">
        <v>42491</v>
      </c>
      <c r="Y3241" s="29" t="s">
        <v>2002</v>
      </c>
    </row>
    <row r="3242" spans="1:25" x14ac:dyDescent="0.25">
      <c r="A3242" s="28" t="s">
        <v>2111</v>
      </c>
      <c r="B3242" s="29" t="s">
        <v>2112</v>
      </c>
      <c r="C3242" s="29" t="s">
        <v>1338</v>
      </c>
      <c r="D3242" s="29" t="s">
        <v>2458</v>
      </c>
      <c r="E3242" s="29" t="s">
        <v>1339</v>
      </c>
      <c r="F3242" s="29" t="s">
        <v>1340</v>
      </c>
      <c r="G3242" s="29" t="s">
        <v>1975</v>
      </c>
      <c r="H3242" s="30">
        <v>42491</v>
      </c>
      <c r="I3242" s="30">
        <v>45291</v>
      </c>
      <c r="J3242" s="30" t="s">
        <v>1921</v>
      </c>
      <c r="K3242" s="29" t="s">
        <v>2401</v>
      </c>
      <c r="L3242" s="29" t="s">
        <v>2115</v>
      </c>
      <c r="M3242" s="29" t="s">
        <v>1978</v>
      </c>
      <c r="N3242" s="29" t="s">
        <v>1992</v>
      </c>
      <c r="O3242" s="29" t="s">
        <v>1993</v>
      </c>
      <c r="P3242" s="29" t="s">
        <v>1981</v>
      </c>
      <c r="Q3242" s="29" t="s">
        <v>1982</v>
      </c>
      <c r="R3242" s="30">
        <v>44729</v>
      </c>
      <c r="S3242" s="30">
        <v>44729</v>
      </c>
      <c r="T3242" s="30">
        <v>44852</v>
      </c>
      <c r="U3242" s="30">
        <v>44852</v>
      </c>
      <c r="V3242" s="29" t="s">
        <v>1983</v>
      </c>
      <c r="W3242" s="29" t="s">
        <v>1984</v>
      </c>
      <c r="X3242" s="30">
        <v>42491</v>
      </c>
      <c r="Y3242" s="29" t="s">
        <v>2002</v>
      </c>
    </row>
    <row r="3243" spans="1:25" x14ac:dyDescent="0.25">
      <c r="A3243" s="28" t="s">
        <v>2111</v>
      </c>
      <c r="B3243" s="29" t="s">
        <v>2112</v>
      </c>
      <c r="C3243" s="29" t="s">
        <v>1338</v>
      </c>
      <c r="D3243" s="29" t="s">
        <v>2458</v>
      </c>
      <c r="E3243" s="29" t="s">
        <v>1339</v>
      </c>
      <c r="F3243" s="29" t="s">
        <v>1340</v>
      </c>
      <c r="G3243" s="29" t="s">
        <v>1975</v>
      </c>
      <c r="H3243" s="30">
        <v>42491</v>
      </c>
      <c r="I3243" s="30">
        <v>45291</v>
      </c>
      <c r="J3243" s="30" t="s">
        <v>1921</v>
      </c>
      <c r="K3243" s="29" t="s">
        <v>2401</v>
      </c>
      <c r="L3243" s="29" t="s">
        <v>2115</v>
      </c>
      <c r="M3243" s="29" t="s">
        <v>1978</v>
      </c>
      <c r="N3243" s="29" t="s">
        <v>1994</v>
      </c>
      <c r="O3243" s="29" t="s">
        <v>1995</v>
      </c>
      <c r="P3243" s="29" t="s">
        <v>1981</v>
      </c>
      <c r="Q3243" s="29" t="s">
        <v>1982</v>
      </c>
      <c r="R3243" s="30">
        <v>45503</v>
      </c>
      <c r="S3243" s="30">
        <v>45499</v>
      </c>
      <c r="T3243" s="30">
        <v>46398</v>
      </c>
      <c r="U3243" s="30"/>
      <c r="V3243" s="29" t="s">
        <v>1983</v>
      </c>
      <c r="W3243" s="29" t="s">
        <v>1984</v>
      </c>
      <c r="X3243" s="30">
        <v>42491</v>
      </c>
      <c r="Y3243" s="29" t="s">
        <v>2002</v>
      </c>
    </row>
    <row r="3244" spans="1:25" x14ac:dyDescent="0.25">
      <c r="A3244" s="28" t="s">
        <v>2111</v>
      </c>
      <c r="B3244" s="29" t="s">
        <v>2112</v>
      </c>
      <c r="C3244" s="29" t="s">
        <v>1338</v>
      </c>
      <c r="D3244" s="29" t="s">
        <v>2458</v>
      </c>
      <c r="E3244" s="29" t="s">
        <v>1339</v>
      </c>
      <c r="F3244" s="29" t="s">
        <v>1340</v>
      </c>
      <c r="G3244" s="29" t="s">
        <v>1975</v>
      </c>
      <c r="H3244" s="30">
        <v>42491</v>
      </c>
      <c r="I3244" s="30">
        <v>45291</v>
      </c>
      <c r="J3244" s="30" t="s">
        <v>1921</v>
      </c>
      <c r="K3244" s="29" t="s">
        <v>2401</v>
      </c>
      <c r="L3244" s="29" t="s">
        <v>2115</v>
      </c>
      <c r="M3244" s="29" t="s">
        <v>1978</v>
      </c>
      <c r="N3244" s="29" t="s">
        <v>1996</v>
      </c>
      <c r="O3244" s="29" t="s">
        <v>1997</v>
      </c>
      <c r="P3244" s="29" t="s">
        <v>1981</v>
      </c>
      <c r="Q3244" s="29" t="s">
        <v>1982</v>
      </c>
      <c r="R3244" s="30">
        <v>46399</v>
      </c>
      <c r="S3244" s="30"/>
      <c r="T3244" s="30">
        <v>46430</v>
      </c>
      <c r="U3244" s="30"/>
      <c r="V3244" s="29" t="s">
        <v>1983</v>
      </c>
      <c r="W3244" s="29" t="s">
        <v>1984</v>
      </c>
      <c r="X3244" s="30">
        <v>42491</v>
      </c>
      <c r="Y3244" s="29" t="s">
        <v>2002</v>
      </c>
    </row>
    <row r="3245" spans="1:25" x14ac:dyDescent="0.25">
      <c r="A3245" s="28" t="s">
        <v>2111</v>
      </c>
      <c r="B3245" s="29" t="s">
        <v>2112</v>
      </c>
      <c r="C3245" s="29" t="s">
        <v>1400</v>
      </c>
      <c r="D3245" s="29" t="s">
        <v>2481</v>
      </c>
      <c r="E3245" s="29" t="s">
        <v>1401</v>
      </c>
      <c r="F3245" s="29" t="s">
        <v>1402</v>
      </c>
      <c r="G3245" s="29" t="s">
        <v>1975</v>
      </c>
      <c r="H3245" s="30">
        <v>42491</v>
      </c>
      <c r="I3245" s="30">
        <v>45291</v>
      </c>
      <c r="J3245" s="30" t="s">
        <v>1921</v>
      </c>
      <c r="K3245" s="29" t="s">
        <v>2401</v>
      </c>
      <c r="L3245" s="29" t="s">
        <v>2115</v>
      </c>
      <c r="M3245" s="29" t="s">
        <v>1978</v>
      </c>
      <c r="N3245" s="29" t="s">
        <v>1979</v>
      </c>
      <c r="O3245" s="29" t="s">
        <v>1980</v>
      </c>
      <c r="P3245" s="29" t="s">
        <v>1981</v>
      </c>
      <c r="Q3245" s="29" t="s">
        <v>1982</v>
      </c>
      <c r="R3245" s="30">
        <v>43020</v>
      </c>
      <c r="S3245" s="30">
        <v>43020</v>
      </c>
      <c r="T3245" s="30">
        <v>44271</v>
      </c>
      <c r="U3245" s="30">
        <v>44271</v>
      </c>
      <c r="V3245" s="29" t="s">
        <v>1983</v>
      </c>
      <c r="W3245" s="29" t="s">
        <v>1984</v>
      </c>
      <c r="X3245" s="30">
        <v>42491</v>
      </c>
      <c r="Y3245" s="29" t="s">
        <v>2002</v>
      </c>
    </row>
    <row r="3246" spans="1:25" x14ac:dyDescent="0.25">
      <c r="A3246" s="28" t="s">
        <v>2111</v>
      </c>
      <c r="B3246" s="29" t="s">
        <v>2112</v>
      </c>
      <c r="C3246" s="29" t="s">
        <v>1400</v>
      </c>
      <c r="D3246" s="29" t="s">
        <v>2481</v>
      </c>
      <c r="E3246" s="29" t="s">
        <v>1401</v>
      </c>
      <c r="F3246" s="29" t="s">
        <v>1402</v>
      </c>
      <c r="G3246" s="29" t="s">
        <v>1975</v>
      </c>
      <c r="H3246" s="30">
        <v>42491</v>
      </c>
      <c r="I3246" s="30">
        <v>45291</v>
      </c>
      <c r="J3246" s="30" t="s">
        <v>1921</v>
      </c>
      <c r="K3246" s="29" t="s">
        <v>2401</v>
      </c>
      <c r="L3246" s="29" t="s">
        <v>2115</v>
      </c>
      <c r="M3246" s="29" t="s">
        <v>1978</v>
      </c>
      <c r="N3246" s="29" t="s">
        <v>1986</v>
      </c>
      <c r="O3246" s="29" t="s">
        <v>1987</v>
      </c>
      <c r="P3246" s="29" t="s">
        <v>1981</v>
      </c>
      <c r="Q3246" s="29" t="s">
        <v>1982</v>
      </c>
      <c r="R3246" s="30">
        <v>43020</v>
      </c>
      <c r="S3246" s="30">
        <v>43020</v>
      </c>
      <c r="T3246" s="30">
        <v>44271</v>
      </c>
      <c r="U3246" s="30">
        <v>44271</v>
      </c>
      <c r="V3246" s="29" t="s">
        <v>1983</v>
      </c>
      <c r="W3246" s="29" t="s">
        <v>1984</v>
      </c>
      <c r="X3246" s="30">
        <v>42491</v>
      </c>
      <c r="Y3246" s="29" t="s">
        <v>2002</v>
      </c>
    </row>
    <row r="3247" spans="1:25" x14ac:dyDescent="0.25">
      <c r="A3247" s="28" t="s">
        <v>2111</v>
      </c>
      <c r="B3247" s="29" t="s">
        <v>2112</v>
      </c>
      <c r="C3247" s="29" t="s">
        <v>1400</v>
      </c>
      <c r="D3247" s="29" t="s">
        <v>2481</v>
      </c>
      <c r="E3247" s="29" t="s">
        <v>1401</v>
      </c>
      <c r="F3247" s="29" t="s">
        <v>1402</v>
      </c>
      <c r="G3247" s="29" t="s">
        <v>1975</v>
      </c>
      <c r="H3247" s="30">
        <v>42491</v>
      </c>
      <c r="I3247" s="30">
        <v>45291</v>
      </c>
      <c r="J3247" s="30" t="s">
        <v>1921</v>
      </c>
      <c r="K3247" s="29" t="s">
        <v>2401</v>
      </c>
      <c r="L3247" s="29" t="s">
        <v>2115</v>
      </c>
      <c r="M3247" s="29" t="s">
        <v>1978</v>
      </c>
      <c r="N3247" s="29" t="s">
        <v>1988</v>
      </c>
      <c r="O3247" s="29" t="s">
        <v>1989</v>
      </c>
      <c r="P3247" s="29" t="s">
        <v>1981</v>
      </c>
      <c r="Q3247" s="29" t="s">
        <v>1982</v>
      </c>
      <c r="R3247" s="30">
        <v>43755</v>
      </c>
      <c r="S3247" s="30">
        <v>43755</v>
      </c>
      <c r="T3247" s="30">
        <v>44271</v>
      </c>
      <c r="U3247" s="30">
        <v>44271</v>
      </c>
      <c r="V3247" s="29" t="s">
        <v>1983</v>
      </c>
      <c r="W3247" s="29" t="s">
        <v>1984</v>
      </c>
      <c r="X3247" s="30">
        <v>42491</v>
      </c>
      <c r="Y3247" s="29" t="s">
        <v>2002</v>
      </c>
    </row>
    <row r="3248" spans="1:25" x14ac:dyDescent="0.25">
      <c r="A3248" s="28" t="s">
        <v>2111</v>
      </c>
      <c r="B3248" s="29" t="s">
        <v>2112</v>
      </c>
      <c r="C3248" s="29" t="s">
        <v>1400</v>
      </c>
      <c r="D3248" s="29" t="s">
        <v>2481</v>
      </c>
      <c r="E3248" s="29" t="s">
        <v>1401</v>
      </c>
      <c r="F3248" s="29" t="s">
        <v>1402</v>
      </c>
      <c r="G3248" s="29" t="s">
        <v>1975</v>
      </c>
      <c r="H3248" s="30">
        <v>42491</v>
      </c>
      <c r="I3248" s="30">
        <v>45291</v>
      </c>
      <c r="J3248" s="30" t="s">
        <v>1921</v>
      </c>
      <c r="K3248" s="29" t="s">
        <v>2401</v>
      </c>
      <c r="L3248" s="29" t="s">
        <v>2115</v>
      </c>
      <c r="M3248" s="29" t="s">
        <v>1978</v>
      </c>
      <c r="N3248" s="29" t="s">
        <v>1990</v>
      </c>
      <c r="O3248" s="29" t="s">
        <v>1991</v>
      </c>
      <c r="P3248" s="29" t="s">
        <v>1981</v>
      </c>
      <c r="Q3248" s="29" t="s">
        <v>1982</v>
      </c>
      <c r="R3248" s="30">
        <v>44285</v>
      </c>
      <c r="S3248" s="30">
        <v>44285</v>
      </c>
      <c r="T3248" s="30">
        <v>44448</v>
      </c>
      <c r="U3248" s="30">
        <v>44448</v>
      </c>
      <c r="V3248" s="29" t="s">
        <v>1983</v>
      </c>
      <c r="W3248" s="29" t="s">
        <v>1984</v>
      </c>
      <c r="X3248" s="30">
        <v>42491</v>
      </c>
      <c r="Y3248" s="29" t="s">
        <v>2002</v>
      </c>
    </row>
    <row r="3249" spans="1:25" x14ac:dyDescent="0.25">
      <c r="A3249" s="28" t="s">
        <v>2111</v>
      </c>
      <c r="B3249" s="29" t="s">
        <v>2112</v>
      </c>
      <c r="C3249" s="29" t="s">
        <v>1400</v>
      </c>
      <c r="D3249" s="29" t="s">
        <v>2481</v>
      </c>
      <c r="E3249" s="29" t="s">
        <v>1401</v>
      </c>
      <c r="F3249" s="29" t="s">
        <v>1402</v>
      </c>
      <c r="G3249" s="29" t="s">
        <v>1975</v>
      </c>
      <c r="H3249" s="30">
        <v>42491</v>
      </c>
      <c r="I3249" s="30">
        <v>45291</v>
      </c>
      <c r="J3249" s="30" t="s">
        <v>1921</v>
      </c>
      <c r="K3249" s="29" t="s">
        <v>2401</v>
      </c>
      <c r="L3249" s="29" t="s">
        <v>2115</v>
      </c>
      <c r="M3249" s="29" t="s">
        <v>1978</v>
      </c>
      <c r="N3249" s="29" t="s">
        <v>1992</v>
      </c>
      <c r="O3249" s="29" t="s">
        <v>1993</v>
      </c>
      <c r="P3249" s="29" t="s">
        <v>1981</v>
      </c>
      <c r="Q3249" s="29" t="s">
        <v>1982</v>
      </c>
      <c r="R3249" s="30">
        <v>44616</v>
      </c>
      <c r="S3249" s="30">
        <v>44616</v>
      </c>
      <c r="T3249" s="30">
        <v>44712</v>
      </c>
      <c r="U3249" s="30">
        <v>44712</v>
      </c>
      <c r="V3249" s="29" t="s">
        <v>1983</v>
      </c>
      <c r="W3249" s="29" t="s">
        <v>1984</v>
      </c>
      <c r="X3249" s="30">
        <v>42491</v>
      </c>
      <c r="Y3249" s="29" t="s">
        <v>2002</v>
      </c>
    </row>
    <row r="3250" spans="1:25" x14ac:dyDescent="0.25">
      <c r="A3250" s="28" t="s">
        <v>2111</v>
      </c>
      <c r="B3250" s="29" t="s">
        <v>2112</v>
      </c>
      <c r="C3250" s="29" t="s">
        <v>1400</v>
      </c>
      <c r="D3250" s="29" t="s">
        <v>2481</v>
      </c>
      <c r="E3250" s="29" t="s">
        <v>1401</v>
      </c>
      <c r="F3250" s="29" t="s">
        <v>1402</v>
      </c>
      <c r="G3250" s="29" t="s">
        <v>1975</v>
      </c>
      <c r="H3250" s="30">
        <v>42491</v>
      </c>
      <c r="I3250" s="30">
        <v>45291</v>
      </c>
      <c r="J3250" s="30" t="s">
        <v>1921</v>
      </c>
      <c r="K3250" s="29" t="s">
        <v>2401</v>
      </c>
      <c r="L3250" s="29" t="s">
        <v>2115</v>
      </c>
      <c r="M3250" s="29" t="s">
        <v>1978</v>
      </c>
      <c r="N3250" s="29" t="s">
        <v>1994</v>
      </c>
      <c r="O3250" s="29" t="s">
        <v>1995</v>
      </c>
      <c r="P3250" s="29" t="s">
        <v>1981</v>
      </c>
      <c r="Q3250" s="29" t="s">
        <v>1982</v>
      </c>
      <c r="R3250" s="30">
        <v>44753</v>
      </c>
      <c r="S3250" s="30">
        <v>44753</v>
      </c>
      <c r="T3250" s="30">
        <v>45747</v>
      </c>
      <c r="U3250" s="30"/>
      <c r="V3250" s="29" t="s">
        <v>1983</v>
      </c>
      <c r="W3250" s="29" t="s">
        <v>1984</v>
      </c>
      <c r="X3250" s="30">
        <v>42491</v>
      </c>
      <c r="Y3250" s="29" t="s">
        <v>2002</v>
      </c>
    </row>
    <row r="3251" spans="1:25" x14ac:dyDescent="0.25">
      <c r="A3251" s="28" t="s">
        <v>2111</v>
      </c>
      <c r="B3251" s="29" t="s">
        <v>2112</v>
      </c>
      <c r="C3251" s="29" t="s">
        <v>1400</v>
      </c>
      <c r="D3251" s="29" t="s">
        <v>2481</v>
      </c>
      <c r="E3251" s="29" t="s">
        <v>1401</v>
      </c>
      <c r="F3251" s="29" t="s">
        <v>1402</v>
      </c>
      <c r="G3251" s="29" t="s">
        <v>1975</v>
      </c>
      <c r="H3251" s="30">
        <v>42491</v>
      </c>
      <c r="I3251" s="30">
        <v>45291</v>
      </c>
      <c r="J3251" s="30" t="s">
        <v>1921</v>
      </c>
      <c r="K3251" s="29" t="s">
        <v>2401</v>
      </c>
      <c r="L3251" s="29" t="s">
        <v>2115</v>
      </c>
      <c r="M3251" s="29" t="s">
        <v>1978</v>
      </c>
      <c r="N3251" s="29" t="s">
        <v>1996</v>
      </c>
      <c r="O3251" s="29" t="s">
        <v>1997</v>
      </c>
      <c r="P3251" s="29" t="s">
        <v>1981</v>
      </c>
      <c r="Q3251" s="29" t="s">
        <v>1982</v>
      </c>
      <c r="R3251" s="30">
        <v>45748</v>
      </c>
      <c r="S3251" s="30"/>
      <c r="T3251" s="30">
        <v>45777</v>
      </c>
      <c r="U3251" s="30"/>
      <c r="V3251" s="29" t="s">
        <v>1983</v>
      </c>
      <c r="W3251" s="29" t="s">
        <v>1984</v>
      </c>
      <c r="X3251" s="30">
        <v>42491</v>
      </c>
      <c r="Y3251" s="29" t="s">
        <v>2002</v>
      </c>
    </row>
    <row r="3252" spans="1:25" x14ac:dyDescent="0.25">
      <c r="A3252" s="28" t="s">
        <v>2111</v>
      </c>
      <c r="B3252" s="29" t="s">
        <v>2112</v>
      </c>
      <c r="C3252" s="29" t="s">
        <v>1380</v>
      </c>
      <c r="D3252" s="29" t="s">
        <v>2473</v>
      </c>
      <c r="E3252" s="29" t="s">
        <v>1381</v>
      </c>
      <c r="F3252" s="29" t="s">
        <v>1382</v>
      </c>
      <c r="G3252" s="29" t="s">
        <v>1975</v>
      </c>
      <c r="H3252" s="30">
        <v>43101</v>
      </c>
      <c r="I3252" s="30">
        <v>45838</v>
      </c>
      <c r="J3252" s="30" t="s">
        <v>1921</v>
      </c>
      <c r="K3252" s="29" t="s">
        <v>2401</v>
      </c>
      <c r="L3252" s="29" t="s">
        <v>2115</v>
      </c>
      <c r="M3252" s="29" t="s">
        <v>1978</v>
      </c>
      <c r="N3252" s="29" t="s">
        <v>1979</v>
      </c>
      <c r="O3252" s="29" t="s">
        <v>1980</v>
      </c>
      <c r="P3252" s="29" t="s">
        <v>1981</v>
      </c>
      <c r="Q3252" s="29" t="s">
        <v>1982</v>
      </c>
      <c r="R3252" s="30">
        <v>43101</v>
      </c>
      <c r="S3252" s="30">
        <v>44154</v>
      </c>
      <c r="T3252" s="30">
        <v>44742</v>
      </c>
      <c r="U3252" s="30">
        <v>44916</v>
      </c>
      <c r="V3252" s="29" t="s">
        <v>1983</v>
      </c>
      <c r="W3252" s="29" t="s">
        <v>1984</v>
      </c>
      <c r="X3252" s="30">
        <v>43101</v>
      </c>
      <c r="Y3252" s="29" t="s">
        <v>2002</v>
      </c>
    </row>
    <row r="3253" spans="1:25" x14ac:dyDescent="0.25">
      <c r="A3253" s="28" t="s">
        <v>2111</v>
      </c>
      <c r="B3253" s="29" t="s">
        <v>2112</v>
      </c>
      <c r="C3253" s="29" t="s">
        <v>1380</v>
      </c>
      <c r="D3253" s="29" t="s">
        <v>2473</v>
      </c>
      <c r="E3253" s="29" t="s">
        <v>1381</v>
      </c>
      <c r="F3253" s="29" t="s">
        <v>1382</v>
      </c>
      <c r="G3253" s="29" t="s">
        <v>1975</v>
      </c>
      <c r="H3253" s="30">
        <v>43101</v>
      </c>
      <c r="I3253" s="30">
        <v>45838</v>
      </c>
      <c r="J3253" s="30" t="s">
        <v>1921</v>
      </c>
      <c r="K3253" s="29" t="s">
        <v>2401</v>
      </c>
      <c r="L3253" s="29" t="s">
        <v>2115</v>
      </c>
      <c r="M3253" s="29" t="s">
        <v>1978</v>
      </c>
      <c r="N3253" s="29" t="s">
        <v>1986</v>
      </c>
      <c r="O3253" s="29" t="s">
        <v>1987</v>
      </c>
      <c r="P3253" s="29" t="s">
        <v>1981</v>
      </c>
      <c r="Q3253" s="29" t="s">
        <v>1982</v>
      </c>
      <c r="R3253" s="30">
        <v>43282</v>
      </c>
      <c r="S3253" s="30">
        <v>44154</v>
      </c>
      <c r="T3253" s="30">
        <v>44742</v>
      </c>
      <c r="U3253" s="30">
        <v>44916</v>
      </c>
      <c r="V3253" s="29" t="s">
        <v>1983</v>
      </c>
      <c r="W3253" s="29" t="s">
        <v>1984</v>
      </c>
      <c r="X3253" s="30">
        <v>43101</v>
      </c>
      <c r="Y3253" s="29" t="s">
        <v>2002</v>
      </c>
    </row>
    <row r="3254" spans="1:25" x14ac:dyDescent="0.25">
      <c r="A3254" s="28" t="s">
        <v>2111</v>
      </c>
      <c r="B3254" s="29" t="s">
        <v>2112</v>
      </c>
      <c r="C3254" s="29" t="s">
        <v>1380</v>
      </c>
      <c r="D3254" s="29" t="s">
        <v>2473</v>
      </c>
      <c r="E3254" s="29" t="s">
        <v>1381</v>
      </c>
      <c r="F3254" s="29" t="s">
        <v>1382</v>
      </c>
      <c r="G3254" s="29" t="s">
        <v>1975</v>
      </c>
      <c r="H3254" s="30">
        <v>43101</v>
      </c>
      <c r="I3254" s="30">
        <v>45838</v>
      </c>
      <c r="J3254" s="30" t="s">
        <v>1921</v>
      </c>
      <c r="K3254" s="29" t="s">
        <v>2401</v>
      </c>
      <c r="L3254" s="29" t="s">
        <v>2115</v>
      </c>
      <c r="M3254" s="29" t="s">
        <v>1978</v>
      </c>
      <c r="N3254" s="29" t="s">
        <v>1988</v>
      </c>
      <c r="O3254" s="29" t="s">
        <v>1989</v>
      </c>
      <c r="P3254" s="29" t="s">
        <v>1981</v>
      </c>
      <c r="Q3254" s="29" t="s">
        <v>1982</v>
      </c>
      <c r="R3254" s="30">
        <v>43466</v>
      </c>
      <c r="S3254" s="30">
        <v>44154</v>
      </c>
      <c r="T3254" s="30">
        <v>44742</v>
      </c>
      <c r="U3254" s="30">
        <v>44916</v>
      </c>
      <c r="V3254" s="29" t="s">
        <v>1983</v>
      </c>
      <c r="W3254" s="29" t="s">
        <v>1984</v>
      </c>
      <c r="X3254" s="30">
        <v>43101</v>
      </c>
      <c r="Y3254" s="29" t="s">
        <v>2002</v>
      </c>
    </row>
    <row r="3255" spans="1:25" x14ac:dyDescent="0.25">
      <c r="A3255" s="28" t="s">
        <v>2111</v>
      </c>
      <c r="B3255" s="29" t="s">
        <v>2112</v>
      </c>
      <c r="C3255" s="29" t="s">
        <v>1380</v>
      </c>
      <c r="D3255" s="29" t="s">
        <v>2473</v>
      </c>
      <c r="E3255" s="29" t="s">
        <v>1381</v>
      </c>
      <c r="F3255" s="29" t="s">
        <v>1382</v>
      </c>
      <c r="G3255" s="29" t="s">
        <v>1975</v>
      </c>
      <c r="H3255" s="30">
        <v>43101</v>
      </c>
      <c r="I3255" s="30">
        <v>45838</v>
      </c>
      <c r="J3255" s="30" t="s">
        <v>1921</v>
      </c>
      <c r="K3255" s="29" t="s">
        <v>2401</v>
      </c>
      <c r="L3255" s="29" t="s">
        <v>2115</v>
      </c>
      <c r="M3255" s="29" t="s">
        <v>1978</v>
      </c>
      <c r="N3255" s="29" t="s">
        <v>1990</v>
      </c>
      <c r="O3255" s="29" t="s">
        <v>1991</v>
      </c>
      <c r="P3255" s="29" t="s">
        <v>1981</v>
      </c>
      <c r="Q3255" s="29" t="s">
        <v>1982</v>
      </c>
      <c r="R3255" s="30">
        <v>43647</v>
      </c>
      <c r="S3255" s="30">
        <v>44154</v>
      </c>
      <c r="T3255" s="30">
        <v>44895</v>
      </c>
      <c r="U3255" s="30">
        <v>44916</v>
      </c>
      <c r="V3255" s="29" t="s">
        <v>1983</v>
      </c>
      <c r="W3255" s="29" t="s">
        <v>1984</v>
      </c>
      <c r="X3255" s="30">
        <v>43101</v>
      </c>
      <c r="Y3255" s="29" t="s">
        <v>2002</v>
      </c>
    </row>
    <row r="3256" spans="1:25" x14ac:dyDescent="0.25">
      <c r="A3256" s="28" t="s">
        <v>2111</v>
      </c>
      <c r="B3256" s="29" t="s">
        <v>2112</v>
      </c>
      <c r="C3256" s="29" t="s">
        <v>1380</v>
      </c>
      <c r="D3256" s="29" t="s">
        <v>2473</v>
      </c>
      <c r="E3256" s="29" t="s">
        <v>1381</v>
      </c>
      <c r="F3256" s="29" t="s">
        <v>1382</v>
      </c>
      <c r="G3256" s="29" t="s">
        <v>1975</v>
      </c>
      <c r="H3256" s="30">
        <v>43101</v>
      </c>
      <c r="I3256" s="30">
        <v>45838</v>
      </c>
      <c r="J3256" s="30" t="s">
        <v>1921</v>
      </c>
      <c r="K3256" s="29" t="s">
        <v>2401</v>
      </c>
      <c r="L3256" s="29" t="s">
        <v>2115</v>
      </c>
      <c r="M3256" s="29" t="s">
        <v>1978</v>
      </c>
      <c r="N3256" s="29" t="s">
        <v>1992</v>
      </c>
      <c r="O3256" s="29" t="s">
        <v>1993</v>
      </c>
      <c r="P3256" s="29" t="s">
        <v>1981</v>
      </c>
      <c r="Q3256" s="29" t="s">
        <v>1982</v>
      </c>
      <c r="R3256" s="30">
        <v>44562</v>
      </c>
      <c r="S3256" s="30">
        <v>45135</v>
      </c>
      <c r="T3256" s="30">
        <v>45532</v>
      </c>
      <c r="U3256" s="30">
        <v>45196</v>
      </c>
      <c r="V3256" s="29" t="s">
        <v>1983</v>
      </c>
      <c r="W3256" s="29" t="s">
        <v>1984</v>
      </c>
      <c r="X3256" s="30">
        <v>43101</v>
      </c>
      <c r="Y3256" s="29" t="s">
        <v>2002</v>
      </c>
    </row>
    <row r="3257" spans="1:25" x14ac:dyDescent="0.25">
      <c r="A3257" s="28" t="s">
        <v>2111</v>
      </c>
      <c r="B3257" s="29" t="s">
        <v>2112</v>
      </c>
      <c r="C3257" s="29" t="s">
        <v>1380</v>
      </c>
      <c r="D3257" s="29" t="s">
        <v>2473</v>
      </c>
      <c r="E3257" s="29" t="s">
        <v>1381</v>
      </c>
      <c r="F3257" s="29" t="s">
        <v>1382</v>
      </c>
      <c r="G3257" s="29" t="s">
        <v>1975</v>
      </c>
      <c r="H3257" s="30">
        <v>43101</v>
      </c>
      <c r="I3257" s="30">
        <v>45838</v>
      </c>
      <c r="J3257" s="30" t="s">
        <v>1921</v>
      </c>
      <c r="K3257" s="29" t="s">
        <v>2401</v>
      </c>
      <c r="L3257" s="29" t="s">
        <v>2115</v>
      </c>
      <c r="M3257" s="29" t="s">
        <v>1978</v>
      </c>
      <c r="N3257" s="29" t="s">
        <v>1994</v>
      </c>
      <c r="O3257" s="29" t="s">
        <v>1995</v>
      </c>
      <c r="P3257" s="29" t="s">
        <v>1981</v>
      </c>
      <c r="Q3257" s="29" t="s">
        <v>1982</v>
      </c>
      <c r="R3257" s="30">
        <v>45127</v>
      </c>
      <c r="S3257" s="30">
        <v>45166</v>
      </c>
      <c r="T3257" s="30">
        <v>45716</v>
      </c>
      <c r="U3257" s="30"/>
      <c r="V3257" s="29" t="s">
        <v>1983</v>
      </c>
      <c r="W3257" s="29" t="s">
        <v>1984</v>
      </c>
      <c r="X3257" s="30">
        <v>43101</v>
      </c>
      <c r="Y3257" s="29" t="s">
        <v>2002</v>
      </c>
    </row>
    <row r="3258" spans="1:25" x14ac:dyDescent="0.25">
      <c r="A3258" s="28" t="s">
        <v>2111</v>
      </c>
      <c r="B3258" s="29" t="s">
        <v>2112</v>
      </c>
      <c r="C3258" s="29" t="s">
        <v>1380</v>
      </c>
      <c r="D3258" s="29" t="s">
        <v>2473</v>
      </c>
      <c r="E3258" s="29" t="s">
        <v>1381</v>
      </c>
      <c r="F3258" s="29" t="s">
        <v>1382</v>
      </c>
      <c r="G3258" s="29" t="s">
        <v>1975</v>
      </c>
      <c r="H3258" s="30">
        <v>43101</v>
      </c>
      <c r="I3258" s="30">
        <v>45838</v>
      </c>
      <c r="J3258" s="30" t="s">
        <v>1921</v>
      </c>
      <c r="K3258" s="29" t="s">
        <v>2401</v>
      </c>
      <c r="L3258" s="29" t="s">
        <v>2115</v>
      </c>
      <c r="M3258" s="29" t="s">
        <v>1978</v>
      </c>
      <c r="N3258" s="29" t="s">
        <v>1996</v>
      </c>
      <c r="O3258" s="29" t="s">
        <v>1997</v>
      </c>
      <c r="P3258" s="29" t="s">
        <v>1981</v>
      </c>
      <c r="Q3258" s="29" t="s">
        <v>1982</v>
      </c>
      <c r="R3258" s="30">
        <v>45658</v>
      </c>
      <c r="S3258" s="30"/>
      <c r="T3258" s="30">
        <v>46022</v>
      </c>
      <c r="U3258" s="30"/>
      <c r="V3258" s="29" t="s">
        <v>1983</v>
      </c>
      <c r="W3258" s="29" t="s">
        <v>1984</v>
      </c>
      <c r="X3258" s="30">
        <v>43101</v>
      </c>
      <c r="Y3258" s="29" t="s">
        <v>2002</v>
      </c>
    </row>
    <row r="3259" spans="1:25" x14ac:dyDescent="0.25">
      <c r="A3259" s="28" t="s">
        <v>2111</v>
      </c>
      <c r="B3259" s="29" t="s">
        <v>2112</v>
      </c>
      <c r="C3259" s="29" t="s">
        <v>1355</v>
      </c>
      <c r="D3259" s="29" t="s">
        <v>2464</v>
      </c>
      <c r="E3259" s="29" t="s">
        <v>1356</v>
      </c>
      <c r="F3259" s="29" t="s">
        <v>1357</v>
      </c>
      <c r="G3259" s="29" t="s">
        <v>1975</v>
      </c>
      <c r="H3259" s="30">
        <v>43221</v>
      </c>
      <c r="I3259" s="30">
        <v>45291</v>
      </c>
      <c r="J3259" s="30" t="s">
        <v>1921</v>
      </c>
      <c r="K3259" s="29" t="s">
        <v>2401</v>
      </c>
      <c r="L3259" s="29" t="s">
        <v>2115</v>
      </c>
      <c r="M3259" s="29" t="s">
        <v>1978</v>
      </c>
      <c r="N3259" s="29" t="s">
        <v>1979</v>
      </c>
      <c r="O3259" s="29" t="s">
        <v>1980</v>
      </c>
      <c r="P3259" s="29" t="s">
        <v>1981</v>
      </c>
      <c r="Q3259" s="29" t="s">
        <v>1982</v>
      </c>
      <c r="R3259" s="30">
        <v>45245</v>
      </c>
      <c r="S3259" s="30">
        <v>44865</v>
      </c>
      <c r="T3259" s="30">
        <v>45504</v>
      </c>
      <c r="U3259" s="30">
        <v>45516</v>
      </c>
      <c r="V3259" s="29" t="s">
        <v>1983</v>
      </c>
      <c r="W3259" s="29" t="s">
        <v>1984</v>
      </c>
      <c r="X3259" s="30">
        <v>42491</v>
      </c>
      <c r="Y3259" s="29" t="s">
        <v>1985</v>
      </c>
    </row>
    <row r="3260" spans="1:25" x14ac:dyDescent="0.25">
      <c r="A3260" s="28" t="s">
        <v>2111</v>
      </c>
      <c r="B3260" s="29" t="s">
        <v>2112</v>
      </c>
      <c r="C3260" s="29" t="s">
        <v>1355</v>
      </c>
      <c r="D3260" s="29" t="s">
        <v>2464</v>
      </c>
      <c r="E3260" s="29" t="s">
        <v>1356</v>
      </c>
      <c r="F3260" s="29" t="s">
        <v>1357</v>
      </c>
      <c r="G3260" s="29" t="s">
        <v>1975</v>
      </c>
      <c r="H3260" s="30">
        <v>43221</v>
      </c>
      <c r="I3260" s="30">
        <v>45291</v>
      </c>
      <c r="J3260" s="30" t="s">
        <v>1921</v>
      </c>
      <c r="K3260" s="29" t="s">
        <v>2401</v>
      </c>
      <c r="L3260" s="29" t="s">
        <v>2115</v>
      </c>
      <c r="M3260" s="29" t="s">
        <v>1978</v>
      </c>
      <c r="N3260" s="29" t="s">
        <v>1986</v>
      </c>
      <c r="O3260" s="29" t="s">
        <v>1987</v>
      </c>
      <c r="P3260" s="29" t="s">
        <v>1981</v>
      </c>
      <c r="Q3260" s="29" t="s">
        <v>1982</v>
      </c>
      <c r="R3260" s="30">
        <v>45689</v>
      </c>
      <c r="S3260" s="30"/>
      <c r="T3260" s="30">
        <v>45716</v>
      </c>
      <c r="U3260" s="30"/>
      <c r="V3260" s="29" t="s">
        <v>1983</v>
      </c>
      <c r="W3260" s="29" t="s">
        <v>1984</v>
      </c>
      <c r="X3260" s="30">
        <v>42491</v>
      </c>
      <c r="Y3260" s="29" t="s">
        <v>1985</v>
      </c>
    </row>
    <row r="3261" spans="1:25" x14ac:dyDescent="0.25">
      <c r="A3261" s="28" t="s">
        <v>2111</v>
      </c>
      <c r="B3261" s="29" t="s">
        <v>2112</v>
      </c>
      <c r="C3261" s="29" t="s">
        <v>1355</v>
      </c>
      <c r="D3261" s="29" t="s">
        <v>2464</v>
      </c>
      <c r="E3261" s="29" t="s">
        <v>1356</v>
      </c>
      <c r="F3261" s="29" t="s">
        <v>1357</v>
      </c>
      <c r="G3261" s="29" t="s">
        <v>1975</v>
      </c>
      <c r="H3261" s="30">
        <v>43221</v>
      </c>
      <c r="I3261" s="30">
        <v>45291</v>
      </c>
      <c r="J3261" s="30" t="s">
        <v>1921</v>
      </c>
      <c r="K3261" s="29" t="s">
        <v>2401</v>
      </c>
      <c r="L3261" s="29" t="s">
        <v>2115</v>
      </c>
      <c r="M3261" s="29" t="s">
        <v>1978</v>
      </c>
      <c r="N3261" s="29" t="s">
        <v>1988</v>
      </c>
      <c r="O3261" s="29" t="s">
        <v>1989</v>
      </c>
      <c r="P3261" s="29" t="s">
        <v>1981</v>
      </c>
      <c r="Q3261" s="29" t="s">
        <v>1982</v>
      </c>
      <c r="R3261" s="30">
        <v>45717</v>
      </c>
      <c r="S3261" s="30"/>
      <c r="T3261" s="30">
        <v>45838</v>
      </c>
      <c r="U3261" s="30"/>
      <c r="V3261" s="29" t="s">
        <v>1983</v>
      </c>
      <c r="W3261" s="29" t="s">
        <v>1984</v>
      </c>
      <c r="X3261" s="30">
        <v>42491</v>
      </c>
      <c r="Y3261" s="29" t="s">
        <v>1985</v>
      </c>
    </row>
    <row r="3262" spans="1:25" x14ac:dyDescent="0.25">
      <c r="A3262" s="28" t="s">
        <v>2111</v>
      </c>
      <c r="B3262" s="29" t="s">
        <v>2112</v>
      </c>
      <c r="C3262" s="29" t="s">
        <v>1355</v>
      </c>
      <c r="D3262" s="29" t="s">
        <v>2464</v>
      </c>
      <c r="E3262" s="29" t="s">
        <v>1356</v>
      </c>
      <c r="F3262" s="29" t="s">
        <v>1357</v>
      </c>
      <c r="G3262" s="29" t="s">
        <v>1975</v>
      </c>
      <c r="H3262" s="30">
        <v>43221</v>
      </c>
      <c r="I3262" s="30">
        <v>45291</v>
      </c>
      <c r="J3262" s="30" t="s">
        <v>1921</v>
      </c>
      <c r="K3262" s="29" t="s">
        <v>2401</v>
      </c>
      <c r="L3262" s="29" t="s">
        <v>2115</v>
      </c>
      <c r="M3262" s="29" t="s">
        <v>1978</v>
      </c>
      <c r="N3262" s="29" t="s">
        <v>1990</v>
      </c>
      <c r="O3262" s="29" t="s">
        <v>1991</v>
      </c>
      <c r="P3262" s="29" t="s">
        <v>1981</v>
      </c>
      <c r="Q3262" s="29" t="s">
        <v>1982</v>
      </c>
      <c r="R3262" s="30">
        <v>45839</v>
      </c>
      <c r="S3262" s="30"/>
      <c r="T3262" s="30">
        <v>46173</v>
      </c>
      <c r="U3262" s="30"/>
      <c r="V3262" s="29" t="s">
        <v>1983</v>
      </c>
      <c r="W3262" s="29" t="s">
        <v>1984</v>
      </c>
      <c r="X3262" s="30">
        <v>42491</v>
      </c>
      <c r="Y3262" s="29" t="s">
        <v>1985</v>
      </c>
    </row>
    <row r="3263" spans="1:25" x14ac:dyDescent="0.25">
      <c r="A3263" s="28" t="s">
        <v>2111</v>
      </c>
      <c r="B3263" s="29" t="s">
        <v>2112</v>
      </c>
      <c r="C3263" s="29" t="s">
        <v>1355</v>
      </c>
      <c r="D3263" s="29" t="s">
        <v>2464</v>
      </c>
      <c r="E3263" s="29" t="s">
        <v>1356</v>
      </c>
      <c r="F3263" s="29" t="s">
        <v>1357</v>
      </c>
      <c r="G3263" s="29" t="s">
        <v>1975</v>
      </c>
      <c r="H3263" s="30">
        <v>43221</v>
      </c>
      <c r="I3263" s="30">
        <v>45291</v>
      </c>
      <c r="J3263" s="30" t="s">
        <v>1921</v>
      </c>
      <c r="K3263" s="29" t="s">
        <v>2401</v>
      </c>
      <c r="L3263" s="29" t="s">
        <v>2115</v>
      </c>
      <c r="M3263" s="29" t="s">
        <v>1978</v>
      </c>
      <c r="N3263" s="29" t="s">
        <v>1992</v>
      </c>
      <c r="O3263" s="29" t="s">
        <v>1993</v>
      </c>
      <c r="P3263" s="29" t="s">
        <v>1981</v>
      </c>
      <c r="Q3263" s="29" t="s">
        <v>1982</v>
      </c>
      <c r="R3263" s="30">
        <v>46142</v>
      </c>
      <c r="S3263" s="30"/>
      <c r="T3263" s="30">
        <v>46173</v>
      </c>
      <c r="U3263" s="30"/>
      <c r="V3263" s="29" t="s">
        <v>1983</v>
      </c>
      <c r="W3263" s="29" t="s">
        <v>1984</v>
      </c>
      <c r="X3263" s="30">
        <v>42491</v>
      </c>
      <c r="Y3263" s="29" t="s">
        <v>1985</v>
      </c>
    </row>
    <row r="3264" spans="1:25" x14ac:dyDescent="0.25">
      <c r="A3264" s="28" t="s">
        <v>2111</v>
      </c>
      <c r="B3264" s="29" t="s">
        <v>2112</v>
      </c>
      <c r="C3264" s="29" t="s">
        <v>1355</v>
      </c>
      <c r="D3264" s="29" t="s">
        <v>2464</v>
      </c>
      <c r="E3264" s="29" t="s">
        <v>1356</v>
      </c>
      <c r="F3264" s="29" t="s">
        <v>1357</v>
      </c>
      <c r="G3264" s="29" t="s">
        <v>1975</v>
      </c>
      <c r="H3264" s="30">
        <v>43221</v>
      </c>
      <c r="I3264" s="30">
        <v>45291</v>
      </c>
      <c r="J3264" s="30" t="s">
        <v>1921</v>
      </c>
      <c r="K3264" s="29" t="s">
        <v>2401</v>
      </c>
      <c r="L3264" s="29" t="s">
        <v>2115</v>
      </c>
      <c r="M3264" s="29" t="s">
        <v>1978</v>
      </c>
      <c r="N3264" s="29" t="s">
        <v>1994</v>
      </c>
      <c r="O3264" s="29" t="s">
        <v>1995</v>
      </c>
      <c r="P3264" s="29" t="s">
        <v>1981</v>
      </c>
      <c r="Q3264" s="29" t="s">
        <v>1982</v>
      </c>
      <c r="R3264" s="30">
        <v>46174</v>
      </c>
      <c r="S3264" s="30"/>
      <c r="T3264" s="30">
        <v>46752</v>
      </c>
      <c r="U3264" s="30"/>
      <c r="V3264" s="29" t="s">
        <v>1983</v>
      </c>
      <c r="W3264" s="29" t="s">
        <v>1984</v>
      </c>
      <c r="X3264" s="30">
        <v>42491</v>
      </c>
      <c r="Y3264" s="29" t="s">
        <v>1985</v>
      </c>
    </row>
    <row r="3265" spans="1:25" x14ac:dyDescent="0.25">
      <c r="A3265" s="28" t="s">
        <v>2111</v>
      </c>
      <c r="B3265" s="29" t="s">
        <v>2112</v>
      </c>
      <c r="C3265" s="29" t="s">
        <v>1355</v>
      </c>
      <c r="D3265" s="29" t="s">
        <v>2464</v>
      </c>
      <c r="E3265" s="29" t="s">
        <v>1356</v>
      </c>
      <c r="F3265" s="29" t="s">
        <v>1357</v>
      </c>
      <c r="G3265" s="29" t="s">
        <v>1975</v>
      </c>
      <c r="H3265" s="30">
        <v>43221</v>
      </c>
      <c r="I3265" s="30">
        <v>45291</v>
      </c>
      <c r="J3265" s="30" t="s">
        <v>1921</v>
      </c>
      <c r="K3265" s="29" t="s">
        <v>2401</v>
      </c>
      <c r="L3265" s="29" t="s">
        <v>2115</v>
      </c>
      <c r="M3265" s="29" t="s">
        <v>1978</v>
      </c>
      <c r="N3265" s="29" t="s">
        <v>1996</v>
      </c>
      <c r="O3265" s="29" t="s">
        <v>1997</v>
      </c>
      <c r="P3265" s="29" t="s">
        <v>1981</v>
      </c>
      <c r="Q3265" s="29" t="s">
        <v>1982</v>
      </c>
      <c r="R3265" s="30">
        <v>46753</v>
      </c>
      <c r="S3265" s="30"/>
      <c r="T3265" s="30">
        <v>46783</v>
      </c>
      <c r="U3265" s="30"/>
      <c r="V3265" s="29" t="s">
        <v>1983</v>
      </c>
      <c r="W3265" s="29" t="s">
        <v>1984</v>
      </c>
      <c r="X3265" s="30">
        <v>42491</v>
      </c>
      <c r="Y3265" s="29" t="s">
        <v>1985</v>
      </c>
    </row>
    <row r="3266" spans="1:25" x14ac:dyDescent="0.25">
      <c r="A3266" s="28" t="s">
        <v>2111</v>
      </c>
      <c r="B3266" s="29" t="s">
        <v>2112</v>
      </c>
      <c r="C3266" s="29" t="s">
        <v>1373</v>
      </c>
      <c r="D3266" s="29" t="s">
        <v>2470</v>
      </c>
      <c r="E3266" s="29" t="s">
        <v>1374</v>
      </c>
      <c r="F3266" s="29" t="s">
        <v>1375</v>
      </c>
      <c r="G3266" s="29" t="s">
        <v>1975</v>
      </c>
      <c r="H3266" s="30">
        <v>43221</v>
      </c>
      <c r="I3266" s="30">
        <v>45291</v>
      </c>
      <c r="J3266" s="30" t="s">
        <v>1921</v>
      </c>
      <c r="K3266" s="29" t="s">
        <v>2401</v>
      </c>
      <c r="L3266" s="29" t="s">
        <v>2115</v>
      </c>
      <c r="M3266" s="29" t="s">
        <v>1978</v>
      </c>
      <c r="N3266" s="29" t="s">
        <v>1979</v>
      </c>
      <c r="O3266" s="29" t="s">
        <v>1980</v>
      </c>
      <c r="P3266" s="29" t="s">
        <v>1981</v>
      </c>
      <c r="Q3266" s="29" t="s">
        <v>1982</v>
      </c>
      <c r="R3266" s="30">
        <v>44637</v>
      </c>
      <c r="S3266" s="30">
        <v>44637</v>
      </c>
      <c r="T3266" s="30">
        <v>44854</v>
      </c>
      <c r="U3266" s="30">
        <v>44854</v>
      </c>
      <c r="V3266" s="29" t="s">
        <v>1983</v>
      </c>
      <c r="W3266" s="29" t="s">
        <v>1984</v>
      </c>
      <c r="X3266" s="30">
        <v>42370</v>
      </c>
      <c r="Y3266" s="29" t="s">
        <v>1985</v>
      </c>
    </row>
    <row r="3267" spans="1:25" x14ac:dyDescent="0.25">
      <c r="A3267" s="28" t="s">
        <v>2111</v>
      </c>
      <c r="B3267" s="29" t="s">
        <v>2112</v>
      </c>
      <c r="C3267" s="29" t="s">
        <v>1373</v>
      </c>
      <c r="D3267" s="29" t="s">
        <v>2470</v>
      </c>
      <c r="E3267" s="29" t="s">
        <v>1374</v>
      </c>
      <c r="F3267" s="29" t="s">
        <v>1375</v>
      </c>
      <c r="G3267" s="29" t="s">
        <v>1975</v>
      </c>
      <c r="H3267" s="30">
        <v>43221</v>
      </c>
      <c r="I3267" s="30">
        <v>45291</v>
      </c>
      <c r="J3267" s="30" t="s">
        <v>1921</v>
      </c>
      <c r="K3267" s="29" t="s">
        <v>2401</v>
      </c>
      <c r="L3267" s="29" t="s">
        <v>2115</v>
      </c>
      <c r="M3267" s="29" t="s">
        <v>1978</v>
      </c>
      <c r="N3267" s="29" t="s">
        <v>1986</v>
      </c>
      <c r="O3267" s="29" t="s">
        <v>1987</v>
      </c>
      <c r="P3267" s="29" t="s">
        <v>1981</v>
      </c>
      <c r="Q3267" s="29" t="s">
        <v>1982</v>
      </c>
      <c r="R3267" s="30">
        <v>44637</v>
      </c>
      <c r="S3267" s="30">
        <v>44637</v>
      </c>
      <c r="T3267" s="30">
        <v>44854</v>
      </c>
      <c r="U3267" s="30">
        <v>44854</v>
      </c>
      <c r="V3267" s="29" t="s">
        <v>1983</v>
      </c>
      <c r="W3267" s="29" t="s">
        <v>1984</v>
      </c>
      <c r="X3267" s="30">
        <v>42370</v>
      </c>
      <c r="Y3267" s="29" t="s">
        <v>1985</v>
      </c>
    </row>
    <row r="3268" spans="1:25" x14ac:dyDescent="0.25">
      <c r="A3268" s="28" t="s">
        <v>2111</v>
      </c>
      <c r="B3268" s="29" t="s">
        <v>2112</v>
      </c>
      <c r="C3268" s="29" t="s">
        <v>1373</v>
      </c>
      <c r="D3268" s="29" t="s">
        <v>2470</v>
      </c>
      <c r="E3268" s="29" t="s">
        <v>1374</v>
      </c>
      <c r="F3268" s="29" t="s">
        <v>1375</v>
      </c>
      <c r="G3268" s="29" t="s">
        <v>1975</v>
      </c>
      <c r="H3268" s="30">
        <v>43221</v>
      </c>
      <c r="I3268" s="30">
        <v>45291</v>
      </c>
      <c r="J3268" s="30" t="s">
        <v>1921</v>
      </c>
      <c r="K3268" s="29" t="s">
        <v>2401</v>
      </c>
      <c r="L3268" s="29" t="s">
        <v>2115</v>
      </c>
      <c r="M3268" s="29" t="s">
        <v>1978</v>
      </c>
      <c r="N3268" s="29" t="s">
        <v>1988</v>
      </c>
      <c r="O3268" s="29" t="s">
        <v>1989</v>
      </c>
      <c r="P3268" s="29" t="s">
        <v>1981</v>
      </c>
      <c r="Q3268" s="29" t="s">
        <v>1982</v>
      </c>
      <c r="R3268" s="30">
        <v>44861</v>
      </c>
      <c r="S3268" s="30">
        <v>44861</v>
      </c>
      <c r="T3268" s="30">
        <v>45073</v>
      </c>
      <c r="U3268" s="30">
        <v>45073</v>
      </c>
      <c r="V3268" s="29" t="s">
        <v>1983</v>
      </c>
      <c r="W3268" s="29" t="s">
        <v>1984</v>
      </c>
      <c r="X3268" s="30">
        <v>42370</v>
      </c>
      <c r="Y3268" s="29" t="s">
        <v>1985</v>
      </c>
    </row>
    <row r="3269" spans="1:25" x14ac:dyDescent="0.25">
      <c r="A3269" s="28" t="s">
        <v>2111</v>
      </c>
      <c r="B3269" s="29" t="s">
        <v>2112</v>
      </c>
      <c r="C3269" s="29" t="s">
        <v>1373</v>
      </c>
      <c r="D3269" s="29" t="s">
        <v>2470</v>
      </c>
      <c r="E3269" s="29" t="s">
        <v>1374</v>
      </c>
      <c r="F3269" s="29" t="s">
        <v>1375</v>
      </c>
      <c r="G3269" s="29" t="s">
        <v>1975</v>
      </c>
      <c r="H3269" s="30">
        <v>43221</v>
      </c>
      <c r="I3269" s="30">
        <v>45291</v>
      </c>
      <c r="J3269" s="30" t="s">
        <v>1921</v>
      </c>
      <c r="K3269" s="29" t="s">
        <v>2401</v>
      </c>
      <c r="L3269" s="29" t="s">
        <v>2115</v>
      </c>
      <c r="M3269" s="29" t="s">
        <v>1978</v>
      </c>
      <c r="N3269" s="29" t="s">
        <v>1990</v>
      </c>
      <c r="O3269" s="29" t="s">
        <v>1991</v>
      </c>
      <c r="P3269" s="29" t="s">
        <v>1981</v>
      </c>
      <c r="Q3269" s="29" t="s">
        <v>1982</v>
      </c>
      <c r="R3269" s="30">
        <v>45475</v>
      </c>
      <c r="S3269" s="30">
        <v>45475</v>
      </c>
      <c r="T3269" s="30">
        <v>45681</v>
      </c>
      <c r="U3269" s="30"/>
      <c r="V3269" s="29" t="s">
        <v>1983</v>
      </c>
      <c r="W3269" s="29" t="s">
        <v>1984</v>
      </c>
      <c r="X3269" s="30">
        <v>42370</v>
      </c>
      <c r="Y3269" s="29" t="s">
        <v>1985</v>
      </c>
    </row>
    <row r="3270" spans="1:25" x14ac:dyDescent="0.25">
      <c r="A3270" s="28" t="s">
        <v>2111</v>
      </c>
      <c r="B3270" s="29" t="s">
        <v>2112</v>
      </c>
      <c r="C3270" s="29" t="s">
        <v>1373</v>
      </c>
      <c r="D3270" s="29" t="s">
        <v>2470</v>
      </c>
      <c r="E3270" s="29" t="s">
        <v>1374</v>
      </c>
      <c r="F3270" s="29" t="s">
        <v>1375</v>
      </c>
      <c r="G3270" s="29" t="s">
        <v>1975</v>
      </c>
      <c r="H3270" s="30">
        <v>43221</v>
      </c>
      <c r="I3270" s="30">
        <v>45291</v>
      </c>
      <c r="J3270" s="30" t="s">
        <v>1921</v>
      </c>
      <c r="K3270" s="29" t="s">
        <v>2401</v>
      </c>
      <c r="L3270" s="29" t="s">
        <v>2115</v>
      </c>
      <c r="M3270" s="29" t="s">
        <v>1978</v>
      </c>
      <c r="N3270" s="29" t="s">
        <v>1992</v>
      </c>
      <c r="O3270" s="29" t="s">
        <v>1993</v>
      </c>
      <c r="P3270" s="29" t="s">
        <v>1981</v>
      </c>
      <c r="Q3270" s="29" t="s">
        <v>1982</v>
      </c>
      <c r="R3270" s="30">
        <v>45684</v>
      </c>
      <c r="S3270" s="30"/>
      <c r="T3270" s="30">
        <v>45723</v>
      </c>
      <c r="U3270" s="30"/>
      <c r="V3270" s="29" t="s">
        <v>1983</v>
      </c>
      <c r="W3270" s="29" t="s">
        <v>1984</v>
      </c>
      <c r="X3270" s="30">
        <v>42370</v>
      </c>
      <c r="Y3270" s="29" t="s">
        <v>1985</v>
      </c>
    </row>
    <row r="3271" spans="1:25" x14ac:dyDescent="0.25">
      <c r="A3271" s="28" t="s">
        <v>2111</v>
      </c>
      <c r="B3271" s="29" t="s">
        <v>2112</v>
      </c>
      <c r="C3271" s="29" t="s">
        <v>1373</v>
      </c>
      <c r="D3271" s="29" t="s">
        <v>2470</v>
      </c>
      <c r="E3271" s="29" t="s">
        <v>1374</v>
      </c>
      <c r="F3271" s="29" t="s">
        <v>1375</v>
      </c>
      <c r="G3271" s="29" t="s">
        <v>1975</v>
      </c>
      <c r="H3271" s="30">
        <v>43221</v>
      </c>
      <c r="I3271" s="30">
        <v>45291</v>
      </c>
      <c r="J3271" s="30" t="s">
        <v>1921</v>
      </c>
      <c r="K3271" s="29" t="s">
        <v>2401</v>
      </c>
      <c r="L3271" s="29" t="s">
        <v>2115</v>
      </c>
      <c r="M3271" s="29" t="s">
        <v>1978</v>
      </c>
      <c r="N3271" s="29" t="s">
        <v>1994</v>
      </c>
      <c r="O3271" s="29" t="s">
        <v>1995</v>
      </c>
      <c r="P3271" s="29" t="s">
        <v>1981</v>
      </c>
      <c r="Q3271" s="29" t="s">
        <v>1982</v>
      </c>
      <c r="R3271" s="30">
        <v>45726</v>
      </c>
      <c r="S3271" s="30"/>
      <c r="T3271" s="30">
        <v>46295</v>
      </c>
      <c r="U3271" s="30"/>
      <c r="V3271" s="29" t="s">
        <v>1983</v>
      </c>
      <c r="W3271" s="29" t="s">
        <v>1984</v>
      </c>
      <c r="X3271" s="30">
        <v>42370</v>
      </c>
      <c r="Y3271" s="29" t="s">
        <v>1985</v>
      </c>
    </row>
    <row r="3272" spans="1:25" x14ac:dyDescent="0.25">
      <c r="A3272" s="28" t="s">
        <v>2111</v>
      </c>
      <c r="B3272" s="29" t="s">
        <v>2112</v>
      </c>
      <c r="C3272" s="29" t="s">
        <v>1373</v>
      </c>
      <c r="D3272" s="29" t="s">
        <v>2470</v>
      </c>
      <c r="E3272" s="29" t="s">
        <v>1374</v>
      </c>
      <c r="F3272" s="29" t="s">
        <v>1375</v>
      </c>
      <c r="G3272" s="29" t="s">
        <v>1975</v>
      </c>
      <c r="H3272" s="30">
        <v>43221</v>
      </c>
      <c r="I3272" s="30">
        <v>45291</v>
      </c>
      <c r="J3272" s="30" t="s">
        <v>1921</v>
      </c>
      <c r="K3272" s="29" t="s">
        <v>2401</v>
      </c>
      <c r="L3272" s="29" t="s">
        <v>2115</v>
      </c>
      <c r="M3272" s="29" t="s">
        <v>1978</v>
      </c>
      <c r="N3272" s="29" t="s">
        <v>1996</v>
      </c>
      <c r="O3272" s="29" t="s">
        <v>1997</v>
      </c>
      <c r="P3272" s="29" t="s">
        <v>1981</v>
      </c>
      <c r="Q3272" s="29" t="s">
        <v>1982</v>
      </c>
      <c r="R3272" s="30">
        <v>46296</v>
      </c>
      <c r="S3272" s="30"/>
      <c r="T3272" s="30">
        <v>46353</v>
      </c>
      <c r="U3272" s="30"/>
      <c r="V3272" s="29" t="s">
        <v>1983</v>
      </c>
      <c r="W3272" s="29" t="s">
        <v>1984</v>
      </c>
      <c r="X3272" s="30">
        <v>42370</v>
      </c>
      <c r="Y3272" s="29" t="s">
        <v>1985</v>
      </c>
    </row>
    <row r="3273" spans="1:25" x14ac:dyDescent="0.25">
      <c r="A3273" s="28" t="s">
        <v>2111</v>
      </c>
      <c r="B3273" s="29" t="s">
        <v>2112</v>
      </c>
      <c r="C3273" s="29" t="s">
        <v>1358</v>
      </c>
      <c r="D3273" s="29" t="s">
        <v>2465</v>
      </c>
      <c r="E3273" s="29" t="s">
        <v>1359</v>
      </c>
      <c r="F3273" s="29" t="s">
        <v>1360</v>
      </c>
      <c r="G3273" s="29" t="s">
        <v>1975</v>
      </c>
      <c r="H3273" s="30">
        <v>43221</v>
      </c>
      <c r="I3273" s="30">
        <v>45291</v>
      </c>
      <c r="J3273" s="30" t="s">
        <v>1921</v>
      </c>
      <c r="K3273" s="29" t="s">
        <v>2401</v>
      </c>
      <c r="L3273" s="29" t="s">
        <v>2115</v>
      </c>
      <c r="M3273" s="29" t="s">
        <v>1978</v>
      </c>
      <c r="N3273" s="29" t="s">
        <v>1979</v>
      </c>
      <c r="O3273" s="29" t="s">
        <v>1980</v>
      </c>
      <c r="P3273" s="29" t="s">
        <v>1981</v>
      </c>
      <c r="Q3273" s="29" t="s">
        <v>1982</v>
      </c>
      <c r="R3273" s="30">
        <v>44757</v>
      </c>
      <c r="S3273" s="30">
        <v>44757</v>
      </c>
      <c r="T3273" s="30">
        <v>44788</v>
      </c>
      <c r="U3273" s="30">
        <v>44839</v>
      </c>
      <c r="V3273" s="29" t="s">
        <v>1983</v>
      </c>
      <c r="W3273" s="29" t="s">
        <v>1984</v>
      </c>
      <c r="X3273" s="30">
        <v>42491</v>
      </c>
      <c r="Y3273" s="29" t="s">
        <v>1985</v>
      </c>
    </row>
    <row r="3274" spans="1:25" x14ac:dyDescent="0.25">
      <c r="A3274" s="28" t="s">
        <v>2111</v>
      </c>
      <c r="B3274" s="29" t="s">
        <v>2112</v>
      </c>
      <c r="C3274" s="29" t="s">
        <v>1358</v>
      </c>
      <c r="D3274" s="29" t="s">
        <v>2465</v>
      </c>
      <c r="E3274" s="29" t="s">
        <v>1359</v>
      </c>
      <c r="F3274" s="29" t="s">
        <v>1360</v>
      </c>
      <c r="G3274" s="29" t="s">
        <v>1975</v>
      </c>
      <c r="H3274" s="30">
        <v>43221</v>
      </c>
      <c r="I3274" s="30">
        <v>45291</v>
      </c>
      <c r="J3274" s="30" t="s">
        <v>1921</v>
      </c>
      <c r="K3274" s="29" t="s">
        <v>2401</v>
      </c>
      <c r="L3274" s="29" t="s">
        <v>2115</v>
      </c>
      <c r="M3274" s="29" t="s">
        <v>1978</v>
      </c>
      <c r="N3274" s="29" t="s">
        <v>1986</v>
      </c>
      <c r="O3274" s="29" t="s">
        <v>1987</v>
      </c>
      <c r="P3274" s="29" t="s">
        <v>1981</v>
      </c>
      <c r="Q3274" s="29" t="s">
        <v>1982</v>
      </c>
      <c r="R3274" s="30">
        <v>44788</v>
      </c>
      <c r="S3274" s="30">
        <v>44757</v>
      </c>
      <c r="T3274" s="30">
        <v>44834</v>
      </c>
      <c r="U3274" s="30">
        <v>44839</v>
      </c>
      <c r="V3274" s="29" t="s">
        <v>1983</v>
      </c>
      <c r="W3274" s="29" t="s">
        <v>1984</v>
      </c>
      <c r="X3274" s="30">
        <v>42491</v>
      </c>
      <c r="Y3274" s="29" t="s">
        <v>1985</v>
      </c>
    </row>
    <row r="3275" spans="1:25" x14ac:dyDescent="0.25">
      <c r="A3275" s="28" t="s">
        <v>2111</v>
      </c>
      <c r="B3275" s="29" t="s">
        <v>2112</v>
      </c>
      <c r="C3275" s="29" t="s">
        <v>1358</v>
      </c>
      <c r="D3275" s="29" t="s">
        <v>2465</v>
      </c>
      <c r="E3275" s="29" t="s">
        <v>1359</v>
      </c>
      <c r="F3275" s="29" t="s">
        <v>1360</v>
      </c>
      <c r="G3275" s="29" t="s">
        <v>1975</v>
      </c>
      <c r="H3275" s="30">
        <v>43221</v>
      </c>
      <c r="I3275" s="30">
        <v>45291</v>
      </c>
      <c r="J3275" s="30" t="s">
        <v>1921</v>
      </c>
      <c r="K3275" s="29" t="s">
        <v>2401</v>
      </c>
      <c r="L3275" s="29" t="s">
        <v>2115</v>
      </c>
      <c r="M3275" s="29" t="s">
        <v>1978</v>
      </c>
      <c r="N3275" s="29" t="s">
        <v>1988</v>
      </c>
      <c r="O3275" s="29" t="s">
        <v>1989</v>
      </c>
      <c r="P3275" s="29" t="s">
        <v>1981</v>
      </c>
      <c r="Q3275" s="29" t="s">
        <v>1982</v>
      </c>
      <c r="R3275" s="30">
        <v>44839</v>
      </c>
      <c r="S3275" s="30">
        <v>44844</v>
      </c>
      <c r="T3275" s="30">
        <v>44926</v>
      </c>
      <c r="U3275" s="30">
        <v>44907</v>
      </c>
      <c r="V3275" s="29" t="s">
        <v>1983</v>
      </c>
      <c r="W3275" s="29" t="s">
        <v>1984</v>
      </c>
      <c r="X3275" s="30">
        <v>42491</v>
      </c>
      <c r="Y3275" s="29" t="s">
        <v>1985</v>
      </c>
    </row>
    <row r="3276" spans="1:25" x14ac:dyDescent="0.25">
      <c r="A3276" s="28" t="s">
        <v>2111</v>
      </c>
      <c r="B3276" s="29" t="s">
        <v>2112</v>
      </c>
      <c r="C3276" s="29" t="s">
        <v>1358</v>
      </c>
      <c r="D3276" s="29" t="s">
        <v>2465</v>
      </c>
      <c r="E3276" s="29" t="s">
        <v>1359</v>
      </c>
      <c r="F3276" s="29" t="s">
        <v>1360</v>
      </c>
      <c r="G3276" s="29" t="s">
        <v>1975</v>
      </c>
      <c r="H3276" s="30">
        <v>43221</v>
      </c>
      <c r="I3276" s="30">
        <v>45291</v>
      </c>
      <c r="J3276" s="30" t="s">
        <v>1921</v>
      </c>
      <c r="K3276" s="29" t="s">
        <v>2401</v>
      </c>
      <c r="L3276" s="29" t="s">
        <v>2115</v>
      </c>
      <c r="M3276" s="29" t="s">
        <v>1978</v>
      </c>
      <c r="N3276" s="29" t="s">
        <v>1990</v>
      </c>
      <c r="O3276" s="29" t="s">
        <v>1991</v>
      </c>
      <c r="P3276" s="29" t="s">
        <v>1981</v>
      </c>
      <c r="Q3276" s="29" t="s">
        <v>1982</v>
      </c>
      <c r="R3276" s="30">
        <v>45366</v>
      </c>
      <c r="S3276" s="30">
        <v>45384</v>
      </c>
      <c r="T3276" s="30">
        <v>45488</v>
      </c>
      <c r="U3276" s="30">
        <v>45446</v>
      </c>
      <c r="V3276" s="29" t="s">
        <v>1983</v>
      </c>
      <c r="W3276" s="29" t="s">
        <v>1984</v>
      </c>
      <c r="X3276" s="30">
        <v>42491</v>
      </c>
      <c r="Y3276" s="29" t="s">
        <v>1985</v>
      </c>
    </row>
    <row r="3277" spans="1:25" x14ac:dyDescent="0.25">
      <c r="A3277" s="28" t="s">
        <v>2111</v>
      </c>
      <c r="B3277" s="29" t="s">
        <v>2112</v>
      </c>
      <c r="C3277" s="29" t="s">
        <v>1358</v>
      </c>
      <c r="D3277" s="29" t="s">
        <v>2465</v>
      </c>
      <c r="E3277" s="29" t="s">
        <v>1359</v>
      </c>
      <c r="F3277" s="29" t="s">
        <v>1360</v>
      </c>
      <c r="G3277" s="29" t="s">
        <v>1975</v>
      </c>
      <c r="H3277" s="30">
        <v>43221</v>
      </c>
      <c r="I3277" s="30">
        <v>45291</v>
      </c>
      <c r="J3277" s="30" t="s">
        <v>1921</v>
      </c>
      <c r="K3277" s="29" t="s">
        <v>2401</v>
      </c>
      <c r="L3277" s="29" t="s">
        <v>2115</v>
      </c>
      <c r="M3277" s="29" t="s">
        <v>1978</v>
      </c>
      <c r="N3277" s="29" t="s">
        <v>1992</v>
      </c>
      <c r="O3277" s="29" t="s">
        <v>1993</v>
      </c>
      <c r="P3277" s="29" t="s">
        <v>1981</v>
      </c>
      <c r="Q3277" s="29" t="s">
        <v>1982</v>
      </c>
      <c r="R3277" s="30">
        <v>45689</v>
      </c>
      <c r="S3277" s="30"/>
      <c r="T3277" s="30">
        <v>45901</v>
      </c>
      <c r="U3277" s="30"/>
      <c r="V3277" s="29" t="s">
        <v>1983</v>
      </c>
      <c r="W3277" s="29" t="s">
        <v>1984</v>
      </c>
      <c r="X3277" s="30">
        <v>42491</v>
      </c>
      <c r="Y3277" s="29" t="s">
        <v>1985</v>
      </c>
    </row>
    <row r="3278" spans="1:25" x14ac:dyDescent="0.25">
      <c r="A3278" s="28" t="s">
        <v>2111</v>
      </c>
      <c r="B3278" s="29" t="s">
        <v>2112</v>
      </c>
      <c r="C3278" s="29" t="s">
        <v>1358</v>
      </c>
      <c r="D3278" s="29" t="s">
        <v>2465</v>
      </c>
      <c r="E3278" s="29" t="s">
        <v>1359</v>
      </c>
      <c r="F3278" s="29" t="s">
        <v>1360</v>
      </c>
      <c r="G3278" s="29" t="s">
        <v>1975</v>
      </c>
      <c r="H3278" s="30">
        <v>43221</v>
      </c>
      <c r="I3278" s="30">
        <v>45291</v>
      </c>
      <c r="J3278" s="30" t="s">
        <v>1921</v>
      </c>
      <c r="K3278" s="29" t="s">
        <v>2401</v>
      </c>
      <c r="L3278" s="29" t="s">
        <v>2115</v>
      </c>
      <c r="M3278" s="29" t="s">
        <v>1978</v>
      </c>
      <c r="N3278" s="29" t="s">
        <v>1994</v>
      </c>
      <c r="O3278" s="29" t="s">
        <v>1995</v>
      </c>
      <c r="P3278" s="29" t="s">
        <v>1981</v>
      </c>
      <c r="Q3278" s="29" t="s">
        <v>1982</v>
      </c>
      <c r="R3278" s="30">
        <v>45689</v>
      </c>
      <c r="S3278" s="30"/>
      <c r="T3278" s="30">
        <v>45901</v>
      </c>
      <c r="U3278" s="30"/>
      <c r="V3278" s="29" t="s">
        <v>1983</v>
      </c>
      <c r="W3278" s="29" t="s">
        <v>1984</v>
      </c>
      <c r="X3278" s="30">
        <v>42491</v>
      </c>
      <c r="Y3278" s="29" t="s">
        <v>1985</v>
      </c>
    </row>
    <row r="3279" spans="1:25" x14ac:dyDescent="0.25">
      <c r="A3279" s="28" t="s">
        <v>2111</v>
      </c>
      <c r="B3279" s="29" t="s">
        <v>2112</v>
      </c>
      <c r="C3279" s="29" t="s">
        <v>1358</v>
      </c>
      <c r="D3279" s="29" t="s">
        <v>2465</v>
      </c>
      <c r="E3279" s="29" t="s">
        <v>1359</v>
      </c>
      <c r="F3279" s="29" t="s">
        <v>1360</v>
      </c>
      <c r="G3279" s="29" t="s">
        <v>1975</v>
      </c>
      <c r="H3279" s="30">
        <v>43221</v>
      </c>
      <c r="I3279" s="30">
        <v>45291</v>
      </c>
      <c r="J3279" s="30" t="s">
        <v>1921</v>
      </c>
      <c r="K3279" s="29" t="s">
        <v>2401</v>
      </c>
      <c r="L3279" s="29" t="s">
        <v>2115</v>
      </c>
      <c r="M3279" s="29" t="s">
        <v>1978</v>
      </c>
      <c r="N3279" s="29" t="s">
        <v>1996</v>
      </c>
      <c r="O3279" s="29" t="s">
        <v>1997</v>
      </c>
      <c r="P3279" s="29" t="s">
        <v>1981</v>
      </c>
      <c r="Q3279" s="29" t="s">
        <v>1982</v>
      </c>
      <c r="R3279" s="30">
        <v>45902</v>
      </c>
      <c r="S3279" s="30"/>
      <c r="T3279" s="30">
        <v>45932</v>
      </c>
      <c r="U3279" s="30"/>
      <c r="V3279" s="29" t="s">
        <v>1983</v>
      </c>
      <c r="W3279" s="29" t="s">
        <v>1984</v>
      </c>
      <c r="X3279" s="30">
        <v>42491</v>
      </c>
      <c r="Y3279" s="29" t="s">
        <v>1985</v>
      </c>
    </row>
    <row r="3280" spans="1:25" x14ac:dyDescent="0.25">
      <c r="A3280" s="28" t="s">
        <v>2111</v>
      </c>
      <c r="B3280" s="29" t="s">
        <v>2112</v>
      </c>
      <c r="C3280" s="29" t="s">
        <v>1361</v>
      </c>
      <c r="D3280" s="29" t="s">
        <v>2466</v>
      </c>
      <c r="E3280" s="29" t="s">
        <v>1362</v>
      </c>
      <c r="F3280" s="29" t="s">
        <v>1363</v>
      </c>
      <c r="G3280" s="29" t="s">
        <v>1975</v>
      </c>
      <c r="H3280" s="30">
        <v>43221</v>
      </c>
      <c r="I3280" s="30">
        <v>45291</v>
      </c>
      <c r="J3280" s="30" t="s">
        <v>1921</v>
      </c>
      <c r="K3280" s="29" t="s">
        <v>2401</v>
      </c>
      <c r="L3280" s="29" t="s">
        <v>2115</v>
      </c>
      <c r="M3280" s="29" t="s">
        <v>1978</v>
      </c>
      <c r="N3280" s="29" t="s">
        <v>1979</v>
      </c>
      <c r="O3280" s="29" t="s">
        <v>1980</v>
      </c>
      <c r="P3280" s="29" t="s">
        <v>1981</v>
      </c>
      <c r="Q3280" s="29" t="s">
        <v>1982</v>
      </c>
      <c r="R3280" s="30">
        <v>44757</v>
      </c>
      <c r="S3280" s="30">
        <v>44757</v>
      </c>
      <c r="T3280" s="30">
        <v>44788</v>
      </c>
      <c r="U3280" s="30">
        <v>44839</v>
      </c>
      <c r="V3280" s="29" t="s">
        <v>1983</v>
      </c>
      <c r="W3280" s="29" t="s">
        <v>1984</v>
      </c>
      <c r="X3280" s="30">
        <v>42491</v>
      </c>
      <c r="Y3280" s="29" t="s">
        <v>1985</v>
      </c>
    </row>
    <row r="3281" spans="1:25" x14ac:dyDescent="0.25">
      <c r="A3281" s="28" t="s">
        <v>2111</v>
      </c>
      <c r="B3281" s="29" t="s">
        <v>2112</v>
      </c>
      <c r="C3281" s="29" t="s">
        <v>1361</v>
      </c>
      <c r="D3281" s="29" t="s">
        <v>2466</v>
      </c>
      <c r="E3281" s="29" t="s">
        <v>1362</v>
      </c>
      <c r="F3281" s="29" t="s">
        <v>1363</v>
      </c>
      <c r="G3281" s="29" t="s">
        <v>1975</v>
      </c>
      <c r="H3281" s="30">
        <v>43221</v>
      </c>
      <c r="I3281" s="30">
        <v>45291</v>
      </c>
      <c r="J3281" s="30" t="s">
        <v>1921</v>
      </c>
      <c r="K3281" s="29" t="s">
        <v>2401</v>
      </c>
      <c r="L3281" s="29" t="s">
        <v>2115</v>
      </c>
      <c r="M3281" s="29" t="s">
        <v>1978</v>
      </c>
      <c r="N3281" s="29" t="s">
        <v>1986</v>
      </c>
      <c r="O3281" s="29" t="s">
        <v>1987</v>
      </c>
      <c r="P3281" s="29" t="s">
        <v>1981</v>
      </c>
      <c r="Q3281" s="29" t="s">
        <v>1982</v>
      </c>
      <c r="R3281" s="30">
        <v>44788</v>
      </c>
      <c r="S3281" s="30">
        <v>44757</v>
      </c>
      <c r="T3281" s="30">
        <v>44834</v>
      </c>
      <c r="U3281" s="30">
        <v>44839</v>
      </c>
      <c r="V3281" s="29" t="s">
        <v>1983</v>
      </c>
      <c r="W3281" s="29" t="s">
        <v>1984</v>
      </c>
      <c r="X3281" s="30">
        <v>42491</v>
      </c>
      <c r="Y3281" s="29" t="s">
        <v>1985</v>
      </c>
    </row>
    <row r="3282" spans="1:25" x14ac:dyDescent="0.25">
      <c r="A3282" s="28" t="s">
        <v>2111</v>
      </c>
      <c r="B3282" s="29" t="s">
        <v>2112</v>
      </c>
      <c r="C3282" s="29" t="s">
        <v>1361</v>
      </c>
      <c r="D3282" s="29" t="s">
        <v>2466</v>
      </c>
      <c r="E3282" s="29" t="s">
        <v>1362</v>
      </c>
      <c r="F3282" s="29" t="s">
        <v>1363</v>
      </c>
      <c r="G3282" s="29" t="s">
        <v>1975</v>
      </c>
      <c r="H3282" s="30">
        <v>43221</v>
      </c>
      <c r="I3282" s="30">
        <v>45291</v>
      </c>
      <c r="J3282" s="30" t="s">
        <v>1921</v>
      </c>
      <c r="K3282" s="29" t="s">
        <v>2401</v>
      </c>
      <c r="L3282" s="29" t="s">
        <v>2115</v>
      </c>
      <c r="M3282" s="29" t="s">
        <v>1978</v>
      </c>
      <c r="N3282" s="29" t="s">
        <v>1988</v>
      </c>
      <c r="O3282" s="29" t="s">
        <v>1989</v>
      </c>
      <c r="P3282" s="29" t="s">
        <v>1981</v>
      </c>
      <c r="Q3282" s="29" t="s">
        <v>1982</v>
      </c>
      <c r="R3282" s="30">
        <v>44839</v>
      </c>
      <c r="S3282" s="30">
        <v>44844</v>
      </c>
      <c r="T3282" s="30">
        <v>44926</v>
      </c>
      <c r="U3282" s="30">
        <v>44907</v>
      </c>
      <c r="V3282" s="29" t="s">
        <v>1983</v>
      </c>
      <c r="W3282" s="29" t="s">
        <v>1984</v>
      </c>
      <c r="X3282" s="30">
        <v>42491</v>
      </c>
      <c r="Y3282" s="29" t="s">
        <v>1985</v>
      </c>
    </row>
    <row r="3283" spans="1:25" x14ac:dyDescent="0.25">
      <c r="A3283" s="28" t="s">
        <v>2111</v>
      </c>
      <c r="B3283" s="29" t="s">
        <v>2112</v>
      </c>
      <c r="C3283" s="29" t="s">
        <v>1361</v>
      </c>
      <c r="D3283" s="29" t="s">
        <v>2466</v>
      </c>
      <c r="E3283" s="29" t="s">
        <v>1362</v>
      </c>
      <c r="F3283" s="29" t="s">
        <v>1363</v>
      </c>
      <c r="G3283" s="29" t="s">
        <v>1975</v>
      </c>
      <c r="H3283" s="30">
        <v>43221</v>
      </c>
      <c r="I3283" s="30">
        <v>45291</v>
      </c>
      <c r="J3283" s="30" t="s">
        <v>1921</v>
      </c>
      <c r="K3283" s="29" t="s">
        <v>2401</v>
      </c>
      <c r="L3283" s="29" t="s">
        <v>2115</v>
      </c>
      <c r="M3283" s="29" t="s">
        <v>1978</v>
      </c>
      <c r="N3283" s="29" t="s">
        <v>1990</v>
      </c>
      <c r="O3283" s="29" t="s">
        <v>1991</v>
      </c>
      <c r="P3283" s="29" t="s">
        <v>1981</v>
      </c>
      <c r="Q3283" s="29" t="s">
        <v>1982</v>
      </c>
      <c r="R3283" s="30">
        <v>45366</v>
      </c>
      <c r="S3283" s="30">
        <v>45384</v>
      </c>
      <c r="T3283" s="30">
        <v>45488</v>
      </c>
      <c r="U3283" s="30">
        <v>45446</v>
      </c>
      <c r="V3283" s="29" t="s">
        <v>1983</v>
      </c>
      <c r="W3283" s="29" t="s">
        <v>1984</v>
      </c>
      <c r="X3283" s="30">
        <v>42491</v>
      </c>
      <c r="Y3283" s="29" t="s">
        <v>1985</v>
      </c>
    </row>
    <row r="3284" spans="1:25" x14ac:dyDescent="0.25">
      <c r="A3284" s="28" t="s">
        <v>2111</v>
      </c>
      <c r="B3284" s="29" t="s">
        <v>2112</v>
      </c>
      <c r="C3284" s="29" t="s">
        <v>1361</v>
      </c>
      <c r="D3284" s="29" t="s">
        <v>2466</v>
      </c>
      <c r="E3284" s="29" t="s">
        <v>1362</v>
      </c>
      <c r="F3284" s="29" t="s">
        <v>1363</v>
      </c>
      <c r="G3284" s="29" t="s">
        <v>1975</v>
      </c>
      <c r="H3284" s="30">
        <v>43221</v>
      </c>
      <c r="I3284" s="30">
        <v>45291</v>
      </c>
      <c r="J3284" s="30" t="s">
        <v>1921</v>
      </c>
      <c r="K3284" s="29" t="s">
        <v>2401</v>
      </c>
      <c r="L3284" s="29" t="s">
        <v>2115</v>
      </c>
      <c r="M3284" s="29" t="s">
        <v>1978</v>
      </c>
      <c r="N3284" s="29" t="s">
        <v>1992</v>
      </c>
      <c r="O3284" s="29" t="s">
        <v>1993</v>
      </c>
      <c r="P3284" s="29" t="s">
        <v>1981</v>
      </c>
      <c r="Q3284" s="29" t="s">
        <v>1982</v>
      </c>
      <c r="R3284" s="30">
        <v>45689</v>
      </c>
      <c r="S3284" s="30"/>
      <c r="T3284" s="30">
        <v>45901</v>
      </c>
      <c r="U3284" s="30"/>
      <c r="V3284" s="29" t="s">
        <v>1983</v>
      </c>
      <c r="W3284" s="29" t="s">
        <v>1984</v>
      </c>
      <c r="X3284" s="30">
        <v>42491</v>
      </c>
      <c r="Y3284" s="29" t="s">
        <v>1985</v>
      </c>
    </row>
    <row r="3285" spans="1:25" x14ac:dyDescent="0.25">
      <c r="A3285" s="28" t="s">
        <v>2111</v>
      </c>
      <c r="B3285" s="29" t="s">
        <v>2112</v>
      </c>
      <c r="C3285" s="29" t="s">
        <v>1361</v>
      </c>
      <c r="D3285" s="29" t="s">
        <v>2466</v>
      </c>
      <c r="E3285" s="29" t="s">
        <v>1362</v>
      </c>
      <c r="F3285" s="29" t="s">
        <v>1363</v>
      </c>
      <c r="G3285" s="29" t="s">
        <v>1975</v>
      </c>
      <c r="H3285" s="30">
        <v>43221</v>
      </c>
      <c r="I3285" s="30">
        <v>45291</v>
      </c>
      <c r="J3285" s="30" t="s">
        <v>1921</v>
      </c>
      <c r="K3285" s="29" t="s">
        <v>2401</v>
      </c>
      <c r="L3285" s="29" t="s">
        <v>2115</v>
      </c>
      <c r="M3285" s="29" t="s">
        <v>1978</v>
      </c>
      <c r="N3285" s="29" t="s">
        <v>1994</v>
      </c>
      <c r="O3285" s="29" t="s">
        <v>1995</v>
      </c>
      <c r="P3285" s="29" t="s">
        <v>1981</v>
      </c>
      <c r="Q3285" s="29" t="s">
        <v>1982</v>
      </c>
      <c r="R3285" s="30">
        <v>45689</v>
      </c>
      <c r="S3285" s="30"/>
      <c r="T3285" s="30">
        <v>45901</v>
      </c>
      <c r="U3285" s="30"/>
      <c r="V3285" s="29" t="s">
        <v>1983</v>
      </c>
      <c r="W3285" s="29" t="s">
        <v>1984</v>
      </c>
      <c r="X3285" s="30">
        <v>42491</v>
      </c>
      <c r="Y3285" s="29" t="s">
        <v>1985</v>
      </c>
    </row>
    <row r="3286" spans="1:25" x14ac:dyDescent="0.25">
      <c r="A3286" s="28" t="s">
        <v>2111</v>
      </c>
      <c r="B3286" s="29" t="s">
        <v>2112</v>
      </c>
      <c r="C3286" s="29" t="s">
        <v>1361</v>
      </c>
      <c r="D3286" s="29" t="s">
        <v>2466</v>
      </c>
      <c r="E3286" s="29" t="s">
        <v>1362</v>
      </c>
      <c r="F3286" s="29" t="s">
        <v>1363</v>
      </c>
      <c r="G3286" s="29" t="s">
        <v>1975</v>
      </c>
      <c r="H3286" s="30">
        <v>43221</v>
      </c>
      <c r="I3286" s="30">
        <v>45291</v>
      </c>
      <c r="J3286" s="30" t="s">
        <v>1921</v>
      </c>
      <c r="K3286" s="29" t="s">
        <v>2401</v>
      </c>
      <c r="L3286" s="29" t="s">
        <v>2115</v>
      </c>
      <c r="M3286" s="29" t="s">
        <v>1978</v>
      </c>
      <c r="N3286" s="29" t="s">
        <v>1996</v>
      </c>
      <c r="O3286" s="29" t="s">
        <v>1997</v>
      </c>
      <c r="P3286" s="29" t="s">
        <v>1981</v>
      </c>
      <c r="Q3286" s="29" t="s">
        <v>1982</v>
      </c>
      <c r="R3286" s="30">
        <v>45902</v>
      </c>
      <c r="S3286" s="30"/>
      <c r="T3286" s="30">
        <v>45932</v>
      </c>
      <c r="U3286" s="30"/>
      <c r="V3286" s="29" t="s">
        <v>1983</v>
      </c>
      <c r="W3286" s="29" t="s">
        <v>1984</v>
      </c>
      <c r="X3286" s="30">
        <v>42491</v>
      </c>
      <c r="Y3286" s="29" t="s">
        <v>1985</v>
      </c>
    </row>
    <row r="3287" spans="1:25" x14ac:dyDescent="0.25">
      <c r="A3287" s="28" t="s">
        <v>2111</v>
      </c>
      <c r="B3287" s="29" t="s">
        <v>2112</v>
      </c>
      <c r="C3287" s="29" t="s">
        <v>1364</v>
      </c>
      <c r="D3287" s="29" t="s">
        <v>2467</v>
      </c>
      <c r="E3287" s="29" t="s">
        <v>1365</v>
      </c>
      <c r="F3287" s="29" t="s">
        <v>1366</v>
      </c>
      <c r="G3287" s="29" t="s">
        <v>1975</v>
      </c>
      <c r="H3287" s="30">
        <v>43221</v>
      </c>
      <c r="I3287" s="30">
        <v>45291</v>
      </c>
      <c r="J3287" s="30" t="s">
        <v>1921</v>
      </c>
      <c r="K3287" s="29" t="s">
        <v>2401</v>
      </c>
      <c r="L3287" s="29" t="s">
        <v>2115</v>
      </c>
      <c r="M3287" s="29" t="s">
        <v>1978</v>
      </c>
      <c r="N3287" s="29" t="s">
        <v>1979</v>
      </c>
      <c r="O3287" s="29" t="s">
        <v>1980</v>
      </c>
      <c r="P3287" s="29" t="s">
        <v>1981</v>
      </c>
      <c r="Q3287" s="29" t="s">
        <v>1982</v>
      </c>
      <c r="R3287" s="30">
        <v>44900</v>
      </c>
      <c r="S3287" s="30">
        <v>44900</v>
      </c>
      <c r="T3287" s="30">
        <v>45688</v>
      </c>
      <c r="U3287" s="30"/>
      <c r="V3287" s="29" t="s">
        <v>1983</v>
      </c>
      <c r="W3287" s="29" t="s">
        <v>1984</v>
      </c>
      <c r="X3287" s="30">
        <v>42491</v>
      </c>
      <c r="Y3287" s="29" t="s">
        <v>1985</v>
      </c>
    </row>
    <row r="3288" spans="1:25" x14ac:dyDescent="0.25">
      <c r="A3288" s="28" t="s">
        <v>2111</v>
      </c>
      <c r="B3288" s="29" t="s">
        <v>2112</v>
      </c>
      <c r="C3288" s="29" t="s">
        <v>1364</v>
      </c>
      <c r="D3288" s="29" t="s">
        <v>2467</v>
      </c>
      <c r="E3288" s="29" t="s">
        <v>1365</v>
      </c>
      <c r="F3288" s="29" t="s">
        <v>1366</v>
      </c>
      <c r="G3288" s="29" t="s">
        <v>1975</v>
      </c>
      <c r="H3288" s="30">
        <v>43221</v>
      </c>
      <c r="I3288" s="30">
        <v>45291</v>
      </c>
      <c r="J3288" s="30" t="s">
        <v>1921</v>
      </c>
      <c r="K3288" s="29" t="s">
        <v>2401</v>
      </c>
      <c r="L3288" s="29" t="s">
        <v>2115</v>
      </c>
      <c r="M3288" s="29" t="s">
        <v>1978</v>
      </c>
      <c r="N3288" s="29" t="s">
        <v>1986</v>
      </c>
      <c r="O3288" s="29" t="s">
        <v>1987</v>
      </c>
      <c r="P3288" s="29" t="s">
        <v>1981</v>
      </c>
      <c r="Q3288" s="29" t="s">
        <v>1982</v>
      </c>
      <c r="R3288" s="30">
        <v>44900</v>
      </c>
      <c r="S3288" s="30">
        <v>44900</v>
      </c>
      <c r="T3288" s="30">
        <v>45688</v>
      </c>
      <c r="U3288" s="30"/>
      <c r="V3288" s="29" t="s">
        <v>1983</v>
      </c>
      <c r="W3288" s="29" t="s">
        <v>1984</v>
      </c>
      <c r="X3288" s="30">
        <v>42491</v>
      </c>
      <c r="Y3288" s="29" t="s">
        <v>1985</v>
      </c>
    </row>
    <row r="3289" spans="1:25" x14ac:dyDescent="0.25">
      <c r="A3289" s="28" t="s">
        <v>2111</v>
      </c>
      <c r="B3289" s="29" t="s">
        <v>2112</v>
      </c>
      <c r="C3289" s="29" t="s">
        <v>1364</v>
      </c>
      <c r="D3289" s="29" t="s">
        <v>2467</v>
      </c>
      <c r="E3289" s="29" t="s">
        <v>1365</v>
      </c>
      <c r="F3289" s="29" t="s">
        <v>1366</v>
      </c>
      <c r="G3289" s="29" t="s">
        <v>1975</v>
      </c>
      <c r="H3289" s="30">
        <v>43221</v>
      </c>
      <c r="I3289" s="30">
        <v>45291</v>
      </c>
      <c r="J3289" s="30" t="s">
        <v>1921</v>
      </c>
      <c r="K3289" s="29" t="s">
        <v>2401</v>
      </c>
      <c r="L3289" s="29" t="s">
        <v>2115</v>
      </c>
      <c r="M3289" s="29" t="s">
        <v>1978</v>
      </c>
      <c r="N3289" s="29" t="s">
        <v>1988</v>
      </c>
      <c r="O3289" s="29" t="s">
        <v>1989</v>
      </c>
      <c r="P3289" s="29" t="s">
        <v>1981</v>
      </c>
      <c r="Q3289" s="29" t="s">
        <v>1982</v>
      </c>
      <c r="R3289" s="30">
        <v>45691</v>
      </c>
      <c r="S3289" s="30"/>
      <c r="T3289" s="30">
        <v>45747</v>
      </c>
      <c r="U3289" s="30"/>
      <c r="V3289" s="29" t="s">
        <v>1983</v>
      </c>
      <c r="W3289" s="29" t="s">
        <v>1984</v>
      </c>
      <c r="X3289" s="30">
        <v>42491</v>
      </c>
      <c r="Y3289" s="29" t="s">
        <v>1985</v>
      </c>
    </row>
    <row r="3290" spans="1:25" x14ac:dyDescent="0.25">
      <c r="A3290" s="28" t="s">
        <v>2111</v>
      </c>
      <c r="B3290" s="29" t="s">
        <v>2112</v>
      </c>
      <c r="C3290" s="29" t="s">
        <v>1364</v>
      </c>
      <c r="D3290" s="29" t="s">
        <v>2467</v>
      </c>
      <c r="E3290" s="29" t="s">
        <v>1365</v>
      </c>
      <c r="F3290" s="29" t="s">
        <v>1366</v>
      </c>
      <c r="G3290" s="29" t="s">
        <v>1975</v>
      </c>
      <c r="H3290" s="30">
        <v>43221</v>
      </c>
      <c r="I3290" s="30">
        <v>45291</v>
      </c>
      <c r="J3290" s="30" t="s">
        <v>1921</v>
      </c>
      <c r="K3290" s="29" t="s">
        <v>2401</v>
      </c>
      <c r="L3290" s="29" t="s">
        <v>2115</v>
      </c>
      <c r="M3290" s="29" t="s">
        <v>1978</v>
      </c>
      <c r="N3290" s="29" t="s">
        <v>1990</v>
      </c>
      <c r="O3290" s="29" t="s">
        <v>1991</v>
      </c>
      <c r="P3290" s="29" t="s">
        <v>1981</v>
      </c>
      <c r="Q3290" s="29" t="s">
        <v>1982</v>
      </c>
      <c r="R3290" s="30">
        <v>45748</v>
      </c>
      <c r="S3290" s="30"/>
      <c r="T3290" s="30">
        <v>45807</v>
      </c>
      <c r="U3290" s="30"/>
      <c r="V3290" s="29" t="s">
        <v>1983</v>
      </c>
      <c r="W3290" s="29" t="s">
        <v>1984</v>
      </c>
      <c r="X3290" s="30">
        <v>42491</v>
      </c>
      <c r="Y3290" s="29" t="s">
        <v>1985</v>
      </c>
    </row>
    <row r="3291" spans="1:25" x14ac:dyDescent="0.25">
      <c r="A3291" s="28" t="s">
        <v>2111</v>
      </c>
      <c r="B3291" s="29" t="s">
        <v>2112</v>
      </c>
      <c r="C3291" s="29" t="s">
        <v>1364</v>
      </c>
      <c r="D3291" s="29" t="s">
        <v>2467</v>
      </c>
      <c r="E3291" s="29" t="s">
        <v>1365</v>
      </c>
      <c r="F3291" s="29" t="s">
        <v>1366</v>
      </c>
      <c r="G3291" s="29" t="s">
        <v>1975</v>
      </c>
      <c r="H3291" s="30">
        <v>43221</v>
      </c>
      <c r="I3291" s="30">
        <v>45291</v>
      </c>
      <c r="J3291" s="30" t="s">
        <v>1921</v>
      </c>
      <c r="K3291" s="29" t="s">
        <v>2401</v>
      </c>
      <c r="L3291" s="29" t="s">
        <v>2115</v>
      </c>
      <c r="M3291" s="29" t="s">
        <v>1978</v>
      </c>
      <c r="N3291" s="29" t="s">
        <v>1992</v>
      </c>
      <c r="O3291" s="29" t="s">
        <v>1993</v>
      </c>
      <c r="P3291" s="29" t="s">
        <v>1981</v>
      </c>
      <c r="Q3291" s="29" t="s">
        <v>1982</v>
      </c>
      <c r="R3291" s="30">
        <v>45811</v>
      </c>
      <c r="S3291" s="30"/>
      <c r="T3291" s="30">
        <v>45869</v>
      </c>
      <c r="U3291" s="30"/>
      <c r="V3291" s="29" t="s">
        <v>1983</v>
      </c>
      <c r="W3291" s="29" t="s">
        <v>1984</v>
      </c>
      <c r="X3291" s="30">
        <v>42491</v>
      </c>
      <c r="Y3291" s="29" t="s">
        <v>1985</v>
      </c>
    </row>
    <row r="3292" spans="1:25" x14ac:dyDescent="0.25">
      <c r="A3292" s="28" t="s">
        <v>2111</v>
      </c>
      <c r="B3292" s="29" t="s">
        <v>2112</v>
      </c>
      <c r="C3292" s="29" t="s">
        <v>1364</v>
      </c>
      <c r="D3292" s="29" t="s">
        <v>2467</v>
      </c>
      <c r="E3292" s="29" t="s">
        <v>1365</v>
      </c>
      <c r="F3292" s="29" t="s">
        <v>1366</v>
      </c>
      <c r="G3292" s="29" t="s">
        <v>1975</v>
      </c>
      <c r="H3292" s="30">
        <v>43221</v>
      </c>
      <c r="I3292" s="30">
        <v>45291</v>
      </c>
      <c r="J3292" s="30" t="s">
        <v>1921</v>
      </c>
      <c r="K3292" s="29" t="s">
        <v>2401</v>
      </c>
      <c r="L3292" s="29" t="s">
        <v>2115</v>
      </c>
      <c r="M3292" s="29" t="s">
        <v>1978</v>
      </c>
      <c r="N3292" s="29" t="s">
        <v>1994</v>
      </c>
      <c r="O3292" s="29" t="s">
        <v>1995</v>
      </c>
      <c r="P3292" s="29" t="s">
        <v>1981</v>
      </c>
      <c r="Q3292" s="29" t="s">
        <v>1982</v>
      </c>
      <c r="R3292" s="30">
        <v>45870</v>
      </c>
      <c r="S3292" s="30"/>
      <c r="T3292" s="30">
        <v>46326</v>
      </c>
      <c r="U3292" s="30"/>
      <c r="V3292" s="29" t="s">
        <v>1983</v>
      </c>
      <c r="W3292" s="29" t="s">
        <v>1984</v>
      </c>
      <c r="X3292" s="30">
        <v>42491</v>
      </c>
      <c r="Y3292" s="29" t="s">
        <v>1985</v>
      </c>
    </row>
    <row r="3293" spans="1:25" x14ac:dyDescent="0.25">
      <c r="A3293" s="28" t="s">
        <v>2111</v>
      </c>
      <c r="B3293" s="29" t="s">
        <v>2112</v>
      </c>
      <c r="C3293" s="29" t="s">
        <v>1364</v>
      </c>
      <c r="D3293" s="29" t="s">
        <v>2467</v>
      </c>
      <c r="E3293" s="29" t="s">
        <v>1365</v>
      </c>
      <c r="F3293" s="29" t="s">
        <v>1366</v>
      </c>
      <c r="G3293" s="29" t="s">
        <v>1975</v>
      </c>
      <c r="H3293" s="30">
        <v>43221</v>
      </c>
      <c r="I3293" s="30">
        <v>45291</v>
      </c>
      <c r="J3293" s="30" t="s">
        <v>1921</v>
      </c>
      <c r="K3293" s="29" t="s">
        <v>2401</v>
      </c>
      <c r="L3293" s="29" t="s">
        <v>2115</v>
      </c>
      <c r="M3293" s="29" t="s">
        <v>1978</v>
      </c>
      <c r="N3293" s="29" t="s">
        <v>1996</v>
      </c>
      <c r="O3293" s="29" t="s">
        <v>1997</v>
      </c>
      <c r="P3293" s="29" t="s">
        <v>1981</v>
      </c>
      <c r="Q3293" s="29" t="s">
        <v>1982</v>
      </c>
      <c r="R3293" s="30">
        <v>46329</v>
      </c>
      <c r="S3293" s="30"/>
      <c r="T3293" s="30">
        <v>46387</v>
      </c>
      <c r="U3293" s="30"/>
      <c r="V3293" s="29" t="s">
        <v>1983</v>
      </c>
      <c r="W3293" s="29" t="s">
        <v>1984</v>
      </c>
      <c r="X3293" s="30">
        <v>42491</v>
      </c>
      <c r="Y3293" s="29" t="s">
        <v>1985</v>
      </c>
    </row>
    <row r="3294" spans="1:25" x14ac:dyDescent="0.25">
      <c r="A3294" s="28" t="s">
        <v>2111</v>
      </c>
      <c r="B3294" s="29" t="s">
        <v>2112</v>
      </c>
      <c r="C3294" s="29" t="s">
        <v>1367</v>
      </c>
      <c r="D3294" s="29" t="s">
        <v>2468</v>
      </c>
      <c r="E3294" s="29" t="s">
        <v>1368</v>
      </c>
      <c r="F3294" s="29" t="s">
        <v>1369</v>
      </c>
      <c r="G3294" s="29" t="s">
        <v>1975</v>
      </c>
      <c r="H3294" s="30">
        <v>43221</v>
      </c>
      <c r="I3294" s="30">
        <v>46022</v>
      </c>
      <c r="J3294" s="30" t="s">
        <v>1921</v>
      </c>
      <c r="K3294" s="29" t="s">
        <v>2401</v>
      </c>
      <c r="L3294" s="29" t="s">
        <v>2115</v>
      </c>
      <c r="M3294" s="29" t="s">
        <v>1978</v>
      </c>
      <c r="N3294" s="29" t="s">
        <v>1979</v>
      </c>
      <c r="O3294" s="29" t="s">
        <v>1980</v>
      </c>
      <c r="P3294" s="29" t="s">
        <v>1981</v>
      </c>
      <c r="Q3294" s="29" t="s">
        <v>1982</v>
      </c>
      <c r="R3294" s="30">
        <v>44484</v>
      </c>
      <c r="S3294" s="30">
        <v>44484</v>
      </c>
      <c r="T3294" s="30">
        <v>44637</v>
      </c>
      <c r="U3294" s="30">
        <v>44637</v>
      </c>
      <c r="V3294" s="29" t="s">
        <v>1983</v>
      </c>
      <c r="W3294" s="29" t="s">
        <v>1984</v>
      </c>
      <c r="X3294" s="30">
        <v>42491</v>
      </c>
      <c r="Y3294" s="29" t="s">
        <v>1985</v>
      </c>
    </row>
    <row r="3295" spans="1:25" x14ac:dyDescent="0.25">
      <c r="A3295" s="28" t="s">
        <v>2111</v>
      </c>
      <c r="B3295" s="29" t="s">
        <v>2112</v>
      </c>
      <c r="C3295" s="29" t="s">
        <v>1367</v>
      </c>
      <c r="D3295" s="29" t="s">
        <v>2468</v>
      </c>
      <c r="E3295" s="29" t="s">
        <v>1368</v>
      </c>
      <c r="F3295" s="29" t="s">
        <v>1369</v>
      </c>
      <c r="G3295" s="29" t="s">
        <v>1975</v>
      </c>
      <c r="H3295" s="30">
        <v>43221</v>
      </c>
      <c r="I3295" s="30">
        <v>46022</v>
      </c>
      <c r="J3295" s="30" t="s">
        <v>1921</v>
      </c>
      <c r="K3295" s="29" t="s">
        <v>2401</v>
      </c>
      <c r="L3295" s="29" t="s">
        <v>2115</v>
      </c>
      <c r="M3295" s="29" t="s">
        <v>1978</v>
      </c>
      <c r="N3295" s="29" t="s">
        <v>1986</v>
      </c>
      <c r="O3295" s="29" t="s">
        <v>1987</v>
      </c>
      <c r="P3295" s="29" t="s">
        <v>1981</v>
      </c>
      <c r="Q3295" s="29" t="s">
        <v>1982</v>
      </c>
      <c r="R3295" s="30">
        <v>44484</v>
      </c>
      <c r="S3295" s="30">
        <v>44484</v>
      </c>
      <c r="T3295" s="30">
        <v>44637</v>
      </c>
      <c r="U3295" s="30">
        <v>44637</v>
      </c>
      <c r="V3295" s="29" t="s">
        <v>1983</v>
      </c>
      <c r="W3295" s="29" t="s">
        <v>1984</v>
      </c>
      <c r="X3295" s="30">
        <v>42491</v>
      </c>
      <c r="Y3295" s="29" t="s">
        <v>1985</v>
      </c>
    </row>
    <row r="3296" spans="1:25" x14ac:dyDescent="0.25">
      <c r="A3296" s="28" t="s">
        <v>2111</v>
      </c>
      <c r="B3296" s="29" t="s">
        <v>2112</v>
      </c>
      <c r="C3296" s="29" t="s">
        <v>1367</v>
      </c>
      <c r="D3296" s="29" t="s">
        <v>2468</v>
      </c>
      <c r="E3296" s="29" t="s">
        <v>1368</v>
      </c>
      <c r="F3296" s="29" t="s">
        <v>1369</v>
      </c>
      <c r="G3296" s="29" t="s">
        <v>1975</v>
      </c>
      <c r="H3296" s="30">
        <v>43221</v>
      </c>
      <c r="I3296" s="30">
        <v>46022</v>
      </c>
      <c r="J3296" s="30" t="s">
        <v>1921</v>
      </c>
      <c r="K3296" s="29" t="s">
        <v>2401</v>
      </c>
      <c r="L3296" s="29" t="s">
        <v>2115</v>
      </c>
      <c r="M3296" s="29" t="s">
        <v>1978</v>
      </c>
      <c r="N3296" s="29" t="s">
        <v>1988</v>
      </c>
      <c r="O3296" s="29" t="s">
        <v>1989</v>
      </c>
      <c r="P3296" s="29" t="s">
        <v>1981</v>
      </c>
      <c r="Q3296" s="29" t="s">
        <v>1982</v>
      </c>
      <c r="R3296" s="30">
        <v>44707</v>
      </c>
      <c r="S3296" s="30">
        <v>44707</v>
      </c>
      <c r="T3296" s="30">
        <v>45138</v>
      </c>
      <c r="U3296" s="30">
        <v>45133</v>
      </c>
      <c r="V3296" s="29" t="s">
        <v>1983</v>
      </c>
      <c r="W3296" s="29" t="s">
        <v>1984</v>
      </c>
      <c r="X3296" s="30">
        <v>42491</v>
      </c>
      <c r="Y3296" s="29" t="s">
        <v>1985</v>
      </c>
    </row>
    <row r="3297" spans="1:25" x14ac:dyDescent="0.25">
      <c r="A3297" s="28" t="s">
        <v>2111</v>
      </c>
      <c r="B3297" s="29" t="s">
        <v>2112</v>
      </c>
      <c r="C3297" s="29" t="s">
        <v>1367</v>
      </c>
      <c r="D3297" s="29" t="s">
        <v>2468</v>
      </c>
      <c r="E3297" s="29" t="s">
        <v>1368</v>
      </c>
      <c r="F3297" s="29" t="s">
        <v>1369</v>
      </c>
      <c r="G3297" s="29" t="s">
        <v>1975</v>
      </c>
      <c r="H3297" s="30">
        <v>43221</v>
      </c>
      <c r="I3297" s="30">
        <v>46022</v>
      </c>
      <c r="J3297" s="30" t="s">
        <v>1921</v>
      </c>
      <c r="K3297" s="29" t="s">
        <v>2401</v>
      </c>
      <c r="L3297" s="29" t="s">
        <v>2115</v>
      </c>
      <c r="M3297" s="29" t="s">
        <v>1978</v>
      </c>
      <c r="N3297" s="29" t="s">
        <v>1990</v>
      </c>
      <c r="O3297" s="29" t="s">
        <v>1991</v>
      </c>
      <c r="P3297" s="29" t="s">
        <v>1981</v>
      </c>
      <c r="Q3297" s="29" t="s">
        <v>1982</v>
      </c>
      <c r="R3297" s="30">
        <v>45139</v>
      </c>
      <c r="S3297" s="30">
        <v>45140</v>
      </c>
      <c r="T3297" s="30">
        <v>45322</v>
      </c>
      <c r="U3297" s="30">
        <v>45582</v>
      </c>
      <c r="V3297" s="29" t="s">
        <v>1983</v>
      </c>
      <c r="W3297" s="29" t="s">
        <v>1984</v>
      </c>
      <c r="X3297" s="30">
        <v>42491</v>
      </c>
      <c r="Y3297" s="29" t="s">
        <v>1985</v>
      </c>
    </row>
    <row r="3298" spans="1:25" x14ac:dyDescent="0.25">
      <c r="A3298" s="28" t="s">
        <v>2111</v>
      </c>
      <c r="B3298" s="29" t="s">
        <v>2112</v>
      </c>
      <c r="C3298" s="29" t="s">
        <v>1367</v>
      </c>
      <c r="D3298" s="29" t="s">
        <v>2468</v>
      </c>
      <c r="E3298" s="29" t="s">
        <v>1368</v>
      </c>
      <c r="F3298" s="29" t="s">
        <v>1369</v>
      </c>
      <c r="G3298" s="29" t="s">
        <v>1975</v>
      </c>
      <c r="H3298" s="30">
        <v>43221</v>
      </c>
      <c r="I3298" s="30">
        <v>46022</v>
      </c>
      <c r="J3298" s="30" t="s">
        <v>1921</v>
      </c>
      <c r="K3298" s="29" t="s">
        <v>2401</v>
      </c>
      <c r="L3298" s="29" t="s">
        <v>2115</v>
      </c>
      <c r="M3298" s="29" t="s">
        <v>1978</v>
      </c>
      <c r="N3298" s="29" t="s">
        <v>1992</v>
      </c>
      <c r="O3298" s="29" t="s">
        <v>1993</v>
      </c>
      <c r="P3298" s="29" t="s">
        <v>1981</v>
      </c>
      <c r="Q3298" s="29" t="s">
        <v>1982</v>
      </c>
      <c r="R3298" s="30">
        <v>45748</v>
      </c>
      <c r="S3298" s="30"/>
      <c r="T3298" s="30">
        <v>45777</v>
      </c>
      <c r="U3298" s="30"/>
      <c r="V3298" s="29" t="s">
        <v>1983</v>
      </c>
      <c r="W3298" s="29" t="s">
        <v>1984</v>
      </c>
      <c r="X3298" s="30">
        <v>42491</v>
      </c>
      <c r="Y3298" s="29" t="s">
        <v>1985</v>
      </c>
    </row>
    <row r="3299" spans="1:25" x14ac:dyDescent="0.25">
      <c r="A3299" s="28" t="s">
        <v>2111</v>
      </c>
      <c r="B3299" s="29" t="s">
        <v>2112</v>
      </c>
      <c r="C3299" s="29" t="s">
        <v>1367</v>
      </c>
      <c r="D3299" s="29" t="s">
        <v>2468</v>
      </c>
      <c r="E3299" s="29" t="s">
        <v>1368</v>
      </c>
      <c r="F3299" s="29" t="s">
        <v>1369</v>
      </c>
      <c r="G3299" s="29" t="s">
        <v>1975</v>
      </c>
      <c r="H3299" s="30">
        <v>43221</v>
      </c>
      <c r="I3299" s="30">
        <v>46022</v>
      </c>
      <c r="J3299" s="30" t="s">
        <v>1921</v>
      </c>
      <c r="K3299" s="29" t="s">
        <v>2401</v>
      </c>
      <c r="L3299" s="29" t="s">
        <v>2115</v>
      </c>
      <c r="M3299" s="29" t="s">
        <v>1978</v>
      </c>
      <c r="N3299" s="29" t="s">
        <v>1994</v>
      </c>
      <c r="O3299" s="29" t="s">
        <v>1995</v>
      </c>
      <c r="P3299" s="29" t="s">
        <v>1981</v>
      </c>
      <c r="Q3299" s="29" t="s">
        <v>1982</v>
      </c>
      <c r="R3299" s="30">
        <v>45839</v>
      </c>
      <c r="S3299" s="30"/>
      <c r="T3299" s="30">
        <v>46203</v>
      </c>
      <c r="U3299" s="30"/>
      <c r="V3299" s="29" t="s">
        <v>1983</v>
      </c>
      <c r="W3299" s="29" t="s">
        <v>1984</v>
      </c>
      <c r="X3299" s="30">
        <v>42491</v>
      </c>
      <c r="Y3299" s="29" t="s">
        <v>1985</v>
      </c>
    </row>
    <row r="3300" spans="1:25" x14ac:dyDescent="0.25">
      <c r="A3300" s="28" t="s">
        <v>2111</v>
      </c>
      <c r="B3300" s="29" t="s">
        <v>2112</v>
      </c>
      <c r="C3300" s="29" t="s">
        <v>1367</v>
      </c>
      <c r="D3300" s="29" t="s">
        <v>2468</v>
      </c>
      <c r="E3300" s="29" t="s">
        <v>1368</v>
      </c>
      <c r="F3300" s="29" t="s">
        <v>1369</v>
      </c>
      <c r="G3300" s="29" t="s">
        <v>1975</v>
      </c>
      <c r="H3300" s="30">
        <v>43221</v>
      </c>
      <c r="I3300" s="30">
        <v>46022</v>
      </c>
      <c r="J3300" s="30" t="s">
        <v>1921</v>
      </c>
      <c r="K3300" s="29" t="s">
        <v>2401</v>
      </c>
      <c r="L3300" s="29" t="s">
        <v>2115</v>
      </c>
      <c r="M3300" s="29" t="s">
        <v>1978</v>
      </c>
      <c r="N3300" s="29" t="s">
        <v>1996</v>
      </c>
      <c r="O3300" s="29" t="s">
        <v>1997</v>
      </c>
      <c r="P3300" s="29" t="s">
        <v>1981</v>
      </c>
      <c r="Q3300" s="29" t="s">
        <v>1982</v>
      </c>
      <c r="R3300" s="30">
        <v>46204</v>
      </c>
      <c r="S3300" s="30"/>
      <c r="T3300" s="30">
        <v>46265</v>
      </c>
      <c r="U3300" s="30"/>
      <c r="V3300" s="29" t="s">
        <v>1983</v>
      </c>
      <c r="W3300" s="29" t="s">
        <v>1984</v>
      </c>
      <c r="X3300" s="30">
        <v>42491</v>
      </c>
      <c r="Y3300" s="29" t="s">
        <v>1985</v>
      </c>
    </row>
    <row r="3301" spans="1:25" x14ac:dyDescent="0.25">
      <c r="A3301" s="28" t="s">
        <v>2111</v>
      </c>
      <c r="B3301" s="29" t="s">
        <v>2112</v>
      </c>
      <c r="C3301" s="29" t="s">
        <v>1698</v>
      </c>
      <c r="D3301" s="29" t="s">
        <v>2525</v>
      </c>
      <c r="E3301" s="29" t="s">
        <v>1699</v>
      </c>
      <c r="F3301" s="29" t="s">
        <v>1700</v>
      </c>
      <c r="G3301" s="29" t="s">
        <v>1975</v>
      </c>
      <c r="H3301" s="30">
        <v>42522</v>
      </c>
      <c r="I3301" s="30">
        <v>45657</v>
      </c>
      <c r="J3301" s="30" t="s">
        <v>1921</v>
      </c>
      <c r="K3301" s="29" t="s">
        <v>2522</v>
      </c>
      <c r="L3301" s="29" t="s">
        <v>2523</v>
      </c>
      <c r="M3301" s="29" t="s">
        <v>1978</v>
      </c>
      <c r="N3301" s="29" t="s">
        <v>1979</v>
      </c>
      <c r="O3301" s="29" t="s">
        <v>1980</v>
      </c>
      <c r="P3301" s="29" t="s">
        <v>1981</v>
      </c>
      <c r="Q3301" s="29" t="s">
        <v>1982</v>
      </c>
      <c r="R3301" s="30">
        <v>44081</v>
      </c>
      <c r="S3301" s="30">
        <v>44081</v>
      </c>
      <c r="T3301" s="30">
        <v>44294</v>
      </c>
      <c r="U3301" s="30">
        <v>44294</v>
      </c>
      <c r="V3301" s="29" t="s">
        <v>1983</v>
      </c>
      <c r="W3301" s="29" t="s">
        <v>1984</v>
      </c>
      <c r="X3301" s="30">
        <v>42522</v>
      </c>
      <c r="Y3301" s="29" t="s">
        <v>1985</v>
      </c>
    </row>
    <row r="3302" spans="1:25" x14ac:dyDescent="0.25">
      <c r="A3302" s="28" t="s">
        <v>2111</v>
      </c>
      <c r="B3302" s="29" t="s">
        <v>2112</v>
      </c>
      <c r="C3302" s="29" t="s">
        <v>1698</v>
      </c>
      <c r="D3302" s="29" t="s">
        <v>2525</v>
      </c>
      <c r="E3302" s="29" t="s">
        <v>1699</v>
      </c>
      <c r="F3302" s="29" t="s">
        <v>1700</v>
      </c>
      <c r="G3302" s="29" t="s">
        <v>1975</v>
      </c>
      <c r="H3302" s="30">
        <v>42522</v>
      </c>
      <c r="I3302" s="30">
        <v>45657</v>
      </c>
      <c r="J3302" s="30" t="s">
        <v>1921</v>
      </c>
      <c r="K3302" s="29" t="s">
        <v>2522</v>
      </c>
      <c r="L3302" s="29" t="s">
        <v>2523</v>
      </c>
      <c r="M3302" s="29" t="s">
        <v>1978</v>
      </c>
      <c r="N3302" s="29" t="s">
        <v>1986</v>
      </c>
      <c r="O3302" s="29" t="s">
        <v>1987</v>
      </c>
      <c r="P3302" s="29" t="s">
        <v>1981</v>
      </c>
      <c r="Q3302" s="29" t="s">
        <v>1982</v>
      </c>
      <c r="R3302" s="30">
        <v>44294</v>
      </c>
      <c r="S3302" s="30">
        <v>44294</v>
      </c>
      <c r="T3302" s="30">
        <v>45894</v>
      </c>
      <c r="U3302" s="30"/>
      <c r="V3302" s="29" t="s">
        <v>1983</v>
      </c>
      <c r="W3302" s="29" t="s">
        <v>1984</v>
      </c>
      <c r="X3302" s="30">
        <v>42522</v>
      </c>
      <c r="Y3302" s="29" t="s">
        <v>1985</v>
      </c>
    </row>
    <row r="3303" spans="1:25" x14ac:dyDescent="0.25">
      <c r="A3303" s="28" t="s">
        <v>2111</v>
      </c>
      <c r="B3303" s="29" t="s">
        <v>2112</v>
      </c>
      <c r="C3303" s="29" t="s">
        <v>1698</v>
      </c>
      <c r="D3303" s="29" t="s">
        <v>2525</v>
      </c>
      <c r="E3303" s="29" t="s">
        <v>1699</v>
      </c>
      <c r="F3303" s="29" t="s">
        <v>1700</v>
      </c>
      <c r="G3303" s="29" t="s">
        <v>1975</v>
      </c>
      <c r="H3303" s="30">
        <v>42522</v>
      </c>
      <c r="I3303" s="30">
        <v>45657</v>
      </c>
      <c r="J3303" s="30" t="s">
        <v>1921</v>
      </c>
      <c r="K3303" s="29" t="s">
        <v>2522</v>
      </c>
      <c r="L3303" s="29" t="s">
        <v>2523</v>
      </c>
      <c r="M3303" s="29" t="s">
        <v>1978</v>
      </c>
      <c r="N3303" s="29" t="s">
        <v>1988</v>
      </c>
      <c r="O3303" s="29" t="s">
        <v>1989</v>
      </c>
      <c r="P3303" s="29" t="s">
        <v>1981</v>
      </c>
      <c r="Q3303" s="29" t="s">
        <v>1982</v>
      </c>
      <c r="R3303" s="30">
        <v>45505</v>
      </c>
      <c r="S3303" s="30"/>
      <c r="T3303" s="30">
        <v>45894</v>
      </c>
      <c r="U3303" s="30"/>
      <c r="V3303" s="29" t="s">
        <v>1983</v>
      </c>
      <c r="W3303" s="29" t="s">
        <v>1984</v>
      </c>
      <c r="X3303" s="30">
        <v>42522</v>
      </c>
      <c r="Y3303" s="29" t="s">
        <v>1985</v>
      </c>
    </row>
    <row r="3304" spans="1:25" x14ac:dyDescent="0.25">
      <c r="A3304" s="28" t="s">
        <v>2111</v>
      </c>
      <c r="B3304" s="29" t="s">
        <v>2112</v>
      </c>
      <c r="C3304" s="29" t="s">
        <v>1698</v>
      </c>
      <c r="D3304" s="29" t="s">
        <v>2525</v>
      </c>
      <c r="E3304" s="29" t="s">
        <v>1699</v>
      </c>
      <c r="F3304" s="29" t="s">
        <v>1700</v>
      </c>
      <c r="G3304" s="29" t="s">
        <v>1975</v>
      </c>
      <c r="H3304" s="30">
        <v>42522</v>
      </c>
      <c r="I3304" s="30">
        <v>45657</v>
      </c>
      <c r="J3304" s="30" t="s">
        <v>1921</v>
      </c>
      <c r="K3304" s="29" t="s">
        <v>2522</v>
      </c>
      <c r="L3304" s="29" t="s">
        <v>2523</v>
      </c>
      <c r="M3304" s="29" t="s">
        <v>1978</v>
      </c>
      <c r="N3304" s="29" t="s">
        <v>1990</v>
      </c>
      <c r="O3304" s="29" t="s">
        <v>1991</v>
      </c>
      <c r="P3304" s="29" t="s">
        <v>1981</v>
      </c>
      <c r="Q3304" s="29" t="s">
        <v>1982</v>
      </c>
      <c r="R3304" s="30">
        <v>45505</v>
      </c>
      <c r="S3304" s="30"/>
      <c r="T3304" s="30">
        <v>45894</v>
      </c>
      <c r="U3304" s="30"/>
      <c r="V3304" s="29" t="s">
        <v>1983</v>
      </c>
      <c r="W3304" s="29" t="s">
        <v>1984</v>
      </c>
      <c r="X3304" s="30">
        <v>42522</v>
      </c>
      <c r="Y3304" s="29" t="s">
        <v>1985</v>
      </c>
    </row>
    <row r="3305" spans="1:25" x14ac:dyDescent="0.25">
      <c r="A3305" s="28" t="s">
        <v>2111</v>
      </c>
      <c r="B3305" s="29" t="s">
        <v>2112</v>
      </c>
      <c r="C3305" s="29" t="s">
        <v>1698</v>
      </c>
      <c r="D3305" s="29" t="s">
        <v>2525</v>
      </c>
      <c r="E3305" s="29" t="s">
        <v>1699</v>
      </c>
      <c r="F3305" s="29" t="s">
        <v>1700</v>
      </c>
      <c r="G3305" s="29" t="s">
        <v>1975</v>
      </c>
      <c r="H3305" s="30">
        <v>42522</v>
      </c>
      <c r="I3305" s="30">
        <v>45657</v>
      </c>
      <c r="J3305" s="30" t="s">
        <v>1921</v>
      </c>
      <c r="K3305" s="29" t="s">
        <v>2522</v>
      </c>
      <c r="L3305" s="29" t="s">
        <v>2523</v>
      </c>
      <c r="M3305" s="29" t="s">
        <v>1978</v>
      </c>
      <c r="N3305" s="29" t="s">
        <v>1992</v>
      </c>
      <c r="O3305" s="29" t="s">
        <v>1993</v>
      </c>
      <c r="P3305" s="29" t="s">
        <v>1981</v>
      </c>
      <c r="Q3305" s="29" t="s">
        <v>1982</v>
      </c>
      <c r="R3305" s="30">
        <v>45862</v>
      </c>
      <c r="S3305" s="30"/>
      <c r="T3305" s="30">
        <v>46072</v>
      </c>
      <c r="U3305" s="30"/>
      <c r="V3305" s="29" t="s">
        <v>1983</v>
      </c>
      <c r="W3305" s="29" t="s">
        <v>1984</v>
      </c>
      <c r="X3305" s="30">
        <v>42522</v>
      </c>
      <c r="Y3305" s="29" t="s">
        <v>1985</v>
      </c>
    </row>
    <row r="3306" spans="1:25" x14ac:dyDescent="0.25">
      <c r="A3306" s="28" t="s">
        <v>2111</v>
      </c>
      <c r="B3306" s="29" t="s">
        <v>2112</v>
      </c>
      <c r="C3306" s="29" t="s">
        <v>1698</v>
      </c>
      <c r="D3306" s="29" t="s">
        <v>2525</v>
      </c>
      <c r="E3306" s="29" t="s">
        <v>1699</v>
      </c>
      <c r="F3306" s="29" t="s">
        <v>1700</v>
      </c>
      <c r="G3306" s="29" t="s">
        <v>1975</v>
      </c>
      <c r="H3306" s="30">
        <v>42522</v>
      </c>
      <c r="I3306" s="30">
        <v>45657</v>
      </c>
      <c r="J3306" s="30" t="s">
        <v>1921</v>
      </c>
      <c r="K3306" s="29" t="s">
        <v>2522</v>
      </c>
      <c r="L3306" s="29" t="s">
        <v>2523</v>
      </c>
      <c r="M3306" s="29" t="s">
        <v>1978</v>
      </c>
      <c r="N3306" s="29" t="s">
        <v>1994</v>
      </c>
      <c r="O3306" s="29" t="s">
        <v>1995</v>
      </c>
      <c r="P3306" s="29" t="s">
        <v>1981</v>
      </c>
      <c r="Q3306" s="29" t="s">
        <v>1982</v>
      </c>
      <c r="R3306" s="30">
        <v>46232</v>
      </c>
      <c r="S3306" s="30"/>
      <c r="T3306" s="30">
        <v>47238</v>
      </c>
      <c r="U3306" s="30"/>
      <c r="V3306" s="29" t="s">
        <v>1983</v>
      </c>
      <c r="W3306" s="29" t="s">
        <v>1984</v>
      </c>
      <c r="X3306" s="30">
        <v>42522</v>
      </c>
      <c r="Y3306" s="29" t="s">
        <v>1985</v>
      </c>
    </row>
    <row r="3307" spans="1:25" x14ac:dyDescent="0.25">
      <c r="A3307" s="28" t="s">
        <v>2111</v>
      </c>
      <c r="B3307" s="29" t="s">
        <v>2112</v>
      </c>
      <c r="C3307" s="29" t="s">
        <v>1698</v>
      </c>
      <c r="D3307" s="29" t="s">
        <v>2525</v>
      </c>
      <c r="E3307" s="29" t="s">
        <v>1699</v>
      </c>
      <c r="F3307" s="29" t="s">
        <v>1700</v>
      </c>
      <c r="G3307" s="29" t="s">
        <v>1975</v>
      </c>
      <c r="H3307" s="30">
        <v>42522</v>
      </c>
      <c r="I3307" s="30">
        <v>45657</v>
      </c>
      <c r="J3307" s="30" t="s">
        <v>1921</v>
      </c>
      <c r="K3307" s="29" t="s">
        <v>2522</v>
      </c>
      <c r="L3307" s="29" t="s">
        <v>2523</v>
      </c>
      <c r="M3307" s="29" t="s">
        <v>1978</v>
      </c>
      <c r="N3307" s="29" t="s">
        <v>1996</v>
      </c>
      <c r="O3307" s="29" t="s">
        <v>1997</v>
      </c>
      <c r="P3307" s="29" t="s">
        <v>1981</v>
      </c>
      <c r="Q3307" s="29" t="s">
        <v>1982</v>
      </c>
      <c r="R3307" s="30">
        <v>46232</v>
      </c>
      <c r="S3307" s="30"/>
      <c r="T3307" s="30">
        <v>47299</v>
      </c>
      <c r="U3307" s="30"/>
      <c r="V3307" s="29" t="s">
        <v>1983</v>
      </c>
      <c r="W3307" s="29" t="s">
        <v>1984</v>
      </c>
      <c r="X3307" s="30">
        <v>42522</v>
      </c>
      <c r="Y3307" s="29" t="s">
        <v>1985</v>
      </c>
    </row>
    <row r="3308" spans="1:25" x14ac:dyDescent="0.25">
      <c r="A3308" s="28" t="s">
        <v>2111</v>
      </c>
      <c r="B3308" s="29" t="s">
        <v>2112</v>
      </c>
      <c r="C3308" s="29" t="s">
        <v>1695</v>
      </c>
      <c r="D3308" s="29" t="s">
        <v>2524</v>
      </c>
      <c r="E3308" s="29" t="s">
        <v>1696</v>
      </c>
      <c r="F3308" s="29" t="s">
        <v>1697</v>
      </c>
      <c r="G3308" s="29" t="s">
        <v>1975</v>
      </c>
      <c r="H3308" s="30">
        <v>42370</v>
      </c>
      <c r="I3308" s="30">
        <v>45291</v>
      </c>
      <c r="J3308" s="30" t="s">
        <v>1921</v>
      </c>
      <c r="K3308" s="29" t="s">
        <v>2522</v>
      </c>
      <c r="L3308" s="29" t="s">
        <v>2523</v>
      </c>
      <c r="M3308" s="29" t="s">
        <v>1978</v>
      </c>
      <c r="N3308" s="29" t="s">
        <v>1979</v>
      </c>
      <c r="O3308" s="29" t="s">
        <v>1980</v>
      </c>
      <c r="P3308" s="29" t="s">
        <v>1981</v>
      </c>
      <c r="Q3308" s="29" t="s">
        <v>1982</v>
      </c>
      <c r="R3308" s="30">
        <v>42491</v>
      </c>
      <c r="S3308" s="30">
        <v>42950</v>
      </c>
      <c r="T3308" s="30">
        <v>42735</v>
      </c>
      <c r="U3308" s="30">
        <v>42950</v>
      </c>
      <c r="V3308" s="29" t="s">
        <v>1983</v>
      </c>
      <c r="W3308" s="29" t="s">
        <v>1984</v>
      </c>
      <c r="X3308" s="30">
        <v>42491</v>
      </c>
      <c r="Y3308" s="29" t="s">
        <v>2002</v>
      </c>
    </row>
    <row r="3309" spans="1:25" x14ac:dyDescent="0.25">
      <c r="A3309" s="28" t="s">
        <v>2111</v>
      </c>
      <c r="B3309" s="29" t="s">
        <v>2112</v>
      </c>
      <c r="C3309" s="29" t="s">
        <v>1695</v>
      </c>
      <c r="D3309" s="29" t="s">
        <v>2524</v>
      </c>
      <c r="E3309" s="29" t="s">
        <v>1696</v>
      </c>
      <c r="F3309" s="29" t="s">
        <v>1697</v>
      </c>
      <c r="G3309" s="29" t="s">
        <v>1975</v>
      </c>
      <c r="H3309" s="30">
        <v>42370</v>
      </c>
      <c r="I3309" s="30">
        <v>45291</v>
      </c>
      <c r="J3309" s="30" t="s">
        <v>1921</v>
      </c>
      <c r="K3309" s="29" t="s">
        <v>2522</v>
      </c>
      <c r="L3309" s="29" t="s">
        <v>2523</v>
      </c>
      <c r="M3309" s="29" t="s">
        <v>1978</v>
      </c>
      <c r="N3309" s="29" t="s">
        <v>1986</v>
      </c>
      <c r="O3309" s="29" t="s">
        <v>1987</v>
      </c>
      <c r="P3309" s="29" t="s">
        <v>1981</v>
      </c>
      <c r="Q3309" s="29" t="s">
        <v>1982</v>
      </c>
      <c r="R3309" s="30">
        <v>42736</v>
      </c>
      <c r="S3309" s="30">
        <v>42950</v>
      </c>
      <c r="T3309" s="30">
        <v>43100</v>
      </c>
      <c r="U3309" s="30">
        <v>42950</v>
      </c>
      <c r="V3309" s="29" t="s">
        <v>1983</v>
      </c>
      <c r="W3309" s="29" t="s">
        <v>1984</v>
      </c>
      <c r="X3309" s="30">
        <v>42491</v>
      </c>
      <c r="Y3309" s="29" t="s">
        <v>2002</v>
      </c>
    </row>
    <row r="3310" spans="1:25" x14ac:dyDescent="0.25">
      <c r="A3310" s="28" t="s">
        <v>2111</v>
      </c>
      <c r="B3310" s="29" t="s">
        <v>2112</v>
      </c>
      <c r="C3310" s="29" t="s">
        <v>1695</v>
      </c>
      <c r="D3310" s="29" t="s">
        <v>2524</v>
      </c>
      <c r="E3310" s="29" t="s">
        <v>1696</v>
      </c>
      <c r="F3310" s="29" t="s">
        <v>1697</v>
      </c>
      <c r="G3310" s="29" t="s">
        <v>1975</v>
      </c>
      <c r="H3310" s="30">
        <v>42370</v>
      </c>
      <c r="I3310" s="30">
        <v>45291</v>
      </c>
      <c r="J3310" s="30" t="s">
        <v>1921</v>
      </c>
      <c r="K3310" s="29" t="s">
        <v>2522</v>
      </c>
      <c r="L3310" s="29" t="s">
        <v>2523</v>
      </c>
      <c r="M3310" s="29" t="s">
        <v>1978</v>
      </c>
      <c r="N3310" s="29" t="s">
        <v>1988</v>
      </c>
      <c r="O3310" s="29" t="s">
        <v>1989</v>
      </c>
      <c r="P3310" s="29" t="s">
        <v>1981</v>
      </c>
      <c r="Q3310" s="29" t="s">
        <v>1982</v>
      </c>
      <c r="R3310" s="30">
        <v>43101</v>
      </c>
      <c r="S3310" s="30">
        <v>42950</v>
      </c>
      <c r="T3310" s="30">
        <v>43465</v>
      </c>
      <c r="U3310" s="30">
        <v>42950</v>
      </c>
      <c r="V3310" s="29" t="s">
        <v>1983</v>
      </c>
      <c r="W3310" s="29" t="s">
        <v>1984</v>
      </c>
      <c r="X3310" s="30">
        <v>42491</v>
      </c>
      <c r="Y3310" s="29" t="s">
        <v>2002</v>
      </c>
    </row>
    <row r="3311" spans="1:25" x14ac:dyDescent="0.25">
      <c r="A3311" s="28" t="s">
        <v>2111</v>
      </c>
      <c r="B3311" s="29" t="s">
        <v>2112</v>
      </c>
      <c r="C3311" s="29" t="s">
        <v>1695</v>
      </c>
      <c r="D3311" s="29" t="s">
        <v>2524</v>
      </c>
      <c r="E3311" s="29" t="s">
        <v>1696</v>
      </c>
      <c r="F3311" s="29" t="s">
        <v>1697</v>
      </c>
      <c r="G3311" s="29" t="s">
        <v>1975</v>
      </c>
      <c r="H3311" s="30">
        <v>42370</v>
      </c>
      <c r="I3311" s="30">
        <v>45291</v>
      </c>
      <c r="J3311" s="30" t="s">
        <v>1921</v>
      </c>
      <c r="K3311" s="29" t="s">
        <v>2522</v>
      </c>
      <c r="L3311" s="29" t="s">
        <v>2523</v>
      </c>
      <c r="M3311" s="29" t="s">
        <v>1978</v>
      </c>
      <c r="N3311" s="29" t="s">
        <v>1990</v>
      </c>
      <c r="O3311" s="29" t="s">
        <v>1991</v>
      </c>
      <c r="P3311" s="29" t="s">
        <v>1981</v>
      </c>
      <c r="Q3311" s="29" t="s">
        <v>1982</v>
      </c>
      <c r="R3311" s="30">
        <v>43466</v>
      </c>
      <c r="S3311" s="30">
        <v>44012</v>
      </c>
      <c r="T3311" s="30">
        <v>43830</v>
      </c>
      <c r="U3311" s="30">
        <v>44012</v>
      </c>
      <c r="V3311" s="29" t="s">
        <v>1983</v>
      </c>
      <c r="W3311" s="29" t="s">
        <v>1984</v>
      </c>
      <c r="X3311" s="30">
        <v>42491</v>
      </c>
      <c r="Y3311" s="29" t="s">
        <v>2002</v>
      </c>
    </row>
    <row r="3312" spans="1:25" x14ac:dyDescent="0.25">
      <c r="A3312" s="28" t="s">
        <v>2111</v>
      </c>
      <c r="B3312" s="29" t="s">
        <v>2112</v>
      </c>
      <c r="C3312" s="29" t="s">
        <v>1695</v>
      </c>
      <c r="D3312" s="29" t="s">
        <v>2524</v>
      </c>
      <c r="E3312" s="29" t="s">
        <v>1696</v>
      </c>
      <c r="F3312" s="29" t="s">
        <v>1697</v>
      </c>
      <c r="G3312" s="29" t="s">
        <v>1975</v>
      </c>
      <c r="H3312" s="30">
        <v>42370</v>
      </c>
      <c r="I3312" s="30">
        <v>45291</v>
      </c>
      <c r="J3312" s="30" t="s">
        <v>1921</v>
      </c>
      <c r="K3312" s="29" t="s">
        <v>2522</v>
      </c>
      <c r="L3312" s="29" t="s">
        <v>2523</v>
      </c>
      <c r="M3312" s="29" t="s">
        <v>1978</v>
      </c>
      <c r="N3312" s="29" t="s">
        <v>1992</v>
      </c>
      <c r="O3312" s="29" t="s">
        <v>1993</v>
      </c>
      <c r="P3312" s="29" t="s">
        <v>1981</v>
      </c>
      <c r="Q3312" s="29" t="s">
        <v>1982</v>
      </c>
      <c r="R3312" s="30">
        <v>43831</v>
      </c>
      <c r="S3312" s="30">
        <v>44012</v>
      </c>
      <c r="T3312" s="30">
        <v>44012</v>
      </c>
      <c r="U3312" s="30">
        <v>44012</v>
      </c>
      <c r="V3312" s="29" t="s">
        <v>1983</v>
      </c>
      <c r="W3312" s="29" t="s">
        <v>1984</v>
      </c>
      <c r="X3312" s="30">
        <v>42491</v>
      </c>
      <c r="Y3312" s="29" t="s">
        <v>2002</v>
      </c>
    </row>
    <row r="3313" spans="1:25" x14ac:dyDescent="0.25">
      <c r="A3313" s="28" t="s">
        <v>2111</v>
      </c>
      <c r="B3313" s="29" t="s">
        <v>2112</v>
      </c>
      <c r="C3313" s="29" t="s">
        <v>1695</v>
      </c>
      <c r="D3313" s="29" t="s">
        <v>2524</v>
      </c>
      <c r="E3313" s="29" t="s">
        <v>1696</v>
      </c>
      <c r="F3313" s="29" t="s">
        <v>1697</v>
      </c>
      <c r="G3313" s="29" t="s">
        <v>1975</v>
      </c>
      <c r="H3313" s="30">
        <v>42370</v>
      </c>
      <c r="I3313" s="30">
        <v>45291</v>
      </c>
      <c r="J3313" s="30" t="s">
        <v>1921</v>
      </c>
      <c r="K3313" s="29" t="s">
        <v>2522</v>
      </c>
      <c r="L3313" s="29" t="s">
        <v>2523</v>
      </c>
      <c r="M3313" s="29" t="s">
        <v>1978</v>
      </c>
      <c r="N3313" s="29" t="s">
        <v>1994</v>
      </c>
      <c r="O3313" s="29" t="s">
        <v>1995</v>
      </c>
      <c r="P3313" s="29" t="s">
        <v>1981</v>
      </c>
      <c r="Q3313" s="29" t="s">
        <v>1982</v>
      </c>
      <c r="R3313" s="30">
        <v>44013</v>
      </c>
      <c r="S3313" s="30">
        <v>44265</v>
      </c>
      <c r="T3313" s="30">
        <v>46022</v>
      </c>
      <c r="U3313" s="30"/>
      <c r="V3313" s="29" t="s">
        <v>1983</v>
      </c>
      <c r="W3313" s="29" t="s">
        <v>1984</v>
      </c>
      <c r="X3313" s="30">
        <v>42491</v>
      </c>
      <c r="Y3313" s="29" t="s">
        <v>2002</v>
      </c>
    </row>
    <row r="3314" spans="1:25" x14ac:dyDescent="0.25">
      <c r="A3314" s="28" t="s">
        <v>2111</v>
      </c>
      <c r="B3314" s="29" t="s">
        <v>2112</v>
      </c>
      <c r="C3314" s="29" t="s">
        <v>1695</v>
      </c>
      <c r="D3314" s="29" t="s">
        <v>2524</v>
      </c>
      <c r="E3314" s="29" t="s">
        <v>1696</v>
      </c>
      <c r="F3314" s="29" t="s">
        <v>1697</v>
      </c>
      <c r="G3314" s="29" t="s">
        <v>1975</v>
      </c>
      <c r="H3314" s="30">
        <v>42370</v>
      </c>
      <c r="I3314" s="30">
        <v>45291</v>
      </c>
      <c r="J3314" s="30" t="s">
        <v>1921</v>
      </c>
      <c r="K3314" s="29" t="s">
        <v>2522</v>
      </c>
      <c r="L3314" s="29" t="s">
        <v>2523</v>
      </c>
      <c r="M3314" s="29" t="s">
        <v>1978</v>
      </c>
      <c r="N3314" s="29" t="s">
        <v>1996</v>
      </c>
      <c r="O3314" s="29" t="s">
        <v>1997</v>
      </c>
      <c r="P3314" s="29" t="s">
        <v>1981</v>
      </c>
      <c r="Q3314" s="29" t="s">
        <v>1982</v>
      </c>
      <c r="R3314" s="30">
        <v>45291</v>
      </c>
      <c r="S3314" s="30"/>
      <c r="T3314" s="30">
        <v>46022</v>
      </c>
      <c r="U3314" s="30"/>
      <c r="V3314" s="29" t="s">
        <v>1983</v>
      </c>
      <c r="W3314" s="29" t="s">
        <v>1984</v>
      </c>
      <c r="X3314" s="30">
        <v>42491</v>
      </c>
      <c r="Y3314" s="29" t="s">
        <v>2002</v>
      </c>
    </row>
    <row r="3315" spans="1:25" x14ac:dyDescent="0.25">
      <c r="A3315" s="28" t="s">
        <v>2111</v>
      </c>
      <c r="B3315" s="29" t="s">
        <v>2112</v>
      </c>
      <c r="C3315" s="29" t="s">
        <v>1692</v>
      </c>
      <c r="D3315" s="29" t="s">
        <v>2521</v>
      </c>
      <c r="E3315" s="29" t="s">
        <v>1693</v>
      </c>
      <c r="F3315" s="29" t="s">
        <v>1694</v>
      </c>
      <c r="G3315" s="29" t="s">
        <v>1975</v>
      </c>
      <c r="H3315" s="30">
        <v>42491</v>
      </c>
      <c r="I3315" s="30">
        <v>45291</v>
      </c>
      <c r="J3315" s="30" t="s">
        <v>1921</v>
      </c>
      <c r="K3315" s="29" t="s">
        <v>2522</v>
      </c>
      <c r="L3315" s="29" t="s">
        <v>2523</v>
      </c>
      <c r="M3315" s="29" t="s">
        <v>1978</v>
      </c>
      <c r="N3315" s="29" t="s">
        <v>1979</v>
      </c>
      <c r="O3315" s="29" t="s">
        <v>1980</v>
      </c>
      <c r="P3315" s="29" t="s">
        <v>1981</v>
      </c>
      <c r="Q3315" s="29" t="s">
        <v>1982</v>
      </c>
      <c r="R3315" s="30">
        <v>43986</v>
      </c>
      <c r="S3315" s="30">
        <v>43986</v>
      </c>
      <c r="T3315" s="30">
        <v>44246</v>
      </c>
      <c r="U3315" s="30">
        <v>44246</v>
      </c>
      <c r="V3315" s="29" t="s">
        <v>1983</v>
      </c>
      <c r="W3315" s="29" t="s">
        <v>1984</v>
      </c>
      <c r="X3315" s="30">
        <v>42491</v>
      </c>
      <c r="Y3315" s="29" t="s">
        <v>2002</v>
      </c>
    </row>
    <row r="3316" spans="1:25" x14ac:dyDescent="0.25">
      <c r="A3316" s="28" t="s">
        <v>2111</v>
      </c>
      <c r="B3316" s="29" t="s">
        <v>2112</v>
      </c>
      <c r="C3316" s="29" t="s">
        <v>1692</v>
      </c>
      <c r="D3316" s="29" t="s">
        <v>2521</v>
      </c>
      <c r="E3316" s="29" t="s">
        <v>1693</v>
      </c>
      <c r="F3316" s="29" t="s">
        <v>1694</v>
      </c>
      <c r="G3316" s="29" t="s">
        <v>1975</v>
      </c>
      <c r="H3316" s="30">
        <v>42491</v>
      </c>
      <c r="I3316" s="30">
        <v>45291</v>
      </c>
      <c r="J3316" s="30" t="s">
        <v>1921</v>
      </c>
      <c r="K3316" s="29" t="s">
        <v>2522</v>
      </c>
      <c r="L3316" s="29" t="s">
        <v>2523</v>
      </c>
      <c r="M3316" s="29" t="s">
        <v>1978</v>
      </c>
      <c r="N3316" s="29" t="s">
        <v>1986</v>
      </c>
      <c r="O3316" s="29" t="s">
        <v>1987</v>
      </c>
      <c r="P3316" s="29" t="s">
        <v>1981</v>
      </c>
      <c r="Q3316" s="29" t="s">
        <v>1982</v>
      </c>
      <c r="R3316" s="30">
        <v>43986</v>
      </c>
      <c r="S3316" s="30">
        <v>43986</v>
      </c>
      <c r="T3316" s="30">
        <v>44246</v>
      </c>
      <c r="U3316" s="30">
        <v>44246</v>
      </c>
      <c r="V3316" s="29" t="s">
        <v>1983</v>
      </c>
      <c r="W3316" s="29" t="s">
        <v>1984</v>
      </c>
      <c r="X3316" s="30">
        <v>42491</v>
      </c>
      <c r="Y3316" s="29" t="s">
        <v>2002</v>
      </c>
    </row>
    <row r="3317" spans="1:25" x14ac:dyDescent="0.25">
      <c r="A3317" s="28" t="s">
        <v>2111</v>
      </c>
      <c r="B3317" s="29" t="s">
        <v>2112</v>
      </c>
      <c r="C3317" s="29" t="s">
        <v>1692</v>
      </c>
      <c r="D3317" s="29" t="s">
        <v>2521</v>
      </c>
      <c r="E3317" s="29" t="s">
        <v>1693</v>
      </c>
      <c r="F3317" s="29" t="s">
        <v>1694</v>
      </c>
      <c r="G3317" s="29" t="s">
        <v>1975</v>
      </c>
      <c r="H3317" s="30">
        <v>42491</v>
      </c>
      <c r="I3317" s="30">
        <v>45291</v>
      </c>
      <c r="J3317" s="30" t="s">
        <v>1921</v>
      </c>
      <c r="K3317" s="29" t="s">
        <v>2522</v>
      </c>
      <c r="L3317" s="29" t="s">
        <v>2523</v>
      </c>
      <c r="M3317" s="29" t="s">
        <v>1978</v>
      </c>
      <c r="N3317" s="29" t="s">
        <v>1988</v>
      </c>
      <c r="O3317" s="29" t="s">
        <v>1989</v>
      </c>
      <c r="P3317" s="29" t="s">
        <v>1981</v>
      </c>
      <c r="Q3317" s="29" t="s">
        <v>1982</v>
      </c>
      <c r="R3317" s="30">
        <v>43986</v>
      </c>
      <c r="S3317" s="30">
        <v>43986</v>
      </c>
      <c r="T3317" s="30">
        <v>44246</v>
      </c>
      <c r="U3317" s="30">
        <v>44246</v>
      </c>
      <c r="V3317" s="29" t="s">
        <v>1983</v>
      </c>
      <c r="W3317" s="29" t="s">
        <v>1984</v>
      </c>
      <c r="X3317" s="30">
        <v>42491</v>
      </c>
      <c r="Y3317" s="29" t="s">
        <v>2002</v>
      </c>
    </row>
    <row r="3318" spans="1:25" x14ac:dyDescent="0.25">
      <c r="A3318" s="28" t="s">
        <v>2111</v>
      </c>
      <c r="B3318" s="29" t="s">
        <v>2112</v>
      </c>
      <c r="C3318" s="29" t="s">
        <v>1692</v>
      </c>
      <c r="D3318" s="29" t="s">
        <v>2521</v>
      </c>
      <c r="E3318" s="29" t="s">
        <v>1693</v>
      </c>
      <c r="F3318" s="29" t="s">
        <v>1694</v>
      </c>
      <c r="G3318" s="29" t="s">
        <v>1975</v>
      </c>
      <c r="H3318" s="30">
        <v>42491</v>
      </c>
      <c r="I3318" s="30">
        <v>45291</v>
      </c>
      <c r="J3318" s="30" t="s">
        <v>1921</v>
      </c>
      <c r="K3318" s="29" t="s">
        <v>2522</v>
      </c>
      <c r="L3318" s="29" t="s">
        <v>2523</v>
      </c>
      <c r="M3318" s="29" t="s">
        <v>1978</v>
      </c>
      <c r="N3318" s="29" t="s">
        <v>1990</v>
      </c>
      <c r="O3318" s="29" t="s">
        <v>1991</v>
      </c>
      <c r="P3318" s="29" t="s">
        <v>1981</v>
      </c>
      <c r="Q3318" s="29" t="s">
        <v>1982</v>
      </c>
      <c r="R3318" s="30">
        <v>44476</v>
      </c>
      <c r="S3318" s="30">
        <v>44476</v>
      </c>
      <c r="T3318" s="30">
        <v>44754</v>
      </c>
      <c r="U3318" s="30">
        <v>44754</v>
      </c>
      <c r="V3318" s="29" t="s">
        <v>1983</v>
      </c>
      <c r="W3318" s="29" t="s">
        <v>1984</v>
      </c>
      <c r="X3318" s="30">
        <v>42491</v>
      </c>
      <c r="Y3318" s="29" t="s">
        <v>2002</v>
      </c>
    </row>
    <row r="3319" spans="1:25" x14ac:dyDescent="0.25">
      <c r="A3319" s="28" t="s">
        <v>2111</v>
      </c>
      <c r="B3319" s="29" t="s">
        <v>2112</v>
      </c>
      <c r="C3319" s="29" t="s">
        <v>1692</v>
      </c>
      <c r="D3319" s="29" t="s">
        <v>2521</v>
      </c>
      <c r="E3319" s="29" t="s">
        <v>1693</v>
      </c>
      <c r="F3319" s="29" t="s">
        <v>1694</v>
      </c>
      <c r="G3319" s="29" t="s">
        <v>1975</v>
      </c>
      <c r="H3319" s="30">
        <v>42491</v>
      </c>
      <c r="I3319" s="30">
        <v>45291</v>
      </c>
      <c r="J3319" s="30" t="s">
        <v>1921</v>
      </c>
      <c r="K3319" s="29" t="s">
        <v>2522</v>
      </c>
      <c r="L3319" s="29" t="s">
        <v>2523</v>
      </c>
      <c r="M3319" s="29" t="s">
        <v>1978</v>
      </c>
      <c r="N3319" s="29" t="s">
        <v>1992</v>
      </c>
      <c r="O3319" s="29" t="s">
        <v>1993</v>
      </c>
      <c r="P3319" s="29" t="s">
        <v>1981</v>
      </c>
      <c r="Q3319" s="29" t="s">
        <v>1982</v>
      </c>
      <c r="R3319" s="30">
        <v>44270</v>
      </c>
      <c r="S3319" s="30">
        <v>44270</v>
      </c>
      <c r="T3319" s="30">
        <v>44536</v>
      </c>
      <c r="U3319" s="30">
        <v>44536</v>
      </c>
      <c r="V3319" s="29" t="s">
        <v>1983</v>
      </c>
      <c r="W3319" s="29" t="s">
        <v>1984</v>
      </c>
      <c r="X3319" s="30">
        <v>42491</v>
      </c>
      <c r="Y3319" s="29" t="s">
        <v>2002</v>
      </c>
    </row>
    <row r="3320" spans="1:25" x14ac:dyDescent="0.25">
      <c r="A3320" s="28" t="s">
        <v>2111</v>
      </c>
      <c r="B3320" s="29" t="s">
        <v>2112</v>
      </c>
      <c r="C3320" s="29" t="s">
        <v>1692</v>
      </c>
      <c r="D3320" s="29" t="s">
        <v>2521</v>
      </c>
      <c r="E3320" s="29" t="s">
        <v>1693</v>
      </c>
      <c r="F3320" s="29" t="s">
        <v>1694</v>
      </c>
      <c r="G3320" s="29" t="s">
        <v>1975</v>
      </c>
      <c r="H3320" s="30">
        <v>42491</v>
      </c>
      <c r="I3320" s="30">
        <v>45291</v>
      </c>
      <c r="J3320" s="30" t="s">
        <v>1921</v>
      </c>
      <c r="K3320" s="29" t="s">
        <v>2522</v>
      </c>
      <c r="L3320" s="29" t="s">
        <v>2523</v>
      </c>
      <c r="M3320" s="29" t="s">
        <v>1978</v>
      </c>
      <c r="N3320" s="29" t="s">
        <v>1994</v>
      </c>
      <c r="O3320" s="29" t="s">
        <v>1995</v>
      </c>
      <c r="P3320" s="29" t="s">
        <v>1981</v>
      </c>
      <c r="Q3320" s="29" t="s">
        <v>1982</v>
      </c>
      <c r="R3320" s="30">
        <v>44755</v>
      </c>
      <c r="S3320" s="30">
        <v>44755</v>
      </c>
      <c r="T3320" s="30">
        <v>45678</v>
      </c>
      <c r="U3320" s="30"/>
      <c r="V3320" s="29" t="s">
        <v>1983</v>
      </c>
      <c r="W3320" s="29" t="s">
        <v>1984</v>
      </c>
      <c r="X3320" s="30">
        <v>42491</v>
      </c>
      <c r="Y3320" s="29" t="s">
        <v>2002</v>
      </c>
    </row>
    <row r="3321" spans="1:25" x14ac:dyDescent="0.25">
      <c r="A3321" s="28" t="s">
        <v>2111</v>
      </c>
      <c r="B3321" s="29" t="s">
        <v>2112</v>
      </c>
      <c r="C3321" s="29" t="s">
        <v>1692</v>
      </c>
      <c r="D3321" s="29" t="s">
        <v>2521</v>
      </c>
      <c r="E3321" s="29" t="s">
        <v>1693</v>
      </c>
      <c r="F3321" s="29" t="s">
        <v>1694</v>
      </c>
      <c r="G3321" s="29" t="s">
        <v>1975</v>
      </c>
      <c r="H3321" s="30">
        <v>42491</v>
      </c>
      <c r="I3321" s="30">
        <v>45291</v>
      </c>
      <c r="J3321" s="30" t="s">
        <v>1921</v>
      </c>
      <c r="K3321" s="29" t="s">
        <v>2522</v>
      </c>
      <c r="L3321" s="29" t="s">
        <v>2523</v>
      </c>
      <c r="M3321" s="29" t="s">
        <v>1978</v>
      </c>
      <c r="N3321" s="29" t="s">
        <v>1996</v>
      </c>
      <c r="O3321" s="29" t="s">
        <v>1997</v>
      </c>
      <c r="P3321" s="29" t="s">
        <v>1981</v>
      </c>
      <c r="Q3321" s="29" t="s">
        <v>1982</v>
      </c>
      <c r="R3321" s="30">
        <v>44755</v>
      </c>
      <c r="S3321" s="30">
        <v>44755</v>
      </c>
      <c r="T3321" s="30">
        <v>45728</v>
      </c>
      <c r="U3321" s="30"/>
      <c r="V3321" s="29" t="s">
        <v>1983</v>
      </c>
      <c r="W3321" s="29" t="s">
        <v>1984</v>
      </c>
      <c r="X3321" s="30">
        <v>42491</v>
      </c>
      <c r="Y3321" s="29" t="s">
        <v>2002</v>
      </c>
    </row>
    <row r="3322" spans="1:25" x14ac:dyDescent="0.25">
      <c r="A3322" s="28" t="s">
        <v>2111</v>
      </c>
      <c r="B3322" s="29" t="s">
        <v>2112</v>
      </c>
      <c r="C3322" s="29" t="s">
        <v>1704</v>
      </c>
      <c r="D3322" s="29" t="s">
        <v>2527</v>
      </c>
      <c r="E3322" s="29" t="s">
        <v>1705</v>
      </c>
      <c r="F3322" s="29" t="s">
        <v>1706</v>
      </c>
      <c r="G3322" s="29" t="s">
        <v>1975</v>
      </c>
      <c r="H3322" s="30">
        <v>42491</v>
      </c>
      <c r="I3322" s="30">
        <v>45561</v>
      </c>
      <c r="J3322" s="30" t="s">
        <v>1921</v>
      </c>
      <c r="K3322" s="29" t="s">
        <v>2522</v>
      </c>
      <c r="L3322" s="29" t="s">
        <v>2523</v>
      </c>
      <c r="M3322" s="29" t="s">
        <v>1978</v>
      </c>
      <c r="N3322" s="29" t="s">
        <v>2003</v>
      </c>
      <c r="O3322" s="29" t="s">
        <v>1993</v>
      </c>
      <c r="P3322" s="29" t="s">
        <v>2004</v>
      </c>
      <c r="Q3322" s="29" t="s">
        <v>2005</v>
      </c>
      <c r="R3322" s="30">
        <v>43858</v>
      </c>
      <c r="S3322" s="30">
        <v>43858</v>
      </c>
      <c r="T3322" s="30">
        <v>45195</v>
      </c>
      <c r="U3322" s="30">
        <v>45195</v>
      </c>
      <c r="V3322" s="29" t="s">
        <v>1983</v>
      </c>
      <c r="W3322" s="29" t="s">
        <v>1984</v>
      </c>
      <c r="X3322" s="30">
        <v>42491</v>
      </c>
      <c r="Y3322" s="29" t="s">
        <v>2002</v>
      </c>
    </row>
    <row r="3323" spans="1:25" x14ac:dyDescent="0.25">
      <c r="A3323" s="28" t="s">
        <v>2111</v>
      </c>
      <c r="B3323" s="29" t="s">
        <v>2112</v>
      </c>
      <c r="C3323" s="29" t="s">
        <v>1704</v>
      </c>
      <c r="D3323" s="29" t="s">
        <v>2527</v>
      </c>
      <c r="E3323" s="29" t="s">
        <v>1705</v>
      </c>
      <c r="F3323" s="29" t="s">
        <v>1706</v>
      </c>
      <c r="G3323" s="29" t="s">
        <v>1975</v>
      </c>
      <c r="H3323" s="30">
        <v>42491</v>
      </c>
      <c r="I3323" s="30">
        <v>45561</v>
      </c>
      <c r="J3323" s="30" t="s">
        <v>1921</v>
      </c>
      <c r="K3323" s="29" t="s">
        <v>2522</v>
      </c>
      <c r="L3323" s="29" t="s">
        <v>2523</v>
      </c>
      <c r="M3323" s="29" t="s">
        <v>1978</v>
      </c>
      <c r="N3323" s="29" t="s">
        <v>2006</v>
      </c>
      <c r="O3323" s="29" t="s">
        <v>2007</v>
      </c>
      <c r="P3323" s="29" t="s">
        <v>2004</v>
      </c>
      <c r="Q3323" s="29" t="s">
        <v>2005</v>
      </c>
      <c r="R3323" s="30">
        <v>43858</v>
      </c>
      <c r="S3323" s="30">
        <v>43858</v>
      </c>
      <c r="T3323" s="30">
        <v>45561</v>
      </c>
      <c r="U3323" s="30"/>
      <c r="V3323" s="29" t="s">
        <v>1983</v>
      </c>
      <c r="W3323" s="29" t="s">
        <v>1984</v>
      </c>
      <c r="X3323" s="30">
        <v>42491</v>
      </c>
      <c r="Y3323" s="29" t="s">
        <v>2002</v>
      </c>
    </row>
    <row r="3324" spans="1:25" x14ac:dyDescent="0.25">
      <c r="A3324" s="28" t="s">
        <v>2111</v>
      </c>
      <c r="B3324" s="29" t="s">
        <v>2112</v>
      </c>
      <c r="C3324" s="29" t="s">
        <v>1744</v>
      </c>
      <c r="D3324" s="29" t="s">
        <v>2544</v>
      </c>
      <c r="E3324" s="29" t="s">
        <v>1745</v>
      </c>
      <c r="F3324" s="29" t="s">
        <v>1746</v>
      </c>
      <c r="G3324" s="29" t="s">
        <v>1975</v>
      </c>
      <c r="H3324" s="30">
        <v>42732</v>
      </c>
      <c r="I3324" s="30">
        <v>43100</v>
      </c>
      <c r="J3324" s="30" t="s">
        <v>1921</v>
      </c>
      <c r="K3324" s="29" t="s">
        <v>2531</v>
      </c>
      <c r="L3324" s="29" t="s">
        <v>2532</v>
      </c>
      <c r="M3324" s="29" t="s">
        <v>1978</v>
      </c>
      <c r="N3324" s="29" t="s">
        <v>1979</v>
      </c>
      <c r="O3324" s="29" t="s">
        <v>1980</v>
      </c>
      <c r="P3324" s="29" t="s">
        <v>1981</v>
      </c>
      <c r="Q3324" s="29" t="s">
        <v>1982</v>
      </c>
      <c r="R3324" s="30">
        <v>42370</v>
      </c>
      <c r="S3324" s="30">
        <v>42370</v>
      </c>
      <c r="T3324" s="30">
        <v>42735</v>
      </c>
      <c r="U3324" s="30">
        <v>42735</v>
      </c>
      <c r="V3324" s="29" t="s">
        <v>1983</v>
      </c>
      <c r="W3324" s="29" t="s">
        <v>1984</v>
      </c>
      <c r="X3324" s="30">
        <v>43082</v>
      </c>
      <c r="Y3324" s="29" t="s">
        <v>2002</v>
      </c>
    </row>
    <row r="3325" spans="1:25" x14ac:dyDescent="0.25">
      <c r="A3325" s="28" t="s">
        <v>2111</v>
      </c>
      <c r="B3325" s="29" t="s">
        <v>2112</v>
      </c>
      <c r="C3325" s="29" t="s">
        <v>1744</v>
      </c>
      <c r="D3325" s="29" t="s">
        <v>2544</v>
      </c>
      <c r="E3325" s="29" t="s">
        <v>1745</v>
      </c>
      <c r="F3325" s="29" t="s">
        <v>1746</v>
      </c>
      <c r="G3325" s="29" t="s">
        <v>1975</v>
      </c>
      <c r="H3325" s="30">
        <v>42732</v>
      </c>
      <c r="I3325" s="30">
        <v>43100</v>
      </c>
      <c r="J3325" s="30" t="s">
        <v>1921</v>
      </c>
      <c r="K3325" s="29" t="s">
        <v>2531</v>
      </c>
      <c r="L3325" s="29" t="s">
        <v>2532</v>
      </c>
      <c r="M3325" s="29" t="s">
        <v>1978</v>
      </c>
      <c r="N3325" s="29" t="s">
        <v>1986</v>
      </c>
      <c r="O3325" s="29" t="s">
        <v>1987</v>
      </c>
      <c r="P3325" s="29" t="s">
        <v>1981</v>
      </c>
      <c r="Q3325" s="29" t="s">
        <v>1982</v>
      </c>
      <c r="R3325" s="30">
        <v>42736</v>
      </c>
      <c r="S3325" s="30">
        <v>42736</v>
      </c>
      <c r="T3325" s="30">
        <v>42766</v>
      </c>
      <c r="U3325" s="30">
        <v>42766</v>
      </c>
      <c r="V3325" s="29" t="s">
        <v>1983</v>
      </c>
      <c r="W3325" s="29" t="s">
        <v>1984</v>
      </c>
      <c r="X3325" s="30">
        <v>43082</v>
      </c>
      <c r="Y3325" s="29" t="s">
        <v>2002</v>
      </c>
    </row>
    <row r="3326" spans="1:25" x14ac:dyDescent="0.25">
      <c r="A3326" s="28" t="s">
        <v>2111</v>
      </c>
      <c r="B3326" s="29" t="s">
        <v>2112</v>
      </c>
      <c r="C3326" s="29" t="s">
        <v>1744</v>
      </c>
      <c r="D3326" s="29" t="s">
        <v>2544</v>
      </c>
      <c r="E3326" s="29" t="s">
        <v>1745</v>
      </c>
      <c r="F3326" s="29" t="s">
        <v>1746</v>
      </c>
      <c r="G3326" s="29" t="s">
        <v>1975</v>
      </c>
      <c r="H3326" s="30">
        <v>42732</v>
      </c>
      <c r="I3326" s="30">
        <v>43100</v>
      </c>
      <c r="J3326" s="30" t="s">
        <v>1921</v>
      </c>
      <c r="K3326" s="29" t="s">
        <v>2531</v>
      </c>
      <c r="L3326" s="29" t="s">
        <v>2532</v>
      </c>
      <c r="M3326" s="29" t="s">
        <v>1978</v>
      </c>
      <c r="N3326" s="29" t="s">
        <v>1988</v>
      </c>
      <c r="O3326" s="29" t="s">
        <v>1989</v>
      </c>
      <c r="P3326" s="29" t="s">
        <v>1981</v>
      </c>
      <c r="Q3326" s="29" t="s">
        <v>1982</v>
      </c>
      <c r="R3326" s="30">
        <v>42767</v>
      </c>
      <c r="S3326" s="30">
        <v>42767</v>
      </c>
      <c r="T3326" s="30">
        <v>42794</v>
      </c>
      <c r="U3326" s="30">
        <v>42794</v>
      </c>
      <c r="V3326" s="29" t="s">
        <v>1983</v>
      </c>
      <c r="W3326" s="29" t="s">
        <v>1984</v>
      </c>
      <c r="X3326" s="30">
        <v>43082</v>
      </c>
      <c r="Y3326" s="29" t="s">
        <v>2002</v>
      </c>
    </row>
    <row r="3327" spans="1:25" x14ac:dyDescent="0.25">
      <c r="A3327" s="28" t="s">
        <v>2111</v>
      </c>
      <c r="B3327" s="29" t="s">
        <v>2112</v>
      </c>
      <c r="C3327" s="29" t="s">
        <v>1744</v>
      </c>
      <c r="D3327" s="29" t="s">
        <v>2544</v>
      </c>
      <c r="E3327" s="29" t="s">
        <v>1745</v>
      </c>
      <c r="F3327" s="29" t="s">
        <v>1746</v>
      </c>
      <c r="G3327" s="29" t="s">
        <v>1975</v>
      </c>
      <c r="H3327" s="30">
        <v>42732</v>
      </c>
      <c r="I3327" s="30">
        <v>43100</v>
      </c>
      <c r="J3327" s="30" t="s">
        <v>1921</v>
      </c>
      <c r="K3327" s="29" t="s">
        <v>2531</v>
      </c>
      <c r="L3327" s="29" t="s">
        <v>2532</v>
      </c>
      <c r="M3327" s="29" t="s">
        <v>1978</v>
      </c>
      <c r="N3327" s="29" t="s">
        <v>1990</v>
      </c>
      <c r="O3327" s="29" t="s">
        <v>1991</v>
      </c>
      <c r="P3327" s="29" t="s">
        <v>1981</v>
      </c>
      <c r="Q3327" s="29" t="s">
        <v>1982</v>
      </c>
      <c r="R3327" s="30">
        <v>42795</v>
      </c>
      <c r="S3327" s="30">
        <v>42795</v>
      </c>
      <c r="T3327" s="30">
        <v>42825</v>
      </c>
      <c r="U3327" s="30">
        <v>42825</v>
      </c>
      <c r="V3327" s="29" t="s">
        <v>1983</v>
      </c>
      <c r="W3327" s="29" t="s">
        <v>1984</v>
      </c>
      <c r="X3327" s="30">
        <v>43082</v>
      </c>
      <c r="Y3327" s="29" t="s">
        <v>2002</v>
      </c>
    </row>
    <row r="3328" spans="1:25" x14ac:dyDescent="0.25">
      <c r="A3328" s="28" t="s">
        <v>2111</v>
      </c>
      <c r="B3328" s="29" t="s">
        <v>2112</v>
      </c>
      <c r="C3328" s="29" t="s">
        <v>1744</v>
      </c>
      <c r="D3328" s="29" t="s">
        <v>2544</v>
      </c>
      <c r="E3328" s="29" t="s">
        <v>1745</v>
      </c>
      <c r="F3328" s="29" t="s">
        <v>1746</v>
      </c>
      <c r="G3328" s="29" t="s">
        <v>1975</v>
      </c>
      <c r="H3328" s="30">
        <v>42732</v>
      </c>
      <c r="I3328" s="30">
        <v>43100</v>
      </c>
      <c r="J3328" s="30" t="s">
        <v>1921</v>
      </c>
      <c r="K3328" s="29" t="s">
        <v>2531</v>
      </c>
      <c r="L3328" s="29" t="s">
        <v>2532</v>
      </c>
      <c r="M3328" s="29" t="s">
        <v>1978</v>
      </c>
      <c r="N3328" s="29" t="s">
        <v>1992</v>
      </c>
      <c r="O3328" s="29" t="s">
        <v>1993</v>
      </c>
      <c r="P3328" s="29" t="s">
        <v>1981</v>
      </c>
      <c r="Q3328" s="29" t="s">
        <v>1982</v>
      </c>
      <c r="R3328" s="30">
        <v>43160</v>
      </c>
      <c r="S3328" s="30">
        <v>43160</v>
      </c>
      <c r="T3328" s="30">
        <v>43266</v>
      </c>
      <c r="U3328" s="30">
        <v>43266</v>
      </c>
      <c r="V3328" s="29" t="s">
        <v>1983</v>
      </c>
      <c r="W3328" s="29" t="s">
        <v>1984</v>
      </c>
      <c r="X3328" s="30">
        <v>43082</v>
      </c>
      <c r="Y3328" s="29" t="s">
        <v>2002</v>
      </c>
    </row>
    <row r="3329" spans="1:25" x14ac:dyDescent="0.25">
      <c r="A3329" s="28" t="s">
        <v>2111</v>
      </c>
      <c r="B3329" s="29" t="s">
        <v>2112</v>
      </c>
      <c r="C3329" s="29" t="s">
        <v>1744</v>
      </c>
      <c r="D3329" s="29" t="s">
        <v>2544</v>
      </c>
      <c r="E3329" s="29" t="s">
        <v>1745</v>
      </c>
      <c r="F3329" s="29" t="s">
        <v>1746</v>
      </c>
      <c r="G3329" s="29" t="s">
        <v>1975</v>
      </c>
      <c r="H3329" s="30">
        <v>42732</v>
      </c>
      <c r="I3329" s="30">
        <v>43100</v>
      </c>
      <c r="J3329" s="30" t="s">
        <v>1921</v>
      </c>
      <c r="K3329" s="29" t="s">
        <v>2531</v>
      </c>
      <c r="L3329" s="29" t="s">
        <v>2532</v>
      </c>
      <c r="M3329" s="29" t="s">
        <v>1978</v>
      </c>
      <c r="N3329" s="29" t="s">
        <v>1994</v>
      </c>
      <c r="O3329" s="29" t="s">
        <v>1995</v>
      </c>
      <c r="P3329" s="29" t="s">
        <v>1981</v>
      </c>
      <c r="Q3329" s="29" t="s">
        <v>1982</v>
      </c>
      <c r="R3329" s="30">
        <v>43267</v>
      </c>
      <c r="S3329" s="30">
        <v>43267</v>
      </c>
      <c r="T3329" s="30">
        <v>46630</v>
      </c>
      <c r="U3329" s="30"/>
      <c r="V3329" s="29" t="s">
        <v>1983</v>
      </c>
      <c r="W3329" s="29" t="s">
        <v>1984</v>
      </c>
      <c r="X3329" s="30">
        <v>43082</v>
      </c>
      <c r="Y3329" s="29" t="s">
        <v>2002</v>
      </c>
    </row>
    <row r="3330" spans="1:25" x14ac:dyDescent="0.25">
      <c r="A3330" s="28" t="s">
        <v>2111</v>
      </c>
      <c r="B3330" s="29" t="s">
        <v>2112</v>
      </c>
      <c r="C3330" s="29" t="s">
        <v>1744</v>
      </c>
      <c r="D3330" s="29" t="s">
        <v>2544</v>
      </c>
      <c r="E3330" s="29" t="s">
        <v>1745</v>
      </c>
      <c r="F3330" s="29" t="s">
        <v>1746</v>
      </c>
      <c r="G3330" s="29" t="s">
        <v>1975</v>
      </c>
      <c r="H3330" s="30">
        <v>42732</v>
      </c>
      <c r="I3330" s="30">
        <v>43100</v>
      </c>
      <c r="J3330" s="30" t="s">
        <v>1921</v>
      </c>
      <c r="K3330" s="29" t="s">
        <v>2531</v>
      </c>
      <c r="L3330" s="29" t="s">
        <v>2532</v>
      </c>
      <c r="M3330" s="29" t="s">
        <v>1978</v>
      </c>
      <c r="N3330" s="29" t="s">
        <v>1996</v>
      </c>
      <c r="O3330" s="29" t="s">
        <v>1997</v>
      </c>
      <c r="P3330" s="29" t="s">
        <v>1981</v>
      </c>
      <c r="Q3330" s="29" t="s">
        <v>1982</v>
      </c>
      <c r="R3330" s="30">
        <v>46631</v>
      </c>
      <c r="S3330" s="30"/>
      <c r="T3330" s="30">
        <v>46736</v>
      </c>
      <c r="U3330" s="30"/>
      <c r="V3330" s="29" t="s">
        <v>1983</v>
      </c>
      <c r="W3330" s="29" t="s">
        <v>1984</v>
      </c>
      <c r="X3330" s="30">
        <v>43082</v>
      </c>
      <c r="Y3330" s="29" t="s">
        <v>2002</v>
      </c>
    </row>
    <row r="3331" spans="1:25" x14ac:dyDescent="0.25">
      <c r="A3331" s="28" t="s">
        <v>2111</v>
      </c>
      <c r="B3331" s="29" t="s">
        <v>2112</v>
      </c>
      <c r="C3331" s="29" t="s">
        <v>1780</v>
      </c>
      <c r="D3331" s="29" t="s">
        <v>2556</v>
      </c>
      <c r="E3331" s="29" t="s">
        <v>1781</v>
      </c>
      <c r="F3331" s="29" t="s">
        <v>1782</v>
      </c>
      <c r="G3331" s="29" t="s">
        <v>1975</v>
      </c>
      <c r="H3331" s="30">
        <v>43739</v>
      </c>
      <c r="I3331" s="30">
        <v>45657</v>
      </c>
      <c r="J3331" s="30" t="s">
        <v>1921</v>
      </c>
      <c r="K3331" s="29" t="s">
        <v>2531</v>
      </c>
      <c r="L3331" s="29" t="s">
        <v>2532</v>
      </c>
      <c r="M3331" s="29" t="s">
        <v>1978</v>
      </c>
      <c r="N3331" s="29" t="s">
        <v>1979</v>
      </c>
      <c r="O3331" s="29" t="s">
        <v>1980</v>
      </c>
      <c r="P3331" s="29" t="s">
        <v>1981</v>
      </c>
      <c r="Q3331" s="29" t="s">
        <v>1982</v>
      </c>
      <c r="R3331" s="30">
        <v>42639</v>
      </c>
      <c r="S3331" s="30">
        <v>43018</v>
      </c>
      <c r="T3331" s="30">
        <v>42852</v>
      </c>
      <c r="U3331" s="30">
        <v>43036</v>
      </c>
      <c r="V3331" s="29" t="s">
        <v>1983</v>
      </c>
      <c r="W3331" s="29" t="s">
        <v>1984</v>
      </c>
      <c r="X3331" s="30">
        <v>43739</v>
      </c>
      <c r="Y3331" s="29" t="s">
        <v>2075</v>
      </c>
    </row>
    <row r="3332" spans="1:25" x14ac:dyDescent="0.25">
      <c r="A3332" s="28" t="s">
        <v>2111</v>
      </c>
      <c r="B3332" s="29" t="s">
        <v>2112</v>
      </c>
      <c r="C3332" s="29" t="s">
        <v>1780</v>
      </c>
      <c r="D3332" s="29" t="s">
        <v>2556</v>
      </c>
      <c r="E3332" s="29" t="s">
        <v>1781</v>
      </c>
      <c r="F3332" s="29" t="s">
        <v>1782</v>
      </c>
      <c r="G3332" s="29" t="s">
        <v>1975</v>
      </c>
      <c r="H3332" s="30">
        <v>43739</v>
      </c>
      <c r="I3332" s="30">
        <v>45657</v>
      </c>
      <c r="J3332" s="30" t="s">
        <v>1921</v>
      </c>
      <c r="K3332" s="29" t="s">
        <v>2531</v>
      </c>
      <c r="L3332" s="29" t="s">
        <v>2532</v>
      </c>
      <c r="M3332" s="29" t="s">
        <v>1978</v>
      </c>
      <c r="N3332" s="29" t="s">
        <v>1986</v>
      </c>
      <c r="O3332" s="29" t="s">
        <v>1987</v>
      </c>
      <c r="P3332" s="29" t="s">
        <v>1981</v>
      </c>
      <c r="Q3332" s="29" t="s">
        <v>1982</v>
      </c>
      <c r="R3332" s="30">
        <v>42857</v>
      </c>
      <c r="S3332" s="30">
        <v>42857</v>
      </c>
      <c r="T3332" s="30">
        <v>43037</v>
      </c>
      <c r="U3332" s="30">
        <v>43037</v>
      </c>
      <c r="V3332" s="29" t="s">
        <v>1983</v>
      </c>
      <c r="W3332" s="29" t="s">
        <v>1984</v>
      </c>
      <c r="X3332" s="30">
        <v>43739</v>
      </c>
      <c r="Y3332" s="29" t="s">
        <v>2075</v>
      </c>
    </row>
    <row r="3333" spans="1:25" x14ac:dyDescent="0.25">
      <c r="A3333" s="28" t="s">
        <v>2111</v>
      </c>
      <c r="B3333" s="29" t="s">
        <v>2112</v>
      </c>
      <c r="C3333" s="29" t="s">
        <v>1780</v>
      </c>
      <c r="D3333" s="29" t="s">
        <v>2556</v>
      </c>
      <c r="E3333" s="29" t="s">
        <v>1781</v>
      </c>
      <c r="F3333" s="29" t="s">
        <v>1782</v>
      </c>
      <c r="G3333" s="29" t="s">
        <v>1975</v>
      </c>
      <c r="H3333" s="30">
        <v>43739</v>
      </c>
      <c r="I3333" s="30">
        <v>45657</v>
      </c>
      <c r="J3333" s="30" t="s">
        <v>1921</v>
      </c>
      <c r="K3333" s="29" t="s">
        <v>2531</v>
      </c>
      <c r="L3333" s="29" t="s">
        <v>2532</v>
      </c>
      <c r="M3333" s="29" t="s">
        <v>1978</v>
      </c>
      <c r="N3333" s="29" t="s">
        <v>1988</v>
      </c>
      <c r="O3333" s="29" t="s">
        <v>1989</v>
      </c>
      <c r="P3333" s="29" t="s">
        <v>1981</v>
      </c>
      <c r="Q3333" s="29" t="s">
        <v>1982</v>
      </c>
      <c r="R3333" s="30">
        <v>43039</v>
      </c>
      <c r="S3333" s="30">
        <v>43222</v>
      </c>
      <c r="T3333" s="30">
        <v>43222</v>
      </c>
      <c r="U3333" s="30">
        <v>43348</v>
      </c>
      <c r="V3333" s="29" t="s">
        <v>1983</v>
      </c>
      <c r="W3333" s="29" t="s">
        <v>1984</v>
      </c>
      <c r="X3333" s="30">
        <v>43739</v>
      </c>
      <c r="Y3333" s="29" t="s">
        <v>2075</v>
      </c>
    </row>
    <row r="3334" spans="1:25" x14ac:dyDescent="0.25">
      <c r="A3334" s="28" t="s">
        <v>2111</v>
      </c>
      <c r="B3334" s="29" t="s">
        <v>2112</v>
      </c>
      <c r="C3334" s="29" t="s">
        <v>1780</v>
      </c>
      <c r="D3334" s="29" t="s">
        <v>2556</v>
      </c>
      <c r="E3334" s="29" t="s">
        <v>1781</v>
      </c>
      <c r="F3334" s="29" t="s">
        <v>1782</v>
      </c>
      <c r="G3334" s="29" t="s">
        <v>1975</v>
      </c>
      <c r="H3334" s="30">
        <v>43739</v>
      </c>
      <c r="I3334" s="30">
        <v>45657</v>
      </c>
      <c r="J3334" s="30" t="s">
        <v>1921</v>
      </c>
      <c r="K3334" s="29" t="s">
        <v>2531</v>
      </c>
      <c r="L3334" s="29" t="s">
        <v>2532</v>
      </c>
      <c r="M3334" s="29" t="s">
        <v>1978</v>
      </c>
      <c r="N3334" s="29" t="s">
        <v>1990</v>
      </c>
      <c r="O3334" s="29" t="s">
        <v>1991</v>
      </c>
      <c r="P3334" s="29" t="s">
        <v>1981</v>
      </c>
      <c r="Q3334" s="29" t="s">
        <v>1982</v>
      </c>
      <c r="R3334" s="30">
        <v>43374</v>
      </c>
      <c r="S3334" s="30">
        <v>44232</v>
      </c>
      <c r="T3334" s="30">
        <v>43636</v>
      </c>
      <c r="U3334" s="30">
        <v>44518</v>
      </c>
      <c r="V3334" s="29" t="s">
        <v>1983</v>
      </c>
      <c r="W3334" s="29" t="s">
        <v>1984</v>
      </c>
      <c r="X3334" s="30">
        <v>43739</v>
      </c>
      <c r="Y3334" s="29" t="s">
        <v>2075</v>
      </c>
    </row>
    <row r="3335" spans="1:25" x14ac:dyDescent="0.25">
      <c r="A3335" s="28" t="s">
        <v>2111</v>
      </c>
      <c r="B3335" s="29" t="s">
        <v>2112</v>
      </c>
      <c r="C3335" s="29" t="s">
        <v>1780</v>
      </c>
      <c r="D3335" s="29" t="s">
        <v>2556</v>
      </c>
      <c r="E3335" s="29" t="s">
        <v>1781</v>
      </c>
      <c r="F3335" s="29" t="s">
        <v>1782</v>
      </c>
      <c r="G3335" s="29" t="s">
        <v>1975</v>
      </c>
      <c r="H3335" s="30">
        <v>43739</v>
      </c>
      <c r="I3335" s="30">
        <v>45657</v>
      </c>
      <c r="J3335" s="30" t="s">
        <v>1921</v>
      </c>
      <c r="K3335" s="29" t="s">
        <v>2531</v>
      </c>
      <c r="L3335" s="29" t="s">
        <v>2532</v>
      </c>
      <c r="M3335" s="29" t="s">
        <v>1978</v>
      </c>
      <c r="N3335" s="29" t="s">
        <v>1992</v>
      </c>
      <c r="O3335" s="29" t="s">
        <v>1993</v>
      </c>
      <c r="P3335" s="29" t="s">
        <v>1981</v>
      </c>
      <c r="Q3335" s="29" t="s">
        <v>1982</v>
      </c>
      <c r="R3335" s="30">
        <v>44013</v>
      </c>
      <c r="S3335" s="30">
        <v>44818</v>
      </c>
      <c r="T3335" s="30">
        <v>44571</v>
      </c>
      <c r="U3335" s="30">
        <v>44849</v>
      </c>
      <c r="V3335" s="29" t="s">
        <v>1983</v>
      </c>
      <c r="W3335" s="29" t="s">
        <v>1984</v>
      </c>
      <c r="X3335" s="30">
        <v>43739</v>
      </c>
      <c r="Y3335" s="29" t="s">
        <v>2075</v>
      </c>
    </row>
    <row r="3336" spans="1:25" x14ac:dyDescent="0.25">
      <c r="A3336" s="28" t="s">
        <v>2111</v>
      </c>
      <c r="B3336" s="29" t="s">
        <v>2112</v>
      </c>
      <c r="C3336" s="29" t="s">
        <v>1780</v>
      </c>
      <c r="D3336" s="29" t="s">
        <v>2556</v>
      </c>
      <c r="E3336" s="29" t="s">
        <v>1781</v>
      </c>
      <c r="F3336" s="29" t="s">
        <v>1782</v>
      </c>
      <c r="G3336" s="29" t="s">
        <v>1975</v>
      </c>
      <c r="H3336" s="30">
        <v>43739</v>
      </c>
      <c r="I3336" s="30">
        <v>45657</v>
      </c>
      <c r="J3336" s="30" t="s">
        <v>1921</v>
      </c>
      <c r="K3336" s="29" t="s">
        <v>2531</v>
      </c>
      <c r="L3336" s="29" t="s">
        <v>2532</v>
      </c>
      <c r="M3336" s="29" t="s">
        <v>1978</v>
      </c>
      <c r="N3336" s="29" t="s">
        <v>1994</v>
      </c>
      <c r="O3336" s="29" t="s">
        <v>1995</v>
      </c>
      <c r="P3336" s="29" t="s">
        <v>1981</v>
      </c>
      <c r="Q3336" s="29" t="s">
        <v>1982</v>
      </c>
      <c r="R3336" s="30">
        <v>44858</v>
      </c>
      <c r="S3336" s="30">
        <v>44858</v>
      </c>
      <c r="T3336" s="30">
        <v>45657</v>
      </c>
      <c r="U3336" s="30">
        <v>45513</v>
      </c>
      <c r="V3336" s="29" t="s">
        <v>1983</v>
      </c>
      <c r="W3336" s="29" t="s">
        <v>1984</v>
      </c>
      <c r="X3336" s="30">
        <v>43739</v>
      </c>
      <c r="Y3336" s="29" t="s">
        <v>2075</v>
      </c>
    </row>
    <row r="3337" spans="1:25" x14ac:dyDescent="0.25">
      <c r="A3337" s="28" t="s">
        <v>2111</v>
      </c>
      <c r="B3337" s="29" t="s">
        <v>2112</v>
      </c>
      <c r="C3337" s="29" t="s">
        <v>1780</v>
      </c>
      <c r="D3337" s="29" t="s">
        <v>2556</v>
      </c>
      <c r="E3337" s="29" t="s">
        <v>1781</v>
      </c>
      <c r="F3337" s="29" t="s">
        <v>1782</v>
      </c>
      <c r="G3337" s="29" t="s">
        <v>1975</v>
      </c>
      <c r="H3337" s="30">
        <v>43739</v>
      </c>
      <c r="I3337" s="30">
        <v>45657</v>
      </c>
      <c r="J3337" s="30" t="s">
        <v>1921</v>
      </c>
      <c r="K3337" s="29" t="s">
        <v>2531</v>
      </c>
      <c r="L3337" s="29" t="s">
        <v>2532</v>
      </c>
      <c r="M3337" s="29" t="s">
        <v>1978</v>
      </c>
      <c r="N3337" s="29" t="s">
        <v>1996</v>
      </c>
      <c r="O3337" s="29" t="s">
        <v>1997</v>
      </c>
      <c r="P3337" s="29" t="s">
        <v>1981</v>
      </c>
      <c r="Q3337" s="29" t="s">
        <v>1982</v>
      </c>
      <c r="R3337" s="30">
        <v>45658</v>
      </c>
      <c r="S3337" s="30"/>
      <c r="T3337" s="30">
        <v>45748</v>
      </c>
      <c r="U3337" s="30"/>
      <c r="V3337" s="29" t="s">
        <v>1983</v>
      </c>
      <c r="W3337" s="29" t="s">
        <v>1984</v>
      </c>
      <c r="X3337" s="30">
        <v>43739</v>
      </c>
      <c r="Y3337" s="29" t="s">
        <v>2075</v>
      </c>
    </row>
    <row r="3338" spans="1:25" x14ac:dyDescent="0.25">
      <c r="A3338" s="28" t="s">
        <v>2111</v>
      </c>
      <c r="B3338" s="29" t="s">
        <v>2112</v>
      </c>
      <c r="C3338" s="29" t="s">
        <v>1720</v>
      </c>
      <c r="D3338" s="29" t="s">
        <v>2536</v>
      </c>
      <c r="E3338" s="29" t="s">
        <v>1721</v>
      </c>
      <c r="F3338" s="29" t="s">
        <v>1722</v>
      </c>
      <c r="G3338" s="29" t="s">
        <v>1975</v>
      </c>
      <c r="H3338" s="30">
        <v>43739</v>
      </c>
      <c r="I3338" s="30">
        <v>45657</v>
      </c>
      <c r="J3338" s="30" t="s">
        <v>1921</v>
      </c>
      <c r="K3338" s="29" t="s">
        <v>2531</v>
      </c>
      <c r="L3338" s="29" t="s">
        <v>2532</v>
      </c>
      <c r="M3338" s="29" t="s">
        <v>1978</v>
      </c>
      <c r="N3338" s="29" t="s">
        <v>1979</v>
      </c>
      <c r="O3338" s="29" t="s">
        <v>1980</v>
      </c>
      <c r="P3338" s="29" t="s">
        <v>1981</v>
      </c>
      <c r="Q3338" s="29" t="s">
        <v>1982</v>
      </c>
      <c r="R3338" s="30">
        <v>42101</v>
      </c>
      <c r="S3338" s="30">
        <v>42101</v>
      </c>
      <c r="T3338" s="30">
        <v>42124</v>
      </c>
      <c r="U3338" s="30">
        <v>42124</v>
      </c>
      <c r="V3338" s="29" t="s">
        <v>1983</v>
      </c>
      <c r="W3338" s="29" t="s">
        <v>1984</v>
      </c>
      <c r="X3338" s="30">
        <v>43466</v>
      </c>
      <c r="Y3338" s="29" t="s">
        <v>2075</v>
      </c>
    </row>
    <row r="3339" spans="1:25" x14ac:dyDescent="0.25">
      <c r="A3339" s="28" t="s">
        <v>2111</v>
      </c>
      <c r="B3339" s="29" t="s">
        <v>2112</v>
      </c>
      <c r="C3339" s="29" t="s">
        <v>1720</v>
      </c>
      <c r="D3339" s="29" t="s">
        <v>2536</v>
      </c>
      <c r="E3339" s="29" t="s">
        <v>1721</v>
      </c>
      <c r="F3339" s="29" t="s">
        <v>1722</v>
      </c>
      <c r="G3339" s="29" t="s">
        <v>1975</v>
      </c>
      <c r="H3339" s="30">
        <v>43739</v>
      </c>
      <c r="I3339" s="30">
        <v>45657</v>
      </c>
      <c r="J3339" s="30" t="s">
        <v>1921</v>
      </c>
      <c r="K3339" s="29" t="s">
        <v>2531</v>
      </c>
      <c r="L3339" s="29" t="s">
        <v>2532</v>
      </c>
      <c r="M3339" s="29" t="s">
        <v>1978</v>
      </c>
      <c r="N3339" s="29" t="s">
        <v>1986</v>
      </c>
      <c r="O3339" s="29" t="s">
        <v>1987</v>
      </c>
      <c r="P3339" s="29" t="s">
        <v>1981</v>
      </c>
      <c r="Q3339" s="29" t="s">
        <v>1982</v>
      </c>
      <c r="R3339" s="30">
        <v>42126</v>
      </c>
      <c r="S3339" s="30">
        <v>42126</v>
      </c>
      <c r="T3339" s="30">
        <v>42155</v>
      </c>
      <c r="U3339" s="30">
        <v>42155</v>
      </c>
      <c r="V3339" s="29" t="s">
        <v>1983</v>
      </c>
      <c r="W3339" s="29" t="s">
        <v>1984</v>
      </c>
      <c r="X3339" s="30">
        <v>43466</v>
      </c>
      <c r="Y3339" s="29" t="s">
        <v>2075</v>
      </c>
    </row>
    <row r="3340" spans="1:25" x14ac:dyDescent="0.25">
      <c r="A3340" s="28" t="s">
        <v>2111</v>
      </c>
      <c r="B3340" s="29" t="s">
        <v>2112</v>
      </c>
      <c r="C3340" s="29" t="s">
        <v>1720</v>
      </c>
      <c r="D3340" s="29" t="s">
        <v>2536</v>
      </c>
      <c r="E3340" s="29" t="s">
        <v>1721</v>
      </c>
      <c r="F3340" s="29" t="s">
        <v>1722</v>
      </c>
      <c r="G3340" s="29" t="s">
        <v>1975</v>
      </c>
      <c r="H3340" s="30">
        <v>43739</v>
      </c>
      <c r="I3340" s="30">
        <v>45657</v>
      </c>
      <c r="J3340" s="30" t="s">
        <v>1921</v>
      </c>
      <c r="K3340" s="29" t="s">
        <v>2531</v>
      </c>
      <c r="L3340" s="29" t="s">
        <v>2532</v>
      </c>
      <c r="M3340" s="29" t="s">
        <v>1978</v>
      </c>
      <c r="N3340" s="29" t="s">
        <v>1988</v>
      </c>
      <c r="O3340" s="29" t="s">
        <v>1989</v>
      </c>
      <c r="P3340" s="29" t="s">
        <v>1981</v>
      </c>
      <c r="Q3340" s="29" t="s">
        <v>1982</v>
      </c>
      <c r="R3340" s="30">
        <v>42156</v>
      </c>
      <c r="S3340" s="30">
        <v>42446</v>
      </c>
      <c r="T3340" s="30">
        <v>42308</v>
      </c>
      <c r="U3340" s="30">
        <v>42776</v>
      </c>
      <c r="V3340" s="29" t="s">
        <v>1983</v>
      </c>
      <c r="W3340" s="29" t="s">
        <v>1984</v>
      </c>
      <c r="X3340" s="30">
        <v>43466</v>
      </c>
      <c r="Y3340" s="29" t="s">
        <v>2075</v>
      </c>
    </row>
    <row r="3341" spans="1:25" x14ac:dyDescent="0.25">
      <c r="A3341" s="28" t="s">
        <v>2111</v>
      </c>
      <c r="B3341" s="29" t="s">
        <v>2112</v>
      </c>
      <c r="C3341" s="29" t="s">
        <v>1720</v>
      </c>
      <c r="D3341" s="29" t="s">
        <v>2536</v>
      </c>
      <c r="E3341" s="29" t="s">
        <v>1721</v>
      </c>
      <c r="F3341" s="29" t="s">
        <v>1722</v>
      </c>
      <c r="G3341" s="29" t="s">
        <v>1975</v>
      </c>
      <c r="H3341" s="30">
        <v>43739</v>
      </c>
      <c r="I3341" s="30">
        <v>45657</v>
      </c>
      <c r="J3341" s="30" t="s">
        <v>1921</v>
      </c>
      <c r="K3341" s="29" t="s">
        <v>2531</v>
      </c>
      <c r="L3341" s="29" t="s">
        <v>2532</v>
      </c>
      <c r="M3341" s="29" t="s">
        <v>1978</v>
      </c>
      <c r="N3341" s="29" t="s">
        <v>1990</v>
      </c>
      <c r="O3341" s="29" t="s">
        <v>1991</v>
      </c>
      <c r="P3341" s="29" t="s">
        <v>1981</v>
      </c>
      <c r="Q3341" s="29" t="s">
        <v>1982</v>
      </c>
      <c r="R3341" s="30">
        <v>42309</v>
      </c>
      <c r="S3341" s="30">
        <v>42447</v>
      </c>
      <c r="T3341" s="30">
        <v>42369</v>
      </c>
      <c r="U3341" s="30">
        <v>42777</v>
      </c>
      <c r="V3341" s="29" t="s">
        <v>1983</v>
      </c>
      <c r="W3341" s="29" t="s">
        <v>1984</v>
      </c>
      <c r="X3341" s="30">
        <v>43466</v>
      </c>
      <c r="Y3341" s="29" t="s">
        <v>2075</v>
      </c>
    </row>
    <row r="3342" spans="1:25" x14ac:dyDescent="0.25">
      <c r="A3342" s="28" t="s">
        <v>2111</v>
      </c>
      <c r="B3342" s="29" t="s">
        <v>2112</v>
      </c>
      <c r="C3342" s="29" t="s">
        <v>1720</v>
      </c>
      <c r="D3342" s="29" t="s">
        <v>2536</v>
      </c>
      <c r="E3342" s="29" t="s">
        <v>1721</v>
      </c>
      <c r="F3342" s="29" t="s">
        <v>1722</v>
      </c>
      <c r="G3342" s="29" t="s">
        <v>1975</v>
      </c>
      <c r="H3342" s="30">
        <v>43739</v>
      </c>
      <c r="I3342" s="30">
        <v>45657</v>
      </c>
      <c r="J3342" s="30" t="s">
        <v>1921</v>
      </c>
      <c r="K3342" s="29" t="s">
        <v>2531</v>
      </c>
      <c r="L3342" s="29" t="s">
        <v>2532</v>
      </c>
      <c r="M3342" s="29" t="s">
        <v>1978</v>
      </c>
      <c r="N3342" s="29" t="s">
        <v>1992</v>
      </c>
      <c r="O3342" s="29" t="s">
        <v>1993</v>
      </c>
      <c r="P3342" s="29" t="s">
        <v>1981</v>
      </c>
      <c r="Q3342" s="29" t="s">
        <v>1982</v>
      </c>
      <c r="R3342" s="30">
        <v>42805</v>
      </c>
      <c r="S3342" s="30">
        <v>44256</v>
      </c>
      <c r="T3342" s="30">
        <v>43100</v>
      </c>
      <c r="U3342" s="30">
        <v>44318</v>
      </c>
      <c r="V3342" s="29" t="s">
        <v>1983</v>
      </c>
      <c r="W3342" s="29" t="s">
        <v>1984</v>
      </c>
      <c r="X3342" s="30">
        <v>43466</v>
      </c>
      <c r="Y3342" s="29" t="s">
        <v>2075</v>
      </c>
    </row>
    <row r="3343" spans="1:25" x14ac:dyDescent="0.25">
      <c r="A3343" s="28" t="s">
        <v>2111</v>
      </c>
      <c r="B3343" s="29" t="s">
        <v>2112</v>
      </c>
      <c r="C3343" s="29" t="s">
        <v>1720</v>
      </c>
      <c r="D3343" s="29" t="s">
        <v>2536</v>
      </c>
      <c r="E3343" s="29" t="s">
        <v>1721</v>
      </c>
      <c r="F3343" s="29" t="s">
        <v>1722</v>
      </c>
      <c r="G3343" s="29" t="s">
        <v>1975</v>
      </c>
      <c r="H3343" s="30">
        <v>43739</v>
      </c>
      <c r="I3343" s="30">
        <v>45657</v>
      </c>
      <c r="J3343" s="30" t="s">
        <v>1921</v>
      </c>
      <c r="K3343" s="29" t="s">
        <v>2531</v>
      </c>
      <c r="L3343" s="29" t="s">
        <v>2532</v>
      </c>
      <c r="M3343" s="29" t="s">
        <v>1978</v>
      </c>
      <c r="N3343" s="29" t="s">
        <v>1994</v>
      </c>
      <c r="O3343" s="29" t="s">
        <v>1995</v>
      </c>
      <c r="P3343" s="29" t="s">
        <v>1981</v>
      </c>
      <c r="Q3343" s="29" t="s">
        <v>1982</v>
      </c>
      <c r="R3343" s="30">
        <v>44319</v>
      </c>
      <c r="S3343" s="30">
        <v>44319</v>
      </c>
      <c r="T3343" s="30">
        <v>45575</v>
      </c>
      <c r="U3343" s="30">
        <v>45566</v>
      </c>
      <c r="V3343" s="29" t="s">
        <v>1983</v>
      </c>
      <c r="W3343" s="29" t="s">
        <v>1984</v>
      </c>
      <c r="X3343" s="30">
        <v>43466</v>
      </c>
      <c r="Y3343" s="29" t="s">
        <v>2075</v>
      </c>
    </row>
    <row r="3344" spans="1:25" x14ac:dyDescent="0.25">
      <c r="A3344" s="28" t="s">
        <v>2111</v>
      </c>
      <c r="B3344" s="29" t="s">
        <v>2112</v>
      </c>
      <c r="C3344" s="29" t="s">
        <v>1720</v>
      </c>
      <c r="D3344" s="29" t="s">
        <v>2536</v>
      </c>
      <c r="E3344" s="29" t="s">
        <v>1721</v>
      </c>
      <c r="F3344" s="29" t="s">
        <v>1722</v>
      </c>
      <c r="G3344" s="29" t="s">
        <v>1975</v>
      </c>
      <c r="H3344" s="30">
        <v>43739</v>
      </c>
      <c r="I3344" s="30">
        <v>45657</v>
      </c>
      <c r="J3344" s="30" t="s">
        <v>1921</v>
      </c>
      <c r="K3344" s="29" t="s">
        <v>2531</v>
      </c>
      <c r="L3344" s="29" t="s">
        <v>2532</v>
      </c>
      <c r="M3344" s="29" t="s">
        <v>1978</v>
      </c>
      <c r="N3344" s="29" t="s">
        <v>1996</v>
      </c>
      <c r="O3344" s="29" t="s">
        <v>1997</v>
      </c>
      <c r="P3344" s="29" t="s">
        <v>1981</v>
      </c>
      <c r="Q3344" s="29" t="s">
        <v>1982</v>
      </c>
      <c r="R3344" s="30">
        <v>45404</v>
      </c>
      <c r="S3344" s="30"/>
      <c r="T3344" s="30">
        <v>45657</v>
      </c>
      <c r="U3344" s="30"/>
      <c r="V3344" s="29" t="s">
        <v>1983</v>
      </c>
      <c r="W3344" s="29" t="s">
        <v>1984</v>
      </c>
      <c r="X3344" s="30">
        <v>43466</v>
      </c>
      <c r="Y3344" s="29" t="s">
        <v>2075</v>
      </c>
    </row>
    <row r="3345" spans="1:25" x14ac:dyDescent="0.25">
      <c r="A3345" s="28" t="s">
        <v>2111</v>
      </c>
      <c r="B3345" s="29" t="s">
        <v>2112</v>
      </c>
      <c r="C3345" s="29" t="s">
        <v>1777</v>
      </c>
      <c r="D3345" s="29" t="s">
        <v>2555</v>
      </c>
      <c r="E3345" s="29" t="s">
        <v>1778</v>
      </c>
      <c r="F3345" s="29" t="s">
        <v>1779</v>
      </c>
      <c r="G3345" s="29" t="s">
        <v>1975</v>
      </c>
      <c r="H3345" s="30">
        <v>43739</v>
      </c>
      <c r="I3345" s="30">
        <v>45657</v>
      </c>
      <c r="J3345" s="30" t="s">
        <v>1921</v>
      </c>
      <c r="K3345" s="29" t="s">
        <v>2531</v>
      </c>
      <c r="L3345" s="29" t="s">
        <v>2532</v>
      </c>
      <c r="M3345" s="29" t="s">
        <v>1978</v>
      </c>
      <c r="N3345" s="29" t="s">
        <v>1979</v>
      </c>
      <c r="O3345" s="29" t="s">
        <v>1980</v>
      </c>
      <c r="P3345" s="29" t="s">
        <v>1981</v>
      </c>
      <c r="Q3345" s="29" t="s">
        <v>1982</v>
      </c>
      <c r="R3345" s="30">
        <v>42358</v>
      </c>
      <c r="S3345" s="30">
        <v>42358</v>
      </c>
      <c r="T3345" s="30">
        <v>42367</v>
      </c>
      <c r="U3345" s="30">
        <v>42367</v>
      </c>
      <c r="V3345" s="29" t="s">
        <v>1983</v>
      </c>
      <c r="W3345" s="29" t="s">
        <v>1984</v>
      </c>
      <c r="X3345" s="30">
        <v>43466</v>
      </c>
      <c r="Y3345" s="29" t="s">
        <v>2002</v>
      </c>
    </row>
    <row r="3346" spans="1:25" x14ac:dyDescent="0.25">
      <c r="A3346" s="28" t="s">
        <v>2111</v>
      </c>
      <c r="B3346" s="29" t="s">
        <v>2112</v>
      </c>
      <c r="C3346" s="29" t="s">
        <v>1777</v>
      </c>
      <c r="D3346" s="29" t="s">
        <v>2555</v>
      </c>
      <c r="E3346" s="29" t="s">
        <v>1778</v>
      </c>
      <c r="F3346" s="29" t="s">
        <v>1779</v>
      </c>
      <c r="G3346" s="29" t="s">
        <v>1975</v>
      </c>
      <c r="H3346" s="30">
        <v>43739</v>
      </c>
      <c r="I3346" s="30">
        <v>45657</v>
      </c>
      <c r="J3346" s="30" t="s">
        <v>1921</v>
      </c>
      <c r="K3346" s="29" t="s">
        <v>2531</v>
      </c>
      <c r="L3346" s="29" t="s">
        <v>2532</v>
      </c>
      <c r="M3346" s="29" t="s">
        <v>1978</v>
      </c>
      <c r="N3346" s="29" t="s">
        <v>1986</v>
      </c>
      <c r="O3346" s="29" t="s">
        <v>1987</v>
      </c>
      <c r="P3346" s="29" t="s">
        <v>1981</v>
      </c>
      <c r="Q3346" s="29" t="s">
        <v>1982</v>
      </c>
      <c r="R3346" s="30">
        <v>42368</v>
      </c>
      <c r="S3346" s="30">
        <v>42368</v>
      </c>
      <c r="T3346" s="30">
        <v>42520</v>
      </c>
      <c r="U3346" s="30">
        <v>42520</v>
      </c>
      <c r="V3346" s="29" t="s">
        <v>1983</v>
      </c>
      <c r="W3346" s="29" t="s">
        <v>1984</v>
      </c>
      <c r="X3346" s="30">
        <v>43466</v>
      </c>
      <c r="Y3346" s="29" t="s">
        <v>2002</v>
      </c>
    </row>
    <row r="3347" spans="1:25" x14ac:dyDescent="0.25">
      <c r="A3347" s="28" t="s">
        <v>2111</v>
      </c>
      <c r="B3347" s="29" t="s">
        <v>2112</v>
      </c>
      <c r="C3347" s="29" t="s">
        <v>1777</v>
      </c>
      <c r="D3347" s="29" t="s">
        <v>2555</v>
      </c>
      <c r="E3347" s="29" t="s">
        <v>1778</v>
      </c>
      <c r="F3347" s="29" t="s">
        <v>1779</v>
      </c>
      <c r="G3347" s="29" t="s">
        <v>1975</v>
      </c>
      <c r="H3347" s="30">
        <v>43739</v>
      </c>
      <c r="I3347" s="30">
        <v>45657</v>
      </c>
      <c r="J3347" s="30" t="s">
        <v>1921</v>
      </c>
      <c r="K3347" s="29" t="s">
        <v>2531</v>
      </c>
      <c r="L3347" s="29" t="s">
        <v>2532</v>
      </c>
      <c r="M3347" s="29" t="s">
        <v>1978</v>
      </c>
      <c r="N3347" s="29" t="s">
        <v>1988</v>
      </c>
      <c r="O3347" s="29" t="s">
        <v>1989</v>
      </c>
      <c r="P3347" s="29" t="s">
        <v>1981</v>
      </c>
      <c r="Q3347" s="29" t="s">
        <v>1982</v>
      </c>
      <c r="R3347" s="30">
        <v>42367</v>
      </c>
      <c r="S3347" s="30">
        <v>42736</v>
      </c>
      <c r="T3347" s="30">
        <v>42735</v>
      </c>
      <c r="U3347" s="30">
        <v>43451</v>
      </c>
      <c r="V3347" s="29" t="s">
        <v>1983</v>
      </c>
      <c r="W3347" s="29" t="s">
        <v>1984</v>
      </c>
      <c r="X3347" s="30">
        <v>43466</v>
      </c>
      <c r="Y3347" s="29" t="s">
        <v>2002</v>
      </c>
    </row>
    <row r="3348" spans="1:25" x14ac:dyDescent="0.25">
      <c r="A3348" s="28" t="s">
        <v>2111</v>
      </c>
      <c r="B3348" s="29" t="s">
        <v>2112</v>
      </c>
      <c r="C3348" s="29" t="s">
        <v>1777</v>
      </c>
      <c r="D3348" s="29" t="s">
        <v>2555</v>
      </c>
      <c r="E3348" s="29" t="s">
        <v>1778</v>
      </c>
      <c r="F3348" s="29" t="s">
        <v>1779</v>
      </c>
      <c r="G3348" s="29" t="s">
        <v>1975</v>
      </c>
      <c r="H3348" s="30">
        <v>43739</v>
      </c>
      <c r="I3348" s="30">
        <v>45657</v>
      </c>
      <c r="J3348" s="30" t="s">
        <v>1921</v>
      </c>
      <c r="K3348" s="29" t="s">
        <v>2531</v>
      </c>
      <c r="L3348" s="29" t="s">
        <v>2532</v>
      </c>
      <c r="M3348" s="29" t="s">
        <v>1978</v>
      </c>
      <c r="N3348" s="29" t="s">
        <v>1990</v>
      </c>
      <c r="O3348" s="29" t="s">
        <v>1991</v>
      </c>
      <c r="P3348" s="29" t="s">
        <v>1981</v>
      </c>
      <c r="Q3348" s="29" t="s">
        <v>1982</v>
      </c>
      <c r="R3348" s="30">
        <v>42736</v>
      </c>
      <c r="S3348" s="30">
        <v>43452</v>
      </c>
      <c r="T3348" s="30">
        <v>42825</v>
      </c>
      <c r="U3348" s="30">
        <v>44417</v>
      </c>
      <c r="V3348" s="29" t="s">
        <v>1983</v>
      </c>
      <c r="W3348" s="29" t="s">
        <v>1984</v>
      </c>
      <c r="X3348" s="30">
        <v>43466</v>
      </c>
      <c r="Y3348" s="29" t="s">
        <v>2002</v>
      </c>
    </row>
    <row r="3349" spans="1:25" x14ac:dyDescent="0.25">
      <c r="A3349" s="28" t="s">
        <v>2111</v>
      </c>
      <c r="B3349" s="29" t="s">
        <v>2112</v>
      </c>
      <c r="C3349" s="29" t="s">
        <v>1777</v>
      </c>
      <c r="D3349" s="29" t="s">
        <v>2555</v>
      </c>
      <c r="E3349" s="29" t="s">
        <v>1778</v>
      </c>
      <c r="F3349" s="29" t="s">
        <v>1779</v>
      </c>
      <c r="G3349" s="29" t="s">
        <v>1975</v>
      </c>
      <c r="H3349" s="30">
        <v>43739</v>
      </c>
      <c r="I3349" s="30">
        <v>45657</v>
      </c>
      <c r="J3349" s="30" t="s">
        <v>1921</v>
      </c>
      <c r="K3349" s="29" t="s">
        <v>2531</v>
      </c>
      <c r="L3349" s="29" t="s">
        <v>2532</v>
      </c>
      <c r="M3349" s="29" t="s">
        <v>1978</v>
      </c>
      <c r="N3349" s="29" t="s">
        <v>1992</v>
      </c>
      <c r="O3349" s="29" t="s">
        <v>1993</v>
      </c>
      <c r="P3349" s="29" t="s">
        <v>1981</v>
      </c>
      <c r="Q3349" s="29" t="s">
        <v>1982</v>
      </c>
      <c r="R3349" s="30">
        <v>44517</v>
      </c>
      <c r="S3349" s="30">
        <v>44517</v>
      </c>
      <c r="T3349" s="30">
        <v>44914</v>
      </c>
      <c r="U3349" s="30">
        <v>44914</v>
      </c>
      <c r="V3349" s="29" t="s">
        <v>1983</v>
      </c>
      <c r="W3349" s="29" t="s">
        <v>1984</v>
      </c>
      <c r="X3349" s="30">
        <v>43466</v>
      </c>
      <c r="Y3349" s="29" t="s">
        <v>2002</v>
      </c>
    </row>
    <row r="3350" spans="1:25" x14ac:dyDescent="0.25">
      <c r="A3350" s="28" t="s">
        <v>2111</v>
      </c>
      <c r="B3350" s="29" t="s">
        <v>2112</v>
      </c>
      <c r="C3350" s="29" t="s">
        <v>1777</v>
      </c>
      <c r="D3350" s="29" t="s">
        <v>2555</v>
      </c>
      <c r="E3350" s="29" t="s">
        <v>1778</v>
      </c>
      <c r="F3350" s="29" t="s">
        <v>1779</v>
      </c>
      <c r="G3350" s="29" t="s">
        <v>1975</v>
      </c>
      <c r="H3350" s="30">
        <v>43739</v>
      </c>
      <c r="I3350" s="30">
        <v>45657</v>
      </c>
      <c r="J3350" s="30" t="s">
        <v>1921</v>
      </c>
      <c r="K3350" s="29" t="s">
        <v>2531</v>
      </c>
      <c r="L3350" s="29" t="s">
        <v>2532</v>
      </c>
      <c r="M3350" s="29" t="s">
        <v>1978</v>
      </c>
      <c r="N3350" s="29" t="s">
        <v>1994</v>
      </c>
      <c r="O3350" s="29" t="s">
        <v>1995</v>
      </c>
      <c r="P3350" s="29" t="s">
        <v>1981</v>
      </c>
      <c r="Q3350" s="29" t="s">
        <v>1982</v>
      </c>
      <c r="R3350" s="30">
        <v>45015</v>
      </c>
      <c r="S3350" s="30">
        <v>44945</v>
      </c>
      <c r="T3350" s="30">
        <v>46418</v>
      </c>
      <c r="U3350" s="30"/>
      <c r="V3350" s="29" t="s">
        <v>1983</v>
      </c>
      <c r="W3350" s="29" t="s">
        <v>1984</v>
      </c>
      <c r="X3350" s="30">
        <v>43466</v>
      </c>
      <c r="Y3350" s="29" t="s">
        <v>2002</v>
      </c>
    </row>
    <row r="3351" spans="1:25" x14ac:dyDescent="0.25">
      <c r="A3351" s="28" t="s">
        <v>2111</v>
      </c>
      <c r="B3351" s="29" t="s">
        <v>2112</v>
      </c>
      <c r="C3351" s="29" t="s">
        <v>1777</v>
      </c>
      <c r="D3351" s="29" t="s">
        <v>2555</v>
      </c>
      <c r="E3351" s="29" t="s">
        <v>1778</v>
      </c>
      <c r="F3351" s="29" t="s">
        <v>1779</v>
      </c>
      <c r="G3351" s="29" t="s">
        <v>1975</v>
      </c>
      <c r="H3351" s="30">
        <v>43739</v>
      </c>
      <c r="I3351" s="30">
        <v>45657</v>
      </c>
      <c r="J3351" s="30" t="s">
        <v>1921</v>
      </c>
      <c r="K3351" s="29" t="s">
        <v>2531</v>
      </c>
      <c r="L3351" s="29" t="s">
        <v>2532</v>
      </c>
      <c r="M3351" s="29" t="s">
        <v>1978</v>
      </c>
      <c r="N3351" s="29" t="s">
        <v>1996</v>
      </c>
      <c r="O3351" s="29" t="s">
        <v>1997</v>
      </c>
      <c r="P3351" s="29" t="s">
        <v>1981</v>
      </c>
      <c r="Q3351" s="29" t="s">
        <v>1982</v>
      </c>
      <c r="R3351" s="30">
        <v>46419</v>
      </c>
      <c r="S3351" s="30"/>
      <c r="T3351" s="30">
        <v>46539</v>
      </c>
      <c r="U3351" s="30"/>
      <c r="V3351" s="29" t="s">
        <v>1983</v>
      </c>
      <c r="W3351" s="29" t="s">
        <v>1984</v>
      </c>
      <c r="X3351" s="30">
        <v>43466</v>
      </c>
      <c r="Y3351" s="29" t="s">
        <v>2002</v>
      </c>
    </row>
    <row r="3352" spans="1:25" x14ac:dyDescent="0.25">
      <c r="A3352" s="28" t="s">
        <v>2111</v>
      </c>
      <c r="B3352" s="29" t="s">
        <v>2112</v>
      </c>
      <c r="C3352" s="29" t="s">
        <v>1759</v>
      </c>
      <c r="D3352" s="29" t="s">
        <v>2549</v>
      </c>
      <c r="E3352" s="29" t="s">
        <v>1760</v>
      </c>
      <c r="F3352" s="29" t="s">
        <v>1761</v>
      </c>
      <c r="G3352" s="29" t="s">
        <v>1975</v>
      </c>
      <c r="H3352" s="30">
        <v>43851</v>
      </c>
      <c r="I3352" s="30">
        <v>45291</v>
      </c>
      <c r="J3352" s="30" t="s">
        <v>1921</v>
      </c>
      <c r="K3352" s="29" t="s">
        <v>2531</v>
      </c>
      <c r="L3352" s="29" t="s">
        <v>2532</v>
      </c>
      <c r="M3352" s="29" t="s">
        <v>1978</v>
      </c>
      <c r="N3352" s="29" t="s">
        <v>1979</v>
      </c>
      <c r="O3352" s="29" t="s">
        <v>1980</v>
      </c>
      <c r="P3352" s="29" t="s">
        <v>1981</v>
      </c>
      <c r="Q3352" s="29" t="s">
        <v>1982</v>
      </c>
      <c r="R3352" s="30">
        <v>42124</v>
      </c>
      <c r="S3352" s="30">
        <v>42124</v>
      </c>
      <c r="T3352" s="30">
        <v>42354</v>
      </c>
      <c r="U3352" s="30">
        <v>42354</v>
      </c>
      <c r="V3352" s="29" t="s">
        <v>1983</v>
      </c>
      <c r="W3352" s="29" t="s">
        <v>1984</v>
      </c>
      <c r="X3352" s="30">
        <v>44419</v>
      </c>
      <c r="Y3352" s="29" t="s">
        <v>2002</v>
      </c>
    </row>
    <row r="3353" spans="1:25" x14ac:dyDescent="0.25">
      <c r="A3353" s="28" t="s">
        <v>2111</v>
      </c>
      <c r="B3353" s="29" t="s">
        <v>2112</v>
      </c>
      <c r="C3353" s="29" t="s">
        <v>1759</v>
      </c>
      <c r="D3353" s="29" t="s">
        <v>2549</v>
      </c>
      <c r="E3353" s="29" t="s">
        <v>1760</v>
      </c>
      <c r="F3353" s="29" t="s">
        <v>1761</v>
      </c>
      <c r="G3353" s="29" t="s">
        <v>1975</v>
      </c>
      <c r="H3353" s="30">
        <v>43851</v>
      </c>
      <c r="I3353" s="30">
        <v>45291</v>
      </c>
      <c r="J3353" s="30" t="s">
        <v>1921</v>
      </c>
      <c r="K3353" s="29" t="s">
        <v>2531</v>
      </c>
      <c r="L3353" s="29" t="s">
        <v>2532</v>
      </c>
      <c r="M3353" s="29" t="s">
        <v>1978</v>
      </c>
      <c r="N3353" s="29" t="s">
        <v>1986</v>
      </c>
      <c r="O3353" s="29" t="s">
        <v>1987</v>
      </c>
      <c r="P3353" s="29" t="s">
        <v>1981</v>
      </c>
      <c r="Q3353" s="29" t="s">
        <v>1982</v>
      </c>
      <c r="R3353" s="30">
        <v>42355</v>
      </c>
      <c r="S3353" s="30">
        <v>42355</v>
      </c>
      <c r="T3353" s="30">
        <v>42356</v>
      </c>
      <c r="U3353" s="30">
        <v>42356</v>
      </c>
      <c r="V3353" s="29" t="s">
        <v>1983</v>
      </c>
      <c r="W3353" s="29" t="s">
        <v>1984</v>
      </c>
      <c r="X3353" s="30">
        <v>44419</v>
      </c>
      <c r="Y3353" s="29" t="s">
        <v>2002</v>
      </c>
    </row>
    <row r="3354" spans="1:25" x14ac:dyDescent="0.25">
      <c r="A3354" s="28" t="s">
        <v>2111</v>
      </c>
      <c r="B3354" s="29" t="s">
        <v>2112</v>
      </c>
      <c r="C3354" s="29" t="s">
        <v>1759</v>
      </c>
      <c r="D3354" s="29" t="s">
        <v>2549</v>
      </c>
      <c r="E3354" s="29" t="s">
        <v>1760</v>
      </c>
      <c r="F3354" s="29" t="s">
        <v>1761</v>
      </c>
      <c r="G3354" s="29" t="s">
        <v>1975</v>
      </c>
      <c r="H3354" s="30">
        <v>43851</v>
      </c>
      <c r="I3354" s="30">
        <v>45291</v>
      </c>
      <c r="J3354" s="30" t="s">
        <v>1921</v>
      </c>
      <c r="K3354" s="29" t="s">
        <v>2531</v>
      </c>
      <c r="L3354" s="29" t="s">
        <v>2532</v>
      </c>
      <c r="M3354" s="29" t="s">
        <v>1978</v>
      </c>
      <c r="N3354" s="29" t="s">
        <v>1988</v>
      </c>
      <c r="O3354" s="29" t="s">
        <v>1989</v>
      </c>
      <c r="P3354" s="29" t="s">
        <v>1981</v>
      </c>
      <c r="Q3354" s="29" t="s">
        <v>1982</v>
      </c>
      <c r="R3354" s="30">
        <v>42357</v>
      </c>
      <c r="S3354" s="30">
        <v>42357</v>
      </c>
      <c r="T3354" s="30">
        <v>43849</v>
      </c>
      <c r="U3354" s="30">
        <v>43849</v>
      </c>
      <c r="V3354" s="29" t="s">
        <v>1983</v>
      </c>
      <c r="W3354" s="29" t="s">
        <v>1984</v>
      </c>
      <c r="X3354" s="30">
        <v>44419</v>
      </c>
      <c r="Y3354" s="29" t="s">
        <v>2002</v>
      </c>
    </row>
    <row r="3355" spans="1:25" x14ac:dyDescent="0.25">
      <c r="A3355" s="28" t="s">
        <v>2111</v>
      </c>
      <c r="B3355" s="29" t="s">
        <v>2112</v>
      </c>
      <c r="C3355" s="29" t="s">
        <v>1759</v>
      </c>
      <c r="D3355" s="29" t="s">
        <v>2549</v>
      </c>
      <c r="E3355" s="29" t="s">
        <v>1760</v>
      </c>
      <c r="F3355" s="29" t="s">
        <v>1761</v>
      </c>
      <c r="G3355" s="29" t="s">
        <v>1975</v>
      </c>
      <c r="H3355" s="30">
        <v>43851</v>
      </c>
      <c r="I3355" s="30">
        <v>45291</v>
      </c>
      <c r="J3355" s="30" t="s">
        <v>1921</v>
      </c>
      <c r="K3355" s="29" t="s">
        <v>2531</v>
      </c>
      <c r="L3355" s="29" t="s">
        <v>2532</v>
      </c>
      <c r="M3355" s="29" t="s">
        <v>1978</v>
      </c>
      <c r="N3355" s="29" t="s">
        <v>1990</v>
      </c>
      <c r="O3355" s="29" t="s">
        <v>1991</v>
      </c>
      <c r="P3355" s="29" t="s">
        <v>1981</v>
      </c>
      <c r="Q3355" s="29" t="s">
        <v>1982</v>
      </c>
      <c r="R3355" s="30">
        <v>43850</v>
      </c>
      <c r="S3355" s="30">
        <v>43850</v>
      </c>
      <c r="T3355" s="30">
        <v>43851</v>
      </c>
      <c r="U3355" s="30">
        <v>43851</v>
      </c>
      <c r="V3355" s="29" t="s">
        <v>1983</v>
      </c>
      <c r="W3355" s="29" t="s">
        <v>1984</v>
      </c>
      <c r="X3355" s="30">
        <v>44419</v>
      </c>
      <c r="Y3355" s="29" t="s">
        <v>2002</v>
      </c>
    </row>
    <row r="3356" spans="1:25" x14ac:dyDescent="0.25">
      <c r="A3356" s="28" t="s">
        <v>2111</v>
      </c>
      <c r="B3356" s="29" t="s">
        <v>2112</v>
      </c>
      <c r="C3356" s="29" t="s">
        <v>1759</v>
      </c>
      <c r="D3356" s="29" t="s">
        <v>2549</v>
      </c>
      <c r="E3356" s="29" t="s">
        <v>1760</v>
      </c>
      <c r="F3356" s="29" t="s">
        <v>1761</v>
      </c>
      <c r="G3356" s="29" t="s">
        <v>1975</v>
      </c>
      <c r="H3356" s="30">
        <v>43851</v>
      </c>
      <c r="I3356" s="30">
        <v>45291</v>
      </c>
      <c r="J3356" s="30" t="s">
        <v>1921</v>
      </c>
      <c r="K3356" s="29" t="s">
        <v>2531</v>
      </c>
      <c r="L3356" s="29" t="s">
        <v>2532</v>
      </c>
      <c r="M3356" s="29" t="s">
        <v>1978</v>
      </c>
      <c r="N3356" s="29" t="s">
        <v>1992</v>
      </c>
      <c r="O3356" s="29" t="s">
        <v>1993</v>
      </c>
      <c r="P3356" s="29" t="s">
        <v>1981</v>
      </c>
      <c r="Q3356" s="29" t="s">
        <v>1982</v>
      </c>
      <c r="R3356" s="30">
        <v>44213</v>
      </c>
      <c r="S3356" s="30">
        <v>44213</v>
      </c>
      <c r="T3356" s="30">
        <v>44244</v>
      </c>
      <c r="U3356" s="30">
        <v>44244</v>
      </c>
      <c r="V3356" s="29" t="s">
        <v>1983</v>
      </c>
      <c r="W3356" s="29" t="s">
        <v>1984</v>
      </c>
      <c r="X3356" s="30">
        <v>44419</v>
      </c>
      <c r="Y3356" s="29" t="s">
        <v>2002</v>
      </c>
    </row>
    <row r="3357" spans="1:25" x14ac:dyDescent="0.25">
      <c r="A3357" s="28" t="s">
        <v>2111</v>
      </c>
      <c r="B3357" s="29" t="s">
        <v>2112</v>
      </c>
      <c r="C3357" s="29" t="s">
        <v>1759</v>
      </c>
      <c r="D3357" s="29" t="s">
        <v>2549</v>
      </c>
      <c r="E3357" s="29" t="s">
        <v>1760</v>
      </c>
      <c r="F3357" s="29" t="s">
        <v>1761</v>
      </c>
      <c r="G3357" s="29" t="s">
        <v>1975</v>
      </c>
      <c r="H3357" s="30">
        <v>43851</v>
      </c>
      <c r="I3357" s="30">
        <v>45291</v>
      </c>
      <c r="J3357" s="30" t="s">
        <v>1921</v>
      </c>
      <c r="K3357" s="29" t="s">
        <v>2531</v>
      </c>
      <c r="L3357" s="29" t="s">
        <v>2532</v>
      </c>
      <c r="M3357" s="29" t="s">
        <v>1978</v>
      </c>
      <c r="N3357" s="29" t="s">
        <v>1994</v>
      </c>
      <c r="O3357" s="29" t="s">
        <v>1995</v>
      </c>
      <c r="P3357" s="29" t="s">
        <v>1981</v>
      </c>
      <c r="Q3357" s="29" t="s">
        <v>1982</v>
      </c>
      <c r="R3357" s="30">
        <v>44292</v>
      </c>
      <c r="S3357" s="30">
        <v>44292</v>
      </c>
      <c r="T3357" s="30">
        <v>46320</v>
      </c>
      <c r="U3357" s="30"/>
      <c r="V3357" s="29" t="s">
        <v>1983</v>
      </c>
      <c r="W3357" s="29" t="s">
        <v>1984</v>
      </c>
      <c r="X3357" s="30">
        <v>44419</v>
      </c>
      <c r="Y3357" s="29" t="s">
        <v>2002</v>
      </c>
    </row>
    <row r="3358" spans="1:25" x14ac:dyDescent="0.25">
      <c r="A3358" s="28" t="s">
        <v>2111</v>
      </c>
      <c r="B3358" s="29" t="s">
        <v>2112</v>
      </c>
      <c r="C3358" s="29" t="s">
        <v>1759</v>
      </c>
      <c r="D3358" s="29" t="s">
        <v>2549</v>
      </c>
      <c r="E3358" s="29" t="s">
        <v>1760</v>
      </c>
      <c r="F3358" s="29" t="s">
        <v>1761</v>
      </c>
      <c r="G3358" s="29" t="s">
        <v>1975</v>
      </c>
      <c r="H3358" s="30">
        <v>43851</v>
      </c>
      <c r="I3358" s="30">
        <v>45291</v>
      </c>
      <c r="J3358" s="30" t="s">
        <v>1921</v>
      </c>
      <c r="K3358" s="29" t="s">
        <v>2531</v>
      </c>
      <c r="L3358" s="29" t="s">
        <v>2532</v>
      </c>
      <c r="M3358" s="29" t="s">
        <v>1978</v>
      </c>
      <c r="N3358" s="29" t="s">
        <v>1996</v>
      </c>
      <c r="O3358" s="29" t="s">
        <v>1997</v>
      </c>
      <c r="P3358" s="29" t="s">
        <v>1981</v>
      </c>
      <c r="Q3358" s="29" t="s">
        <v>1982</v>
      </c>
      <c r="R3358" s="30">
        <v>46321</v>
      </c>
      <c r="S3358" s="30"/>
      <c r="T3358" s="30">
        <v>46501</v>
      </c>
      <c r="U3358" s="30"/>
      <c r="V3358" s="29" t="s">
        <v>1983</v>
      </c>
      <c r="W3358" s="29" t="s">
        <v>1984</v>
      </c>
      <c r="X3358" s="30">
        <v>44419</v>
      </c>
      <c r="Y3358" s="29" t="s">
        <v>2002</v>
      </c>
    </row>
    <row r="3359" spans="1:25" x14ac:dyDescent="0.25">
      <c r="A3359" s="28" t="s">
        <v>2111</v>
      </c>
      <c r="B3359" s="29" t="s">
        <v>2112</v>
      </c>
      <c r="C3359" s="29" t="s">
        <v>1741</v>
      </c>
      <c r="D3359" s="29" t="s">
        <v>2543</v>
      </c>
      <c r="E3359" s="29" t="s">
        <v>1742</v>
      </c>
      <c r="F3359" s="29" t="s">
        <v>1743</v>
      </c>
      <c r="G3359" s="29" t="s">
        <v>1975</v>
      </c>
      <c r="H3359" s="30">
        <v>39080</v>
      </c>
      <c r="I3359" s="30">
        <v>45229</v>
      </c>
      <c r="J3359" s="30" t="s">
        <v>1921</v>
      </c>
      <c r="K3359" s="29" t="s">
        <v>2531</v>
      </c>
      <c r="L3359" s="29" t="s">
        <v>2532</v>
      </c>
      <c r="M3359" s="29" t="s">
        <v>1978</v>
      </c>
      <c r="N3359" s="29" t="s">
        <v>1979</v>
      </c>
      <c r="O3359" s="29" t="s">
        <v>1980</v>
      </c>
      <c r="P3359" s="29" t="s">
        <v>1981</v>
      </c>
      <c r="Q3359" s="29" t="s">
        <v>1982</v>
      </c>
      <c r="R3359" s="30">
        <v>39069</v>
      </c>
      <c r="S3359" s="30">
        <v>39069</v>
      </c>
      <c r="T3359" s="30">
        <v>39072</v>
      </c>
      <c r="U3359" s="30">
        <v>39072</v>
      </c>
      <c r="V3359" s="29" t="s">
        <v>1983</v>
      </c>
      <c r="W3359" s="29" t="s">
        <v>1984</v>
      </c>
      <c r="X3359" s="30">
        <v>44419</v>
      </c>
      <c r="Y3359" s="29" t="s">
        <v>2075</v>
      </c>
    </row>
    <row r="3360" spans="1:25" x14ac:dyDescent="0.25">
      <c r="A3360" s="28" t="s">
        <v>2111</v>
      </c>
      <c r="B3360" s="29" t="s">
        <v>2112</v>
      </c>
      <c r="C3360" s="29" t="s">
        <v>1741</v>
      </c>
      <c r="D3360" s="29" t="s">
        <v>2543</v>
      </c>
      <c r="E3360" s="29" t="s">
        <v>1742</v>
      </c>
      <c r="F3360" s="29" t="s">
        <v>1743</v>
      </c>
      <c r="G3360" s="29" t="s">
        <v>1975</v>
      </c>
      <c r="H3360" s="30">
        <v>39080</v>
      </c>
      <c r="I3360" s="30">
        <v>45229</v>
      </c>
      <c r="J3360" s="30" t="s">
        <v>1921</v>
      </c>
      <c r="K3360" s="29" t="s">
        <v>2531</v>
      </c>
      <c r="L3360" s="29" t="s">
        <v>2532</v>
      </c>
      <c r="M3360" s="29" t="s">
        <v>1978</v>
      </c>
      <c r="N3360" s="29" t="s">
        <v>1986</v>
      </c>
      <c r="O3360" s="29" t="s">
        <v>1987</v>
      </c>
      <c r="P3360" s="29" t="s">
        <v>1981</v>
      </c>
      <c r="Q3360" s="29" t="s">
        <v>1982</v>
      </c>
      <c r="R3360" s="30">
        <v>39073</v>
      </c>
      <c r="S3360" s="30">
        <v>39073</v>
      </c>
      <c r="T3360" s="30">
        <v>39075</v>
      </c>
      <c r="U3360" s="30">
        <v>39075</v>
      </c>
      <c r="V3360" s="29" t="s">
        <v>1983</v>
      </c>
      <c r="W3360" s="29" t="s">
        <v>1984</v>
      </c>
      <c r="X3360" s="30">
        <v>44419</v>
      </c>
      <c r="Y3360" s="29" t="s">
        <v>2075</v>
      </c>
    </row>
    <row r="3361" spans="1:25" x14ac:dyDescent="0.25">
      <c r="A3361" s="28" t="s">
        <v>2111</v>
      </c>
      <c r="B3361" s="29" t="s">
        <v>2112</v>
      </c>
      <c r="C3361" s="29" t="s">
        <v>1741</v>
      </c>
      <c r="D3361" s="29" t="s">
        <v>2543</v>
      </c>
      <c r="E3361" s="29" t="s">
        <v>1742</v>
      </c>
      <c r="F3361" s="29" t="s">
        <v>1743</v>
      </c>
      <c r="G3361" s="29" t="s">
        <v>1975</v>
      </c>
      <c r="H3361" s="30">
        <v>39080</v>
      </c>
      <c r="I3361" s="30">
        <v>45229</v>
      </c>
      <c r="J3361" s="30" t="s">
        <v>1921</v>
      </c>
      <c r="K3361" s="29" t="s">
        <v>2531</v>
      </c>
      <c r="L3361" s="29" t="s">
        <v>2532</v>
      </c>
      <c r="M3361" s="29" t="s">
        <v>1978</v>
      </c>
      <c r="N3361" s="29" t="s">
        <v>1988</v>
      </c>
      <c r="O3361" s="29" t="s">
        <v>1989</v>
      </c>
      <c r="P3361" s="29" t="s">
        <v>1981</v>
      </c>
      <c r="Q3361" s="29" t="s">
        <v>1982</v>
      </c>
      <c r="R3361" s="30">
        <v>39076</v>
      </c>
      <c r="S3361" s="30">
        <v>39076</v>
      </c>
      <c r="T3361" s="30">
        <v>39080</v>
      </c>
      <c r="U3361" s="30">
        <v>39080</v>
      </c>
      <c r="V3361" s="29" t="s">
        <v>1983</v>
      </c>
      <c r="W3361" s="29" t="s">
        <v>1984</v>
      </c>
      <c r="X3361" s="30">
        <v>44419</v>
      </c>
      <c r="Y3361" s="29" t="s">
        <v>2075</v>
      </c>
    </row>
    <row r="3362" spans="1:25" x14ac:dyDescent="0.25">
      <c r="A3362" s="28" t="s">
        <v>2111</v>
      </c>
      <c r="B3362" s="29" t="s">
        <v>2112</v>
      </c>
      <c r="C3362" s="29" t="s">
        <v>1741</v>
      </c>
      <c r="D3362" s="29" t="s">
        <v>2543</v>
      </c>
      <c r="E3362" s="29" t="s">
        <v>1742</v>
      </c>
      <c r="F3362" s="29" t="s">
        <v>1743</v>
      </c>
      <c r="G3362" s="29" t="s">
        <v>1975</v>
      </c>
      <c r="H3362" s="30">
        <v>39080</v>
      </c>
      <c r="I3362" s="30">
        <v>45229</v>
      </c>
      <c r="J3362" s="30" t="s">
        <v>1921</v>
      </c>
      <c r="K3362" s="29" t="s">
        <v>2531</v>
      </c>
      <c r="L3362" s="29" t="s">
        <v>2532</v>
      </c>
      <c r="M3362" s="29" t="s">
        <v>1978</v>
      </c>
      <c r="N3362" s="29" t="s">
        <v>1990</v>
      </c>
      <c r="O3362" s="29" t="s">
        <v>1991</v>
      </c>
      <c r="P3362" s="29" t="s">
        <v>1981</v>
      </c>
      <c r="Q3362" s="29" t="s">
        <v>1982</v>
      </c>
      <c r="R3362" s="30">
        <v>43452</v>
      </c>
      <c r="S3362" s="30">
        <v>43452</v>
      </c>
      <c r="T3362" s="30">
        <v>43555</v>
      </c>
      <c r="U3362" s="30">
        <v>43555</v>
      </c>
      <c r="V3362" s="29" t="s">
        <v>1983</v>
      </c>
      <c r="W3362" s="29" t="s">
        <v>1984</v>
      </c>
      <c r="X3362" s="30">
        <v>44419</v>
      </c>
      <c r="Y3362" s="29" t="s">
        <v>2075</v>
      </c>
    </row>
    <row r="3363" spans="1:25" x14ac:dyDescent="0.25">
      <c r="A3363" s="28" t="s">
        <v>2111</v>
      </c>
      <c r="B3363" s="29" t="s">
        <v>2112</v>
      </c>
      <c r="C3363" s="29" t="s">
        <v>1741</v>
      </c>
      <c r="D3363" s="29" t="s">
        <v>2543</v>
      </c>
      <c r="E3363" s="29" t="s">
        <v>1742</v>
      </c>
      <c r="F3363" s="29" t="s">
        <v>1743</v>
      </c>
      <c r="G3363" s="29" t="s">
        <v>1975</v>
      </c>
      <c r="H3363" s="30">
        <v>39080</v>
      </c>
      <c r="I3363" s="30">
        <v>45229</v>
      </c>
      <c r="J3363" s="30" t="s">
        <v>1921</v>
      </c>
      <c r="K3363" s="29" t="s">
        <v>2531</v>
      </c>
      <c r="L3363" s="29" t="s">
        <v>2532</v>
      </c>
      <c r="M3363" s="29" t="s">
        <v>1978</v>
      </c>
      <c r="N3363" s="29" t="s">
        <v>1992</v>
      </c>
      <c r="O3363" s="29" t="s">
        <v>1993</v>
      </c>
      <c r="P3363" s="29" t="s">
        <v>1981</v>
      </c>
      <c r="Q3363" s="29" t="s">
        <v>1982</v>
      </c>
      <c r="R3363" s="30">
        <v>44108</v>
      </c>
      <c r="S3363" s="30">
        <v>44108</v>
      </c>
      <c r="T3363" s="30">
        <v>44110</v>
      </c>
      <c r="U3363" s="30">
        <v>44110</v>
      </c>
      <c r="V3363" s="29" t="s">
        <v>1983</v>
      </c>
      <c r="W3363" s="29" t="s">
        <v>1984</v>
      </c>
      <c r="X3363" s="30">
        <v>44419</v>
      </c>
      <c r="Y3363" s="29" t="s">
        <v>2075</v>
      </c>
    </row>
    <row r="3364" spans="1:25" x14ac:dyDescent="0.25">
      <c r="A3364" s="28" t="s">
        <v>2111</v>
      </c>
      <c r="B3364" s="29" t="s">
        <v>2112</v>
      </c>
      <c r="C3364" s="29" t="s">
        <v>1741</v>
      </c>
      <c r="D3364" s="29" t="s">
        <v>2543</v>
      </c>
      <c r="E3364" s="29" t="s">
        <v>1742</v>
      </c>
      <c r="F3364" s="29" t="s">
        <v>1743</v>
      </c>
      <c r="G3364" s="29" t="s">
        <v>1975</v>
      </c>
      <c r="H3364" s="30">
        <v>39080</v>
      </c>
      <c r="I3364" s="30">
        <v>45229</v>
      </c>
      <c r="J3364" s="30" t="s">
        <v>1921</v>
      </c>
      <c r="K3364" s="29" t="s">
        <v>2531</v>
      </c>
      <c r="L3364" s="29" t="s">
        <v>2532</v>
      </c>
      <c r="M3364" s="29" t="s">
        <v>1978</v>
      </c>
      <c r="N3364" s="29" t="s">
        <v>1994</v>
      </c>
      <c r="O3364" s="29" t="s">
        <v>1995</v>
      </c>
      <c r="P3364" s="29" t="s">
        <v>1981</v>
      </c>
      <c r="Q3364" s="29" t="s">
        <v>1982</v>
      </c>
      <c r="R3364" s="30">
        <v>44217</v>
      </c>
      <c r="S3364" s="30">
        <v>44217</v>
      </c>
      <c r="T3364" s="30">
        <v>44342</v>
      </c>
      <c r="U3364" s="30">
        <v>45112</v>
      </c>
      <c r="V3364" s="29" t="s">
        <v>1983</v>
      </c>
      <c r="W3364" s="29" t="s">
        <v>1984</v>
      </c>
      <c r="X3364" s="30">
        <v>44419</v>
      </c>
      <c r="Y3364" s="29" t="s">
        <v>2075</v>
      </c>
    </row>
    <row r="3365" spans="1:25" x14ac:dyDescent="0.25">
      <c r="A3365" s="28" t="s">
        <v>2111</v>
      </c>
      <c r="B3365" s="29" t="s">
        <v>2112</v>
      </c>
      <c r="C3365" s="29" t="s">
        <v>1741</v>
      </c>
      <c r="D3365" s="29" t="s">
        <v>2543</v>
      </c>
      <c r="E3365" s="29" t="s">
        <v>1742</v>
      </c>
      <c r="F3365" s="29" t="s">
        <v>1743</v>
      </c>
      <c r="G3365" s="29" t="s">
        <v>1975</v>
      </c>
      <c r="H3365" s="30">
        <v>39080</v>
      </c>
      <c r="I3365" s="30">
        <v>45229</v>
      </c>
      <c r="J3365" s="30" t="s">
        <v>1921</v>
      </c>
      <c r="K3365" s="29" t="s">
        <v>2531</v>
      </c>
      <c r="L3365" s="29" t="s">
        <v>2532</v>
      </c>
      <c r="M3365" s="29" t="s">
        <v>1978</v>
      </c>
      <c r="N3365" s="29" t="s">
        <v>1996</v>
      </c>
      <c r="O3365" s="29" t="s">
        <v>1997</v>
      </c>
      <c r="P3365" s="29" t="s">
        <v>1981</v>
      </c>
      <c r="Q3365" s="29" t="s">
        <v>1982</v>
      </c>
      <c r="R3365" s="30">
        <v>45175</v>
      </c>
      <c r="S3365" s="30">
        <v>45112</v>
      </c>
      <c r="T3365" s="30">
        <v>45205</v>
      </c>
      <c r="U3365" s="30">
        <v>45179</v>
      </c>
      <c r="V3365" s="29" t="s">
        <v>1983</v>
      </c>
      <c r="W3365" s="29" t="s">
        <v>1984</v>
      </c>
      <c r="X3365" s="30">
        <v>44419</v>
      </c>
      <c r="Y3365" s="29" t="s">
        <v>2075</v>
      </c>
    </row>
    <row r="3366" spans="1:25" x14ac:dyDescent="0.25">
      <c r="A3366" s="28" t="s">
        <v>2111</v>
      </c>
      <c r="B3366" s="29" t="s">
        <v>2112</v>
      </c>
      <c r="C3366" s="29" t="s">
        <v>1732</v>
      </c>
      <c r="D3366" s="29" t="s">
        <v>2540</v>
      </c>
      <c r="E3366" s="29" t="s">
        <v>1733</v>
      </c>
      <c r="F3366" s="29" t="s">
        <v>1734</v>
      </c>
      <c r="G3366" s="29" t="s">
        <v>1975</v>
      </c>
      <c r="H3366" s="30">
        <v>43749</v>
      </c>
      <c r="I3366" s="30">
        <v>45291</v>
      </c>
      <c r="J3366" s="30" t="s">
        <v>1921</v>
      </c>
      <c r="K3366" s="29" t="s">
        <v>2531</v>
      </c>
      <c r="L3366" s="29" t="s">
        <v>2532</v>
      </c>
      <c r="M3366" s="29" t="s">
        <v>1978</v>
      </c>
      <c r="N3366" s="29" t="s">
        <v>1979</v>
      </c>
      <c r="O3366" s="29" t="s">
        <v>1980</v>
      </c>
      <c r="P3366" s="29" t="s">
        <v>1981</v>
      </c>
      <c r="Q3366" s="29" t="s">
        <v>1982</v>
      </c>
      <c r="R3366" s="30">
        <v>42451</v>
      </c>
      <c r="S3366" s="30">
        <v>42451</v>
      </c>
      <c r="T3366" s="30">
        <v>42908</v>
      </c>
      <c r="U3366" s="30">
        <v>42908</v>
      </c>
      <c r="V3366" s="29" t="s">
        <v>1983</v>
      </c>
      <c r="W3366" s="29" t="s">
        <v>1984</v>
      </c>
      <c r="X3366" s="30">
        <v>44419</v>
      </c>
      <c r="Y3366" s="29" t="s">
        <v>2002</v>
      </c>
    </row>
    <row r="3367" spans="1:25" x14ac:dyDescent="0.25">
      <c r="A3367" s="28" t="s">
        <v>2111</v>
      </c>
      <c r="B3367" s="29" t="s">
        <v>2112</v>
      </c>
      <c r="C3367" s="29" t="s">
        <v>1732</v>
      </c>
      <c r="D3367" s="29" t="s">
        <v>2540</v>
      </c>
      <c r="E3367" s="29" t="s">
        <v>1733</v>
      </c>
      <c r="F3367" s="29" t="s">
        <v>1734</v>
      </c>
      <c r="G3367" s="29" t="s">
        <v>1975</v>
      </c>
      <c r="H3367" s="30">
        <v>43749</v>
      </c>
      <c r="I3367" s="30">
        <v>45291</v>
      </c>
      <c r="J3367" s="30" t="s">
        <v>1921</v>
      </c>
      <c r="K3367" s="29" t="s">
        <v>2531</v>
      </c>
      <c r="L3367" s="29" t="s">
        <v>2532</v>
      </c>
      <c r="M3367" s="29" t="s">
        <v>1978</v>
      </c>
      <c r="N3367" s="29" t="s">
        <v>1986</v>
      </c>
      <c r="O3367" s="29" t="s">
        <v>1987</v>
      </c>
      <c r="P3367" s="29" t="s">
        <v>1981</v>
      </c>
      <c r="Q3367" s="29" t="s">
        <v>1982</v>
      </c>
      <c r="R3367" s="30">
        <v>42550</v>
      </c>
      <c r="S3367" s="30">
        <v>42550</v>
      </c>
      <c r="T3367" s="30">
        <v>43007</v>
      </c>
      <c r="U3367" s="30">
        <v>43007</v>
      </c>
      <c r="V3367" s="29" t="s">
        <v>1983</v>
      </c>
      <c r="W3367" s="29" t="s">
        <v>1984</v>
      </c>
      <c r="X3367" s="30">
        <v>44419</v>
      </c>
      <c r="Y3367" s="29" t="s">
        <v>2002</v>
      </c>
    </row>
    <row r="3368" spans="1:25" x14ac:dyDescent="0.25">
      <c r="A3368" s="28" t="s">
        <v>2111</v>
      </c>
      <c r="B3368" s="29" t="s">
        <v>2112</v>
      </c>
      <c r="C3368" s="29" t="s">
        <v>1732</v>
      </c>
      <c r="D3368" s="29" t="s">
        <v>2540</v>
      </c>
      <c r="E3368" s="29" t="s">
        <v>1733</v>
      </c>
      <c r="F3368" s="29" t="s">
        <v>1734</v>
      </c>
      <c r="G3368" s="29" t="s">
        <v>1975</v>
      </c>
      <c r="H3368" s="30">
        <v>43749</v>
      </c>
      <c r="I3368" s="30">
        <v>45291</v>
      </c>
      <c r="J3368" s="30" t="s">
        <v>1921</v>
      </c>
      <c r="K3368" s="29" t="s">
        <v>2531</v>
      </c>
      <c r="L3368" s="29" t="s">
        <v>2532</v>
      </c>
      <c r="M3368" s="29" t="s">
        <v>1978</v>
      </c>
      <c r="N3368" s="29" t="s">
        <v>1988</v>
      </c>
      <c r="O3368" s="29" t="s">
        <v>1989</v>
      </c>
      <c r="P3368" s="29" t="s">
        <v>1981</v>
      </c>
      <c r="Q3368" s="29" t="s">
        <v>1982</v>
      </c>
      <c r="R3368" s="30">
        <v>43670</v>
      </c>
      <c r="S3368" s="30">
        <v>43670</v>
      </c>
      <c r="T3368" s="30">
        <v>43749</v>
      </c>
      <c r="U3368" s="30">
        <v>43749</v>
      </c>
      <c r="V3368" s="29" t="s">
        <v>1983</v>
      </c>
      <c r="W3368" s="29" t="s">
        <v>1984</v>
      </c>
      <c r="X3368" s="30">
        <v>44419</v>
      </c>
      <c r="Y3368" s="29" t="s">
        <v>2002</v>
      </c>
    </row>
    <row r="3369" spans="1:25" x14ac:dyDescent="0.25">
      <c r="A3369" s="28" t="s">
        <v>2111</v>
      </c>
      <c r="B3369" s="29" t="s">
        <v>2112</v>
      </c>
      <c r="C3369" s="29" t="s">
        <v>1732</v>
      </c>
      <c r="D3369" s="29" t="s">
        <v>2540</v>
      </c>
      <c r="E3369" s="29" t="s">
        <v>1733</v>
      </c>
      <c r="F3369" s="29" t="s">
        <v>1734</v>
      </c>
      <c r="G3369" s="29" t="s">
        <v>1975</v>
      </c>
      <c r="H3369" s="30">
        <v>43749</v>
      </c>
      <c r="I3369" s="30">
        <v>45291</v>
      </c>
      <c r="J3369" s="30" t="s">
        <v>1921</v>
      </c>
      <c r="K3369" s="29" t="s">
        <v>2531</v>
      </c>
      <c r="L3369" s="29" t="s">
        <v>2532</v>
      </c>
      <c r="M3369" s="29" t="s">
        <v>1978</v>
      </c>
      <c r="N3369" s="29" t="s">
        <v>1990</v>
      </c>
      <c r="O3369" s="29" t="s">
        <v>1991</v>
      </c>
      <c r="P3369" s="29" t="s">
        <v>1981</v>
      </c>
      <c r="Q3369" s="29" t="s">
        <v>1982</v>
      </c>
      <c r="R3369" s="30">
        <v>43750</v>
      </c>
      <c r="S3369" s="30">
        <v>43750</v>
      </c>
      <c r="T3369" s="30">
        <v>44473</v>
      </c>
      <c r="U3369" s="30">
        <v>44473</v>
      </c>
      <c r="V3369" s="29" t="s">
        <v>1983</v>
      </c>
      <c r="W3369" s="29" t="s">
        <v>1984</v>
      </c>
      <c r="X3369" s="30">
        <v>44419</v>
      </c>
      <c r="Y3369" s="29" t="s">
        <v>2002</v>
      </c>
    </row>
    <row r="3370" spans="1:25" x14ac:dyDescent="0.25">
      <c r="A3370" s="28" t="s">
        <v>2111</v>
      </c>
      <c r="B3370" s="29" t="s">
        <v>2112</v>
      </c>
      <c r="C3370" s="29" t="s">
        <v>1732</v>
      </c>
      <c r="D3370" s="29" t="s">
        <v>2540</v>
      </c>
      <c r="E3370" s="29" t="s">
        <v>1733</v>
      </c>
      <c r="F3370" s="29" t="s">
        <v>1734</v>
      </c>
      <c r="G3370" s="29" t="s">
        <v>1975</v>
      </c>
      <c r="H3370" s="30">
        <v>43749</v>
      </c>
      <c r="I3370" s="30">
        <v>45291</v>
      </c>
      <c r="J3370" s="30" t="s">
        <v>1921</v>
      </c>
      <c r="K3370" s="29" t="s">
        <v>2531</v>
      </c>
      <c r="L3370" s="29" t="s">
        <v>2532</v>
      </c>
      <c r="M3370" s="29" t="s">
        <v>1978</v>
      </c>
      <c r="N3370" s="29" t="s">
        <v>1992</v>
      </c>
      <c r="O3370" s="29" t="s">
        <v>1993</v>
      </c>
      <c r="P3370" s="29" t="s">
        <v>1981</v>
      </c>
      <c r="Q3370" s="29" t="s">
        <v>1982</v>
      </c>
      <c r="R3370" s="30">
        <v>44713</v>
      </c>
      <c r="S3370" s="30">
        <v>44713</v>
      </c>
      <c r="T3370" s="30">
        <v>44772</v>
      </c>
      <c r="U3370" s="30">
        <v>44772</v>
      </c>
      <c r="V3370" s="29" t="s">
        <v>1983</v>
      </c>
      <c r="W3370" s="29" t="s">
        <v>1984</v>
      </c>
      <c r="X3370" s="30">
        <v>44419</v>
      </c>
      <c r="Y3370" s="29" t="s">
        <v>2002</v>
      </c>
    </row>
    <row r="3371" spans="1:25" x14ac:dyDescent="0.25">
      <c r="A3371" s="28" t="s">
        <v>2111</v>
      </c>
      <c r="B3371" s="29" t="s">
        <v>2112</v>
      </c>
      <c r="C3371" s="29" t="s">
        <v>1732</v>
      </c>
      <c r="D3371" s="29" t="s">
        <v>2540</v>
      </c>
      <c r="E3371" s="29" t="s">
        <v>1733</v>
      </c>
      <c r="F3371" s="29" t="s">
        <v>1734</v>
      </c>
      <c r="G3371" s="29" t="s">
        <v>1975</v>
      </c>
      <c r="H3371" s="30">
        <v>43749</v>
      </c>
      <c r="I3371" s="30">
        <v>45291</v>
      </c>
      <c r="J3371" s="30" t="s">
        <v>1921</v>
      </c>
      <c r="K3371" s="29" t="s">
        <v>2531</v>
      </c>
      <c r="L3371" s="29" t="s">
        <v>2532</v>
      </c>
      <c r="M3371" s="29" t="s">
        <v>1978</v>
      </c>
      <c r="N3371" s="29" t="s">
        <v>1994</v>
      </c>
      <c r="O3371" s="29" t="s">
        <v>1995</v>
      </c>
      <c r="P3371" s="29" t="s">
        <v>1981</v>
      </c>
      <c r="Q3371" s="29" t="s">
        <v>1982</v>
      </c>
      <c r="R3371" s="30">
        <v>44774</v>
      </c>
      <c r="S3371" s="30">
        <v>45516</v>
      </c>
      <c r="T3371" s="30">
        <v>45759</v>
      </c>
      <c r="U3371" s="30"/>
      <c r="V3371" s="29" t="s">
        <v>1983</v>
      </c>
      <c r="W3371" s="29" t="s">
        <v>1984</v>
      </c>
      <c r="X3371" s="30">
        <v>44419</v>
      </c>
      <c r="Y3371" s="29" t="s">
        <v>2002</v>
      </c>
    </row>
    <row r="3372" spans="1:25" x14ac:dyDescent="0.25">
      <c r="A3372" s="28" t="s">
        <v>2111</v>
      </c>
      <c r="B3372" s="29" t="s">
        <v>2112</v>
      </c>
      <c r="C3372" s="29" t="s">
        <v>1732</v>
      </c>
      <c r="D3372" s="29" t="s">
        <v>2540</v>
      </c>
      <c r="E3372" s="29" t="s">
        <v>1733</v>
      </c>
      <c r="F3372" s="29" t="s">
        <v>1734</v>
      </c>
      <c r="G3372" s="29" t="s">
        <v>1975</v>
      </c>
      <c r="H3372" s="30">
        <v>43749</v>
      </c>
      <c r="I3372" s="30">
        <v>45291</v>
      </c>
      <c r="J3372" s="30" t="s">
        <v>1921</v>
      </c>
      <c r="K3372" s="29" t="s">
        <v>2531</v>
      </c>
      <c r="L3372" s="29" t="s">
        <v>2532</v>
      </c>
      <c r="M3372" s="29" t="s">
        <v>1978</v>
      </c>
      <c r="N3372" s="29" t="s">
        <v>1996</v>
      </c>
      <c r="O3372" s="29" t="s">
        <v>1997</v>
      </c>
      <c r="P3372" s="29" t="s">
        <v>1981</v>
      </c>
      <c r="Q3372" s="29" t="s">
        <v>1982</v>
      </c>
      <c r="R3372" s="30">
        <v>45762</v>
      </c>
      <c r="S3372" s="30"/>
      <c r="T3372" s="30">
        <v>45823</v>
      </c>
      <c r="U3372" s="30"/>
      <c r="V3372" s="29" t="s">
        <v>1983</v>
      </c>
      <c r="W3372" s="29" t="s">
        <v>1984</v>
      </c>
      <c r="X3372" s="30">
        <v>44419</v>
      </c>
      <c r="Y3372" s="29" t="s">
        <v>2002</v>
      </c>
    </row>
    <row r="3373" spans="1:25" x14ac:dyDescent="0.25">
      <c r="A3373" s="28" t="s">
        <v>2111</v>
      </c>
      <c r="B3373" s="29" t="s">
        <v>2112</v>
      </c>
      <c r="C3373" s="29" t="s">
        <v>1786</v>
      </c>
      <c r="D3373" s="29" t="s">
        <v>2558</v>
      </c>
      <c r="E3373" s="29" t="s">
        <v>1787</v>
      </c>
      <c r="F3373" s="29" t="s">
        <v>1788</v>
      </c>
      <c r="G3373" s="29" t="s">
        <v>1975</v>
      </c>
      <c r="H3373" s="30">
        <v>44145</v>
      </c>
      <c r="I3373" s="30">
        <v>45291</v>
      </c>
      <c r="J3373" s="30" t="s">
        <v>1921</v>
      </c>
      <c r="K3373" s="29" t="s">
        <v>2531</v>
      </c>
      <c r="L3373" s="29" t="s">
        <v>2532</v>
      </c>
      <c r="M3373" s="29" t="s">
        <v>1978</v>
      </c>
      <c r="N3373" s="29" t="s">
        <v>1979</v>
      </c>
      <c r="O3373" s="29" t="s">
        <v>1980</v>
      </c>
      <c r="P3373" s="29" t="s">
        <v>1981</v>
      </c>
      <c r="Q3373" s="29" t="s">
        <v>1982</v>
      </c>
      <c r="R3373" s="30">
        <v>43910</v>
      </c>
      <c r="S3373" s="30">
        <v>44043</v>
      </c>
      <c r="T3373" s="30">
        <v>44144</v>
      </c>
      <c r="U3373" s="30">
        <v>44144</v>
      </c>
      <c r="V3373" s="29" t="s">
        <v>1983</v>
      </c>
      <c r="W3373" s="29" t="s">
        <v>1984</v>
      </c>
      <c r="X3373" s="30">
        <v>44419</v>
      </c>
      <c r="Y3373" s="29" t="s">
        <v>2075</v>
      </c>
    </row>
    <row r="3374" spans="1:25" x14ac:dyDescent="0.25">
      <c r="A3374" s="28" t="s">
        <v>2111</v>
      </c>
      <c r="B3374" s="29" t="s">
        <v>2112</v>
      </c>
      <c r="C3374" s="29" t="s">
        <v>1786</v>
      </c>
      <c r="D3374" s="29" t="s">
        <v>2558</v>
      </c>
      <c r="E3374" s="29" t="s">
        <v>1787</v>
      </c>
      <c r="F3374" s="29" t="s">
        <v>1788</v>
      </c>
      <c r="G3374" s="29" t="s">
        <v>1975</v>
      </c>
      <c r="H3374" s="30">
        <v>44145</v>
      </c>
      <c r="I3374" s="30">
        <v>45291</v>
      </c>
      <c r="J3374" s="30" t="s">
        <v>1921</v>
      </c>
      <c r="K3374" s="29" t="s">
        <v>2531</v>
      </c>
      <c r="L3374" s="29" t="s">
        <v>2532</v>
      </c>
      <c r="M3374" s="29" t="s">
        <v>1978</v>
      </c>
      <c r="N3374" s="29" t="s">
        <v>1986</v>
      </c>
      <c r="O3374" s="29" t="s">
        <v>1987</v>
      </c>
      <c r="P3374" s="29" t="s">
        <v>1981</v>
      </c>
      <c r="Q3374" s="29" t="s">
        <v>1982</v>
      </c>
      <c r="R3374" s="30">
        <v>44043</v>
      </c>
      <c r="S3374" s="30">
        <v>44145</v>
      </c>
      <c r="T3374" s="30">
        <v>44165</v>
      </c>
      <c r="U3374" s="30">
        <v>44165</v>
      </c>
      <c r="V3374" s="29" t="s">
        <v>1983</v>
      </c>
      <c r="W3374" s="29" t="s">
        <v>1984</v>
      </c>
      <c r="X3374" s="30">
        <v>44419</v>
      </c>
      <c r="Y3374" s="29" t="s">
        <v>2075</v>
      </c>
    </row>
    <row r="3375" spans="1:25" x14ac:dyDescent="0.25">
      <c r="A3375" s="28" t="s">
        <v>2111</v>
      </c>
      <c r="B3375" s="29" t="s">
        <v>2112</v>
      </c>
      <c r="C3375" s="29" t="s">
        <v>1786</v>
      </c>
      <c r="D3375" s="29" t="s">
        <v>2558</v>
      </c>
      <c r="E3375" s="29" t="s">
        <v>1787</v>
      </c>
      <c r="F3375" s="29" t="s">
        <v>1788</v>
      </c>
      <c r="G3375" s="29" t="s">
        <v>1975</v>
      </c>
      <c r="H3375" s="30">
        <v>44145</v>
      </c>
      <c r="I3375" s="30">
        <v>45291</v>
      </c>
      <c r="J3375" s="30" t="s">
        <v>1921</v>
      </c>
      <c r="K3375" s="29" t="s">
        <v>2531</v>
      </c>
      <c r="L3375" s="29" t="s">
        <v>2532</v>
      </c>
      <c r="M3375" s="29" t="s">
        <v>1978</v>
      </c>
      <c r="N3375" s="29" t="s">
        <v>1988</v>
      </c>
      <c r="O3375" s="29" t="s">
        <v>1989</v>
      </c>
      <c r="P3375" s="29" t="s">
        <v>1981</v>
      </c>
      <c r="Q3375" s="29" t="s">
        <v>1982</v>
      </c>
      <c r="R3375" s="30">
        <v>44166</v>
      </c>
      <c r="S3375" s="30">
        <v>44166</v>
      </c>
      <c r="T3375" s="30">
        <v>44194</v>
      </c>
      <c r="U3375" s="30">
        <v>44194</v>
      </c>
      <c r="V3375" s="29" t="s">
        <v>1983</v>
      </c>
      <c r="W3375" s="29" t="s">
        <v>1984</v>
      </c>
      <c r="X3375" s="30">
        <v>44419</v>
      </c>
      <c r="Y3375" s="29" t="s">
        <v>2075</v>
      </c>
    </row>
    <row r="3376" spans="1:25" x14ac:dyDescent="0.25">
      <c r="A3376" s="28" t="s">
        <v>2111</v>
      </c>
      <c r="B3376" s="29" t="s">
        <v>2112</v>
      </c>
      <c r="C3376" s="29" t="s">
        <v>1786</v>
      </c>
      <c r="D3376" s="29" t="s">
        <v>2558</v>
      </c>
      <c r="E3376" s="29" t="s">
        <v>1787</v>
      </c>
      <c r="F3376" s="29" t="s">
        <v>1788</v>
      </c>
      <c r="G3376" s="29" t="s">
        <v>1975</v>
      </c>
      <c r="H3376" s="30">
        <v>44145</v>
      </c>
      <c r="I3376" s="30">
        <v>45291</v>
      </c>
      <c r="J3376" s="30" t="s">
        <v>1921</v>
      </c>
      <c r="K3376" s="29" t="s">
        <v>2531</v>
      </c>
      <c r="L3376" s="29" t="s">
        <v>2532</v>
      </c>
      <c r="M3376" s="29" t="s">
        <v>1978</v>
      </c>
      <c r="N3376" s="29" t="s">
        <v>1990</v>
      </c>
      <c r="O3376" s="29" t="s">
        <v>1991</v>
      </c>
      <c r="P3376" s="29" t="s">
        <v>1981</v>
      </c>
      <c r="Q3376" s="29" t="s">
        <v>1982</v>
      </c>
      <c r="R3376" s="30">
        <v>44195</v>
      </c>
      <c r="S3376" s="30">
        <v>44195</v>
      </c>
      <c r="T3376" s="30">
        <v>44266</v>
      </c>
      <c r="U3376" s="30">
        <v>44266</v>
      </c>
      <c r="V3376" s="29" t="s">
        <v>1983</v>
      </c>
      <c r="W3376" s="29" t="s">
        <v>1984</v>
      </c>
      <c r="X3376" s="30">
        <v>44419</v>
      </c>
      <c r="Y3376" s="29" t="s">
        <v>2075</v>
      </c>
    </row>
    <row r="3377" spans="1:25" x14ac:dyDescent="0.25">
      <c r="A3377" s="28" t="s">
        <v>2111</v>
      </c>
      <c r="B3377" s="29" t="s">
        <v>2112</v>
      </c>
      <c r="C3377" s="29" t="s">
        <v>1786</v>
      </c>
      <c r="D3377" s="29" t="s">
        <v>2558</v>
      </c>
      <c r="E3377" s="29" t="s">
        <v>1787</v>
      </c>
      <c r="F3377" s="29" t="s">
        <v>1788</v>
      </c>
      <c r="G3377" s="29" t="s">
        <v>1975</v>
      </c>
      <c r="H3377" s="30">
        <v>44145</v>
      </c>
      <c r="I3377" s="30">
        <v>45291</v>
      </c>
      <c r="J3377" s="30" t="s">
        <v>1921</v>
      </c>
      <c r="K3377" s="29" t="s">
        <v>2531</v>
      </c>
      <c r="L3377" s="29" t="s">
        <v>2532</v>
      </c>
      <c r="M3377" s="29" t="s">
        <v>1978</v>
      </c>
      <c r="N3377" s="29" t="s">
        <v>1992</v>
      </c>
      <c r="O3377" s="29" t="s">
        <v>1993</v>
      </c>
      <c r="P3377" s="29" t="s">
        <v>1981</v>
      </c>
      <c r="Q3377" s="29" t="s">
        <v>1982</v>
      </c>
      <c r="R3377" s="30">
        <v>44560</v>
      </c>
      <c r="S3377" s="30">
        <v>44491</v>
      </c>
      <c r="T3377" s="30">
        <v>44562</v>
      </c>
      <c r="U3377" s="30">
        <v>44636</v>
      </c>
      <c r="V3377" s="29" t="s">
        <v>1983</v>
      </c>
      <c r="W3377" s="29" t="s">
        <v>1984</v>
      </c>
      <c r="X3377" s="30">
        <v>44419</v>
      </c>
      <c r="Y3377" s="29" t="s">
        <v>2075</v>
      </c>
    </row>
    <row r="3378" spans="1:25" x14ac:dyDescent="0.25">
      <c r="A3378" s="28" t="s">
        <v>2111</v>
      </c>
      <c r="B3378" s="29" t="s">
        <v>2112</v>
      </c>
      <c r="C3378" s="29" t="s">
        <v>1786</v>
      </c>
      <c r="D3378" s="29" t="s">
        <v>2558</v>
      </c>
      <c r="E3378" s="29" t="s">
        <v>1787</v>
      </c>
      <c r="F3378" s="29" t="s">
        <v>1788</v>
      </c>
      <c r="G3378" s="29" t="s">
        <v>1975</v>
      </c>
      <c r="H3378" s="30">
        <v>44145</v>
      </c>
      <c r="I3378" s="30">
        <v>45291</v>
      </c>
      <c r="J3378" s="30" t="s">
        <v>1921</v>
      </c>
      <c r="K3378" s="29" t="s">
        <v>2531</v>
      </c>
      <c r="L3378" s="29" t="s">
        <v>2532</v>
      </c>
      <c r="M3378" s="29" t="s">
        <v>1978</v>
      </c>
      <c r="N3378" s="29" t="s">
        <v>1994</v>
      </c>
      <c r="O3378" s="29" t="s">
        <v>1995</v>
      </c>
      <c r="P3378" s="29" t="s">
        <v>1981</v>
      </c>
      <c r="Q3378" s="29" t="s">
        <v>1982</v>
      </c>
      <c r="R3378" s="30">
        <v>44641</v>
      </c>
      <c r="S3378" s="30">
        <v>44725</v>
      </c>
      <c r="T3378" s="30">
        <v>45382</v>
      </c>
      <c r="U3378" s="30">
        <v>45505</v>
      </c>
      <c r="V3378" s="29" t="s">
        <v>1983</v>
      </c>
      <c r="W3378" s="29" t="s">
        <v>1984</v>
      </c>
      <c r="X3378" s="30">
        <v>44419</v>
      </c>
      <c r="Y3378" s="29" t="s">
        <v>2075</v>
      </c>
    </row>
    <row r="3379" spans="1:25" x14ac:dyDescent="0.25">
      <c r="A3379" s="28" t="s">
        <v>2111</v>
      </c>
      <c r="B3379" s="29" t="s">
        <v>2112</v>
      </c>
      <c r="C3379" s="29" t="s">
        <v>1786</v>
      </c>
      <c r="D3379" s="29" t="s">
        <v>2558</v>
      </c>
      <c r="E3379" s="29" t="s">
        <v>1787</v>
      </c>
      <c r="F3379" s="29" t="s">
        <v>1788</v>
      </c>
      <c r="G3379" s="29" t="s">
        <v>1975</v>
      </c>
      <c r="H3379" s="30">
        <v>44145</v>
      </c>
      <c r="I3379" s="30">
        <v>45291</v>
      </c>
      <c r="J3379" s="30" t="s">
        <v>1921</v>
      </c>
      <c r="K3379" s="29" t="s">
        <v>2531</v>
      </c>
      <c r="L3379" s="29" t="s">
        <v>2532</v>
      </c>
      <c r="M3379" s="29" t="s">
        <v>1978</v>
      </c>
      <c r="N3379" s="29" t="s">
        <v>1996</v>
      </c>
      <c r="O3379" s="29" t="s">
        <v>1997</v>
      </c>
      <c r="P3379" s="29" t="s">
        <v>1981</v>
      </c>
      <c r="Q3379" s="29" t="s">
        <v>1982</v>
      </c>
      <c r="R3379" s="30">
        <v>45503</v>
      </c>
      <c r="S3379" s="30"/>
      <c r="T3379" s="30">
        <v>45659</v>
      </c>
      <c r="U3379" s="30"/>
      <c r="V3379" s="29" t="s">
        <v>1983</v>
      </c>
      <c r="W3379" s="29" t="s">
        <v>1984</v>
      </c>
      <c r="X3379" s="30">
        <v>44419</v>
      </c>
      <c r="Y3379" s="29" t="s">
        <v>2075</v>
      </c>
    </row>
    <row r="3380" spans="1:25" x14ac:dyDescent="0.25">
      <c r="A3380" s="28" t="s">
        <v>2111</v>
      </c>
      <c r="B3380" s="29" t="s">
        <v>2112</v>
      </c>
      <c r="C3380" s="29" t="s">
        <v>1807</v>
      </c>
      <c r="D3380" s="29" t="s">
        <v>2565</v>
      </c>
      <c r="E3380" s="29" t="s">
        <v>1808</v>
      </c>
      <c r="F3380" s="29" t="s">
        <v>1809</v>
      </c>
      <c r="G3380" s="29" t="s">
        <v>1975</v>
      </c>
      <c r="H3380" s="30">
        <v>44160</v>
      </c>
      <c r="I3380" s="30">
        <v>46752</v>
      </c>
      <c r="J3380" s="30" t="s">
        <v>1921</v>
      </c>
      <c r="K3380" s="29" t="s">
        <v>2531</v>
      </c>
      <c r="L3380" s="29" t="s">
        <v>2532</v>
      </c>
      <c r="M3380" s="29" t="s">
        <v>1978</v>
      </c>
      <c r="N3380" s="29" t="s">
        <v>1979</v>
      </c>
      <c r="O3380" s="29" t="s">
        <v>1980</v>
      </c>
      <c r="P3380" s="29" t="s">
        <v>1981</v>
      </c>
      <c r="Q3380" s="29" t="s">
        <v>1982</v>
      </c>
      <c r="R3380" s="30">
        <v>44160</v>
      </c>
      <c r="S3380" s="30">
        <v>44160</v>
      </c>
      <c r="T3380" s="30">
        <v>44160</v>
      </c>
      <c r="U3380" s="30">
        <v>44160</v>
      </c>
      <c r="V3380" s="29" t="s">
        <v>2000</v>
      </c>
      <c r="W3380" s="29" t="s">
        <v>2001</v>
      </c>
      <c r="X3380" s="30">
        <v>44419</v>
      </c>
      <c r="Y3380" s="29" t="s">
        <v>1985</v>
      </c>
    </row>
    <row r="3381" spans="1:25" x14ac:dyDescent="0.25">
      <c r="A3381" s="28" t="s">
        <v>2111</v>
      </c>
      <c r="B3381" s="29" t="s">
        <v>2112</v>
      </c>
      <c r="C3381" s="29" t="s">
        <v>1807</v>
      </c>
      <c r="D3381" s="29" t="s">
        <v>2565</v>
      </c>
      <c r="E3381" s="29" t="s">
        <v>1808</v>
      </c>
      <c r="F3381" s="29" t="s">
        <v>1809</v>
      </c>
      <c r="G3381" s="29" t="s">
        <v>1975</v>
      </c>
      <c r="H3381" s="30">
        <v>44160</v>
      </c>
      <c r="I3381" s="30">
        <v>46752</v>
      </c>
      <c r="J3381" s="30" t="s">
        <v>1921</v>
      </c>
      <c r="K3381" s="29" t="s">
        <v>2531</v>
      </c>
      <c r="L3381" s="29" t="s">
        <v>2532</v>
      </c>
      <c r="M3381" s="29" t="s">
        <v>1978</v>
      </c>
      <c r="N3381" s="29" t="s">
        <v>1986</v>
      </c>
      <c r="O3381" s="29" t="s">
        <v>1987</v>
      </c>
      <c r="P3381" s="29" t="s">
        <v>1981</v>
      </c>
      <c r="Q3381" s="29" t="s">
        <v>1982</v>
      </c>
      <c r="R3381" s="30">
        <v>44160</v>
      </c>
      <c r="S3381" s="30">
        <v>44160</v>
      </c>
      <c r="T3381" s="30">
        <v>44160</v>
      </c>
      <c r="U3381" s="30">
        <v>44160</v>
      </c>
      <c r="V3381" s="29" t="s">
        <v>2000</v>
      </c>
      <c r="W3381" s="29" t="s">
        <v>2001</v>
      </c>
      <c r="X3381" s="30">
        <v>44419</v>
      </c>
      <c r="Y3381" s="29" t="s">
        <v>1985</v>
      </c>
    </row>
    <row r="3382" spans="1:25" x14ac:dyDescent="0.25">
      <c r="A3382" s="28" t="s">
        <v>2111</v>
      </c>
      <c r="B3382" s="29" t="s">
        <v>2112</v>
      </c>
      <c r="C3382" s="29" t="s">
        <v>1807</v>
      </c>
      <c r="D3382" s="29" t="s">
        <v>2565</v>
      </c>
      <c r="E3382" s="29" t="s">
        <v>1808</v>
      </c>
      <c r="F3382" s="29" t="s">
        <v>1809</v>
      </c>
      <c r="G3382" s="29" t="s">
        <v>1975</v>
      </c>
      <c r="H3382" s="30">
        <v>44160</v>
      </c>
      <c r="I3382" s="30">
        <v>46752</v>
      </c>
      <c r="J3382" s="30" t="s">
        <v>1921</v>
      </c>
      <c r="K3382" s="29" t="s">
        <v>2531</v>
      </c>
      <c r="L3382" s="29" t="s">
        <v>2532</v>
      </c>
      <c r="M3382" s="29" t="s">
        <v>1978</v>
      </c>
      <c r="N3382" s="29" t="s">
        <v>1988</v>
      </c>
      <c r="O3382" s="29" t="s">
        <v>1989</v>
      </c>
      <c r="P3382" s="29" t="s">
        <v>1981</v>
      </c>
      <c r="Q3382" s="29" t="s">
        <v>1982</v>
      </c>
      <c r="R3382" s="30">
        <v>44160</v>
      </c>
      <c r="S3382" s="30">
        <v>44160</v>
      </c>
      <c r="T3382" s="30">
        <v>44160</v>
      </c>
      <c r="U3382" s="30">
        <v>44160</v>
      </c>
      <c r="V3382" s="29" t="s">
        <v>2000</v>
      </c>
      <c r="W3382" s="29" t="s">
        <v>2001</v>
      </c>
      <c r="X3382" s="30">
        <v>44419</v>
      </c>
      <c r="Y3382" s="29" t="s">
        <v>1985</v>
      </c>
    </row>
    <row r="3383" spans="1:25" x14ac:dyDescent="0.25">
      <c r="A3383" s="28" t="s">
        <v>2111</v>
      </c>
      <c r="B3383" s="29" t="s">
        <v>2112</v>
      </c>
      <c r="C3383" s="29" t="s">
        <v>1807</v>
      </c>
      <c r="D3383" s="29" t="s">
        <v>2565</v>
      </c>
      <c r="E3383" s="29" t="s">
        <v>1808</v>
      </c>
      <c r="F3383" s="29" t="s">
        <v>1809</v>
      </c>
      <c r="G3383" s="29" t="s">
        <v>1975</v>
      </c>
      <c r="H3383" s="30">
        <v>44160</v>
      </c>
      <c r="I3383" s="30">
        <v>46752</v>
      </c>
      <c r="J3383" s="30" t="s">
        <v>1921</v>
      </c>
      <c r="K3383" s="29" t="s">
        <v>2531</v>
      </c>
      <c r="L3383" s="29" t="s">
        <v>2532</v>
      </c>
      <c r="M3383" s="29" t="s">
        <v>1978</v>
      </c>
      <c r="N3383" s="29" t="s">
        <v>1990</v>
      </c>
      <c r="O3383" s="29" t="s">
        <v>1991</v>
      </c>
      <c r="P3383" s="29" t="s">
        <v>1981</v>
      </c>
      <c r="Q3383" s="29" t="s">
        <v>1982</v>
      </c>
      <c r="R3383" s="30">
        <v>44160</v>
      </c>
      <c r="S3383" s="30">
        <v>44160</v>
      </c>
      <c r="T3383" s="30">
        <v>44160</v>
      </c>
      <c r="U3383" s="30">
        <v>44160</v>
      </c>
      <c r="V3383" s="29" t="s">
        <v>2000</v>
      </c>
      <c r="W3383" s="29" t="s">
        <v>2001</v>
      </c>
      <c r="X3383" s="30">
        <v>44419</v>
      </c>
      <c r="Y3383" s="29" t="s">
        <v>1985</v>
      </c>
    </row>
    <row r="3384" spans="1:25" x14ac:dyDescent="0.25">
      <c r="A3384" s="28" t="s">
        <v>2111</v>
      </c>
      <c r="B3384" s="29" t="s">
        <v>2112</v>
      </c>
      <c r="C3384" s="29" t="s">
        <v>1807</v>
      </c>
      <c r="D3384" s="29" t="s">
        <v>2565</v>
      </c>
      <c r="E3384" s="29" t="s">
        <v>1808</v>
      </c>
      <c r="F3384" s="29" t="s">
        <v>1809</v>
      </c>
      <c r="G3384" s="29" t="s">
        <v>1975</v>
      </c>
      <c r="H3384" s="30">
        <v>44160</v>
      </c>
      <c r="I3384" s="30">
        <v>46752</v>
      </c>
      <c r="J3384" s="30" t="s">
        <v>1921</v>
      </c>
      <c r="K3384" s="29" t="s">
        <v>2531</v>
      </c>
      <c r="L3384" s="29" t="s">
        <v>2532</v>
      </c>
      <c r="M3384" s="29" t="s">
        <v>1978</v>
      </c>
      <c r="N3384" s="29" t="s">
        <v>1992</v>
      </c>
      <c r="O3384" s="29" t="s">
        <v>1993</v>
      </c>
      <c r="P3384" s="29" t="s">
        <v>1981</v>
      </c>
      <c r="Q3384" s="29" t="s">
        <v>1982</v>
      </c>
      <c r="R3384" s="30">
        <v>44986</v>
      </c>
      <c r="S3384" s="30">
        <v>45260</v>
      </c>
      <c r="T3384" s="30">
        <v>45107</v>
      </c>
      <c r="U3384" s="30">
        <v>45260</v>
      </c>
      <c r="V3384" s="29" t="s">
        <v>2000</v>
      </c>
      <c r="W3384" s="29" t="s">
        <v>2001</v>
      </c>
      <c r="X3384" s="30">
        <v>44419</v>
      </c>
      <c r="Y3384" s="29" t="s">
        <v>1985</v>
      </c>
    </row>
    <row r="3385" spans="1:25" x14ac:dyDescent="0.25">
      <c r="A3385" s="28" t="s">
        <v>2111</v>
      </c>
      <c r="B3385" s="29" t="s">
        <v>2112</v>
      </c>
      <c r="C3385" s="29" t="s">
        <v>1807</v>
      </c>
      <c r="D3385" s="29" t="s">
        <v>2565</v>
      </c>
      <c r="E3385" s="29" t="s">
        <v>1808</v>
      </c>
      <c r="F3385" s="29" t="s">
        <v>1809</v>
      </c>
      <c r="G3385" s="29" t="s">
        <v>1975</v>
      </c>
      <c r="H3385" s="30">
        <v>44160</v>
      </c>
      <c r="I3385" s="30">
        <v>46752</v>
      </c>
      <c r="J3385" s="30" t="s">
        <v>1921</v>
      </c>
      <c r="K3385" s="29" t="s">
        <v>2531</v>
      </c>
      <c r="L3385" s="29" t="s">
        <v>2532</v>
      </c>
      <c r="M3385" s="29" t="s">
        <v>1978</v>
      </c>
      <c r="N3385" s="29" t="s">
        <v>1994</v>
      </c>
      <c r="O3385" s="29" t="s">
        <v>1995</v>
      </c>
      <c r="P3385" s="29" t="s">
        <v>1981</v>
      </c>
      <c r="Q3385" s="29" t="s">
        <v>1982</v>
      </c>
      <c r="R3385" s="30">
        <v>45627</v>
      </c>
      <c r="S3385" s="30"/>
      <c r="T3385" s="30">
        <v>45839</v>
      </c>
      <c r="U3385" s="30"/>
      <c r="V3385" s="29" t="s">
        <v>2000</v>
      </c>
      <c r="W3385" s="29" t="s">
        <v>2001</v>
      </c>
      <c r="X3385" s="30">
        <v>44419</v>
      </c>
      <c r="Y3385" s="29" t="s">
        <v>1985</v>
      </c>
    </row>
    <row r="3386" spans="1:25" x14ac:dyDescent="0.25">
      <c r="A3386" s="28" t="s">
        <v>2111</v>
      </c>
      <c r="B3386" s="29" t="s">
        <v>2112</v>
      </c>
      <c r="C3386" s="29" t="s">
        <v>1807</v>
      </c>
      <c r="D3386" s="29" t="s">
        <v>2565</v>
      </c>
      <c r="E3386" s="29" t="s">
        <v>1808</v>
      </c>
      <c r="F3386" s="29" t="s">
        <v>1809</v>
      </c>
      <c r="G3386" s="29" t="s">
        <v>1975</v>
      </c>
      <c r="H3386" s="30">
        <v>44160</v>
      </c>
      <c r="I3386" s="30">
        <v>46752</v>
      </c>
      <c r="J3386" s="30" t="s">
        <v>1921</v>
      </c>
      <c r="K3386" s="29" t="s">
        <v>2531</v>
      </c>
      <c r="L3386" s="29" t="s">
        <v>2532</v>
      </c>
      <c r="M3386" s="29" t="s">
        <v>1978</v>
      </c>
      <c r="N3386" s="29" t="s">
        <v>1996</v>
      </c>
      <c r="O3386" s="29" t="s">
        <v>1997</v>
      </c>
      <c r="P3386" s="29" t="s">
        <v>1981</v>
      </c>
      <c r="Q3386" s="29" t="s">
        <v>1982</v>
      </c>
      <c r="R3386" s="30">
        <v>45839</v>
      </c>
      <c r="S3386" s="30"/>
      <c r="T3386" s="30">
        <v>45900</v>
      </c>
      <c r="U3386" s="30"/>
      <c r="V3386" s="29" t="s">
        <v>2000</v>
      </c>
      <c r="W3386" s="29" t="s">
        <v>2001</v>
      </c>
      <c r="X3386" s="30">
        <v>44419</v>
      </c>
      <c r="Y3386" s="29" t="s">
        <v>1985</v>
      </c>
    </row>
    <row r="3387" spans="1:25" x14ac:dyDescent="0.25">
      <c r="A3387" s="28" t="s">
        <v>2111</v>
      </c>
      <c r="B3387" s="29" t="s">
        <v>2112</v>
      </c>
      <c r="C3387" s="29" t="s">
        <v>1824</v>
      </c>
      <c r="D3387" s="29" t="s">
        <v>2571</v>
      </c>
      <c r="E3387" s="29" t="s">
        <v>1825</v>
      </c>
      <c r="F3387" s="29" t="s">
        <v>1826</v>
      </c>
      <c r="G3387" s="29" t="s">
        <v>1975</v>
      </c>
      <c r="H3387" s="30">
        <v>42047</v>
      </c>
      <c r="I3387" s="30">
        <v>44926</v>
      </c>
      <c r="J3387" s="30" t="s">
        <v>1921</v>
      </c>
      <c r="K3387" s="29" t="s">
        <v>2531</v>
      </c>
      <c r="L3387" s="29" t="s">
        <v>2532</v>
      </c>
      <c r="M3387" s="29" t="s">
        <v>1978</v>
      </c>
      <c r="N3387" s="29" t="s">
        <v>1979</v>
      </c>
      <c r="O3387" s="29" t="s">
        <v>1980</v>
      </c>
      <c r="P3387" s="29" t="s">
        <v>1981</v>
      </c>
      <c r="Q3387" s="29" t="s">
        <v>1982</v>
      </c>
      <c r="R3387" s="30">
        <v>42006</v>
      </c>
      <c r="S3387" s="30">
        <v>42006</v>
      </c>
      <c r="T3387" s="30">
        <v>42045</v>
      </c>
      <c r="U3387" s="30">
        <v>42047</v>
      </c>
      <c r="V3387" s="29" t="s">
        <v>1983</v>
      </c>
      <c r="W3387" s="29" t="s">
        <v>1984</v>
      </c>
      <c r="X3387" s="30">
        <v>44419</v>
      </c>
      <c r="Y3387" s="29" t="s">
        <v>2002</v>
      </c>
    </row>
    <row r="3388" spans="1:25" x14ac:dyDescent="0.25">
      <c r="A3388" s="28" t="s">
        <v>2111</v>
      </c>
      <c r="B3388" s="29" t="s">
        <v>2112</v>
      </c>
      <c r="C3388" s="29" t="s">
        <v>1824</v>
      </c>
      <c r="D3388" s="29" t="s">
        <v>2571</v>
      </c>
      <c r="E3388" s="29" t="s">
        <v>1825</v>
      </c>
      <c r="F3388" s="29" t="s">
        <v>1826</v>
      </c>
      <c r="G3388" s="29" t="s">
        <v>1975</v>
      </c>
      <c r="H3388" s="30">
        <v>42047</v>
      </c>
      <c r="I3388" s="30">
        <v>44926</v>
      </c>
      <c r="J3388" s="30" t="s">
        <v>1921</v>
      </c>
      <c r="K3388" s="29" t="s">
        <v>2531</v>
      </c>
      <c r="L3388" s="29" t="s">
        <v>2532</v>
      </c>
      <c r="M3388" s="29" t="s">
        <v>1978</v>
      </c>
      <c r="N3388" s="29" t="s">
        <v>1986</v>
      </c>
      <c r="O3388" s="29" t="s">
        <v>1987</v>
      </c>
      <c r="P3388" s="29" t="s">
        <v>1981</v>
      </c>
      <c r="Q3388" s="29" t="s">
        <v>1982</v>
      </c>
      <c r="R3388" s="30">
        <v>43983</v>
      </c>
      <c r="S3388" s="30">
        <v>43997</v>
      </c>
      <c r="T3388" s="30">
        <v>44027</v>
      </c>
      <c r="U3388" s="30">
        <v>44032</v>
      </c>
      <c r="V3388" s="29" t="s">
        <v>1983</v>
      </c>
      <c r="W3388" s="29" t="s">
        <v>1984</v>
      </c>
      <c r="X3388" s="30">
        <v>44419</v>
      </c>
      <c r="Y3388" s="29" t="s">
        <v>2002</v>
      </c>
    </row>
    <row r="3389" spans="1:25" x14ac:dyDescent="0.25">
      <c r="A3389" s="28" t="s">
        <v>2111</v>
      </c>
      <c r="B3389" s="29" t="s">
        <v>2112</v>
      </c>
      <c r="C3389" s="29" t="s">
        <v>1824</v>
      </c>
      <c r="D3389" s="29" t="s">
        <v>2571</v>
      </c>
      <c r="E3389" s="29" t="s">
        <v>1825</v>
      </c>
      <c r="F3389" s="29" t="s">
        <v>1826</v>
      </c>
      <c r="G3389" s="29" t="s">
        <v>1975</v>
      </c>
      <c r="H3389" s="30">
        <v>42047</v>
      </c>
      <c r="I3389" s="30">
        <v>44926</v>
      </c>
      <c r="J3389" s="30" t="s">
        <v>1921</v>
      </c>
      <c r="K3389" s="29" t="s">
        <v>2531</v>
      </c>
      <c r="L3389" s="29" t="s">
        <v>2532</v>
      </c>
      <c r="M3389" s="29" t="s">
        <v>1978</v>
      </c>
      <c r="N3389" s="29" t="s">
        <v>1988</v>
      </c>
      <c r="O3389" s="29" t="s">
        <v>1989</v>
      </c>
      <c r="P3389" s="29" t="s">
        <v>1981</v>
      </c>
      <c r="Q3389" s="29" t="s">
        <v>1982</v>
      </c>
      <c r="R3389" s="30">
        <v>44043</v>
      </c>
      <c r="S3389" s="30">
        <v>44063</v>
      </c>
      <c r="T3389" s="30">
        <v>44150</v>
      </c>
      <c r="U3389" s="30">
        <v>44155</v>
      </c>
      <c r="V3389" s="29" t="s">
        <v>1983</v>
      </c>
      <c r="W3389" s="29" t="s">
        <v>1984</v>
      </c>
      <c r="X3389" s="30">
        <v>44419</v>
      </c>
      <c r="Y3389" s="29" t="s">
        <v>2002</v>
      </c>
    </row>
    <row r="3390" spans="1:25" x14ac:dyDescent="0.25">
      <c r="A3390" s="28" t="s">
        <v>2111</v>
      </c>
      <c r="B3390" s="29" t="s">
        <v>2112</v>
      </c>
      <c r="C3390" s="29" t="s">
        <v>1824</v>
      </c>
      <c r="D3390" s="29" t="s">
        <v>2571</v>
      </c>
      <c r="E3390" s="29" t="s">
        <v>1825</v>
      </c>
      <c r="F3390" s="29" t="s">
        <v>1826</v>
      </c>
      <c r="G3390" s="29" t="s">
        <v>1975</v>
      </c>
      <c r="H3390" s="30">
        <v>42047</v>
      </c>
      <c r="I3390" s="30">
        <v>44926</v>
      </c>
      <c r="J3390" s="30" t="s">
        <v>1921</v>
      </c>
      <c r="K3390" s="29" t="s">
        <v>2531</v>
      </c>
      <c r="L3390" s="29" t="s">
        <v>2532</v>
      </c>
      <c r="M3390" s="29" t="s">
        <v>1978</v>
      </c>
      <c r="N3390" s="29" t="s">
        <v>1990</v>
      </c>
      <c r="O3390" s="29" t="s">
        <v>1991</v>
      </c>
      <c r="P3390" s="29" t="s">
        <v>1981</v>
      </c>
      <c r="Q3390" s="29" t="s">
        <v>1982</v>
      </c>
      <c r="R3390" s="30">
        <v>44409</v>
      </c>
      <c r="S3390" s="30">
        <v>44417</v>
      </c>
      <c r="T3390" s="30">
        <v>44652</v>
      </c>
      <c r="U3390" s="30">
        <v>44655</v>
      </c>
      <c r="V3390" s="29" t="s">
        <v>1983</v>
      </c>
      <c r="W3390" s="29" t="s">
        <v>1984</v>
      </c>
      <c r="X3390" s="30">
        <v>44419</v>
      </c>
      <c r="Y3390" s="29" t="s">
        <v>2002</v>
      </c>
    </row>
    <row r="3391" spans="1:25" x14ac:dyDescent="0.25">
      <c r="A3391" s="28" t="s">
        <v>2111</v>
      </c>
      <c r="B3391" s="29" t="s">
        <v>2112</v>
      </c>
      <c r="C3391" s="29" t="s">
        <v>1824</v>
      </c>
      <c r="D3391" s="29" t="s">
        <v>2571</v>
      </c>
      <c r="E3391" s="29" t="s">
        <v>1825</v>
      </c>
      <c r="F3391" s="29" t="s">
        <v>1826</v>
      </c>
      <c r="G3391" s="29" t="s">
        <v>1975</v>
      </c>
      <c r="H3391" s="30">
        <v>42047</v>
      </c>
      <c r="I3391" s="30">
        <v>44926</v>
      </c>
      <c r="J3391" s="30" t="s">
        <v>1921</v>
      </c>
      <c r="K3391" s="29" t="s">
        <v>2531</v>
      </c>
      <c r="L3391" s="29" t="s">
        <v>2532</v>
      </c>
      <c r="M3391" s="29" t="s">
        <v>1978</v>
      </c>
      <c r="N3391" s="29" t="s">
        <v>1992</v>
      </c>
      <c r="O3391" s="29" t="s">
        <v>1993</v>
      </c>
      <c r="P3391" s="29" t="s">
        <v>1981</v>
      </c>
      <c r="Q3391" s="29" t="s">
        <v>1982</v>
      </c>
      <c r="R3391" s="30">
        <v>44905</v>
      </c>
      <c r="S3391" s="30">
        <v>44893</v>
      </c>
      <c r="T3391" s="30">
        <v>45016</v>
      </c>
      <c r="U3391" s="30">
        <v>44924</v>
      </c>
      <c r="V3391" s="29" t="s">
        <v>1983</v>
      </c>
      <c r="W3391" s="29" t="s">
        <v>1984</v>
      </c>
      <c r="X3391" s="30">
        <v>44419</v>
      </c>
      <c r="Y3391" s="29" t="s">
        <v>2002</v>
      </c>
    </row>
    <row r="3392" spans="1:25" x14ac:dyDescent="0.25">
      <c r="A3392" s="28" t="s">
        <v>2111</v>
      </c>
      <c r="B3392" s="29" t="s">
        <v>2112</v>
      </c>
      <c r="C3392" s="29" t="s">
        <v>1824</v>
      </c>
      <c r="D3392" s="29" t="s">
        <v>2571</v>
      </c>
      <c r="E3392" s="29" t="s">
        <v>1825</v>
      </c>
      <c r="F3392" s="29" t="s">
        <v>1826</v>
      </c>
      <c r="G3392" s="29" t="s">
        <v>1975</v>
      </c>
      <c r="H3392" s="30">
        <v>42047</v>
      </c>
      <c r="I3392" s="30">
        <v>44926</v>
      </c>
      <c r="J3392" s="30" t="s">
        <v>1921</v>
      </c>
      <c r="K3392" s="29" t="s">
        <v>2531</v>
      </c>
      <c r="L3392" s="29" t="s">
        <v>2532</v>
      </c>
      <c r="M3392" s="29" t="s">
        <v>1978</v>
      </c>
      <c r="N3392" s="29" t="s">
        <v>1994</v>
      </c>
      <c r="O3392" s="29" t="s">
        <v>1995</v>
      </c>
      <c r="P3392" s="29" t="s">
        <v>1981</v>
      </c>
      <c r="Q3392" s="29" t="s">
        <v>1982</v>
      </c>
      <c r="R3392" s="30">
        <v>45026</v>
      </c>
      <c r="S3392" s="30">
        <v>45068</v>
      </c>
      <c r="T3392" s="30">
        <v>45703</v>
      </c>
      <c r="U3392" s="30"/>
      <c r="V3392" s="29" t="s">
        <v>1983</v>
      </c>
      <c r="W3392" s="29" t="s">
        <v>1984</v>
      </c>
      <c r="X3392" s="30">
        <v>44419</v>
      </c>
      <c r="Y3392" s="29" t="s">
        <v>2002</v>
      </c>
    </row>
    <row r="3393" spans="1:25" x14ac:dyDescent="0.25">
      <c r="A3393" s="28" t="s">
        <v>2111</v>
      </c>
      <c r="B3393" s="29" t="s">
        <v>2112</v>
      </c>
      <c r="C3393" s="29" t="s">
        <v>1824</v>
      </c>
      <c r="D3393" s="29" t="s">
        <v>2571</v>
      </c>
      <c r="E3393" s="29" t="s">
        <v>1825</v>
      </c>
      <c r="F3393" s="29" t="s">
        <v>1826</v>
      </c>
      <c r="G3393" s="29" t="s">
        <v>1975</v>
      </c>
      <c r="H3393" s="30">
        <v>42047</v>
      </c>
      <c r="I3393" s="30">
        <v>44926</v>
      </c>
      <c r="J3393" s="30" t="s">
        <v>1921</v>
      </c>
      <c r="K3393" s="29" t="s">
        <v>2531</v>
      </c>
      <c r="L3393" s="29" t="s">
        <v>2532</v>
      </c>
      <c r="M3393" s="29" t="s">
        <v>1978</v>
      </c>
      <c r="N3393" s="29" t="s">
        <v>1996</v>
      </c>
      <c r="O3393" s="29" t="s">
        <v>1997</v>
      </c>
      <c r="P3393" s="29" t="s">
        <v>1981</v>
      </c>
      <c r="Q3393" s="29" t="s">
        <v>1982</v>
      </c>
      <c r="R3393" s="30">
        <v>45704</v>
      </c>
      <c r="S3393" s="30"/>
      <c r="T3393" s="30">
        <v>45732</v>
      </c>
      <c r="U3393" s="30"/>
      <c r="V3393" s="29" t="s">
        <v>1983</v>
      </c>
      <c r="W3393" s="29" t="s">
        <v>1984</v>
      </c>
      <c r="X3393" s="30">
        <v>44419</v>
      </c>
      <c r="Y3393" s="29" t="s">
        <v>2002</v>
      </c>
    </row>
    <row r="3394" spans="1:25" x14ac:dyDescent="0.25">
      <c r="A3394" s="28" t="s">
        <v>2111</v>
      </c>
      <c r="B3394" s="29" t="s">
        <v>2112</v>
      </c>
      <c r="C3394" s="29" t="s">
        <v>1771</v>
      </c>
      <c r="D3394" s="29" t="s">
        <v>2553</v>
      </c>
      <c r="E3394" s="29" t="s">
        <v>1772</v>
      </c>
      <c r="F3394" s="29" t="s">
        <v>1773</v>
      </c>
      <c r="G3394" s="29" t="s">
        <v>1975</v>
      </c>
      <c r="H3394" s="30">
        <v>44392</v>
      </c>
      <c r="I3394" s="30">
        <v>45291</v>
      </c>
      <c r="J3394" s="30" t="s">
        <v>1921</v>
      </c>
      <c r="K3394" s="29" t="s">
        <v>2531</v>
      </c>
      <c r="L3394" s="29" t="s">
        <v>2532</v>
      </c>
      <c r="M3394" s="29" t="s">
        <v>1978</v>
      </c>
      <c r="N3394" s="29" t="s">
        <v>2003</v>
      </c>
      <c r="O3394" s="29" t="s">
        <v>1993</v>
      </c>
      <c r="P3394" s="29" t="s">
        <v>2004</v>
      </c>
      <c r="Q3394" s="29" t="s">
        <v>2005</v>
      </c>
      <c r="R3394" s="30">
        <v>44483</v>
      </c>
      <c r="S3394" s="30">
        <v>44483</v>
      </c>
      <c r="T3394" s="30">
        <v>44651</v>
      </c>
      <c r="U3394" s="30">
        <v>44629</v>
      </c>
      <c r="V3394" s="29" t="s">
        <v>2074</v>
      </c>
      <c r="W3394" s="29" t="s">
        <v>2075</v>
      </c>
      <c r="X3394" s="30">
        <v>44419</v>
      </c>
      <c r="Y3394" s="29" t="s">
        <v>2075</v>
      </c>
    </row>
    <row r="3395" spans="1:25" x14ac:dyDescent="0.25">
      <c r="A3395" s="28" t="s">
        <v>2111</v>
      </c>
      <c r="B3395" s="29" t="s">
        <v>2112</v>
      </c>
      <c r="C3395" s="29" t="s">
        <v>1771</v>
      </c>
      <c r="D3395" s="29" t="s">
        <v>2553</v>
      </c>
      <c r="E3395" s="29" t="s">
        <v>1772</v>
      </c>
      <c r="F3395" s="29" t="s">
        <v>1773</v>
      </c>
      <c r="G3395" s="29" t="s">
        <v>1975</v>
      </c>
      <c r="H3395" s="30">
        <v>44392</v>
      </c>
      <c r="I3395" s="30">
        <v>45291</v>
      </c>
      <c r="J3395" s="30" t="s">
        <v>1921</v>
      </c>
      <c r="K3395" s="29" t="s">
        <v>2531</v>
      </c>
      <c r="L3395" s="29" t="s">
        <v>2532</v>
      </c>
      <c r="M3395" s="29" t="s">
        <v>1978</v>
      </c>
      <c r="N3395" s="29" t="s">
        <v>2006</v>
      </c>
      <c r="O3395" s="29" t="s">
        <v>2007</v>
      </c>
      <c r="P3395" s="29" t="s">
        <v>2004</v>
      </c>
      <c r="Q3395" s="29" t="s">
        <v>2005</v>
      </c>
      <c r="R3395" s="30">
        <v>44652</v>
      </c>
      <c r="S3395" s="30">
        <v>44663</v>
      </c>
      <c r="T3395" s="30">
        <v>45107</v>
      </c>
      <c r="U3395" s="30">
        <v>45107</v>
      </c>
      <c r="V3395" s="29" t="s">
        <v>2074</v>
      </c>
      <c r="W3395" s="29" t="s">
        <v>2075</v>
      </c>
      <c r="X3395" s="30">
        <v>44419</v>
      </c>
      <c r="Y3395" s="29" t="s">
        <v>2075</v>
      </c>
    </row>
    <row r="3396" spans="1:25" x14ac:dyDescent="0.25">
      <c r="A3396" s="28" t="s">
        <v>2111</v>
      </c>
      <c r="B3396" s="29" t="s">
        <v>2112</v>
      </c>
      <c r="C3396" s="29" t="s">
        <v>1409</v>
      </c>
      <c r="D3396" s="29" t="s">
        <v>2484</v>
      </c>
      <c r="E3396" s="29" t="s">
        <v>1410</v>
      </c>
      <c r="F3396" s="29" t="s">
        <v>1411</v>
      </c>
      <c r="G3396" s="29" t="s">
        <v>1975</v>
      </c>
      <c r="H3396" s="30">
        <v>44335</v>
      </c>
      <c r="I3396" s="30">
        <v>46022</v>
      </c>
      <c r="J3396" s="30" t="s">
        <v>1921</v>
      </c>
      <c r="K3396" s="29" t="s">
        <v>2401</v>
      </c>
      <c r="L3396" s="29" t="s">
        <v>2115</v>
      </c>
      <c r="M3396" s="29" t="s">
        <v>1978</v>
      </c>
      <c r="N3396" s="29" t="s">
        <v>2485</v>
      </c>
      <c r="O3396" s="29" t="s">
        <v>2057</v>
      </c>
      <c r="P3396" s="29" t="s">
        <v>2486</v>
      </c>
      <c r="Q3396" s="29" t="s">
        <v>2487</v>
      </c>
      <c r="R3396" s="30">
        <v>44335</v>
      </c>
      <c r="S3396" s="30">
        <v>44335</v>
      </c>
      <c r="T3396" s="30">
        <v>44354</v>
      </c>
      <c r="U3396" s="30">
        <v>44354</v>
      </c>
      <c r="V3396" s="29" t="s">
        <v>1983</v>
      </c>
      <c r="W3396" s="29" t="s">
        <v>1984</v>
      </c>
      <c r="X3396" s="30">
        <v>44326</v>
      </c>
      <c r="Y3396" s="29" t="s">
        <v>2002</v>
      </c>
    </row>
    <row r="3397" spans="1:25" x14ac:dyDescent="0.25">
      <c r="A3397" s="28" t="s">
        <v>2111</v>
      </c>
      <c r="B3397" s="29" t="s">
        <v>2112</v>
      </c>
      <c r="C3397" s="29" t="s">
        <v>1409</v>
      </c>
      <c r="D3397" s="29" t="s">
        <v>2484</v>
      </c>
      <c r="E3397" s="29" t="s">
        <v>1410</v>
      </c>
      <c r="F3397" s="29" t="s">
        <v>1411</v>
      </c>
      <c r="G3397" s="29" t="s">
        <v>1975</v>
      </c>
      <c r="H3397" s="30">
        <v>44335</v>
      </c>
      <c r="I3397" s="30">
        <v>46022</v>
      </c>
      <c r="J3397" s="30" t="s">
        <v>1921</v>
      </c>
      <c r="K3397" s="29" t="s">
        <v>2401</v>
      </c>
      <c r="L3397" s="29" t="s">
        <v>2115</v>
      </c>
      <c r="M3397" s="29" t="s">
        <v>1978</v>
      </c>
      <c r="N3397" s="29" t="s">
        <v>2488</v>
      </c>
      <c r="O3397" s="29" t="s">
        <v>2061</v>
      </c>
      <c r="P3397" s="29" t="s">
        <v>2486</v>
      </c>
      <c r="Q3397" s="29" t="s">
        <v>2487</v>
      </c>
      <c r="R3397" s="30">
        <v>44354</v>
      </c>
      <c r="S3397" s="30">
        <v>44354</v>
      </c>
      <c r="T3397" s="30">
        <v>46022</v>
      </c>
      <c r="U3397" s="30"/>
      <c r="V3397" s="29" t="s">
        <v>1983</v>
      </c>
      <c r="W3397" s="29" t="s">
        <v>1984</v>
      </c>
      <c r="X3397" s="30">
        <v>44326</v>
      </c>
      <c r="Y3397" s="29" t="s">
        <v>2002</v>
      </c>
    </row>
    <row r="3398" spans="1:25" x14ac:dyDescent="0.25">
      <c r="A3398" s="28" t="s">
        <v>2111</v>
      </c>
      <c r="B3398" s="29" t="s">
        <v>2112</v>
      </c>
      <c r="C3398" s="29" t="s">
        <v>1701</v>
      </c>
      <c r="D3398" s="29" t="s">
        <v>2526</v>
      </c>
      <c r="E3398" s="29" t="s">
        <v>1702</v>
      </c>
      <c r="F3398" s="29" t="s">
        <v>1703</v>
      </c>
      <c r="G3398" s="29" t="s">
        <v>1975</v>
      </c>
      <c r="H3398" s="30">
        <v>42685</v>
      </c>
      <c r="I3398" s="30">
        <v>43100</v>
      </c>
      <c r="J3398" s="30" t="s">
        <v>1921</v>
      </c>
      <c r="K3398" s="29" t="s">
        <v>2522</v>
      </c>
      <c r="L3398" s="29" t="s">
        <v>2523</v>
      </c>
      <c r="M3398" s="29" t="s">
        <v>1978</v>
      </c>
      <c r="N3398" s="29" t="s">
        <v>1979</v>
      </c>
      <c r="O3398" s="29" t="s">
        <v>1980</v>
      </c>
      <c r="P3398" s="29" t="s">
        <v>1981</v>
      </c>
      <c r="Q3398" s="29" t="s">
        <v>1982</v>
      </c>
      <c r="R3398" s="30">
        <v>42736</v>
      </c>
      <c r="S3398" s="30">
        <v>42736</v>
      </c>
      <c r="T3398" s="30">
        <v>43100</v>
      </c>
      <c r="U3398" s="30">
        <v>42736</v>
      </c>
      <c r="V3398" s="29" t="s">
        <v>1983</v>
      </c>
      <c r="W3398" s="29" t="s">
        <v>1984</v>
      </c>
      <c r="X3398" s="30">
        <v>43082</v>
      </c>
      <c r="Y3398" s="29" t="s">
        <v>2075</v>
      </c>
    </row>
    <row r="3399" spans="1:25" x14ac:dyDescent="0.25">
      <c r="A3399" s="28" t="s">
        <v>2111</v>
      </c>
      <c r="B3399" s="29" t="s">
        <v>2112</v>
      </c>
      <c r="C3399" s="29" t="s">
        <v>1701</v>
      </c>
      <c r="D3399" s="29" t="s">
        <v>2526</v>
      </c>
      <c r="E3399" s="29" t="s">
        <v>1702</v>
      </c>
      <c r="F3399" s="29" t="s">
        <v>1703</v>
      </c>
      <c r="G3399" s="29" t="s">
        <v>1975</v>
      </c>
      <c r="H3399" s="30">
        <v>42685</v>
      </c>
      <c r="I3399" s="30">
        <v>43100</v>
      </c>
      <c r="J3399" s="30" t="s">
        <v>1921</v>
      </c>
      <c r="K3399" s="29" t="s">
        <v>2522</v>
      </c>
      <c r="L3399" s="29" t="s">
        <v>2523</v>
      </c>
      <c r="M3399" s="29" t="s">
        <v>1978</v>
      </c>
      <c r="N3399" s="29" t="s">
        <v>1986</v>
      </c>
      <c r="O3399" s="29" t="s">
        <v>1987</v>
      </c>
      <c r="P3399" s="29" t="s">
        <v>1981</v>
      </c>
      <c r="Q3399" s="29" t="s">
        <v>1982</v>
      </c>
      <c r="R3399" s="30">
        <v>42736</v>
      </c>
      <c r="S3399" s="30">
        <v>42736</v>
      </c>
      <c r="T3399" s="30">
        <v>43100</v>
      </c>
      <c r="U3399" s="30">
        <v>42736</v>
      </c>
      <c r="V3399" s="29" t="s">
        <v>1983</v>
      </c>
      <c r="W3399" s="29" t="s">
        <v>1984</v>
      </c>
      <c r="X3399" s="30">
        <v>43082</v>
      </c>
      <c r="Y3399" s="29" t="s">
        <v>2075</v>
      </c>
    </row>
    <row r="3400" spans="1:25" x14ac:dyDescent="0.25">
      <c r="A3400" s="28" t="s">
        <v>2111</v>
      </c>
      <c r="B3400" s="29" t="s">
        <v>2112</v>
      </c>
      <c r="C3400" s="29" t="s">
        <v>1701</v>
      </c>
      <c r="D3400" s="29" t="s">
        <v>2526</v>
      </c>
      <c r="E3400" s="29" t="s">
        <v>1702</v>
      </c>
      <c r="F3400" s="29" t="s">
        <v>1703</v>
      </c>
      <c r="G3400" s="29" t="s">
        <v>1975</v>
      </c>
      <c r="H3400" s="30">
        <v>42685</v>
      </c>
      <c r="I3400" s="30">
        <v>43100</v>
      </c>
      <c r="J3400" s="30" t="s">
        <v>1921</v>
      </c>
      <c r="K3400" s="29" t="s">
        <v>2522</v>
      </c>
      <c r="L3400" s="29" t="s">
        <v>2523</v>
      </c>
      <c r="M3400" s="29" t="s">
        <v>1978</v>
      </c>
      <c r="N3400" s="29" t="s">
        <v>1988</v>
      </c>
      <c r="O3400" s="29" t="s">
        <v>1989</v>
      </c>
      <c r="P3400" s="29" t="s">
        <v>1981</v>
      </c>
      <c r="Q3400" s="29" t="s">
        <v>1982</v>
      </c>
      <c r="R3400" s="30">
        <v>42736</v>
      </c>
      <c r="S3400" s="30">
        <v>42736</v>
      </c>
      <c r="T3400" s="30">
        <v>43100</v>
      </c>
      <c r="U3400" s="30">
        <v>42736</v>
      </c>
      <c r="V3400" s="29" t="s">
        <v>1983</v>
      </c>
      <c r="W3400" s="29" t="s">
        <v>1984</v>
      </c>
      <c r="X3400" s="30">
        <v>43082</v>
      </c>
      <c r="Y3400" s="29" t="s">
        <v>2075</v>
      </c>
    </row>
    <row r="3401" spans="1:25" x14ac:dyDescent="0.25">
      <c r="A3401" s="28" t="s">
        <v>2111</v>
      </c>
      <c r="B3401" s="29" t="s">
        <v>2112</v>
      </c>
      <c r="C3401" s="29" t="s">
        <v>1701</v>
      </c>
      <c r="D3401" s="29" t="s">
        <v>2526</v>
      </c>
      <c r="E3401" s="29" t="s">
        <v>1702</v>
      </c>
      <c r="F3401" s="29" t="s">
        <v>1703</v>
      </c>
      <c r="G3401" s="29" t="s">
        <v>1975</v>
      </c>
      <c r="H3401" s="30">
        <v>42685</v>
      </c>
      <c r="I3401" s="30">
        <v>43100</v>
      </c>
      <c r="J3401" s="30" t="s">
        <v>1921</v>
      </c>
      <c r="K3401" s="29" t="s">
        <v>2522</v>
      </c>
      <c r="L3401" s="29" t="s">
        <v>2523</v>
      </c>
      <c r="M3401" s="29" t="s">
        <v>1978</v>
      </c>
      <c r="N3401" s="29" t="s">
        <v>1990</v>
      </c>
      <c r="O3401" s="29" t="s">
        <v>1991</v>
      </c>
      <c r="P3401" s="29" t="s">
        <v>1981</v>
      </c>
      <c r="Q3401" s="29" t="s">
        <v>1982</v>
      </c>
      <c r="R3401" s="30">
        <v>42736</v>
      </c>
      <c r="S3401" s="30">
        <v>42736</v>
      </c>
      <c r="T3401" s="30">
        <v>43100</v>
      </c>
      <c r="U3401" s="30">
        <v>42736</v>
      </c>
      <c r="V3401" s="29" t="s">
        <v>1983</v>
      </c>
      <c r="W3401" s="29" t="s">
        <v>1984</v>
      </c>
      <c r="X3401" s="30">
        <v>43082</v>
      </c>
      <c r="Y3401" s="29" t="s">
        <v>2075</v>
      </c>
    </row>
    <row r="3402" spans="1:25" x14ac:dyDescent="0.25">
      <c r="A3402" s="28" t="s">
        <v>2111</v>
      </c>
      <c r="B3402" s="29" t="s">
        <v>2112</v>
      </c>
      <c r="C3402" s="29" t="s">
        <v>1701</v>
      </c>
      <c r="D3402" s="29" t="s">
        <v>2526</v>
      </c>
      <c r="E3402" s="29" t="s">
        <v>1702</v>
      </c>
      <c r="F3402" s="29" t="s">
        <v>1703</v>
      </c>
      <c r="G3402" s="29" t="s">
        <v>1975</v>
      </c>
      <c r="H3402" s="30">
        <v>42685</v>
      </c>
      <c r="I3402" s="30">
        <v>43100</v>
      </c>
      <c r="J3402" s="30" t="s">
        <v>1921</v>
      </c>
      <c r="K3402" s="29" t="s">
        <v>2522</v>
      </c>
      <c r="L3402" s="29" t="s">
        <v>2523</v>
      </c>
      <c r="M3402" s="29" t="s">
        <v>1978</v>
      </c>
      <c r="N3402" s="29" t="s">
        <v>1992</v>
      </c>
      <c r="O3402" s="29" t="s">
        <v>1993</v>
      </c>
      <c r="P3402" s="29" t="s">
        <v>1981</v>
      </c>
      <c r="Q3402" s="29" t="s">
        <v>1982</v>
      </c>
      <c r="R3402" s="30">
        <v>42736</v>
      </c>
      <c r="S3402" s="30">
        <v>42736</v>
      </c>
      <c r="T3402" s="30">
        <v>42736</v>
      </c>
      <c r="U3402" s="30">
        <v>42736</v>
      </c>
      <c r="V3402" s="29" t="s">
        <v>1983</v>
      </c>
      <c r="W3402" s="29" t="s">
        <v>1984</v>
      </c>
      <c r="X3402" s="30">
        <v>43082</v>
      </c>
      <c r="Y3402" s="29" t="s">
        <v>2075</v>
      </c>
    </row>
    <row r="3403" spans="1:25" x14ac:dyDescent="0.25">
      <c r="A3403" s="28" t="s">
        <v>2111</v>
      </c>
      <c r="B3403" s="29" t="s">
        <v>2112</v>
      </c>
      <c r="C3403" s="29" t="s">
        <v>1701</v>
      </c>
      <c r="D3403" s="29" t="s">
        <v>2526</v>
      </c>
      <c r="E3403" s="29" t="s">
        <v>1702</v>
      </c>
      <c r="F3403" s="29" t="s">
        <v>1703</v>
      </c>
      <c r="G3403" s="29" t="s">
        <v>1975</v>
      </c>
      <c r="H3403" s="30">
        <v>42685</v>
      </c>
      <c r="I3403" s="30">
        <v>43100</v>
      </c>
      <c r="J3403" s="30" t="s">
        <v>1921</v>
      </c>
      <c r="K3403" s="29" t="s">
        <v>2522</v>
      </c>
      <c r="L3403" s="29" t="s">
        <v>2523</v>
      </c>
      <c r="M3403" s="29" t="s">
        <v>1978</v>
      </c>
      <c r="N3403" s="29" t="s">
        <v>1994</v>
      </c>
      <c r="O3403" s="29" t="s">
        <v>1995</v>
      </c>
      <c r="P3403" s="29" t="s">
        <v>1981</v>
      </c>
      <c r="Q3403" s="29" t="s">
        <v>1982</v>
      </c>
      <c r="R3403" s="30">
        <v>42736</v>
      </c>
      <c r="S3403" s="30">
        <v>42736</v>
      </c>
      <c r="T3403" s="30">
        <v>43100</v>
      </c>
      <c r="U3403" s="30">
        <v>43087</v>
      </c>
      <c r="V3403" s="29" t="s">
        <v>1983</v>
      </c>
      <c r="W3403" s="29" t="s">
        <v>1984</v>
      </c>
      <c r="X3403" s="30">
        <v>43082</v>
      </c>
      <c r="Y3403" s="29" t="s">
        <v>2075</v>
      </c>
    </row>
    <row r="3404" spans="1:25" x14ac:dyDescent="0.25">
      <c r="A3404" s="28" t="s">
        <v>2111</v>
      </c>
      <c r="B3404" s="29" t="s">
        <v>2112</v>
      </c>
      <c r="C3404" s="29" t="s">
        <v>1701</v>
      </c>
      <c r="D3404" s="29" t="s">
        <v>2526</v>
      </c>
      <c r="E3404" s="29" t="s">
        <v>1702</v>
      </c>
      <c r="F3404" s="29" t="s">
        <v>1703</v>
      </c>
      <c r="G3404" s="29" t="s">
        <v>1975</v>
      </c>
      <c r="H3404" s="30">
        <v>42685</v>
      </c>
      <c r="I3404" s="30">
        <v>43100</v>
      </c>
      <c r="J3404" s="30" t="s">
        <v>1921</v>
      </c>
      <c r="K3404" s="29" t="s">
        <v>2522</v>
      </c>
      <c r="L3404" s="29" t="s">
        <v>2523</v>
      </c>
      <c r="M3404" s="29" t="s">
        <v>1978</v>
      </c>
      <c r="N3404" s="29" t="s">
        <v>1996</v>
      </c>
      <c r="O3404" s="29" t="s">
        <v>1997</v>
      </c>
      <c r="P3404" s="29" t="s">
        <v>1981</v>
      </c>
      <c r="Q3404" s="29" t="s">
        <v>1982</v>
      </c>
      <c r="R3404" s="30">
        <v>43100</v>
      </c>
      <c r="S3404" s="30">
        <v>43087</v>
      </c>
      <c r="T3404" s="30">
        <v>43100</v>
      </c>
      <c r="U3404" s="30">
        <v>43087</v>
      </c>
      <c r="V3404" s="29" t="s">
        <v>1983</v>
      </c>
      <c r="W3404" s="29" t="s">
        <v>1984</v>
      </c>
      <c r="X3404" s="30">
        <v>43082</v>
      </c>
      <c r="Y3404" s="29" t="s">
        <v>2075</v>
      </c>
    </row>
    <row r="3405" spans="1:25" x14ac:dyDescent="0.25">
      <c r="A3405" s="28" t="s">
        <v>2515</v>
      </c>
      <c r="B3405" s="29" t="s">
        <v>2516</v>
      </c>
      <c r="C3405" s="29" t="s">
        <v>1607</v>
      </c>
      <c r="D3405" s="29" t="s">
        <v>1608</v>
      </c>
      <c r="E3405" s="29" t="s">
        <v>1608</v>
      </c>
      <c r="F3405" s="29" t="s">
        <v>1609</v>
      </c>
      <c r="G3405" s="29" t="s">
        <v>1975</v>
      </c>
      <c r="H3405" s="30">
        <v>44581</v>
      </c>
      <c r="I3405" s="30">
        <v>46387</v>
      </c>
      <c r="J3405" s="30" t="s">
        <v>1921</v>
      </c>
      <c r="K3405" s="29" t="s">
        <v>2517</v>
      </c>
      <c r="L3405" s="29" t="s">
        <v>2518</v>
      </c>
      <c r="M3405" s="29" t="s">
        <v>1978</v>
      </c>
      <c r="N3405" s="29" t="s">
        <v>1979</v>
      </c>
      <c r="O3405" s="29" t="s">
        <v>1980</v>
      </c>
      <c r="P3405" s="29" t="s">
        <v>1981</v>
      </c>
      <c r="Q3405" s="29" t="s">
        <v>1982</v>
      </c>
      <c r="R3405" s="30">
        <v>44479</v>
      </c>
      <c r="S3405" s="30">
        <v>44479</v>
      </c>
      <c r="T3405" s="30">
        <v>44490</v>
      </c>
      <c r="U3405" s="30">
        <v>44490</v>
      </c>
      <c r="V3405" s="29" t="s">
        <v>2000</v>
      </c>
      <c r="W3405" s="29" t="s">
        <v>2001</v>
      </c>
      <c r="X3405" s="30">
        <v>44581</v>
      </c>
      <c r="Y3405" s="29" t="s">
        <v>1985</v>
      </c>
    </row>
    <row r="3406" spans="1:25" x14ac:dyDescent="0.25">
      <c r="A3406" s="28" t="s">
        <v>2515</v>
      </c>
      <c r="B3406" s="29" t="s">
        <v>2516</v>
      </c>
      <c r="C3406" s="29" t="s">
        <v>1607</v>
      </c>
      <c r="D3406" s="29" t="s">
        <v>1608</v>
      </c>
      <c r="E3406" s="29" t="s">
        <v>1608</v>
      </c>
      <c r="F3406" s="29" t="s">
        <v>1609</v>
      </c>
      <c r="G3406" s="29" t="s">
        <v>1975</v>
      </c>
      <c r="H3406" s="30">
        <v>44581</v>
      </c>
      <c r="I3406" s="30">
        <v>46387</v>
      </c>
      <c r="J3406" s="30" t="s">
        <v>1921</v>
      </c>
      <c r="K3406" s="29" t="s">
        <v>2517</v>
      </c>
      <c r="L3406" s="29" t="s">
        <v>2518</v>
      </c>
      <c r="M3406" s="29" t="s">
        <v>1978</v>
      </c>
      <c r="N3406" s="29" t="s">
        <v>1986</v>
      </c>
      <c r="O3406" s="29" t="s">
        <v>1987</v>
      </c>
      <c r="P3406" s="29" t="s">
        <v>1981</v>
      </c>
      <c r="Q3406" s="29" t="s">
        <v>1982</v>
      </c>
      <c r="R3406" s="30">
        <v>44479</v>
      </c>
      <c r="S3406" s="30">
        <v>44479</v>
      </c>
      <c r="T3406" s="30">
        <v>44490</v>
      </c>
      <c r="U3406" s="30">
        <v>44490</v>
      </c>
      <c r="V3406" s="29" t="s">
        <v>2000</v>
      </c>
      <c r="W3406" s="29" t="s">
        <v>2001</v>
      </c>
      <c r="X3406" s="30">
        <v>44581</v>
      </c>
      <c r="Y3406" s="29" t="s">
        <v>1985</v>
      </c>
    </row>
    <row r="3407" spans="1:25" x14ac:dyDescent="0.25">
      <c r="A3407" s="28" t="s">
        <v>2515</v>
      </c>
      <c r="B3407" s="29" t="s">
        <v>2516</v>
      </c>
      <c r="C3407" s="29" t="s">
        <v>1607</v>
      </c>
      <c r="D3407" s="29" t="s">
        <v>1608</v>
      </c>
      <c r="E3407" s="29" t="s">
        <v>1608</v>
      </c>
      <c r="F3407" s="29" t="s">
        <v>1609</v>
      </c>
      <c r="G3407" s="29" t="s">
        <v>1975</v>
      </c>
      <c r="H3407" s="30">
        <v>44581</v>
      </c>
      <c r="I3407" s="30">
        <v>46387</v>
      </c>
      <c r="J3407" s="30" t="s">
        <v>1921</v>
      </c>
      <c r="K3407" s="29" t="s">
        <v>2517</v>
      </c>
      <c r="L3407" s="29" t="s">
        <v>2518</v>
      </c>
      <c r="M3407" s="29" t="s">
        <v>1978</v>
      </c>
      <c r="N3407" s="29" t="s">
        <v>1988</v>
      </c>
      <c r="O3407" s="29" t="s">
        <v>1989</v>
      </c>
      <c r="P3407" s="29" t="s">
        <v>1981</v>
      </c>
      <c r="Q3407" s="29" t="s">
        <v>1982</v>
      </c>
      <c r="R3407" s="30">
        <v>44907</v>
      </c>
      <c r="S3407" s="30">
        <v>45180</v>
      </c>
      <c r="T3407" s="30">
        <v>44972</v>
      </c>
      <c r="U3407" s="30">
        <v>45446</v>
      </c>
      <c r="V3407" s="29" t="s">
        <v>2000</v>
      </c>
      <c r="W3407" s="29" t="s">
        <v>2001</v>
      </c>
      <c r="X3407" s="30">
        <v>44581</v>
      </c>
      <c r="Y3407" s="29" t="s">
        <v>1985</v>
      </c>
    </row>
    <row r="3408" spans="1:25" x14ac:dyDescent="0.25">
      <c r="A3408" s="28" t="s">
        <v>2515</v>
      </c>
      <c r="B3408" s="29" t="s">
        <v>2516</v>
      </c>
      <c r="C3408" s="29" t="s">
        <v>1607</v>
      </c>
      <c r="D3408" s="29" t="s">
        <v>1608</v>
      </c>
      <c r="E3408" s="29" t="s">
        <v>1608</v>
      </c>
      <c r="F3408" s="29" t="s">
        <v>1609</v>
      </c>
      <c r="G3408" s="29" t="s">
        <v>1975</v>
      </c>
      <c r="H3408" s="30">
        <v>44581</v>
      </c>
      <c r="I3408" s="30">
        <v>46387</v>
      </c>
      <c r="J3408" s="30" t="s">
        <v>1921</v>
      </c>
      <c r="K3408" s="29" t="s">
        <v>2517</v>
      </c>
      <c r="L3408" s="29" t="s">
        <v>2518</v>
      </c>
      <c r="M3408" s="29" t="s">
        <v>1978</v>
      </c>
      <c r="N3408" s="29" t="s">
        <v>1990</v>
      </c>
      <c r="O3408" s="29" t="s">
        <v>1991</v>
      </c>
      <c r="P3408" s="29" t="s">
        <v>1981</v>
      </c>
      <c r="Q3408" s="29" t="s">
        <v>1982</v>
      </c>
      <c r="R3408" s="30">
        <v>45540</v>
      </c>
      <c r="S3408" s="30">
        <v>45540</v>
      </c>
      <c r="T3408" s="30">
        <v>45687</v>
      </c>
      <c r="U3408" s="30"/>
      <c r="V3408" s="29" t="s">
        <v>2000</v>
      </c>
      <c r="W3408" s="29" t="s">
        <v>2001</v>
      </c>
      <c r="X3408" s="30">
        <v>44581</v>
      </c>
      <c r="Y3408" s="29" t="s">
        <v>1985</v>
      </c>
    </row>
    <row r="3409" spans="1:25" x14ac:dyDescent="0.25">
      <c r="A3409" s="28" t="s">
        <v>2515</v>
      </c>
      <c r="B3409" s="29" t="s">
        <v>2516</v>
      </c>
      <c r="C3409" s="29" t="s">
        <v>1607</v>
      </c>
      <c r="D3409" s="29" t="s">
        <v>1608</v>
      </c>
      <c r="E3409" s="29" t="s">
        <v>1608</v>
      </c>
      <c r="F3409" s="29" t="s">
        <v>1609</v>
      </c>
      <c r="G3409" s="29" t="s">
        <v>1975</v>
      </c>
      <c r="H3409" s="30">
        <v>44581</v>
      </c>
      <c r="I3409" s="30">
        <v>46387</v>
      </c>
      <c r="J3409" s="30" t="s">
        <v>1921</v>
      </c>
      <c r="K3409" s="29" t="s">
        <v>2517</v>
      </c>
      <c r="L3409" s="29" t="s">
        <v>2518</v>
      </c>
      <c r="M3409" s="29" t="s">
        <v>1978</v>
      </c>
      <c r="N3409" s="29" t="s">
        <v>1992</v>
      </c>
      <c r="O3409" s="29" t="s">
        <v>1993</v>
      </c>
      <c r="P3409" s="29" t="s">
        <v>1981</v>
      </c>
      <c r="Q3409" s="29" t="s">
        <v>1982</v>
      </c>
      <c r="R3409" s="30">
        <v>45689</v>
      </c>
      <c r="S3409" s="30"/>
      <c r="T3409" s="30">
        <v>45747</v>
      </c>
      <c r="U3409" s="30"/>
      <c r="V3409" s="29" t="s">
        <v>2000</v>
      </c>
      <c r="W3409" s="29" t="s">
        <v>2001</v>
      </c>
      <c r="X3409" s="30">
        <v>44581</v>
      </c>
      <c r="Y3409" s="29" t="s">
        <v>1985</v>
      </c>
    </row>
    <row r="3410" spans="1:25" x14ac:dyDescent="0.25">
      <c r="A3410" s="28" t="s">
        <v>2515</v>
      </c>
      <c r="B3410" s="29" t="s">
        <v>2516</v>
      </c>
      <c r="C3410" s="29" t="s">
        <v>1607</v>
      </c>
      <c r="D3410" s="29" t="s">
        <v>1608</v>
      </c>
      <c r="E3410" s="29" t="s">
        <v>1608</v>
      </c>
      <c r="F3410" s="29" t="s">
        <v>1609</v>
      </c>
      <c r="G3410" s="29" t="s">
        <v>1975</v>
      </c>
      <c r="H3410" s="30">
        <v>44581</v>
      </c>
      <c r="I3410" s="30">
        <v>46387</v>
      </c>
      <c r="J3410" s="30" t="s">
        <v>1921</v>
      </c>
      <c r="K3410" s="29" t="s">
        <v>2517</v>
      </c>
      <c r="L3410" s="29" t="s">
        <v>2518</v>
      </c>
      <c r="M3410" s="29" t="s">
        <v>1978</v>
      </c>
      <c r="N3410" s="29" t="s">
        <v>1994</v>
      </c>
      <c r="O3410" s="29" t="s">
        <v>1995</v>
      </c>
      <c r="P3410" s="29" t="s">
        <v>1981</v>
      </c>
      <c r="Q3410" s="29" t="s">
        <v>1982</v>
      </c>
      <c r="R3410" s="30">
        <v>45689</v>
      </c>
      <c r="S3410" s="30"/>
      <c r="T3410" s="30">
        <v>46053</v>
      </c>
      <c r="U3410" s="30"/>
      <c r="V3410" s="29" t="s">
        <v>2000</v>
      </c>
      <c r="W3410" s="29" t="s">
        <v>2001</v>
      </c>
      <c r="X3410" s="30">
        <v>44581</v>
      </c>
      <c r="Y3410" s="29" t="s">
        <v>1985</v>
      </c>
    </row>
    <row r="3411" spans="1:25" x14ac:dyDescent="0.25">
      <c r="A3411" s="28" t="s">
        <v>2515</v>
      </c>
      <c r="B3411" s="29" t="s">
        <v>2516</v>
      </c>
      <c r="C3411" s="29" t="s">
        <v>1607</v>
      </c>
      <c r="D3411" s="29" t="s">
        <v>1608</v>
      </c>
      <c r="E3411" s="29" t="s">
        <v>1608</v>
      </c>
      <c r="F3411" s="29" t="s">
        <v>1609</v>
      </c>
      <c r="G3411" s="29" t="s">
        <v>1975</v>
      </c>
      <c r="H3411" s="30">
        <v>44581</v>
      </c>
      <c r="I3411" s="30">
        <v>46387</v>
      </c>
      <c r="J3411" s="30" t="s">
        <v>1921</v>
      </c>
      <c r="K3411" s="29" t="s">
        <v>2517</v>
      </c>
      <c r="L3411" s="29" t="s">
        <v>2518</v>
      </c>
      <c r="M3411" s="29" t="s">
        <v>1978</v>
      </c>
      <c r="N3411" s="29" t="s">
        <v>1996</v>
      </c>
      <c r="O3411" s="29" t="s">
        <v>1997</v>
      </c>
      <c r="P3411" s="29" t="s">
        <v>1981</v>
      </c>
      <c r="Q3411" s="29" t="s">
        <v>1982</v>
      </c>
      <c r="R3411" s="30">
        <v>46054</v>
      </c>
      <c r="S3411" s="30"/>
      <c r="T3411" s="30">
        <v>46111</v>
      </c>
      <c r="U3411" s="30"/>
      <c r="V3411" s="29" t="s">
        <v>2000</v>
      </c>
      <c r="W3411" s="29" t="s">
        <v>2001</v>
      </c>
      <c r="X3411" s="30">
        <v>44581</v>
      </c>
      <c r="Y3411" s="29" t="s">
        <v>1985</v>
      </c>
    </row>
    <row r="3412" spans="1:25" x14ac:dyDescent="0.25">
      <c r="A3412" s="28" t="s">
        <v>1973</v>
      </c>
      <c r="B3412" s="29" t="s">
        <v>1974</v>
      </c>
      <c r="C3412" s="29" t="s">
        <v>107</v>
      </c>
      <c r="D3412" s="29" t="s">
        <v>108</v>
      </c>
      <c r="E3412" s="29" t="s">
        <v>108</v>
      </c>
      <c r="F3412" s="29" t="s">
        <v>109</v>
      </c>
      <c r="G3412" s="29" t="s">
        <v>1975</v>
      </c>
      <c r="H3412" s="30">
        <v>44439</v>
      </c>
      <c r="I3412" s="30">
        <v>46387</v>
      </c>
      <c r="J3412" s="30" t="s">
        <v>1921</v>
      </c>
      <c r="K3412" s="29" t="s">
        <v>1998</v>
      </c>
      <c r="L3412" s="29" t="s">
        <v>1999</v>
      </c>
      <c r="M3412" s="29" t="s">
        <v>1978</v>
      </c>
      <c r="N3412" s="29" t="s">
        <v>1979</v>
      </c>
      <c r="O3412" s="29" t="s">
        <v>1980</v>
      </c>
      <c r="P3412" s="29" t="s">
        <v>1981</v>
      </c>
      <c r="Q3412" s="29" t="s">
        <v>1982</v>
      </c>
      <c r="R3412" s="30">
        <v>44835</v>
      </c>
      <c r="S3412" s="30"/>
      <c r="T3412" s="30">
        <v>44849</v>
      </c>
      <c r="U3412" s="30"/>
      <c r="V3412" s="29" t="s">
        <v>1983</v>
      </c>
      <c r="W3412" s="29" t="s">
        <v>1984</v>
      </c>
      <c r="X3412" s="30">
        <v>44652</v>
      </c>
      <c r="Y3412" s="29" t="s">
        <v>33</v>
      </c>
    </row>
    <row r="3413" spans="1:25" x14ac:dyDescent="0.25">
      <c r="A3413" s="28" t="s">
        <v>1973</v>
      </c>
      <c r="B3413" s="29" t="s">
        <v>1974</v>
      </c>
      <c r="C3413" s="29" t="s">
        <v>107</v>
      </c>
      <c r="D3413" s="29" t="s">
        <v>108</v>
      </c>
      <c r="E3413" s="29" t="s">
        <v>108</v>
      </c>
      <c r="F3413" s="29" t="s">
        <v>109</v>
      </c>
      <c r="G3413" s="29" t="s">
        <v>1975</v>
      </c>
      <c r="H3413" s="30">
        <v>44439</v>
      </c>
      <c r="I3413" s="30">
        <v>46387</v>
      </c>
      <c r="J3413" s="30" t="s">
        <v>1921</v>
      </c>
      <c r="K3413" s="29" t="s">
        <v>1998</v>
      </c>
      <c r="L3413" s="29" t="s">
        <v>1999</v>
      </c>
      <c r="M3413" s="29" t="s">
        <v>1978</v>
      </c>
      <c r="N3413" s="29" t="s">
        <v>1986</v>
      </c>
      <c r="O3413" s="29" t="s">
        <v>1987</v>
      </c>
      <c r="P3413" s="29" t="s">
        <v>1981</v>
      </c>
      <c r="Q3413" s="29" t="s">
        <v>1982</v>
      </c>
      <c r="R3413" s="30">
        <v>44849</v>
      </c>
      <c r="S3413" s="30"/>
      <c r="T3413" s="30">
        <v>44865</v>
      </c>
      <c r="U3413" s="30"/>
      <c r="V3413" s="29" t="s">
        <v>1983</v>
      </c>
      <c r="W3413" s="29" t="s">
        <v>1984</v>
      </c>
      <c r="X3413" s="30">
        <v>44652</v>
      </c>
      <c r="Y3413" s="29" t="s">
        <v>33</v>
      </c>
    </row>
    <row r="3414" spans="1:25" x14ac:dyDescent="0.25">
      <c r="A3414" s="28" t="s">
        <v>1973</v>
      </c>
      <c r="B3414" s="29" t="s">
        <v>1974</v>
      </c>
      <c r="C3414" s="29" t="s">
        <v>107</v>
      </c>
      <c r="D3414" s="29" t="s">
        <v>108</v>
      </c>
      <c r="E3414" s="29" t="s">
        <v>108</v>
      </c>
      <c r="F3414" s="29" t="s">
        <v>109</v>
      </c>
      <c r="G3414" s="29" t="s">
        <v>1975</v>
      </c>
      <c r="H3414" s="30">
        <v>44439</v>
      </c>
      <c r="I3414" s="30">
        <v>46387</v>
      </c>
      <c r="J3414" s="30" t="s">
        <v>1921</v>
      </c>
      <c r="K3414" s="29" t="s">
        <v>1998</v>
      </c>
      <c r="L3414" s="29" t="s">
        <v>1999</v>
      </c>
      <c r="M3414" s="29" t="s">
        <v>1978</v>
      </c>
      <c r="N3414" s="29" t="s">
        <v>1988</v>
      </c>
      <c r="O3414" s="29" t="s">
        <v>1989</v>
      </c>
      <c r="P3414" s="29" t="s">
        <v>1981</v>
      </c>
      <c r="Q3414" s="29" t="s">
        <v>1982</v>
      </c>
      <c r="R3414" s="30">
        <v>44866</v>
      </c>
      <c r="S3414" s="30"/>
      <c r="T3414" s="30">
        <v>44886</v>
      </c>
      <c r="U3414" s="30"/>
      <c r="V3414" s="29" t="s">
        <v>1983</v>
      </c>
      <c r="W3414" s="29" t="s">
        <v>1984</v>
      </c>
      <c r="X3414" s="30">
        <v>44652</v>
      </c>
      <c r="Y3414" s="29" t="s">
        <v>33</v>
      </c>
    </row>
    <row r="3415" spans="1:25" x14ac:dyDescent="0.25">
      <c r="A3415" s="28" t="s">
        <v>1973</v>
      </c>
      <c r="B3415" s="29" t="s">
        <v>1974</v>
      </c>
      <c r="C3415" s="29" t="s">
        <v>107</v>
      </c>
      <c r="D3415" s="29" t="s">
        <v>108</v>
      </c>
      <c r="E3415" s="29" t="s">
        <v>108</v>
      </c>
      <c r="F3415" s="29" t="s">
        <v>109</v>
      </c>
      <c r="G3415" s="29" t="s">
        <v>1975</v>
      </c>
      <c r="H3415" s="30">
        <v>44439</v>
      </c>
      <c r="I3415" s="30">
        <v>46387</v>
      </c>
      <c r="J3415" s="30" t="s">
        <v>1921</v>
      </c>
      <c r="K3415" s="29" t="s">
        <v>1998</v>
      </c>
      <c r="L3415" s="29" t="s">
        <v>1999</v>
      </c>
      <c r="M3415" s="29" t="s">
        <v>1978</v>
      </c>
      <c r="N3415" s="29" t="s">
        <v>1990</v>
      </c>
      <c r="O3415" s="29" t="s">
        <v>1991</v>
      </c>
      <c r="P3415" s="29" t="s">
        <v>1981</v>
      </c>
      <c r="Q3415" s="29" t="s">
        <v>1982</v>
      </c>
      <c r="R3415" s="30">
        <v>44895</v>
      </c>
      <c r="S3415" s="30"/>
      <c r="T3415" s="30">
        <v>44915</v>
      </c>
      <c r="U3415" s="30"/>
      <c r="V3415" s="29" t="s">
        <v>1983</v>
      </c>
      <c r="W3415" s="29" t="s">
        <v>1984</v>
      </c>
      <c r="X3415" s="30">
        <v>44652</v>
      </c>
      <c r="Y3415" s="29" t="s">
        <v>33</v>
      </c>
    </row>
    <row r="3416" spans="1:25" x14ac:dyDescent="0.25">
      <c r="A3416" s="28" t="s">
        <v>1973</v>
      </c>
      <c r="B3416" s="29" t="s">
        <v>1974</v>
      </c>
      <c r="C3416" s="29" t="s">
        <v>107</v>
      </c>
      <c r="D3416" s="29" t="s">
        <v>108</v>
      </c>
      <c r="E3416" s="29" t="s">
        <v>108</v>
      </c>
      <c r="F3416" s="29" t="s">
        <v>109</v>
      </c>
      <c r="G3416" s="29" t="s">
        <v>1975</v>
      </c>
      <c r="H3416" s="30">
        <v>44439</v>
      </c>
      <c r="I3416" s="30">
        <v>46387</v>
      </c>
      <c r="J3416" s="30" t="s">
        <v>1921</v>
      </c>
      <c r="K3416" s="29" t="s">
        <v>1998</v>
      </c>
      <c r="L3416" s="29" t="s">
        <v>1999</v>
      </c>
      <c r="M3416" s="29" t="s">
        <v>1978</v>
      </c>
      <c r="N3416" s="29" t="s">
        <v>1992</v>
      </c>
      <c r="O3416" s="29" t="s">
        <v>1993</v>
      </c>
      <c r="P3416" s="29" t="s">
        <v>1981</v>
      </c>
      <c r="Q3416" s="29" t="s">
        <v>1982</v>
      </c>
      <c r="R3416" s="30">
        <v>44958</v>
      </c>
      <c r="S3416" s="30"/>
      <c r="T3416" s="30">
        <v>44972</v>
      </c>
      <c r="U3416" s="30"/>
      <c r="V3416" s="29" t="s">
        <v>1983</v>
      </c>
      <c r="W3416" s="29" t="s">
        <v>1984</v>
      </c>
      <c r="X3416" s="30">
        <v>44652</v>
      </c>
      <c r="Y3416" s="29" t="s">
        <v>33</v>
      </c>
    </row>
    <row r="3417" spans="1:25" x14ac:dyDescent="0.25">
      <c r="A3417" s="28" t="s">
        <v>1973</v>
      </c>
      <c r="B3417" s="29" t="s">
        <v>1974</v>
      </c>
      <c r="C3417" s="29" t="s">
        <v>107</v>
      </c>
      <c r="D3417" s="29" t="s">
        <v>108</v>
      </c>
      <c r="E3417" s="29" t="s">
        <v>108</v>
      </c>
      <c r="F3417" s="29" t="s">
        <v>109</v>
      </c>
      <c r="G3417" s="29" t="s">
        <v>1975</v>
      </c>
      <c r="H3417" s="30">
        <v>44439</v>
      </c>
      <c r="I3417" s="30">
        <v>46387</v>
      </c>
      <c r="J3417" s="30" t="s">
        <v>1921</v>
      </c>
      <c r="K3417" s="29" t="s">
        <v>1998</v>
      </c>
      <c r="L3417" s="29" t="s">
        <v>1999</v>
      </c>
      <c r="M3417" s="29" t="s">
        <v>1978</v>
      </c>
      <c r="N3417" s="29" t="s">
        <v>1994</v>
      </c>
      <c r="O3417" s="29" t="s">
        <v>1995</v>
      </c>
      <c r="P3417" s="29" t="s">
        <v>1981</v>
      </c>
      <c r="Q3417" s="29" t="s">
        <v>1982</v>
      </c>
      <c r="R3417" s="30">
        <v>44933</v>
      </c>
      <c r="S3417" s="30"/>
      <c r="T3417" s="30">
        <v>45301</v>
      </c>
      <c r="U3417" s="30"/>
      <c r="V3417" s="29" t="s">
        <v>1983</v>
      </c>
      <c r="W3417" s="29" t="s">
        <v>1984</v>
      </c>
      <c r="X3417" s="30">
        <v>44652</v>
      </c>
      <c r="Y3417" s="29" t="s">
        <v>33</v>
      </c>
    </row>
    <row r="3418" spans="1:25" x14ac:dyDescent="0.25">
      <c r="A3418" s="28" t="s">
        <v>1973</v>
      </c>
      <c r="B3418" s="29" t="s">
        <v>1974</v>
      </c>
      <c r="C3418" s="29" t="s">
        <v>107</v>
      </c>
      <c r="D3418" s="29" t="s">
        <v>108</v>
      </c>
      <c r="E3418" s="29" t="s">
        <v>108</v>
      </c>
      <c r="F3418" s="29" t="s">
        <v>109</v>
      </c>
      <c r="G3418" s="29" t="s">
        <v>1975</v>
      </c>
      <c r="H3418" s="30">
        <v>44439</v>
      </c>
      <c r="I3418" s="30">
        <v>46387</v>
      </c>
      <c r="J3418" s="30" t="s">
        <v>1921</v>
      </c>
      <c r="K3418" s="29" t="s">
        <v>1998</v>
      </c>
      <c r="L3418" s="29" t="s">
        <v>1999</v>
      </c>
      <c r="M3418" s="29" t="s">
        <v>1978</v>
      </c>
      <c r="N3418" s="29" t="s">
        <v>1996</v>
      </c>
      <c r="O3418" s="29" t="s">
        <v>1997</v>
      </c>
      <c r="P3418" s="29" t="s">
        <v>1981</v>
      </c>
      <c r="Q3418" s="29" t="s">
        <v>1982</v>
      </c>
      <c r="R3418" s="30">
        <v>45313</v>
      </c>
      <c r="S3418" s="30"/>
      <c r="T3418" s="30">
        <v>45316</v>
      </c>
      <c r="U3418" s="30"/>
      <c r="V3418" s="29" t="s">
        <v>1983</v>
      </c>
      <c r="W3418" s="29" t="s">
        <v>1984</v>
      </c>
      <c r="X3418" s="30">
        <v>44652</v>
      </c>
      <c r="Y3418" s="29" t="s">
        <v>33</v>
      </c>
    </row>
    <row r="3419" spans="1:25" x14ac:dyDescent="0.25">
      <c r="A3419" s="28" t="s">
        <v>1973</v>
      </c>
      <c r="B3419" s="29" t="s">
        <v>1974</v>
      </c>
      <c r="C3419" s="29" t="s">
        <v>110</v>
      </c>
      <c r="D3419" s="29" t="s">
        <v>111</v>
      </c>
      <c r="E3419" s="29" t="s">
        <v>111</v>
      </c>
      <c r="F3419" s="29" t="s">
        <v>112</v>
      </c>
      <c r="G3419" s="29" t="s">
        <v>1975</v>
      </c>
      <c r="H3419" s="30">
        <v>44439</v>
      </c>
      <c r="I3419" s="30">
        <v>44742</v>
      </c>
      <c r="J3419" s="30">
        <v>46203</v>
      </c>
      <c r="K3419" s="29" t="s">
        <v>1998</v>
      </c>
      <c r="L3419" s="29" t="s">
        <v>1999</v>
      </c>
      <c r="M3419" s="29" t="s">
        <v>1978</v>
      </c>
      <c r="N3419" s="29" t="s">
        <v>1979</v>
      </c>
      <c r="O3419" s="29" t="s">
        <v>1980</v>
      </c>
      <c r="P3419" s="29" t="s">
        <v>1981</v>
      </c>
      <c r="Q3419" s="29" t="s">
        <v>1982</v>
      </c>
      <c r="R3419" s="30">
        <v>44682</v>
      </c>
      <c r="S3419" s="30">
        <v>44682</v>
      </c>
      <c r="T3419" s="30">
        <v>44712</v>
      </c>
      <c r="U3419" s="30">
        <v>44712</v>
      </c>
      <c r="V3419" s="29" t="s">
        <v>2000</v>
      </c>
      <c r="W3419" s="29" t="s">
        <v>2001</v>
      </c>
      <c r="X3419" s="30">
        <v>44722</v>
      </c>
      <c r="Y3419" s="29" t="s">
        <v>1985</v>
      </c>
    </row>
    <row r="3420" spans="1:25" x14ac:dyDescent="0.25">
      <c r="A3420" s="28" t="s">
        <v>1973</v>
      </c>
      <c r="B3420" s="29" t="s">
        <v>1974</v>
      </c>
      <c r="C3420" s="29" t="s">
        <v>110</v>
      </c>
      <c r="D3420" s="29" t="s">
        <v>111</v>
      </c>
      <c r="E3420" s="29" t="s">
        <v>111</v>
      </c>
      <c r="F3420" s="29" t="s">
        <v>112</v>
      </c>
      <c r="G3420" s="29" t="s">
        <v>1975</v>
      </c>
      <c r="H3420" s="30">
        <v>44439</v>
      </c>
      <c r="I3420" s="30">
        <v>44742</v>
      </c>
      <c r="J3420" s="30">
        <v>46203</v>
      </c>
      <c r="K3420" s="29" t="s">
        <v>1998</v>
      </c>
      <c r="L3420" s="29" t="s">
        <v>1999</v>
      </c>
      <c r="M3420" s="29" t="s">
        <v>1978</v>
      </c>
      <c r="N3420" s="29" t="s">
        <v>1986</v>
      </c>
      <c r="O3420" s="29" t="s">
        <v>1987</v>
      </c>
      <c r="P3420" s="29" t="s">
        <v>1981</v>
      </c>
      <c r="Q3420" s="29" t="s">
        <v>1982</v>
      </c>
      <c r="R3420" s="30">
        <v>44713</v>
      </c>
      <c r="S3420" s="30">
        <v>44713</v>
      </c>
      <c r="T3420" s="30">
        <v>44742</v>
      </c>
      <c r="U3420" s="30">
        <v>44742</v>
      </c>
      <c r="V3420" s="29" t="s">
        <v>2000</v>
      </c>
      <c r="W3420" s="29" t="s">
        <v>2001</v>
      </c>
      <c r="X3420" s="30">
        <v>44722</v>
      </c>
      <c r="Y3420" s="29" t="s">
        <v>1985</v>
      </c>
    </row>
    <row r="3421" spans="1:25" x14ac:dyDescent="0.25">
      <c r="A3421" s="28" t="s">
        <v>1973</v>
      </c>
      <c r="B3421" s="29" t="s">
        <v>1974</v>
      </c>
      <c r="C3421" s="29" t="s">
        <v>110</v>
      </c>
      <c r="D3421" s="29" t="s">
        <v>111</v>
      </c>
      <c r="E3421" s="29" t="s">
        <v>111</v>
      </c>
      <c r="F3421" s="29" t="s">
        <v>112</v>
      </c>
      <c r="G3421" s="29" t="s">
        <v>1975</v>
      </c>
      <c r="H3421" s="30">
        <v>44439</v>
      </c>
      <c r="I3421" s="30">
        <v>44742</v>
      </c>
      <c r="J3421" s="30">
        <v>46203</v>
      </c>
      <c r="K3421" s="29" t="s">
        <v>1998</v>
      </c>
      <c r="L3421" s="29" t="s">
        <v>1999</v>
      </c>
      <c r="M3421" s="29" t="s">
        <v>1978</v>
      </c>
      <c r="N3421" s="29" t="s">
        <v>1988</v>
      </c>
      <c r="O3421" s="29" t="s">
        <v>1989</v>
      </c>
      <c r="P3421" s="29" t="s">
        <v>1981</v>
      </c>
      <c r="Q3421" s="29" t="s">
        <v>1982</v>
      </c>
      <c r="R3421" s="30">
        <v>45198</v>
      </c>
      <c r="S3421" s="30"/>
      <c r="T3421" s="30">
        <v>45260</v>
      </c>
      <c r="U3421" s="30"/>
      <c r="V3421" s="29" t="s">
        <v>2000</v>
      </c>
      <c r="W3421" s="29" t="s">
        <v>2001</v>
      </c>
      <c r="X3421" s="30">
        <v>44722</v>
      </c>
      <c r="Y3421" s="29" t="s">
        <v>1985</v>
      </c>
    </row>
    <row r="3422" spans="1:25" x14ac:dyDescent="0.25">
      <c r="A3422" s="28" t="s">
        <v>1973</v>
      </c>
      <c r="B3422" s="29" t="s">
        <v>1974</v>
      </c>
      <c r="C3422" s="29" t="s">
        <v>110</v>
      </c>
      <c r="D3422" s="29" t="s">
        <v>111</v>
      </c>
      <c r="E3422" s="29" t="s">
        <v>111</v>
      </c>
      <c r="F3422" s="29" t="s">
        <v>112</v>
      </c>
      <c r="G3422" s="29" t="s">
        <v>1975</v>
      </c>
      <c r="H3422" s="30">
        <v>44439</v>
      </c>
      <c r="I3422" s="30">
        <v>44742</v>
      </c>
      <c r="J3422" s="30">
        <v>46203</v>
      </c>
      <c r="K3422" s="29" t="s">
        <v>1998</v>
      </c>
      <c r="L3422" s="29" t="s">
        <v>1999</v>
      </c>
      <c r="M3422" s="29" t="s">
        <v>1978</v>
      </c>
      <c r="N3422" s="29" t="s">
        <v>1990</v>
      </c>
      <c r="O3422" s="29" t="s">
        <v>1991</v>
      </c>
      <c r="P3422" s="29" t="s">
        <v>1981</v>
      </c>
      <c r="Q3422" s="29" t="s">
        <v>1982</v>
      </c>
      <c r="R3422" s="30">
        <v>44805</v>
      </c>
      <c r="S3422" s="30"/>
      <c r="T3422" s="30">
        <v>44895</v>
      </c>
      <c r="U3422" s="30"/>
      <c r="V3422" s="29" t="s">
        <v>2000</v>
      </c>
      <c r="W3422" s="29" t="s">
        <v>2001</v>
      </c>
      <c r="X3422" s="30">
        <v>44722</v>
      </c>
      <c r="Y3422" s="29" t="s">
        <v>1985</v>
      </c>
    </row>
    <row r="3423" spans="1:25" x14ac:dyDescent="0.25">
      <c r="A3423" s="28" t="s">
        <v>1973</v>
      </c>
      <c r="B3423" s="29" t="s">
        <v>1974</v>
      </c>
      <c r="C3423" s="29" t="s">
        <v>110</v>
      </c>
      <c r="D3423" s="29" t="s">
        <v>111</v>
      </c>
      <c r="E3423" s="29" t="s">
        <v>111</v>
      </c>
      <c r="F3423" s="29" t="s">
        <v>112</v>
      </c>
      <c r="G3423" s="29" t="s">
        <v>1975</v>
      </c>
      <c r="H3423" s="30">
        <v>44439</v>
      </c>
      <c r="I3423" s="30">
        <v>44742</v>
      </c>
      <c r="J3423" s="30">
        <v>46203</v>
      </c>
      <c r="K3423" s="29" t="s">
        <v>1998</v>
      </c>
      <c r="L3423" s="29" t="s">
        <v>1999</v>
      </c>
      <c r="M3423" s="29" t="s">
        <v>1978</v>
      </c>
      <c r="N3423" s="29" t="s">
        <v>1992</v>
      </c>
      <c r="O3423" s="29" t="s">
        <v>1993</v>
      </c>
      <c r="P3423" s="29" t="s">
        <v>1981</v>
      </c>
      <c r="Q3423" s="29" t="s">
        <v>1982</v>
      </c>
      <c r="R3423" s="30">
        <v>44866</v>
      </c>
      <c r="S3423" s="30"/>
      <c r="T3423" s="30">
        <v>44957</v>
      </c>
      <c r="U3423" s="30"/>
      <c r="V3423" s="29" t="s">
        <v>2000</v>
      </c>
      <c r="W3423" s="29" t="s">
        <v>2001</v>
      </c>
      <c r="X3423" s="30">
        <v>44722</v>
      </c>
      <c r="Y3423" s="29" t="s">
        <v>1985</v>
      </c>
    </row>
    <row r="3424" spans="1:25" x14ac:dyDescent="0.25">
      <c r="A3424" s="28" t="s">
        <v>1973</v>
      </c>
      <c r="B3424" s="29" t="s">
        <v>1974</v>
      </c>
      <c r="C3424" s="29" t="s">
        <v>110</v>
      </c>
      <c r="D3424" s="29" t="s">
        <v>111</v>
      </c>
      <c r="E3424" s="29" t="s">
        <v>111</v>
      </c>
      <c r="F3424" s="29" t="s">
        <v>112</v>
      </c>
      <c r="G3424" s="29" t="s">
        <v>1975</v>
      </c>
      <c r="H3424" s="30">
        <v>44439</v>
      </c>
      <c r="I3424" s="30">
        <v>44742</v>
      </c>
      <c r="J3424" s="30">
        <v>46203</v>
      </c>
      <c r="K3424" s="29" t="s">
        <v>1998</v>
      </c>
      <c r="L3424" s="29" t="s">
        <v>1999</v>
      </c>
      <c r="M3424" s="29" t="s">
        <v>1978</v>
      </c>
      <c r="N3424" s="29" t="s">
        <v>1994</v>
      </c>
      <c r="O3424" s="29" t="s">
        <v>1995</v>
      </c>
      <c r="P3424" s="29" t="s">
        <v>1981</v>
      </c>
      <c r="Q3424" s="29" t="s">
        <v>1982</v>
      </c>
      <c r="R3424" s="30">
        <v>44896</v>
      </c>
      <c r="S3424" s="30"/>
      <c r="T3424" s="30">
        <v>45078</v>
      </c>
      <c r="U3424" s="30"/>
      <c r="V3424" s="29" t="s">
        <v>2000</v>
      </c>
      <c r="W3424" s="29" t="s">
        <v>2001</v>
      </c>
      <c r="X3424" s="30">
        <v>44722</v>
      </c>
      <c r="Y3424" s="29" t="s">
        <v>1985</v>
      </c>
    </row>
    <row r="3425" spans="1:25" x14ac:dyDescent="0.25">
      <c r="A3425" s="28" t="s">
        <v>1973</v>
      </c>
      <c r="B3425" s="29" t="s">
        <v>1974</v>
      </c>
      <c r="C3425" s="29" t="s">
        <v>110</v>
      </c>
      <c r="D3425" s="29" t="s">
        <v>111</v>
      </c>
      <c r="E3425" s="29" t="s">
        <v>111</v>
      </c>
      <c r="F3425" s="29" t="s">
        <v>112</v>
      </c>
      <c r="G3425" s="29" t="s">
        <v>1975</v>
      </c>
      <c r="H3425" s="30">
        <v>44439</v>
      </c>
      <c r="I3425" s="30">
        <v>44742</v>
      </c>
      <c r="J3425" s="30">
        <v>46203</v>
      </c>
      <c r="K3425" s="29" t="s">
        <v>1998</v>
      </c>
      <c r="L3425" s="29" t="s">
        <v>1999</v>
      </c>
      <c r="M3425" s="29" t="s">
        <v>1978</v>
      </c>
      <c r="N3425" s="29" t="s">
        <v>1996</v>
      </c>
      <c r="O3425" s="29" t="s">
        <v>1997</v>
      </c>
      <c r="P3425" s="29" t="s">
        <v>1981</v>
      </c>
      <c r="Q3425" s="29" t="s">
        <v>1982</v>
      </c>
      <c r="R3425" s="30">
        <v>45078</v>
      </c>
      <c r="S3425" s="30"/>
      <c r="T3425" s="30">
        <v>45107</v>
      </c>
      <c r="U3425" s="30"/>
      <c r="V3425" s="29" t="s">
        <v>2000</v>
      </c>
      <c r="W3425" s="29" t="s">
        <v>2001</v>
      </c>
      <c r="X3425" s="30">
        <v>44722</v>
      </c>
      <c r="Y3425" s="29" t="s">
        <v>1985</v>
      </c>
    </row>
    <row r="3426" spans="1:25" x14ac:dyDescent="0.25">
      <c r="A3426" s="28" t="s">
        <v>1973</v>
      </c>
      <c r="B3426" s="29" t="s">
        <v>1974</v>
      </c>
      <c r="C3426" s="29" t="s">
        <v>113</v>
      </c>
      <c r="D3426" s="29" t="s">
        <v>114</v>
      </c>
      <c r="E3426" s="29" t="s">
        <v>114</v>
      </c>
      <c r="F3426" s="29" t="s">
        <v>115</v>
      </c>
      <c r="G3426" s="29" t="s">
        <v>1975</v>
      </c>
      <c r="H3426" s="30">
        <v>44452</v>
      </c>
      <c r="I3426" s="30">
        <v>46204</v>
      </c>
      <c r="J3426" s="30" t="s">
        <v>1921</v>
      </c>
      <c r="K3426" s="29" t="s">
        <v>1998</v>
      </c>
      <c r="L3426" s="29" t="s">
        <v>1999</v>
      </c>
      <c r="M3426" s="29" t="s">
        <v>1978</v>
      </c>
      <c r="N3426" s="29" t="s">
        <v>1979</v>
      </c>
      <c r="O3426" s="29" t="s">
        <v>1980</v>
      </c>
      <c r="P3426" s="29" t="s">
        <v>1981</v>
      </c>
      <c r="Q3426" s="29" t="s">
        <v>1982</v>
      </c>
      <c r="R3426" s="30">
        <v>44452</v>
      </c>
      <c r="S3426" s="30">
        <v>44452</v>
      </c>
      <c r="T3426" s="30">
        <v>44561</v>
      </c>
      <c r="U3426" s="30">
        <v>45031</v>
      </c>
      <c r="V3426" s="29" t="s">
        <v>1983</v>
      </c>
      <c r="W3426" s="29" t="s">
        <v>1984</v>
      </c>
      <c r="X3426" s="30">
        <v>44452</v>
      </c>
      <c r="Y3426" s="29" t="s">
        <v>2002</v>
      </c>
    </row>
    <row r="3427" spans="1:25" x14ac:dyDescent="0.25">
      <c r="A3427" s="28" t="s">
        <v>1973</v>
      </c>
      <c r="B3427" s="29" t="s">
        <v>1974</v>
      </c>
      <c r="C3427" s="29" t="s">
        <v>113</v>
      </c>
      <c r="D3427" s="29" t="s">
        <v>114</v>
      </c>
      <c r="E3427" s="29" t="s">
        <v>114</v>
      </c>
      <c r="F3427" s="29" t="s">
        <v>115</v>
      </c>
      <c r="G3427" s="29" t="s">
        <v>1975</v>
      </c>
      <c r="H3427" s="30">
        <v>44452</v>
      </c>
      <c r="I3427" s="30">
        <v>46204</v>
      </c>
      <c r="J3427" s="30" t="s">
        <v>1921</v>
      </c>
      <c r="K3427" s="29" t="s">
        <v>1998</v>
      </c>
      <c r="L3427" s="29" t="s">
        <v>1999</v>
      </c>
      <c r="M3427" s="29" t="s">
        <v>1978</v>
      </c>
      <c r="N3427" s="29" t="s">
        <v>1986</v>
      </c>
      <c r="O3427" s="29" t="s">
        <v>1987</v>
      </c>
      <c r="P3427" s="29" t="s">
        <v>1981</v>
      </c>
      <c r="Q3427" s="29" t="s">
        <v>1982</v>
      </c>
      <c r="R3427" s="30">
        <v>44452</v>
      </c>
      <c r="S3427" s="30">
        <v>44452</v>
      </c>
      <c r="T3427" s="30">
        <v>44561</v>
      </c>
      <c r="U3427" s="30">
        <v>45031</v>
      </c>
      <c r="V3427" s="29" t="s">
        <v>1983</v>
      </c>
      <c r="W3427" s="29" t="s">
        <v>1984</v>
      </c>
      <c r="X3427" s="30">
        <v>44452</v>
      </c>
      <c r="Y3427" s="29" t="s">
        <v>2002</v>
      </c>
    </row>
    <row r="3428" spans="1:25" x14ac:dyDescent="0.25">
      <c r="A3428" s="28" t="s">
        <v>1973</v>
      </c>
      <c r="B3428" s="29" t="s">
        <v>1974</v>
      </c>
      <c r="C3428" s="29" t="s">
        <v>113</v>
      </c>
      <c r="D3428" s="29" t="s">
        <v>114</v>
      </c>
      <c r="E3428" s="29" t="s">
        <v>114</v>
      </c>
      <c r="F3428" s="29" t="s">
        <v>115</v>
      </c>
      <c r="G3428" s="29" t="s">
        <v>1975</v>
      </c>
      <c r="H3428" s="30">
        <v>44452</v>
      </c>
      <c r="I3428" s="30">
        <v>46204</v>
      </c>
      <c r="J3428" s="30" t="s">
        <v>1921</v>
      </c>
      <c r="K3428" s="29" t="s">
        <v>1998</v>
      </c>
      <c r="L3428" s="29" t="s">
        <v>1999</v>
      </c>
      <c r="M3428" s="29" t="s">
        <v>1978</v>
      </c>
      <c r="N3428" s="29" t="s">
        <v>1988</v>
      </c>
      <c r="O3428" s="29" t="s">
        <v>1989</v>
      </c>
      <c r="P3428" s="29" t="s">
        <v>1981</v>
      </c>
      <c r="Q3428" s="29" t="s">
        <v>1982</v>
      </c>
      <c r="R3428" s="30">
        <v>45250</v>
      </c>
      <c r="S3428" s="30">
        <v>45075</v>
      </c>
      <c r="T3428" s="30">
        <v>45280</v>
      </c>
      <c r="U3428" s="30">
        <v>45301</v>
      </c>
      <c r="V3428" s="29" t="s">
        <v>1983</v>
      </c>
      <c r="W3428" s="29" t="s">
        <v>1984</v>
      </c>
      <c r="X3428" s="30">
        <v>44452</v>
      </c>
      <c r="Y3428" s="29" t="s">
        <v>2002</v>
      </c>
    </row>
    <row r="3429" spans="1:25" x14ac:dyDescent="0.25">
      <c r="A3429" s="28" t="s">
        <v>1973</v>
      </c>
      <c r="B3429" s="29" t="s">
        <v>1974</v>
      </c>
      <c r="C3429" s="29" t="s">
        <v>113</v>
      </c>
      <c r="D3429" s="29" t="s">
        <v>114</v>
      </c>
      <c r="E3429" s="29" t="s">
        <v>114</v>
      </c>
      <c r="F3429" s="29" t="s">
        <v>115</v>
      </c>
      <c r="G3429" s="29" t="s">
        <v>1975</v>
      </c>
      <c r="H3429" s="30">
        <v>44452</v>
      </c>
      <c r="I3429" s="30">
        <v>46204</v>
      </c>
      <c r="J3429" s="30" t="s">
        <v>1921</v>
      </c>
      <c r="K3429" s="29" t="s">
        <v>1998</v>
      </c>
      <c r="L3429" s="29" t="s">
        <v>1999</v>
      </c>
      <c r="M3429" s="29" t="s">
        <v>1978</v>
      </c>
      <c r="N3429" s="29" t="s">
        <v>1990</v>
      </c>
      <c r="O3429" s="29" t="s">
        <v>1991</v>
      </c>
      <c r="P3429" s="29" t="s">
        <v>1981</v>
      </c>
      <c r="Q3429" s="29" t="s">
        <v>1982</v>
      </c>
      <c r="R3429" s="30">
        <v>45362</v>
      </c>
      <c r="S3429" s="30">
        <v>45428</v>
      </c>
      <c r="T3429" s="30">
        <v>45392</v>
      </c>
      <c r="U3429" s="30"/>
      <c r="V3429" s="29" t="s">
        <v>1983</v>
      </c>
      <c r="W3429" s="29" t="s">
        <v>1984</v>
      </c>
      <c r="X3429" s="30">
        <v>44452</v>
      </c>
      <c r="Y3429" s="29" t="s">
        <v>2002</v>
      </c>
    </row>
    <row r="3430" spans="1:25" x14ac:dyDescent="0.25">
      <c r="A3430" s="28" t="s">
        <v>1973</v>
      </c>
      <c r="B3430" s="29" t="s">
        <v>1974</v>
      </c>
      <c r="C3430" s="29" t="s">
        <v>113</v>
      </c>
      <c r="D3430" s="29" t="s">
        <v>114</v>
      </c>
      <c r="E3430" s="29" t="s">
        <v>114</v>
      </c>
      <c r="F3430" s="29" t="s">
        <v>115</v>
      </c>
      <c r="G3430" s="29" t="s">
        <v>1975</v>
      </c>
      <c r="H3430" s="30">
        <v>44452</v>
      </c>
      <c r="I3430" s="30">
        <v>46204</v>
      </c>
      <c r="J3430" s="30" t="s">
        <v>1921</v>
      </c>
      <c r="K3430" s="29" t="s">
        <v>1998</v>
      </c>
      <c r="L3430" s="29" t="s">
        <v>1999</v>
      </c>
      <c r="M3430" s="29" t="s">
        <v>1978</v>
      </c>
      <c r="N3430" s="29" t="s">
        <v>1992</v>
      </c>
      <c r="O3430" s="29" t="s">
        <v>1993</v>
      </c>
      <c r="P3430" s="29" t="s">
        <v>1981</v>
      </c>
      <c r="Q3430" s="29" t="s">
        <v>1982</v>
      </c>
      <c r="R3430" s="30">
        <v>45433</v>
      </c>
      <c r="S3430" s="30"/>
      <c r="T3430" s="30">
        <v>45808</v>
      </c>
      <c r="U3430" s="30"/>
      <c r="V3430" s="29" t="s">
        <v>1983</v>
      </c>
      <c r="W3430" s="29" t="s">
        <v>1984</v>
      </c>
      <c r="X3430" s="30">
        <v>44452</v>
      </c>
      <c r="Y3430" s="29" t="s">
        <v>2002</v>
      </c>
    </row>
    <row r="3431" spans="1:25" x14ac:dyDescent="0.25">
      <c r="A3431" s="28" t="s">
        <v>1973</v>
      </c>
      <c r="B3431" s="29" t="s">
        <v>1974</v>
      </c>
      <c r="C3431" s="29" t="s">
        <v>113</v>
      </c>
      <c r="D3431" s="29" t="s">
        <v>114</v>
      </c>
      <c r="E3431" s="29" t="s">
        <v>114</v>
      </c>
      <c r="F3431" s="29" t="s">
        <v>115</v>
      </c>
      <c r="G3431" s="29" t="s">
        <v>1975</v>
      </c>
      <c r="H3431" s="30">
        <v>44452</v>
      </c>
      <c r="I3431" s="30">
        <v>46204</v>
      </c>
      <c r="J3431" s="30" t="s">
        <v>1921</v>
      </c>
      <c r="K3431" s="29" t="s">
        <v>1998</v>
      </c>
      <c r="L3431" s="29" t="s">
        <v>1999</v>
      </c>
      <c r="M3431" s="29" t="s">
        <v>1978</v>
      </c>
      <c r="N3431" s="29" t="s">
        <v>1994</v>
      </c>
      <c r="O3431" s="29" t="s">
        <v>1995</v>
      </c>
      <c r="P3431" s="29" t="s">
        <v>1981</v>
      </c>
      <c r="Q3431" s="29" t="s">
        <v>1982</v>
      </c>
      <c r="R3431" s="30">
        <v>45436</v>
      </c>
      <c r="S3431" s="30">
        <v>45436</v>
      </c>
      <c r="T3431" s="30">
        <v>45957</v>
      </c>
      <c r="U3431" s="30"/>
      <c r="V3431" s="29" t="s">
        <v>1983</v>
      </c>
      <c r="W3431" s="29" t="s">
        <v>1984</v>
      </c>
      <c r="X3431" s="30">
        <v>44452</v>
      </c>
      <c r="Y3431" s="29" t="s">
        <v>2002</v>
      </c>
    </row>
    <row r="3432" spans="1:25" x14ac:dyDescent="0.25">
      <c r="A3432" s="28" t="s">
        <v>1973</v>
      </c>
      <c r="B3432" s="29" t="s">
        <v>1974</v>
      </c>
      <c r="C3432" s="29" t="s">
        <v>113</v>
      </c>
      <c r="D3432" s="29" t="s">
        <v>114</v>
      </c>
      <c r="E3432" s="29" t="s">
        <v>114</v>
      </c>
      <c r="F3432" s="29" t="s">
        <v>115</v>
      </c>
      <c r="G3432" s="29" t="s">
        <v>1975</v>
      </c>
      <c r="H3432" s="30">
        <v>44452</v>
      </c>
      <c r="I3432" s="30">
        <v>46204</v>
      </c>
      <c r="J3432" s="30" t="s">
        <v>1921</v>
      </c>
      <c r="K3432" s="29" t="s">
        <v>1998</v>
      </c>
      <c r="L3432" s="29" t="s">
        <v>1999</v>
      </c>
      <c r="M3432" s="29" t="s">
        <v>1978</v>
      </c>
      <c r="N3432" s="29" t="s">
        <v>1996</v>
      </c>
      <c r="O3432" s="29" t="s">
        <v>1997</v>
      </c>
      <c r="P3432" s="29" t="s">
        <v>1981</v>
      </c>
      <c r="Q3432" s="29" t="s">
        <v>1982</v>
      </c>
      <c r="R3432" s="30">
        <v>45789</v>
      </c>
      <c r="S3432" s="30"/>
      <c r="T3432" s="30">
        <v>45986</v>
      </c>
      <c r="U3432" s="30"/>
      <c r="V3432" s="29" t="s">
        <v>1983</v>
      </c>
      <c r="W3432" s="29" t="s">
        <v>1984</v>
      </c>
      <c r="X3432" s="30">
        <v>44452</v>
      </c>
      <c r="Y3432" s="29" t="s">
        <v>2002</v>
      </c>
    </row>
    <row r="3433" spans="1:25" x14ac:dyDescent="0.25">
      <c r="A3433" s="28" t="s">
        <v>1973</v>
      </c>
      <c r="B3433" s="29" t="s">
        <v>1974</v>
      </c>
      <c r="C3433" s="29" t="s">
        <v>116</v>
      </c>
      <c r="D3433" s="29" t="s">
        <v>117</v>
      </c>
      <c r="E3433" s="29" t="s">
        <v>117</v>
      </c>
      <c r="F3433" s="29" t="s">
        <v>118</v>
      </c>
      <c r="G3433" s="29" t="s">
        <v>1975</v>
      </c>
      <c r="H3433" s="30">
        <v>44805</v>
      </c>
      <c r="I3433" s="30">
        <v>45657</v>
      </c>
      <c r="J3433" s="30" t="s">
        <v>1921</v>
      </c>
      <c r="K3433" s="29" t="s">
        <v>1998</v>
      </c>
      <c r="L3433" s="29" t="s">
        <v>1999</v>
      </c>
      <c r="M3433" s="29" t="s">
        <v>1978</v>
      </c>
      <c r="N3433" s="29" t="s">
        <v>1979</v>
      </c>
      <c r="O3433" s="29" t="s">
        <v>1980</v>
      </c>
      <c r="P3433" s="29" t="s">
        <v>1981</v>
      </c>
      <c r="Q3433" s="29" t="s">
        <v>1982</v>
      </c>
      <c r="R3433" s="30">
        <v>44504</v>
      </c>
      <c r="S3433" s="30">
        <v>44504</v>
      </c>
      <c r="T3433" s="30">
        <v>44530</v>
      </c>
      <c r="U3433" s="30">
        <v>44530</v>
      </c>
      <c r="V3433" s="29" t="s">
        <v>1983</v>
      </c>
      <c r="W3433" s="29" t="s">
        <v>1984</v>
      </c>
      <c r="X3433" s="30">
        <v>44774</v>
      </c>
      <c r="Y3433" s="29" t="s">
        <v>2002</v>
      </c>
    </row>
    <row r="3434" spans="1:25" x14ac:dyDescent="0.25">
      <c r="A3434" s="28" t="s">
        <v>1973</v>
      </c>
      <c r="B3434" s="29" t="s">
        <v>1974</v>
      </c>
      <c r="C3434" s="29" t="s">
        <v>116</v>
      </c>
      <c r="D3434" s="29" t="s">
        <v>117</v>
      </c>
      <c r="E3434" s="29" t="s">
        <v>117</v>
      </c>
      <c r="F3434" s="29" t="s">
        <v>118</v>
      </c>
      <c r="G3434" s="29" t="s">
        <v>1975</v>
      </c>
      <c r="H3434" s="30">
        <v>44805</v>
      </c>
      <c r="I3434" s="30">
        <v>45657</v>
      </c>
      <c r="J3434" s="30" t="s">
        <v>1921</v>
      </c>
      <c r="K3434" s="29" t="s">
        <v>1998</v>
      </c>
      <c r="L3434" s="29" t="s">
        <v>1999</v>
      </c>
      <c r="M3434" s="29" t="s">
        <v>1978</v>
      </c>
      <c r="N3434" s="29" t="s">
        <v>1986</v>
      </c>
      <c r="O3434" s="29" t="s">
        <v>1987</v>
      </c>
      <c r="P3434" s="29" t="s">
        <v>1981</v>
      </c>
      <c r="Q3434" s="29" t="s">
        <v>1982</v>
      </c>
      <c r="R3434" s="30">
        <v>44531</v>
      </c>
      <c r="S3434" s="30">
        <v>44531</v>
      </c>
      <c r="T3434" s="30">
        <v>44546</v>
      </c>
      <c r="U3434" s="30">
        <v>44546</v>
      </c>
      <c r="V3434" s="29" t="s">
        <v>1983</v>
      </c>
      <c r="W3434" s="29" t="s">
        <v>1984</v>
      </c>
      <c r="X3434" s="30">
        <v>44774</v>
      </c>
      <c r="Y3434" s="29" t="s">
        <v>2002</v>
      </c>
    </row>
    <row r="3435" spans="1:25" x14ac:dyDescent="0.25">
      <c r="A3435" s="28" t="s">
        <v>1973</v>
      </c>
      <c r="B3435" s="29" t="s">
        <v>1974</v>
      </c>
      <c r="C3435" s="29" t="s">
        <v>116</v>
      </c>
      <c r="D3435" s="29" t="s">
        <v>117</v>
      </c>
      <c r="E3435" s="29" t="s">
        <v>117</v>
      </c>
      <c r="F3435" s="29" t="s">
        <v>118</v>
      </c>
      <c r="G3435" s="29" t="s">
        <v>1975</v>
      </c>
      <c r="H3435" s="30">
        <v>44805</v>
      </c>
      <c r="I3435" s="30">
        <v>45657</v>
      </c>
      <c r="J3435" s="30" t="s">
        <v>1921</v>
      </c>
      <c r="K3435" s="29" t="s">
        <v>1998</v>
      </c>
      <c r="L3435" s="29" t="s">
        <v>1999</v>
      </c>
      <c r="M3435" s="29" t="s">
        <v>1978</v>
      </c>
      <c r="N3435" s="29" t="s">
        <v>1988</v>
      </c>
      <c r="O3435" s="29" t="s">
        <v>1989</v>
      </c>
      <c r="P3435" s="29" t="s">
        <v>1981</v>
      </c>
      <c r="Q3435" s="29" t="s">
        <v>1982</v>
      </c>
      <c r="R3435" s="30">
        <v>44774</v>
      </c>
      <c r="S3435" s="30">
        <v>44774</v>
      </c>
      <c r="T3435" s="30">
        <v>45016</v>
      </c>
      <c r="U3435" s="30">
        <v>45127</v>
      </c>
      <c r="V3435" s="29" t="s">
        <v>1983</v>
      </c>
      <c r="W3435" s="29" t="s">
        <v>1984</v>
      </c>
      <c r="X3435" s="30">
        <v>44774</v>
      </c>
      <c r="Y3435" s="29" t="s">
        <v>2002</v>
      </c>
    </row>
    <row r="3436" spans="1:25" x14ac:dyDescent="0.25">
      <c r="A3436" s="28" t="s">
        <v>1973</v>
      </c>
      <c r="B3436" s="29" t="s">
        <v>1974</v>
      </c>
      <c r="C3436" s="29" t="s">
        <v>116</v>
      </c>
      <c r="D3436" s="29" t="s">
        <v>117</v>
      </c>
      <c r="E3436" s="29" t="s">
        <v>117</v>
      </c>
      <c r="F3436" s="29" t="s">
        <v>118</v>
      </c>
      <c r="G3436" s="29" t="s">
        <v>1975</v>
      </c>
      <c r="H3436" s="30">
        <v>44805</v>
      </c>
      <c r="I3436" s="30">
        <v>45657</v>
      </c>
      <c r="J3436" s="30" t="s">
        <v>1921</v>
      </c>
      <c r="K3436" s="29" t="s">
        <v>1998</v>
      </c>
      <c r="L3436" s="29" t="s">
        <v>1999</v>
      </c>
      <c r="M3436" s="29" t="s">
        <v>1978</v>
      </c>
      <c r="N3436" s="29" t="s">
        <v>1990</v>
      </c>
      <c r="O3436" s="29" t="s">
        <v>1991</v>
      </c>
      <c r="P3436" s="29" t="s">
        <v>1981</v>
      </c>
      <c r="Q3436" s="29" t="s">
        <v>1982</v>
      </c>
      <c r="R3436" s="30">
        <v>44927</v>
      </c>
      <c r="S3436" s="30">
        <v>45127</v>
      </c>
      <c r="T3436" s="30">
        <v>44985</v>
      </c>
      <c r="U3436" s="30">
        <v>45140</v>
      </c>
      <c r="V3436" s="29" t="s">
        <v>1983</v>
      </c>
      <c r="W3436" s="29" t="s">
        <v>1984</v>
      </c>
      <c r="X3436" s="30">
        <v>44774</v>
      </c>
      <c r="Y3436" s="29" t="s">
        <v>2002</v>
      </c>
    </row>
    <row r="3437" spans="1:25" x14ac:dyDescent="0.25">
      <c r="A3437" s="28" t="s">
        <v>1973</v>
      </c>
      <c r="B3437" s="29" t="s">
        <v>1974</v>
      </c>
      <c r="C3437" s="29" t="s">
        <v>116</v>
      </c>
      <c r="D3437" s="29" t="s">
        <v>117</v>
      </c>
      <c r="E3437" s="29" t="s">
        <v>117</v>
      </c>
      <c r="F3437" s="29" t="s">
        <v>118</v>
      </c>
      <c r="G3437" s="29" t="s">
        <v>1975</v>
      </c>
      <c r="H3437" s="30">
        <v>44805</v>
      </c>
      <c r="I3437" s="30">
        <v>45657</v>
      </c>
      <c r="J3437" s="30" t="s">
        <v>1921</v>
      </c>
      <c r="K3437" s="29" t="s">
        <v>1998</v>
      </c>
      <c r="L3437" s="29" t="s">
        <v>1999</v>
      </c>
      <c r="M3437" s="29" t="s">
        <v>1978</v>
      </c>
      <c r="N3437" s="29" t="s">
        <v>1992</v>
      </c>
      <c r="O3437" s="29" t="s">
        <v>1993</v>
      </c>
      <c r="P3437" s="29" t="s">
        <v>1981</v>
      </c>
      <c r="Q3437" s="29" t="s">
        <v>1982</v>
      </c>
      <c r="R3437" s="30">
        <v>44986</v>
      </c>
      <c r="S3437" s="30">
        <v>45237</v>
      </c>
      <c r="T3437" s="30">
        <v>45716</v>
      </c>
      <c r="U3437" s="30"/>
      <c r="V3437" s="29" t="s">
        <v>1983</v>
      </c>
      <c r="W3437" s="29" t="s">
        <v>1984</v>
      </c>
      <c r="X3437" s="30">
        <v>44774</v>
      </c>
      <c r="Y3437" s="29" t="s">
        <v>2002</v>
      </c>
    </row>
    <row r="3438" spans="1:25" x14ac:dyDescent="0.25">
      <c r="A3438" s="28" t="s">
        <v>1973</v>
      </c>
      <c r="B3438" s="29" t="s">
        <v>1974</v>
      </c>
      <c r="C3438" s="29" t="s">
        <v>116</v>
      </c>
      <c r="D3438" s="29" t="s">
        <v>117</v>
      </c>
      <c r="E3438" s="29" t="s">
        <v>117</v>
      </c>
      <c r="F3438" s="29" t="s">
        <v>118</v>
      </c>
      <c r="G3438" s="29" t="s">
        <v>1975</v>
      </c>
      <c r="H3438" s="30">
        <v>44805</v>
      </c>
      <c r="I3438" s="30">
        <v>45657</v>
      </c>
      <c r="J3438" s="30" t="s">
        <v>1921</v>
      </c>
      <c r="K3438" s="29" t="s">
        <v>1998</v>
      </c>
      <c r="L3438" s="29" t="s">
        <v>1999</v>
      </c>
      <c r="M3438" s="29" t="s">
        <v>1978</v>
      </c>
      <c r="N3438" s="29" t="s">
        <v>1994</v>
      </c>
      <c r="O3438" s="29" t="s">
        <v>1995</v>
      </c>
      <c r="P3438" s="29" t="s">
        <v>1981</v>
      </c>
      <c r="Q3438" s="29" t="s">
        <v>1982</v>
      </c>
      <c r="R3438" s="30">
        <v>45078</v>
      </c>
      <c r="S3438" s="30">
        <v>45237</v>
      </c>
      <c r="T3438" s="30">
        <v>45838</v>
      </c>
      <c r="U3438" s="30"/>
      <c r="V3438" s="29" t="s">
        <v>1983</v>
      </c>
      <c r="W3438" s="29" t="s">
        <v>1984</v>
      </c>
      <c r="X3438" s="30">
        <v>44774</v>
      </c>
      <c r="Y3438" s="29" t="s">
        <v>2002</v>
      </c>
    </row>
    <row r="3439" spans="1:25" x14ac:dyDescent="0.25">
      <c r="A3439" s="28" t="s">
        <v>1973</v>
      </c>
      <c r="B3439" s="29" t="s">
        <v>1974</v>
      </c>
      <c r="C3439" s="29" t="s">
        <v>116</v>
      </c>
      <c r="D3439" s="29" t="s">
        <v>117</v>
      </c>
      <c r="E3439" s="29" t="s">
        <v>117</v>
      </c>
      <c r="F3439" s="29" t="s">
        <v>118</v>
      </c>
      <c r="G3439" s="29" t="s">
        <v>1975</v>
      </c>
      <c r="H3439" s="30">
        <v>44805</v>
      </c>
      <c r="I3439" s="30">
        <v>45657</v>
      </c>
      <c r="J3439" s="30" t="s">
        <v>1921</v>
      </c>
      <c r="K3439" s="29" t="s">
        <v>1998</v>
      </c>
      <c r="L3439" s="29" t="s">
        <v>1999</v>
      </c>
      <c r="M3439" s="29" t="s">
        <v>1978</v>
      </c>
      <c r="N3439" s="29" t="s">
        <v>1996</v>
      </c>
      <c r="O3439" s="29" t="s">
        <v>1997</v>
      </c>
      <c r="P3439" s="29" t="s">
        <v>1981</v>
      </c>
      <c r="Q3439" s="29" t="s">
        <v>1982</v>
      </c>
      <c r="R3439" s="30">
        <v>45839</v>
      </c>
      <c r="S3439" s="30"/>
      <c r="T3439" s="30">
        <v>46022</v>
      </c>
      <c r="U3439" s="30"/>
      <c r="V3439" s="29" t="s">
        <v>1983</v>
      </c>
      <c r="W3439" s="29" t="s">
        <v>1984</v>
      </c>
      <c r="X3439" s="30">
        <v>44774</v>
      </c>
      <c r="Y3439" s="29" t="s">
        <v>2002</v>
      </c>
    </row>
    <row r="3440" spans="1:25" x14ac:dyDescent="0.25">
      <c r="A3440" s="28" t="s">
        <v>2515</v>
      </c>
      <c r="B3440" s="29" t="s">
        <v>2516</v>
      </c>
      <c r="C3440" s="29" t="s">
        <v>1610</v>
      </c>
      <c r="D3440" s="29" t="s">
        <v>1611</v>
      </c>
      <c r="E3440" s="29" t="s">
        <v>1611</v>
      </c>
      <c r="F3440" s="29" t="s">
        <v>1612</v>
      </c>
      <c r="G3440" s="29" t="s">
        <v>1975</v>
      </c>
      <c r="H3440" s="30">
        <v>44835</v>
      </c>
      <c r="I3440" s="30">
        <v>45838</v>
      </c>
      <c r="J3440" s="30" t="s">
        <v>1921</v>
      </c>
      <c r="K3440" s="29" t="s">
        <v>2517</v>
      </c>
      <c r="L3440" s="29" t="s">
        <v>2518</v>
      </c>
      <c r="M3440" s="29" t="s">
        <v>1978</v>
      </c>
      <c r="N3440" s="29" t="s">
        <v>1979</v>
      </c>
      <c r="O3440" s="29" t="s">
        <v>1980</v>
      </c>
      <c r="P3440" s="29" t="s">
        <v>1981</v>
      </c>
      <c r="Q3440" s="29" t="s">
        <v>1982</v>
      </c>
      <c r="R3440" s="30">
        <v>45536</v>
      </c>
      <c r="S3440" s="30">
        <v>45536</v>
      </c>
      <c r="T3440" s="30">
        <v>45550</v>
      </c>
      <c r="U3440" s="30">
        <v>45550</v>
      </c>
      <c r="V3440" s="29" t="s">
        <v>2000</v>
      </c>
      <c r="W3440" s="29" t="s">
        <v>2001</v>
      </c>
      <c r="X3440" s="30">
        <v>44470</v>
      </c>
      <c r="Y3440" s="29" t="s">
        <v>1985</v>
      </c>
    </row>
    <row r="3441" spans="1:25" x14ac:dyDescent="0.25">
      <c r="A3441" s="28" t="s">
        <v>2515</v>
      </c>
      <c r="B3441" s="29" t="s">
        <v>2516</v>
      </c>
      <c r="C3441" s="29" t="s">
        <v>1610</v>
      </c>
      <c r="D3441" s="29" t="s">
        <v>1611</v>
      </c>
      <c r="E3441" s="29" t="s">
        <v>1611</v>
      </c>
      <c r="F3441" s="29" t="s">
        <v>1612</v>
      </c>
      <c r="G3441" s="29" t="s">
        <v>1975</v>
      </c>
      <c r="H3441" s="30">
        <v>44835</v>
      </c>
      <c r="I3441" s="30">
        <v>45838</v>
      </c>
      <c r="J3441" s="30" t="s">
        <v>1921</v>
      </c>
      <c r="K3441" s="29" t="s">
        <v>2517</v>
      </c>
      <c r="L3441" s="29" t="s">
        <v>2518</v>
      </c>
      <c r="M3441" s="29" t="s">
        <v>1978</v>
      </c>
      <c r="N3441" s="29" t="s">
        <v>1986</v>
      </c>
      <c r="O3441" s="29" t="s">
        <v>1987</v>
      </c>
      <c r="P3441" s="29" t="s">
        <v>1981</v>
      </c>
      <c r="Q3441" s="29" t="s">
        <v>1982</v>
      </c>
      <c r="R3441" s="30">
        <v>45550</v>
      </c>
      <c r="S3441" s="30">
        <v>45550</v>
      </c>
      <c r="T3441" s="30">
        <v>45565</v>
      </c>
      <c r="U3441" s="30">
        <v>45565</v>
      </c>
      <c r="V3441" s="29" t="s">
        <v>2000</v>
      </c>
      <c r="W3441" s="29" t="s">
        <v>2001</v>
      </c>
      <c r="X3441" s="30">
        <v>44470</v>
      </c>
      <c r="Y3441" s="29" t="s">
        <v>1985</v>
      </c>
    </row>
    <row r="3442" spans="1:25" x14ac:dyDescent="0.25">
      <c r="A3442" s="28" t="s">
        <v>2515</v>
      </c>
      <c r="B3442" s="29" t="s">
        <v>2516</v>
      </c>
      <c r="C3442" s="29" t="s">
        <v>1610</v>
      </c>
      <c r="D3442" s="29" t="s">
        <v>1611</v>
      </c>
      <c r="E3442" s="29" t="s">
        <v>1611</v>
      </c>
      <c r="F3442" s="29" t="s">
        <v>1612</v>
      </c>
      <c r="G3442" s="29" t="s">
        <v>1975</v>
      </c>
      <c r="H3442" s="30">
        <v>44835</v>
      </c>
      <c r="I3442" s="30">
        <v>45838</v>
      </c>
      <c r="J3442" s="30" t="s">
        <v>1921</v>
      </c>
      <c r="K3442" s="29" t="s">
        <v>2517</v>
      </c>
      <c r="L3442" s="29" t="s">
        <v>2518</v>
      </c>
      <c r="M3442" s="29" t="s">
        <v>1978</v>
      </c>
      <c r="N3442" s="29" t="s">
        <v>1988</v>
      </c>
      <c r="O3442" s="29" t="s">
        <v>1989</v>
      </c>
      <c r="P3442" s="29" t="s">
        <v>1981</v>
      </c>
      <c r="Q3442" s="29" t="s">
        <v>1982</v>
      </c>
      <c r="R3442" s="30">
        <v>45565</v>
      </c>
      <c r="S3442" s="30">
        <v>45593</v>
      </c>
      <c r="T3442" s="30">
        <v>45734</v>
      </c>
      <c r="U3442" s="30"/>
      <c r="V3442" s="29" t="s">
        <v>2000</v>
      </c>
      <c r="W3442" s="29" t="s">
        <v>2001</v>
      </c>
      <c r="X3442" s="30">
        <v>44470</v>
      </c>
      <c r="Y3442" s="29" t="s">
        <v>1985</v>
      </c>
    </row>
    <row r="3443" spans="1:25" x14ac:dyDescent="0.25">
      <c r="A3443" s="28" t="s">
        <v>2515</v>
      </c>
      <c r="B3443" s="29" t="s">
        <v>2516</v>
      </c>
      <c r="C3443" s="29" t="s">
        <v>1610</v>
      </c>
      <c r="D3443" s="29" t="s">
        <v>1611</v>
      </c>
      <c r="E3443" s="29" t="s">
        <v>1611</v>
      </c>
      <c r="F3443" s="29" t="s">
        <v>1612</v>
      </c>
      <c r="G3443" s="29" t="s">
        <v>1975</v>
      </c>
      <c r="H3443" s="30">
        <v>44835</v>
      </c>
      <c r="I3443" s="30">
        <v>45838</v>
      </c>
      <c r="J3443" s="30" t="s">
        <v>1921</v>
      </c>
      <c r="K3443" s="29" t="s">
        <v>2517</v>
      </c>
      <c r="L3443" s="29" t="s">
        <v>2518</v>
      </c>
      <c r="M3443" s="29" t="s">
        <v>1978</v>
      </c>
      <c r="N3443" s="29" t="s">
        <v>1990</v>
      </c>
      <c r="O3443" s="29" t="s">
        <v>1991</v>
      </c>
      <c r="P3443" s="29" t="s">
        <v>1981</v>
      </c>
      <c r="Q3443" s="29" t="s">
        <v>1982</v>
      </c>
      <c r="R3443" s="30">
        <v>45962</v>
      </c>
      <c r="S3443" s="30"/>
      <c r="T3443" s="30">
        <v>46052</v>
      </c>
      <c r="U3443" s="30"/>
      <c r="V3443" s="29" t="s">
        <v>2000</v>
      </c>
      <c r="W3443" s="29" t="s">
        <v>2001</v>
      </c>
      <c r="X3443" s="30">
        <v>44470</v>
      </c>
      <c r="Y3443" s="29" t="s">
        <v>1985</v>
      </c>
    </row>
    <row r="3444" spans="1:25" x14ac:dyDescent="0.25">
      <c r="A3444" s="28" t="s">
        <v>2515</v>
      </c>
      <c r="B3444" s="29" t="s">
        <v>2516</v>
      </c>
      <c r="C3444" s="29" t="s">
        <v>1610</v>
      </c>
      <c r="D3444" s="29" t="s">
        <v>1611</v>
      </c>
      <c r="E3444" s="29" t="s">
        <v>1611</v>
      </c>
      <c r="F3444" s="29" t="s">
        <v>1612</v>
      </c>
      <c r="G3444" s="29" t="s">
        <v>1975</v>
      </c>
      <c r="H3444" s="30">
        <v>44835</v>
      </c>
      <c r="I3444" s="30">
        <v>45838</v>
      </c>
      <c r="J3444" s="30" t="s">
        <v>1921</v>
      </c>
      <c r="K3444" s="29" t="s">
        <v>2517</v>
      </c>
      <c r="L3444" s="29" t="s">
        <v>2518</v>
      </c>
      <c r="M3444" s="29" t="s">
        <v>1978</v>
      </c>
      <c r="N3444" s="29" t="s">
        <v>1992</v>
      </c>
      <c r="O3444" s="29" t="s">
        <v>1993</v>
      </c>
      <c r="P3444" s="29" t="s">
        <v>1981</v>
      </c>
      <c r="Q3444" s="29" t="s">
        <v>1982</v>
      </c>
      <c r="R3444" s="30">
        <v>45931</v>
      </c>
      <c r="S3444" s="30"/>
      <c r="T3444" s="30">
        <v>45960</v>
      </c>
      <c r="U3444" s="30"/>
      <c r="V3444" s="29" t="s">
        <v>2000</v>
      </c>
      <c r="W3444" s="29" t="s">
        <v>2001</v>
      </c>
      <c r="X3444" s="30">
        <v>44470</v>
      </c>
      <c r="Y3444" s="29" t="s">
        <v>1985</v>
      </c>
    </row>
    <row r="3445" spans="1:25" x14ac:dyDescent="0.25">
      <c r="A3445" s="28" t="s">
        <v>2515</v>
      </c>
      <c r="B3445" s="29" t="s">
        <v>2516</v>
      </c>
      <c r="C3445" s="29" t="s">
        <v>1610</v>
      </c>
      <c r="D3445" s="29" t="s">
        <v>1611</v>
      </c>
      <c r="E3445" s="29" t="s">
        <v>1611</v>
      </c>
      <c r="F3445" s="29" t="s">
        <v>1612</v>
      </c>
      <c r="G3445" s="29" t="s">
        <v>1975</v>
      </c>
      <c r="H3445" s="30">
        <v>44835</v>
      </c>
      <c r="I3445" s="30">
        <v>45838</v>
      </c>
      <c r="J3445" s="30" t="s">
        <v>1921</v>
      </c>
      <c r="K3445" s="29" t="s">
        <v>2517</v>
      </c>
      <c r="L3445" s="29" t="s">
        <v>2518</v>
      </c>
      <c r="M3445" s="29" t="s">
        <v>1978</v>
      </c>
      <c r="N3445" s="29" t="s">
        <v>1994</v>
      </c>
      <c r="O3445" s="29" t="s">
        <v>1995</v>
      </c>
      <c r="P3445" s="29" t="s">
        <v>1981</v>
      </c>
      <c r="Q3445" s="29" t="s">
        <v>1982</v>
      </c>
      <c r="R3445" s="30">
        <v>46054</v>
      </c>
      <c r="S3445" s="30"/>
      <c r="T3445" s="30">
        <v>46537</v>
      </c>
      <c r="U3445" s="30"/>
      <c r="V3445" s="29" t="s">
        <v>2000</v>
      </c>
      <c r="W3445" s="29" t="s">
        <v>2001</v>
      </c>
      <c r="X3445" s="30">
        <v>44470</v>
      </c>
      <c r="Y3445" s="29" t="s">
        <v>1985</v>
      </c>
    </row>
    <row r="3446" spans="1:25" x14ac:dyDescent="0.25">
      <c r="A3446" s="28" t="s">
        <v>2515</v>
      </c>
      <c r="B3446" s="29" t="s">
        <v>2516</v>
      </c>
      <c r="C3446" s="29" t="s">
        <v>1610</v>
      </c>
      <c r="D3446" s="29" t="s">
        <v>1611</v>
      </c>
      <c r="E3446" s="29" t="s">
        <v>1611</v>
      </c>
      <c r="F3446" s="29" t="s">
        <v>1612</v>
      </c>
      <c r="G3446" s="29" t="s">
        <v>1975</v>
      </c>
      <c r="H3446" s="30">
        <v>44835</v>
      </c>
      <c r="I3446" s="30">
        <v>45838</v>
      </c>
      <c r="J3446" s="30" t="s">
        <v>1921</v>
      </c>
      <c r="K3446" s="29" t="s">
        <v>2517</v>
      </c>
      <c r="L3446" s="29" t="s">
        <v>2518</v>
      </c>
      <c r="M3446" s="29" t="s">
        <v>1978</v>
      </c>
      <c r="N3446" s="29" t="s">
        <v>1996</v>
      </c>
      <c r="O3446" s="29" t="s">
        <v>1997</v>
      </c>
      <c r="P3446" s="29" t="s">
        <v>1981</v>
      </c>
      <c r="Q3446" s="29" t="s">
        <v>1982</v>
      </c>
      <c r="R3446" s="30">
        <v>46631</v>
      </c>
      <c r="S3446" s="30"/>
      <c r="T3446" s="30">
        <v>46752</v>
      </c>
      <c r="U3446" s="30"/>
      <c r="V3446" s="29" t="s">
        <v>2000</v>
      </c>
      <c r="W3446" s="29" t="s">
        <v>2001</v>
      </c>
      <c r="X3446" s="30">
        <v>44470</v>
      </c>
      <c r="Y3446" s="29" t="s">
        <v>1985</v>
      </c>
    </row>
    <row r="3447" spans="1:25" x14ac:dyDescent="0.25">
      <c r="A3447" s="28" t="s">
        <v>2515</v>
      </c>
      <c r="B3447" s="29" t="s">
        <v>2516</v>
      </c>
      <c r="C3447" s="29" t="s">
        <v>1613</v>
      </c>
      <c r="D3447" s="29" t="s">
        <v>1614</v>
      </c>
      <c r="E3447" s="29" t="s">
        <v>1614</v>
      </c>
      <c r="F3447" s="29" t="s">
        <v>1615</v>
      </c>
      <c r="G3447" s="29" t="s">
        <v>1975</v>
      </c>
      <c r="H3447" s="30">
        <v>43788</v>
      </c>
      <c r="I3447" s="30">
        <v>46387</v>
      </c>
      <c r="J3447" s="30" t="s">
        <v>1921</v>
      </c>
      <c r="K3447" s="29" t="s">
        <v>2517</v>
      </c>
      <c r="L3447" s="29" t="s">
        <v>2518</v>
      </c>
      <c r="M3447" s="29" t="s">
        <v>1978</v>
      </c>
      <c r="N3447" s="29" t="s">
        <v>1979</v>
      </c>
      <c r="O3447" s="29" t="s">
        <v>1980</v>
      </c>
      <c r="P3447" s="29" t="s">
        <v>1981</v>
      </c>
      <c r="Q3447" s="29" t="s">
        <v>1982</v>
      </c>
      <c r="R3447" s="30">
        <v>44197</v>
      </c>
      <c r="S3447" s="30">
        <v>44197</v>
      </c>
      <c r="T3447" s="30">
        <v>44377</v>
      </c>
      <c r="U3447" s="30">
        <v>44469</v>
      </c>
      <c r="V3447" s="29" t="s">
        <v>1983</v>
      </c>
      <c r="W3447" s="29" t="s">
        <v>1984</v>
      </c>
      <c r="X3447" s="30">
        <v>43788</v>
      </c>
      <c r="Y3447" s="29" t="s">
        <v>2002</v>
      </c>
    </row>
    <row r="3448" spans="1:25" x14ac:dyDescent="0.25">
      <c r="A3448" s="28" t="s">
        <v>2515</v>
      </c>
      <c r="B3448" s="29" t="s">
        <v>2516</v>
      </c>
      <c r="C3448" s="29" t="s">
        <v>1613</v>
      </c>
      <c r="D3448" s="29" t="s">
        <v>1614</v>
      </c>
      <c r="E3448" s="29" t="s">
        <v>1614</v>
      </c>
      <c r="F3448" s="29" t="s">
        <v>1615</v>
      </c>
      <c r="G3448" s="29" t="s">
        <v>1975</v>
      </c>
      <c r="H3448" s="30">
        <v>43788</v>
      </c>
      <c r="I3448" s="30">
        <v>46387</v>
      </c>
      <c r="J3448" s="30" t="s">
        <v>1921</v>
      </c>
      <c r="K3448" s="29" t="s">
        <v>2517</v>
      </c>
      <c r="L3448" s="29" t="s">
        <v>2518</v>
      </c>
      <c r="M3448" s="29" t="s">
        <v>1978</v>
      </c>
      <c r="N3448" s="29" t="s">
        <v>1986</v>
      </c>
      <c r="O3448" s="29" t="s">
        <v>1987</v>
      </c>
      <c r="P3448" s="29" t="s">
        <v>1981</v>
      </c>
      <c r="Q3448" s="29" t="s">
        <v>1982</v>
      </c>
      <c r="R3448" s="30">
        <v>44378</v>
      </c>
      <c r="S3448" s="30">
        <v>44470</v>
      </c>
      <c r="T3448" s="30">
        <v>44926</v>
      </c>
      <c r="U3448" s="30">
        <v>44926</v>
      </c>
      <c r="V3448" s="29" t="s">
        <v>1983</v>
      </c>
      <c r="W3448" s="29" t="s">
        <v>1984</v>
      </c>
      <c r="X3448" s="30">
        <v>43788</v>
      </c>
      <c r="Y3448" s="29" t="s">
        <v>2002</v>
      </c>
    </row>
    <row r="3449" spans="1:25" x14ac:dyDescent="0.25">
      <c r="A3449" s="28" t="s">
        <v>2515</v>
      </c>
      <c r="B3449" s="29" t="s">
        <v>2516</v>
      </c>
      <c r="C3449" s="29" t="s">
        <v>1613</v>
      </c>
      <c r="D3449" s="29" t="s">
        <v>1614</v>
      </c>
      <c r="E3449" s="29" t="s">
        <v>1614</v>
      </c>
      <c r="F3449" s="29" t="s">
        <v>1615</v>
      </c>
      <c r="G3449" s="29" t="s">
        <v>1975</v>
      </c>
      <c r="H3449" s="30">
        <v>43788</v>
      </c>
      <c r="I3449" s="30">
        <v>46387</v>
      </c>
      <c r="J3449" s="30" t="s">
        <v>1921</v>
      </c>
      <c r="K3449" s="29" t="s">
        <v>2517</v>
      </c>
      <c r="L3449" s="29" t="s">
        <v>2518</v>
      </c>
      <c r="M3449" s="29" t="s">
        <v>1978</v>
      </c>
      <c r="N3449" s="29" t="s">
        <v>1988</v>
      </c>
      <c r="O3449" s="29" t="s">
        <v>1989</v>
      </c>
      <c r="P3449" s="29" t="s">
        <v>1981</v>
      </c>
      <c r="Q3449" s="29" t="s">
        <v>1982</v>
      </c>
      <c r="R3449" s="30">
        <v>44927</v>
      </c>
      <c r="S3449" s="30">
        <v>44927</v>
      </c>
      <c r="T3449" s="30">
        <v>45048</v>
      </c>
      <c r="U3449" s="30">
        <v>45048</v>
      </c>
      <c r="V3449" s="29" t="s">
        <v>1983</v>
      </c>
      <c r="W3449" s="29" t="s">
        <v>1984</v>
      </c>
      <c r="X3449" s="30">
        <v>43788</v>
      </c>
      <c r="Y3449" s="29" t="s">
        <v>2002</v>
      </c>
    </row>
    <row r="3450" spans="1:25" x14ac:dyDescent="0.25">
      <c r="A3450" s="28" t="s">
        <v>2515</v>
      </c>
      <c r="B3450" s="29" t="s">
        <v>2516</v>
      </c>
      <c r="C3450" s="29" t="s">
        <v>1613</v>
      </c>
      <c r="D3450" s="29" t="s">
        <v>1614</v>
      </c>
      <c r="E3450" s="29" t="s">
        <v>1614</v>
      </c>
      <c r="F3450" s="29" t="s">
        <v>1615</v>
      </c>
      <c r="G3450" s="29" t="s">
        <v>1975</v>
      </c>
      <c r="H3450" s="30">
        <v>43788</v>
      </c>
      <c r="I3450" s="30">
        <v>46387</v>
      </c>
      <c r="J3450" s="30" t="s">
        <v>1921</v>
      </c>
      <c r="K3450" s="29" t="s">
        <v>2517</v>
      </c>
      <c r="L3450" s="29" t="s">
        <v>2518</v>
      </c>
      <c r="M3450" s="29" t="s">
        <v>1978</v>
      </c>
      <c r="N3450" s="29" t="s">
        <v>1990</v>
      </c>
      <c r="O3450" s="29" t="s">
        <v>1991</v>
      </c>
      <c r="P3450" s="29" t="s">
        <v>1981</v>
      </c>
      <c r="Q3450" s="29" t="s">
        <v>1982</v>
      </c>
      <c r="R3450" s="30">
        <v>45474</v>
      </c>
      <c r="S3450" s="30">
        <v>45474</v>
      </c>
      <c r="T3450" s="30">
        <v>45477</v>
      </c>
      <c r="U3450" s="30">
        <v>45477</v>
      </c>
      <c r="V3450" s="29" t="s">
        <v>1983</v>
      </c>
      <c r="W3450" s="29" t="s">
        <v>1984</v>
      </c>
      <c r="X3450" s="30">
        <v>43788</v>
      </c>
      <c r="Y3450" s="29" t="s">
        <v>2002</v>
      </c>
    </row>
    <row r="3451" spans="1:25" x14ac:dyDescent="0.25">
      <c r="A3451" s="28" t="s">
        <v>2515</v>
      </c>
      <c r="B3451" s="29" t="s">
        <v>2516</v>
      </c>
      <c r="C3451" s="29" t="s">
        <v>1613</v>
      </c>
      <c r="D3451" s="29" t="s">
        <v>1614</v>
      </c>
      <c r="E3451" s="29" t="s">
        <v>1614</v>
      </c>
      <c r="F3451" s="29" t="s">
        <v>1615</v>
      </c>
      <c r="G3451" s="29" t="s">
        <v>1975</v>
      </c>
      <c r="H3451" s="30">
        <v>43788</v>
      </c>
      <c r="I3451" s="30">
        <v>46387</v>
      </c>
      <c r="J3451" s="30" t="s">
        <v>1921</v>
      </c>
      <c r="K3451" s="29" t="s">
        <v>2517</v>
      </c>
      <c r="L3451" s="29" t="s">
        <v>2518</v>
      </c>
      <c r="M3451" s="29" t="s">
        <v>1978</v>
      </c>
      <c r="N3451" s="29" t="s">
        <v>1992</v>
      </c>
      <c r="O3451" s="29" t="s">
        <v>1993</v>
      </c>
      <c r="P3451" s="29" t="s">
        <v>1981</v>
      </c>
      <c r="Q3451" s="29" t="s">
        <v>1982</v>
      </c>
      <c r="R3451" s="30">
        <v>45505</v>
      </c>
      <c r="S3451" s="30">
        <v>45505</v>
      </c>
      <c r="T3451" s="30">
        <v>45580</v>
      </c>
      <c r="U3451" s="30">
        <v>45622</v>
      </c>
      <c r="V3451" s="29" t="s">
        <v>1983</v>
      </c>
      <c r="W3451" s="29" t="s">
        <v>1984</v>
      </c>
      <c r="X3451" s="30">
        <v>43788</v>
      </c>
      <c r="Y3451" s="29" t="s">
        <v>2002</v>
      </c>
    </row>
    <row r="3452" spans="1:25" x14ac:dyDescent="0.25">
      <c r="A3452" s="28" t="s">
        <v>2515</v>
      </c>
      <c r="B3452" s="29" t="s">
        <v>2516</v>
      </c>
      <c r="C3452" s="29" t="s">
        <v>1613</v>
      </c>
      <c r="D3452" s="29" t="s">
        <v>1614</v>
      </c>
      <c r="E3452" s="29" t="s">
        <v>1614</v>
      </c>
      <c r="F3452" s="29" t="s">
        <v>1615</v>
      </c>
      <c r="G3452" s="29" t="s">
        <v>1975</v>
      </c>
      <c r="H3452" s="30">
        <v>43788</v>
      </c>
      <c r="I3452" s="30">
        <v>46387</v>
      </c>
      <c r="J3452" s="30" t="s">
        <v>1921</v>
      </c>
      <c r="K3452" s="29" t="s">
        <v>2517</v>
      </c>
      <c r="L3452" s="29" t="s">
        <v>2518</v>
      </c>
      <c r="M3452" s="29" t="s">
        <v>1978</v>
      </c>
      <c r="N3452" s="29" t="s">
        <v>1994</v>
      </c>
      <c r="O3452" s="29" t="s">
        <v>1995</v>
      </c>
      <c r="P3452" s="29" t="s">
        <v>1981</v>
      </c>
      <c r="Q3452" s="29" t="s">
        <v>1982</v>
      </c>
      <c r="R3452" s="30">
        <v>45581</v>
      </c>
      <c r="S3452" s="30">
        <v>45625</v>
      </c>
      <c r="T3452" s="30">
        <v>46194</v>
      </c>
      <c r="U3452" s="30"/>
      <c r="V3452" s="29" t="s">
        <v>1983</v>
      </c>
      <c r="W3452" s="29" t="s">
        <v>1984</v>
      </c>
      <c r="X3452" s="30">
        <v>43788</v>
      </c>
      <c r="Y3452" s="29" t="s">
        <v>2002</v>
      </c>
    </row>
    <row r="3453" spans="1:25" x14ac:dyDescent="0.25">
      <c r="A3453" s="28" t="s">
        <v>2515</v>
      </c>
      <c r="B3453" s="29" t="s">
        <v>2516</v>
      </c>
      <c r="C3453" s="29" t="s">
        <v>1613</v>
      </c>
      <c r="D3453" s="29" t="s">
        <v>1614</v>
      </c>
      <c r="E3453" s="29" t="s">
        <v>1614</v>
      </c>
      <c r="F3453" s="29" t="s">
        <v>1615</v>
      </c>
      <c r="G3453" s="29" t="s">
        <v>1975</v>
      </c>
      <c r="H3453" s="30">
        <v>43788</v>
      </c>
      <c r="I3453" s="30">
        <v>46387</v>
      </c>
      <c r="J3453" s="30" t="s">
        <v>1921</v>
      </c>
      <c r="K3453" s="29" t="s">
        <v>2517</v>
      </c>
      <c r="L3453" s="29" t="s">
        <v>2518</v>
      </c>
      <c r="M3453" s="29" t="s">
        <v>1978</v>
      </c>
      <c r="N3453" s="29" t="s">
        <v>1996</v>
      </c>
      <c r="O3453" s="29" t="s">
        <v>1997</v>
      </c>
      <c r="P3453" s="29" t="s">
        <v>1981</v>
      </c>
      <c r="Q3453" s="29" t="s">
        <v>1982</v>
      </c>
      <c r="R3453" s="30">
        <v>46196</v>
      </c>
      <c r="S3453" s="30"/>
      <c r="T3453" s="30">
        <v>46387</v>
      </c>
      <c r="U3453" s="30"/>
      <c r="V3453" s="29" t="s">
        <v>1983</v>
      </c>
      <c r="W3453" s="29" t="s">
        <v>1984</v>
      </c>
      <c r="X3453" s="30">
        <v>43788</v>
      </c>
      <c r="Y3453" s="29" t="s">
        <v>2002</v>
      </c>
    </row>
    <row r="3454" spans="1:25" x14ac:dyDescent="0.25">
      <c r="A3454" s="28" t="s">
        <v>2515</v>
      </c>
      <c r="B3454" s="29" t="s">
        <v>2516</v>
      </c>
      <c r="C3454" s="29" t="s">
        <v>1616</v>
      </c>
      <c r="D3454" s="29" t="s">
        <v>1617</v>
      </c>
      <c r="E3454" s="29" t="s">
        <v>1617</v>
      </c>
      <c r="F3454" s="29" t="s">
        <v>1618</v>
      </c>
      <c r="G3454" s="29" t="s">
        <v>1975</v>
      </c>
      <c r="H3454" s="30">
        <v>44587</v>
      </c>
      <c r="I3454" s="30">
        <v>45443</v>
      </c>
      <c r="J3454" s="30" t="s">
        <v>1921</v>
      </c>
      <c r="K3454" s="29" t="s">
        <v>2517</v>
      </c>
      <c r="L3454" s="29" t="s">
        <v>2518</v>
      </c>
      <c r="M3454" s="29" t="s">
        <v>1978</v>
      </c>
      <c r="N3454" s="29" t="s">
        <v>1979</v>
      </c>
      <c r="O3454" s="29" t="s">
        <v>1980</v>
      </c>
      <c r="P3454" s="29" t="s">
        <v>1981</v>
      </c>
      <c r="Q3454" s="29" t="s">
        <v>1982</v>
      </c>
      <c r="R3454" s="30">
        <v>44470</v>
      </c>
      <c r="S3454" s="30">
        <v>44470</v>
      </c>
      <c r="T3454" s="30">
        <v>44498</v>
      </c>
      <c r="U3454" s="30">
        <v>44498</v>
      </c>
      <c r="V3454" s="29" t="s">
        <v>1983</v>
      </c>
      <c r="W3454" s="29" t="s">
        <v>1984</v>
      </c>
      <c r="X3454" s="30">
        <v>44587</v>
      </c>
      <c r="Y3454" s="29" t="s">
        <v>1985</v>
      </c>
    </row>
    <row r="3455" spans="1:25" x14ac:dyDescent="0.25">
      <c r="A3455" s="28" t="s">
        <v>2515</v>
      </c>
      <c r="B3455" s="29" t="s">
        <v>2516</v>
      </c>
      <c r="C3455" s="29" t="s">
        <v>1616</v>
      </c>
      <c r="D3455" s="29" t="s">
        <v>1617</v>
      </c>
      <c r="E3455" s="29" t="s">
        <v>1617</v>
      </c>
      <c r="F3455" s="29" t="s">
        <v>1618</v>
      </c>
      <c r="G3455" s="29" t="s">
        <v>1975</v>
      </c>
      <c r="H3455" s="30">
        <v>44587</v>
      </c>
      <c r="I3455" s="30">
        <v>45443</v>
      </c>
      <c r="J3455" s="30" t="s">
        <v>1921</v>
      </c>
      <c r="K3455" s="29" t="s">
        <v>2517</v>
      </c>
      <c r="L3455" s="29" t="s">
        <v>2518</v>
      </c>
      <c r="M3455" s="29" t="s">
        <v>1978</v>
      </c>
      <c r="N3455" s="29" t="s">
        <v>1986</v>
      </c>
      <c r="O3455" s="29" t="s">
        <v>1987</v>
      </c>
      <c r="P3455" s="29" t="s">
        <v>1981</v>
      </c>
      <c r="Q3455" s="29" t="s">
        <v>1982</v>
      </c>
      <c r="R3455" s="30">
        <v>44470</v>
      </c>
      <c r="S3455" s="30">
        <v>44470</v>
      </c>
      <c r="T3455" s="30">
        <v>44498</v>
      </c>
      <c r="U3455" s="30">
        <v>44498</v>
      </c>
      <c r="V3455" s="29" t="s">
        <v>1983</v>
      </c>
      <c r="W3455" s="29" t="s">
        <v>1984</v>
      </c>
      <c r="X3455" s="30">
        <v>44587</v>
      </c>
      <c r="Y3455" s="29" t="s">
        <v>1985</v>
      </c>
    </row>
    <row r="3456" spans="1:25" x14ac:dyDescent="0.25">
      <c r="A3456" s="28" t="s">
        <v>2515</v>
      </c>
      <c r="B3456" s="29" t="s">
        <v>2516</v>
      </c>
      <c r="C3456" s="29" t="s">
        <v>1616</v>
      </c>
      <c r="D3456" s="29" t="s">
        <v>1617</v>
      </c>
      <c r="E3456" s="29" t="s">
        <v>1617</v>
      </c>
      <c r="F3456" s="29" t="s">
        <v>1618</v>
      </c>
      <c r="G3456" s="29" t="s">
        <v>1975</v>
      </c>
      <c r="H3456" s="30">
        <v>44587</v>
      </c>
      <c r="I3456" s="30">
        <v>45443</v>
      </c>
      <c r="J3456" s="30" t="s">
        <v>1921</v>
      </c>
      <c r="K3456" s="29" t="s">
        <v>2517</v>
      </c>
      <c r="L3456" s="29" t="s">
        <v>2518</v>
      </c>
      <c r="M3456" s="29" t="s">
        <v>1978</v>
      </c>
      <c r="N3456" s="29" t="s">
        <v>1988</v>
      </c>
      <c r="O3456" s="29" t="s">
        <v>1989</v>
      </c>
      <c r="P3456" s="29" t="s">
        <v>1981</v>
      </c>
      <c r="Q3456" s="29" t="s">
        <v>1982</v>
      </c>
      <c r="R3456" s="30">
        <v>44953</v>
      </c>
      <c r="S3456" s="30">
        <v>44956</v>
      </c>
      <c r="T3456" s="30">
        <v>44984</v>
      </c>
      <c r="U3456" s="30">
        <v>45015</v>
      </c>
      <c r="V3456" s="29" t="s">
        <v>1983</v>
      </c>
      <c r="W3456" s="29" t="s">
        <v>1984</v>
      </c>
      <c r="X3456" s="30">
        <v>44587</v>
      </c>
      <c r="Y3456" s="29" t="s">
        <v>1985</v>
      </c>
    </row>
    <row r="3457" spans="1:25" x14ac:dyDescent="0.25">
      <c r="A3457" s="28" t="s">
        <v>2515</v>
      </c>
      <c r="B3457" s="29" t="s">
        <v>2516</v>
      </c>
      <c r="C3457" s="29" t="s">
        <v>1616</v>
      </c>
      <c r="D3457" s="29" t="s">
        <v>1617</v>
      </c>
      <c r="E3457" s="29" t="s">
        <v>1617</v>
      </c>
      <c r="F3457" s="29" t="s">
        <v>1618</v>
      </c>
      <c r="G3457" s="29" t="s">
        <v>1975</v>
      </c>
      <c r="H3457" s="30">
        <v>44587</v>
      </c>
      <c r="I3457" s="30">
        <v>45443</v>
      </c>
      <c r="J3457" s="30" t="s">
        <v>1921</v>
      </c>
      <c r="K3457" s="29" t="s">
        <v>2517</v>
      </c>
      <c r="L3457" s="29" t="s">
        <v>2518</v>
      </c>
      <c r="M3457" s="29" t="s">
        <v>1978</v>
      </c>
      <c r="N3457" s="29" t="s">
        <v>1990</v>
      </c>
      <c r="O3457" s="29" t="s">
        <v>1991</v>
      </c>
      <c r="P3457" s="29" t="s">
        <v>1981</v>
      </c>
      <c r="Q3457" s="29" t="s">
        <v>1982</v>
      </c>
      <c r="R3457" s="30">
        <v>44985</v>
      </c>
      <c r="S3457" s="30">
        <v>44956</v>
      </c>
      <c r="T3457" s="30">
        <v>45013</v>
      </c>
      <c r="U3457" s="30">
        <v>45015</v>
      </c>
      <c r="V3457" s="29" t="s">
        <v>1983</v>
      </c>
      <c r="W3457" s="29" t="s">
        <v>1984</v>
      </c>
      <c r="X3457" s="30">
        <v>44587</v>
      </c>
      <c r="Y3457" s="29" t="s">
        <v>1985</v>
      </c>
    </row>
    <row r="3458" spans="1:25" x14ac:dyDescent="0.25">
      <c r="A3458" s="28" t="s">
        <v>2515</v>
      </c>
      <c r="B3458" s="29" t="s">
        <v>2516</v>
      </c>
      <c r="C3458" s="29" t="s">
        <v>1616</v>
      </c>
      <c r="D3458" s="29" t="s">
        <v>1617</v>
      </c>
      <c r="E3458" s="29" t="s">
        <v>1617</v>
      </c>
      <c r="F3458" s="29" t="s">
        <v>1618</v>
      </c>
      <c r="G3458" s="29" t="s">
        <v>1975</v>
      </c>
      <c r="H3458" s="30">
        <v>44587</v>
      </c>
      <c r="I3458" s="30">
        <v>45443</v>
      </c>
      <c r="J3458" s="30" t="s">
        <v>1921</v>
      </c>
      <c r="K3458" s="29" t="s">
        <v>2517</v>
      </c>
      <c r="L3458" s="29" t="s">
        <v>2518</v>
      </c>
      <c r="M3458" s="29" t="s">
        <v>1978</v>
      </c>
      <c r="N3458" s="29" t="s">
        <v>1992</v>
      </c>
      <c r="O3458" s="29" t="s">
        <v>1993</v>
      </c>
      <c r="P3458" s="29" t="s">
        <v>1981</v>
      </c>
      <c r="Q3458" s="29" t="s">
        <v>1982</v>
      </c>
      <c r="R3458" s="30">
        <v>45658</v>
      </c>
      <c r="S3458" s="30"/>
      <c r="T3458" s="30">
        <v>45694</v>
      </c>
      <c r="U3458" s="30"/>
      <c r="V3458" s="29" t="s">
        <v>1983</v>
      </c>
      <c r="W3458" s="29" t="s">
        <v>1984</v>
      </c>
      <c r="X3458" s="30">
        <v>44587</v>
      </c>
      <c r="Y3458" s="29" t="s">
        <v>1985</v>
      </c>
    </row>
    <row r="3459" spans="1:25" x14ac:dyDescent="0.25">
      <c r="A3459" s="28" t="s">
        <v>2515</v>
      </c>
      <c r="B3459" s="29" t="s">
        <v>2516</v>
      </c>
      <c r="C3459" s="29" t="s">
        <v>1616</v>
      </c>
      <c r="D3459" s="29" t="s">
        <v>1617</v>
      </c>
      <c r="E3459" s="29" t="s">
        <v>1617</v>
      </c>
      <c r="F3459" s="29" t="s">
        <v>1618</v>
      </c>
      <c r="G3459" s="29" t="s">
        <v>1975</v>
      </c>
      <c r="H3459" s="30">
        <v>44587</v>
      </c>
      <c r="I3459" s="30">
        <v>45443</v>
      </c>
      <c r="J3459" s="30" t="s">
        <v>1921</v>
      </c>
      <c r="K3459" s="29" t="s">
        <v>2517</v>
      </c>
      <c r="L3459" s="29" t="s">
        <v>2518</v>
      </c>
      <c r="M3459" s="29" t="s">
        <v>1978</v>
      </c>
      <c r="N3459" s="29" t="s">
        <v>1994</v>
      </c>
      <c r="O3459" s="29" t="s">
        <v>1995</v>
      </c>
      <c r="P3459" s="29" t="s">
        <v>1981</v>
      </c>
      <c r="Q3459" s="29" t="s">
        <v>1982</v>
      </c>
      <c r="R3459" s="30">
        <v>45695</v>
      </c>
      <c r="S3459" s="30"/>
      <c r="T3459" s="30">
        <v>46356</v>
      </c>
      <c r="U3459" s="30"/>
      <c r="V3459" s="29" t="s">
        <v>1983</v>
      </c>
      <c r="W3459" s="29" t="s">
        <v>1984</v>
      </c>
      <c r="X3459" s="30">
        <v>44587</v>
      </c>
      <c r="Y3459" s="29" t="s">
        <v>1985</v>
      </c>
    </row>
    <row r="3460" spans="1:25" x14ac:dyDescent="0.25">
      <c r="A3460" s="28" t="s">
        <v>2515</v>
      </c>
      <c r="B3460" s="29" t="s">
        <v>2516</v>
      </c>
      <c r="C3460" s="29" t="s">
        <v>1616</v>
      </c>
      <c r="D3460" s="29" t="s">
        <v>1617</v>
      </c>
      <c r="E3460" s="29" t="s">
        <v>1617</v>
      </c>
      <c r="F3460" s="29" t="s">
        <v>1618</v>
      </c>
      <c r="G3460" s="29" t="s">
        <v>1975</v>
      </c>
      <c r="H3460" s="30">
        <v>44587</v>
      </c>
      <c r="I3460" s="30">
        <v>45443</v>
      </c>
      <c r="J3460" s="30" t="s">
        <v>1921</v>
      </c>
      <c r="K3460" s="29" t="s">
        <v>2517</v>
      </c>
      <c r="L3460" s="29" t="s">
        <v>2518</v>
      </c>
      <c r="M3460" s="29" t="s">
        <v>1978</v>
      </c>
      <c r="N3460" s="29" t="s">
        <v>1996</v>
      </c>
      <c r="O3460" s="29" t="s">
        <v>1997</v>
      </c>
      <c r="P3460" s="29" t="s">
        <v>1981</v>
      </c>
      <c r="Q3460" s="29" t="s">
        <v>1982</v>
      </c>
      <c r="R3460" s="30">
        <v>46357</v>
      </c>
      <c r="S3460" s="30"/>
      <c r="T3460" s="30">
        <v>46387</v>
      </c>
      <c r="U3460" s="30"/>
      <c r="V3460" s="29" t="s">
        <v>1983</v>
      </c>
      <c r="W3460" s="29" t="s">
        <v>1984</v>
      </c>
      <c r="X3460" s="30">
        <v>44587</v>
      </c>
      <c r="Y3460" s="29" t="s">
        <v>1985</v>
      </c>
    </row>
    <row r="3461" spans="1:25" x14ac:dyDescent="0.25">
      <c r="A3461" s="28" t="s">
        <v>2515</v>
      </c>
      <c r="B3461" s="29" t="s">
        <v>2516</v>
      </c>
      <c r="C3461" s="29" t="s">
        <v>1619</v>
      </c>
      <c r="D3461" s="29" t="s">
        <v>1620</v>
      </c>
      <c r="E3461" s="29" t="s">
        <v>1620</v>
      </c>
      <c r="F3461" s="29" t="s">
        <v>1621</v>
      </c>
      <c r="G3461" s="29" t="s">
        <v>1975</v>
      </c>
      <c r="H3461" s="30">
        <v>44582</v>
      </c>
      <c r="I3461" s="30">
        <v>45412</v>
      </c>
      <c r="J3461" s="30" t="s">
        <v>1921</v>
      </c>
      <c r="K3461" s="29" t="s">
        <v>2517</v>
      </c>
      <c r="L3461" s="29" t="s">
        <v>2518</v>
      </c>
      <c r="M3461" s="29" t="s">
        <v>1978</v>
      </c>
      <c r="N3461" s="29" t="s">
        <v>1979</v>
      </c>
      <c r="O3461" s="29" t="s">
        <v>1980</v>
      </c>
      <c r="P3461" s="29" t="s">
        <v>1981</v>
      </c>
      <c r="Q3461" s="29" t="s">
        <v>1982</v>
      </c>
      <c r="R3461" s="30">
        <v>45242</v>
      </c>
      <c r="S3461" s="30">
        <v>45242</v>
      </c>
      <c r="T3461" s="30">
        <v>45473</v>
      </c>
      <c r="U3461" s="30">
        <v>45449</v>
      </c>
      <c r="V3461" s="29" t="s">
        <v>2000</v>
      </c>
      <c r="W3461" s="29" t="s">
        <v>2001</v>
      </c>
      <c r="X3461" s="30">
        <v>44681</v>
      </c>
      <c r="Y3461" s="29" t="s">
        <v>1985</v>
      </c>
    </row>
    <row r="3462" spans="1:25" x14ac:dyDescent="0.25">
      <c r="A3462" s="28" t="s">
        <v>2515</v>
      </c>
      <c r="B3462" s="29" t="s">
        <v>2516</v>
      </c>
      <c r="C3462" s="29" t="s">
        <v>1619</v>
      </c>
      <c r="D3462" s="29" t="s">
        <v>1620</v>
      </c>
      <c r="E3462" s="29" t="s">
        <v>1620</v>
      </c>
      <c r="F3462" s="29" t="s">
        <v>1621</v>
      </c>
      <c r="G3462" s="29" t="s">
        <v>1975</v>
      </c>
      <c r="H3462" s="30">
        <v>44582</v>
      </c>
      <c r="I3462" s="30">
        <v>45412</v>
      </c>
      <c r="J3462" s="30" t="s">
        <v>1921</v>
      </c>
      <c r="K3462" s="29" t="s">
        <v>2517</v>
      </c>
      <c r="L3462" s="29" t="s">
        <v>2518</v>
      </c>
      <c r="M3462" s="29" t="s">
        <v>1978</v>
      </c>
      <c r="N3462" s="29" t="s">
        <v>1986</v>
      </c>
      <c r="O3462" s="29" t="s">
        <v>1987</v>
      </c>
      <c r="P3462" s="29" t="s">
        <v>1981</v>
      </c>
      <c r="Q3462" s="29" t="s">
        <v>1982</v>
      </c>
      <c r="R3462" s="30">
        <v>45503</v>
      </c>
      <c r="S3462" s="30"/>
      <c r="T3462" s="30">
        <v>45534</v>
      </c>
      <c r="U3462" s="30"/>
      <c r="V3462" s="29" t="s">
        <v>2000</v>
      </c>
      <c r="W3462" s="29" t="s">
        <v>2001</v>
      </c>
      <c r="X3462" s="30">
        <v>44681</v>
      </c>
      <c r="Y3462" s="29" t="s">
        <v>1985</v>
      </c>
    </row>
    <row r="3463" spans="1:25" x14ac:dyDescent="0.25">
      <c r="A3463" s="28" t="s">
        <v>2515</v>
      </c>
      <c r="B3463" s="29" t="s">
        <v>2516</v>
      </c>
      <c r="C3463" s="29" t="s">
        <v>1619</v>
      </c>
      <c r="D3463" s="29" t="s">
        <v>1620</v>
      </c>
      <c r="E3463" s="29" t="s">
        <v>1620</v>
      </c>
      <c r="F3463" s="29" t="s">
        <v>1621</v>
      </c>
      <c r="G3463" s="29" t="s">
        <v>1975</v>
      </c>
      <c r="H3463" s="30">
        <v>44582</v>
      </c>
      <c r="I3463" s="30">
        <v>45412</v>
      </c>
      <c r="J3463" s="30" t="s">
        <v>1921</v>
      </c>
      <c r="K3463" s="29" t="s">
        <v>2517</v>
      </c>
      <c r="L3463" s="29" t="s">
        <v>2518</v>
      </c>
      <c r="M3463" s="29" t="s">
        <v>1978</v>
      </c>
      <c r="N3463" s="29" t="s">
        <v>1988</v>
      </c>
      <c r="O3463" s="29" t="s">
        <v>1989</v>
      </c>
      <c r="P3463" s="29" t="s">
        <v>1981</v>
      </c>
      <c r="Q3463" s="29" t="s">
        <v>1982</v>
      </c>
      <c r="R3463" s="30">
        <v>45536</v>
      </c>
      <c r="S3463" s="30"/>
      <c r="T3463" s="30">
        <v>45565</v>
      </c>
      <c r="U3463" s="30"/>
      <c r="V3463" s="29" t="s">
        <v>2000</v>
      </c>
      <c r="W3463" s="29" t="s">
        <v>2001</v>
      </c>
      <c r="X3463" s="30">
        <v>44681</v>
      </c>
      <c r="Y3463" s="29" t="s">
        <v>1985</v>
      </c>
    </row>
    <row r="3464" spans="1:25" x14ac:dyDescent="0.25">
      <c r="A3464" s="28" t="s">
        <v>2515</v>
      </c>
      <c r="B3464" s="29" t="s">
        <v>2516</v>
      </c>
      <c r="C3464" s="29" t="s">
        <v>1619</v>
      </c>
      <c r="D3464" s="29" t="s">
        <v>1620</v>
      </c>
      <c r="E3464" s="29" t="s">
        <v>1620</v>
      </c>
      <c r="F3464" s="29" t="s">
        <v>1621</v>
      </c>
      <c r="G3464" s="29" t="s">
        <v>1975</v>
      </c>
      <c r="H3464" s="30">
        <v>44582</v>
      </c>
      <c r="I3464" s="30">
        <v>45412</v>
      </c>
      <c r="J3464" s="30" t="s">
        <v>1921</v>
      </c>
      <c r="K3464" s="29" t="s">
        <v>2517</v>
      </c>
      <c r="L3464" s="29" t="s">
        <v>2518</v>
      </c>
      <c r="M3464" s="29" t="s">
        <v>1978</v>
      </c>
      <c r="N3464" s="29" t="s">
        <v>1990</v>
      </c>
      <c r="O3464" s="29" t="s">
        <v>1991</v>
      </c>
      <c r="P3464" s="29" t="s">
        <v>1981</v>
      </c>
      <c r="Q3464" s="29" t="s">
        <v>1982</v>
      </c>
      <c r="R3464" s="30">
        <v>45566</v>
      </c>
      <c r="S3464" s="30"/>
      <c r="T3464" s="30">
        <v>45626</v>
      </c>
      <c r="U3464" s="30"/>
      <c r="V3464" s="29" t="s">
        <v>2000</v>
      </c>
      <c r="W3464" s="29" t="s">
        <v>2001</v>
      </c>
      <c r="X3464" s="30">
        <v>44681</v>
      </c>
      <c r="Y3464" s="29" t="s">
        <v>1985</v>
      </c>
    </row>
    <row r="3465" spans="1:25" x14ac:dyDescent="0.25">
      <c r="A3465" s="28" t="s">
        <v>2515</v>
      </c>
      <c r="B3465" s="29" t="s">
        <v>2516</v>
      </c>
      <c r="C3465" s="29" t="s">
        <v>1619</v>
      </c>
      <c r="D3465" s="29" t="s">
        <v>1620</v>
      </c>
      <c r="E3465" s="29" t="s">
        <v>1620</v>
      </c>
      <c r="F3465" s="29" t="s">
        <v>1621</v>
      </c>
      <c r="G3465" s="29" t="s">
        <v>1975</v>
      </c>
      <c r="H3465" s="30">
        <v>44582</v>
      </c>
      <c r="I3465" s="30">
        <v>45412</v>
      </c>
      <c r="J3465" s="30" t="s">
        <v>1921</v>
      </c>
      <c r="K3465" s="29" t="s">
        <v>2517</v>
      </c>
      <c r="L3465" s="29" t="s">
        <v>2518</v>
      </c>
      <c r="M3465" s="29" t="s">
        <v>1978</v>
      </c>
      <c r="N3465" s="29" t="s">
        <v>1992</v>
      </c>
      <c r="O3465" s="29" t="s">
        <v>1993</v>
      </c>
      <c r="P3465" s="29" t="s">
        <v>1981</v>
      </c>
      <c r="Q3465" s="29" t="s">
        <v>1982</v>
      </c>
      <c r="R3465" s="30">
        <v>45641</v>
      </c>
      <c r="S3465" s="30"/>
      <c r="T3465" s="30">
        <v>45716</v>
      </c>
      <c r="U3465" s="30"/>
      <c r="V3465" s="29" t="s">
        <v>2000</v>
      </c>
      <c r="W3465" s="29" t="s">
        <v>2001</v>
      </c>
      <c r="X3465" s="30">
        <v>44681</v>
      </c>
      <c r="Y3465" s="29" t="s">
        <v>1985</v>
      </c>
    </row>
    <row r="3466" spans="1:25" x14ac:dyDescent="0.25">
      <c r="A3466" s="28" t="s">
        <v>2515</v>
      </c>
      <c r="B3466" s="29" t="s">
        <v>2516</v>
      </c>
      <c r="C3466" s="29" t="s">
        <v>1619</v>
      </c>
      <c r="D3466" s="29" t="s">
        <v>1620</v>
      </c>
      <c r="E3466" s="29" t="s">
        <v>1620</v>
      </c>
      <c r="F3466" s="29" t="s">
        <v>1621</v>
      </c>
      <c r="G3466" s="29" t="s">
        <v>1975</v>
      </c>
      <c r="H3466" s="30">
        <v>44582</v>
      </c>
      <c r="I3466" s="30">
        <v>45412</v>
      </c>
      <c r="J3466" s="30" t="s">
        <v>1921</v>
      </c>
      <c r="K3466" s="29" t="s">
        <v>2517</v>
      </c>
      <c r="L3466" s="29" t="s">
        <v>2518</v>
      </c>
      <c r="M3466" s="29" t="s">
        <v>1978</v>
      </c>
      <c r="N3466" s="29" t="s">
        <v>1994</v>
      </c>
      <c r="O3466" s="29" t="s">
        <v>1995</v>
      </c>
      <c r="P3466" s="29" t="s">
        <v>1981</v>
      </c>
      <c r="Q3466" s="29" t="s">
        <v>1982</v>
      </c>
      <c r="R3466" s="30">
        <v>45718</v>
      </c>
      <c r="S3466" s="30"/>
      <c r="T3466" s="30">
        <v>45961</v>
      </c>
      <c r="U3466" s="30"/>
      <c r="V3466" s="29" t="s">
        <v>2000</v>
      </c>
      <c r="W3466" s="29" t="s">
        <v>2001</v>
      </c>
      <c r="X3466" s="30">
        <v>44681</v>
      </c>
      <c r="Y3466" s="29" t="s">
        <v>1985</v>
      </c>
    </row>
    <row r="3467" spans="1:25" x14ac:dyDescent="0.25">
      <c r="A3467" s="28" t="s">
        <v>2515</v>
      </c>
      <c r="B3467" s="29" t="s">
        <v>2516</v>
      </c>
      <c r="C3467" s="29" t="s">
        <v>1619</v>
      </c>
      <c r="D3467" s="29" t="s">
        <v>1620</v>
      </c>
      <c r="E3467" s="29" t="s">
        <v>1620</v>
      </c>
      <c r="F3467" s="29" t="s">
        <v>1621</v>
      </c>
      <c r="G3467" s="29" t="s">
        <v>1975</v>
      </c>
      <c r="H3467" s="30">
        <v>44582</v>
      </c>
      <c r="I3467" s="30">
        <v>45412</v>
      </c>
      <c r="J3467" s="30" t="s">
        <v>1921</v>
      </c>
      <c r="K3467" s="29" t="s">
        <v>2517</v>
      </c>
      <c r="L3467" s="29" t="s">
        <v>2518</v>
      </c>
      <c r="M3467" s="29" t="s">
        <v>1978</v>
      </c>
      <c r="N3467" s="29" t="s">
        <v>1996</v>
      </c>
      <c r="O3467" s="29" t="s">
        <v>1997</v>
      </c>
      <c r="P3467" s="29" t="s">
        <v>1981</v>
      </c>
      <c r="Q3467" s="29" t="s">
        <v>1982</v>
      </c>
      <c r="R3467" s="30">
        <v>45962</v>
      </c>
      <c r="S3467" s="30"/>
      <c r="T3467" s="30">
        <v>46022</v>
      </c>
      <c r="U3467" s="30"/>
      <c r="V3467" s="29" t="s">
        <v>2000</v>
      </c>
      <c r="W3467" s="29" t="s">
        <v>2001</v>
      </c>
      <c r="X3467" s="30">
        <v>44681</v>
      </c>
      <c r="Y3467" s="29" t="s">
        <v>1985</v>
      </c>
    </row>
    <row r="3468" spans="1:25" x14ac:dyDescent="0.25">
      <c r="A3468" s="28" t="s">
        <v>2515</v>
      </c>
      <c r="B3468" s="29" t="s">
        <v>2516</v>
      </c>
      <c r="C3468" s="29" t="s">
        <v>1622</v>
      </c>
      <c r="D3468" s="29" t="s">
        <v>1623</v>
      </c>
      <c r="E3468" s="29" t="s">
        <v>1623</v>
      </c>
      <c r="F3468" s="29" t="s">
        <v>1624</v>
      </c>
      <c r="G3468" s="29" t="s">
        <v>1975</v>
      </c>
      <c r="H3468" s="30">
        <v>44562</v>
      </c>
      <c r="I3468" s="30">
        <v>46022</v>
      </c>
      <c r="J3468" s="30" t="s">
        <v>1921</v>
      </c>
      <c r="K3468" s="29" t="s">
        <v>2517</v>
      </c>
      <c r="L3468" s="29" t="s">
        <v>2518</v>
      </c>
      <c r="M3468" s="29" t="s">
        <v>1978</v>
      </c>
      <c r="N3468" s="29" t="s">
        <v>1979</v>
      </c>
      <c r="O3468" s="29" t="s">
        <v>1980</v>
      </c>
      <c r="P3468" s="29" t="s">
        <v>1981</v>
      </c>
      <c r="Q3468" s="29" t="s">
        <v>1982</v>
      </c>
      <c r="R3468" s="30">
        <v>44866</v>
      </c>
      <c r="S3468" s="30"/>
      <c r="T3468" s="30">
        <v>44880</v>
      </c>
      <c r="U3468" s="30"/>
      <c r="V3468" s="29" t="s">
        <v>2000</v>
      </c>
      <c r="W3468" s="29" t="s">
        <v>2001</v>
      </c>
      <c r="X3468" s="30">
        <v>44562</v>
      </c>
      <c r="Y3468" s="29" t="s">
        <v>33</v>
      </c>
    </row>
    <row r="3469" spans="1:25" x14ac:dyDescent="0.25">
      <c r="A3469" s="28" t="s">
        <v>2515</v>
      </c>
      <c r="B3469" s="29" t="s">
        <v>2516</v>
      </c>
      <c r="C3469" s="29" t="s">
        <v>1622</v>
      </c>
      <c r="D3469" s="29" t="s">
        <v>1623</v>
      </c>
      <c r="E3469" s="29" t="s">
        <v>1623</v>
      </c>
      <c r="F3469" s="29" t="s">
        <v>1624</v>
      </c>
      <c r="G3469" s="29" t="s">
        <v>1975</v>
      </c>
      <c r="H3469" s="30">
        <v>44562</v>
      </c>
      <c r="I3469" s="30">
        <v>46022</v>
      </c>
      <c r="J3469" s="30" t="s">
        <v>1921</v>
      </c>
      <c r="K3469" s="29" t="s">
        <v>2517</v>
      </c>
      <c r="L3469" s="29" t="s">
        <v>2518</v>
      </c>
      <c r="M3469" s="29" t="s">
        <v>1978</v>
      </c>
      <c r="N3469" s="29" t="s">
        <v>1986</v>
      </c>
      <c r="O3469" s="29" t="s">
        <v>1987</v>
      </c>
      <c r="P3469" s="29" t="s">
        <v>1981</v>
      </c>
      <c r="Q3469" s="29" t="s">
        <v>1982</v>
      </c>
      <c r="R3469" s="30">
        <v>44881</v>
      </c>
      <c r="S3469" s="30"/>
      <c r="T3469" s="30">
        <v>44895</v>
      </c>
      <c r="U3469" s="30"/>
      <c r="V3469" s="29" t="s">
        <v>2000</v>
      </c>
      <c r="W3469" s="29" t="s">
        <v>2001</v>
      </c>
      <c r="X3469" s="30">
        <v>44562</v>
      </c>
      <c r="Y3469" s="29" t="s">
        <v>33</v>
      </c>
    </row>
    <row r="3470" spans="1:25" x14ac:dyDescent="0.25">
      <c r="A3470" s="28" t="s">
        <v>2515</v>
      </c>
      <c r="B3470" s="29" t="s">
        <v>2516</v>
      </c>
      <c r="C3470" s="29" t="s">
        <v>1622</v>
      </c>
      <c r="D3470" s="29" t="s">
        <v>1623</v>
      </c>
      <c r="E3470" s="29" t="s">
        <v>1623</v>
      </c>
      <c r="F3470" s="29" t="s">
        <v>1624</v>
      </c>
      <c r="G3470" s="29" t="s">
        <v>1975</v>
      </c>
      <c r="H3470" s="30">
        <v>44562</v>
      </c>
      <c r="I3470" s="30">
        <v>46022</v>
      </c>
      <c r="J3470" s="30" t="s">
        <v>1921</v>
      </c>
      <c r="K3470" s="29" t="s">
        <v>2517</v>
      </c>
      <c r="L3470" s="29" t="s">
        <v>2518</v>
      </c>
      <c r="M3470" s="29" t="s">
        <v>1978</v>
      </c>
      <c r="N3470" s="29" t="s">
        <v>1988</v>
      </c>
      <c r="O3470" s="29" t="s">
        <v>1989</v>
      </c>
      <c r="P3470" s="29" t="s">
        <v>1981</v>
      </c>
      <c r="Q3470" s="29" t="s">
        <v>1982</v>
      </c>
      <c r="R3470" s="30">
        <v>44896</v>
      </c>
      <c r="S3470" s="30"/>
      <c r="T3470" s="30">
        <v>44926</v>
      </c>
      <c r="U3470" s="30"/>
      <c r="V3470" s="29" t="s">
        <v>2000</v>
      </c>
      <c r="W3470" s="29" t="s">
        <v>2001</v>
      </c>
      <c r="X3470" s="30">
        <v>44562</v>
      </c>
      <c r="Y3470" s="29" t="s">
        <v>33</v>
      </c>
    </row>
    <row r="3471" spans="1:25" x14ac:dyDescent="0.25">
      <c r="A3471" s="28" t="s">
        <v>2515</v>
      </c>
      <c r="B3471" s="29" t="s">
        <v>2516</v>
      </c>
      <c r="C3471" s="29" t="s">
        <v>1622</v>
      </c>
      <c r="D3471" s="29" t="s">
        <v>1623</v>
      </c>
      <c r="E3471" s="29" t="s">
        <v>1623</v>
      </c>
      <c r="F3471" s="29" t="s">
        <v>1624</v>
      </c>
      <c r="G3471" s="29" t="s">
        <v>1975</v>
      </c>
      <c r="H3471" s="30">
        <v>44562</v>
      </c>
      <c r="I3471" s="30">
        <v>46022</v>
      </c>
      <c r="J3471" s="30" t="s">
        <v>1921</v>
      </c>
      <c r="K3471" s="29" t="s">
        <v>2517</v>
      </c>
      <c r="L3471" s="29" t="s">
        <v>2518</v>
      </c>
      <c r="M3471" s="29" t="s">
        <v>1978</v>
      </c>
      <c r="N3471" s="29" t="s">
        <v>1990</v>
      </c>
      <c r="O3471" s="29" t="s">
        <v>1991</v>
      </c>
      <c r="P3471" s="29" t="s">
        <v>1981</v>
      </c>
      <c r="Q3471" s="29" t="s">
        <v>1982</v>
      </c>
      <c r="R3471" s="30">
        <v>44927</v>
      </c>
      <c r="S3471" s="30"/>
      <c r="T3471" s="30">
        <v>45169</v>
      </c>
      <c r="U3471" s="30"/>
      <c r="V3471" s="29" t="s">
        <v>2000</v>
      </c>
      <c r="W3471" s="29" t="s">
        <v>2001</v>
      </c>
      <c r="X3471" s="30">
        <v>44562</v>
      </c>
      <c r="Y3471" s="29" t="s">
        <v>33</v>
      </c>
    </row>
    <row r="3472" spans="1:25" x14ac:dyDescent="0.25">
      <c r="A3472" s="28" t="s">
        <v>2515</v>
      </c>
      <c r="B3472" s="29" t="s">
        <v>2516</v>
      </c>
      <c r="C3472" s="29" t="s">
        <v>1622</v>
      </c>
      <c r="D3472" s="29" t="s">
        <v>1623</v>
      </c>
      <c r="E3472" s="29" t="s">
        <v>1623</v>
      </c>
      <c r="F3472" s="29" t="s">
        <v>1624</v>
      </c>
      <c r="G3472" s="29" t="s">
        <v>1975</v>
      </c>
      <c r="H3472" s="30">
        <v>44562</v>
      </c>
      <c r="I3472" s="30">
        <v>46022</v>
      </c>
      <c r="J3472" s="30" t="s">
        <v>1921</v>
      </c>
      <c r="K3472" s="29" t="s">
        <v>2517</v>
      </c>
      <c r="L3472" s="29" t="s">
        <v>2518</v>
      </c>
      <c r="M3472" s="29" t="s">
        <v>1978</v>
      </c>
      <c r="N3472" s="29" t="s">
        <v>1992</v>
      </c>
      <c r="O3472" s="29" t="s">
        <v>1993</v>
      </c>
      <c r="P3472" s="29" t="s">
        <v>1981</v>
      </c>
      <c r="Q3472" s="29" t="s">
        <v>1982</v>
      </c>
      <c r="R3472" s="30">
        <v>44926</v>
      </c>
      <c r="S3472" s="30"/>
      <c r="T3472" s="30">
        <v>44958</v>
      </c>
      <c r="U3472" s="30"/>
      <c r="V3472" s="29" t="s">
        <v>2000</v>
      </c>
      <c r="W3472" s="29" t="s">
        <v>2001</v>
      </c>
      <c r="X3472" s="30">
        <v>44562</v>
      </c>
      <c r="Y3472" s="29" t="s">
        <v>33</v>
      </c>
    </row>
    <row r="3473" spans="1:25" x14ac:dyDescent="0.25">
      <c r="A3473" s="28" t="s">
        <v>2515</v>
      </c>
      <c r="B3473" s="29" t="s">
        <v>2516</v>
      </c>
      <c r="C3473" s="29" t="s">
        <v>1622</v>
      </c>
      <c r="D3473" s="29" t="s">
        <v>1623</v>
      </c>
      <c r="E3473" s="29" t="s">
        <v>1623</v>
      </c>
      <c r="F3473" s="29" t="s">
        <v>1624</v>
      </c>
      <c r="G3473" s="29" t="s">
        <v>1975</v>
      </c>
      <c r="H3473" s="30">
        <v>44562</v>
      </c>
      <c r="I3473" s="30">
        <v>46022</v>
      </c>
      <c r="J3473" s="30" t="s">
        <v>1921</v>
      </c>
      <c r="K3473" s="29" t="s">
        <v>2517</v>
      </c>
      <c r="L3473" s="29" t="s">
        <v>2518</v>
      </c>
      <c r="M3473" s="29" t="s">
        <v>1978</v>
      </c>
      <c r="N3473" s="29" t="s">
        <v>1994</v>
      </c>
      <c r="O3473" s="29" t="s">
        <v>1995</v>
      </c>
      <c r="P3473" s="29" t="s">
        <v>1981</v>
      </c>
      <c r="Q3473" s="29" t="s">
        <v>1982</v>
      </c>
      <c r="R3473" s="30">
        <v>45170</v>
      </c>
      <c r="S3473" s="30"/>
      <c r="T3473" s="30">
        <v>45900</v>
      </c>
      <c r="U3473" s="30"/>
      <c r="V3473" s="29" t="s">
        <v>2000</v>
      </c>
      <c r="W3473" s="29" t="s">
        <v>2001</v>
      </c>
      <c r="X3473" s="30">
        <v>44562</v>
      </c>
      <c r="Y3473" s="29" t="s">
        <v>33</v>
      </c>
    </row>
    <row r="3474" spans="1:25" x14ac:dyDescent="0.25">
      <c r="A3474" s="28" t="s">
        <v>2515</v>
      </c>
      <c r="B3474" s="29" t="s">
        <v>2516</v>
      </c>
      <c r="C3474" s="29" t="s">
        <v>1622</v>
      </c>
      <c r="D3474" s="29" t="s">
        <v>1623</v>
      </c>
      <c r="E3474" s="29" t="s">
        <v>1623</v>
      </c>
      <c r="F3474" s="29" t="s">
        <v>1624</v>
      </c>
      <c r="G3474" s="29" t="s">
        <v>1975</v>
      </c>
      <c r="H3474" s="30">
        <v>44562</v>
      </c>
      <c r="I3474" s="30">
        <v>46022</v>
      </c>
      <c r="J3474" s="30" t="s">
        <v>1921</v>
      </c>
      <c r="K3474" s="29" t="s">
        <v>2517</v>
      </c>
      <c r="L3474" s="29" t="s">
        <v>2518</v>
      </c>
      <c r="M3474" s="29" t="s">
        <v>1978</v>
      </c>
      <c r="N3474" s="29" t="s">
        <v>1996</v>
      </c>
      <c r="O3474" s="29" t="s">
        <v>1997</v>
      </c>
      <c r="P3474" s="29" t="s">
        <v>1981</v>
      </c>
      <c r="Q3474" s="29" t="s">
        <v>1982</v>
      </c>
      <c r="R3474" s="30">
        <v>45901</v>
      </c>
      <c r="S3474" s="30"/>
      <c r="T3474" s="30">
        <v>46022</v>
      </c>
      <c r="U3474" s="30"/>
      <c r="V3474" s="29" t="s">
        <v>2000</v>
      </c>
      <c r="W3474" s="29" t="s">
        <v>2001</v>
      </c>
      <c r="X3474" s="30">
        <v>44562</v>
      </c>
      <c r="Y3474" s="29" t="s">
        <v>33</v>
      </c>
    </row>
    <row r="3475" spans="1:25" x14ac:dyDescent="0.25">
      <c r="A3475" s="28" t="s">
        <v>2515</v>
      </c>
      <c r="B3475" s="29" t="s">
        <v>2516</v>
      </c>
      <c r="C3475" s="29" t="s">
        <v>1625</v>
      </c>
      <c r="D3475" s="29" t="s">
        <v>1626</v>
      </c>
      <c r="E3475" s="29" t="s">
        <v>1626</v>
      </c>
      <c r="F3475" s="29" t="s">
        <v>1627</v>
      </c>
      <c r="G3475" s="29" t="s">
        <v>1975</v>
      </c>
      <c r="H3475" s="30">
        <v>44866</v>
      </c>
      <c r="I3475" s="30">
        <v>46022</v>
      </c>
      <c r="J3475" s="30" t="s">
        <v>1921</v>
      </c>
      <c r="K3475" s="29" t="s">
        <v>2517</v>
      </c>
      <c r="L3475" s="29" t="s">
        <v>2518</v>
      </c>
      <c r="M3475" s="29" t="s">
        <v>1978</v>
      </c>
      <c r="N3475" s="29" t="s">
        <v>1979</v>
      </c>
      <c r="O3475" s="29" t="s">
        <v>1980</v>
      </c>
      <c r="P3475" s="29" t="s">
        <v>1981</v>
      </c>
      <c r="Q3475" s="29" t="s">
        <v>1982</v>
      </c>
      <c r="R3475" s="30">
        <v>44866</v>
      </c>
      <c r="S3475" s="30"/>
      <c r="T3475" s="30">
        <v>44986</v>
      </c>
      <c r="U3475" s="30"/>
      <c r="V3475" s="29" t="s">
        <v>2000</v>
      </c>
      <c r="W3475" s="29" t="s">
        <v>2001</v>
      </c>
      <c r="X3475" s="30">
        <v>44866</v>
      </c>
      <c r="Y3475" s="29" t="s">
        <v>33</v>
      </c>
    </row>
    <row r="3476" spans="1:25" x14ac:dyDescent="0.25">
      <c r="A3476" s="28" t="s">
        <v>2515</v>
      </c>
      <c r="B3476" s="29" t="s">
        <v>2516</v>
      </c>
      <c r="C3476" s="29" t="s">
        <v>1625</v>
      </c>
      <c r="D3476" s="29" t="s">
        <v>1626</v>
      </c>
      <c r="E3476" s="29" t="s">
        <v>1626</v>
      </c>
      <c r="F3476" s="29" t="s">
        <v>1627</v>
      </c>
      <c r="G3476" s="29" t="s">
        <v>1975</v>
      </c>
      <c r="H3476" s="30">
        <v>44866</v>
      </c>
      <c r="I3476" s="30">
        <v>46022</v>
      </c>
      <c r="J3476" s="30" t="s">
        <v>1921</v>
      </c>
      <c r="K3476" s="29" t="s">
        <v>2517</v>
      </c>
      <c r="L3476" s="29" t="s">
        <v>2518</v>
      </c>
      <c r="M3476" s="29" t="s">
        <v>1978</v>
      </c>
      <c r="N3476" s="29" t="s">
        <v>1986</v>
      </c>
      <c r="O3476" s="29" t="s">
        <v>1987</v>
      </c>
      <c r="P3476" s="29" t="s">
        <v>1981</v>
      </c>
      <c r="Q3476" s="29" t="s">
        <v>1982</v>
      </c>
      <c r="R3476" s="30">
        <v>44866</v>
      </c>
      <c r="S3476" s="30"/>
      <c r="T3476" s="30">
        <v>44986</v>
      </c>
      <c r="U3476" s="30"/>
      <c r="V3476" s="29" t="s">
        <v>2000</v>
      </c>
      <c r="W3476" s="29" t="s">
        <v>2001</v>
      </c>
      <c r="X3476" s="30">
        <v>44866</v>
      </c>
      <c r="Y3476" s="29" t="s">
        <v>33</v>
      </c>
    </row>
    <row r="3477" spans="1:25" x14ac:dyDescent="0.25">
      <c r="A3477" s="28" t="s">
        <v>2515</v>
      </c>
      <c r="B3477" s="29" t="s">
        <v>2516</v>
      </c>
      <c r="C3477" s="29" t="s">
        <v>1625</v>
      </c>
      <c r="D3477" s="29" t="s">
        <v>1626</v>
      </c>
      <c r="E3477" s="29" t="s">
        <v>1626</v>
      </c>
      <c r="F3477" s="29" t="s">
        <v>1627</v>
      </c>
      <c r="G3477" s="29" t="s">
        <v>1975</v>
      </c>
      <c r="H3477" s="30">
        <v>44866</v>
      </c>
      <c r="I3477" s="30">
        <v>46022</v>
      </c>
      <c r="J3477" s="30" t="s">
        <v>1921</v>
      </c>
      <c r="K3477" s="29" t="s">
        <v>2517</v>
      </c>
      <c r="L3477" s="29" t="s">
        <v>2518</v>
      </c>
      <c r="M3477" s="29" t="s">
        <v>1978</v>
      </c>
      <c r="N3477" s="29" t="s">
        <v>1988</v>
      </c>
      <c r="O3477" s="29" t="s">
        <v>1989</v>
      </c>
      <c r="P3477" s="29" t="s">
        <v>1981</v>
      </c>
      <c r="Q3477" s="29" t="s">
        <v>1982</v>
      </c>
      <c r="R3477" s="30">
        <v>44896</v>
      </c>
      <c r="S3477" s="30"/>
      <c r="T3477" s="30">
        <v>45017</v>
      </c>
      <c r="U3477" s="30"/>
      <c r="V3477" s="29" t="s">
        <v>2000</v>
      </c>
      <c r="W3477" s="29" t="s">
        <v>2001</v>
      </c>
      <c r="X3477" s="30">
        <v>44866</v>
      </c>
      <c r="Y3477" s="29" t="s">
        <v>33</v>
      </c>
    </row>
    <row r="3478" spans="1:25" x14ac:dyDescent="0.25">
      <c r="A3478" s="28" t="s">
        <v>2515</v>
      </c>
      <c r="B3478" s="29" t="s">
        <v>2516</v>
      </c>
      <c r="C3478" s="29" t="s">
        <v>1625</v>
      </c>
      <c r="D3478" s="29" t="s">
        <v>1626</v>
      </c>
      <c r="E3478" s="29" t="s">
        <v>1626</v>
      </c>
      <c r="F3478" s="29" t="s">
        <v>1627</v>
      </c>
      <c r="G3478" s="29" t="s">
        <v>1975</v>
      </c>
      <c r="H3478" s="30">
        <v>44866</v>
      </c>
      <c r="I3478" s="30">
        <v>46022</v>
      </c>
      <c r="J3478" s="30" t="s">
        <v>1921</v>
      </c>
      <c r="K3478" s="29" t="s">
        <v>2517</v>
      </c>
      <c r="L3478" s="29" t="s">
        <v>2518</v>
      </c>
      <c r="M3478" s="29" t="s">
        <v>1978</v>
      </c>
      <c r="N3478" s="29" t="s">
        <v>1990</v>
      </c>
      <c r="O3478" s="29" t="s">
        <v>1991</v>
      </c>
      <c r="P3478" s="29" t="s">
        <v>1981</v>
      </c>
      <c r="Q3478" s="29" t="s">
        <v>1982</v>
      </c>
      <c r="R3478" s="30">
        <v>45017</v>
      </c>
      <c r="S3478" s="30"/>
      <c r="T3478" s="30">
        <v>45078</v>
      </c>
      <c r="U3478" s="30"/>
      <c r="V3478" s="29" t="s">
        <v>2000</v>
      </c>
      <c r="W3478" s="29" t="s">
        <v>2001</v>
      </c>
      <c r="X3478" s="30">
        <v>44866</v>
      </c>
      <c r="Y3478" s="29" t="s">
        <v>33</v>
      </c>
    </row>
    <row r="3479" spans="1:25" x14ac:dyDescent="0.25">
      <c r="A3479" s="28" t="s">
        <v>2515</v>
      </c>
      <c r="B3479" s="29" t="s">
        <v>2516</v>
      </c>
      <c r="C3479" s="29" t="s">
        <v>1625</v>
      </c>
      <c r="D3479" s="29" t="s">
        <v>1626</v>
      </c>
      <c r="E3479" s="29" t="s">
        <v>1626</v>
      </c>
      <c r="F3479" s="29" t="s">
        <v>1627</v>
      </c>
      <c r="G3479" s="29" t="s">
        <v>1975</v>
      </c>
      <c r="H3479" s="30">
        <v>44866</v>
      </c>
      <c r="I3479" s="30">
        <v>46022</v>
      </c>
      <c r="J3479" s="30" t="s">
        <v>1921</v>
      </c>
      <c r="K3479" s="29" t="s">
        <v>2517</v>
      </c>
      <c r="L3479" s="29" t="s">
        <v>2518</v>
      </c>
      <c r="M3479" s="29" t="s">
        <v>1978</v>
      </c>
      <c r="N3479" s="29" t="s">
        <v>1992</v>
      </c>
      <c r="O3479" s="29" t="s">
        <v>1993</v>
      </c>
      <c r="P3479" s="29" t="s">
        <v>1981</v>
      </c>
      <c r="Q3479" s="29" t="s">
        <v>1982</v>
      </c>
      <c r="R3479" s="30">
        <v>45139</v>
      </c>
      <c r="S3479" s="30"/>
      <c r="T3479" s="30">
        <v>45170</v>
      </c>
      <c r="U3479" s="30"/>
      <c r="V3479" s="29" t="s">
        <v>2000</v>
      </c>
      <c r="W3479" s="29" t="s">
        <v>2001</v>
      </c>
      <c r="X3479" s="30">
        <v>44866</v>
      </c>
      <c r="Y3479" s="29" t="s">
        <v>33</v>
      </c>
    </row>
    <row r="3480" spans="1:25" x14ac:dyDescent="0.25">
      <c r="A3480" s="28" t="s">
        <v>2515</v>
      </c>
      <c r="B3480" s="29" t="s">
        <v>2516</v>
      </c>
      <c r="C3480" s="29" t="s">
        <v>1625</v>
      </c>
      <c r="D3480" s="29" t="s">
        <v>1626</v>
      </c>
      <c r="E3480" s="29" t="s">
        <v>1626</v>
      </c>
      <c r="F3480" s="29" t="s">
        <v>1627</v>
      </c>
      <c r="G3480" s="29" t="s">
        <v>1975</v>
      </c>
      <c r="H3480" s="30">
        <v>44866</v>
      </c>
      <c r="I3480" s="30">
        <v>46022</v>
      </c>
      <c r="J3480" s="30" t="s">
        <v>1921</v>
      </c>
      <c r="K3480" s="29" t="s">
        <v>2517</v>
      </c>
      <c r="L3480" s="29" t="s">
        <v>2518</v>
      </c>
      <c r="M3480" s="29" t="s">
        <v>1978</v>
      </c>
      <c r="N3480" s="29" t="s">
        <v>1994</v>
      </c>
      <c r="O3480" s="29" t="s">
        <v>1995</v>
      </c>
      <c r="P3480" s="29" t="s">
        <v>1981</v>
      </c>
      <c r="Q3480" s="29" t="s">
        <v>1982</v>
      </c>
      <c r="R3480" s="30">
        <v>45170</v>
      </c>
      <c r="S3480" s="30"/>
      <c r="T3480" s="30">
        <v>45536</v>
      </c>
      <c r="U3480" s="30"/>
      <c r="V3480" s="29" t="s">
        <v>2000</v>
      </c>
      <c r="W3480" s="29" t="s">
        <v>2001</v>
      </c>
      <c r="X3480" s="30">
        <v>44866</v>
      </c>
      <c r="Y3480" s="29" t="s">
        <v>33</v>
      </c>
    </row>
    <row r="3481" spans="1:25" x14ac:dyDescent="0.25">
      <c r="A3481" s="28" t="s">
        <v>2515</v>
      </c>
      <c r="B3481" s="29" t="s">
        <v>2516</v>
      </c>
      <c r="C3481" s="29" t="s">
        <v>1625</v>
      </c>
      <c r="D3481" s="29" t="s">
        <v>1626</v>
      </c>
      <c r="E3481" s="29" t="s">
        <v>1626</v>
      </c>
      <c r="F3481" s="29" t="s">
        <v>1627</v>
      </c>
      <c r="G3481" s="29" t="s">
        <v>1975</v>
      </c>
      <c r="H3481" s="30">
        <v>44866</v>
      </c>
      <c r="I3481" s="30">
        <v>46022</v>
      </c>
      <c r="J3481" s="30" t="s">
        <v>1921</v>
      </c>
      <c r="K3481" s="29" t="s">
        <v>2517</v>
      </c>
      <c r="L3481" s="29" t="s">
        <v>2518</v>
      </c>
      <c r="M3481" s="29" t="s">
        <v>1978</v>
      </c>
      <c r="N3481" s="29" t="s">
        <v>1996</v>
      </c>
      <c r="O3481" s="29" t="s">
        <v>1997</v>
      </c>
      <c r="P3481" s="29" t="s">
        <v>1981</v>
      </c>
      <c r="Q3481" s="29" t="s">
        <v>1982</v>
      </c>
      <c r="R3481" s="30">
        <v>45536</v>
      </c>
      <c r="S3481" s="30"/>
      <c r="T3481" s="30">
        <v>45627</v>
      </c>
      <c r="U3481" s="30"/>
      <c r="V3481" s="29" t="s">
        <v>2000</v>
      </c>
      <c r="W3481" s="29" t="s">
        <v>2001</v>
      </c>
      <c r="X3481" s="30">
        <v>44866</v>
      </c>
      <c r="Y3481" s="29" t="s">
        <v>33</v>
      </c>
    </row>
    <row r="3482" spans="1:25" x14ac:dyDescent="0.25">
      <c r="A3482" s="28" t="s">
        <v>1973</v>
      </c>
      <c r="B3482" s="29" t="s">
        <v>1974</v>
      </c>
      <c r="C3482" s="29" t="s">
        <v>119</v>
      </c>
      <c r="D3482" s="29" t="s">
        <v>120</v>
      </c>
      <c r="E3482" s="29" t="s">
        <v>120</v>
      </c>
      <c r="F3482" s="29" t="s">
        <v>121</v>
      </c>
      <c r="G3482" s="29" t="s">
        <v>1975</v>
      </c>
      <c r="H3482" s="30">
        <v>44439</v>
      </c>
      <c r="I3482" s="30">
        <v>45657</v>
      </c>
      <c r="J3482" s="30" t="s">
        <v>1921</v>
      </c>
      <c r="K3482" s="29" t="s">
        <v>1976</v>
      </c>
      <c r="L3482" s="29" t="s">
        <v>1977</v>
      </c>
      <c r="M3482" s="29" t="s">
        <v>1978</v>
      </c>
      <c r="N3482" s="29" t="s">
        <v>1979</v>
      </c>
      <c r="O3482" s="29" t="s">
        <v>1980</v>
      </c>
      <c r="P3482" s="29" t="s">
        <v>1981</v>
      </c>
      <c r="Q3482" s="29" t="s">
        <v>1982</v>
      </c>
      <c r="R3482" s="30">
        <v>45691</v>
      </c>
      <c r="S3482" s="30">
        <v>45706</v>
      </c>
      <c r="T3482" s="30">
        <v>45734</v>
      </c>
      <c r="U3482" s="30"/>
      <c r="V3482" s="29" t="s">
        <v>2000</v>
      </c>
      <c r="W3482" s="29" t="s">
        <v>2001</v>
      </c>
      <c r="X3482" s="30">
        <v>44740</v>
      </c>
      <c r="Y3482" s="29" t="s">
        <v>1985</v>
      </c>
    </row>
    <row r="3483" spans="1:25" x14ac:dyDescent="0.25">
      <c r="A3483" s="28" t="s">
        <v>1973</v>
      </c>
      <c r="B3483" s="29" t="s">
        <v>1974</v>
      </c>
      <c r="C3483" s="29" t="s">
        <v>119</v>
      </c>
      <c r="D3483" s="29" t="s">
        <v>120</v>
      </c>
      <c r="E3483" s="29" t="s">
        <v>120</v>
      </c>
      <c r="F3483" s="29" t="s">
        <v>121</v>
      </c>
      <c r="G3483" s="29" t="s">
        <v>1975</v>
      </c>
      <c r="H3483" s="30">
        <v>44439</v>
      </c>
      <c r="I3483" s="30">
        <v>45657</v>
      </c>
      <c r="J3483" s="30" t="s">
        <v>1921</v>
      </c>
      <c r="K3483" s="29" t="s">
        <v>1976</v>
      </c>
      <c r="L3483" s="29" t="s">
        <v>1977</v>
      </c>
      <c r="M3483" s="29" t="s">
        <v>1978</v>
      </c>
      <c r="N3483" s="29" t="s">
        <v>1986</v>
      </c>
      <c r="O3483" s="29" t="s">
        <v>1987</v>
      </c>
      <c r="P3483" s="29" t="s">
        <v>1981</v>
      </c>
      <c r="Q3483" s="29" t="s">
        <v>1982</v>
      </c>
      <c r="R3483" s="30">
        <v>45691</v>
      </c>
      <c r="S3483" s="30">
        <v>45706</v>
      </c>
      <c r="T3483" s="30">
        <v>45734</v>
      </c>
      <c r="U3483" s="30"/>
      <c r="V3483" s="29" t="s">
        <v>2000</v>
      </c>
      <c r="W3483" s="29" t="s">
        <v>2001</v>
      </c>
      <c r="X3483" s="30">
        <v>44740</v>
      </c>
      <c r="Y3483" s="29" t="s">
        <v>1985</v>
      </c>
    </row>
    <row r="3484" spans="1:25" x14ac:dyDescent="0.25">
      <c r="A3484" s="28" t="s">
        <v>1973</v>
      </c>
      <c r="B3484" s="29" t="s">
        <v>1974</v>
      </c>
      <c r="C3484" s="29" t="s">
        <v>119</v>
      </c>
      <c r="D3484" s="29" t="s">
        <v>120</v>
      </c>
      <c r="E3484" s="29" t="s">
        <v>120</v>
      </c>
      <c r="F3484" s="29" t="s">
        <v>121</v>
      </c>
      <c r="G3484" s="29" t="s">
        <v>1975</v>
      </c>
      <c r="H3484" s="30">
        <v>44439</v>
      </c>
      <c r="I3484" s="30">
        <v>45657</v>
      </c>
      <c r="J3484" s="30" t="s">
        <v>1921</v>
      </c>
      <c r="K3484" s="29" t="s">
        <v>1976</v>
      </c>
      <c r="L3484" s="29" t="s">
        <v>1977</v>
      </c>
      <c r="M3484" s="29" t="s">
        <v>1978</v>
      </c>
      <c r="N3484" s="29" t="s">
        <v>1988</v>
      </c>
      <c r="O3484" s="29" t="s">
        <v>1989</v>
      </c>
      <c r="P3484" s="29" t="s">
        <v>1981</v>
      </c>
      <c r="Q3484" s="29" t="s">
        <v>1982</v>
      </c>
      <c r="R3484" s="30">
        <v>45691</v>
      </c>
      <c r="S3484" s="30">
        <v>45706</v>
      </c>
      <c r="T3484" s="30">
        <v>45734</v>
      </c>
      <c r="U3484" s="30"/>
      <c r="V3484" s="29" t="s">
        <v>2000</v>
      </c>
      <c r="W3484" s="29" t="s">
        <v>2001</v>
      </c>
      <c r="X3484" s="30">
        <v>44740</v>
      </c>
      <c r="Y3484" s="29" t="s">
        <v>1985</v>
      </c>
    </row>
    <row r="3485" spans="1:25" x14ac:dyDescent="0.25">
      <c r="A3485" s="28" t="s">
        <v>1973</v>
      </c>
      <c r="B3485" s="29" t="s">
        <v>1974</v>
      </c>
      <c r="C3485" s="29" t="s">
        <v>119</v>
      </c>
      <c r="D3485" s="29" t="s">
        <v>120</v>
      </c>
      <c r="E3485" s="29" t="s">
        <v>120</v>
      </c>
      <c r="F3485" s="29" t="s">
        <v>121</v>
      </c>
      <c r="G3485" s="29" t="s">
        <v>1975</v>
      </c>
      <c r="H3485" s="30">
        <v>44439</v>
      </c>
      <c r="I3485" s="30">
        <v>45657</v>
      </c>
      <c r="J3485" s="30" t="s">
        <v>1921</v>
      </c>
      <c r="K3485" s="29" t="s">
        <v>1976</v>
      </c>
      <c r="L3485" s="29" t="s">
        <v>1977</v>
      </c>
      <c r="M3485" s="29" t="s">
        <v>1978</v>
      </c>
      <c r="N3485" s="29" t="s">
        <v>1990</v>
      </c>
      <c r="O3485" s="29" t="s">
        <v>1991</v>
      </c>
      <c r="P3485" s="29" t="s">
        <v>1981</v>
      </c>
      <c r="Q3485" s="29" t="s">
        <v>1982</v>
      </c>
      <c r="R3485" s="30">
        <v>45751</v>
      </c>
      <c r="S3485" s="30"/>
      <c r="T3485" s="30">
        <v>45842</v>
      </c>
      <c r="U3485" s="30"/>
      <c r="V3485" s="29" t="s">
        <v>2000</v>
      </c>
      <c r="W3485" s="29" t="s">
        <v>2001</v>
      </c>
      <c r="X3485" s="30">
        <v>44740</v>
      </c>
      <c r="Y3485" s="29" t="s">
        <v>1985</v>
      </c>
    </row>
    <row r="3486" spans="1:25" x14ac:dyDescent="0.25">
      <c r="A3486" s="28" t="s">
        <v>1973</v>
      </c>
      <c r="B3486" s="29" t="s">
        <v>1974</v>
      </c>
      <c r="C3486" s="29" t="s">
        <v>119</v>
      </c>
      <c r="D3486" s="29" t="s">
        <v>120</v>
      </c>
      <c r="E3486" s="29" t="s">
        <v>120</v>
      </c>
      <c r="F3486" s="29" t="s">
        <v>121</v>
      </c>
      <c r="G3486" s="29" t="s">
        <v>1975</v>
      </c>
      <c r="H3486" s="30">
        <v>44439</v>
      </c>
      <c r="I3486" s="30">
        <v>45657</v>
      </c>
      <c r="J3486" s="30" t="s">
        <v>1921</v>
      </c>
      <c r="K3486" s="29" t="s">
        <v>1976</v>
      </c>
      <c r="L3486" s="29" t="s">
        <v>1977</v>
      </c>
      <c r="M3486" s="29" t="s">
        <v>1978</v>
      </c>
      <c r="N3486" s="29" t="s">
        <v>1992</v>
      </c>
      <c r="O3486" s="29" t="s">
        <v>1993</v>
      </c>
      <c r="P3486" s="29" t="s">
        <v>1981</v>
      </c>
      <c r="Q3486" s="29" t="s">
        <v>1982</v>
      </c>
      <c r="R3486" s="30">
        <v>45965</v>
      </c>
      <c r="S3486" s="30"/>
      <c r="T3486" s="30">
        <v>46001</v>
      </c>
      <c r="U3486" s="30"/>
      <c r="V3486" s="29" t="s">
        <v>2000</v>
      </c>
      <c r="W3486" s="29" t="s">
        <v>2001</v>
      </c>
      <c r="X3486" s="30">
        <v>44740</v>
      </c>
      <c r="Y3486" s="29" t="s">
        <v>1985</v>
      </c>
    </row>
    <row r="3487" spans="1:25" x14ac:dyDescent="0.25">
      <c r="A3487" s="28" t="s">
        <v>1973</v>
      </c>
      <c r="B3487" s="29" t="s">
        <v>1974</v>
      </c>
      <c r="C3487" s="29" t="s">
        <v>119</v>
      </c>
      <c r="D3487" s="29" t="s">
        <v>120</v>
      </c>
      <c r="E3487" s="29" t="s">
        <v>120</v>
      </c>
      <c r="F3487" s="29" t="s">
        <v>121</v>
      </c>
      <c r="G3487" s="29" t="s">
        <v>1975</v>
      </c>
      <c r="H3487" s="30">
        <v>44439</v>
      </c>
      <c r="I3487" s="30">
        <v>45657</v>
      </c>
      <c r="J3487" s="30" t="s">
        <v>1921</v>
      </c>
      <c r="K3487" s="29" t="s">
        <v>1976</v>
      </c>
      <c r="L3487" s="29" t="s">
        <v>1977</v>
      </c>
      <c r="M3487" s="29" t="s">
        <v>1978</v>
      </c>
      <c r="N3487" s="29" t="s">
        <v>1994</v>
      </c>
      <c r="O3487" s="29" t="s">
        <v>1995</v>
      </c>
      <c r="P3487" s="29" t="s">
        <v>1981</v>
      </c>
      <c r="Q3487" s="29" t="s">
        <v>1982</v>
      </c>
      <c r="R3487" s="30">
        <v>46002</v>
      </c>
      <c r="S3487" s="30"/>
      <c r="T3487" s="30">
        <v>46305</v>
      </c>
      <c r="U3487" s="30"/>
      <c r="V3487" s="29" t="s">
        <v>2000</v>
      </c>
      <c r="W3487" s="29" t="s">
        <v>2001</v>
      </c>
      <c r="X3487" s="30">
        <v>44740</v>
      </c>
      <c r="Y3487" s="29" t="s">
        <v>1985</v>
      </c>
    </row>
    <row r="3488" spans="1:25" x14ac:dyDescent="0.25">
      <c r="A3488" s="28" t="s">
        <v>1973</v>
      </c>
      <c r="B3488" s="29" t="s">
        <v>1974</v>
      </c>
      <c r="C3488" s="29" t="s">
        <v>119</v>
      </c>
      <c r="D3488" s="29" t="s">
        <v>120</v>
      </c>
      <c r="E3488" s="29" t="s">
        <v>120</v>
      </c>
      <c r="F3488" s="29" t="s">
        <v>121</v>
      </c>
      <c r="G3488" s="29" t="s">
        <v>1975</v>
      </c>
      <c r="H3488" s="30">
        <v>44439</v>
      </c>
      <c r="I3488" s="30">
        <v>45657</v>
      </c>
      <c r="J3488" s="30" t="s">
        <v>1921</v>
      </c>
      <c r="K3488" s="29" t="s">
        <v>1976</v>
      </c>
      <c r="L3488" s="29" t="s">
        <v>1977</v>
      </c>
      <c r="M3488" s="29" t="s">
        <v>1978</v>
      </c>
      <c r="N3488" s="29" t="s">
        <v>1996</v>
      </c>
      <c r="O3488" s="29" t="s">
        <v>1997</v>
      </c>
      <c r="P3488" s="29" t="s">
        <v>1981</v>
      </c>
      <c r="Q3488" s="29" t="s">
        <v>1982</v>
      </c>
      <c r="R3488" s="30">
        <v>46306</v>
      </c>
      <c r="S3488" s="30"/>
      <c r="T3488" s="30">
        <v>46387</v>
      </c>
      <c r="U3488" s="30"/>
      <c r="V3488" s="29" t="s">
        <v>2000</v>
      </c>
      <c r="W3488" s="29" t="s">
        <v>2001</v>
      </c>
      <c r="X3488" s="30">
        <v>44740</v>
      </c>
      <c r="Y3488" s="29" t="s">
        <v>1985</v>
      </c>
    </row>
    <row r="3489" spans="1:25" x14ac:dyDescent="0.25">
      <c r="A3489" s="28" t="s">
        <v>2515</v>
      </c>
      <c r="B3489" s="29" t="s">
        <v>2516</v>
      </c>
      <c r="C3489" s="29" t="s">
        <v>1628</v>
      </c>
      <c r="D3489" s="29" t="s">
        <v>1629</v>
      </c>
      <c r="E3489" s="29" t="s">
        <v>1629</v>
      </c>
      <c r="F3489" s="29" t="s">
        <v>1630</v>
      </c>
      <c r="G3489" s="29" t="s">
        <v>1975</v>
      </c>
      <c r="H3489" s="30">
        <v>44496</v>
      </c>
      <c r="I3489" s="30">
        <v>45893</v>
      </c>
      <c r="J3489" s="30" t="s">
        <v>1921</v>
      </c>
      <c r="K3489" s="29" t="s">
        <v>2517</v>
      </c>
      <c r="L3489" s="29" t="s">
        <v>2518</v>
      </c>
      <c r="M3489" s="29" t="s">
        <v>1978</v>
      </c>
      <c r="N3489" s="29" t="s">
        <v>1979</v>
      </c>
      <c r="O3489" s="29" t="s">
        <v>1980</v>
      </c>
      <c r="P3489" s="29" t="s">
        <v>1981</v>
      </c>
      <c r="Q3489" s="29" t="s">
        <v>1982</v>
      </c>
      <c r="R3489" s="30">
        <v>44470</v>
      </c>
      <c r="S3489" s="30">
        <v>44470</v>
      </c>
      <c r="T3489" s="30">
        <v>44498</v>
      </c>
      <c r="U3489" s="30">
        <v>44498</v>
      </c>
      <c r="V3489" s="29" t="s">
        <v>2000</v>
      </c>
      <c r="W3489" s="29" t="s">
        <v>2001</v>
      </c>
      <c r="X3489" s="30">
        <v>44496</v>
      </c>
      <c r="Y3489" s="29" t="s">
        <v>1985</v>
      </c>
    </row>
    <row r="3490" spans="1:25" x14ac:dyDescent="0.25">
      <c r="A3490" s="28" t="s">
        <v>2515</v>
      </c>
      <c r="B3490" s="29" t="s">
        <v>2516</v>
      </c>
      <c r="C3490" s="29" t="s">
        <v>1628</v>
      </c>
      <c r="D3490" s="29" t="s">
        <v>1629</v>
      </c>
      <c r="E3490" s="29" t="s">
        <v>1629</v>
      </c>
      <c r="F3490" s="29" t="s">
        <v>1630</v>
      </c>
      <c r="G3490" s="29" t="s">
        <v>1975</v>
      </c>
      <c r="H3490" s="30">
        <v>44496</v>
      </c>
      <c r="I3490" s="30">
        <v>45893</v>
      </c>
      <c r="J3490" s="30" t="s">
        <v>1921</v>
      </c>
      <c r="K3490" s="29" t="s">
        <v>2517</v>
      </c>
      <c r="L3490" s="29" t="s">
        <v>2518</v>
      </c>
      <c r="M3490" s="29" t="s">
        <v>1978</v>
      </c>
      <c r="N3490" s="29" t="s">
        <v>1986</v>
      </c>
      <c r="O3490" s="29" t="s">
        <v>1987</v>
      </c>
      <c r="P3490" s="29" t="s">
        <v>1981</v>
      </c>
      <c r="Q3490" s="29" t="s">
        <v>1982</v>
      </c>
      <c r="R3490" s="30">
        <v>44501</v>
      </c>
      <c r="S3490" s="30">
        <v>44501</v>
      </c>
      <c r="T3490" s="30">
        <v>45107</v>
      </c>
      <c r="U3490" s="30">
        <v>45107</v>
      </c>
      <c r="V3490" s="29" t="s">
        <v>2000</v>
      </c>
      <c r="W3490" s="29" t="s">
        <v>2001</v>
      </c>
      <c r="X3490" s="30">
        <v>44496</v>
      </c>
      <c r="Y3490" s="29" t="s">
        <v>1985</v>
      </c>
    </row>
    <row r="3491" spans="1:25" x14ac:dyDescent="0.25">
      <c r="A3491" s="28" t="s">
        <v>2515</v>
      </c>
      <c r="B3491" s="29" t="s">
        <v>2516</v>
      </c>
      <c r="C3491" s="29" t="s">
        <v>1628</v>
      </c>
      <c r="D3491" s="29" t="s">
        <v>1629</v>
      </c>
      <c r="E3491" s="29" t="s">
        <v>1629</v>
      </c>
      <c r="F3491" s="29" t="s">
        <v>1630</v>
      </c>
      <c r="G3491" s="29" t="s">
        <v>1975</v>
      </c>
      <c r="H3491" s="30">
        <v>44496</v>
      </c>
      <c r="I3491" s="30">
        <v>45893</v>
      </c>
      <c r="J3491" s="30" t="s">
        <v>1921</v>
      </c>
      <c r="K3491" s="29" t="s">
        <v>2517</v>
      </c>
      <c r="L3491" s="29" t="s">
        <v>2518</v>
      </c>
      <c r="M3491" s="29" t="s">
        <v>1978</v>
      </c>
      <c r="N3491" s="29" t="s">
        <v>1988</v>
      </c>
      <c r="O3491" s="29" t="s">
        <v>1989</v>
      </c>
      <c r="P3491" s="29" t="s">
        <v>1981</v>
      </c>
      <c r="Q3491" s="29" t="s">
        <v>1982</v>
      </c>
      <c r="R3491" s="30">
        <v>45108</v>
      </c>
      <c r="S3491" s="30">
        <v>45108</v>
      </c>
      <c r="T3491" s="30">
        <v>45504</v>
      </c>
      <c r="U3491" s="30"/>
      <c r="V3491" s="29" t="s">
        <v>2000</v>
      </c>
      <c r="W3491" s="29" t="s">
        <v>2001</v>
      </c>
      <c r="X3491" s="30">
        <v>44496</v>
      </c>
      <c r="Y3491" s="29" t="s">
        <v>1985</v>
      </c>
    </row>
    <row r="3492" spans="1:25" x14ac:dyDescent="0.25">
      <c r="A3492" s="28" t="s">
        <v>2515</v>
      </c>
      <c r="B3492" s="29" t="s">
        <v>2516</v>
      </c>
      <c r="C3492" s="29" t="s">
        <v>1628</v>
      </c>
      <c r="D3492" s="29" t="s">
        <v>1629</v>
      </c>
      <c r="E3492" s="29" t="s">
        <v>1629</v>
      </c>
      <c r="F3492" s="29" t="s">
        <v>1630</v>
      </c>
      <c r="G3492" s="29" t="s">
        <v>1975</v>
      </c>
      <c r="H3492" s="30">
        <v>44496</v>
      </c>
      <c r="I3492" s="30">
        <v>45893</v>
      </c>
      <c r="J3492" s="30" t="s">
        <v>1921</v>
      </c>
      <c r="K3492" s="29" t="s">
        <v>2517</v>
      </c>
      <c r="L3492" s="29" t="s">
        <v>2518</v>
      </c>
      <c r="M3492" s="29" t="s">
        <v>1978</v>
      </c>
      <c r="N3492" s="29" t="s">
        <v>1990</v>
      </c>
      <c r="O3492" s="29" t="s">
        <v>1991</v>
      </c>
      <c r="P3492" s="29" t="s">
        <v>1981</v>
      </c>
      <c r="Q3492" s="29" t="s">
        <v>1982</v>
      </c>
      <c r="R3492" s="30">
        <v>45505</v>
      </c>
      <c r="S3492" s="30"/>
      <c r="T3492" s="30">
        <v>45597</v>
      </c>
      <c r="U3492" s="30"/>
      <c r="V3492" s="29" t="s">
        <v>2000</v>
      </c>
      <c r="W3492" s="29" t="s">
        <v>2001</v>
      </c>
      <c r="X3492" s="30">
        <v>44496</v>
      </c>
      <c r="Y3492" s="29" t="s">
        <v>1985</v>
      </c>
    </row>
    <row r="3493" spans="1:25" x14ac:dyDescent="0.25">
      <c r="A3493" s="28" t="s">
        <v>2515</v>
      </c>
      <c r="B3493" s="29" t="s">
        <v>2516</v>
      </c>
      <c r="C3493" s="29" t="s">
        <v>1628</v>
      </c>
      <c r="D3493" s="29" t="s">
        <v>1629</v>
      </c>
      <c r="E3493" s="29" t="s">
        <v>1629</v>
      </c>
      <c r="F3493" s="29" t="s">
        <v>1630</v>
      </c>
      <c r="G3493" s="29" t="s">
        <v>1975</v>
      </c>
      <c r="H3493" s="30">
        <v>44496</v>
      </c>
      <c r="I3493" s="30">
        <v>45893</v>
      </c>
      <c r="J3493" s="30" t="s">
        <v>1921</v>
      </c>
      <c r="K3493" s="29" t="s">
        <v>2517</v>
      </c>
      <c r="L3493" s="29" t="s">
        <v>2518</v>
      </c>
      <c r="M3493" s="29" t="s">
        <v>1978</v>
      </c>
      <c r="N3493" s="29" t="s">
        <v>1992</v>
      </c>
      <c r="O3493" s="29" t="s">
        <v>1993</v>
      </c>
      <c r="P3493" s="29" t="s">
        <v>1981</v>
      </c>
      <c r="Q3493" s="29" t="s">
        <v>1982</v>
      </c>
      <c r="R3493" s="30">
        <v>45598</v>
      </c>
      <c r="S3493" s="30"/>
      <c r="T3493" s="30">
        <v>45691</v>
      </c>
      <c r="U3493" s="30"/>
      <c r="V3493" s="29" t="s">
        <v>2000</v>
      </c>
      <c r="W3493" s="29" t="s">
        <v>2001</v>
      </c>
      <c r="X3493" s="30">
        <v>44496</v>
      </c>
      <c r="Y3493" s="29" t="s">
        <v>1985</v>
      </c>
    </row>
    <row r="3494" spans="1:25" x14ac:dyDescent="0.25">
      <c r="A3494" s="28" t="s">
        <v>2515</v>
      </c>
      <c r="B3494" s="29" t="s">
        <v>2516</v>
      </c>
      <c r="C3494" s="29" t="s">
        <v>1628</v>
      </c>
      <c r="D3494" s="29" t="s">
        <v>1629</v>
      </c>
      <c r="E3494" s="29" t="s">
        <v>1629</v>
      </c>
      <c r="F3494" s="29" t="s">
        <v>1630</v>
      </c>
      <c r="G3494" s="29" t="s">
        <v>1975</v>
      </c>
      <c r="H3494" s="30">
        <v>44496</v>
      </c>
      <c r="I3494" s="30">
        <v>45893</v>
      </c>
      <c r="J3494" s="30" t="s">
        <v>1921</v>
      </c>
      <c r="K3494" s="29" t="s">
        <v>2517</v>
      </c>
      <c r="L3494" s="29" t="s">
        <v>2518</v>
      </c>
      <c r="M3494" s="29" t="s">
        <v>1978</v>
      </c>
      <c r="N3494" s="29" t="s">
        <v>1994</v>
      </c>
      <c r="O3494" s="29" t="s">
        <v>1995</v>
      </c>
      <c r="P3494" s="29" t="s">
        <v>1981</v>
      </c>
      <c r="Q3494" s="29" t="s">
        <v>1982</v>
      </c>
      <c r="R3494" s="30">
        <v>45692</v>
      </c>
      <c r="S3494" s="30"/>
      <c r="T3494" s="30">
        <v>46085</v>
      </c>
      <c r="U3494" s="30"/>
      <c r="V3494" s="29" t="s">
        <v>2000</v>
      </c>
      <c r="W3494" s="29" t="s">
        <v>2001</v>
      </c>
      <c r="X3494" s="30">
        <v>44496</v>
      </c>
      <c r="Y3494" s="29" t="s">
        <v>1985</v>
      </c>
    </row>
    <row r="3495" spans="1:25" x14ac:dyDescent="0.25">
      <c r="A3495" s="28" t="s">
        <v>2515</v>
      </c>
      <c r="B3495" s="29" t="s">
        <v>2516</v>
      </c>
      <c r="C3495" s="29" t="s">
        <v>1628</v>
      </c>
      <c r="D3495" s="29" t="s">
        <v>1629</v>
      </c>
      <c r="E3495" s="29" t="s">
        <v>1629</v>
      </c>
      <c r="F3495" s="29" t="s">
        <v>1630</v>
      </c>
      <c r="G3495" s="29" t="s">
        <v>1975</v>
      </c>
      <c r="H3495" s="30">
        <v>44496</v>
      </c>
      <c r="I3495" s="30">
        <v>45893</v>
      </c>
      <c r="J3495" s="30" t="s">
        <v>1921</v>
      </c>
      <c r="K3495" s="29" t="s">
        <v>2517</v>
      </c>
      <c r="L3495" s="29" t="s">
        <v>2518</v>
      </c>
      <c r="M3495" s="29" t="s">
        <v>1978</v>
      </c>
      <c r="N3495" s="29" t="s">
        <v>1996</v>
      </c>
      <c r="O3495" s="29" t="s">
        <v>1997</v>
      </c>
      <c r="P3495" s="29" t="s">
        <v>1981</v>
      </c>
      <c r="Q3495" s="29" t="s">
        <v>1982</v>
      </c>
      <c r="R3495" s="30">
        <v>46086</v>
      </c>
      <c r="S3495" s="30"/>
      <c r="T3495" s="30">
        <v>46178</v>
      </c>
      <c r="U3495" s="30"/>
      <c r="V3495" s="29" t="s">
        <v>2000</v>
      </c>
      <c r="W3495" s="29" t="s">
        <v>2001</v>
      </c>
      <c r="X3495" s="30">
        <v>44496</v>
      </c>
      <c r="Y3495" s="29" t="s">
        <v>1985</v>
      </c>
    </row>
    <row r="3496" spans="1:25" x14ac:dyDescent="0.25">
      <c r="A3496" s="28" t="s">
        <v>2515</v>
      </c>
      <c r="B3496" s="29" t="s">
        <v>2516</v>
      </c>
      <c r="C3496" s="29" t="s">
        <v>1631</v>
      </c>
      <c r="D3496" s="29" t="s">
        <v>1632</v>
      </c>
      <c r="E3496" s="29" t="s">
        <v>1632</v>
      </c>
      <c r="F3496" s="29" t="s">
        <v>1633</v>
      </c>
      <c r="G3496" s="29" t="s">
        <v>1975</v>
      </c>
      <c r="H3496" s="30">
        <v>44496</v>
      </c>
      <c r="I3496" s="30">
        <v>44798</v>
      </c>
      <c r="J3496" s="30" t="s">
        <v>1921</v>
      </c>
      <c r="K3496" s="29" t="s">
        <v>2517</v>
      </c>
      <c r="L3496" s="29" t="s">
        <v>2518</v>
      </c>
      <c r="M3496" s="29" t="s">
        <v>1978</v>
      </c>
      <c r="N3496" s="29" t="s">
        <v>1979</v>
      </c>
      <c r="O3496" s="29" t="s">
        <v>1980</v>
      </c>
      <c r="P3496" s="29" t="s">
        <v>1981</v>
      </c>
      <c r="Q3496" s="29" t="s">
        <v>1982</v>
      </c>
      <c r="R3496" s="30">
        <v>44470</v>
      </c>
      <c r="S3496" s="30">
        <v>44470</v>
      </c>
      <c r="T3496" s="30">
        <v>44498</v>
      </c>
      <c r="U3496" s="30">
        <v>44498</v>
      </c>
      <c r="V3496" s="29" t="s">
        <v>2000</v>
      </c>
      <c r="W3496" s="29" t="s">
        <v>2001</v>
      </c>
      <c r="X3496" s="30">
        <v>44797</v>
      </c>
      <c r="Y3496" s="29" t="s">
        <v>1985</v>
      </c>
    </row>
    <row r="3497" spans="1:25" x14ac:dyDescent="0.25">
      <c r="A3497" s="28" t="s">
        <v>2515</v>
      </c>
      <c r="B3497" s="29" t="s">
        <v>2516</v>
      </c>
      <c r="C3497" s="29" t="s">
        <v>1631</v>
      </c>
      <c r="D3497" s="29" t="s">
        <v>1632</v>
      </c>
      <c r="E3497" s="29" t="s">
        <v>1632</v>
      </c>
      <c r="F3497" s="29" t="s">
        <v>1633</v>
      </c>
      <c r="G3497" s="29" t="s">
        <v>1975</v>
      </c>
      <c r="H3497" s="30">
        <v>44496</v>
      </c>
      <c r="I3497" s="30">
        <v>44798</v>
      </c>
      <c r="J3497" s="30" t="s">
        <v>1921</v>
      </c>
      <c r="K3497" s="29" t="s">
        <v>2517</v>
      </c>
      <c r="L3497" s="29" t="s">
        <v>2518</v>
      </c>
      <c r="M3497" s="29" t="s">
        <v>1978</v>
      </c>
      <c r="N3497" s="29" t="s">
        <v>1990</v>
      </c>
      <c r="O3497" s="29" t="s">
        <v>1991</v>
      </c>
      <c r="P3497" s="29" t="s">
        <v>1981</v>
      </c>
      <c r="Q3497" s="29" t="s">
        <v>1982</v>
      </c>
      <c r="R3497" s="30">
        <v>45474</v>
      </c>
      <c r="S3497" s="30"/>
      <c r="T3497" s="30">
        <v>45597</v>
      </c>
      <c r="U3497" s="30"/>
      <c r="V3497" s="29" t="s">
        <v>2000</v>
      </c>
      <c r="W3497" s="29" t="s">
        <v>2001</v>
      </c>
      <c r="X3497" s="30">
        <v>44797</v>
      </c>
      <c r="Y3497" s="29" t="s">
        <v>1985</v>
      </c>
    </row>
    <row r="3498" spans="1:25" x14ac:dyDescent="0.25">
      <c r="A3498" s="28" t="s">
        <v>2515</v>
      </c>
      <c r="B3498" s="29" t="s">
        <v>2516</v>
      </c>
      <c r="C3498" s="29" t="s">
        <v>1631</v>
      </c>
      <c r="D3498" s="29" t="s">
        <v>1632</v>
      </c>
      <c r="E3498" s="29" t="s">
        <v>1632</v>
      </c>
      <c r="F3498" s="29" t="s">
        <v>1633</v>
      </c>
      <c r="G3498" s="29" t="s">
        <v>1975</v>
      </c>
      <c r="H3498" s="30">
        <v>44496</v>
      </c>
      <c r="I3498" s="30">
        <v>44798</v>
      </c>
      <c r="J3498" s="30" t="s">
        <v>1921</v>
      </c>
      <c r="K3498" s="29" t="s">
        <v>2517</v>
      </c>
      <c r="L3498" s="29" t="s">
        <v>2518</v>
      </c>
      <c r="M3498" s="29" t="s">
        <v>1978</v>
      </c>
      <c r="N3498" s="29" t="s">
        <v>1992</v>
      </c>
      <c r="O3498" s="29" t="s">
        <v>1993</v>
      </c>
      <c r="P3498" s="29" t="s">
        <v>1981</v>
      </c>
      <c r="Q3498" s="29" t="s">
        <v>1982</v>
      </c>
      <c r="R3498" s="30">
        <v>44866</v>
      </c>
      <c r="S3498" s="30"/>
      <c r="T3498" s="30">
        <v>44926</v>
      </c>
      <c r="U3498" s="30"/>
      <c r="V3498" s="29" t="s">
        <v>2000</v>
      </c>
      <c r="W3498" s="29" t="s">
        <v>2001</v>
      </c>
      <c r="X3498" s="30">
        <v>44797</v>
      </c>
      <c r="Y3498" s="29" t="s">
        <v>1985</v>
      </c>
    </row>
    <row r="3499" spans="1:25" x14ac:dyDescent="0.25">
      <c r="A3499" s="28" t="s">
        <v>2515</v>
      </c>
      <c r="B3499" s="29" t="s">
        <v>2516</v>
      </c>
      <c r="C3499" s="29" t="s">
        <v>1631</v>
      </c>
      <c r="D3499" s="29" t="s">
        <v>1632</v>
      </c>
      <c r="E3499" s="29" t="s">
        <v>1632</v>
      </c>
      <c r="F3499" s="29" t="s">
        <v>1633</v>
      </c>
      <c r="G3499" s="29" t="s">
        <v>1975</v>
      </c>
      <c r="H3499" s="30">
        <v>44496</v>
      </c>
      <c r="I3499" s="30">
        <v>44798</v>
      </c>
      <c r="J3499" s="30" t="s">
        <v>1921</v>
      </c>
      <c r="K3499" s="29" t="s">
        <v>2517</v>
      </c>
      <c r="L3499" s="29" t="s">
        <v>2518</v>
      </c>
      <c r="M3499" s="29" t="s">
        <v>1978</v>
      </c>
      <c r="N3499" s="29" t="s">
        <v>1994</v>
      </c>
      <c r="O3499" s="29" t="s">
        <v>1995</v>
      </c>
      <c r="P3499" s="29" t="s">
        <v>1981</v>
      </c>
      <c r="Q3499" s="29" t="s">
        <v>1982</v>
      </c>
      <c r="R3499" s="30">
        <v>45692</v>
      </c>
      <c r="S3499" s="30"/>
      <c r="T3499" s="30">
        <v>45720</v>
      </c>
      <c r="U3499" s="30"/>
      <c r="V3499" s="29" t="s">
        <v>2000</v>
      </c>
      <c r="W3499" s="29" t="s">
        <v>2001</v>
      </c>
      <c r="X3499" s="30">
        <v>44797</v>
      </c>
      <c r="Y3499" s="29" t="s">
        <v>1985</v>
      </c>
    </row>
    <row r="3500" spans="1:25" x14ac:dyDescent="0.25">
      <c r="A3500" s="28" t="s">
        <v>2515</v>
      </c>
      <c r="B3500" s="29" t="s">
        <v>2516</v>
      </c>
      <c r="C3500" s="29" t="s">
        <v>1631</v>
      </c>
      <c r="D3500" s="29" t="s">
        <v>1632</v>
      </c>
      <c r="E3500" s="29" t="s">
        <v>1632</v>
      </c>
      <c r="F3500" s="29" t="s">
        <v>1633</v>
      </c>
      <c r="G3500" s="29" t="s">
        <v>1975</v>
      </c>
      <c r="H3500" s="30">
        <v>44496</v>
      </c>
      <c r="I3500" s="30">
        <v>44798</v>
      </c>
      <c r="J3500" s="30" t="s">
        <v>1921</v>
      </c>
      <c r="K3500" s="29" t="s">
        <v>2517</v>
      </c>
      <c r="L3500" s="29" t="s">
        <v>2518</v>
      </c>
      <c r="M3500" s="29" t="s">
        <v>1978</v>
      </c>
      <c r="N3500" s="29" t="s">
        <v>1996</v>
      </c>
      <c r="O3500" s="29" t="s">
        <v>1997</v>
      </c>
      <c r="P3500" s="29" t="s">
        <v>1981</v>
      </c>
      <c r="Q3500" s="29" t="s">
        <v>1982</v>
      </c>
      <c r="R3500" s="30">
        <v>45598</v>
      </c>
      <c r="S3500" s="30"/>
      <c r="T3500" s="30">
        <v>45691</v>
      </c>
      <c r="U3500" s="30"/>
      <c r="V3500" s="29" t="s">
        <v>2000</v>
      </c>
      <c r="W3500" s="29" t="s">
        <v>2001</v>
      </c>
      <c r="X3500" s="30">
        <v>44797</v>
      </c>
      <c r="Y3500" s="29" t="s">
        <v>1985</v>
      </c>
    </row>
    <row r="3501" spans="1:25" x14ac:dyDescent="0.25">
      <c r="A3501" s="28" t="s">
        <v>2515</v>
      </c>
      <c r="B3501" s="29" t="s">
        <v>2516</v>
      </c>
      <c r="C3501" s="29" t="s">
        <v>1634</v>
      </c>
      <c r="D3501" s="29" t="s">
        <v>1635</v>
      </c>
      <c r="E3501" s="29" t="s">
        <v>1635</v>
      </c>
      <c r="F3501" s="29" t="s">
        <v>1636</v>
      </c>
      <c r="G3501" s="29" t="s">
        <v>1975</v>
      </c>
      <c r="H3501" s="30">
        <v>44496</v>
      </c>
      <c r="I3501" s="30">
        <v>46265</v>
      </c>
      <c r="J3501" s="30" t="s">
        <v>1921</v>
      </c>
      <c r="K3501" s="29" t="s">
        <v>2517</v>
      </c>
      <c r="L3501" s="29" t="s">
        <v>2518</v>
      </c>
      <c r="M3501" s="29" t="s">
        <v>1978</v>
      </c>
      <c r="N3501" s="29" t="s">
        <v>1979</v>
      </c>
      <c r="O3501" s="29" t="s">
        <v>1980</v>
      </c>
      <c r="P3501" s="29" t="s">
        <v>1981</v>
      </c>
      <c r="Q3501" s="29" t="s">
        <v>1982</v>
      </c>
      <c r="R3501" s="30">
        <v>44414</v>
      </c>
      <c r="S3501" s="30">
        <v>44414</v>
      </c>
      <c r="T3501" s="30">
        <v>44496</v>
      </c>
      <c r="U3501" s="30">
        <v>44496</v>
      </c>
      <c r="V3501" s="29" t="s">
        <v>1983</v>
      </c>
      <c r="W3501" s="29" t="s">
        <v>1984</v>
      </c>
      <c r="X3501" s="30">
        <v>44496</v>
      </c>
      <c r="Y3501" s="29" t="s">
        <v>1985</v>
      </c>
    </row>
    <row r="3502" spans="1:25" x14ac:dyDescent="0.25">
      <c r="A3502" s="28" t="s">
        <v>2515</v>
      </c>
      <c r="B3502" s="29" t="s">
        <v>2516</v>
      </c>
      <c r="C3502" s="29" t="s">
        <v>1634</v>
      </c>
      <c r="D3502" s="29" t="s">
        <v>1635</v>
      </c>
      <c r="E3502" s="29" t="s">
        <v>1635</v>
      </c>
      <c r="F3502" s="29" t="s">
        <v>1636</v>
      </c>
      <c r="G3502" s="29" t="s">
        <v>1975</v>
      </c>
      <c r="H3502" s="30">
        <v>44496</v>
      </c>
      <c r="I3502" s="30">
        <v>46265</v>
      </c>
      <c r="J3502" s="30" t="s">
        <v>1921</v>
      </c>
      <c r="K3502" s="29" t="s">
        <v>2517</v>
      </c>
      <c r="L3502" s="29" t="s">
        <v>2518</v>
      </c>
      <c r="M3502" s="29" t="s">
        <v>1978</v>
      </c>
      <c r="N3502" s="29" t="s">
        <v>1986</v>
      </c>
      <c r="O3502" s="29" t="s">
        <v>1987</v>
      </c>
      <c r="P3502" s="29" t="s">
        <v>1981</v>
      </c>
      <c r="Q3502" s="29" t="s">
        <v>1982</v>
      </c>
      <c r="R3502" s="30">
        <v>44927</v>
      </c>
      <c r="S3502" s="30">
        <v>44958</v>
      </c>
      <c r="T3502" s="30">
        <v>45061</v>
      </c>
      <c r="U3502" s="30">
        <v>44985</v>
      </c>
      <c r="V3502" s="29" t="s">
        <v>1983</v>
      </c>
      <c r="W3502" s="29" t="s">
        <v>1984</v>
      </c>
      <c r="X3502" s="30">
        <v>44496</v>
      </c>
      <c r="Y3502" s="29" t="s">
        <v>1985</v>
      </c>
    </row>
    <row r="3503" spans="1:25" x14ac:dyDescent="0.25">
      <c r="A3503" s="28" t="s">
        <v>2515</v>
      </c>
      <c r="B3503" s="29" t="s">
        <v>2516</v>
      </c>
      <c r="C3503" s="29" t="s">
        <v>1634</v>
      </c>
      <c r="D3503" s="29" t="s">
        <v>1635</v>
      </c>
      <c r="E3503" s="29" t="s">
        <v>1635</v>
      </c>
      <c r="F3503" s="29" t="s">
        <v>1636</v>
      </c>
      <c r="G3503" s="29" t="s">
        <v>1975</v>
      </c>
      <c r="H3503" s="30">
        <v>44496</v>
      </c>
      <c r="I3503" s="30">
        <v>46265</v>
      </c>
      <c r="J3503" s="30" t="s">
        <v>1921</v>
      </c>
      <c r="K3503" s="29" t="s">
        <v>2517</v>
      </c>
      <c r="L3503" s="29" t="s">
        <v>2518</v>
      </c>
      <c r="M3503" s="29" t="s">
        <v>1978</v>
      </c>
      <c r="N3503" s="29" t="s">
        <v>1988</v>
      </c>
      <c r="O3503" s="29" t="s">
        <v>1989</v>
      </c>
      <c r="P3503" s="29" t="s">
        <v>1981</v>
      </c>
      <c r="Q3503" s="29" t="s">
        <v>1982</v>
      </c>
      <c r="R3503" s="30">
        <v>44986</v>
      </c>
      <c r="S3503" s="30">
        <v>44992</v>
      </c>
      <c r="T3503" s="30">
        <v>45291</v>
      </c>
      <c r="U3503" s="30">
        <v>45400</v>
      </c>
      <c r="V3503" s="29" t="s">
        <v>1983</v>
      </c>
      <c r="W3503" s="29" t="s">
        <v>1984</v>
      </c>
      <c r="X3503" s="30">
        <v>44496</v>
      </c>
      <c r="Y3503" s="29" t="s">
        <v>1985</v>
      </c>
    </row>
    <row r="3504" spans="1:25" x14ac:dyDescent="0.25">
      <c r="A3504" s="28" t="s">
        <v>2515</v>
      </c>
      <c r="B3504" s="29" t="s">
        <v>2516</v>
      </c>
      <c r="C3504" s="29" t="s">
        <v>1634</v>
      </c>
      <c r="D3504" s="29" t="s">
        <v>1635</v>
      </c>
      <c r="E3504" s="29" t="s">
        <v>1635</v>
      </c>
      <c r="F3504" s="29" t="s">
        <v>1636</v>
      </c>
      <c r="G3504" s="29" t="s">
        <v>1975</v>
      </c>
      <c r="H3504" s="30">
        <v>44496</v>
      </c>
      <c r="I3504" s="30">
        <v>46265</v>
      </c>
      <c r="J3504" s="30" t="s">
        <v>1921</v>
      </c>
      <c r="K3504" s="29" t="s">
        <v>2517</v>
      </c>
      <c r="L3504" s="29" t="s">
        <v>2518</v>
      </c>
      <c r="M3504" s="29" t="s">
        <v>1978</v>
      </c>
      <c r="N3504" s="29" t="s">
        <v>1990</v>
      </c>
      <c r="O3504" s="29" t="s">
        <v>1991</v>
      </c>
      <c r="P3504" s="29" t="s">
        <v>1981</v>
      </c>
      <c r="Q3504" s="29" t="s">
        <v>1982</v>
      </c>
      <c r="R3504" s="30">
        <v>45413</v>
      </c>
      <c r="S3504" s="30">
        <v>45601</v>
      </c>
      <c r="T3504" s="30">
        <v>45687</v>
      </c>
      <c r="U3504" s="30"/>
      <c r="V3504" s="29" t="s">
        <v>1983</v>
      </c>
      <c r="W3504" s="29" t="s">
        <v>1984</v>
      </c>
      <c r="X3504" s="30">
        <v>44496</v>
      </c>
      <c r="Y3504" s="29" t="s">
        <v>1985</v>
      </c>
    </row>
    <row r="3505" spans="1:25" x14ac:dyDescent="0.25">
      <c r="A3505" s="28" t="s">
        <v>2515</v>
      </c>
      <c r="B3505" s="29" t="s">
        <v>2516</v>
      </c>
      <c r="C3505" s="29" t="s">
        <v>1634</v>
      </c>
      <c r="D3505" s="29" t="s">
        <v>1635</v>
      </c>
      <c r="E3505" s="29" t="s">
        <v>1635</v>
      </c>
      <c r="F3505" s="29" t="s">
        <v>1636</v>
      </c>
      <c r="G3505" s="29" t="s">
        <v>1975</v>
      </c>
      <c r="H3505" s="30">
        <v>44496</v>
      </c>
      <c r="I3505" s="30">
        <v>46265</v>
      </c>
      <c r="J3505" s="30" t="s">
        <v>1921</v>
      </c>
      <c r="K3505" s="29" t="s">
        <v>2517</v>
      </c>
      <c r="L3505" s="29" t="s">
        <v>2518</v>
      </c>
      <c r="M3505" s="29" t="s">
        <v>1978</v>
      </c>
      <c r="N3505" s="29" t="s">
        <v>1992</v>
      </c>
      <c r="O3505" s="29" t="s">
        <v>1993</v>
      </c>
      <c r="P3505" s="29" t="s">
        <v>1981</v>
      </c>
      <c r="Q3505" s="29" t="s">
        <v>1982</v>
      </c>
      <c r="R3505" s="30">
        <v>45627</v>
      </c>
      <c r="S3505" s="30">
        <v>45601</v>
      </c>
      <c r="T3505" s="30">
        <v>45716</v>
      </c>
      <c r="U3505" s="30"/>
      <c r="V3505" s="29" t="s">
        <v>1983</v>
      </c>
      <c r="W3505" s="29" t="s">
        <v>1984</v>
      </c>
      <c r="X3505" s="30">
        <v>44496</v>
      </c>
      <c r="Y3505" s="29" t="s">
        <v>1985</v>
      </c>
    </row>
    <row r="3506" spans="1:25" x14ac:dyDescent="0.25">
      <c r="A3506" s="28" t="s">
        <v>2515</v>
      </c>
      <c r="B3506" s="29" t="s">
        <v>2516</v>
      </c>
      <c r="C3506" s="29" t="s">
        <v>1634</v>
      </c>
      <c r="D3506" s="29" t="s">
        <v>1635</v>
      </c>
      <c r="E3506" s="29" t="s">
        <v>1635</v>
      </c>
      <c r="F3506" s="29" t="s">
        <v>1636</v>
      </c>
      <c r="G3506" s="29" t="s">
        <v>1975</v>
      </c>
      <c r="H3506" s="30">
        <v>44496</v>
      </c>
      <c r="I3506" s="30">
        <v>46265</v>
      </c>
      <c r="J3506" s="30" t="s">
        <v>1921</v>
      </c>
      <c r="K3506" s="29" t="s">
        <v>2517</v>
      </c>
      <c r="L3506" s="29" t="s">
        <v>2518</v>
      </c>
      <c r="M3506" s="29" t="s">
        <v>1978</v>
      </c>
      <c r="N3506" s="29" t="s">
        <v>1994</v>
      </c>
      <c r="O3506" s="29" t="s">
        <v>1995</v>
      </c>
      <c r="P3506" s="29" t="s">
        <v>1981</v>
      </c>
      <c r="Q3506" s="29" t="s">
        <v>1982</v>
      </c>
      <c r="R3506" s="30">
        <v>45717</v>
      </c>
      <c r="S3506" s="30"/>
      <c r="T3506" s="30">
        <v>46173</v>
      </c>
      <c r="U3506" s="30"/>
      <c r="V3506" s="29" t="s">
        <v>1983</v>
      </c>
      <c r="W3506" s="29" t="s">
        <v>1984</v>
      </c>
      <c r="X3506" s="30">
        <v>44496</v>
      </c>
      <c r="Y3506" s="29" t="s">
        <v>1985</v>
      </c>
    </row>
    <row r="3507" spans="1:25" x14ac:dyDescent="0.25">
      <c r="A3507" s="28" t="s">
        <v>2515</v>
      </c>
      <c r="B3507" s="29" t="s">
        <v>2516</v>
      </c>
      <c r="C3507" s="29" t="s">
        <v>1634</v>
      </c>
      <c r="D3507" s="29" t="s">
        <v>1635</v>
      </c>
      <c r="E3507" s="29" t="s">
        <v>1635</v>
      </c>
      <c r="F3507" s="29" t="s">
        <v>1636</v>
      </c>
      <c r="G3507" s="29" t="s">
        <v>1975</v>
      </c>
      <c r="H3507" s="30">
        <v>44496</v>
      </c>
      <c r="I3507" s="30">
        <v>46265</v>
      </c>
      <c r="J3507" s="30" t="s">
        <v>1921</v>
      </c>
      <c r="K3507" s="29" t="s">
        <v>2517</v>
      </c>
      <c r="L3507" s="29" t="s">
        <v>2518</v>
      </c>
      <c r="M3507" s="29" t="s">
        <v>1978</v>
      </c>
      <c r="N3507" s="29" t="s">
        <v>1996</v>
      </c>
      <c r="O3507" s="29" t="s">
        <v>1997</v>
      </c>
      <c r="P3507" s="29" t="s">
        <v>1981</v>
      </c>
      <c r="Q3507" s="29" t="s">
        <v>1982</v>
      </c>
      <c r="R3507" s="30">
        <v>46174</v>
      </c>
      <c r="S3507" s="30"/>
      <c r="T3507" s="30">
        <v>46265</v>
      </c>
      <c r="U3507" s="30"/>
      <c r="V3507" s="29" t="s">
        <v>1983</v>
      </c>
      <c r="W3507" s="29" t="s">
        <v>1984</v>
      </c>
      <c r="X3507" s="30">
        <v>44496</v>
      </c>
      <c r="Y3507" s="29" t="s">
        <v>1985</v>
      </c>
    </row>
    <row r="3508" spans="1:25" x14ac:dyDescent="0.25">
      <c r="A3508" s="28" t="s">
        <v>1973</v>
      </c>
      <c r="B3508" s="29" t="s">
        <v>1974</v>
      </c>
      <c r="C3508" s="29" t="s">
        <v>122</v>
      </c>
      <c r="D3508" s="29" t="s">
        <v>123</v>
      </c>
      <c r="E3508" s="29" t="s">
        <v>123</v>
      </c>
      <c r="F3508" s="29" t="s">
        <v>124</v>
      </c>
      <c r="G3508" s="29" t="s">
        <v>1975</v>
      </c>
      <c r="H3508" s="30">
        <v>44439</v>
      </c>
      <c r="I3508" s="30">
        <v>46387</v>
      </c>
      <c r="J3508" s="30" t="s">
        <v>1921</v>
      </c>
      <c r="K3508" s="29" t="s">
        <v>1998</v>
      </c>
      <c r="L3508" s="29" t="s">
        <v>1999</v>
      </c>
      <c r="M3508" s="29" t="s">
        <v>1978</v>
      </c>
      <c r="N3508" s="29" t="s">
        <v>1979</v>
      </c>
      <c r="O3508" s="29" t="s">
        <v>1980</v>
      </c>
      <c r="P3508" s="29" t="s">
        <v>1981</v>
      </c>
      <c r="Q3508" s="29" t="s">
        <v>1982</v>
      </c>
      <c r="R3508" s="30">
        <v>44198</v>
      </c>
      <c r="S3508" s="30">
        <v>44198</v>
      </c>
      <c r="T3508" s="30">
        <v>44316</v>
      </c>
      <c r="U3508" s="30">
        <v>44316</v>
      </c>
      <c r="V3508" s="29" t="s">
        <v>2000</v>
      </c>
      <c r="W3508" s="29" t="s">
        <v>2001</v>
      </c>
      <c r="X3508" s="30">
        <v>44681</v>
      </c>
      <c r="Y3508" s="29" t="s">
        <v>1985</v>
      </c>
    </row>
    <row r="3509" spans="1:25" x14ac:dyDescent="0.25">
      <c r="A3509" s="28" t="s">
        <v>1973</v>
      </c>
      <c r="B3509" s="29" t="s">
        <v>1974</v>
      </c>
      <c r="C3509" s="29" t="s">
        <v>122</v>
      </c>
      <c r="D3509" s="29" t="s">
        <v>123</v>
      </c>
      <c r="E3509" s="29" t="s">
        <v>123</v>
      </c>
      <c r="F3509" s="29" t="s">
        <v>124</v>
      </c>
      <c r="G3509" s="29" t="s">
        <v>1975</v>
      </c>
      <c r="H3509" s="30">
        <v>44439</v>
      </c>
      <c r="I3509" s="30">
        <v>46387</v>
      </c>
      <c r="J3509" s="30" t="s">
        <v>1921</v>
      </c>
      <c r="K3509" s="29" t="s">
        <v>1998</v>
      </c>
      <c r="L3509" s="29" t="s">
        <v>1999</v>
      </c>
      <c r="M3509" s="29" t="s">
        <v>1978</v>
      </c>
      <c r="N3509" s="29" t="s">
        <v>1986</v>
      </c>
      <c r="O3509" s="29" t="s">
        <v>1987</v>
      </c>
      <c r="P3509" s="29" t="s">
        <v>1981</v>
      </c>
      <c r="Q3509" s="29" t="s">
        <v>1982</v>
      </c>
      <c r="R3509" s="30">
        <v>44705</v>
      </c>
      <c r="S3509" s="30">
        <v>44845</v>
      </c>
      <c r="T3509" s="30">
        <v>44834</v>
      </c>
      <c r="U3509" s="30">
        <v>45012</v>
      </c>
      <c r="V3509" s="29" t="s">
        <v>2000</v>
      </c>
      <c r="W3509" s="29" t="s">
        <v>2001</v>
      </c>
      <c r="X3509" s="30">
        <v>44681</v>
      </c>
      <c r="Y3509" s="29" t="s">
        <v>1985</v>
      </c>
    </row>
    <row r="3510" spans="1:25" x14ac:dyDescent="0.25">
      <c r="A3510" s="28" t="s">
        <v>1973</v>
      </c>
      <c r="B3510" s="29" t="s">
        <v>1974</v>
      </c>
      <c r="C3510" s="29" t="s">
        <v>122</v>
      </c>
      <c r="D3510" s="29" t="s">
        <v>123</v>
      </c>
      <c r="E3510" s="29" t="s">
        <v>123</v>
      </c>
      <c r="F3510" s="29" t="s">
        <v>124</v>
      </c>
      <c r="G3510" s="29" t="s">
        <v>1975</v>
      </c>
      <c r="H3510" s="30">
        <v>44439</v>
      </c>
      <c r="I3510" s="30">
        <v>46387</v>
      </c>
      <c r="J3510" s="30" t="s">
        <v>1921</v>
      </c>
      <c r="K3510" s="29" t="s">
        <v>1998</v>
      </c>
      <c r="L3510" s="29" t="s">
        <v>1999</v>
      </c>
      <c r="M3510" s="29" t="s">
        <v>1978</v>
      </c>
      <c r="N3510" s="29" t="s">
        <v>1988</v>
      </c>
      <c r="O3510" s="29" t="s">
        <v>1989</v>
      </c>
      <c r="P3510" s="29" t="s">
        <v>1981</v>
      </c>
      <c r="Q3510" s="29" t="s">
        <v>1982</v>
      </c>
      <c r="R3510" s="30">
        <v>44835</v>
      </c>
      <c r="S3510" s="30">
        <v>45012</v>
      </c>
      <c r="T3510" s="30">
        <v>44926</v>
      </c>
      <c r="U3510" s="30">
        <v>45033</v>
      </c>
      <c r="V3510" s="29" t="s">
        <v>2000</v>
      </c>
      <c r="W3510" s="29" t="s">
        <v>2001</v>
      </c>
      <c r="X3510" s="30">
        <v>44681</v>
      </c>
      <c r="Y3510" s="29" t="s">
        <v>1985</v>
      </c>
    </row>
    <row r="3511" spans="1:25" x14ac:dyDescent="0.25">
      <c r="A3511" s="28" t="s">
        <v>1973</v>
      </c>
      <c r="B3511" s="29" t="s">
        <v>1974</v>
      </c>
      <c r="C3511" s="29" t="s">
        <v>122</v>
      </c>
      <c r="D3511" s="29" t="s">
        <v>123</v>
      </c>
      <c r="E3511" s="29" t="s">
        <v>123</v>
      </c>
      <c r="F3511" s="29" t="s">
        <v>124</v>
      </c>
      <c r="G3511" s="29" t="s">
        <v>1975</v>
      </c>
      <c r="H3511" s="30">
        <v>44439</v>
      </c>
      <c r="I3511" s="30">
        <v>46387</v>
      </c>
      <c r="J3511" s="30" t="s">
        <v>1921</v>
      </c>
      <c r="K3511" s="29" t="s">
        <v>1998</v>
      </c>
      <c r="L3511" s="29" t="s">
        <v>1999</v>
      </c>
      <c r="M3511" s="29" t="s">
        <v>1978</v>
      </c>
      <c r="N3511" s="29" t="s">
        <v>1990</v>
      </c>
      <c r="O3511" s="29" t="s">
        <v>1991</v>
      </c>
      <c r="P3511" s="29" t="s">
        <v>1981</v>
      </c>
      <c r="Q3511" s="29" t="s">
        <v>1982</v>
      </c>
      <c r="R3511" s="30">
        <v>44928</v>
      </c>
      <c r="S3511" s="30">
        <v>45046</v>
      </c>
      <c r="T3511" s="30">
        <v>45077</v>
      </c>
      <c r="U3511" s="30">
        <v>45134</v>
      </c>
      <c r="V3511" s="29" t="s">
        <v>2000</v>
      </c>
      <c r="W3511" s="29" t="s">
        <v>2001</v>
      </c>
      <c r="X3511" s="30">
        <v>44681</v>
      </c>
      <c r="Y3511" s="29" t="s">
        <v>1985</v>
      </c>
    </row>
    <row r="3512" spans="1:25" x14ac:dyDescent="0.25">
      <c r="A3512" s="28" t="s">
        <v>1973</v>
      </c>
      <c r="B3512" s="29" t="s">
        <v>1974</v>
      </c>
      <c r="C3512" s="29" t="s">
        <v>122</v>
      </c>
      <c r="D3512" s="29" t="s">
        <v>123</v>
      </c>
      <c r="E3512" s="29" t="s">
        <v>123</v>
      </c>
      <c r="F3512" s="29" t="s">
        <v>124</v>
      </c>
      <c r="G3512" s="29" t="s">
        <v>1975</v>
      </c>
      <c r="H3512" s="30">
        <v>44439</v>
      </c>
      <c r="I3512" s="30">
        <v>46387</v>
      </c>
      <c r="J3512" s="30" t="s">
        <v>1921</v>
      </c>
      <c r="K3512" s="29" t="s">
        <v>1998</v>
      </c>
      <c r="L3512" s="29" t="s">
        <v>1999</v>
      </c>
      <c r="M3512" s="29" t="s">
        <v>1978</v>
      </c>
      <c r="N3512" s="29" t="s">
        <v>1992</v>
      </c>
      <c r="O3512" s="29" t="s">
        <v>1993</v>
      </c>
      <c r="P3512" s="29" t="s">
        <v>1981</v>
      </c>
      <c r="Q3512" s="29" t="s">
        <v>1982</v>
      </c>
      <c r="R3512" s="30">
        <v>45078</v>
      </c>
      <c r="S3512" s="30">
        <v>45135</v>
      </c>
      <c r="T3512" s="30">
        <v>45199</v>
      </c>
      <c r="U3512" s="30">
        <v>45473</v>
      </c>
      <c r="V3512" s="29" t="s">
        <v>2000</v>
      </c>
      <c r="W3512" s="29" t="s">
        <v>2001</v>
      </c>
      <c r="X3512" s="30">
        <v>44681</v>
      </c>
      <c r="Y3512" s="29" t="s">
        <v>1985</v>
      </c>
    </row>
    <row r="3513" spans="1:25" x14ac:dyDescent="0.25">
      <c r="A3513" s="28" t="s">
        <v>1973</v>
      </c>
      <c r="B3513" s="29" t="s">
        <v>1974</v>
      </c>
      <c r="C3513" s="29" t="s">
        <v>122</v>
      </c>
      <c r="D3513" s="29" t="s">
        <v>123</v>
      </c>
      <c r="E3513" s="29" t="s">
        <v>123</v>
      </c>
      <c r="F3513" s="29" t="s">
        <v>124</v>
      </c>
      <c r="G3513" s="29" t="s">
        <v>1975</v>
      </c>
      <c r="H3513" s="30">
        <v>44439</v>
      </c>
      <c r="I3513" s="30">
        <v>46387</v>
      </c>
      <c r="J3513" s="30" t="s">
        <v>1921</v>
      </c>
      <c r="K3513" s="29" t="s">
        <v>1998</v>
      </c>
      <c r="L3513" s="29" t="s">
        <v>1999</v>
      </c>
      <c r="M3513" s="29" t="s">
        <v>1978</v>
      </c>
      <c r="N3513" s="29" t="s">
        <v>1994</v>
      </c>
      <c r="O3513" s="29" t="s">
        <v>1995</v>
      </c>
      <c r="P3513" s="29" t="s">
        <v>1981</v>
      </c>
      <c r="Q3513" s="29" t="s">
        <v>1982</v>
      </c>
      <c r="R3513" s="30">
        <v>45200</v>
      </c>
      <c r="S3513" s="30"/>
      <c r="T3513" s="30">
        <v>45473</v>
      </c>
      <c r="U3513" s="30"/>
      <c r="V3513" s="29" t="s">
        <v>2000</v>
      </c>
      <c r="W3513" s="29" t="s">
        <v>2001</v>
      </c>
      <c r="X3513" s="30">
        <v>44681</v>
      </c>
      <c r="Y3513" s="29" t="s">
        <v>1985</v>
      </c>
    </row>
    <row r="3514" spans="1:25" x14ac:dyDescent="0.25">
      <c r="A3514" s="28" t="s">
        <v>1973</v>
      </c>
      <c r="B3514" s="29" t="s">
        <v>1974</v>
      </c>
      <c r="C3514" s="29" t="s">
        <v>122</v>
      </c>
      <c r="D3514" s="29" t="s">
        <v>123</v>
      </c>
      <c r="E3514" s="29" t="s">
        <v>123</v>
      </c>
      <c r="F3514" s="29" t="s">
        <v>124</v>
      </c>
      <c r="G3514" s="29" t="s">
        <v>1975</v>
      </c>
      <c r="H3514" s="30">
        <v>44439</v>
      </c>
      <c r="I3514" s="30">
        <v>46387</v>
      </c>
      <c r="J3514" s="30" t="s">
        <v>1921</v>
      </c>
      <c r="K3514" s="29" t="s">
        <v>1998</v>
      </c>
      <c r="L3514" s="29" t="s">
        <v>1999</v>
      </c>
      <c r="M3514" s="29" t="s">
        <v>1978</v>
      </c>
      <c r="N3514" s="29" t="s">
        <v>1996</v>
      </c>
      <c r="O3514" s="29" t="s">
        <v>1997</v>
      </c>
      <c r="P3514" s="29" t="s">
        <v>1981</v>
      </c>
      <c r="Q3514" s="29" t="s">
        <v>1982</v>
      </c>
      <c r="R3514" s="30">
        <v>45474</v>
      </c>
      <c r="S3514" s="30"/>
      <c r="T3514" s="30">
        <v>45657</v>
      </c>
      <c r="U3514" s="30"/>
      <c r="V3514" s="29" t="s">
        <v>2000</v>
      </c>
      <c r="W3514" s="29" t="s">
        <v>2001</v>
      </c>
      <c r="X3514" s="30">
        <v>44681</v>
      </c>
      <c r="Y3514" s="29" t="s">
        <v>1985</v>
      </c>
    </row>
    <row r="3515" spans="1:25" x14ac:dyDescent="0.25">
      <c r="A3515" s="28" t="s">
        <v>1973</v>
      </c>
      <c r="B3515" s="29" t="s">
        <v>1974</v>
      </c>
      <c r="C3515" s="29" t="s">
        <v>126</v>
      </c>
      <c r="D3515" s="29" t="s">
        <v>127</v>
      </c>
      <c r="E3515" s="29" t="s">
        <v>127</v>
      </c>
      <c r="F3515" s="29" t="s">
        <v>128</v>
      </c>
      <c r="G3515" s="29" t="s">
        <v>1975</v>
      </c>
      <c r="H3515" s="30">
        <v>44440</v>
      </c>
      <c r="I3515" s="30">
        <v>46387</v>
      </c>
      <c r="J3515" s="30" t="s">
        <v>1921</v>
      </c>
      <c r="K3515" s="29" t="s">
        <v>1976</v>
      </c>
      <c r="L3515" s="29" t="s">
        <v>1977</v>
      </c>
      <c r="M3515" s="29" t="s">
        <v>1978</v>
      </c>
      <c r="N3515" s="29" t="s">
        <v>1979</v>
      </c>
      <c r="O3515" s="29" t="s">
        <v>1980</v>
      </c>
      <c r="P3515" s="29" t="s">
        <v>1981</v>
      </c>
      <c r="Q3515" s="29" t="s">
        <v>1982</v>
      </c>
      <c r="R3515" s="30">
        <v>44256</v>
      </c>
      <c r="S3515" s="30">
        <v>44256</v>
      </c>
      <c r="T3515" s="30">
        <v>44317</v>
      </c>
      <c r="U3515" s="30">
        <v>44317</v>
      </c>
      <c r="V3515" s="29" t="s">
        <v>1983</v>
      </c>
      <c r="W3515" s="29" t="s">
        <v>1984</v>
      </c>
      <c r="X3515" s="30">
        <v>44652</v>
      </c>
      <c r="Y3515" s="29" t="s">
        <v>1985</v>
      </c>
    </row>
    <row r="3516" spans="1:25" x14ac:dyDescent="0.25">
      <c r="A3516" s="28" t="s">
        <v>1973</v>
      </c>
      <c r="B3516" s="29" t="s">
        <v>1974</v>
      </c>
      <c r="C3516" s="29" t="s">
        <v>126</v>
      </c>
      <c r="D3516" s="29" t="s">
        <v>127</v>
      </c>
      <c r="E3516" s="29" t="s">
        <v>127</v>
      </c>
      <c r="F3516" s="29" t="s">
        <v>128</v>
      </c>
      <c r="G3516" s="29" t="s">
        <v>1975</v>
      </c>
      <c r="H3516" s="30">
        <v>44440</v>
      </c>
      <c r="I3516" s="30">
        <v>46387</v>
      </c>
      <c r="J3516" s="30" t="s">
        <v>1921</v>
      </c>
      <c r="K3516" s="29" t="s">
        <v>1976</v>
      </c>
      <c r="L3516" s="29" t="s">
        <v>1977</v>
      </c>
      <c r="M3516" s="29" t="s">
        <v>1978</v>
      </c>
      <c r="N3516" s="29" t="s">
        <v>1986</v>
      </c>
      <c r="O3516" s="29" t="s">
        <v>1987</v>
      </c>
      <c r="P3516" s="29" t="s">
        <v>1981</v>
      </c>
      <c r="Q3516" s="29" t="s">
        <v>1982</v>
      </c>
      <c r="R3516" s="30">
        <v>44727</v>
      </c>
      <c r="S3516" s="30">
        <v>44727</v>
      </c>
      <c r="T3516" s="30">
        <v>45036</v>
      </c>
      <c r="U3516" s="30">
        <v>45036</v>
      </c>
      <c r="V3516" s="29" t="s">
        <v>1983</v>
      </c>
      <c r="W3516" s="29" t="s">
        <v>1984</v>
      </c>
      <c r="X3516" s="30">
        <v>44652</v>
      </c>
      <c r="Y3516" s="29" t="s">
        <v>1985</v>
      </c>
    </row>
    <row r="3517" spans="1:25" x14ac:dyDescent="0.25">
      <c r="A3517" s="28" t="s">
        <v>1973</v>
      </c>
      <c r="B3517" s="29" t="s">
        <v>1974</v>
      </c>
      <c r="C3517" s="29" t="s">
        <v>126</v>
      </c>
      <c r="D3517" s="29" t="s">
        <v>127</v>
      </c>
      <c r="E3517" s="29" t="s">
        <v>127</v>
      </c>
      <c r="F3517" s="29" t="s">
        <v>128</v>
      </c>
      <c r="G3517" s="29" t="s">
        <v>1975</v>
      </c>
      <c r="H3517" s="30">
        <v>44440</v>
      </c>
      <c r="I3517" s="30">
        <v>46387</v>
      </c>
      <c r="J3517" s="30" t="s">
        <v>1921</v>
      </c>
      <c r="K3517" s="29" t="s">
        <v>1976</v>
      </c>
      <c r="L3517" s="29" t="s">
        <v>1977</v>
      </c>
      <c r="M3517" s="29" t="s">
        <v>1978</v>
      </c>
      <c r="N3517" s="29" t="s">
        <v>1988</v>
      </c>
      <c r="O3517" s="29" t="s">
        <v>1989</v>
      </c>
      <c r="P3517" s="29" t="s">
        <v>1981</v>
      </c>
      <c r="Q3517" s="29" t="s">
        <v>1982</v>
      </c>
      <c r="R3517" s="30">
        <v>45037</v>
      </c>
      <c r="S3517" s="30">
        <v>45037</v>
      </c>
      <c r="T3517" s="30">
        <v>45106</v>
      </c>
      <c r="U3517" s="30">
        <v>45170</v>
      </c>
      <c r="V3517" s="29" t="s">
        <v>1983</v>
      </c>
      <c r="W3517" s="29" t="s">
        <v>1984</v>
      </c>
      <c r="X3517" s="30">
        <v>44652</v>
      </c>
      <c r="Y3517" s="29" t="s">
        <v>1985</v>
      </c>
    </row>
    <row r="3518" spans="1:25" x14ac:dyDescent="0.25">
      <c r="A3518" s="28" t="s">
        <v>1973</v>
      </c>
      <c r="B3518" s="29" t="s">
        <v>1974</v>
      </c>
      <c r="C3518" s="29" t="s">
        <v>126</v>
      </c>
      <c r="D3518" s="29" t="s">
        <v>127</v>
      </c>
      <c r="E3518" s="29" t="s">
        <v>127</v>
      </c>
      <c r="F3518" s="29" t="s">
        <v>128</v>
      </c>
      <c r="G3518" s="29" t="s">
        <v>1975</v>
      </c>
      <c r="H3518" s="30">
        <v>44440</v>
      </c>
      <c r="I3518" s="30">
        <v>46387</v>
      </c>
      <c r="J3518" s="30" t="s">
        <v>1921</v>
      </c>
      <c r="K3518" s="29" t="s">
        <v>1976</v>
      </c>
      <c r="L3518" s="29" t="s">
        <v>1977</v>
      </c>
      <c r="M3518" s="29" t="s">
        <v>1978</v>
      </c>
      <c r="N3518" s="29" t="s">
        <v>1990</v>
      </c>
      <c r="O3518" s="29" t="s">
        <v>1991</v>
      </c>
      <c r="P3518" s="29" t="s">
        <v>1981</v>
      </c>
      <c r="Q3518" s="29" t="s">
        <v>1982</v>
      </c>
      <c r="R3518" s="30">
        <v>45107</v>
      </c>
      <c r="S3518" s="30">
        <v>45171</v>
      </c>
      <c r="T3518" s="30">
        <v>45147</v>
      </c>
      <c r="U3518" s="30">
        <v>45252</v>
      </c>
      <c r="V3518" s="29" t="s">
        <v>1983</v>
      </c>
      <c r="W3518" s="29" t="s">
        <v>1984</v>
      </c>
      <c r="X3518" s="30">
        <v>44652</v>
      </c>
      <c r="Y3518" s="29" t="s">
        <v>1985</v>
      </c>
    </row>
    <row r="3519" spans="1:25" x14ac:dyDescent="0.25">
      <c r="A3519" s="28" t="s">
        <v>1973</v>
      </c>
      <c r="B3519" s="29" t="s">
        <v>1974</v>
      </c>
      <c r="C3519" s="29" t="s">
        <v>126</v>
      </c>
      <c r="D3519" s="29" t="s">
        <v>127</v>
      </c>
      <c r="E3519" s="29" t="s">
        <v>127</v>
      </c>
      <c r="F3519" s="29" t="s">
        <v>128</v>
      </c>
      <c r="G3519" s="29" t="s">
        <v>1975</v>
      </c>
      <c r="H3519" s="30">
        <v>44440</v>
      </c>
      <c r="I3519" s="30">
        <v>46387</v>
      </c>
      <c r="J3519" s="30" t="s">
        <v>1921</v>
      </c>
      <c r="K3519" s="29" t="s">
        <v>1976</v>
      </c>
      <c r="L3519" s="29" t="s">
        <v>1977</v>
      </c>
      <c r="M3519" s="29" t="s">
        <v>1978</v>
      </c>
      <c r="N3519" s="29" t="s">
        <v>1992</v>
      </c>
      <c r="O3519" s="29" t="s">
        <v>1993</v>
      </c>
      <c r="P3519" s="29" t="s">
        <v>1981</v>
      </c>
      <c r="Q3519" s="29" t="s">
        <v>1982</v>
      </c>
      <c r="R3519" s="30">
        <v>45564</v>
      </c>
      <c r="S3519" s="30"/>
      <c r="T3519" s="30">
        <v>45610</v>
      </c>
      <c r="U3519" s="30"/>
      <c r="V3519" s="29" t="s">
        <v>1983</v>
      </c>
      <c r="W3519" s="29" t="s">
        <v>1984</v>
      </c>
      <c r="X3519" s="30">
        <v>44652</v>
      </c>
      <c r="Y3519" s="29" t="s">
        <v>1985</v>
      </c>
    </row>
    <row r="3520" spans="1:25" x14ac:dyDescent="0.25">
      <c r="A3520" s="28" t="s">
        <v>1973</v>
      </c>
      <c r="B3520" s="29" t="s">
        <v>1974</v>
      </c>
      <c r="C3520" s="29" t="s">
        <v>126</v>
      </c>
      <c r="D3520" s="29" t="s">
        <v>127</v>
      </c>
      <c r="E3520" s="29" t="s">
        <v>127</v>
      </c>
      <c r="F3520" s="29" t="s">
        <v>128</v>
      </c>
      <c r="G3520" s="29" t="s">
        <v>1975</v>
      </c>
      <c r="H3520" s="30">
        <v>44440</v>
      </c>
      <c r="I3520" s="30">
        <v>46387</v>
      </c>
      <c r="J3520" s="30" t="s">
        <v>1921</v>
      </c>
      <c r="K3520" s="29" t="s">
        <v>1976</v>
      </c>
      <c r="L3520" s="29" t="s">
        <v>1977</v>
      </c>
      <c r="M3520" s="29" t="s">
        <v>1978</v>
      </c>
      <c r="N3520" s="29" t="s">
        <v>1994</v>
      </c>
      <c r="O3520" s="29" t="s">
        <v>1995</v>
      </c>
      <c r="P3520" s="29" t="s">
        <v>1981</v>
      </c>
      <c r="Q3520" s="29" t="s">
        <v>1982</v>
      </c>
      <c r="R3520" s="30">
        <v>45611</v>
      </c>
      <c r="S3520" s="30"/>
      <c r="T3520" s="30">
        <v>45808</v>
      </c>
      <c r="U3520" s="30"/>
      <c r="V3520" s="29" t="s">
        <v>1983</v>
      </c>
      <c r="W3520" s="29" t="s">
        <v>1984</v>
      </c>
      <c r="X3520" s="30">
        <v>44652</v>
      </c>
      <c r="Y3520" s="29" t="s">
        <v>1985</v>
      </c>
    </row>
    <row r="3521" spans="1:25" x14ac:dyDescent="0.25">
      <c r="A3521" s="28" t="s">
        <v>1973</v>
      </c>
      <c r="B3521" s="29" t="s">
        <v>1974</v>
      </c>
      <c r="C3521" s="29" t="s">
        <v>126</v>
      </c>
      <c r="D3521" s="29" t="s">
        <v>127</v>
      </c>
      <c r="E3521" s="29" t="s">
        <v>127</v>
      </c>
      <c r="F3521" s="29" t="s">
        <v>128</v>
      </c>
      <c r="G3521" s="29" t="s">
        <v>1975</v>
      </c>
      <c r="H3521" s="30">
        <v>44440</v>
      </c>
      <c r="I3521" s="30">
        <v>46387</v>
      </c>
      <c r="J3521" s="30" t="s">
        <v>1921</v>
      </c>
      <c r="K3521" s="29" t="s">
        <v>1976</v>
      </c>
      <c r="L3521" s="29" t="s">
        <v>1977</v>
      </c>
      <c r="M3521" s="29" t="s">
        <v>1978</v>
      </c>
      <c r="N3521" s="29" t="s">
        <v>1996</v>
      </c>
      <c r="O3521" s="29" t="s">
        <v>1997</v>
      </c>
      <c r="P3521" s="29" t="s">
        <v>1981</v>
      </c>
      <c r="Q3521" s="29" t="s">
        <v>1982</v>
      </c>
      <c r="R3521" s="30">
        <v>45809</v>
      </c>
      <c r="S3521" s="30"/>
      <c r="T3521" s="30">
        <v>45838</v>
      </c>
      <c r="U3521" s="30"/>
      <c r="V3521" s="29" t="s">
        <v>1983</v>
      </c>
      <c r="W3521" s="29" t="s">
        <v>1984</v>
      </c>
      <c r="X3521" s="30">
        <v>44652</v>
      </c>
      <c r="Y3521" s="29" t="s">
        <v>1985</v>
      </c>
    </row>
    <row r="3522" spans="1:25" x14ac:dyDescent="0.25">
      <c r="A3522" s="28" t="s">
        <v>2515</v>
      </c>
      <c r="B3522" s="29" t="s">
        <v>2516</v>
      </c>
      <c r="C3522" s="29" t="s">
        <v>1637</v>
      </c>
      <c r="D3522" s="29" t="s">
        <v>1638</v>
      </c>
      <c r="E3522" s="29" t="s">
        <v>1638</v>
      </c>
      <c r="F3522" s="29" t="s">
        <v>1639</v>
      </c>
      <c r="G3522" s="29" t="s">
        <v>1975</v>
      </c>
      <c r="H3522" s="30">
        <v>44225</v>
      </c>
      <c r="I3522" s="30">
        <v>45535</v>
      </c>
      <c r="J3522" s="30" t="s">
        <v>1921</v>
      </c>
      <c r="K3522" s="29" t="s">
        <v>2517</v>
      </c>
      <c r="L3522" s="29" t="s">
        <v>2518</v>
      </c>
      <c r="M3522" s="29" t="s">
        <v>1978</v>
      </c>
      <c r="N3522" s="29" t="s">
        <v>1979</v>
      </c>
      <c r="O3522" s="29" t="s">
        <v>1980</v>
      </c>
      <c r="P3522" s="29" t="s">
        <v>1981</v>
      </c>
      <c r="Q3522" s="29" t="s">
        <v>1982</v>
      </c>
      <c r="R3522" s="30">
        <v>44470</v>
      </c>
      <c r="S3522" s="30">
        <v>44470</v>
      </c>
      <c r="T3522" s="30">
        <v>44499</v>
      </c>
      <c r="U3522" s="30">
        <v>44496</v>
      </c>
      <c r="V3522" s="29" t="s">
        <v>2000</v>
      </c>
      <c r="W3522" s="29" t="s">
        <v>2001</v>
      </c>
      <c r="X3522" s="30">
        <v>44225</v>
      </c>
      <c r="Y3522" s="29" t="s">
        <v>2002</v>
      </c>
    </row>
    <row r="3523" spans="1:25" x14ac:dyDescent="0.25">
      <c r="A3523" s="28" t="s">
        <v>2515</v>
      </c>
      <c r="B3523" s="29" t="s">
        <v>2516</v>
      </c>
      <c r="C3523" s="29" t="s">
        <v>1637</v>
      </c>
      <c r="D3523" s="29" t="s">
        <v>1638</v>
      </c>
      <c r="E3523" s="29" t="s">
        <v>1638</v>
      </c>
      <c r="F3523" s="29" t="s">
        <v>1639</v>
      </c>
      <c r="G3523" s="29" t="s">
        <v>1975</v>
      </c>
      <c r="H3523" s="30">
        <v>44225</v>
      </c>
      <c r="I3523" s="30">
        <v>45535</v>
      </c>
      <c r="J3523" s="30" t="s">
        <v>1921</v>
      </c>
      <c r="K3523" s="29" t="s">
        <v>2517</v>
      </c>
      <c r="L3523" s="29" t="s">
        <v>2518</v>
      </c>
      <c r="M3523" s="29" t="s">
        <v>1978</v>
      </c>
      <c r="N3523" s="29" t="s">
        <v>1986</v>
      </c>
      <c r="O3523" s="29" t="s">
        <v>1987</v>
      </c>
      <c r="P3523" s="29" t="s">
        <v>1981</v>
      </c>
      <c r="Q3523" s="29" t="s">
        <v>1982</v>
      </c>
      <c r="R3523" s="30">
        <v>44470</v>
      </c>
      <c r="S3523" s="30">
        <v>44470</v>
      </c>
      <c r="T3523" s="30">
        <v>44499</v>
      </c>
      <c r="U3523" s="30">
        <v>44496</v>
      </c>
      <c r="V3523" s="29" t="s">
        <v>2000</v>
      </c>
      <c r="W3523" s="29" t="s">
        <v>2001</v>
      </c>
      <c r="X3523" s="30">
        <v>44225</v>
      </c>
      <c r="Y3523" s="29" t="s">
        <v>2002</v>
      </c>
    </row>
    <row r="3524" spans="1:25" x14ac:dyDescent="0.25">
      <c r="A3524" s="28" t="s">
        <v>2515</v>
      </c>
      <c r="B3524" s="29" t="s">
        <v>2516</v>
      </c>
      <c r="C3524" s="29" t="s">
        <v>1637</v>
      </c>
      <c r="D3524" s="29" t="s">
        <v>1638</v>
      </c>
      <c r="E3524" s="29" t="s">
        <v>1638</v>
      </c>
      <c r="F3524" s="29" t="s">
        <v>1639</v>
      </c>
      <c r="G3524" s="29" t="s">
        <v>1975</v>
      </c>
      <c r="H3524" s="30">
        <v>44225</v>
      </c>
      <c r="I3524" s="30">
        <v>45535</v>
      </c>
      <c r="J3524" s="30" t="s">
        <v>1921</v>
      </c>
      <c r="K3524" s="29" t="s">
        <v>2517</v>
      </c>
      <c r="L3524" s="29" t="s">
        <v>2518</v>
      </c>
      <c r="M3524" s="29" t="s">
        <v>1978</v>
      </c>
      <c r="N3524" s="29" t="s">
        <v>1988</v>
      </c>
      <c r="O3524" s="29" t="s">
        <v>1989</v>
      </c>
      <c r="P3524" s="29" t="s">
        <v>1981</v>
      </c>
      <c r="Q3524" s="29" t="s">
        <v>1982</v>
      </c>
      <c r="R3524" s="30">
        <v>44562</v>
      </c>
      <c r="S3524" s="30">
        <v>44973</v>
      </c>
      <c r="T3524" s="30">
        <v>44681</v>
      </c>
      <c r="U3524" s="30">
        <v>45126</v>
      </c>
      <c r="V3524" s="29" t="s">
        <v>2000</v>
      </c>
      <c r="W3524" s="29" t="s">
        <v>2001</v>
      </c>
      <c r="X3524" s="30">
        <v>44225</v>
      </c>
      <c r="Y3524" s="29" t="s">
        <v>2002</v>
      </c>
    </row>
    <row r="3525" spans="1:25" x14ac:dyDescent="0.25">
      <c r="A3525" s="28" t="s">
        <v>2515</v>
      </c>
      <c r="B3525" s="29" t="s">
        <v>2516</v>
      </c>
      <c r="C3525" s="29" t="s">
        <v>1637</v>
      </c>
      <c r="D3525" s="29" t="s">
        <v>1638</v>
      </c>
      <c r="E3525" s="29" t="s">
        <v>1638</v>
      </c>
      <c r="F3525" s="29" t="s">
        <v>1639</v>
      </c>
      <c r="G3525" s="29" t="s">
        <v>1975</v>
      </c>
      <c r="H3525" s="30">
        <v>44225</v>
      </c>
      <c r="I3525" s="30">
        <v>45535</v>
      </c>
      <c r="J3525" s="30" t="s">
        <v>1921</v>
      </c>
      <c r="K3525" s="29" t="s">
        <v>2517</v>
      </c>
      <c r="L3525" s="29" t="s">
        <v>2518</v>
      </c>
      <c r="M3525" s="29" t="s">
        <v>1978</v>
      </c>
      <c r="N3525" s="29" t="s">
        <v>1990</v>
      </c>
      <c r="O3525" s="29" t="s">
        <v>1991</v>
      </c>
      <c r="P3525" s="29" t="s">
        <v>1981</v>
      </c>
      <c r="Q3525" s="29" t="s">
        <v>1982</v>
      </c>
      <c r="R3525" s="30">
        <v>44682</v>
      </c>
      <c r="S3525" s="30">
        <v>44973</v>
      </c>
      <c r="T3525" s="30">
        <v>45046</v>
      </c>
      <c r="U3525" s="30">
        <v>44976</v>
      </c>
      <c r="V3525" s="29" t="s">
        <v>2000</v>
      </c>
      <c r="W3525" s="29" t="s">
        <v>2001</v>
      </c>
      <c r="X3525" s="30">
        <v>44225</v>
      </c>
      <c r="Y3525" s="29" t="s">
        <v>2002</v>
      </c>
    </row>
    <row r="3526" spans="1:25" x14ac:dyDescent="0.25">
      <c r="A3526" s="28" t="s">
        <v>2515</v>
      </c>
      <c r="B3526" s="29" t="s">
        <v>2516</v>
      </c>
      <c r="C3526" s="29" t="s">
        <v>1637</v>
      </c>
      <c r="D3526" s="29" t="s">
        <v>1638</v>
      </c>
      <c r="E3526" s="29" t="s">
        <v>1638</v>
      </c>
      <c r="F3526" s="29" t="s">
        <v>1639</v>
      </c>
      <c r="G3526" s="29" t="s">
        <v>1975</v>
      </c>
      <c r="H3526" s="30">
        <v>44225</v>
      </c>
      <c r="I3526" s="30">
        <v>45535</v>
      </c>
      <c r="J3526" s="30" t="s">
        <v>1921</v>
      </c>
      <c r="K3526" s="29" t="s">
        <v>2517</v>
      </c>
      <c r="L3526" s="29" t="s">
        <v>2518</v>
      </c>
      <c r="M3526" s="29" t="s">
        <v>1978</v>
      </c>
      <c r="N3526" s="29" t="s">
        <v>1992</v>
      </c>
      <c r="O3526" s="29" t="s">
        <v>1993</v>
      </c>
      <c r="P3526" s="29" t="s">
        <v>1981</v>
      </c>
      <c r="Q3526" s="29" t="s">
        <v>1982</v>
      </c>
      <c r="R3526" s="30">
        <v>45355</v>
      </c>
      <c r="S3526" s="30">
        <v>45362</v>
      </c>
      <c r="T3526" s="30">
        <v>45365</v>
      </c>
      <c r="U3526" s="30">
        <v>45362</v>
      </c>
      <c r="V3526" s="29" t="s">
        <v>2000</v>
      </c>
      <c r="W3526" s="29" t="s">
        <v>2001</v>
      </c>
      <c r="X3526" s="30">
        <v>44225</v>
      </c>
      <c r="Y3526" s="29" t="s">
        <v>2002</v>
      </c>
    </row>
    <row r="3527" spans="1:25" x14ac:dyDescent="0.25">
      <c r="A3527" s="28" t="s">
        <v>2515</v>
      </c>
      <c r="B3527" s="29" t="s">
        <v>2516</v>
      </c>
      <c r="C3527" s="29" t="s">
        <v>1637</v>
      </c>
      <c r="D3527" s="29" t="s">
        <v>1638</v>
      </c>
      <c r="E3527" s="29" t="s">
        <v>1638</v>
      </c>
      <c r="F3527" s="29" t="s">
        <v>1639</v>
      </c>
      <c r="G3527" s="29" t="s">
        <v>1975</v>
      </c>
      <c r="H3527" s="30">
        <v>44225</v>
      </c>
      <c r="I3527" s="30">
        <v>45535</v>
      </c>
      <c r="J3527" s="30" t="s">
        <v>1921</v>
      </c>
      <c r="K3527" s="29" t="s">
        <v>2517</v>
      </c>
      <c r="L3527" s="29" t="s">
        <v>2518</v>
      </c>
      <c r="M3527" s="29" t="s">
        <v>1978</v>
      </c>
      <c r="N3527" s="29" t="s">
        <v>1994</v>
      </c>
      <c r="O3527" s="29" t="s">
        <v>1995</v>
      </c>
      <c r="P3527" s="29" t="s">
        <v>1981</v>
      </c>
      <c r="Q3527" s="29" t="s">
        <v>1982</v>
      </c>
      <c r="R3527" s="30">
        <v>45414</v>
      </c>
      <c r="S3527" s="30">
        <v>45420</v>
      </c>
      <c r="T3527" s="30">
        <v>45750</v>
      </c>
      <c r="U3527" s="30"/>
      <c r="V3527" s="29" t="s">
        <v>2000</v>
      </c>
      <c r="W3527" s="29" t="s">
        <v>2001</v>
      </c>
      <c r="X3527" s="30">
        <v>44225</v>
      </c>
      <c r="Y3527" s="29" t="s">
        <v>2002</v>
      </c>
    </row>
    <row r="3528" spans="1:25" x14ac:dyDescent="0.25">
      <c r="A3528" s="28" t="s">
        <v>2515</v>
      </c>
      <c r="B3528" s="29" t="s">
        <v>2516</v>
      </c>
      <c r="C3528" s="29" t="s">
        <v>1637</v>
      </c>
      <c r="D3528" s="29" t="s">
        <v>1638</v>
      </c>
      <c r="E3528" s="29" t="s">
        <v>1638</v>
      </c>
      <c r="F3528" s="29" t="s">
        <v>1639</v>
      </c>
      <c r="G3528" s="29" t="s">
        <v>1975</v>
      </c>
      <c r="H3528" s="30">
        <v>44225</v>
      </c>
      <c r="I3528" s="30">
        <v>45535</v>
      </c>
      <c r="J3528" s="30" t="s">
        <v>1921</v>
      </c>
      <c r="K3528" s="29" t="s">
        <v>2517</v>
      </c>
      <c r="L3528" s="29" t="s">
        <v>2518</v>
      </c>
      <c r="M3528" s="29" t="s">
        <v>1978</v>
      </c>
      <c r="N3528" s="29" t="s">
        <v>1996</v>
      </c>
      <c r="O3528" s="29" t="s">
        <v>1997</v>
      </c>
      <c r="P3528" s="29" t="s">
        <v>1981</v>
      </c>
      <c r="Q3528" s="29" t="s">
        <v>1982</v>
      </c>
      <c r="R3528" s="30">
        <v>45566</v>
      </c>
      <c r="S3528" s="30"/>
      <c r="T3528" s="30">
        <v>45626</v>
      </c>
      <c r="U3528" s="30"/>
      <c r="V3528" s="29" t="s">
        <v>2000</v>
      </c>
      <c r="W3528" s="29" t="s">
        <v>2001</v>
      </c>
      <c r="X3528" s="30">
        <v>44225</v>
      </c>
      <c r="Y3528" s="29" t="s">
        <v>2002</v>
      </c>
    </row>
    <row r="3529" spans="1:25" x14ac:dyDescent="0.25">
      <c r="A3529" s="28" t="s">
        <v>2515</v>
      </c>
      <c r="B3529" s="29" t="s">
        <v>2516</v>
      </c>
      <c r="C3529" s="29" t="s">
        <v>1640</v>
      </c>
      <c r="D3529" s="29" t="s">
        <v>1641</v>
      </c>
      <c r="E3529" s="29" t="s">
        <v>1641</v>
      </c>
      <c r="F3529" s="29" t="s">
        <v>1642</v>
      </c>
      <c r="G3529" s="29" t="s">
        <v>1975</v>
      </c>
      <c r="H3529" s="30">
        <v>44603</v>
      </c>
      <c r="I3529" s="30">
        <v>46387</v>
      </c>
      <c r="J3529" s="30" t="s">
        <v>1921</v>
      </c>
      <c r="K3529" s="29" t="s">
        <v>2517</v>
      </c>
      <c r="L3529" s="29" t="s">
        <v>2518</v>
      </c>
      <c r="M3529" s="29" t="s">
        <v>1978</v>
      </c>
      <c r="N3529" s="29" t="s">
        <v>1979</v>
      </c>
      <c r="O3529" s="29" t="s">
        <v>1980</v>
      </c>
      <c r="P3529" s="29" t="s">
        <v>1981</v>
      </c>
      <c r="Q3529" s="29" t="s">
        <v>1982</v>
      </c>
      <c r="R3529" s="30">
        <v>44197</v>
      </c>
      <c r="S3529" s="30">
        <v>44197</v>
      </c>
      <c r="T3529" s="30">
        <v>44211</v>
      </c>
      <c r="U3529" s="30">
        <v>44211</v>
      </c>
      <c r="V3529" s="29" t="s">
        <v>2000</v>
      </c>
      <c r="W3529" s="29" t="s">
        <v>2001</v>
      </c>
      <c r="X3529" s="30">
        <v>44197</v>
      </c>
      <c r="Y3529" s="29" t="s">
        <v>2002</v>
      </c>
    </row>
    <row r="3530" spans="1:25" x14ac:dyDescent="0.25">
      <c r="A3530" s="28" t="s">
        <v>2515</v>
      </c>
      <c r="B3530" s="29" t="s">
        <v>2516</v>
      </c>
      <c r="C3530" s="29" t="s">
        <v>1640</v>
      </c>
      <c r="D3530" s="29" t="s">
        <v>1641</v>
      </c>
      <c r="E3530" s="29" t="s">
        <v>1641</v>
      </c>
      <c r="F3530" s="29" t="s">
        <v>1642</v>
      </c>
      <c r="G3530" s="29" t="s">
        <v>1975</v>
      </c>
      <c r="H3530" s="30">
        <v>44603</v>
      </c>
      <c r="I3530" s="30">
        <v>46387</v>
      </c>
      <c r="J3530" s="30" t="s">
        <v>1921</v>
      </c>
      <c r="K3530" s="29" t="s">
        <v>2517</v>
      </c>
      <c r="L3530" s="29" t="s">
        <v>2518</v>
      </c>
      <c r="M3530" s="29" t="s">
        <v>1978</v>
      </c>
      <c r="N3530" s="29" t="s">
        <v>1986</v>
      </c>
      <c r="O3530" s="29" t="s">
        <v>1987</v>
      </c>
      <c r="P3530" s="29" t="s">
        <v>1981</v>
      </c>
      <c r="Q3530" s="29" t="s">
        <v>1982</v>
      </c>
      <c r="R3530" s="30">
        <v>44197</v>
      </c>
      <c r="S3530" s="30">
        <v>44197</v>
      </c>
      <c r="T3530" s="30">
        <v>44211</v>
      </c>
      <c r="U3530" s="30">
        <v>44211</v>
      </c>
      <c r="V3530" s="29" t="s">
        <v>2000</v>
      </c>
      <c r="W3530" s="29" t="s">
        <v>2001</v>
      </c>
      <c r="X3530" s="30">
        <v>44197</v>
      </c>
      <c r="Y3530" s="29" t="s">
        <v>2002</v>
      </c>
    </row>
    <row r="3531" spans="1:25" x14ac:dyDescent="0.25">
      <c r="A3531" s="28" t="s">
        <v>2515</v>
      </c>
      <c r="B3531" s="29" t="s">
        <v>2516</v>
      </c>
      <c r="C3531" s="29" t="s">
        <v>1640</v>
      </c>
      <c r="D3531" s="29" t="s">
        <v>1641</v>
      </c>
      <c r="E3531" s="29" t="s">
        <v>1641</v>
      </c>
      <c r="F3531" s="29" t="s">
        <v>1642</v>
      </c>
      <c r="G3531" s="29" t="s">
        <v>1975</v>
      </c>
      <c r="H3531" s="30">
        <v>44603</v>
      </c>
      <c r="I3531" s="30">
        <v>46387</v>
      </c>
      <c r="J3531" s="30" t="s">
        <v>1921</v>
      </c>
      <c r="K3531" s="29" t="s">
        <v>2517</v>
      </c>
      <c r="L3531" s="29" t="s">
        <v>2518</v>
      </c>
      <c r="M3531" s="29" t="s">
        <v>1978</v>
      </c>
      <c r="N3531" s="29" t="s">
        <v>1988</v>
      </c>
      <c r="O3531" s="29" t="s">
        <v>1989</v>
      </c>
      <c r="P3531" s="29" t="s">
        <v>1981</v>
      </c>
      <c r="Q3531" s="29" t="s">
        <v>1982</v>
      </c>
      <c r="R3531" s="30">
        <v>44413</v>
      </c>
      <c r="S3531" s="30">
        <v>44413</v>
      </c>
      <c r="T3531" s="30">
        <v>44437</v>
      </c>
      <c r="U3531" s="30">
        <v>44437</v>
      </c>
      <c r="V3531" s="29" t="s">
        <v>2000</v>
      </c>
      <c r="W3531" s="29" t="s">
        <v>2001</v>
      </c>
      <c r="X3531" s="30">
        <v>44197</v>
      </c>
      <c r="Y3531" s="29" t="s">
        <v>2002</v>
      </c>
    </row>
    <row r="3532" spans="1:25" x14ac:dyDescent="0.25">
      <c r="A3532" s="28" t="s">
        <v>2515</v>
      </c>
      <c r="B3532" s="29" t="s">
        <v>2516</v>
      </c>
      <c r="C3532" s="29" t="s">
        <v>1640</v>
      </c>
      <c r="D3532" s="29" t="s">
        <v>1641</v>
      </c>
      <c r="E3532" s="29" t="s">
        <v>1641</v>
      </c>
      <c r="F3532" s="29" t="s">
        <v>1642</v>
      </c>
      <c r="G3532" s="29" t="s">
        <v>1975</v>
      </c>
      <c r="H3532" s="30">
        <v>44603</v>
      </c>
      <c r="I3532" s="30">
        <v>46387</v>
      </c>
      <c r="J3532" s="30" t="s">
        <v>1921</v>
      </c>
      <c r="K3532" s="29" t="s">
        <v>2517</v>
      </c>
      <c r="L3532" s="29" t="s">
        <v>2518</v>
      </c>
      <c r="M3532" s="29" t="s">
        <v>1978</v>
      </c>
      <c r="N3532" s="29" t="s">
        <v>1990</v>
      </c>
      <c r="O3532" s="29" t="s">
        <v>1991</v>
      </c>
      <c r="P3532" s="29" t="s">
        <v>1981</v>
      </c>
      <c r="Q3532" s="29" t="s">
        <v>1982</v>
      </c>
      <c r="R3532" s="30">
        <v>44413</v>
      </c>
      <c r="S3532" s="30">
        <v>44413</v>
      </c>
      <c r="T3532" s="30">
        <v>44437</v>
      </c>
      <c r="U3532" s="30">
        <v>44437</v>
      </c>
      <c r="V3532" s="29" t="s">
        <v>2000</v>
      </c>
      <c r="W3532" s="29" t="s">
        <v>2001</v>
      </c>
      <c r="X3532" s="30">
        <v>44197</v>
      </c>
      <c r="Y3532" s="29" t="s">
        <v>2002</v>
      </c>
    </row>
    <row r="3533" spans="1:25" x14ac:dyDescent="0.25">
      <c r="A3533" s="28" t="s">
        <v>2515</v>
      </c>
      <c r="B3533" s="29" t="s">
        <v>2516</v>
      </c>
      <c r="C3533" s="29" t="s">
        <v>1640</v>
      </c>
      <c r="D3533" s="29" t="s">
        <v>1641</v>
      </c>
      <c r="E3533" s="29" t="s">
        <v>1641</v>
      </c>
      <c r="F3533" s="29" t="s">
        <v>1642</v>
      </c>
      <c r="G3533" s="29" t="s">
        <v>1975</v>
      </c>
      <c r="H3533" s="30">
        <v>44603</v>
      </c>
      <c r="I3533" s="30">
        <v>46387</v>
      </c>
      <c r="J3533" s="30" t="s">
        <v>1921</v>
      </c>
      <c r="K3533" s="29" t="s">
        <v>2517</v>
      </c>
      <c r="L3533" s="29" t="s">
        <v>2518</v>
      </c>
      <c r="M3533" s="29" t="s">
        <v>1978</v>
      </c>
      <c r="N3533" s="29" t="s">
        <v>1992</v>
      </c>
      <c r="O3533" s="29" t="s">
        <v>1993</v>
      </c>
      <c r="P3533" s="29" t="s">
        <v>1981</v>
      </c>
      <c r="Q3533" s="29" t="s">
        <v>1982</v>
      </c>
      <c r="R3533" s="30">
        <v>45495</v>
      </c>
      <c r="S3533" s="30">
        <v>45495</v>
      </c>
      <c r="T3533" s="30">
        <v>45495</v>
      </c>
      <c r="U3533" s="30">
        <v>45495</v>
      </c>
      <c r="V3533" s="29" t="s">
        <v>2000</v>
      </c>
      <c r="W3533" s="29" t="s">
        <v>2001</v>
      </c>
      <c r="X3533" s="30">
        <v>44197</v>
      </c>
      <c r="Y3533" s="29" t="s">
        <v>2002</v>
      </c>
    </row>
    <row r="3534" spans="1:25" x14ac:dyDescent="0.25">
      <c r="A3534" s="28" t="s">
        <v>2515</v>
      </c>
      <c r="B3534" s="29" t="s">
        <v>2516</v>
      </c>
      <c r="C3534" s="29" t="s">
        <v>1640</v>
      </c>
      <c r="D3534" s="29" t="s">
        <v>1641</v>
      </c>
      <c r="E3534" s="29" t="s">
        <v>1641</v>
      </c>
      <c r="F3534" s="29" t="s">
        <v>1642</v>
      </c>
      <c r="G3534" s="29" t="s">
        <v>1975</v>
      </c>
      <c r="H3534" s="30">
        <v>44603</v>
      </c>
      <c r="I3534" s="30">
        <v>46387</v>
      </c>
      <c r="J3534" s="30" t="s">
        <v>1921</v>
      </c>
      <c r="K3534" s="29" t="s">
        <v>2517</v>
      </c>
      <c r="L3534" s="29" t="s">
        <v>2518</v>
      </c>
      <c r="M3534" s="29" t="s">
        <v>1978</v>
      </c>
      <c r="N3534" s="29" t="s">
        <v>1994</v>
      </c>
      <c r="O3534" s="29" t="s">
        <v>1995</v>
      </c>
      <c r="P3534" s="29" t="s">
        <v>1981</v>
      </c>
      <c r="Q3534" s="29" t="s">
        <v>1982</v>
      </c>
      <c r="R3534" s="30">
        <v>45483</v>
      </c>
      <c r="S3534" s="30">
        <v>45499</v>
      </c>
      <c r="T3534" s="30">
        <v>45848</v>
      </c>
      <c r="U3534" s="30"/>
      <c r="V3534" s="29" t="s">
        <v>2000</v>
      </c>
      <c r="W3534" s="29" t="s">
        <v>2001</v>
      </c>
      <c r="X3534" s="30">
        <v>44197</v>
      </c>
      <c r="Y3534" s="29" t="s">
        <v>2002</v>
      </c>
    </row>
    <row r="3535" spans="1:25" x14ac:dyDescent="0.25">
      <c r="A3535" s="28" t="s">
        <v>2515</v>
      </c>
      <c r="B3535" s="29" t="s">
        <v>2516</v>
      </c>
      <c r="C3535" s="29" t="s">
        <v>1640</v>
      </c>
      <c r="D3535" s="29" t="s">
        <v>1641</v>
      </c>
      <c r="E3535" s="29" t="s">
        <v>1641</v>
      </c>
      <c r="F3535" s="29" t="s">
        <v>1642</v>
      </c>
      <c r="G3535" s="29" t="s">
        <v>1975</v>
      </c>
      <c r="H3535" s="30">
        <v>44603</v>
      </c>
      <c r="I3535" s="30">
        <v>46387</v>
      </c>
      <c r="J3535" s="30" t="s">
        <v>1921</v>
      </c>
      <c r="K3535" s="29" t="s">
        <v>2517</v>
      </c>
      <c r="L3535" s="29" t="s">
        <v>2518</v>
      </c>
      <c r="M3535" s="29" t="s">
        <v>1978</v>
      </c>
      <c r="N3535" s="29" t="s">
        <v>1996</v>
      </c>
      <c r="O3535" s="29" t="s">
        <v>1997</v>
      </c>
      <c r="P3535" s="29" t="s">
        <v>1981</v>
      </c>
      <c r="Q3535" s="29" t="s">
        <v>1982</v>
      </c>
      <c r="R3535" s="30">
        <v>45849</v>
      </c>
      <c r="S3535" s="30"/>
      <c r="T3535" s="30">
        <v>45850</v>
      </c>
      <c r="U3535" s="30"/>
      <c r="V3535" s="29" t="s">
        <v>2000</v>
      </c>
      <c r="W3535" s="29" t="s">
        <v>2001</v>
      </c>
      <c r="X3535" s="30">
        <v>44197</v>
      </c>
      <c r="Y3535" s="29" t="s">
        <v>2002</v>
      </c>
    </row>
    <row r="3536" spans="1:25" x14ac:dyDescent="0.25">
      <c r="A3536" s="28" t="s">
        <v>2515</v>
      </c>
      <c r="B3536" s="29" t="s">
        <v>2516</v>
      </c>
      <c r="C3536" s="29" t="s">
        <v>1643</v>
      </c>
      <c r="D3536" s="29" t="s">
        <v>1644</v>
      </c>
      <c r="E3536" s="29" t="s">
        <v>1644</v>
      </c>
      <c r="F3536" s="29" t="s">
        <v>1645</v>
      </c>
      <c r="G3536" s="29" t="s">
        <v>1975</v>
      </c>
      <c r="H3536" s="30">
        <v>44498</v>
      </c>
      <c r="I3536" s="30">
        <v>45806</v>
      </c>
      <c r="J3536" s="30" t="s">
        <v>1921</v>
      </c>
      <c r="K3536" s="29" t="s">
        <v>2517</v>
      </c>
      <c r="L3536" s="29" t="s">
        <v>2518</v>
      </c>
      <c r="M3536" s="29" t="s">
        <v>1978</v>
      </c>
      <c r="N3536" s="29" t="s">
        <v>1979</v>
      </c>
      <c r="O3536" s="29" t="s">
        <v>1980</v>
      </c>
      <c r="P3536" s="29" t="s">
        <v>1981</v>
      </c>
      <c r="Q3536" s="29" t="s">
        <v>1982</v>
      </c>
      <c r="R3536" s="30">
        <v>44479</v>
      </c>
      <c r="S3536" s="30">
        <v>44479</v>
      </c>
      <c r="T3536" s="30">
        <v>44498</v>
      </c>
      <c r="U3536" s="30">
        <v>44498</v>
      </c>
      <c r="V3536" s="29" t="s">
        <v>1983</v>
      </c>
      <c r="W3536" s="29" t="s">
        <v>1984</v>
      </c>
      <c r="X3536" s="30">
        <v>44768</v>
      </c>
      <c r="Y3536" s="29" t="s">
        <v>2002</v>
      </c>
    </row>
    <row r="3537" spans="1:25" x14ac:dyDescent="0.25">
      <c r="A3537" s="28" t="s">
        <v>2515</v>
      </c>
      <c r="B3537" s="29" t="s">
        <v>2516</v>
      </c>
      <c r="C3537" s="29" t="s">
        <v>1643</v>
      </c>
      <c r="D3537" s="29" t="s">
        <v>1644</v>
      </c>
      <c r="E3537" s="29" t="s">
        <v>1644</v>
      </c>
      <c r="F3537" s="29" t="s">
        <v>1645</v>
      </c>
      <c r="G3537" s="29" t="s">
        <v>1975</v>
      </c>
      <c r="H3537" s="30">
        <v>44498</v>
      </c>
      <c r="I3537" s="30">
        <v>45806</v>
      </c>
      <c r="J3537" s="30" t="s">
        <v>1921</v>
      </c>
      <c r="K3537" s="29" t="s">
        <v>2517</v>
      </c>
      <c r="L3537" s="29" t="s">
        <v>2518</v>
      </c>
      <c r="M3537" s="29" t="s">
        <v>1978</v>
      </c>
      <c r="N3537" s="29" t="s">
        <v>1986</v>
      </c>
      <c r="O3537" s="29" t="s">
        <v>1987</v>
      </c>
      <c r="P3537" s="29" t="s">
        <v>1981</v>
      </c>
      <c r="Q3537" s="29" t="s">
        <v>1982</v>
      </c>
      <c r="R3537" s="30">
        <v>44479</v>
      </c>
      <c r="S3537" s="30">
        <v>44479</v>
      </c>
      <c r="T3537" s="30">
        <v>44498</v>
      </c>
      <c r="U3537" s="30">
        <v>44498</v>
      </c>
      <c r="V3537" s="29" t="s">
        <v>1983</v>
      </c>
      <c r="W3537" s="29" t="s">
        <v>1984</v>
      </c>
      <c r="X3537" s="30">
        <v>44768</v>
      </c>
      <c r="Y3537" s="29" t="s">
        <v>2002</v>
      </c>
    </row>
    <row r="3538" spans="1:25" x14ac:dyDescent="0.25">
      <c r="A3538" s="28" t="s">
        <v>2515</v>
      </c>
      <c r="B3538" s="29" t="s">
        <v>2516</v>
      </c>
      <c r="C3538" s="29" t="s">
        <v>1643</v>
      </c>
      <c r="D3538" s="29" t="s">
        <v>1644</v>
      </c>
      <c r="E3538" s="29" t="s">
        <v>1644</v>
      </c>
      <c r="F3538" s="29" t="s">
        <v>1645</v>
      </c>
      <c r="G3538" s="29" t="s">
        <v>1975</v>
      </c>
      <c r="H3538" s="30">
        <v>44498</v>
      </c>
      <c r="I3538" s="30">
        <v>45806</v>
      </c>
      <c r="J3538" s="30" t="s">
        <v>1921</v>
      </c>
      <c r="K3538" s="29" t="s">
        <v>2517</v>
      </c>
      <c r="L3538" s="29" t="s">
        <v>2518</v>
      </c>
      <c r="M3538" s="29" t="s">
        <v>1978</v>
      </c>
      <c r="N3538" s="29" t="s">
        <v>1988</v>
      </c>
      <c r="O3538" s="29" t="s">
        <v>1989</v>
      </c>
      <c r="P3538" s="29" t="s">
        <v>1981</v>
      </c>
      <c r="Q3538" s="29" t="s">
        <v>1982</v>
      </c>
      <c r="R3538" s="30">
        <v>44499</v>
      </c>
      <c r="S3538" s="30">
        <v>44852</v>
      </c>
      <c r="T3538" s="30">
        <v>44988</v>
      </c>
      <c r="U3538" s="30">
        <v>44987</v>
      </c>
      <c r="V3538" s="29" t="s">
        <v>1983</v>
      </c>
      <c r="W3538" s="29" t="s">
        <v>1984</v>
      </c>
      <c r="X3538" s="30">
        <v>44768</v>
      </c>
      <c r="Y3538" s="29" t="s">
        <v>2002</v>
      </c>
    </row>
    <row r="3539" spans="1:25" x14ac:dyDescent="0.25">
      <c r="A3539" s="28" t="s">
        <v>2515</v>
      </c>
      <c r="B3539" s="29" t="s">
        <v>2516</v>
      </c>
      <c r="C3539" s="29" t="s">
        <v>1643</v>
      </c>
      <c r="D3539" s="29" t="s">
        <v>1644</v>
      </c>
      <c r="E3539" s="29" t="s">
        <v>1644</v>
      </c>
      <c r="F3539" s="29" t="s">
        <v>1645</v>
      </c>
      <c r="G3539" s="29" t="s">
        <v>1975</v>
      </c>
      <c r="H3539" s="30">
        <v>44498</v>
      </c>
      <c r="I3539" s="30">
        <v>45806</v>
      </c>
      <c r="J3539" s="30" t="s">
        <v>1921</v>
      </c>
      <c r="K3539" s="29" t="s">
        <v>2517</v>
      </c>
      <c r="L3539" s="29" t="s">
        <v>2518</v>
      </c>
      <c r="M3539" s="29" t="s">
        <v>1978</v>
      </c>
      <c r="N3539" s="29" t="s">
        <v>1990</v>
      </c>
      <c r="O3539" s="29" t="s">
        <v>1991</v>
      </c>
      <c r="P3539" s="29" t="s">
        <v>1981</v>
      </c>
      <c r="Q3539" s="29" t="s">
        <v>1982</v>
      </c>
      <c r="R3539" s="30">
        <v>44852</v>
      </c>
      <c r="S3539" s="30">
        <v>44852</v>
      </c>
      <c r="T3539" s="30">
        <v>44988</v>
      </c>
      <c r="U3539" s="30">
        <v>44987</v>
      </c>
      <c r="V3539" s="29" t="s">
        <v>1983</v>
      </c>
      <c r="W3539" s="29" t="s">
        <v>1984</v>
      </c>
      <c r="X3539" s="30">
        <v>44768</v>
      </c>
      <c r="Y3539" s="29" t="s">
        <v>2002</v>
      </c>
    </row>
    <row r="3540" spans="1:25" x14ac:dyDescent="0.25">
      <c r="A3540" s="28" t="s">
        <v>2515</v>
      </c>
      <c r="B3540" s="29" t="s">
        <v>2516</v>
      </c>
      <c r="C3540" s="29" t="s">
        <v>1643</v>
      </c>
      <c r="D3540" s="29" t="s">
        <v>1644</v>
      </c>
      <c r="E3540" s="29" t="s">
        <v>1644</v>
      </c>
      <c r="F3540" s="29" t="s">
        <v>1645</v>
      </c>
      <c r="G3540" s="29" t="s">
        <v>1975</v>
      </c>
      <c r="H3540" s="30">
        <v>44498</v>
      </c>
      <c r="I3540" s="30">
        <v>45806</v>
      </c>
      <c r="J3540" s="30" t="s">
        <v>1921</v>
      </c>
      <c r="K3540" s="29" t="s">
        <v>2517</v>
      </c>
      <c r="L3540" s="29" t="s">
        <v>2518</v>
      </c>
      <c r="M3540" s="29" t="s">
        <v>1978</v>
      </c>
      <c r="N3540" s="29" t="s">
        <v>1992</v>
      </c>
      <c r="O3540" s="29" t="s">
        <v>1993</v>
      </c>
      <c r="P3540" s="29" t="s">
        <v>1981</v>
      </c>
      <c r="Q3540" s="29" t="s">
        <v>1982</v>
      </c>
      <c r="R3540" s="30">
        <v>44989</v>
      </c>
      <c r="S3540" s="30">
        <v>45081</v>
      </c>
      <c r="T3540" s="30">
        <v>45207</v>
      </c>
      <c r="U3540" s="30">
        <v>45203</v>
      </c>
      <c r="V3540" s="29" t="s">
        <v>1983</v>
      </c>
      <c r="W3540" s="29" t="s">
        <v>1984</v>
      </c>
      <c r="X3540" s="30">
        <v>44768</v>
      </c>
      <c r="Y3540" s="29" t="s">
        <v>2002</v>
      </c>
    </row>
    <row r="3541" spans="1:25" x14ac:dyDescent="0.25">
      <c r="A3541" s="28" t="s">
        <v>2515</v>
      </c>
      <c r="B3541" s="29" t="s">
        <v>2516</v>
      </c>
      <c r="C3541" s="29" t="s">
        <v>1643</v>
      </c>
      <c r="D3541" s="29" t="s">
        <v>1644</v>
      </c>
      <c r="E3541" s="29" t="s">
        <v>1644</v>
      </c>
      <c r="F3541" s="29" t="s">
        <v>1645</v>
      </c>
      <c r="G3541" s="29" t="s">
        <v>1975</v>
      </c>
      <c r="H3541" s="30">
        <v>44498</v>
      </c>
      <c r="I3541" s="30">
        <v>45806</v>
      </c>
      <c r="J3541" s="30" t="s">
        <v>1921</v>
      </c>
      <c r="K3541" s="29" t="s">
        <v>2517</v>
      </c>
      <c r="L3541" s="29" t="s">
        <v>2518</v>
      </c>
      <c r="M3541" s="29" t="s">
        <v>1978</v>
      </c>
      <c r="N3541" s="29" t="s">
        <v>1994</v>
      </c>
      <c r="O3541" s="29" t="s">
        <v>1995</v>
      </c>
      <c r="P3541" s="29" t="s">
        <v>1981</v>
      </c>
      <c r="Q3541" s="29" t="s">
        <v>1982</v>
      </c>
      <c r="R3541" s="30">
        <v>45208</v>
      </c>
      <c r="S3541" s="30">
        <v>45208</v>
      </c>
      <c r="T3541" s="30">
        <v>45747</v>
      </c>
      <c r="U3541" s="30"/>
      <c r="V3541" s="29" t="s">
        <v>1983</v>
      </c>
      <c r="W3541" s="29" t="s">
        <v>1984</v>
      </c>
      <c r="X3541" s="30">
        <v>44768</v>
      </c>
      <c r="Y3541" s="29" t="s">
        <v>2002</v>
      </c>
    </row>
    <row r="3542" spans="1:25" x14ac:dyDescent="0.25">
      <c r="A3542" s="28" t="s">
        <v>2515</v>
      </c>
      <c r="B3542" s="29" t="s">
        <v>2516</v>
      </c>
      <c r="C3542" s="29" t="s">
        <v>1643</v>
      </c>
      <c r="D3542" s="29" t="s">
        <v>1644</v>
      </c>
      <c r="E3542" s="29" t="s">
        <v>1644</v>
      </c>
      <c r="F3542" s="29" t="s">
        <v>1645</v>
      </c>
      <c r="G3542" s="29" t="s">
        <v>1975</v>
      </c>
      <c r="H3542" s="30">
        <v>44498</v>
      </c>
      <c r="I3542" s="30">
        <v>45806</v>
      </c>
      <c r="J3542" s="30" t="s">
        <v>1921</v>
      </c>
      <c r="K3542" s="29" t="s">
        <v>2517</v>
      </c>
      <c r="L3542" s="29" t="s">
        <v>2518</v>
      </c>
      <c r="M3542" s="29" t="s">
        <v>1978</v>
      </c>
      <c r="N3542" s="29" t="s">
        <v>1996</v>
      </c>
      <c r="O3542" s="29" t="s">
        <v>1997</v>
      </c>
      <c r="P3542" s="29" t="s">
        <v>1981</v>
      </c>
      <c r="Q3542" s="29" t="s">
        <v>1982</v>
      </c>
      <c r="R3542" s="30">
        <v>45717</v>
      </c>
      <c r="S3542" s="30"/>
      <c r="T3542" s="30">
        <v>45806</v>
      </c>
      <c r="U3542" s="30"/>
      <c r="V3542" s="29" t="s">
        <v>1983</v>
      </c>
      <c r="W3542" s="29" t="s">
        <v>1984</v>
      </c>
      <c r="X3542" s="30">
        <v>44768</v>
      </c>
      <c r="Y3542" s="29" t="s">
        <v>2002</v>
      </c>
    </row>
    <row r="3543" spans="1:25" x14ac:dyDescent="0.25">
      <c r="A3543" s="28" t="s">
        <v>2515</v>
      </c>
      <c r="B3543" s="29" t="s">
        <v>2516</v>
      </c>
      <c r="C3543" s="29" t="s">
        <v>1646</v>
      </c>
      <c r="D3543" s="29" t="s">
        <v>1647</v>
      </c>
      <c r="E3543" s="29" t="s">
        <v>1647</v>
      </c>
      <c r="F3543" s="29" t="s">
        <v>1648</v>
      </c>
      <c r="G3543" s="29" t="s">
        <v>1975</v>
      </c>
      <c r="H3543" s="30">
        <v>44581</v>
      </c>
      <c r="I3543" s="30">
        <v>45777</v>
      </c>
      <c r="J3543" s="30" t="s">
        <v>1921</v>
      </c>
      <c r="K3543" s="29" t="s">
        <v>2517</v>
      </c>
      <c r="L3543" s="29" t="s">
        <v>2518</v>
      </c>
      <c r="M3543" s="29" t="s">
        <v>1978</v>
      </c>
      <c r="N3543" s="29" t="s">
        <v>1979</v>
      </c>
      <c r="O3543" s="29" t="s">
        <v>1980</v>
      </c>
      <c r="P3543" s="29" t="s">
        <v>1981</v>
      </c>
      <c r="Q3543" s="29" t="s">
        <v>1982</v>
      </c>
      <c r="R3543" s="30">
        <v>44608</v>
      </c>
      <c r="S3543" s="30">
        <v>44608</v>
      </c>
      <c r="T3543" s="30">
        <v>44918</v>
      </c>
      <c r="U3543" s="30">
        <v>44918</v>
      </c>
      <c r="V3543" s="29" t="s">
        <v>1983</v>
      </c>
      <c r="W3543" s="29" t="s">
        <v>1984</v>
      </c>
      <c r="X3543" s="30">
        <v>44926</v>
      </c>
      <c r="Y3543" s="29" t="s">
        <v>1985</v>
      </c>
    </row>
    <row r="3544" spans="1:25" x14ac:dyDescent="0.25">
      <c r="A3544" s="28" t="s">
        <v>2515</v>
      </c>
      <c r="B3544" s="29" t="s">
        <v>2516</v>
      </c>
      <c r="C3544" s="29" t="s">
        <v>1646</v>
      </c>
      <c r="D3544" s="29" t="s">
        <v>1647</v>
      </c>
      <c r="E3544" s="29" t="s">
        <v>1647</v>
      </c>
      <c r="F3544" s="29" t="s">
        <v>1648</v>
      </c>
      <c r="G3544" s="29" t="s">
        <v>1975</v>
      </c>
      <c r="H3544" s="30">
        <v>44581</v>
      </c>
      <c r="I3544" s="30">
        <v>45777</v>
      </c>
      <c r="J3544" s="30" t="s">
        <v>1921</v>
      </c>
      <c r="K3544" s="29" t="s">
        <v>2517</v>
      </c>
      <c r="L3544" s="29" t="s">
        <v>2518</v>
      </c>
      <c r="M3544" s="29" t="s">
        <v>1978</v>
      </c>
      <c r="N3544" s="29" t="s">
        <v>1986</v>
      </c>
      <c r="O3544" s="29" t="s">
        <v>1987</v>
      </c>
      <c r="P3544" s="29" t="s">
        <v>1981</v>
      </c>
      <c r="Q3544" s="29" t="s">
        <v>1982</v>
      </c>
      <c r="R3544" s="30">
        <v>44905</v>
      </c>
      <c r="S3544" s="30"/>
      <c r="T3544" s="30">
        <v>44915</v>
      </c>
      <c r="U3544" s="30"/>
      <c r="V3544" s="29" t="s">
        <v>1983</v>
      </c>
      <c r="W3544" s="29" t="s">
        <v>1984</v>
      </c>
      <c r="X3544" s="30">
        <v>44926</v>
      </c>
      <c r="Y3544" s="29" t="s">
        <v>1985</v>
      </c>
    </row>
    <row r="3545" spans="1:25" x14ac:dyDescent="0.25">
      <c r="A3545" s="28" t="s">
        <v>2515</v>
      </c>
      <c r="B3545" s="29" t="s">
        <v>2516</v>
      </c>
      <c r="C3545" s="29" t="s">
        <v>1646</v>
      </c>
      <c r="D3545" s="29" t="s">
        <v>1647</v>
      </c>
      <c r="E3545" s="29" t="s">
        <v>1647</v>
      </c>
      <c r="F3545" s="29" t="s">
        <v>1648</v>
      </c>
      <c r="G3545" s="29" t="s">
        <v>1975</v>
      </c>
      <c r="H3545" s="30">
        <v>44581</v>
      </c>
      <c r="I3545" s="30">
        <v>45777</v>
      </c>
      <c r="J3545" s="30" t="s">
        <v>1921</v>
      </c>
      <c r="K3545" s="29" t="s">
        <v>2517</v>
      </c>
      <c r="L3545" s="29" t="s">
        <v>2518</v>
      </c>
      <c r="M3545" s="29" t="s">
        <v>1978</v>
      </c>
      <c r="N3545" s="29" t="s">
        <v>1988</v>
      </c>
      <c r="O3545" s="29" t="s">
        <v>1989</v>
      </c>
      <c r="P3545" s="29" t="s">
        <v>1981</v>
      </c>
      <c r="Q3545" s="29" t="s">
        <v>1982</v>
      </c>
      <c r="R3545" s="30">
        <v>44935</v>
      </c>
      <c r="S3545" s="30"/>
      <c r="T3545" s="30">
        <v>45116</v>
      </c>
      <c r="U3545" s="30"/>
      <c r="V3545" s="29" t="s">
        <v>1983</v>
      </c>
      <c r="W3545" s="29" t="s">
        <v>1984</v>
      </c>
      <c r="X3545" s="30">
        <v>44926</v>
      </c>
      <c r="Y3545" s="29" t="s">
        <v>1985</v>
      </c>
    </row>
    <row r="3546" spans="1:25" x14ac:dyDescent="0.25">
      <c r="A3546" s="28" t="s">
        <v>2515</v>
      </c>
      <c r="B3546" s="29" t="s">
        <v>2516</v>
      </c>
      <c r="C3546" s="29" t="s">
        <v>1646</v>
      </c>
      <c r="D3546" s="29" t="s">
        <v>1647</v>
      </c>
      <c r="E3546" s="29" t="s">
        <v>1647</v>
      </c>
      <c r="F3546" s="29" t="s">
        <v>1648</v>
      </c>
      <c r="G3546" s="29" t="s">
        <v>1975</v>
      </c>
      <c r="H3546" s="30">
        <v>44581</v>
      </c>
      <c r="I3546" s="30">
        <v>45777</v>
      </c>
      <c r="J3546" s="30" t="s">
        <v>1921</v>
      </c>
      <c r="K3546" s="29" t="s">
        <v>2517</v>
      </c>
      <c r="L3546" s="29" t="s">
        <v>2518</v>
      </c>
      <c r="M3546" s="29" t="s">
        <v>1978</v>
      </c>
      <c r="N3546" s="29" t="s">
        <v>1990</v>
      </c>
      <c r="O3546" s="29" t="s">
        <v>1991</v>
      </c>
      <c r="P3546" s="29" t="s">
        <v>1981</v>
      </c>
      <c r="Q3546" s="29" t="s">
        <v>1982</v>
      </c>
      <c r="R3546" s="30">
        <v>45450</v>
      </c>
      <c r="S3546" s="30">
        <v>45450</v>
      </c>
      <c r="T3546" s="30">
        <v>45592</v>
      </c>
      <c r="U3546" s="30"/>
      <c r="V3546" s="29" t="s">
        <v>1983</v>
      </c>
      <c r="W3546" s="29" t="s">
        <v>1984</v>
      </c>
      <c r="X3546" s="30">
        <v>44926</v>
      </c>
      <c r="Y3546" s="29" t="s">
        <v>1985</v>
      </c>
    </row>
    <row r="3547" spans="1:25" x14ac:dyDescent="0.25">
      <c r="A3547" s="28" t="s">
        <v>2515</v>
      </c>
      <c r="B3547" s="29" t="s">
        <v>2516</v>
      </c>
      <c r="C3547" s="29" t="s">
        <v>1646</v>
      </c>
      <c r="D3547" s="29" t="s">
        <v>1647</v>
      </c>
      <c r="E3547" s="29" t="s">
        <v>1647</v>
      </c>
      <c r="F3547" s="29" t="s">
        <v>1648</v>
      </c>
      <c r="G3547" s="29" t="s">
        <v>1975</v>
      </c>
      <c r="H3547" s="30">
        <v>44581</v>
      </c>
      <c r="I3547" s="30">
        <v>45777</v>
      </c>
      <c r="J3547" s="30" t="s">
        <v>1921</v>
      </c>
      <c r="K3547" s="29" t="s">
        <v>2517</v>
      </c>
      <c r="L3547" s="29" t="s">
        <v>2518</v>
      </c>
      <c r="M3547" s="29" t="s">
        <v>1978</v>
      </c>
      <c r="N3547" s="29" t="s">
        <v>1992</v>
      </c>
      <c r="O3547" s="29" t="s">
        <v>1993</v>
      </c>
      <c r="P3547" s="29" t="s">
        <v>1981</v>
      </c>
      <c r="Q3547" s="29" t="s">
        <v>1982</v>
      </c>
      <c r="R3547" s="30">
        <v>45653</v>
      </c>
      <c r="S3547" s="30"/>
      <c r="T3547" s="30">
        <v>45660</v>
      </c>
      <c r="U3547" s="30"/>
      <c r="V3547" s="29" t="s">
        <v>1983</v>
      </c>
      <c r="W3547" s="29" t="s">
        <v>1984</v>
      </c>
      <c r="X3547" s="30">
        <v>44926</v>
      </c>
      <c r="Y3547" s="29" t="s">
        <v>1985</v>
      </c>
    </row>
    <row r="3548" spans="1:25" x14ac:dyDescent="0.25">
      <c r="A3548" s="28" t="s">
        <v>2515</v>
      </c>
      <c r="B3548" s="29" t="s">
        <v>2516</v>
      </c>
      <c r="C3548" s="29" t="s">
        <v>1646</v>
      </c>
      <c r="D3548" s="29" t="s">
        <v>1647</v>
      </c>
      <c r="E3548" s="29" t="s">
        <v>1647</v>
      </c>
      <c r="F3548" s="29" t="s">
        <v>1648</v>
      </c>
      <c r="G3548" s="29" t="s">
        <v>1975</v>
      </c>
      <c r="H3548" s="30">
        <v>44581</v>
      </c>
      <c r="I3548" s="30">
        <v>45777</v>
      </c>
      <c r="J3548" s="30" t="s">
        <v>1921</v>
      </c>
      <c r="K3548" s="29" t="s">
        <v>2517</v>
      </c>
      <c r="L3548" s="29" t="s">
        <v>2518</v>
      </c>
      <c r="M3548" s="29" t="s">
        <v>1978</v>
      </c>
      <c r="N3548" s="29" t="s">
        <v>1994</v>
      </c>
      <c r="O3548" s="29" t="s">
        <v>1995</v>
      </c>
      <c r="P3548" s="29" t="s">
        <v>1981</v>
      </c>
      <c r="Q3548" s="29" t="s">
        <v>1982</v>
      </c>
      <c r="R3548" s="30">
        <v>45661</v>
      </c>
      <c r="S3548" s="30"/>
      <c r="T3548" s="30">
        <v>46146</v>
      </c>
      <c r="U3548" s="30"/>
      <c r="V3548" s="29" t="s">
        <v>1983</v>
      </c>
      <c r="W3548" s="29" t="s">
        <v>1984</v>
      </c>
      <c r="X3548" s="30">
        <v>44926</v>
      </c>
      <c r="Y3548" s="29" t="s">
        <v>1985</v>
      </c>
    </row>
    <row r="3549" spans="1:25" x14ac:dyDescent="0.25">
      <c r="A3549" s="28" t="s">
        <v>2515</v>
      </c>
      <c r="B3549" s="29" t="s">
        <v>2516</v>
      </c>
      <c r="C3549" s="29" t="s">
        <v>1646</v>
      </c>
      <c r="D3549" s="29" t="s">
        <v>1647</v>
      </c>
      <c r="E3549" s="29" t="s">
        <v>1647</v>
      </c>
      <c r="F3549" s="29" t="s">
        <v>1648</v>
      </c>
      <c r="G3549" s="29" t="s">
        <v>1975</v>
      </c>
      <c r="H3549" s="30">
        <v>44581</v>
      </c>
      <c r="I3549" s="30">
        <v>45777</v>
      </c>
      <c r="J3549" s="30" t="s">
        <v>1921</v>
      </c>
      <c r="K3549" s="29" t="s">
        <v>2517</v>
      </c>
      <c r="L3549" s="29" t="s">
        <v>2518</v>
      </c>
      <c r="M3549" s="29" t="s">
        <v>1978</v>
      </c>
      <c r="N3549" s="29" t="s">
        <v>1996</v>
      </c>
      <c r="O3549" s="29" t="s">
        <v>1997</v>
      </c>
      <c r="P3549" s="29" t="s">
        <v>1981</v>
      </c>
      <c r="Q3549" s="29" t="s">
        <v>1982</v>
      </c>
      <c r="R3549" s="30">
        <v>46177</v>
      </c>
      <c r="S3549" s="30"/>
      <c r="T3549" s="30">
        <v>46238</v>
      </c>
      <c r="U3549" s="30"/>
      <c r="V3549" s="29" t="s">
        <v>1983</v>
      </c>
      <c r="W3549" s="29" t="s">
        <v>1984</v>
      </c>
      <c r="X3549" s="30">
        <v>44926</v>
      </c>
      <c r="Y3549" s="29" t="s">
        <v>1985</v>
      </c>
    </row>
    <row r="3550" spans="1:25" x14ac:dyDescent="0.25">
      <c r="A3550" s="28" t="s">
        <v>2515</v>
      </c>
      <c r="B3550" s="29" t="s">
        <v>2516</v>
      </c>
      <c r="C3550" s="29" t="s">
        <v>1649</v>
      </c>
      <c r="D3550" s="29" t="s">
        <v>1650</v>
      </c>
      <c r="E3550" s="29" t="s">
        <v>1650</v>
      </c>
      <c r="F3550" s="29" t="s">
        <v>1651</v>
      </c>
      <c r="G3550" s="29" t="s">
        <v>1975</v>
      </c>
      <c r="H3550" s="30">
        <v>44581</v>
      </c>
      <c r="I3550" s="30">
        <v>46022</v>
      </c>
      <c r="J3550" s="30" t="s">
        <v>1921</v>
      </c>
      <c r="K3550" s="29" t="s">
        <v>2517</v>
      </c>
      <c r="L3550" s="29" t="s">
        <v>2518</v>
      </c>
      <c r="M3550" s="29" t="s">
        <v>1978</v>
      </c>
      <c r="N3550" s="29" t="s">
        <v>1979</v>
      </c>
      <c r="O3550" s="29" t="s">
        <v>1980</v>
      </c>
      <c r="P3550" s="29" t="s">
        <v>1981</v>
      </c>
      <c r="Q3550" s="29" t="s">
        <v>1982</v>
      </c>
      <c r="R3550" s="30">
        <v>44572</v>
      </c>
      <c r="S3550" s="30">
        <v>44572</v>
      </c>
      <c r="T3550" s="30">
        <v>44691</v>
      </c>
      <c r="U3550" s="30">
        <v>44691</v>
      </c>
      <c r="V3550" s="29" t="s">
        <v>1983</v>
      </c>
      <c r="W3550" s="29" t="s">
        <v>1984</v>
      </c>
      <c r="X3550" s="30">
        <v>44692</v>
      </c>
      <c r="Y3550" s="29" t="s">
        <v>1985</v>
      </c>
    </row>
    <row r="3551" spans="1:25" x14ac:dyDescent="0.25">
      <c r="A3551" s="28" t="s">
        <v>2515</v>
      </c>
      <c r="B3551" s="29" t="s">
        <v>2516</v>
      </c>
      <c r="C3551" s="29" t="s">
        <v>1649</v>
      </c>
      <c r="D3551" s="29" t="s">
        <v>1650</v>
      </c>
      <c r="E3551" s="29" t="s">
        <v>1650</v>
      </c>
      <c r="F3551" s="29" t="s">
        <v>1651</v>
      </c>
      <c r="G3551" s="29" t="s">
        <v>1975</v>
      </c>
      <c r="H3551" s="30">
        <v>44581</v>
      </c>
      <c r="I3551" s="30">
        <v>46022</v>
      </c>
      <c r="J3551" s="30" t="s">
        <v>1921</v>
      </c>
      <c r="K3551" s="29" t="s">
        <v>2517</v>
      </c>
      <c r="L3551" s="29" t="s">
        <v>2518</v>
      </c>
      <c r="M3551" s="29" t="s">
        <v>1978</v>
      </c>
      <c r="N3551" s="29" t="s">
        <v>1986</v>
      </c>
      <c r="O3551" s="29" t="s">
        <v>1987</v>
      </c>
      <c r="P3551" s="29" t="s">
        <v>1981</v>
      </c>
      <c r="Q3551" s="29" t="s">
        <v>1982</v>
      </c>
      <c r="R3551" s="30">
        <v>44692</v>
      </c>
      <c r="S3551" s="30">
        <v>44692</v>
      </c>
      <c r="T3551" s="30">
        <v>44852</v>
      </c>
      <c r="U3551" s="30">
        <v>44852</v>
      </c>
      <c r="V3551" s="29" t="s">
        <v>1983</v>
      </c>
      <c r="W3551" s="29" t="s">
        <v>1984</v>
      </c>
      <c r="X3551" s="30">
        <v>44692</v>
      </c>
      <c r="Y3551" s="29" t="s">
        <v>1985</v>
      </c>
    </row>
    <row r="3552" spans="1:25" x14ac:dyDescent="0.25">
      <c r="A3552" s="28" t="s">
        <v>2515</v>
      </c>
      <c r="B3552" s="29" t="s">
        <v>2516</v>
      </c>
      <c r="C3552" s="29" t="s">
        <v>1649</v>
      </c>
      <c r="D3552" s="29" t="s">
        <v>1650</v>
      </c>
      <c r="E3552" s="29" t="s">
        <v>1650</v>
      </c>
      <c r="F3552" s="29" t="s">
        <v>1651</v>
      </c>
      <c r="G3552" s="29" t="s">
        <v>1975</v>
      </c>
      <c r="H3552" s="30">
        <v>44581</v>
      </c>
      <c r="I3552" s="30">
        <v>46022</v>
      </c>
      <c r="J3552" s="30" t="s">
        <v>1921</v>
      </c>
      <c r="K3552" s="29" t="s">
        <v>2517</v>
      </c>
      <c r="L3552" s="29" t="s">
        <v>2518</v>
      </c>
      <c r="M3552" s="29" t="s">
        <v>1978</v>
      </c>
      <c r="N3552" s="29" t="s">
        <v>1988</v>
      </c>
      <c r="O3552" s="29" t="s">
        <v>1989</v>
      </c>
      <c r="P3552" s="29" t="s">
        <v>1981</v>
      </c>
      <c r="Q3552" s="29" t="s">
        <v>1982</v>
      </c>
      <c r="R3552" s="30">
        <v>44853</v>
      </c>
      <c r="S3552" s="30">
        <v>44855</v>
      </c>
      <c r="T3552" s="30">
        <v>45035</v>
      </c>
      <c r="U3552" s="30">
        <v>45321</v>
      </c>
      <c r="V3552" s="29" t="s">
        <v>1983</v>
      </c>
      <c r="W3552" s="29" t="s">
        <v>1984</v>
      </c>
      <c r="X3552" s="30">
        <v>44692</v>
      </c>
      <c r="Y3552" s="29" t="s">
        <v>1985</v>
      </c>
    </row>
    <row r="3553" spans="1:25" x14ac:dyDescent="0.25">
      <c r="A3553" s="28" t="s">
        <v>2515</v>
      </c>
      <c r="B3553" s="29" t="s">
        <v>2516</v>
      </c>
      <c r="C3553" s="29" t="s">
        <v>1649</v>
      </c>
      <c r="D3553" s="29" t="s">
        <v>1650</v>
      </c>
      <c r="E3553" s="29" t="s">
        <v>1650</v>
      </c>
      <c r="F3553" s="29" t="s">
        <v>1651</v>
      </c>
      <c r="G3553" s="29" t="s">
        <v>1975</v>
      </c>
      <c r="H3553" s="30">
        <v>44581</v>
      </c>
      <c r="I3553" s="30">
        <v>46022</v>
      </c>
      <c r="J3553" s="30" t="s">
        <v>1921</v>
      </c>
      <c r="K3553" s="29" t="s">
        <v>2517</v>
      </c>
      <c r="L3553" s="29" t="s">
        <v>2518</v>
      </c>
      <c r="M3553" s="29" t="s">
        <v>1978</v>
      </c>
      <c r="N3553" s="29" t="s">
        <v>1990</v>
      </c>
      <c r="O3553" s="29" t="s">
        <v>1991</v>
      </c>
      <c r="P3553" s="29" t="s">
        <v>1981</v>
      </c>
      <c r="Q3553" s="29" t="s">
        <v>1982</v>
      </c>
      <c r="R3553" s="30">
        <v>45186</v>
      </c>
      <c r="S3553" s="30">
        <v>45335</v>
      </c>
      <c r="T3553" s="30">
        <v>45551</v>
      </c>
      <c r="U3553" s="30"/>
      <c r="V3553" s="29" t="s">
        <v>1983</v>
      </c>
      <c r="W3553" s="29" t="s">
        <v>1984</v>
      </c>
      <c r="X3553" s="30">
        <v>44692</v>
      </c>
      <c r="Y3553" s="29" t="s">
        <v>1985</v>
      </c>
    </row>
    <row r="3554" spans="1:25" x14ac:dyDescent="0.25">
      <c r="A3554" s="28" t="s">
        <v>2515</v>
      </c>
      <c r="B3554" s="29" t="s">
        <v>2516</v>
      </c>
      <c r="C3554" s="29" t="s">
        <v>1649</v>
      </c>
      <c r="D3554" s="29" t="s">
        <v>1650</v>
      </c>
      <c r="E3554" s="29" t="s">
        <v>1650</v>
      </c>
      <c r="F3554" s="29" t="s">
        <v>1651</v>
      </c>
      <c r="G3554" s="29" t="s">
        <v>1975</v>
      </c>
      <c r="H3554" s="30">
        <v>44581</v>
      </c>
      <c r="I3554" s="30">
        <v>46022</v>
      </c>
      <c r="J3554" s="30" t="s">
        <v>1921</v>
      </c>
      <c r="K3554" s="29" t="s">
        <v>2517</v>
      </c>
      <c r="L3554" s="29" t="s">
        <v>2518</v>
      </c>
      <c r="M3554" s="29" t="s">
        <v>1978</v>
      </c>
      <c r="N3554" s="29" t="s">
        <v>1992</v>
      </c>
      <c r="O3554" s="29" t="s">
        <v>1993</v>
      </c>
      <c r="P3554" s="29" t="s">
        <v>1981</v>
      </c>
      <c r="Q3554" s="29" t="s">
        <v>1982</v>
      </c>
      <c r="R3554" s="30">
        <v>45561</v>
      </c>
      <c r="S3554" s="30"/>
      <c r="T3554" s="30">
        <v>45606</v>
      </c>
      <c r="U3554" s="30"/>
      <c r="V3554" s="29" t="s">
        <v>1983</v>
      </c>
      <c r="W3554" s="29" t="s">
        <v>1984</v>
      </c>
      <c r="X3554" s="30">
        <v>44692</v>
      </c>
      <c r="Y3554" s="29" t="s">
        <v>1985</v>
      </c>
    </row>
    <row r="3555" spans="1:25" x14ac:dyDescent="0.25">
      <c r="A3555" s="28" t="s">
        <v>2515</v>
      </c>
      <c r="B3555" s="29" t="s">
        <v>2516</v>
      </c>
      <c r="C3555" s="29" t="s">
        <v>1649</v>
      </c>
      <c r="D3555" s="29" t="s">
        <v>1650</v>
      </c>
      <c r="E3555" s="29" t="s">
        <v>1650</v>
      </c>
      <c r="F3555" s="29" t="s">
        <v>1651</v>
      </c>
      <c r="G3555" s="29" t="s">
        <v>1975</v>
      </c>
      <c r="H3555" s="30">
        <v>44581</v>
      </c>
      <c r="I3555" s="30">
        <v>46022</v>
      </c>
      <c r="J3555" s="30" t="s">
        <v>1921</v>
      </c>
      <c r="K3555" s="29" t="s">
        <v>2517</v>
      </c>
      <c r="L3555" s="29" t="s">
        <v>2518</v>
      </c>
      <c r="M3555" s="29" t="s">
        <v>1978</v>
      </c>
      <c r="N3555" s="29" t="s">
        <v>1994</v>
      </c>
      <c r="O3555" s="29" t="s">
        <v>1995</v>
      </c>
      <c r="P3555" s="29" t="s">
        <v>1981</v>
      </c>
      <c r="Q3555" s="29" t="s">
        <v>1982</v>
      </c>
      <c r="R3555" s="30">
        <v>45616</v>
      </c>
      <c r="S3555" s="30"/>
      <c r="T3555" s="30">
        <v>45896</v>
      </c>
      <c r="U3555" s="30"/>
      <c r="V3555" s="29" t="s">
        <v>1983</v>
      </c>
      <c r="W3555" s="29" t="s">
        <v>1984</v>
      </c>
      <c r="X3555" s="30">
        <v>44692</v>
      </c>
      <c r="Y3555" s="29" t="s">
        <v>1985</v>
      </c>
    </row>
    <row r="3556" spans="1:25" x14ac:dyDescent="0.25">
      <c r="A3556" s="28" t="s">
        <v>2515</v>
      </c>
      <c r="B3556" s="29" t="s">
        <v>2516</v>
      </c>
      <c r="C3556" s="29" t="s">
        <v>1649</v>
      </c>
      <c r="D3556" s="29" t="s">
        <v>1650</v>
      </c>
      <c r="E3556" s="29" t="s">
        <v>1650</v>
      </c>
      <c r="F3556" s="29" t="s">
        <v>1651</v>
      </c>
      <c r="G3556" s="29" t="s">
        <v>1975</v>
      </c>
      <c r="H3556" s="30">
        <v>44581</v>
      </c>
      <c r="I3556" s="30">
        <v>46022</v>
      </c>
      <c r="J3556" s="30" t="s">
        <v>1921</v>
      </c>
      <c r="K3556" s="29" t="s">
        <v>2517</v>
      </c>
      <c r="L3556" s="29" t="s">
        <v>2518</v>
      </c>
      <c r="M3556" s="29" t="s">
        <v>1978</v>
      </c>
      <c r="N3556" s="29" t="s">
        <v>1996</v>
      </c>
      <c r="O3556" s="29" t="s">
        <v>1997</v>
      </c>
      <c r="P3556" s="29" t="s">
        <v>1981</v>
      </c>
      <c r="Q3556" s="29" t="s">
        <v>1982</v>
      </c>
      <c r="R3556" s="30">
        <v>45906</v>
      </c>
      <c r="S3556" s="30"/>
      <c r="T3556" s="30">
        <v>45936</v>
      </c>
      <c r="U3556" s="30"/>
      <c r="V3556" s="29" t="s">
        <v>1983</v>
      </c>
      <c r="W3556" s="29" t="s">
        <v>1984</v>
      </c>
      <c r="X3556" s="30">
        <v>44692</v>
      </c>
      <c r="Y3556" s="29" t="s">
        <v>1985</v>
      </c>
    </row>
    <row r="3557" spans="1:25" x14ac:dyDescent="0.25">
      <c r="A3557" s="28" t="s">
        <v>2515</v>
      </c>
      <c r="B3557" s="29" t="s">
        <v>2516</v>
      </c>
      <c r="C3557" s="29" t="s">
        <v>1652</v>
      </c>
      <c r="D3557" s="29" t="s">
        <v>1653</v>
      </c>
      <c r="E3557" s="29" t="s">
        <v>1653</v>
      </c>
      <c r="F3557" s="29" t="s">
        <v>1654</v>
      </c>
      <c r="G3557" s="29" t="s">
        <v>1975</v>
      </c>
      <c r="H3557" s="30">
        <v>44581</v>
      </c>
      <c r="I3557" s="30">
        <v>46022</v>
      </c>
      <c r="J3557" s="30" t="s">
        <v>1921</v>
      </c>
      <c r="K3557" s="29" t="s">
        <v>2517</v>
      </c>
      <c r="L3557" s="29" t="s">
        <v>2518</v>
      </c>
      <c r="M3557" s="29" t="s">
        <v>1978</v>
      </c>
      <c r="N3557" s="29" t="s">
        <v>1979</v>
      </c>
      <c r="O3557" s="29" t="s">
        <v>1980</v>
      </c>
      <c r="P3557" s="29" t="s">
        <v>1981</v>
      </c>
      <c r="Q3557" s="29" t="s">
        <v>1982</v>
      </c>
      <c r="R3557" s="30">
        <v>44572</v>
      </c>
      <c r="S3557" s="30">
        <v>44572</v>
      </c>
      <c r="T3557" s="30">
        <v>44691</v>
      </c>
      <c r="U3557" s="30">
        <v>44691</v>
      </c>
      <c r="V3557" s="29" t="s">
        <v>1983</v>
      </c>
      <c r="W3557" s="29" t="s">
        <v>1984</v>
      </c>
      <c r="X3557" s="30">
        <v>44581</v>
      </c>
      <c r="Y3557" s="29" t="s">
        <v>1985</v>
      </c>
    </row>
    <row r="3558" spans="1:25" x14ac:dyDescent="0.25">
      <c r="A3558" s="28" t="s">
        <v>2515</v>
      </c>
      <c r="B3558" s="29" t="s">
        <v>2516</v>
      </c>
      <c r="C3558" s="29" t="s">
        <v>1652</v>
      </c>
      <c r="D3558" s="29" t="s">
        <v>1653</v>
      </c>
      <c r="E3558" s="29" t="s">
        <v>1653</v>
      </c>
      <c r="F3558" s="29" t="s">
        <v>1654</v>
      </c>
      <c r="G3558" s="29" t="s">
        <v>1975</v>
      </c>
      <c r="H3558" s="30">
        <v>44581</v>
      </c>
      <c r="I3558" s="30">
        <v>46022</v>
      </c>
      <c r="J3558" s="30" t="s">
        <v>1921</v>
      </c>
      <c r="K3558" s="29" t="s">
        <v>2517</v>
      </c>
      <c r="L3558" s="29" t="s">
        <v>2518</v>
      </c>
      <c r="M3558" s="29" t="s">
        <v>1978</v>
      </c>
      <c r="N3558" s="29" t="s">
        <v>1986</v>
      </c>
      <c r="O3558" s="29" t="s">
        <v>1987</v>
      </c>
      <c r="P3558" s="29" t="s">
        <v>1981</v>
      </c>
      <c r="Q3558" s="29" t="s">
        <v>1982</v>
      </c>
      <c r="R3558" s="30">
        <v>44692</v>
      </c>
      <c r="S3558" s="30">
        <v>44692</v>
      </c>
      <c r="T3558" s="30">
        <v>44852</v>
      </c>
      <c r="U3558" s="30">
        <v>44852</v>
      </c>
      <c r="V3558" s="29" t="s">
        <v>1983</v>
      </c>
      <c r="W3558" s="29" t="s">
        <v>1984</v>
      </c>
      <c r="X3558" s="30">
        <v>44581</v>
      </c>
      <c r="Y3558" s="29" t="s">
        <v>1985</v>
      </c>
    </row>
    <row r="3559" spans="1:25" x14ac:dyDescent="0.25">
      <c r="A3559" s="28" t="s">
        <v>2515</v>
      </c>
      <c r="B3559" s="29" t="s">
        <v>2516</v>
      </c>
      <c r="C3559" s="29" t="s">
        <v>1652</v>
      </c>
      <c r="D3559" s="29" t="s">
        <v>1653</v>
      </c>
      <c r="E3559" s="29" t="s">
        <v>1653</v>
      </c>
      <c r="F3559" s="29" t="s">
        <v>1654</v>
      </c>
      <c r="G3559" s="29" t="s">
        <v>1975</v>
      </c>
      <c r="H3559" s="30">
        <v>44581</v>
      </c>
      <c r="I3559" s="30">
        <v>46022</v>
      </c>
      <c r="J3559" s="30" t="s">
        <v>1921</v>
      </c>
      <c r="K3559" s="29" t="s">
        <v>2517</v>
      </c>
      <c r="L3559" s="29" t="s">
        <v>2518</v>
      </c>
      <c r="M3559" s="29" t="s">
        <v>1978</v>
      </c>
      <c r="N3559" s="29" t="s">
        <v>1988</v>
      </c>
      <c r="O3559" s="29" t="s">
        <v>1989</v>
      </c>
      <c r="P3559" s="29" t="s">
        <v>1981</v>
      </c>
      <c r="Q3559" s="29" t="s">
        <v>1982</v>
      </c>
      <c r="R3559" s="30">
        <v>44853</v>
      </c>
      <c r="S3559" s="30">
        <v>44855</v>
      </c>
      <c r="T3559" s="30">
        <v>45046</v>
      </c>
      <c r="U3559" s="30">
        <v>45224</v>
      </c>
      <c r="V3559" s="29" t="s">
        <v>1983</v>
      </c>
      <c r="W3559" s="29" t="s">
        <v>1984</v>
      </c>
      <c r="X3559" s="30">
        <v>44581</v>
      </c>
      <c r="Y3559" s="29" t="s">
        <v>1985</v>
      </c>
    </row>
    <row r="3560" spans="1:25" x14ac:dyDescent="0.25">
      <c r="A3560" s="28" t="s">
        <v>2515</v>
      </c>
      <c r="B3560" s="29" t="s">
        <v>2516</v>
      </c>
      <c r="C3560" s="29" t="s">
        <v>1652</v>
      </c>
      <c r="D3560" s="29" t="s">
        <v>1653</v>
      </c>
      <c r="E3560" s="29" t="s">
        <v>1653</v>
      </c>
      <c r="F3560" s="29" t="s">
        <v>1654</v>
      </c>
      <c r="G3560" s="29" t="s">
        <v>1975</v>
      </c>
      <c r="H3560" s="30">
        <v>44581</v>
      </c>
      <c r="I3560" s="30">
        <v>46022</v>
      </c>
      <c r="J3560" s="30" t="s">
        <v>1921</v>
      </c>
      <c r="K3560" s="29" t="s">
        <v>2517</v>
      </c>
      <c r="L3560" s="29" t="s">
        <v>2518</v>
      </c>
      <c r="M3560" s="29" t="s">
        <v>1978</v>
      </c>
      <c r="N3560" s="29" t="s">
        <v>1990</v>
      </c>
      <c r="O3560" s="29" t="s">
        <v>1991</v>
      </c>
      <c r="P3560" s="29" t="s">
        <v>1981</v>
      </c>
      <c r="Q3560" s="29" t="s">
        <v>1982</v>
      </c>
      <c r="R3560" s="30">
        <v>45186</v>
      </c>
      <c r="S3560" s="30">
        <v>44855</v>
      </c>
      <c r="T3560" s="30">
        <v>45231</v>
      </c>
      <c r="U3560" s="30">
        <v>45224</v>
      </c>
      <c r="V3560" s="29" t="s">
        <v>1983</v>
      </c>
      <c r="W3560" s="29" t="s">
        <v>1984</v>
      </c>
      <c r="X3560" s="30">
        <v>44581</v>
      </c>
      <c r="Y3560" s="29" t="s">
        <v>1985</v>
      </c>
    </row>
    <row r="3561" spans="1:25" x14ac:dyDescent="0.25">
      <c r="A3561" s="28" t="s">
        <v>2515</v>
      </c>
      <c r="B3561" s="29" t="s">
        <v>2516</v>
      </c>
      <c r="C3561" s="29" t="s">
        <v>1652</v>
      </c>
      <c r="D3561" s="29" t="s">
        <v>1653</v>
      </c>
      <c r="E3561" s="29" t="s">
        <v>1653</v>
      </c>
      <c r="F3561" s="29" t="s">
        <v>1654</v>
      </c>
      <c r="G3561" s="29" t="s">
        <v>1975</v>
      </c>
      <c r="H3561" s="30">
        <v>44581</v>
      </c>
      <c r="I3561" s="30">
        <v>46022</v>
      </c>
      <c r="J3561" s="30" t="s">
        <v>1921</v>
      </c>
      <c r="K3561" s="29" t="s">
        <v>2517</v>
      </c>
      <c r="L3561" s="29" t="s">
        <v>2518</v>
      </c>
      <c r="M3561" s="29" t="s">
        <v>1978</v>
      </c>
      <c r="N3561" s="29" t="s">
        <v>1992</v>
      </c>
      <c r="O3561" s="29" t="s">
        <v>1993</v>
      </c>
      <c r="P3561" s="29" t="s">
        <v>1981</v>
      </c>
      <c r="Q3561" s="29" t="s">
        <v>1982</v>
      </c>
      <c r="R3561" s="30">
        <v>45605</v>
      </c>
      <c r="S3561" s="30"/>
      <c r="T3561" s="30">
        <v>45650</v>
      </c>
      <c r="U3561" s="30"/>
      <c r="V3561" s="29" t="s">
        <v>1983</v>
      </c>
      <c r="W3561" s="29" t="s">
        <v>1984</v>
      </c>
      <c r="X3561" s="30">
        <v>44581</v>
      </c>
      <c r="Y3561" s="29" t="s">
        <v>1985</v>
      </c>
    </row>
    <row r="3562" spans="1:25" x14ac:dyDescent="0.25">
      <c r="A3562" s="28" t="s">
        <v>2515</v>
      </c>
      <c r="B3562" s="29" t="s">
        <v>2516</v>
      </c>
      <c r="C3562" s="29" t="s">
        <v>1652</v>
      </c>
      <c r="D3562" s="29" t="s">
        <v>1653</v>
      </c>
      <c r="E3562" s="29" t="s">
        <v>1653</v>
      </c>
      <c r="F3562" s="29" t="s">
        <v>1654</v>
      </c>
      <c r="G3562" s="29" t="s">
        <v>1975</v>
      </c>
      <c r="H3562" s="30">
        <v>44581</v>
      </c>
      <c r="I3562" s="30">
        <v>46022</v>
      </c>
      <c r="J3562" s="30" t="s">
        <v>1921</v>
      </c>
      <c r="K3562" s="29" t="s">
        <v>2517</v>
      </c>
      <c r="L3562" s="29" t="s">
        <v>2518</v>
      </c>
      <c r="M3562" s="29" t="s">
        <v>1978</v>
      </c>
      <c r="N3562" s="29" t="s">
        <v>1994</v>
      </c>
      <c r="O3562" s="29" t="s">
        <v>1995</v>
      </c>
      <c r="P3562" s="29" t="s">
        <v>1981</v>
      </c>
      <c r="Q3562" s="29" t="s">
        <v>1982</v>
      </c>
      <c r="R3562" s="30">
        <v>45660</v>
      </c>
      <c r="S3562" s="30"/>
      <c r="T3562" s="30">
        <v>45840</v>
      </c>
      <c r="U3562" s="30"/>
      <c r="V3562" s="29" t="s">
        <v>1983</v>
      </c>
      <c r="W3562" s="29" t="s">
        <v>1984</v>
      </c>
      <c r="X3562" s="30">
        <v>44581</v>
      </c>
      <c r="Y3562" s="29" t="s">
        <v>1985</v>
      </c>
    </row>
    <row r="3563" spans="1:25" x14ac:dyDescent="0.25">
      <c r="A3563" s="28" t="s">
        <v>2515</v>
      </c>
      <c r="B3563" s="29" t="s">
        <v>2516</v>
      </c>
      <c r="C3563" s="29" t="s">
        <v>1652</v>
      </c>
      <c r="D3563" s="29" t="s">
        <v>1653</v>
      </c>
      <c r="E3563" s="29" t="s">
        <v>1653</v>
      </c>
      <c r="F3563" s="29" t="s">
        <v>1654</v>
      </c>
      <c r="G3563" s="29" t="s">
        <v>1975</v>
      </c>
      <c r="H3563" s="30">
        <v>44581</v>
      </c>
      <c r="I3563" s="30">
        <v>46022</v>
      </c>
      <c r="J3563" s="30" t="s">
        <v>1921</v>
      </c>
      <c r="K3563" s="29" t="s">
        <v>2517</v>
      </c>
      <c r="L3563" s="29" t="s">
        <v>2518</v>
      </c>
      <c r="M3563" s="29" t="s">
        <v>1978</v>
      </c>
      <c r="N3563" s="29" t="s">
        <v>1996</v>
      </c>
      <c r="O3563" s="29" t="s">
        <v>1997</v>
      </c>
      <c r="P3563" s="29" t="s">
        <v>1981</v>
      </c>
      <c r="Q3563" s="29" t="s">
        <v>1982</v>
      </c>
      <c r="R3563" s="30">
        <v>45850</v>
      </c>
      <c r="S3563" s="30"/>
      <c r="T3563" s="30">
        <v>45880</v>
      </c>
      <c r="U3563" s="30"/>
      <c r="V3563" s="29" t="s">
        <v>1983</v>
      </c>
      <c r="W3563" s="29" t="s">
        <v>1984</v>
      </c>
      <c r="X3563" s="30">
        <v>44581</v>
      </c>
      <c r="Y3563" s="29" t="s">
        <v>1985</v>
      </c>
    </row>
    <row r="3564" spans="1:25" x14ac:dyDescent="0.25">
      <c r="A3564" s="28" t="s">
        <v>2515</v>
      </c>
      <c r="B3564" s="29" t="s">
        <v>2516</v>
      </c>
      <c r="C3564" s="29" t="s">
        <v>1655</v>
      </c>
      <c r="D3564" s="29" t="s">
        <v>1656</v>
      </c>
      <c r="E3564" s="29" t="s">
        <v>1656</v>
      </c>
      <c r="F3564" s="29" t="s">
        <v>1657</v>
      </c>
      <c r="G3564" s="29" t="s">
        <v>1975</v>
      </c>
      <c r="H3564" s="30">
        <v>44581</v>
      </c>
      <c r="I3564" s="30">
        <v>46022</v>
      </c>
      <c r="J3564" s="30" t="s">
        <v>1921</v>
      </c>
      <c r="K3564" s="29" t="s">
        <v>2517</v>
      </c>
      <c r="L3564" s="29" t="s">
        <v>2518</v>
      </c>
      <c r="M3564" s="29" t="s">
        <v>1978</v>
      </c>
      <c r="N3564" s="29" t="s">
        <v>1979</v>
      </c>
      <c r="O3564" s="29" t="s">
        <v>1980</v>
      </c>
      <c r="P3564" s="29" t="s">
        <v>1981</v>
      </c>
      <c r="Q3564" s="29" t="s">
        <v>1982</v>
      </c>
      <c r="R3564" s="30">
        <v>44572</v>
      </c>
      <c r="S3564" s="30">
        <v>44572</v>
      </c>
      <c r="T3564" s="30">
        <v>44691</v>
      </c>
      <c r="U3564" s="30">
        <v>44691</v>
      </c>
      <c r="V3564" s="29" t="s">
        <v>1983</v>
      </c>
      <c r="W3564" s="29" t="s">
        <v>1984</v>
      </c>
      <c r="X3564" s="30">
        <v>44692</v>
      </c>
      <c r="Y3564" s="29" t="s">
        <v>1985</v>
      </c>
    </row>
    <row r="3565" spans="1:25" x14ac:dyDescent="0.25">
      <c r="A3565" s="28" t="s">
        <v>2515</v>
      </c>
      <c r="B3565" s="29" t="s">
        <v>2516</v>
      </c>
      <c r="C3565" s="29" t="s">
        <v>1655</v>
      </c>
      <c r="D3565" s="29" t="s">
        <v>1656</v>
      </c>
      <c r="E3565" s="29" t="s">
        <v>1656</v>
      </c>
      <c r="F3565" s="29" t="s">
        <v>1657</v>
      </c>
      <c r="G3565" s="29" t="s">
        <v>1975</v>
      </c>
      <c r="H3565" s="30">
        <v>44581</v>
      </c>
      <c r="I3565" s="30">
        <v>46022</v>
      </c>
      <c r="J3565" s="30" t="s">
        <v>1921</v>
      </c>
      <c r="K3565" s="29" t="s">
        <v>2517</v>
      </c>
      <c r="L3565" s="29" t="s">
        <v>2518</v>
      </c>
      <c r="M3565" s="29" t="s">
        <v>1978</v>
      </c>
      <c r="N3565" s="29" t="s">
        <v>1986</v>
      </c>
      <c r="O3565" s="29" t="s">
        <v>1987</v>
      </c>
      <c r="P3565" s="29" t="s">
        <v>1981</v>
      </c>
      <c r="Q3565" s="29" t="s">
        <v>1982</v>
      </c>
      <c r="R3565" s="30">
        <v>44692</v>
      </c>
      <c r="S3565" s="30">
        <v>44692</v>
      </c>
      <c r="T3565" s="30">
        <v>44852</v>
      </c>
      <c r="U3565" s="30">
        <v>44852</v>
      </c>
      <c r="V3565" s="29" t="s">
        <v>1983</v>
      </c>
      <c r="W3565" s="29" t="s">
        <v>1984</v>
      </c>
      <c r="X3565" s="30">
        <v>44692</v>
      </c>
      <c r="Y3565" s="29" t="s">
        <v>1985</v>
      </c>
    </row>
    <row r="3566" spans="1:25" x14ac:dyDescent="0.25">
      <c r="A3566" s="28" t="s">
        <v>2515</v>
      </c>
      <c r="B3566" s="29" t="s">
        <v>2516</v>
      </c>
      <c r="C3566" s="29" t="s">
        <v>1655</v>
      </c>
      <c r="D3566" s="29" t="s">
        <v>1656</v>
      </c>
      <c r="E3566" s="29" t="s">
        <v>1656</v>
      </c>
      <c r="F3566" s="29" t="s">
        <v>1657</v>
      </c>
      <c r="G3566" s="29" t="s">
        <v>1975</v>
      </c>
      <c r="H3566" s="30">
        <v>44581</v>
      </c>
      <c r="I3566" s="30">
        <v>46022</v>
      </c>
      <c r="J3566" s="30" t="s">
        <v>1921</v>
      </c>
      <c r="K3566" s="29" t="s">
        <v>2517</v>
      </c>
      <c r="L3566" s="29" t="s">
        <v>2518</v>
      </c>
      <c r="M3566" s="29" t="s">
        <v>1978</v>
      </c>
      <c r="N3566" s="29" t="s">
        <v>1988</v>
      </c>
      <c r="O3566" s="29" t="s">
        <v>1989</v>
      </c>
      <c r="P3566" s="29" t="s">
        <v>1981</v>
      </c>
      <c r="Q3566" s="29" t="s">
        <v>1982</v>
      </c>
      <c r="R3566" s="30">
        <v>44853</v>
      </c>
      <c r="S3566" s="30">
        <v>44855</v>
      </c>
      <c r="T3566" s="30">
        <v>45036</v>
      </c>
      <c r="U3566" s="30">
        <v>44986</v>
      </c>
      <c r="V3566" s="29" t="s">
        <v>1983</v>
      </c>
      <c r="W3566" s="29" t="s">
        <v>1984</v>
      </c>
      <c r="X3566" s="30">
        <v>44692</v>
      </c>
      <c r="Y3566" s="29" t="s">
        <v>1985</v>
      </c>
    </row>
    <row r="3567" spans="1:25" x14ac:dyDescent="0.25">
      <c r="A3567" s="28" t="s">
        <v>2515</v>
      </c>
      <c r="B3567" s="29" t="s">
        <v>2516</v>
      </c>
      <c r="C3567" s="29" t="s">
        <v>1655</v>
      </c>
      <c r="D3567" s="29" t="s">
        <v>1656</v>
      </c>
      <c r="E3567" s="29" t="s">
        <v>1656</v>
      </c>
      <c r="F3567" s="29" t="s">
        <v>1657</v>
      </c>
      <c r="G3567" s="29" t="s">
        <v>1975</v>
      </c>
      <c r="H3567" s="30">
        <v>44581</v>
      </c>
      <c r="I3567" s="30">
        <v>46022</v>
      </c>
      <c r="J3567" s="30" t="s">
        <v>1921</v>
      </c>
      <c r="K3567" s="29" t="s">
        <v>2517</v>
      </c>
      <c r="L3567" s="29" t="s">
        <v>2518</v>
      </c>
      <c r="M3567" s="29" t="s">
        <v>1978</v>
      </c>
      <c r="N3567" s="29" t="s">
        <v>1990</v>
      </c>
      <c r="O3567" s="29" t="s">
        <v>1991</v>
      </c>
      <c r="P3567" s="29" t="s">
        <v>1981</v>
      </c>
      <c r="Q3567" s="29" t="s">
        <v>1982</v>
      </c>
      <c r="R3567" s="30">
        <v>45186</v>
      </c>
      <c r="S3567" s="30">
        <v>44986</v>
      </c>
      <c r="T3567" s="30">
        <v>45231</v>
      </c>
      <c r="U3567" s="30">
        <v>45310</v>
      </c>
      <c r="V3567" s="29" t="s">
        <v>1983</v>
      </c>
      <c r="W3567" s="29" t="s">
        <v>1984</v>
      </c>
      <c r="X3567" s="30">
        <v>44692</v>
      </c>
      <c r="Y3567" s="29" t="s">
        <v>1985</v>
      </c>
    </row>
    <row r="3568" spans="1:25" x14ac:dyDescent="0.25">
      <c r="A3568" s="28" t="s">
        <v>2515</v>
      </c>
      <c r="B3568" s="29" t="s">
        <v>2516</v>
      </c>
      <c r="C3568" s="29" t="s">
        <v>1655</v>
      </c>
      <c r="D3568" s="29" t="s">
        <v>1656</v>
      </c>
      <c r="E3568" s="29" t="s">
        <v>1656</v>
      </c>
      <c r="F3568" s="29" t="s">
        <v>1657</v>
      </c>
      <c r="G3568" s="29" t="s">
        <v>1975</v>
      </c>
      <c r="H3568" s="30">
        <v>44581</v>
      </c>
      <c r="I3568" s="30">
        <v>46022</v>
      </c>
      <c r="J3568" s="30" t="s">
        <v>1921</v>
      </c>
      <c r="K3568" s="29" t="s">
        <v>2517</v>
      </c>
      <c r="L3568" s="29" t="s">
        <v>2518</v>
      </c>
      <c r="M3568" s="29" t="s">
        <v>1978</v>
      </c>
      <c r="N3568" s="29" t="s">
        <v>1992</v>
      </c>
      <c r="O3568" s="29" t="s">
        <v>1993</v>
      </c>
      <c r="P3568" s="29" t="s">
        <v>1981</v>
      </c>
      <c r="Q3568" s="29" t="s">
        <v>1982</v>
      </c>
      <c r="R3568" s="30">
        <v>45327</v>
      </c>
      <c r="S3568" s="30"/>
      <c r="T3568" s="30">
        <v>45524</v>
      </c>
      <c r="U3568" s="30"/>
      <c r="V3568" s="29" t="s">
        <v>1983</v>
      </c>
      <c r="W3568" s="29" t="s">
        <v>1984</v>
      </c>
      <c r="X3568" s="30">
        <v>44692</v>
      </c>
      <c r="Y3568" s="29" t="s">
        <v>1985</v>
      </c>
    </row>
    <row r="3569" spans="1:25" x14ac:dyDescent="0.25">
      <c r="A3569" s="28" t="s">
        <v>2515</v>
      </c>
      <c r="B3569" s="29" t="s">
        <v>2516</v>
      </c>
      <c r="C3569" s="29" t="s">
        <v>1655</v>
      </c>
      <c r="D3569" s="29" t="s">
        <v>1656</v>
      </c>
      <c r="E3569" s="29" t="s">
        <v>1656</v>
      </c>
      <c r="F3569" s="29" t="s">
        <v>1657</v>
      </c>
      <c r="G3569" s="29" t="s">
        <v>1975</v>
      </c>
      <c r="H3569" s="30">
        <v>44581</v>
      </c>
      <c r="I3569" s="30">
        <v>46022</v>
      </c>
      <c r="J3569" s="30" t="s">
        <v>1921</v>
      </c>
      <c r="K3569" s="29" t="s">
        <v>2517</v>
      </c>
      <c r="L3569" s="29" t="s">
        <v>2518</v>
      </c>
      <c r="M3569" s="29" t="s">
        <v>1978</v>
      </c>
      <c r="N3569" s="29" t="s">
        <v>1994</v>
      </c>
      <c r="O3569" s="29" t="s">
        <v>1995</v>
      </c>
      <c r="P3569" s="29" t="s">
        <v>1981</v>
      </c>
      <c r="Q3569" s="29" t="s">
        <v>1982</v>
      </c>
      <c r="R3569" s="30">
        <v>45544</v>
      </c>
      <c r="S3569" s="30"/>
      <c r="T3569" s="30">
        <v>45824</v>
      </c>
      <c r="U3569" s="30"/>
      <c r="V3569" s="29" t="s">
        <v>1983</v>
      </c>
      <c r="W3569" s="29" t="s">
        <v>1984</v>
      </c>
      <c r="X3569" s="30">
        <v>44692</v>
      </c>
      <c r="Y3569" s="29" t="s">
        <v>1985</v>
      </c>
    </row>
    <row r="3570" spans="1:25" x14ac:dyDescent="0.25">
      <c r="A3570" s="28" t="s">
        <v>2515</v>
      </c>
      <c r="B3570" s="29" t="s">
        <v>2516</v>
      </c>
      <c r="C3570" s="29" t="s">
        <v>1655</v>
      </c>
      <c r="D3570" s="29" t="s">
        <v>1656</v>
      </c>
      <c r="E3570" s="29" t="s">
        <v>1656</v>
      </c>
      <c r="F3570" s="29" t="s">
        <v>1657</v>
      </c>
      <c r="G3570" s="29" t="s">
        <v>1975</v>
      </c>
      <c r="H3570" s="30">
        <v>44581</v>
      </c>
      <c r="I3570" s="30">
        <v>46022</v>
      </c>
      <c r="J3570" s="30" t="s">
        <v>1921</v>
      </c>
      <c r="K3570" s="29" t="s">
        <v>2517</v>
      </c>
      <c r="L3570" s="29" t="s">
        <v>2518</v>
      </c>
      <c r="M3570" s="29" t="s">
        <v>1978</v>
      </c>
      <c r="N3570" s="29" t="s">
        <v>1996</v>
      </c>
      <c r="O3570" s="29" t="s">
        <v>1997</v>
      </c>
      <c r="P3570" s="29" t="s">
        <v>1981</v>
      </c>
      <c r="Q3570" s="29" t="s">
        <v>1982</v>
      </c>
      <c r="R3570" s="30">
        <v>45834</v>
      </c>
      <c r="S3570" s="30"/>
      <c r="T3570" s="30">
        <v>45864</v>
      </c>
      <c r="U3570" s="30"/>
      <c r="V3570" s="29" t="s">
        <v>1983</v>
      </c>
      <c r="W3570" s="29" t="s">
        <v>1984</v>
      </c>
      <c r="X3570" s="30">
        <v>44692</v>
      </c>
      <c r="Y3570" s="29" t="s">
        <v>1985</v>
      </c>
    </row>
    <row r="3571" spans="1:25" x14ac:dyDescent="0.25">
      <c r="A3571" s="28" t="s">
        <v>2515</v>
      </c>
      <c r="B3571" s="29" t="s">
        <v>2516</v>
      </c>
      <c r="C3571" s="29" t="s">
        <v>1658</v>
      </c>
      <c r="D3571" s="29" t="s">
        <v>1659</v>
      </c>
      <c r="E3571" s="29" t="s">
        <v>1659</v>
      </c>
      <c r="F3571" s="29" t="s">
        <v>1660</v>
      </c>
      <c r="G3571" s="29" t="s">
        <v>1975</v>
      </c>
      <c r="H3571" s="30">
        <v>44581</v>
      </c>
      <c r="I3571" s="30">
        <v>46022</v>
      </c>
      <c r="J3571" s="30" t="s">
        <v>1921</v>
      </c>
      <c r="K3571" s="29" t="s">
        <v>2517</v>
      </c>
      <c r="L3571" s="29" t="s">
        <v>2518</v>
      </c>
      <c r="M3571" s="29" t="s">
        <v>1978</v>
      </c>
      <c r="N3571" s="29" t="s">
        <v>1979</v>
      </c>
      <c r="O3571" s="29" t="s">
        <v>1980</v>
      </c>
      <c r="P3571" s="29" t="s">
        <v>1981</v>
      </c>
      <c r="Q3571" s="29" t="s">
        <v>1982</v>
      </c>
      <c r="R3571" s="30">
        <v>44572</v>
      </c>
      <c r="S3571" s="30">
        <v>44572</v>
      </c>
      <c r="T3571" s="30">
        <v>44691</v>
      </c>
      <c r="U3571" s="30">
        <v>44691</v>
      </c>
      <c r="V3571" s="29" t="s">
        <v>2000</v>
      </c>
      <c r="W3571" s="29" t="s">
        <v>2001</v>
      </c>
      <c r="X3571" s="30">
        <v>44581</v>
      </c>
      <c r="Y3571" s="29" t="s">
        <v>1985</v>
      </c>
    </row>
    <row r="3572" spans="1:25" x14ac:dyDescent="0.25">
      <c r="A3572" s="28" t="s">
        <v>2515</v>
      </c>
      <c r="B3572" s="29" t="s">
        <v>2516</v>
      </c>
      <c r="C3572" s="29" t="s">
        <v>1658</v>
      </c>
      <c r="D3572" s="29" t="s">
        <v>1659</v>
      </c>
      <c r="E3572" s="29" t="s">
        <v>1659</v>
      </c>
      <c r="F3572" s="29" t="s">
        <v>1660</v>
      </c>
      <c r="G3572" s="29" t="s">
        <v>1975</v>
      </c>
      <c r="H3572" s="30">
        <v>44581</v>
      </c>
      <c r="I3572" s="30">
        <v>46022</v>
      </c>
      <c r="J3572" s="30" t="s">
        <v>1921</v>
      </c>
      <c r="K3572" s="29" t="s">
        <v>2517</v>
      </c>
      <c r="L3572" s="29" t="s">
        <v>2518</v>
      </c>
      <c r="M3572" s="29" t="s">
        <v>1978</v>
      </c>
      <c r="N3572" s="29" t="s">
        <v>1986</v>
      </c>
      <c r="O3572" s="29" t="s">
        <v>1987</v>
      </c>
      <c r="P3572" s="29" t="s">
        <v>1981</v>
      </c>
      <c r="Q3572" s="29" t="s">
        <v>1982</v>
      </c>
      <c r="R3572" s="30">
        <v>44692</v>
      </c>
      <c r="S3572" s="30">
        <v>44692</v>
      </c>
      <c r="T3572" s="30">
        <v>44852</v>
      </c>
      <c r="U3572" s="30"/>
      <c r="V3572" s="29" t="s">
        <v>2000</v>
      </c>
      <c r="W3572" s="29" t="s">
        <v>2001</v>
      </c>
      <c r="X3572" s="30">
        <v>44581</v>
      </c>
      <c r="Y3572" s="29" t="s">
        <v>1985</v>
      </c>
    </row>
    <row r="3573" spans="1:25" x14ac:dyDescent="0.25">
      <c r="A3573" s="28" t="s">
        <v>2515</v>
      </c>
      <c r="B3573" s="29" t="s">
        <v>2516</v>
      </c>
      <c r="C3573" s="29" t="s">
        <v>1658</v>
      </c>
      <c r="D3573" s="29" t="s">
        <v>1659</v>
      </c>
      <c r="E3573" s="29" t="s">
        <v>1659</v>
      </c>
      <c r="F3573" s="29" t="s">
        <v>1660</v>
      </c>
      <c r="G3573" s="29" t="s">
        <v>1975</v>
      </c>
      <c r="H3573" s="30">
        <v>44581</v>
      </c>
      <c r="I3573" s="30">
        <v>46022</v>
      </c>
      <c r="J3573" s="30" t="s">
        <v>1921</v>
      </c>
      <c r="K3573" s="29" t="s">
        <v>2517</v>
      </c>
      <c r="L3573" s="29" t="s">
        <v>2518</v>
      </c>
      <c r="M3573" s="29" t="s">
        <v>1978</v>
      </c>
      <c r="N3573" s="29" t="s">
        <v>1988</v>
      </c>
      <c r="O3573" s="29" t="s">
        <v>1989</v>
      </c>
      <c r="P3573" s="29" t="s">
        <v>1981</v>
      </c>
      <c r="Q3573" s="29" t="s">
        <v>1982</v>
      </c>
      <c r="R3573" s="30">
        <v>44853</v>
      </c>
      <c r="S3573" s="30">
        <v>44853</v>
      </c>
      <c r="T3573" s="30">
        <v>45004</v>
      </c>
      <c r="U3573" s="30"/>
      <c r="V3573" s="29" t="s">
        <v>2000</v>
      </c>
      <c r="W3573" s="29" t="s">
        <v>2001</v>
      </c>
      <c r="X3573" s="30">
        <v>44581</v>
      </c>
      <c r="Y3573" s="29" t="s">
        <v>1985</v>
      </c>
    </row>
    <row r="3574" spans="1:25" x14ac:dyDescent="0.25">
      <c r="A3574" s="28" t="s">
        <v>2515</v>
      </c>
      <c r="B3574" s="29" t="s">
        <v>2516</v>
      </c>
      <c r="C3574" s="29" t="s">
        <v>1658</v>
      </c>
      <c r="D3574" s="29" t="s">
        <v>1659</v>
      </c>
      <c r="E3574" s="29" t="s">
        <v>1659</v>
      </c>
      <c r="F3574" s="29" t="s">
        <v>1660</v>
      </c>
      <c r="G3574" s="29" t="s">
        <v>1975</v>
      </c>
      <c r="H3574" s="30">
        <v>44581</v>
      </c>
      <c r="I3574" s="30">
        <v>46022</v>
      </c>
      <c r="J3574" s="30" t="s">
        <v>1921</v>
      </c>
      <c r="K3574" s="29" t="s">
        <v>2517</v>
      </c>
      <c r="L3574" s="29" t="s">
        <v>2518</v>
      </c>
      <c r="M3574" s="29" t="s">
        <v>1978</v>
      </c>
      <c r="N3574" s="29" t="s">
        <v>1990</v>
      </c>
      <c r="O3574" s="29" t="s">
        <v>1991</v>
      </c>
      <c r="P3574" s="29" t="s">
        <v>1981</v>
      </c>
      <c r="Q3574" s="29" t="s">
        <v>1982</v>
      </c>
      <c r="R3574" s="30">
        <v>45186</v>
      </c>
      <c r="S3574" s="30">
        <v>45186</v>
      </c>
      <c r="T3574" s="30">
        <v>45544</v>
      </c>
      <c r="U3574" s="30"/>
      <c r="V3574" s="29" t="s">
        <v>2000</v>
      </c>
      <c r="W3574" s="29" t="s">
        <v>2001</v>
      </c>
      <c r="X3574" s="30">
        <v>44581</v>
      </c>
      <c r="Y3574" s="29" t="s">
        <v>1985</v>
      </c>
    </row>
    <row r="3575" spans="1:25" x14ac:dyDescent="0.25">
      <c r="A3575" s="28" t="s">
        <v>2515</v>
      </c>
      <c r="B3575" s="29" t="s">
        <v>2516</v>
      </c>
      <c r="C3575" s="29" t="s">
        <v>1658</v>
      </c>
      <c r="D3575" s="29" t="s">
        <v>1659</v>
      </c>
      <c r="E3575" s="29" t="s">
        <v>1659</v>
      </c>
      <c r="F3575" s="29" t="s">
        <v>1660</v>
      </c>
      <c r="G3575" s="29" t="s">
        <v>1975</v>
      </c>
      <c r="H3575" s="30">
        <v>44581</v>
      </c>
      <c r="I3575" s="30">
        <v>46022</v>
      </c>
      <c r="J3575" s="30" t="s">
        <v>1921</v>
      </c>
      <c r="K3575" s="29" t="s">
        <v>2517</v>
      </c>
      <c r="L3575" s="29" t="s">
        <v>2518</v>
      </c>
      <c r="M3575" s="29" t="s">
        <v>1978</v>
      </c>
      <c r="N3575" s="29" t="s">
        <v>1992</v>
      </c>
      <c r="O3575" s="29" t="s">
        <v>1993</v>
      </c>
      <c r="P3575" s="29" t="s">
        <v>1981</v>
      </c>
      <c r="Q3575" s="29" t="s">
        <v>1982</v>
      </c>
      <c r="R3575" s="30">
        <v>45005</v>
      </c>
      <c r="S3575" s="30"/>
      <c r="T3575" s="30">
        <v>45185</v>
      </c>
      <c r="U3575" s="30"/>
      <c r="V3575" s="29" t="s">
        <v>2000</v>
      </c>
      <c r="W3575" s="29" t="s">
        <v>2001</v>
      </c>
      <c r="X3575" s="30">
        <v>44581</v>
      </c>
      <c r="Y3575" s="29" t="s">
        <v>1985</v>
      </c>
    </row>
    <row r="3576" spans="1:25" x14ac:dyDescent="0.25">
      <c r="A3576" s="28" t="s">
        <v>2515</v>
      </c>
      <c r="B3576" s="29" t="s">
        <v>2516</v>
      </c>
      <c r="C3576" s="29" t="s">
        <v>1658</v>
      </c>
      <c r="D3576" s="29" t="s">
        <v>1659</v>
      </c>
      <c r="E3576" s="29" t="s">
        <v>1659</v>
      </c>
      <c r="F3576" s="29" t="s">
        <v>1660</v>
      </c>
      <c r="G3576" s="29" t="s">
        <v>1975</v>
      </c>
      <c r="H3576" s="30">
        <v>44581</v>
      </c>
      <c r="I3576" s="30">
        <v>46022</v>
      </c>
      <c r="J3576" s="30" t="s">
        <v>1921</v>
      </c>
      <c r="K3576" s="29" t="s">
        <v>2517</v>
      </c>
      <c r="L3576" s="29" t="s">
        <v>2518</v>
      </c>
      <c r="M3576" s="29" t="s">
        <v>1978</v>
      </c>
      <c r="N3576" s="29" t="s">
        <v>1994</v>
      </c>
      <c r="O3576" s="29" t="s">
        <v>1995</v>
      </c>
      <c r="P3576" s="29" t="s">
        <v>1981</v>
      </c>
      <c r="Q3576" s="29" t="s">
        <v>1982</v>
      </c>
      <c r="R3576" s="30">
        <v>45232</v>
      </c>
      <c r="S3576" s="30"/>
      <c r="T3576" s="30">
        <v>45991</v>
      </c>
      <c r="U3576" s="30"/>
      <c r="V3576" s="29" t="s">
        <v>2000</v>
      </c>
      <c r="W3576" s="29" t="s">
        <v>2001</v>
      </c>
      <c r="X3576" s="30">
        <v>44581</v>
      </c>
      <c r="Y3576" s="29" t="s">
        <v>1985</v>
      </c>
    </row>
    <row r="3577" spans="1:25" x14ac:dyDescent="0.25">
      <c r="A3577" s="28" t="s">
        <v>2515</v>
      </c>
      <c r="B3577" s="29" t="s">
        <v>2516</v>
      </c>
      <c r="C3577" s="29" t="s">
        <v>1658</v>
      </c>
      <c r="D3577" s="29" t="s">
        <v>1659</v>
      </c>
      <c r="E3577" s="29" t="s">
        <v>1659</v>
      </c>
      <c r="F3577" s="29" t="s">
        <v>1660</v>
      </c>
      <c r="G3577" s="29" t="s">
        <v>1975</v>
      </c>
      <c r="H3577" s="30">
        <v>44581</v>
      </c>
      <c r="I3577" s="30">
        <v>46022</v>
      </c>
      <c r="J3577" s="30" t="s">
        <v>1921</v>
      </c>
      <c r="K3577" s="29" t="s">
        <v>2517</v>
      </c>
      <c r="L3577" s="29" t="s">
        <v>2518</v>
      </c>
      <c r="M3577" s="29" t="s">
        <v>1978</v>
      </c>
      <c r="N3577" s="29" t="s">
        <v>1996</v>
      </c>
      <c r="O3577" s="29" t="s">
        <v>1997</v>
      </c>
      <c r="P3577" s="29" t="s">
        <v>1981</v>
      </c>
      <c r="Q3577" s="29" t="s">
        <v>1982</v>
      </c>
      <c r="R3577" s="30">
        <v>45992</v>
      </c>
      <c r="S3577" s="30"/>
      <c r="T3577" s="30">
        <v>46022</v>
      </c>
      <c r="U3577" s="30"/>
      <c r="V3577" s="29" t="s">
        <v>2000</v>
      </c>
      <c r="W3577" s="29" t="s">
        <v>2001</v>
      </c>
      <c r="X3577" s="30">
        <v>44581</v>
      </c>
      <c r="Y3577" s="29" t="s">
        <v>1985</v>
      </c>
    </row>
    <row r="3578" spans="1:25" x14ac:dyDescent="0.25">
      <c r="A3578" s="28" t="s">
        <v>1973</v>
      </c>
      <c r="B3578" s="29" t="s">
        <v>1974</v>
      </c>
      <c r="C3578" s="29" t="s">
        <v>129</v>
      </c>
      <c r="D3578" s="29" t="s">
        <v>130</v>
      </c>
      <c r="E3578" s="29" t="s">
        <v>130</v>
      </c>
      <c r="F3578" s="29" t="s">
        <v>131</v>
      </c>
      <c r="G3578" s="29" t="s">
        <v>1975</v>
      </c>
      <c r="H3578" s="30">
        <v>44411</v>
      </c>
      <c r="I3578" s="30">
        <v>46387</v>
      </c>
      <c r="J3578" s="30" t="s">
        <v>1921</v>
      </c>
      <c r="K3578" s="29" t="s">
        <v>1976</v>
      </c>
      <c r="L3578" s="29" t="s">
        <v>1977</v>
      </c>
      <c r="M3578" s="29" t="s">
        <v>1978</v>
      </c>
      <c r="N3578" s="29" t="s">
        <v>1979</v>
      </c>
      <c r="O3578" s="29" t="s">
        <v>1980</v>
      </c>
      <c r="P3578" s="29" t="s">
        <v>1981</v>
      </c>
      <c r="Q3578" s="29" t="s">
        <v>1982</v>
      </c>
      <c r="R3578" s="30">
        <v>45031</v>
      </c>
      <c r="S3578" s="30">
        <v>45031</v>
      </c>
      <c r="T3578" s="30">
        <v>45060</v>
      </c>
      <c r="U3578" s="30">
        <v>45060</v>
      </c>
      <c r="V3578" s="29" t="s">
        <v>1983</v>
      </c>
      <c r="W3578" s="29" t="s">
        <v>1984</v>
      </c>
      <c r="X3578" s="30">
        <v>44652</v>
      </c>
      <c r="Y3578" s="29" t="s">
        <v>1985</v>
      </c>
    </row>
    <row r="3579" spans="1:25" x14ac:dyDescent="0.25">
      <c r="A3579" s="28" t="s">
        <v>1973</v>
      </c>
      <c r="B3579" s="29" t="s">
        <v>1974</v>
      </c>
      <c r="C3579" s="29" t="s">
        <v>129</v>
      </c>
      <c r="D3579" s="29" t="s">
        <v>130</v>
      </c>
      <c r="E3579" s="29" t="s">
        <v>130</v>
      </c>
      <c r="F3579" s="29" t="s">
        <v>131</v>
      </c>
      <c r="G3579" s="29" t="s">
        <v>1975</v>
      </c>
      <c r="H3579" s="30">
        <v>44411</v>
      </c>
      <c r="I3579" s="30">
        <v>46387</v>
      </c>
      <c r="J3579" s="30" t="s">
        <v>1921</v>
      </c>
      <c r="K3579" s="29" t="s">
        <v>1976</v>
      </c>
      <c r="L3579" s="29" t="s">
        <v>1977</v>
      </c>
      <c r="M3579" s="29" t="s">
        <v>1978</v>
      </c>
      <c r="N3579" s="29" t="s">
        <v>1986</v>
      </c>
      <c r="O3579" s="29" t="s">
        <v>1987</v>
      </c>
      <c r="P3579" s="29" t="s">
        <v>1981</v>
      </c>
      <c r="Q3579" s="29" t="s">
        <v>1982</v>
      </c>
      <c r="R3579" s="30">
        <v>45061</v>
      </c>
      <c r="S3579" s="30">
        <v>45107</v>
      </c>
      <c r="T3579" s="30">
        <v>45548</v>
      </c>
      <c r="U3579" s="30"/>
      <c r="V3579" s="29" t="s">
        <v>1983</v>
      </c>
      <c r="W3579" s="29" t="s">
        <v>1984</v>
      </c>
      <c r="X3579" s="30">
        <v>44652</v>
      </c>
      <c r="Y3579" s="29" t="s">
        <v>1985</v>
      </c>
    </row>
    <row r="3580" spans="1:25" x14ac:dyDescent="0.25">
      <c r="A3580" s="28" t="s">
        <v>1973</v>
      </c>
      <c r="B3580" s="29" t="s">
        <v>1974</v>
      </c>
      <c r="C3580" s="29" t="s">
        <v>129</v>
      </c>
      <c r="D3580" s="29" t="s">
        <v>130</v>
      </c>
      <c r="E3580" s="29" t="s">
        <v>130</v>
      </c>
      <c r="F3580" s="29" t="s">
        <v>131</v>
      </c>
      <c r="G3580" s="29" t="s">
        <v>1975</v>
      </c>
      <c r="H3580" s="30">
        <v>44411</v>
      </c>
      <c r="I3580" s="30">
        <v>46387</v>
      </c>
      <c r="J3580" s="30" t="s">
        <v>1921</v>
      </c>
      <c r="K3580" s="29" t="s">
        <v>1976</v>
      </c>
      <c r="L3580" s="29" t="s">
        <v>1977</v>
      </c>
      <c r="M3580" s="29" t="s">
        <v>1978</v>
      </c>
      <c r="N3580" s="29" t="s">
        <v>1988</v>
      </c>
      <c r="O3580" s="29" t="s">
        <v>1989</v>
      </c>
      <c r="P3580" s="29" t="s">
        <v>1981</v>
      </c>
      <c r="Q3580" s="29" t="s">
        <v>1982</v>
      </c>
      <c r="R3580" s="30">
        <v>45549</v>
      </c>
      <c r="S3580" s="30"/>
      <c r="T3580" s="30">
        <v>45550</v>
      </c>
      <c r="U3580" s="30"/>
      <c r="V3580" s="29" t="s">
        <v>1983</v>
      </c>
      <c r="W3580" s="29" t="s">
        <v>1984</v>
      </c>
      <c r="X3580" s="30">
        <v>44652</v>
      </c>
      <c r="Y3580" s="29" t="s">
        <v>1985</v>
      </c>
    </row>
    <row r="3581" spans="1:25" x14ac:dyDescent="0.25">
      <c r="A3581" s="28" t="s">
        <v>1973</v>
      </c>
      <c r="B3581" s="29" t="s">
        <v>1974</v>
      </c>
      <c r="C3581" s="29" t="s">
        <v>129</v>
      </c>
      <c r="D3581" s="29" t="s">
        <v>130</v>
      </c>
      <c r="E3581" s="29" t="s">
        <v>130</v>
      </c>
      <c r="F3581" s="29" t="s">
        <v>131</v>
      </c>
      <c r="G3581" s="29" t="s">
        <v>1975</v>
      </c>
      <c r="H3581" s="30">
        <v>44411</v>
      </c>
      <c r="I3581" s="30">
        <v>46387</v>
      </c>
      <c r="J3581" s="30" t="s">
        <v>1921</v>
      </c>
      <c r="K3581" s="29" t="s">
        <v>1976</v>
      </c>
      <c r="L3581" s="29" t="s">
        <v>1977</v>
      </c>
      <c r="M3581" s="29" t="s">
        <v>1978</v>
      </c>
      <c r="N3581" s="29" t="s">
        <v>1990</v>
      </c>
      <c r="O3581" s="29" t="s">
        <v>1991</v>
      </c>
      <c r="P3581" s="29" t="s">
        <v>1981</v>
      </c>
      <c r="Q3581" s="29" t="s">
        <v>1982</v>
      </c>
      <c r="R3581" s="30">
        <v>45551</v>
      </c>
      <c r="S3581" s="30"/>
      <c r="T3581" s="30">
        <v>45626</v>
      </c>
      <c r="U3581" s="30"/>
      <c r="V3581" s="29" t="s">
        <v>1983</v>
      </c>
      <c r="W3581" s="29" t="s">
        <v>1984</v>
      </c>
      <c r="X3581" s="30">
        <v>44652</v>
      </c>
      <c r="Y3581" s="29" t="s">
        <v>1985</v>
      </c>
    </row>
    <row r="3582" spans="1:25" x14ac:dyDescent="0.25">
      <c r="A3582" s="28" t="s">
        <v>1973</v>
      </c>
      <c r="B3582" s="29" t="s">
        <v>1974</v>
      </c>
      <c r="C3582" s="29" t="s">
        <v>129</v>
      </c>
      <c r="D3582" s="29" t="s">
        <v>130</v>
      </c>
      <c r="E3582" s="29" t="s">
        <v>130</v>
      </c>
      <c r="F3582" s="29" t="s">
        <v>131</v>
      </c>
      <c r="G3582" s="29" t="s">
        <v>1975</v>
      </c>
      <c r="H3582" s="30">
        <v>44411</v>
      </c>
      <c r="I3582" s="30">
        <v>46387</v>
      </c>
      <c r="J3582" s="30" t="s">
        <v>1921</v>
      </c>
      <c r="K3582" s="29" t="s">
        <v>1976</v>
      </c>
      <c r="L3582" s="29" t="s">
        <v>1977</v>
      </c>
      <c r="M3582" s="29" t="s">
        <v>1978</v>
      </c>
      <c r="N3582" s="29" t="s">
        <v>1992</v>
      </c>
      <c r="O3582" s="29" t="s">
        <v>1993</v>
      </c>
      <c r="P3582" s="29" t="s">
        <v>1981</v>
      </c>
      <c r="Q3582" s="29" t="s">
        <v>1982</v>
      </c>
      <c r="R3582" s="30">
        <v>45627</v>
      </c>
      <c r="S3582" s="30"/>
      <c r="T3582" s="30">
        <v>45777</v>
      </c>
      <c r="U3582" s="30"/>
      <c r="V3582" s="29" t="s">
        <v>1983</v>
      </c>
      <c r="W3582" s="29" t="s">
        <v>1984</v>
      </c>
      <c r="X3582" s="30">
        <v>44652</v>
      </c>
      <c r="Y3582" s="29" t="s">
        <v>1985</v>
      </c>
    </row>
    <row r="3583" spans="1:25" x14ac:dyDescent="0.25">
      <c r="A3583" s="28" t="s">
        <v>1973</v>
      </c>
      <c r="B3583" s="29" t="s">
        <v>1974</v>
      </c>
      <c r="C3583" s="29" t="s">
        <v>129</v>
      </c>
      <c r="D3583" s="29" t="s">
        <v>130</v>
      </c>
      <c r="E3583" s="29" t="s">
        <v>130</v>
      </c>
      <c r="F3583" s="29" t="s">
        <v>131</v>
      </c>
      <c r="G3583" s="29" t="s">
        <v>1975</v>
      </c>
      <c r="H3583" s="30">
        <v>44411</v>
      </c>
      <c r="I3583" s="30">
        <v>46387</v>
      </c>
      <c r="J3583" s="30" t="s">
        <v>1921</v>
      </c>
      <c r="K3583" s="29" t="s">
        <v>1976</v>
      </c>
      <c r="L3583" s="29" t="s">
        <v>1977</v>
      </c>
      <c r="M3583" s="29" t="s">
        <v>1978</v>
      </c>
      <c r="N3583" s="29" t="s">
        <v>1994</v>
      </c>
      <c r="O3583" s="29" t="s">
        <v>1995</v>
      </c>
      <c r="P3583" s="29" t="s">
        <v>1981</v>
      </c>
      <c r="Q3583" s="29" t="s">
        <v>1982</v>
      </c>
      <c r="R3583" s="30">
        <v>45779</v>
      </c>
      <c r="S3583" s="30"/>
      <c r="T3583" s="30">
        <v>45991</v>
      </c>
      <c r="U3583" s="30"/>
      <c r="V3583" s="29" t="s">
        <v>1983</v>
      </c>
      <c r="W3583" s="29" t="s">
        <v>1984</v>
      </c>
      <c r="X3583" s="30">
        <v>44652</v>
      </c>
      <c r="Y3583" s="29" t="s">
        <v>1985</v>
      </c>
    </row>
    <row r="3584" spans="1:25" x14ac:dyDescent="0.25">
      <c r="A3584" s="28" t="s">
        <v>1973</v>
      </c>
      <c r="B3584" s="29" t="s">
        <v>1974</v>
      </c>
      <c r="C3584" s="29" t="s">
        <v>129</v>
      </c>
      <c r="D3584" s="29" t="s">
        <v>130</v>
      </c>
      <c r="E3584" s="29" t="s">
        <v>130</v>
      </c>
      <c r="F3584" s="29" t="s">
        <v>131</v>
      </c>
      <c r="G3584" s="29" t="s">
        <v>1975</v>
      </c>
      <c r="H3584" s="30">
        <v>44411</v>
      </c>
      <c r="I3584" s="30">
        <v>46387</v>
      </c>
      <c r="J3584" s="30" t="s">
        <v>1921</v>
      </c>
      <c r="K3584" s="29" t="s">
        <v>1976</v>
      </c>
      <c r="L3584" s="29" t="s">
        <v>1977</v>
      </c>
      <c r="M3584" s="29" t="s">
        <v>1978</v>
      </c>
      <c r="N3584" s="29" t="s">
        <v>1996</v>
      </c>
      <c r="O3584" s="29" t="s">
        <v>1997</v>
      </c>
      <c r="P3584" s="29" t="s">
        <v>1981</v>
      </c>
      <c r="Q3584" s="29" t="s">
        <v>1982</v>
      </c>
      <c r="R3584" s="30">
        <v>45992</v>
      </c>
      <c r="S3584" s="30"/>
      <c r="T3584" s="30">
        <v>46022</v>
      </c>
      <c r="U3584" s="30"/>
      <c r="V3584" s="29" t="s">
        <v>1983</v>
      </c>
      <c r="W3584" s="29" t="s">
        <v>1984</v>
      </c>
      <c r="X3584" s="30">
        <v>44652</v>
      </c>
      <c r="Y3584" s="29" t="s">
        <v>1985</v>
      </c>
    </row>
    <row r="3585" spans="1:25" x14ac:dyDescent="0.25">
      <c r="A3585" s="28" t="s">
        <v>1973</v>
      </c>
      <c r="B3585" s="29" t="s">
        <v>1974</v>
      </c>
      <c r="C3585" s="29" t="s">
        <v>132</v>
      </c>
      <c r="D3585" s="29" t="s">
        <v>133</v>
      </c>
      <c r="E3585" s="29" t="s">
        <v>133</v>
      </c>
      <c r="F3585" s="29" t="s">
        <v>134</v>
      </c>
      <c r="G3585" s="29" t="s">
        <v>1975</v>
      </c>
      <c r="H3585" s="30">
        <v>44461</v>
      </c>
      <c r="I3585" s="30">
        <v>46112</v>
      </c>
      <c r="J3585" s="30" t="s">
        <v>1921</v>
      </c>
      <c r="K3585" s="29" t="s">
        <v>1998</v>
      </c>
      <c r="L3585" s="29" t="s">
        <v>1999</v>
      </c>
      <c r="M3585" s="29" t="s">
        <v>1978</v>
      </c>
      <c r="N3585" s="29" t="s">
        <v>1979</v>
      </c>
      <c r="O3585" s="29" t="s">
        <v>1980</v>
      </c>
      <c r="P3585" s="29" t="s">
        <v>1981</v>
      </c>
      <c r="Q3585" s="29" t="s">
        <v>1982</v>
      </c>
      <c r="R3585" s="30">
        <v>44774</v>
      </c>
      <c r="S3585" s="30">
        <v>44774</v>
      </c>
      <c r="T3585" s="30">
        <v>44805</v>
      </c>
      <c r="U3585" s="30">
        <v>44802</v>
      </c>
      <c r="V3585" s="29" t="s">
        <v>1983</v>
      </c>
      <c r="W3585" s="29" t="s">
        <v>1984</v>
      </c>
      <c r="X3585" s="30">
        <v>44713</v>
      </c>
      <c r="Y3585" s="29" t="s">
        <v>1985</v>
      </c>
    </row>
    <row r="3586" spans="1:25" x14ac:dyDescent="0.25">
      <c r="A3586" s="28" t="s">
        <v>1973</v>
      </c>
      <c r="B3586" s="29" t="s">
        <v>1974</v>
      </c>
      <c r="C3586" s="29" t="s">
        <v>132</v>
      </c>
      <c r="D3586" s="29" t="s">
        <v>133</v>
      </c>
      <c r="E3586" s="29" t="s">
        <v>133</v>
      </c>
      <c r="F3586" s="29" t="s">
        <v>134</v>
      </c>
      <c r="G3586" s="29" t="s">
        <v>1975</v>
      </c>
      <c r="H3586" s="30">
        <v>44461</v>
      </c>
      <c r="I3586" s="30">
        <v>46112</v>
      </c>
      <c r="J3586" s="30" t="s">
        <v>1921</v>
      </c>
      <c r="K3586" s="29" t="s">
        <v>1998</v>
      </c>
      <c r="L3586" s="29" t="s">
        <v>1999</v>
      </c>
      <c r="M3586" s="29" t="s">
        <v>1978</v>
      </c>
      <c r="N3586" s="29" t="s">
        <v>1986</v>
      </c>
      <c r="O3586" s="29" t="s">
        <v>1987</v>
      </c>
      <c r="P3586" s="29" t="s">
        <v>1981</v>
      </c>
      <c r="Q3586" s="29" t="s">
        <v>1982</v>
      </c>
      <c r="R3586" s="30">
        <v>44774</v>
      </c>
      <c r="S3586" s="30">
        <v>44774</v>
      </c>
      <c r="T3586" s="30">
        <v>44805</v>
      </c>
      <c r="U3586" s="30">
        <v>44802</v>
      </c>
      <c r="V3586" s="29" t="s">
        <v>1983</v>
      </c>
      <c r="W3586" s="29" t="s">
        <v>1984</v>
      </c>
      <c r="X3586" s="30">
        <v>44713</v>
      </c>
      <c r="Y3586" s="29" t="s">
        <v>1985</v>
      </c>
    </row>
    <row r="3587" spans="1:25" x14ac:dyDescent="0.25">
      <c r="A3587" s="28" t="s">
        <v>1973</v>
      </c>
      <c r="B3587" s="29" t="s">
        <v>1974</v>
      </c>
      <c r="C3587" s="29" t="s">
        <v>132</v>
      </c>
      <c r="D3587" s="29" t="s">
        <v>133</v>
      </c>
      <c r="E3587" s="29" t="s">
        <v>133</v>
      </c>
      <c r="F3587" s="29" t="s">
        <v>134</v>
      </c>
      <c r="G3587" s="29" t="s">
        <v>1975</v>
      </c>
      <c r="H3587" s="30">
        <v>44461</v>
      </c>
      <c r="I3587" s="30">
        <v>46112</v>
      </c>
      <c r="J3587" s="30" t="s">
        <v>1921</v>
      </c>
      <c r="K3587" s="29" t="s">
        <v>1998</v>
      </c>
      <c r="L3587" s="29" t="s">
        <v>1999</v>
      </c>
      <c r="M3587" s="29" t="s">
        <v>1978</v>
      </c>
      <c r="N3587" s="29" t="s">
        <v>1988</v>
      </c>
      <c r="O3587" s="29" t="s">
        <v>1989</v>
      </c>
      <c r="P3587" s="29" t="s">
        <v>1981</v>
      </c>
      <c r="Q3587" s="29" t="s">
        <v>1982</v>
      </c>
      <c r="R3587" s="30">
        <v>45369</v>
      </c>
      <c r="S3587" s="30">
        <v>45261</v>
      </c>
      <c r="T3587" s="30">
        <v>45429</v>
      </c>
      <c r="U3587" s="30">
        <v>45270</v>
      </c>
      <c r="V3587" s="29" t="s">
        <v>1983</v>
      </c>
      <c r="W3587" s="29" t="s">
        <v>1984</v>
      </c>
      <c r="X3587" s="30">
        <v>44713</v>
      </c>
      <c r="Y3587" s="29" t="s">
        <v>1985</v>
      </c>
    </row>
    <row r="3588" spans="1:25" x14ac:dyDescent="0.25">
      <c r="A3588" s="28" t="s">
        <v>1973</v>
      </c>
      <c r="B3588" s="29" t="s">
        <v>1974</v>
      </c>
      <c r="C3588" s="29" t="s">
        <v>132</v>
      </c>
      <c r="D3588" s="29" t="s">
        <v>133</v>
      </c>
      <c r="E3588" s="29" t="s">
        <v>133</v>
      </c>
      <c r="F3588" s="29" t="s">
        <v>134</v>
      </c>
      <c r="G3588" s="29" t="s">
        <v>1975</v>
      </c>
      <c r="H3588" s="30">
        <v>44461</v>
      </c>
      <c r="I3588" s="30">
        <v>46112</v>
      </c>
      <c r="J3588" s="30" t="s">
        <v>1921</v>
      </c>
      <c r="K3588" s="29" t="s">
        <v>1998</v>
      </c>
      <c r="L3588" s="29" t="s">
        <v>1999</v>
      </c>
      <c r="M3588" s="29" t="s">
        <v>1978</v>
      </c>
      <c r="N3588" s="29" t="s">
        <v>1990</v>
      </c>
      <c r="O3588" s="29" t="s">
        <v>1991</v>
      </c>
      <c r="P3588" s="29" t="s">
        <v>1981</v>
      </c>
      <c r="Q3588" s="29" t="s">
        <v>1982</v>
      </c>
      <c r="R3588" s="30">
        <v>45369</v>
      </c>
      <c r="S3588" s="30">
        <v>45316</v>
      </c>
      <c r="T3588" s="30">
        <v>45429</v>
      </c>
      <c r="U3588" s="30"/>
      <c r="V3588" s="29" t="s">
        <v>1983</v>
      </c>
      <c r="W3588" s="29" t="s">
        <v>1984</v>
      </c>
      <c r="X3588" s="30">
        <v>44713</v>
      </c>
      <c r="Y3588" s="29" t="s">
        <v>1985</v>
      </c>
    </row>
    <row r="3589" spans="1:25" x14ac:dyDescent="0.25">
      <c r="A3589" s="28" t="s">
        <v>1973</v>
      </c>
      <c r="B3589" s="29" t="s">
        <v>1974</v>
      </c>
      <c r="C3589" s="29" t="s">
        <v>132</v>
      </c>
      <c r="D3589" s="29" t="s">
        <v>133</v>
      </c>
      <c r="E3589" s="29" t="s">
        <v>133</v>
      </c>
      <c r="F3589" s="29" t="s">
        <v>134</v>
      </c>
      <c r="G3589" s="29" t="s">
        <v>1975</v>
      </c>
      <c r="H3589" s="30">
        <v>44461</v>
      </c>
      <c r="I3589" s="30">
        <v>46112</v>
      </c>
      <c r="J3589" s="30" t="s">
        <v>1921</v>
      </c>
      <c r="K3589" s="29" t="s">
        <v>1998</v>
      </c>
      <c r="L3589" s="29" t="s">
        <v>1999</v>
      </c>
      <c r="M3589" s="29" t="s">
        <v>1978</v>
      </c>
      <c r="N3589" s="29" t="s">
        <v>1992</v>
      </c>
      <c r="O3589" s="29" t="s">
        <v>1993</v>
      </c>
      <c r="P3589" s="29" t="s">
        <v>1981</v>
      </c>
      <c r="Q3589" s="29" t="s">
        <v>1982</v>
      </c>
      <c r="R3589" s="30">
        <v>45505</v>
      </c>
      <c r="S3589" s="30"/>
      <c r="T3589" s="30">
        <v>45535</v>
      </c>
      <c r="U3589" s="30"/>
      <c r="V3589" s="29" t="s">
        <v>1983</v>
      </c>
      <c r="W3589" s="29" t="s">
        <v>1984</v>
      </c>
      <c r="X3589" s="30">
        <v>44713</v>
      </c>
      <c r="Y3589" s="29" t="s">
        <v>1985</v>
      </c>
    </row>
    <row r="3590" spans="1:25" x14ac:dyDescent="0.25">
      <c r="A3590" s="28" t="s">
        <v>1973</v>
      </c>
      <c r="B3590" s="29" t="s">
        <v>1974</v>
      </c>
      <c r="C3590" s="29" t="s">
        <v>132</v>
      </c>
      <c r="D3590" s="29" t="s">
        <v>133</v>
      </c>
      <c r="E3590" s="29" t="s">
        <v>133</v>
      </c>
      <c r="F3590" s="29" t="s">
        <v>134</v>
      </c>
      <c r="G3590" s="29" t="s">
        <v>1975</v>
      </c>
      <c r="H3590" s="30">
        <v>44461</v>
      </c>
      <c r="I3590" s="30">
        <v>46112</v>
      </c>
      <c r="J3590" s="30" t="s">
        <v>1921</v>
      </c>
      <c r="K3590" s="29" t="s">
        <v>1998</v>
      </c>
      <c r="L3590" s="29" t="s">
        <v>1999</v>
      </c>
      <c r="M3590" s="29" t="s">
        <v>1978</v>
      </c>
      <c r="N3590" s="29" t="s">
        <v>1994</v>
      </c>
      <c r="O3590" s="29" t="s">
        <v>1995</v>
      </c>
      <c r="P3590" s="29" t="s">
        <v>1981</v>
      </c>
      <c r="Q3590" s="29" t="s">
        <v>1982</v>
      </c>
      <c r="R3590" s="30">
        <v>45536</v>
      </c>
      <c r="S3590" s="30"/>
      <c r="T3590" s="30">
        <v>46022</v>
      </c>
      <c r="U3590" s="30"/>
      <c r="V3590" s="29" t="s">
        <v>1983</v>
      </c>
      <c r="W3590" s="29" t="s">
        <v>1984</v>
      </c>
      <c r="X3590" s="30">
        <v>44713</v>
      </c>
      <c r="Y3590" s="29" t="s">
        <v>1985</v>
      </c>
    </row>
    <row r="3591" spans="1:25" x14ac:dyDescent="0.25">
      <c r="A3591" s="28" t="s">
        <v>1973</v>
      </c>
      <c r="B3591" s="29" t="s">
        <v>1974</v>
      </c>
      <c r="C3591" s="29" t="s">
        <v>132</v>
      </c>
      <c r="D3591" s="29" t="s">
        <v>133</v>
      </c>
      <c r="E3591" s="29" t="s">
        <v>133</v>
      </c>
      <c r="F3591" s="29" t="s">
        <v>134</v>
      </c>
      <c r="G3591" s="29" t="s">
        <v>1975</v>
      </c>
      <c r="H3591" s="30">
        <v>44461</v>
      </c>
      <c r="I3591" s="30">
        <v>46112</v>
      </c>
      <c r="J3591" s="30" t="s">
        <v>1921</v>
      </c>
      <c r="K3591" s="29" t="s">
        <v>1998</v>
      </c>
      <c r="L3591" s="29" t="s">
        <v>1999</v>
      </c>
      <c r="M3591" s="29" t="s">
        <v>1978</v>
      </c>
      <c r="N3591" s="29" t="s">
        <v>1996</v>
      </c>
      <c r="O3591" s="29" t="s">
        <v>1997</v>
      </c>
      <c r="P3591" s="29" t="s">
        <v>1981</v>
      </c>
      <c r="Q3591" s="29" t="s">
        <v>1982</v>
      </c>
      <c r="R3591" s="30">
        <v>46027</v>
      </c>
      <c r="S3591" s="30"/>
      <c r="T3591" s="30">
        <v>46112</v>
      </c>
      <c r="U3591" s="30"/>
      <c r="V3591" s="29" t="s">
        <v>1983</v>
      </c>
      <c r="W3591" s="29" t="s">
        <v>1984</v>
      </c>
      <c r="X3591" s="30">
        <v>44713</v>
      </c>
      <c r="Y3591" s="29" t="s">
        <v>1985</v>
      </c>
    </row>
    <row r="3592" spans="1:25" x14ac:dyDescent="0.25">
      <c r="A3592" s="28" t="s">
        <v>2515</v>
      </c>
      <c r="B3592" s="29" t="s">
        <v>2516</v>
      </c>
      <c r="C3592" s="29" t="s">
        <v>1661</v>
      </c>
      <c r="D3592" s="29" t="s">
        <v>1662</v>
      </c>
      <c r="E3592" s="29" t="s">
        <v>1662</v>
      </c>
      <c r="F3592" s="29" t="s">
        <v>1663</v>
      </c>
      <c r="G3592" s="29" t="s">
        <v>1975</v>
      </c>
      <c r="H3592" s="30">
        <v>44581</v>
      </c>
      <c r="I3592" s="30">
        <v>46022</v>
      </c>
      <c r="J3592" s="30" t="s">
        <v>1921</v>
      </c>
      <c r="K3592" s="29" t="s">
        <v>2517</v>
      </c>
      <c r="L3592" s="29" t="s">
        <v>2518</v>
      </c>
      <c r="M3592" s="29" t="s">
        <v>1978</v>
      </c>
      <c r="N3592" s="29" t="s">
        <v>1979</v>
      </c>
      <c r="O3592" s="29" t="s">
        <v>1980</v>
      </c>
      <c r="P3592" s="29" t="s">
        <v>1981</v>
      </c>
      <c r="Q3592" s="29" t="s">
        <v>1982</v>
      </c>
      <c r="R3592" s="30">
        <v>44936</v>
      </c>
      <c r="S3592" s="30"/>
      <c r="T3592" s="30">
        <v>44946</v>
      </c>
      <c r="U3592" s="30"/>
      <c r="V3592" s="29" t="s">
        <v>1983</v>
      </c>
      <c r="W3592" s="29" t="s">
        <v>1984</v>
      </c>
      <c r="X3592" s="30">
        <v>44581</v>
      </c>
      <c r="Y3592" s="29" t="s">
        <v>33</v>
      </c>
    </row>
    <row r="3593" spans="1:25" x14ac:dyDescent="0.25">
      <c r="A3593" s="28" t="s">
        <v>2515</v>
      </c>
      <c r="B3593" s="29" t="s">
        <v>2516</v>
      </c>
      <c r="C3593" s="29" t="s">
        <v>1661</v>
      </c>
      <c r="D3593" s="29" t="s">
        <v>1662</v>
      </c>
      <c r="E3593" s="29" t="s">
        <v>1662</v>
      </c>
      <c r="F3593" s="29" t="s">
        <v>1663</v>
      </c>
      <c r="G3593" s="29" t="s">
        <v>1975</v>
      </c>
      <c r="H3593" s="30">
        <v>44581</v>
      </c>
      <c r="I3593" s="30">
        <v>46022</v>
      </c>
      <c r="J3593" s="30" t="s">
        <v>1921</v>
      </c>
      <c r="K3593" s="29" t="s">
        <v>2517</v>
      </c>
      <c r="L3593" s="29" t="s">
        <v>2518</v>
      </c>
      <c r="M3593" s="29" t="s">
        <v>1978</v>
      </c>
      <c r="N3593" s="29" t="s">
        <v>1986</v>
      </c>
      <c r="O3593" s="29" t="s">
        <v>1987</v>
      </c>
      <c r="P3593" s="29" t="s">
        <v>1981</v>
      </c>
      <c r="Q3593" s="29" t="s">
        <v>1982</v>
      </c>
      <c r="R3593" s="30">
        <v>44936</v>
      </c>
      <c r="S3593" s="30"/>
      <c r="T3593" s="30">
        <v>44946</v>
      </c>
      <c r="U3593" s="30"/>
      <c r="V3593" s="29" t="s">
        <v>1983</v>
      </c>
      <c r="W3593" s="29" t="s">
        <v>1984</v>
      </c>
      <c r="X3593" s="30">
        <v>44581</v>
      </c>
      <c r="Y3593" s="29" t="s">
        <v>33</v>
      </c>
    </row>
    <row r="3594" spans="1:25" x14ac:dyDescent="0.25">
      <c r="A3594" s="28" t="s">
        <v>2515</v>
      </c>
      <c r="B3594" s="29" t="s">
        <v>2516</v>
      </c>
      <c r="C3594" s="29" t="s">
        <v>1661</v>
      </c>
      <c r="D3594" s="29" t="s">
        <v>1662</v>
      </c>
      <c r="E3594" s="29" t="s">
        <v>1662</v>
      </c>
      <c r="F3594" s="29" t="s">
        <v>1663</v>
      </c>
      <c r="G3594" s="29" t="s">
        <v>1975</v>
      </c>
      <c r="H3594" s="30">
        <v>44581</v>
      </c>
      <c r="I3594" s="30">
        <v>46022</v>
      </c>
      <c r="J3594" s="30" t="s">
        <v>1921</v>
      </c>
      <c r="K3594" s="29" t="s">
        <v>2517</v>
      </c>
      <c r="L3594" s="29" t="s">
        <v>2518</v>
      </c>
      <c r="M3594" s="29" t="s">
        <v>1978</v>
      </c>
      <c r="N3594" s="29" t="s">
        <v>1988</v>
      </c>
      <c r="O3594" s="29" t="s">
        <v>1989</v>
      </c>
      <c r="P3594" s="29" t="s">
        <v>1981</v>
      </c>
      <c r="Q3594" s="29" t="s">
        <v>1982</v>
      </c>
      <c r="R3594" s="30">
        <v>44956</v>
      </c>
      <c r="S3594" s="30"/>
      <c r="T3594" s="30">
        <v>45137</v>
      </c>
      <c r="U3594" s="30"/>
      <c r="V3594" s="29" t="s">
        <v>1983</v>
      </c>
      <c r="W3594" s="29" t="s">
        <v>1984</v>
      </c>
      <c r="X3594" s="30">
        <v>44581</v>
      </c>
      <c r="Y3594" s="29" t="s">
        <v>33</v>
      </c>
    </row>
    <row r="3595" spans="1:25" x14ac:dyDescent="0.25">
      <c r="A3595" s="28" t="s">
        <v>2515</v>
      </c>
      <c r="B3595" s="29" t="s">
        <v>2516</v>
      </c>
      <c r="C3595" s="29" t="s">
        <v>1661</v>
      </c>
      <c r="D3595" s="29" t="s">
        <v>1662</v>
      </c>
      <c r="E3595" s="29" t="s">
        <v>1662</v>
      </c>
      <c r="F3595" s="29" t="s">
        <v>1663</v>
      </c>
      <c r="G3595" s="29" t="s">
        <v>1975</v>
      </c>
      <c r="H3595" s="30">
        <v>44581</v>
      </c>
      <c r="I3595" s="30">
        <v>46022</v>
      </c>
      <c r="J3595" s="30" t="s">
        <v>1921</v>
      </c>
      <c r="K3595" s="29" t="s">
        <v>2517</v>
      </c>
      <c r="L3595" s="29" t="s">
        <v>2518</v>
      </c>
      <c r="M3595" s="29" t="s">
        <v>1978</v>
      </c>
      <c r="N3595" s="29" t="s">
        <v>1990</v>
      </c>
      <c r="O3595" s="29" t="s">
        <v>1991</v>
      </c>
      <c r="P3595" s="29" t="s">
        <v>1981</v>
      </c>
      <c r="Q3595" s="29" t="s">
        <v>1982</v>
      </c>
      <c r="R3595" s="30">
        <v>45199</v>
      </c>
      <c r="S3595" s="30"/>
      <c r="T3595" s="30">
        <v>45473</v>
      </c>
      <c r="U3595" s="30"/>
      <c r="V3595" s="29" t="s">
        <v>1983</v>
      </c>
      <c r="W3595" s="29" t="s">
        <v>1984</v>
      </c>
      <c r="X3595" s="30">
        <v>44581</v>
      </c>
      <c r="Y3595" s="29" t="s">
        <v>33</v>
      </c>
    </row>
    <row r="3596" spans="1:25" x14ac:dyDescent="0.25">
      <c r="A3596" s="28" t="s">
        <v>2515</v>
      </c>
      <c r="B3596" s="29" t="s">
        <v>2516</v>
      </c>
      <c r="C3596" s="29" t="s">
        <v>1661</v>
      </c>
      <c r="D3596" s="29" t="s">
        <v>1662</v>
      </c>
      <c r="E3596" s="29" t="s">
        <v>1662</v>
      </c>
      <c r="F3596" s="29" t="s">
        <v>1663</v>
      </c>
      <c r="G3596" s="29" t="s">
        <v>1975</v>
      </c>
      <c r="H3596" s="30">
        <v>44581</v>
      </c>
      <c r="I3596" s="30">
        <v>46022</v>
      </c>
      <c r="J3596" s="30" t="s">
        <v>1921</v>
      </c>
      <c r="K3596" s="29" t="s">
        <v>2517</v>
      </c>
      <c r="L3596" s="29" t="s">
        <v>2518</v>
      </c>
      <c r="M3596" s="29" t="s">
        <v>1978</v>
      </c>
      <c r="N3596" s="29" t="s">
        <v>1992</v>
      </c>
      <c r="O3596" s="29" t="s">
        <v>1993</v>
      </c>
      <c r="P3596" s="29" t="s">
        <v>1981</v>
      </c>
      <c r="Q3596" s="29" t="s">
        <v>1982</v>
      </c>
      <c r="R3596" s="30">
        <v>45473</v>
      </c>
      <c r="S3596" s="30"/>
      <c r="T3596" s="30">
        <v>45534</v>
      </c>
      <c r="U3596" s="30"/>
      <c r="V3596" s="29" t="s">
        <v>1983</v>
      </c>
      <c r="W3596" s="29" t="s">
        <v>1984</v>
      </c>
      <c r="X3596" s="30">
        <v>44581</v>
      </c>
      <c r="Y3596" s="29" t="s">
        <v>33</v>
      </c>
    </row>
    <row r="3597" spans="1:25" x14ac:dyDescent="0.25">
      <c r="A3597" s="28" t="s">
        <v>2515</v>
      </c>
      <c r="B3597" s="29" t="s">
        <v>2516</v>
      </c>
      <c r="C3597" s="29" t="s">
        <v>1661</v>
      </c>
      <c r="D3597" s="29" t="s">
        <v>1662</v>
      </c>
      <c r="E3597" s="29" t="s">
        <v>1662</v>
      </c>
      <c r="F3597" s="29" t="s">
        <v>1663</v>
      </c>
      <c r="G3597" s="29" t="s">
        <v>1975</v>
      </c>
      <c r="H3597" s="30">
        <v>44581</v>
      </c>
      <c r="I3597" s="30">
        <v>46022</v>
      </c>
      <c r="J3597" s="30" t="s">
        <v>1921</v>
      </c>
      <c r="K3597" s="29" t="s">
        <v>2517</v>
      </c>
      <c r="L3597" s="29" t="s">
        <v>2518</v>
      </c>
      <c r="M3597" s="29" t="s">
        <v>1978</v>
      </c>
      <c r="N3597" s="29" t="s">
        <v>1994</v>
      </c>
      <c r="O3597" s="29" t="s">
        <v>1995</v>
      </c>
      <c r="P3597" s="29" t="s">
        <v>1981</v>
      </c>
      <c r="Q3597" s="29" t="s">
        <v>1982</v>
      </c>
      <c r="R3597" s="30">
        <v>45545</v>
      </c>
      <c r="S3597" s="30"/>
      <c r="T3597" s="30">
        <v>45910</v>
      </c>
      <c r="U3597" s="30"/>
      <c r="V3597" s="29" t="s">
        <v>1983</v>
      </c>
      <c r="W3597" s="29" t="s">
        <v>1984</v>
      </c>
      <c r="X3597" s="30">
        <v>44581</v>
      </c>
      <c r="Y3597" s="29" t="s">
        <v>33</v>
      </c>
    </row>
    <row r="3598" spans="1:25" x14ac:dyDescent="0.25">
      <c r="A3598" s="28" t="s">
        <v>2515</v>
      </c>
      <c r="B3598" s="29" t="s">
        <v>2516</v>
      </c>
      <c r="C3598" s="29" t="s">
        <v>1661</v>
      </c>
      <c r="D3598" s="29" t="s">
        <v>1662</v>
      </c>
      <c r="E3598" s="29" t="s">
        <v>1662</v>
      </c>
      <c r="F3598" s="29" t="s">
        <v>1663</v>
      </c>
      <c r="G3598" s="29" t="s">
        <v>1975</v>
      </c>
      <c r="H3598" s="30">
        <v>44581</v>
      </c>
      <c r="I3598" s="30">
        <v>46022</v>
      </c>
      <c r="J3598" s="30" t="s">
        <v>1921</v>
      </c>
      <c r="K3598" s="29" t="s">
        <v>2517</v>
      </c>
      <c r="L3598" s="29" t="s">
        <v>2518</v>
      </c>
      <c r="M3598" s="29" t="s">
        <v>1978</v>
      </c>
      <c r="N3598" s="29" t="s">
        <v>1996</v>
      </c>
      <c r="O3598" s="29" t="s">
        <v>1997</v>
      </c>
      <c r="P3598" s="29" t="s">
        <v>1981</v>
      </c>
      <c r="Q3598" s="29" t="s">
        <v>1982</v>
      </c>
      <c r="R3598" s="30">
        <v>45971</v>
      </c>
      <c r="S3598" s="30"/>
      <c r="T3598" s="30">
        <v>46001</v>
      </c>
      <c r="U3598" s="30"/>
      <c r="V3598" s="29" t="s">
        <v>1983</v>
      </c>
      <c r="W3598" s="29" t="s">
        <v>1984</v>
      </c>
      <c r="X3598" s="30">
        <v>44581</v>
      </c>
      <c r="Y3598" s="29" t="s">
        <v>33</v>
      </c>
    </row>
    <row r="3599" spans="1:25" x14ac:dyDescent="0.25">
      <c r="A3599" s="28" t="s">
        <v>1973</v>
      </c>
      <c r="B3599" s="29" t="s">
        <v>1974</v>
      </c>
      <c r="C3599" s="29" t="s">
        <v>135</v>
      </c>
      <c r="D3599" s="29" t="s">
        <v>136</v>
      </c>
      <c r="E3599" s="29" t="s">
        <v>136</v>
      </c>
      <c r="F3599" s="29" t="s">
        <v>137</v>
      </c>
      <c r="G3599" s="29" t="s">
        <v>1975</v>
      </c>
      <c r="H3599" s="30">
        <v>44356</v>
      </c>
      <c r="I3599" s="30">
        <v>46387</v>
      </c>
      <c r="J3599" s="30" t="s">
        <v>1921</v>
      </c>
      <c r="K3599" s="29" t="s">
        <v>1998</v>
      </c>
      <c r="L3599" s="29" t="s">
        <v>1999</v>
      </c>
      <c r="M3599" s="29" t="s">
        <v>1978</v>
      </c>
      <c r="N3599" s="29" t="s">
        <v>1979</v>
      </c>
      <c r="O3599" s="29" t="s">
        <v>1980</v>
      </c>
      <c r="P3599" s="29" t="s">
        <v>1981</v>
      </c>
      <c r="Q3599" s="29" t="s">
        <v>1982</v>
      </c>
      <c r="R3599" s="30">
        <v>44805</v>
      </c>
      <c r="S3599" s="30"/>
      <c r="T3599" s="30">
        <v>45230</v>
      </c>
      <c r="U3599" s="30"/>
      <c r="V3599" s="29" t="s">
        <v>1983</v>
      </c>
      <c r="W3599" s="29" t="s">
        <v>1984</v>
      </c>
      <c r="X3599" s="30">
        <v>44652</v>
      </c>
      <c r="Y3599" s="29" t="s">
        <v>33</v>
      </c>
    </row>
    <row r="3600" spans="1:25" x14ac:dyDescent="0.25">
      <c r="A3600" s="28" t="s">
        <v>1973</v>
      </c>
      <c r="B3600" s="29" t="s">
        <v>1974</v>
      </c>
      <c r="C3600" s="29" t="s">
        <v>135</v>
      </c>
      <c r="D3600" s="29" t="s">
        <v>136</v>
      </c>
      <c r="E3600" s="29" t="s">
        <v>136</v>
      </c>
      <c r="F3600" s="29" t="s">
        <v>137</v>
      </c>
      <c r="G3600" s="29" t="s">
        <v>1975</v>
      </c>
      <c r="H3600" s="30">
        <v>44356</v>
      </c>
      <c r="I3600" s="30">
        <v>46387</v>
      </c>
      <c r="J3600" s="30" t="s">
        <v>1921</v>
      </c>
      <c r="K3600" s="29" t="s">
        <v>1998</v>
      </c>
      <c r="L3600" s="29" t="s">
        <v>1999</v>
      </c>
      <c r="M3600" s="29" t="s">
        <v>1978</v>
      </c>
      <c r="N3600" s="29" t="s">
        <v>1986</v>
      </c>
      <c r="O3600" s="29" t="s">
        <v>1987</v>
      </c>
      <c r="P3600" s="29" t="s">
        <v>1981</v>
      </c>
      <c r="Q3600" s="29" t="s">
        <v>1982</v>
      </c>
      <c r="R3600" s="30">
        <v>44805</v>
      </c>
      <c r="S3600" s="30"/>
      <c r="T3600" s="30">
        <v>45230</v>
      </c>
      <c r="U3600" s="30"/>
      <c r="V3600" s="29" t="s">
        <v>1983</v>
      </c>
      <c r="W3600" s="29" t="s">
        <v>1984</v>
      </c>
      <c r="X3600" s="30">
        <v>44652</v>
      </c>
      <c r="Y3600" s="29" t="s">
        <v>33</v>
      </c>
    </row>
    <row r="3601" spans="1:25" x14ac:dyDescent="0.25">
      <c r="A3601" s="28" t="s">
        <v>1973</v>
      </c>
      <c r="B3601" s="29" t="s">
        <v>1974</v>
      </c>
      <c r="C3601" s="29" t="s">
        <v>135</v>
      </c>
      <c r="D3601" s="29" t="s">
        <v>136</v>
      </c>
      <c r="E3601" s="29" t="s">
        <v>136</v>
      </c>
      <c r="F3601" s="29" t="s">
        <v>137</v>
      </c>
      <c r="G3601" s="29" t="s">
        <v>1975</v>
      </c>
      <c r="H3601" s="30">
        <v>44356</v>
      </c>
      <c r="I3601" s="30">
        <v>46387</v>
      </c>
      <c r="J3601" s="30" t="s">
        <v>1921</v>
      </c>
      <c r="K3601" s="29" t="s">
        <v>1998</v>
      </c>
      <c r="L3601" s="29" t="s">
        <v>1999</v>
      </c>
      <c r="M3601" s="29" t="s">
        <v>1978</v>
      </c>
      <c r="N3601" s="29" t="s">
        <v>1988</v>
      </c>
      <c r="O3601" s="29" t="s">
        <v>1989</v>
      </c>
      <c r="P3601" s="29" t="s">
        <v>1981</v>
      </c>
      <c r="Q3601" s="29" t="s">
        <v>1982</v>
      </c>
      <c r="R3601" s="30">
        <v>44866</v>
      </c>
      <c r="S3601" s="30"/>
      <c r="T3601" s="30">
        <v>45291</v>
      </c>
      <c r="U3601" s="30"/>
      <c r="V3601" s="29" t="s">
        <v>1983</v>
      </c>
      <c r="W3601" s="29" t="s">
        <v>1984</v>
      </c>
      <c r="X3601" s="30">
        <v>44652</v>
      </c>
      <c r="Y3601" s="29" t="s">
        <v>33</v>
      </c>
    </row>
    <row r="3602" spans="1:25" x14ac:dyDescent="0.25">
      <c r="A3602" s="28" t="s">
        <v>1973</v>
      </c>
      <c r="B3602" s="29" t="s">
        <v>1974</v>
      </c>
      <c r="C3602" s="29" t="s">
        <v>135</v>
      </c>
      <c r="D3602" s="29" t="s">
        <v>136</v>
      </c>
      <c r="E3602" s="29" t="s">
        <v>136</v>
      </c>
      <c r="F3602" s="29" t="s">
        <v>137</v>
      </c>
      <c r="G3602" s="29" t="s">
        <v>1975</v>
      </c>
      <c r="H3602" s="30">
        <v>44356</v>
      </c>
      <c r="I3602" s="30">
        <v>46387</v>
      </c>
      <c r="J3602" s="30" t="s">
        <v>1921</v>
      </c>
      <c r="K3602" s="29" t="s">
        <v>1998</v>
      </c>
      <c r="L3602" s="29" t="s">
        <v>1999</v>
      </c>
      <c r="M3602" s="29" t="s">
        <v>1978</v>
      </c>
      <c r="N3602" s="29" t="s">
        <v>1990</v>
      </c>
      <c r="O3602" s="29" t="s">
        <v>1991</v>
      </c>
      <c r="P3602" s="29" t="s">
        <v>1981</v>
      </c>
      <c r="Q3602" s="29" t="s">
        <v>1982</v>
      </c>
      <c r="R3602" s="30">
        <v>44927</v>
      </c>
      <c r="S3602" s="30"/>
      <c r="T3602" s="30">
        <v>44985</v>
      </c>
      <c r="U3602" s="30"/>
      <c r="V3602" s="29" t="s">
        <v>1983</v>
      </c>
      <c r="W3602" s="29" t="s">
        <v>1984</v>
      </c>
      <c r="X3602" s="30">
        <v>44652</v>
      </c>
      <c r="Y3602" s="29" t="s">
        <v>33</v>
      </c>
    </row>
    <row r="3603" spans="1:25" x14ac:dyDescent="0.25">
      <c r="A3603" s="28" t="s">
        <v>1973</v>
      </c>
      <c r="B3603" s="29" t="s">
        <v>1974</v>
      </c>
      <c r="C3603" s="29" t="s">
        <v>135</v>
      </c>
      <c r="D3603" s="29" t="s">
        <v>136</v>
      </c>
      <c r="E3603" s="29" t="s">
        <v>136</v>
      </c>
      <c r="F3603" s="29" t="s">
        <v>137</v>
      </c>
      <c r="G3603" s="29" t="s">
        <v>1975</v>
      </c>
      <c r="H3603" s="30">
        <v>44356</v>
      </c>
      <c r="I3603" s="30">
        <v>46387</v>
      </c>
      <c r="J3603" s="30" t="s">
        <v>1921</v>
      </c>
      <c r="K3603" s="29" t="s">
        <v>1998</v>
      </c>
      <c r="L3603" s="29" t="s">
        <v>1999</v>
      </c>
      <c r="M3603" s="29" t="s">
        <v>1978</v>
      </c>
      <c r="N3603" s="29" t="s">
        <v>1992</v>
      </c>
      <c r="O3603" s="29" t="s">
        <v>1993</v>
      </c>
      <c r="P3603" s="29" t="s">
        <v>1981</v>
      </c>
      <c r="Q3603" s="29" t="s">
        <v>1982</v>
      </c>
      <c r="R3603" s="30">
        <v>45047</v>
      </c>
      <c r="S3603" s="30"/>
      <c r="T3603" s="30">
        <v>45443</v>
      </c>
      <c r="U3603" s="30"/>
      <c r="V3603" s="29" t="s">
        <v>1983</v>
      </c>
      <c r="W3603" s="29" t="s">
        <v>1984</v>
      </c>
      <c r="X3603" s="30">
        <v>44652</v>
      </c>
      <c r="Y3603" s="29" t="s">
        <v>33</v>
      </c>
    </row>
    <row r="3604" spans="1:25" x14ac:dyDescent="0.25">
      <c r="A3604" s="28" t="s">
        <v>1973</v>
      </c>
      <c r="B3604" s="29" t="s">
        <v>1974</v>
      </c>
      <c r="C3604" s="29" t="s">
        <v>135</v>
      </c>
      <c r="D3604" s="29" t="s">
        <v>136</v>
      </c>
      <c r="E3604" s="29" t="s">
        <v>136</v>
      </c>
      <c r="F3604" s="29" t="s">
        <v>137</v>
      </c>
      <c r="G3604" s="29" t="s">
        <v>1975</v>
      </c>
      <c r="H3604" s="30">
        <v>44356</v>
      </c>
      <c r="I3604" s="30">
        <v>46387</v>
      </c>
      <c r="J3604" s="30" t="s">
        <v>1921</v>
      </c>
      <c r="K3604" s="29" t="s">
        <v>1998</v>
      </c>
      <c r="L3604" s="29" t="s">
        <v>1999</v>
      </c>
      <c r="M3604" s="29" t="s">
        <v>1978</v>
      </c>
      <c r="N3604" s="29" t="s">
        <v>1994</v>
      </c>
      <c r="O3604" s="29" t="s">
        <v>1995</v>
      </c>
      <c r="P3604" s="29" t="s">
        <v>1981</v>
      </c>
      <c r="Q3604" s="29" t="s">
        <v>1982</v>
      </c>
      <c r="R3604" s="30">
        <v>45078</v>
      </c>
      <c r="S3604" s="30"/>
      <c r="T3604" s="30">
        <v>45657</v>
      </c>
      <c r="U3604" s="30"/>
      <c r="V3604" s="29" t="s">
        <v>1983</v>
      </c>
      <c r="W3604" s="29" t="s">
        <v>1984</v>
      </c>
      <c r="X3604" s="30">
        <v>44652</v>
      </c>
      <c r="Y3604" s="29" t="s">
        <v>33</v>
      </c>
    </row>
    <row r="3605" spans="1:25" x14ac:dyDescent="0.25">
      <c r="A3605" s="28" t="s">
        <v>1973</v>
      </c>
      <c r="B3605" s="29" t="s">
        <v>1974</v>
      </c>
      <c r="C3605" s="29" t="s">
        <v>135</v>
      </c>
      <c r="D3605" s="29" t="s">
        <v>136</v>
      </c>
      <c r="E3605" s="29" t="s">
        <v>136</v>
      </c>
      <c r="F3605" s="29" t="s">
        <v>137</v>
      </c>
      <c r="G3605" s="29" t="s">
        <v>1975</v>
      </c>
      <c r="H3605" s="30">
        <v>44356</v>
      </c>
      <c r="I3605" s="30">
        <v>46387</v>
      </c>
      <c r="J3605" s="30" t="s">
        <v>1921</v>
      </c>
      <c r="K3605" s="29" t="s">
        <v>1998</v>
      </c>
      <c r="L3605" s="29" t="s">
        <v>1999</v>
      </c>
      <c r="M3605" s="29" t="s">
        <v>1978</v>
      </c>
      <c r="N3605" s="29" t="s">
        <v>1996</v>
      </c>
      <c r="O3605" s="29" t="s">
        <v>1997</v>
      </c>
      <c r="P3605" s="29" t="s">
        <v>1981</v>
      </c>
      <c r="Q3605" s="29" t="s">
        <v>1982</v>
      </c>
      <c r="R3605" s="30">
        <v>45292</v>
      </c>
      <c r="S3605" s="30"/>
      <c r="T3605" s="30">
        <v>45688</v>
      </c>
      <c r="U3605" s="30"/>
      <c r="V3605" s="29" t="s">
        <v>1983</v>
      </c>
      <c r="W3605" s="29" t="s">
        <v>1984</v>
      </c>
      <c r="X3605" s="30">
        <v>44652</v>
      </c>
      <c r="Y3605" s="29" t="s">
        <v>33</v>
      </c>
    </row>
    <row r="3606" spans="1:25" x14ac:dyDescent="0.25">
      <c r="A3606" s="28" t="s">
        <v>1973</v>
      </c>
      <c r="B3606" s="29" t="s">
        <v>1974</v>
      </c>
      <c r="C3606" s="29" t="s">
        <v>138</v>
      </c>
      <c r="D3606" s="29" t="s">
        <v>139</v>
      </c>
      <c r="E3606" s="29" t="s">
        <v>139</v>
      </c>
      <c r="F3606" s="29" t="s">
        <v>140</v>
      </c>
      <c r="G3606" s="29" t="s">
        <v>1975</v>
      </c>
      <c r="H3606" s="30">
        <v>44600</v>
      </c>
      <c r="I3606" s="30">
        <v>46387</v>
      </c>
      <c r="J3606" s="30" t="s">
        <v>1921</v>
      </c>
      <c r="K3606" s="29" t="s">
        <v>1976</v>
      </c>
      <c r="L3606" s="29" t="s">
        <v>1977</v>
      </c>
      <c r="M3606" s="29" t="s">
        <v>1978</v>
      </c>
      <c r="N3606" s="29" t="s">
        <v>1979</v>
      </c>
      <c r="O3606" s="29" t="s">
        <v>1980</v>
      </c>
      <c r="P3606" s="29" t="s">
        <v>1981</v>
      </c>
      <c r="Q3606" s="29" t="s">
        <v>1982</v>
      </c>
      <c r="R3606" s="30">
        <v>44318</v>
      </c>
      <c r="S3606" s="30">
        <v>44318</v>
      </c>
      <c r="T3606" s="30">
        <v>44377</v>
      </c>
      <c r="U3606" s="30">
        <v>44377</v>
      </c>
      <c r="V3606" s="29" t="s">
        <v>1983</v>
      </c>
      <c r="W3606" s="29" t="s">
        <v>1984</v>
      </c>
      <c r="X3606" s="30">
        <v>44562</v>
      </c>
      <c r="Y3606" s="29" t="s">
        <v>1985</v>
      </c>
    </row>
    <row r="3607" spans="1:25" x14ac:dyDescent="0.25">
      <c r="A3607" s="28" t="s">
        <v>1973</v>
      </c>
      <c r="B3607" s="29" t="s">
        <v>1974</v>
      </c>
      <c r="C3607" s="29" t="s">
        <v>138</v>
      </c>
      <c r="D3607" s="29" t="s">
        <v>139</v>
      </c>
      <c r="E3607" s="29" t="s">
        <v>139</v>
      </c>
      <c r="F3607" s="29" t="s">
        <v>140</v>
      </c>
      <c r="G3607" s="29" t="s">
        <v>1975</v>
      </c>
      <c r="H3607" s="30">
        <v>44600</v>
      </c>
      <c r="I3607" s="30">
        <v>46387</v>
      </c>
      <c r="J3607" s="30" t="s">
        <v>1921</v>
      </c>
      <c r="K3607" s="29" t="s">
        <v>1976</v>
      </c>
      <c r="L3607" s="29" t="s">
        <v>1977</v>
      </c>
      <c r="M3607" s="29" t="s">
        <v>1978</v>
      </c>
      <c r="N3607" s="29" t="s">
        <v>1986</v>
      </c>
      <c r="O3607" s="29" t="s">
        <v>1987</v>
      </c>
      <c r="P3607" s="29" t="s">
        <v>1981</v>
      </c>
      <c r="Q3607" s="29" t="s">
        <v>1982</v>
      </c>
      <c r="R3607" s="30">
        <v>44378</v>
      </c>
      <c r="S3607" s="30">
        <v>44378</v>
      </c>
      <c r="T3607" s="30">
        <v>44712</v>
      </c>
      <c r="U3607" s="30">
        <v>44712</v>
      </c>
      <c r="V3607" s="29" t="s">
        <v>1983</v>
      </c>
      <c r="W3607" s="29" t="s">
        <v>1984</v>
      </c>
      <c r="X3607" s="30">
        <v>44562</v>
      </c>
      <c r="Y3607" s="29" t="s">
        <v>1985</v>
      </c>
    </row>
    <row r="3608" spans="1:25" x14ac:dyDescent="0.25">
      <c r="A3608" s="28" t="s">
        <v>1973</v>
      </c>
      <c r="B3608" s="29" t="s">
        <v>1974</v>
      </c>
      <c r="C3608" s="29" t="s">
        <v>138</v>
      </c>
      <c r="D3608" s="29" t="s">
        <v>139</v>
      </c>
      <c r="E3608" s="29" t="s">
        <v>139</v>
      </c>
      <c r="F3608" s="29" t="s">
        <v>140</v>
      </c>
      <c r="G3608" s="29" t="s">
        <v>1975</v>
      </c>
      <c r="H3608" s="30">
        <v>44600</v>
      </c>
      <c r="I3608" s="30">
        <v>46387</v>
      </c>
      <c r="J3608" s="30" t="s">
        <v>1921</v>
      </c>
      <c r="K3608" s="29" t="s">
        <v>1976</v>
      </c>
      <c r="L3608" s="29" t="s">
        <v>1977</v>
      </c>
      <c r="M3608" s="29" t="s">
        <v>1978</v>
      </c>
      <c r="N3608" s="29" t="s">
        <v>1988</v>
      </c>
      <c r="O3608" s="29" t="s">
        <v>1989</v>
      </c>
      <c r="P3608" s="29" t="s">
        <v>1981</v>
      </c>
      <c r="Q3608" s="29" t="s">
        <v>1982</v>
      </c>
      <c r="R3608" s="30">
        <v>44720</v>
      </c>
      <c r="S3608" s="30">
        <v>44720</v>
      </c>
      <c r="T3608" s="30">
        <v>44926</v>
      </c>
      <c r="U3608" s="30">
        <v>44914</v>
      </c>
      <c r="V3608" s="29" t="s">
        <v>1983</v>
      </c>
      <c r="W3608" s="29" t="s">
        <v>1984</v>
      </c>
      <c r="X3608" s="30">
        <v>44562</v>
      </c>
      <c r="Y3608" s="29" t="s">
        <v>1985</v>
      </c>
    </row>
    <row r="3609" spans="1:25" x14ac:dyDescent="0.25">
      <c r="A3609" s="28" t="s">
        <v>1973</v>
      </c>
      <c r="B3609" s="29" t="s">
        <v>1974</v>
      </c>
      <c r="C3609" s="29" t="s">
        <v>138</v>
      </c>
      <c r="D3609" s="29" t="s">
        <v>139</v>
      </c>
      <c r="E3609" s="29" t="s">
        <v>139</v>
      </c>
      <c r="F3609" s="29" t="s">
        <v>140</v>
      </c>
      <c r="G3609" s="29" t="s">
        <v>1975</v>
      </c>
      <c r="H3609" s="30">
        <v>44600</v>
      </c>
      <c r="I3609" s="30">
        <v>46387</v>
      </c>
      <c r="J3609" s="30" t="s">
        <v>1921</v>
      </c>
      <c r="K3609" s="29" t="s">
        <v>1976</v>
      </c>
      <c r="L3609" s="29" t="s">
        <v>1977</v>
      </c>
      <c r="M3609" s="29" t="s">
        <v>1978</v>
      </c>
      <c r="N3609" s="29" t="s">
        <v>1990</v>
      </c>
      <c r="O3609" s="29" t="s">
        <v>1991</v>
      </c>
      <c r="P3609" s="29" t="s">
        <v>1981</v>
      </c>
      <c r="Q3609" s="29" t="s">
        <v>1982</v>
      </c>
      <c r="R3609" s="30">
        <v>44914</v>
      </c>
      <c r="S3609" s="30"/>
      <c r="T3609" s="30">
        <v>45596</v>
      </c>
      <c r="U3609" s="30"/>
      <c r="V3609" s="29" t="s">
        <v>1983</v>
      </c>
      <c r="W3609" s="29" t="s">
        <v>1984</v>
      </c>
      <c r="X3609" s="30">
        <v>44562</v>
      </c>
      <c r="Y3609" s="29" t="s">
        <v>1985</v>
      </c>
    </row>
    <row r="3610" spans="1:25" x14ac:dyDescent="0.25">
      <c r="A3610" s="28" t="s">
        <v>1973</v>
      </c>
      <c r="B3610" s="29" t="s">
        <v>1974</v>
      </c>
      <c r="C3610" s="29" t="s">
        <v>138</v>
      </c>
      <c r="D3610" s="29" t="s">
        <v>139</v>
      </c>
      <c r="E3610" s="29" t="s">
        <v>139</v>
      </c>
      <c r="F3610" s="29" t="s">
        <v>140</v>
      </c>
      <c r="G3610" s="29" t="s">
        <v>1975</v>
      </c>
      <c r="H3610" s="30">
        <v>44600</v>
      </c>
      <c r="I3610" s="30">
        <v>46387</v>
      </c>
      <c r="J3610" s="30" t="s">
        <v>1921</v>
      </c>
      <c r="K3610" s="29" t="s">
        <v>1976</v>
      </c>
      <c r="L3610" s="29" t="s">
        <v>1977</v>
      </c>
      <c r="M3610" s="29" t="s">
        <v>1978</v>
      </c>
      <c r="N3610" s="29" t="s">
        <v>1992</v>
      </c>
      <c r="O3610" s="29" t="s">
        <v>1993</v>
      </c>
      <c r="P3610" s="29" t="s">
        <v>1981</v>
      </c>
      <c r="Q3610" s="29" t="s">
        <v>1982</v>
      </c>
      <c r="R3610" s="30">
        <v>45597</v>
      </c>
      <c r="S3610" s="30"/>
      <c r="T3610" s="30">
        <v>45688</v>
      </c>
      <c r="U3610" s="30"/>
      <c r="V3610" s="29" t="s">
        <v>1983</v>
      </c>
      <c r="W3610" s="29" t="s">
        <v>1984</v>
      </c>
      <c r="X3610" s="30">
        <v>44562</v>
      </c>
      <c r="Y3610" s="29" t="s">
        <v>1985</v>
      </c>
    </row>
    <row r="3611" spans="1:25" x14ac:dyDescent="0.25">
      <c r="A3611" s="28" t="s">
        <v>1973</v>
      </c>
      <c r="B3611" s="29" t="s">
        <v>1974</v>
      </c>
      <c r="C3611" s="29" t="s">
        <v>138</v>
      </c>
      <c r="D3611" s="29" t="s">
        <v>139</v>
      </c>
      <c r="E3611" s="29" t="s">
        <v>139</v>
      </c>
      <c r="F3611" s="29" t="s">
        <v>140</v>
      </c>
      <c r="G3611" s="29" t="s">
        <v>1975</v>
      </c>
      <c r="H3611" s="30">
        <v>44600</v>
      </c>
      <c r="I3611" s="30">
        <v>46387</v>
      </c>
      <c r="J3611" s="30" t="s">
        <v>1921</v>
      </c>
      <c r="K3611" s="29" t="s">
        <v>1976</v>
      </c>
      <c r="L3611" s="29" t="s">
        <v>1977</v>
      </c>
      <c r="M3611" s="29" t="s">
        <v>1978</v>
      </c>
      <c r="N3611" s="29" t="s">
        <v>1994</v>
      </c>
      <c r="O3611" s="29" t="s">
        <v>1995</v>
      </c>
      <c r="P3611" s="29" t="s">
        <v>1981</v>
      </c>
      <c r="Q3611" s="29" t="s">
        <v>1982</v>
      </c>
      <c r="R3611" s="30">
        <v>45689</v>
      </c>
      <c r="S3611" s="30"/>
      <c r="T3611" s="30">
        <v>46112</v>
      </c>
      <c r="U3611" s="30"/>
      <c r="V3611" s="29" t="s">
        <v>1983</v>
      </c>
      <c r="W3611" s="29" t="s">
        <v>1984</v>
      </c>
      <c r="X3611" s="30">
        <v>44562</v>
      </c>
      <c r="Y3611" s="29" t="s">
        <v>1985</v>
      </c>
    </row>
    <row r="3612" spans="1:25" x14ac:dyDescent="0.25">
      <c r="A3612" s="28" t="s">
        <v>1973</v>
      </c>
      <c r="B3612" s="29" t="s">
        <v>1974</v>
      </c>
      <c r="C3612" s="29" t="s">
        <v>138</v>
      </c>
      <c r="D3612" s="29" t="s">
        <v>139</v>
      </c>
      <c r="E3612" s="29" t="s">
        <v>139</v>
      </c>
      <c r="F3612" s="29" t="s">
        <v>140</v>
      </c>
      <c r="G3612" s="29" t="s">
        <v>1975</v>
      </c>
      <c r="H3612" s="30">
        <v>44600</v>
      </c>
      <c r="I3612" s="30">
        <v>46387</v>
      </c>
      <c r="J3612" s="30" t="s">
        <v>1921</v>
      </c>
      <c r="K3612" s="29" t="s">
        <v>1976</v>
      </c>
      <c r="L3612" s="29" t="s">
        <v>1977</v>
      </c>
      <c r="M3612" s="29" t="s">
        <v>1978</v>
      </c>
      <c r="N3612" s="29" t="s">
        <v>1996</v>
      </c>
      <c r="O3612" s="29" t="s">
        <v>1997</v>
      </c>
      <c r="P3612" s="29" t="s">
        <v>1981</v>
      </c>
      <c r="Q3612" s="29" t="s">
        <v>1982</v>
      </c>
      <c r="R3612" s="30">
        <v>46112</v>
      </c>
      <c r="S3612" s="30"/>
      <c r="T3612" s="30">
        <v>46203</v>
      </c>
      <c r="U3612" s="30"/>
      <c r="V3612" s="29" t="s">
        <v>1983</v>
      </c>
      <c r="W3612" s="29" t="s">
        <v>1984</v>
      </c>
      <c r="X3612" s="30">
        <v>44562</v>
      </c>
      <c r="Y3612" s="29" t="s">
        <v>1985</v>
      </c>
    </row>
    <row r="3613" spans="1:25" x14ac:dyDescent="0.25">
      <c r="A3613" s="28" t="s">
        <v>1973</v>
      </c>
      <c r="B3613" s="29" t="s">
        <v>1974</v>
      </c>
      <c r="C3613" s="29" t="s">
        <v>141</v>
      </c>
      <c r="D3613" s="29" t="s">
        <v>142</v>
      </c>
      <c r="E3613" s="29" t="s">
        <v>142</v>
      </c>
      <c r="F3613" s="29" t="s">
        <v>143</v>
      </c>
      <c r="G3613" s="29" t="s">
        <v>1975</v>
      </c>
      <c r="H3613" s="30">
        <v>44410</v>
      </c>
      <c r="I3613" s="30">
        <v>46387</v>
      </c>
      <c r="J3613" s="30" t="s">
        <v>1921</v>
      </c>
      <c r="K3613" s="29" t="s">
        <v>1998</v>
      </c>
      <c r="L3613" s="29" t="s">
        <v>1999</v>
      </c>
      <c r="M3613" s="29" t="s">
        <v>1978</v>
      </c>
      <c r="N3613" s="29" t="s">
        <v>1979</v>
      </c>
      <c r="O3613" s="29" t="s">
        <v>1980</v>
      </c>
      <c r="P3613" s="29" t="s">
        <v>1981</v>
      </c>
      <c r="Q3613" s="29" t="s">
        <v>1982</v>
      </c>
      <c r="R3613" s="30">
        <v>44835</v>
      </c>
      <c r="S3613" s="30">
        <v>44835</v>
      </c>
      <c r="T3613" s="30">
        <v>44957</v>
      </c>
      <c r="U3613" s="30">
        <v>44941</v>
      </c>
      <c r="V3613" s="29" t="s">
        <v>1983</v>
      </c>
      <c r="W3613" s="29" t="s">
        <v>1984</v>
      </c>
      <c r="X3613" s="30">
        <v>44652</v>
      </c>
      <c r="Y3613" s="29" t="s">
        <v>1985</v>
      </c>
    </row>
    <row r="3614" spans="1:25" x14ac:dyDescent="0.25">
      <c r="A3614" s="28" t="s">
        <v>1973</v>
      </c>
      <c r="B3614" s="29" t="s">
        <v>1974</v>
      </c>
      <c r="C3614" s="29" t="s">
        <v>141</v>
      </c>
      <c r="D3614" s="29" t="s">
        <v>142</v>
      </c>
      <c r="E3614" s="29" t="s">
        <v>142</v>
      </c>
      <c r="F3614" s="29" t="s">
        <v>143</v>
      </c>
      <c r="G3614" s="29" t="s">
        <v>1975</v>
      </c>
      <c r="H3614" s="30">
        <v>44410</v>
      </c>
      <c r="I3614" s="30">
        <v>46387</v>
      </c>
      <c r="J3614" s="30" t="s">
        <v>1921</v>
      </c>
      <c r="K3614" s="29" t="s">
        <v>1998</v>
      </c>
      <c r="L3614" s="29" t="s">
        <v>1999</v>
      </c>
      <c r="M3614" s="29" t="s">
        <v>1978</v>
      </c>
      <c r="N3614" s="29" t="s">
        <v>1986</v>
      </c>
      <c r="O3614" s="29" t="s">
        <v>1987</v>
      </c>
      <c r="P3614" s="29" t="s">
        <v>1981</v>
      </c>
      <c r="Q3614" s="29" t="s">
        <v>1982</v>
      </c>
      <c r="R3614" s="30">
        <v>44927</v>
      </c>
      <c r="S3614" s="30">
        <v>44927</v>
      </c>
      <c r="T3614" s="30">
        <v>45015</v>
      </c>
      <c r="U3614" s="30">
        <v>45015</v>
      </c>
      <c r="V3614" s="29" t="s">
        <v>1983</v>
      </c>
      <c r="W3614" s="29" t="s">
        <v>1984</v>
      </c>
      <c r="X3614" s="30">
        <v>44652</v>
      </c>
      <c r="Y3614" s="29" t="s">
        <v>1985</v>
      </c>
    </row>
    <row r="3615" spans="1:25" x14ac:dyDescent="0.25">
      <c r="A3615" s="28" t="s">
        <v>1973</v>
      </c>
      <c r="B3615" s="29" t="s">
        <v>1974</v>
      </c>
      <c r="C3615" s="29" t="s">
        <v>141</v>
      </c>
      <c r="D3615" s="29" t="s">
        <v>142</v>
      </c>
      <c r="E3615" s="29" t="s">
        <v>142</v>
      </c>
      <c r="F3615" s="29" t="s">
        <v>143</v>
      </c>
      <c r="G3615" s="29" t="s">
        <v>1975</v>
      </c>
      <c r="H3615" s="30">
        <v>44410</v>
      </c>
      <c r="I3615" s="30">
        <v>46387</v>
      </c>
      <c r="J3615" s="30" t="s">
        <v>1921</v>
      </c>
      <c r="K3615" s="29" t="s">
        <v>1998</v>
      </c>
      <c r="L3615" s="29" t="s">
        <v>1999</v>
      </c>
      <c r="M3615" s="29" t="s">
        <v>1978</v>
      </c>
      <c r="N3615" s="29" t="s">
        <v>1988</v>
      </c>
      <c r="O3615" s="29" t="s">
        <v>1989</v>
      </c>
      <c r="P3615" s="29" t="s">
        <v>1981</v>
      </c>
      <c r="Q3615" s="29" t="s">
        <v>1982</v>
      </c>
      <c r="R3615" s="30">
        <v>44958</v>
      </c>
      <c r="S3615" s="30">
        <v>44958</v>
      </c>
      <c r="T3615" s="30">
        <v>45412</v>
      </c>
      <c r="U3615" s="30"/>
      <c r="V3615" s="29" t="s">
        <v>1983</v>
      </c>
      <c r="W3615" s="29" t="s">
        <v>1984</v>
      </c>
      <c r="X3615" s="30">
        <v>44652</v>
      </c>
      <c r="Y3615" s="29" t="s">
        <v>1985</v>
      </c>
    </row>
    <row r="3616" spans="1:25" x14ac:dyDescent="0.25">
      <c r="A3616" s="28" t="s">
        <v>1973</v>
      </c>
      <c r="B3616" s="29" t="s">
        <v>1974</v>
      </c>
      <c r="C3616" s="29" t="s">
        <v>141</v>
      </c>
      <c r="D3616" s="29" t="s">
        <v>142</v>
      </c>
      <c r="E3616" s="29" t="s">
        <v>142</v>
      </c>
      <c r="F3616" s="29" t="s">
        <v>143</v>
      </c>
      <c r="G3616" s="29" t="s">
        <v>1975</v>
      </c>
      <c r="H3616" s="30">
        <v>44410</v>
      </c>
      <c r="I3616" s="30">
        <v>46387</v>
      </c>
      <c r="J3616" s="30" t="s">
        <v>1921</v>
      </c>
      <c r="K3616" s="29" t="s">
        <v>1998</v>
      </c>
      <c r="L3616" s="29" t="s">
        <v>1999</v>
      </c>
      <c r="M3616" s="29" t="s">
        <v>1978</v>
      </c>
      <c r="N3616" s="29" t="s">
        <v>1990</v>
      </c>
      <c r="O3616" s="29" t="s">
        <v>1991</v>
      </c>
      <c r="P3616" s="29" t="s">
        <v>1981</v>
      </c>
      <c r="Q3616" s="29" t="s">
        <v>1982</v>
      </c>
      <c r="R3616" s="30">
        <v>45108</v>
      </c>
      <c r="S3616" s="30"/>
      <c r="T3616" s="30">
        <v>45170</v>
      </c>
      <c r="U3616" s="30"/>
      <c r="V3616" s="29" t="s">
        <v>1983</v>
      </c>
      <c r="W3616" s="29" t="s">
        <v>1984</v>
      </c>
      <c r="X3616" s="30">
        <v>44652</v>
      </c>
      <c r="Y3616" s="29" t="s">
        <v>1985</v>
      </c>
    </row>
    <row r="3617" spans="1:25" x14ac:dyDescent="0.25">
      <c r="A3617" s="28" t="s">
        <v>1973</v>
      </c>
      <c r="B3617" s="29" t="s">
        <v>1974</v>
      </c>
      <c r="C3617" s="29" t="s">
        <v>141</v>
      </c>
      <c r="D3617" s="29" t="s">
        <v>142</v>
      </c>
      <c r="E3617" s="29" t="s">
        <v>142</v>
      </c>
      <c r="F3617" s="29" t="s">
        <v>143</v>
      </c>
      <c r="G3617" s="29" t="s">
        <v>1975</v>
      </c>
      <c r="H3617" s="30">
        <v>44410</v>
      </c>
      <c r="I3617" s="30">
        <v>46387</v>
      </c>
      <c r="J3617" s="30" t="s">
        <v>1921</v>
      </c>
      <c r="K3617" s="29" t="s">
        <v>1998</v>
      </c>
      <c r="L3617" s="29" t="s">
        <v>1999</v>
      </c>
      <c r="M3617" s="29" t="s">
        <v>1978</v>
      </c>
      <c r="N3617" s="29" t="s">
        <v>1992</v>
      </c>
      <c r="O3617" s="29" t="s">
        <v>1993</v>
      </c>
      <c r="P3617" s="29" t="s">
        <v>1981</v>
      </c>
      <c r="Q3617" s="29" t="s">
        <v>1982</v>
      </c>
      <c r="R3617" s="30">
        <v>45200</v>
      </c>
      <c r="S3617" s="30"/>
      <c r="T3617" s="30">
        <v>45261</v>
      </c>
      <c r="U3617" s="30"/>
      <c r="V3617" s="29" t="s">
        <v>1983</v>
      </c>
      <c r="W3617" s="29" t="s">
        <v>1984</v>
      </c>
      <c r="X3617" s="30">
        <v>44652</v>
      </c>
      <c r="Y3617" s="29" t="s">
        <v>1985</v>
      </c>
    </row>
    <row r="3618" spans="1:25" x14ac:dyDescent="0.25">
      <c r="A3618" s="28" t="s">
        <v>1973</v>
      </c>
      <c r="B3618" s="29" t="s">
        <v>1974</v>
      </c>
      <c r="C3618" s="29" t="s">
        <v>141</v>
      </c>
      <c r="D3618" s="29" t="s">
        <v>142</v>
      </c>
      <c r="E3618" s="29" t="s">
        <v>142</v>
      </c>
      <c r="F3618" s="29" t="s">
        <v>143</v>
      </c>
      <c r="G3618" s="29" t="s">
        <v>1975</v>
      </c>
      <c r="H3618" s="30">
        <v>44410</v>
      </c>
      <c r="I3618" s="30">
        <v>46387</v>
      </c>
      <c r="J3618" s="30" t="s">
        <v>1921</v>
      </c>
      <c r="K3618" s="29" t="s">
        <v>1998</v>
      </c>
      <c r="L3618" s="29" t="s">
        <v>1999</v>
      </c>
      <c r="M3618" s="29" t="s">
        <v>1978</v>
      </c>
      <c r="N3618" s="29" t="s">
        <v>1994</v>
      </c>
      <c r="O3618" s="29" t="s">
        <v>1995</v>
      </c>
      <c r="P3618" s="29" t="s">
        <v>1981</v>
      </c>
      <c r="Q3618" s="29" t="s">
        <v>1982</v>
      </c>
      <c r="R3618" s="30">
        <v>45200</v>
      </c>
      <c r="S3618" s="30"/>
      <c r="T3618" s="30">
        <v>45809</v>
      </c>
      <c r="U3618" s="30"/>
      <c r="V3618" s="29" t="s">
        <v>1983</v>
      </c>
      <c r="W3618" s="29" t="s">
        <v>1984</v>
      </c>
      <c r="X3618" s="30">
        <v>44652</v>
      </c>
      <c r="Y3618" s="29" t="s">
        <v>1985</v>
      </c>
    </row>
    <row r="3619" spans="1:25" x14ac:dyDescent="0.25">
      <c r="A3619" s="28" t="s">
        <v>1973</v>
      </c>
      <c r="B3619" s="29" t="s">
        <v>1974</v>
      </c>
      <c r="C3619" s="29" t="s">
        <v>141</v>
      </c>
      <c r="D3619" s="29" t="s">
        <v>142</v>
      </c>
      <c r="E3619" s="29" t="s">
        <v>142</v>
      </c>
      <c r="F3619" s="29" t="s">
        <v>143</v>
      </c>
      <c r="G3619" s="29" t="s">
        <v>1975</v>
      </c>
      <c r="H3619" s="30">
        <v>44410</v>
      </c>
      <c r="I3619" s="30">
        <v>46387</v>
      </c>
      <c r="J3619" s="30" t="s">
        <v>1921</v>
      </c>
      <c r="K3619" s="29" t="s">
        <v>1998</v>
      </c>
      <c r="L3619" s="29" t="s">
        <v>1999</v>
      </c>
      <c r="M3619" s="29" t="s">
        <v>1978</v>
      </c>
      <c r="N3619" s="29" t="s">
        <v>1996</v>
      </c>
      <c r="O3619" s="29" t="s">
        <v>1997</v>
      </c>
      <c r="P3619" s="29" t="s">
        <v>1981</v>
      </c>
      <c r="Q3619" s="29" t="s">
        <v>1982</v>
      </c>
      <c r="R3619" s="30">
        <v>45809</v>
      </c>
      <c r="S3619" s="30"/>
      <c r="T3619" s="30">
        <v>45870</v>
      </c>
      <c r="U3619" s="30"/>
      <c r="V3619" s="29" t="s">
        <v>1983</v>
      </c>
      <c r="W3619" s="29" t="s">
        <v>1984</v>
      </c>
      <c r="X3619" s="30">
        <v>44652</v>
      </c>
      <c r="Y3619" s="29" t="s">
        <v>1985</v>
      </c>
    </row>
    <row r="3620" spans="1:25" x14ac:dyDescent="0.25">
      <c r="A3620" s="28" t="s">
        <v>2515</v>
      </c>
      <c r="B3620" s="29" t="s">
        <v>2516</v>
      </c>
      <c r="C3620" s="29" t="s">
        <v>1664</v>
      </c>
      <c r="D3620" s="29" t="s">
        <v>1665</v>
      </c>
      <c r="E3620" s="29" t="s">
        <v>1665</v>
      </c>
      <c r="F3620" s="29" t="s">
        <v>1666</v>
      </c>
      <c r="G3620" s="29" t="s">
        <v>1975</v>
      </c>
      <c r="H3620" s="30">
        <v>44757</v>
      </c>
      <c r="I3620" s="30">
        <v>45412</v>
      </c>
      <c r="J3620" s="30" t="s">
        <v>1921</v>
      </c>
      <c r="K3620" s="29" t="s">
        <v>2517</v>
      </c>
      <c r="L3620" s="29" t="s">
        <v>2518</v>
      </c>
      <c r="M3620" s="29" t="s">
        <v>1978</v>
      </c>
      <c r="N3620" s="29" t="s">
        <v>1979</v>
      </c>
      <c r="O3620" s="29" t="s">
        <v>1980</v>
      </c>
      <c r="P3620" s="29" t="s">
        <v>1981</v>
      </c>
      <c r="Q3620" s="29" t="s">
        <v>1982</v>
      </c>
      <c r="R3620" s="30">
        <v>44564</v>
      </c>
      <c r="S3620" s="30">
        <v>44564</v>
      </c>
      <c r="T3620" s="30">
        <v>44574</v>
      </c>
      <c r="U3620" s="30">
        <v>44574</v>
      </c>
      <c r="V3620" s="29" t="s">
        <v>2000</v>
      </c>
      <c r="W3620" s="29" t="s">
        <v>2001</v>
      </c>
      <c r="X3620" s="30">
        <v>44757</v>
      </c>
      <c r="Y3620" s="29" t="s">
        <v>1985</v>
      </c>
    </row>
    <row r="3621" spans="1:25" x14ac:dyDescent="0.25">
      <c r="A3621" s="28" t="s">
        <v>2515</v>
      </c>
      <c r="B3621" s="29" t="s">
        <v>2516</v>
      </c>
      <c r="C3621" s="29" t="s">
        <v>1664</v>
      </c>
      <c r="D3621" s="29" t="s">
        <v>1665</v>
      </c>
      <c r="E3621" s="29" t="s">
        <v>1665</v>
      </c>
      <c r="F3621" s="29" t="s">
        <v>1666</v>
      </c>
      <c r="G3621" s="29" t="s">
        <v>1975</v>
      </c>
      <c r="H3621" s="30">
        <v>44757</v>
      </c>
      <c r="I3621" s="30">
        <v>45412</v>
      </c>
      <c r="J3621" s="30" t="s">
        <v>1921</v>
      </c>
      <c r="K3621" s="29" t="s">
        <v>2517</v>
      </c>
      <c r="L3621" s="29" t="s">
        <v>2518</v>
      </c>
      <c r="M3621" s="29" t="s">
        <v>1978</v>
      </c>
      <c r="N3621" s="29" t="s">
        <v>1986</v>
      </c>
      <c r="O3621" s="29" t="s">
        <v>1987</v>
      </c>
      <c r="P3621" s="29" t="s">
        <v>1981</v>
      </c>
      <c r="Q3621" s="29" t="s">
        <v>1982</v>
      </c>
      <c r="R3621" s="30">
        <v>44588</v>
      </c>
      <c r="S3621" s="30"/>
      <c r="T3621" s="30">
        <v>44635</v>
      </c>
      <c r="U3621" s="30"/>
      <c r="V3621" s="29" t="s">
        <v>2000</v>
      </c>
      <c r="W3621" s="29" t="s">
        <v>2001</v>
      </c>
      <c r="X3621" s="30">
        <v>44757</v>
      </c>
      <c r="Y3621" s="29" t="s">
        <v>1985</v>
      </c>
    </row>
    <row r="3622" spans="1:25" x14ac:dyDescent="0.25">
      <c r="A3622" s="28" t="s">
        <v>2515</v>
      </c>
      <c r="B3622" s="29" t="s">
        <v>2516</v>
      </c>
      <c r="C3622" s="29" t="s">
        <v>1664</v>
      </c>
      <c r="D3622" s="29" t="s">
        <v>1665</v>
      </c>
      <c r="E3622" s="29" t="s">
        <v>1665</v>
      </c>
      <c r="F3622" s="29" t="s">
        <v>1666</v>
      </c>
      <c r="G3622" s="29" t="s">
        <v>1975</v>
      </c>
      <c r="H3622" s="30">
        <v>44757</v>
      </c>
      <c r="I3622" s="30">
        <v>45412</v>
      </c>
      <c r="J3622" s="30" t="s">
        <v>1921</v>
      </c>
      <c r="K3622" s="29" t="s">
        <v>2517</v>
      </c>
      <c r="L3622" s="29" t="s">
        <v>2518</v>
      </c>
      <c r="M3622" s="29" t="s">
        <v>1978</v>
      </c>
      <c r="N3622" s="29" t="s">
        <v>1988</v>
      </c>
      <c r="O3622" s="29" t="s">
        <v>1989</v>
      </c>
      <c r="P3622" s="29" t="s">
        <v>1981</v>
      </c>
      <c r="Q3622" s="29" t="s">
        <v>1982</v>
      </c>
      <c r="R3622" s="30">
        <v>44874</v>
      </c>
      <c r="S3622" s="30"/>
      <c r="T3622" s="30">
        <v>44985</v>
      </c>
      <c r="U3622" s="30"/>
      <c r="V3622" s="29" t="s">
        <v>2000</v>
      </c>
      <c r="W3622" s="29" t="s">
        <v>2001</v>
      </c>
      <c r="X3622" s="30">
        <v>44757</v>
      </c>
      <c r="Y3622" s="29" t="s">
        <v>1985</v>
      </c>
    </row>
    <row r="3623" spans="1:25" x14ac:dyDescent="0.25">
      <c r="A3623" s="28" t="s">
        <v>2515</v>
      </c>
      <c r="B3623" s="29" t="s">
        <v>2516</v>
      </c>
      <c r="C3623" s="29" t="s">
        <v>1664</v>
      </c>
      <c r="D3623" s="29" t="s">
        <v>1665</v>
      </c>
      <c r="E3623" s="29" t="s">
        <v>1665</v>
      </c>
      <c r="F3623" s="29" t="s">
        <v>1666</v>
      </c>
      <c r="G3623" s="29" t="s">
        <v>1975</v>
      </c>
      <c r="H3623" s="30">
        <v>44757</v>
      </c>
      <c r="I3623" s="30">
        <v>45412</v>
      </c>
      <c r="J3623" s="30" t="s">
        <v>1921</v>
      </c>
      <c r="K3623" s="29" t="s">
        <v>2517</v>
      </c>
      <c r="L3623" s="29" t="s">
        <v>2518</v>
      </c>
      <c r="M3623" s="29" t="s">
        <v>1978</v>
      </c>
      <c r="N3623" s="29" t="s">
        <v>1990</v>
      </c>
      <c r="O3623" s="29" t="s">
        <v>1991</v>
      </c>
      <c r="P3623" s="29" t="s">
        <v>1981</v>
      </c>
      <c r="Q3623" s="29" t="s">
        <v>1982</v>
      </c>
      <c r="R3623" s="30">
        <v>44874</v>
      </c>
      <c r="S3623" s="30"/>
      <c r="T3623" s="30">
        <v>44985</v>
      </c>
      <c r="U3623" s="30"/>
      <c r="V3623" s="29" t="s">
        <v>2000</v>
      </c>
      <c r="W3623" s="29" t="s">
        <v>2001</v>
      </c>
      <c r="X3623" s="30">
        <v>44757</v>
      </c>
      <c r="Y3623" s="29" t="s">
        <v>1985</v>
      </c>
    </row>
    <row r="3624" spans="1:25" x14ac:dyDescent="0.25">
      <c r="A3624" s="28" t="s">
        <v>2515</v>
      </c>
      <c r="B3624" s="29" t="s">
        <v>2516</v>
      </c>
      <c r="C3624" s="29" t="s">
        <v>1664</v>
      </c>
      <c r="D3624" s="29" t="s">
        <v>1665</v>
      </c>
      <c r="E3624" s="29" t="s">
        <v>1665</v>
      </c>
      <c r="F3624" s="29" t="s">
        <v>1666</v>
      </c>
      <c r="G3624" s="29" t="s">
        <v>1975</v>
      </c>
      <c r="H3624" s="30">
        <v>44757</v>
      </c>
      <c r="I3624" s="30">
        <v>45412</v>
      </c>
      <c r="J3624" s="30" t="s">
        <v>1921</v>
      </c>
      <c r="K3624" s="29" t="s">
        <v>2517</v>
      </c>
      <c r="L3624" s="29" t="s">
        <v>2518</v>
      </c>
      <c r="M3624" s="29" t="s">
        <v>1978</v>
      </c>
      <c r="N3624" s="29" t="s">
        <v>1992</v>
      </c>
      <c r="O3624" s="29" t="s">
        <v>1993</v>
      </c>
      <c r="P3624" s="29" t="s">
        <v>1981</v>
      </c>
      <c r="Q3624" s="29" t="s">
        <v>1982</v>
      </c>
      <c r="R3624" s="30">
        <v>45107</v>
      </c>
      <c r="S3624" s="30"/>
      <c r="T3624" s="30">
        <v>45107</v>
      </c>
      <c r="U3624" s="30"/>
      <c r="V3624" s="29" t="s">
        <v>2000</v>
      </c>
      <c r="W3624" s="29" t="s">
        <v>2001</v>
      </c>
      <c r="X3624" s="30">
        <v>44757</v>
      </c>
      <c r="Y3624" s="29" t="s">
        <v>1985</v>
      </c>
    </row>
    <row r="3625" spans="1:25" x14ac:dyDescent="0.25">
      <c r="A3625" s="28" t="s">
        <v>2515</v>
      </c>
      <c r="B3625" s="29" t="s">
        <v>2516</v>
      </c>
      <c r="C3625" s="29" t="s">
        <v>1664</v>
      </c>
      <c r="D3625" s="29" t="s">
        <v>1665</v>
      </c>
      <c r="E3625" s="29" t="s">
        <v>1665</v>
      </c>
      <c r="F3625" s="29" t="s">
        <v>1666</v>
      </c>
      <c r="G3625" s="29" t="s">
        <v>1975</v>
      </c>
      <c r="H3625" s="30">
        <v>44757</v>
      </c>
      <c r="I3625" s="30">
        <v>45412</v>
      </c>
      <c r="J3625" s="30" t="s">
        <v>1921</v>
      </c>
      <c r="K3625" s="29" t="s">
        <v>2517</v>
      </c>
      <c r="L3625" s="29" t="s">
        <v>2518</v>
      </c>
      <c r="M3625" s="29" t="s">
        <v>1978</v>
      </c>
      <c r="N3625" s="29" t="s">
        <v>1994</v>
      </c>
      <c r="O3625" s="29" t="s">
        <v>1995</v>
      </c>
      <c r="P3625" s="29" t="s">
        <v>1981</v>
      </c>
      <c r="Q3625" s="29" t="s">
        <v>1982</v>
      </c>
      <c r="R3625" s="30">
        <v>45107</v>
      </c>
      <c r="S3625" s="30"/>
      <c r="T3625" s="30">
        <v>45473</v>
      </c>
      <c r="U3625" s="30"/>
      <c r="V3625" s="29" t="s">
        <v>2000</v>
      </c>
      <c r="W3625" s="29" t="s">
        <v>2001</v>
      </c>
      <c r="X3625" s="30">
        <v>44757</v>
      </c>
      <c r="Y3625" s="29" t="s">
        <v>1985</v>
      </c>
    </row>
    <row r="3626" spans="1:25" x14ac:dyDescent="0.25">
      <c r="A3626" s="28" t="s">
        <v>2515</v>
      </c>
      <c r="B3626" s="29" t="s">
        <v>2516</v>
      </c>
      <c r="C3626" s="29" t="s">
        <v>1664</v>
      </c>
      <c r="D3626" s="29" t="s">
        <v>1665</v>
      </c>
      <c r="E3626" s="29" t="s">
        <v>1665</v>
      </c>
      <c r="F3626" s="29" t="s">
        <v>1666</v>
      </c>
      <c r="G3626" s="29" t="s">
        <v>1975</v>
      </c>
      <c r="H3626" s="30">
        <v>44757</v>
      </c>
      <c r="I3626" s="30">
        <v>45412</v>
      </c>
      <c r="J3626" s="30" t="s">
        <v>1921</v>
      </c>
      <c r="K3626" s="29" t="s">
        <v>2517</v>
      </c>
      <c r="L3626" s="29" t="s">
        <v>2518</v>
      </c>
      <c r="M3626" s="29" t="s">
        <v>1978</v>
      </c>
      <c r="N3626" s="29" t="s">
        <v>1996</v>
      </c>
      <c r="O3626" s="29" t="s">
        <v>1997</v>
      </c>
      <c r="P3626" s="29" t="s">
        <v>1981</v>
      </c>
      <c r="Q3626" s="29" t="s">
        <v>1982</v>
      </c>
      <c r="R3626" s="30">
        <v>45474</v>
      </c>
      <c r="S3626" s="30"/>
      <c r="T3626" s="30">
        <v>45565</v>
      </c>
      <c r="U3626" s="30"/>
      <c r="V3626" s="29" t="s">
        <v>2000</v>
      </c>
      <c r="W3626" s="29" t="s">
        <v>2001</v>
      </c>
      <c r="X3626" s="30">
        <v>44757</v>
      </c>
      <c r="Y3626" s="29" t="s">
        <v>1985</v>
      </c>
    </row>
    <row r="3627" spans="1:25" x14ac:dyDescent="0.25">
      <c r="A3627" s="28" t="s">
        <v>2376</v>
      </c>
      <c r="B3627" s="29" t="s">
        <v>2377</v>
      </c>
      <c r="C3627" s="29" t="s">
        <v>1436</v>
      </c>
      <c r="D3627" s="29" t="s">
        <v>1437</v>
      </c>
      <c r="E3627" s="29" t="s">
        <v>1437</v>
      </c>
      <c r="F3627" s="29" t="s">
        <v>1438</v>
      </c>
      <c r="G3627" s="29" t="s">
        <v>1975</v>
      </c>
      <c r="H3627" s="30">
        <v>43643</v>
      </c>
      <c r="I3627" s="30">
        <v>46053</v>
      </c>
      <c r="J3627" s="30" t="s">
        <v>1921</v>
      </c>
      <c r="K3627" s="29" t="s">
        <v>2378</v>
      </c>
      <c r="L3627" s="29" t="s">
        <v>2379</v>
      </c>
      <c r="M3627" s="29" t="s">
        <v>1978</v>
      </c>
      <c r="N3627" s="29" t="s">
        <v>1979</v>
      </c>
      <c r="O3627" s="29" t="s">
        <v>1980</v>
      </c>
      <c r="P3627" s="29" t="s">
        <v>1981</v>
      </c>
      <c r="Q3627" s="29" t="s">
        <v>1982</v>
      </c>
      <c r="R3627" s="30">
        <v>43282</v>
      </c>
      <c r="S3627" s="30">
        <v>43735</v>
      </c>
      <c r="T3627" s="30">
        <v>43343</v>
      </c>
      <c r="U3627" s="30">
        <v>43766</v>
      </c>
      <c r="V3627" s="29" t="s">
        <v>1983</v>
      </c>
      <c r="W3627" s="29" t="s">
        <v>1984</v>
      </c>
      <c r="X3627" s="30">
        <v>43643</v>
      </c>
      <c r="Y3627" s="29" t="s">
        <v>2002</v>
      </c>
    </row>
    <row r="3628" spans="1:25" x14ac:dyDescent="0.25">
      <c r="A3628" s="28" t="s">
        <v>2376</v>
      </c>
      <c r="B3628" s="29" t="s">
        <v>2377</v>
      </c>
      <c r="C3628" s="29" t="s">
        <v>1436</v>
      </c>
      <c r="D3628" s="29" t="s">
        <v>1437</v>
      </c>
      <c r="E3628" s="29" t="s">
        <v>1437</v>
      </c>
      <c r="F3628" s="29" t="s">
        <v>1438</v>
      </c>
      <c r="G3628" s="29" t="s">
        <v>1975</v>
      </c>
      <c r="H3628" s="30">
        <v>43643</v>
      </c>
      <c r="I3628" s="30">
        <v>46053</v>
      </c>
      <c r="J3628" s="30" t="s">
        <v>1921</v>
      </c>
      <c r="K3628" s="29" t="s">
        <v>2378</v>
      </c>
      <c r="L3628" s="29" t="s">
        <v>2379</v>
      </c>
      <c r="M3628" s="29" t="s">
        <v>1978</v>
      </c>
      <c r="N3628" s="29" t="s">
        <v>1986</v>
      </c>
      <c r="O3628" s="29" t="s">
        <v>1987</v>
      </c>
      <c r="P3628" s="29" t="s">
        <v>1981</v>
      </c>
      <c r="Q3628" s="29" t="s">
        <v>1982</v>
      </c>
      <c r="R3628" s="30">
        <v>43344</v>
      </c>
      <c r="S3628" s="30">
        <v>43767</v>
      </c>
      <c r="T3628" s="30">
        <v>43404</v>
      </c>
      <c r="U3628" s="30">
        <v>43790</v>
      </c>
      <c r="V3628" s="29" t="s">
        <v>1983</v>
      </c>
      <c r="W3628" s="29" t="s">
        <v>1984</v>
      </c>
      <c r="X3628" s="30">
        <v>43643</v>
      </c>
      <c r="Y3628" s="29" t="s">
        <v>2002</v>
      </c>
    </row>
    <row r="3629" spans="1:25" x14ac:dyDescent="0.25">
      <c r="A3629" s="28" t="s">
        <v>2376</v>
      </c>
      <c r="B3629" s="29" t="s">
        <v>2377</v>
      </c>
      <c r="C3629" s="29" t="s">
        <v>1436</v>
      </c>
      <c r="D3629" s="29" t="s">
        <v>1437</v>
      </c>
      <c r="E3629" s="29" t="s">
        <v>1437</v>
      </c>
      <c r="F3629" s="29" t="s">
        <v>1438</v>
      </c>
      <c r="G3629" s="29" t="s">
        <v>1975</v>
      </c>
      <c r="H3629" s="30">
        <v>43643</v>
      </c>
      <c r="I3629" s="30">
        <v>46053</v>
      </c>
      <c r="J3629" s="30" t="s">
        <v>1921</v>
      </c>
      <c r="K3629" s="29" t="s">
        <v>2378</v>
      </c>
      <c r="L3629" s="29" t="s">
        <v>2379</v>
      </c>
      <c r="M3629" s="29" t="s">
        <v>1978</v>
      </c>
      <c r="N3629" s="29" t="s">
        <v>1988</v>
      </c>
      <c r="O3629" s="29" t="s">
        <v>1989</v>
      </c>
      <c r="P3629" s="29" t="s">
        <v>1981</v>
      </c>
      <c r="Q3629" s="29" t="s">
        <v>1982</v>
      </c>
      <c r="R3629" s="30">
        <v>43405</v>
      </c>
      <c r="S3629" s="30">
        <v>43797</v>
      </c>
      <c r="T3629" s="30">
        <v>43465</v>
      </c>
      <c r="U3629" s="30">
        <v>43936</v>
      </c>
      <c r="V3629" s="29" t="s">
        <v>1983</v>
      </c>
      <c r="W3629" s="29" t="s">
        <v>1984</v>
      </c>
      <c r="X3629" s="30">
        <v>43643</v>
      </c>
      <c r="Y3629" s="29" t="s">
        <v>2002</v>
      </c>
    </row>
    <row r="3630" spans="1:25" x14ac:dyDescent="0.25">
      <c r="A3630" s="28" t="s">
        <v>2376</v>
      </c>
      <c r="B3630" s="29" t="s">
        <v>2377</v>
      </c>
      <c r="C3630" s="29" t="s">
        <v>1436</v>
      </c>
      <c r="D3630" s="29" t="s">
        <v>1437</v>
      </c>
      <c r="E3630" s="29" t="s">
        <v>1437</v>
      </c>
      <c r="F3630" s="29" t="s">
        <v>1438</v>
      </c>
      <c r="G3630" s="29" t="s">
        <v>1975</v>
      </c>
      <c r="H3630" s="30">
        <v>43643</v>
      </c>
      <c r="I3630" s="30">
        <v>46053</v>
      </c>
      <c r="J3630" s="30" t="s">
        <v>1921</v>
      </c>
      <c r="K3630" s="29" t="s">
        <v>2378</v>
      </c>
      <c r="L3630" s="29" t="s">
        <v>2379</v>
      </c>
      <c r="M3630" s="29" t="s">
        <v>1978</v>
      </c>
      <c r="N3630" s="29" t="s">
        <v>1990</v>
      </c>
      <c r="O3630" s="29" t="s">
        <v>1991</v>
      </c>
      <c r="P3630" s="29" t="s">
        <v>1981</v>
      </c>
      <c r="Q3630" s="29" t="s">
        <v>1982</v>
      </c>
      <c r="R3630" s="30">
        <v>43466</v>
      </c>
      <c r="S3630" s="30">
        <v>43948</v>
      </c>
      <c r="T3630" s="30">
        <v>43496</v>
      </c>
      <c r="U3630" s="30">
        <v>44684</v>
      </c>
      <c r="V3630" s="29" t="s">
        <v>1983</v>
      </c>
      <c r="W3630" s="29" t="s">
        <v>1984</v>
      </c>
      <c r="X3630" s="30">
        <v>43643</v>
      </c>
      <c r="Y3630" s="29" t="s">
        <v>2002</v>
      </c>
    </row>
    <row r="3631" spans="1:25" x14ac:dyDescent="0.25">
      <c r="A3631" s="28" t="s">
        <v>2376</v>
      </c>
      <c r="B3631" s="29" t="s">
        <v>2377</v>
      </c>
      <c r="C3631" s="29" t="s">
        <v>1436</v>
      </c>
      <c r="D3631" s="29" t="s">
        <v>1437</v>
      </c>
      <c r="E3631" s="29" t="s">
        <v>1437</v>
      </c>
      <c r="F3631" s="29" t="s">
        <v>1438</v>
      </c>
      <c r="G3631" s="29" t="s">
        <v>1975</v>
      </c>
      <c r="H3631" s="30">
        <v>43643</v>
      </c>
      <c r="I3631" s="30">
        <v>46053</v>
      </c>
      <c r="J3631" s="30" t="s">
        <v>1921</v>
      </c>
      <c r="K3631" s="29" t="s">
        <v>2378</v>
      </c>
      <c r="L3631" s="29" t="s">
        <v>2379</v>
      </c>
      <c r="M3631" s="29" t="s">
        <v>1978</v>
      </c>
      <c r="N3631" s="29" t="s">
        <v>1992</v>
      </c>
      <c r="O3631" s="29" t="s">
        <v>1993</v>
      </c>
      <c r="P3631" s="29" t="s">
        <v>1981</v>
      </c>
      <c r="Q3631" s="29" t="s">
        <v>1982</v>
      </c>
      <c r="R3631" s="30">
        <v>44685</v>
      </c>
      <c r="S3631" s="30">
        <v>44685</v>
      </c>
      <c r="T3631" s="30">
        <v>44732</v>
      </c>
      <c r="U3631" s="30">
        <v>44732</v>
      </c>
      <c r="V3631" s="29" t="s">
        <v>1983</v>
      </c>
      <c r="W3631" s="29" t="s">
        <v>1984</v>
      </c>
      <c r="X3631" s="30">
        <v>43643</v>
      </c>
      <c r="Y3631" s="29" t="s">
        <v>2002</v>
      </c>
    </row>
    <row r="3632" spans="1:25" x14ac:dyDescent="0.25">
      <c r="A3632" s="28" t="s">
        <v>2376</v>
      </c>
      <c r="B3632" s="29" t="s">
        <v>2377</v>
      </c>
      <c r="C3632" s="29" t="s">
        <v>1436</v>
      </c>
      <c r="D3632" s="29" t="s">
        <v>1437</v>
      </c>
      <c r="E3632" s="29" t="s">
        <v>1437</v>
      </c>
      <c r="F3632" s="29" t="s">
        <v>1438</v>
      </c>
      <c r="G3632" s="29" t="s">
        <v>1975</v>
      </c>
      <c r="H3632" s="30">
        <v>43643</v>
      </c>
      <c r="I3632" s="30">
        <v>46053</v>
      </c>
      <c r="J3632" s="30" t="s">
        <v>1921</v>
      </c>
      <c r="K3632" s="29" t="s">
        <v>2378</v>
      </c>
      <c r="L3632" s="29" t="s">
        <v>2379</v>
      </c>
      <c r="M3632" s="29" t="s">
        <v>1978</v>
      </c>
      <c r="N3632" s="29" t="s">
        <v>1994</v>
      </c>
      <c r="O3632" s="29" t="s">
        <v>1995</v>
      </c>
      <c r="P3632" s="29" t="s">
        <v>1981</v>
      </c>
      <c r="Q3632" s="29" t="s">
        <v>1982</v>
      </c>
      <c r="R3632" s="30">
        <v>43497</v>
      </c>
      <c r="S3632" s="30">
        <v>44742</v>
      </c>
      <c r="T3632" s="30">
        <v>46081</v>
      </c>
      <c r="U3632" s="30"/>
      <c r="V3632" s="29" t="s">
        <v>1983</v>
      </c>
      <c r="W3632" s="29" t="s">
        <v>1984</v>
      </c>
      <c r="X3632" s="30">
        <v>43643</v>
      </c>
      <c r="Y3632" s="29" t="s">
        <v>2002</v>
      </c>
    </row>
    <row r="3633" spans="1:25" x14ac:dyDescent="0.25">
      <c r="A3633" s="28" t="s">
        <v>2376</v>
      </c>
      <c r="B3633" s="29" t="s">
        <v>2377</v>
      </c>
      <c r="C3633" s="29" t="s">
        <v>1436</v>
      </c>
      <c r="D3633" s="29" t="s">
        <v>1437</v>
      </c>
      <c r="E3633" s="29" t="s">
        <v>1437</v>
      </c>
      <c r="F3633" s="29" t="s">
        <v>1438</v>
      </c>
      <c r="G3633" s="29" t="s">
        <v>1975</v>
      </c>
      <c r="H3633" s="30">
        <v>43643</v>
      </c>
      <c r="I3633" s="30">
        <v>46053</v>
      </c>
      <c r="J3633" s="30" t="s">
        <v>1921</v>
      </c>
      <c r="K3633" s="29" t="s">
        <v>2378</v>
      </c>
      <c r="L3633" s="29" t="s">
        <v>2379</v>
      </c>
      <c r="M3633" s="29" t="s">
        <v>1978</v>
      </c>
      <c r="N3633" s="29" t="s">
        <v>1996</v>
      </c>
      <c r="O3633" s="29" t="s">
        <v>1997</v>
      </c>
      <c r="P3633" s="29" t="s">
        <v>1981</v>
      </c>
      <c r="Q3633" s="29" t="s">
        <v>1982</v>
      </c>
      <c r="R3633" s="30">
        <v>46082</v>
      </c>
      <c r="S3633" s="30"/>
      <c r="T3633" s="30">
        <v>46387</v>
      </c>
      <c r="U3633" s="30"/>
      <c r="V3633" s="29" t="s">
        <v>1983</v>
      </c>
      <c r="W3633" s="29" t="s">
        <v>1984</v>
      </c>
      <c r="X3633" s="30">
        <v>43643</v>
      </c>
      <c r="Y3633" s="29" t="s">
        <v>2002</v>
      </c>
    </row>
    <row r="3634" spans="1:25" x14ac:dyDescent="0.25">
      <c r="A3634" s="28" t="s">
        <v>2395</v>
      </c>
      <c r="B3634" s="29" t="s">
        <v>2396</v>
      </c>
      <c r="C3634" s="29" t="s">
        <v>1175</v>
      </c>
      <c r="D3634" s="29" t="s">
        <v>2404</v>
      </c>
      <c r="E3634" s="29" t="s">
        <v>1176</v>
      </c>
      <c r="F3634" s="29" t="s">
        <v>1177</v>
      </c>
      <c r="G3634" s="29" t="s">
        <v>1975</v>
      </c>
      <c r="H3634" s="30">
        <v>43090</v>
      </c>
      <c r="I3634" s="30">
        <v>43809</v>
      </c>
      <c r="J3634" s="30">
        <v>43809</v>
      </c>
      <c r="K3634" s="29" t="s">
        <v>2392</v>
      </c>
      <c r="L3634" s="29" t="s">
        <v>2393</v>
      </c>
      <c r="M3634" s="29" t="s">
        <v>2095</v>
      </c>
      <c r="N3634" s="29" t="s">
        <v>2003</v>
      </c>
      <c r="O3634" s="29" t="s">
        <v>1993</v>
      </c>
      <c r="P3634" s="29" t="s">
        <v>2004</v>
      </c>
      <c r="Q3634" s="29" t="s">
        <v>2005</v>
      </c>
      <c r="R3634" s="30">
        <v>43188</v>
      </c>
      <c r="S3634" s="30">
        <v>43188</v>
      </c>
      <c r="T3634" s="30">
        <v>43188</v>
      </c>
      <c r="U3634" s="30">
        <v>43188</v>
      </c>
      <c r="V3634" s="29" t="s">
        <v>2074</v>
      </c>
      <c r="W3634" s="29" t="s">
        <v>2075</v>
      </c>
      <c r="X3634" s="30">
        <v>43606</v>
      </c>
      <c r="Y3634" s="29" t="s">
        <v>2075</v>
      </c>
    </row>
    <row r="3635" spans="1:25" x14ac:dyDescent="0.25">
      <c r="A3635" s="28" t="s">
        <v>2395</v>
      </c>
      <c r="B3635" s="29" t="s">
        <v>2396</v>
      </c>
      <c r="C3635" s="29" t="s">
        <v>1175</v>
      </c>
      <c r="D3635" s="29" t="s">
        <v>2404</v>
      </c>
      <c r="E3635" s="29" t="s">
        <v>1176</v>
      </c>
      <c r="F3635" s="29" t="s">
        <v>1177</v>
      </c>
      <c r="G3635" s="29" t="s">
        <v>1975</v>
      </c>
      <c r="H3635" s="30">
        <v>43090</v>
      </c>
      <c r="I3635" s="30">
        <v>43809</v>
      </c>
      <c r="J3635" s="30">
        <v>43809</v>
      </c>
      <c r="K3635" s="29" t="s">
        <v>2392</v>
      </c>
      <c r="L3635" s="29" t="s">
        <v>2393</v>
      </c>
      <c r="M3635" s="29" t="s">
        <v>2095</v>
      </c>
      <c r="N3635" s="29" t="s">
        <v>2006</v>
      </c>
      <c r="O3635" s="29" t="s">
        <v>2007</v>
      </c>
      <c r="P3635" s="29" t="s">
        <v>2004</v>
      </c>
      <c r="Q3635" s="29" t="s">
        <v>2005</v>
      </c>
      <c r="R3635" s="30">
        <v>43188</v>
      </c>
      <c r="S3635" s="30">
        <v>43188</v>
      </c>
      <c r="T3635" s="30">
        <v>43809</v>
      </c>
      <c r="U3635" s="30">
        <v>43809</v>
      </c>
      <c r="V3635" s="29" t="s">
        <v>2074</v>
      </c>
      <c r="W3635" s="29" t="s">
        <v>2075</v>
      </c>
      <c r="X3635" s="30">
        <v>43606</v>
      </c>
      <c r="Y3635" s="29" t="s">
        <v>2075</v>
      </c>
    </row>
    <row r="3636" spans="1:25" x14ac:dyDescent="0.25">
      <c r="A3636" s="28" t="s">
        <v>2395</v>
      </c>
      <c r="B3636" s="29" t="s">
        <v>2396</v>
      </c>
      <c r="C3636" s="29" t="s">
        <v>1155</v>
      </c>
      <c r="D3636" s="29" t="s">
        <v>2398</v>
      </c>
      <c r="E3636" s="29" t="s">
        <v>1156</v>
      </c>
      <c r="F3636" s="29" t="s">
        <v>1157</v>
      </c>
      <c r="G3636" s="29" t="s">
        <v>1975</v>
      </c>
      <c r="H3636" s="30">
        <v>42999</v>
      </c>
      <c r="I3636" s="30">
        <v>44140</v>
      </c>
      <c r="J3636" s="30">
        <v>44140</v>
      </c>
      <c r="K3636" s="29" t="s">
        <v>2392</v>
      </c>
      <c r="L3636" s="29" t="s">
        <v>2393</v>
      </c>
      <c r="M3636" s="29" t="s">
        <v>2095</v>
      </c>
      <c r="N3636" s="29" t="s">
        <v>2003</v>
      </c>
      <c r="O3636" s="29" t="s">
        <v>1993</v>
      </c>
      <c r="P3636" s="29" t="s">
        <v>2004</v>
      </c>
      <c r="Q3636" s="29" t="s">
        <v>2005</v>
      </c>
      <c r="R3636" s="30">
        <v>43360</v>
      </c>
      <c r="S3636" s="30">
        <v>43360</v>
      </c>
      <c r="T3636" s="30">
        <v>43360</v>
      </c>
      <c r="U3636" s="30">
        <v>43360</v>
      </c>
      <c r="V3636" s="29" t="s">
        <v>2074</v>
      </c>
      <c r="W3636" s="29" t="s">
        <v>2075</v>
      </c>
      <c r="X3636" s="30">
        <v>43375</v>
      </c>
      <c r="Y3636" s="29" t="s">
        <v>2075</v>
      </c>
    </row>
    <row r="3637" spans="1:25" x14ac:dyDescent="0.25">
      <c r="A3637" s="28" t="s">
        <v>2395</v>
      </c>
      <c r="B3637" s="29" t="s">
        <v>2396</v>
      </c>
      <c r="C3637" s="29" t="s">
        <v>1155</v>
      </c>
      <c r="D3637" s="29" t="s">
        <v>2398</v>
      </c>
      <c r="E3637" s="29" t="s">
        <v>1156</v>
      </c>
      <c r="F3637" s="29" t="s">
        <v>1157</v>
      </c>
      <c r="G3637" s="29" t="s">
        <v>1975</v>
      </c>
      <c r="H3637" s="30">
        <v>42999</v>
      </c>
      <c r="I3637" s="30">
        <v>44140</v>
      </c>
      <c r="J3637" s="30">
        <v>44140</v>
      </c>
      <c r="K3637" s="29" t="s">
        <v>2392</v>
      </c>
      <c r="L3637" s="29" t="s">
        <v>2393</v>
      </c>
      <c r="M3637" s="29" t="s">
        <v>2095</v>
      </c>
      <c r="N3637" s="29" t="s">
        <v>2006</v>
      </c>
      <c r="O3637" s="29" t="s">
        <v>2007</v>
      </c>
      <c r="P3637" s="29" t="s">
        <v>2004</v>
      </c>
      <c r="Q3637" s="29" t="s">
        <v>2005</v>
      </c>
      <c r="R3637" s="30">
        <v>43361</v>
      </c>
      <c r="S3637" s="30">
        <v>43361</v>
      </c>
      <c r="T3637" s="30">
        <v>44140</v>
      </c>
      <c r="U3637" s="30">
        <v>44140</v>
      </c>
      <c r="V3637" s="29" t="s">
        <v>2074</v>
      </c>
      <c r="W3637" s="29" t="s">
        <v>2075</v>
      </c>
      <c r="X3637" s="30">
        <v>43375</v>
      </c>
      <c r="Y3637" s="29" t="s">
        <v>2075</v>
      </c>
    </row>
    <row r="3638" spans="1:25" x14ac:dyDescent="0.25">
      <c r="A3638" s="28" t="s">
        <v>1973</v>
      </c>
      <c r="B3638" s="29" t="s">
        <v>1974</v>
      </c>
      <c r="C3638" s="29" t="s">
        <v>144</v>
      </c>
      <c r="D3638" s="29" t="s">
        <v>145</v>
      </c>
      <c r="E3638" s="29" t="s">
        <v>145</v>
      </c>
      <c r="F3638" s="29" t="s">
        <v>146</v>
      </c>
      <c r="G3638" s="29" t="s">
        <v>1975</v>
      </c>
      <c r="H3638" s="30">
        <v>44440</v>
      </c>
      <c r="I3638" s="30">
        <v>46387</v>
      </c>
      <c r="J3638" s="30" t="s">
        <v>1921</v>
      </c>
      <c r="K3638" s="29" t="s">
        <v>1998</v>
      </c>
      <c r="L3638" s="29" t="s">
        <v>1999</v>
      </c>
      <c r="M3638" s="29" t="s">
        <v>1978</v>
      </c>
      <c r="N3638" s="29" t="s">
        <v>2003</v>
      </c>
      <c r="O3638" s="29" t="s">
        <v>1993</v>
      </c>
      <c r="P3638" s="29" t="s">
        <v>2004</v>
      </c>
      <c r="Q3638" s="29" t="s">
        <v>2005</v>
      </c>
      <c r="R3638" s="30">
        <v>44866</v>
      </c>
      <c r="S3638" s="30">
        <v>45170</v>
      </c>
      <c r="T3638" s="30">
        <v>44926</v>
      </c>
      <c r="U3638" s="30"/>
      <c r="V3638" s="29" t="s">
        <v>1983</v>
      </c>
      <c r="W3638" s="29" t="s">
        <v>1984</v>
      </c>
      <c r="X3638" s="30">
        <v>44562</v>
      </c>
      <c r="Y3638" s="29" t="s">
        <v>2002</v>
      </c>
    </row>
    <row r="3639" spans="1:25" x14ac:dyDescent="0.25">
      <c r="A3639" s="28" t="s">
        <v>1973</v>
      </c>
      <c r="B3639" s="29" t="s">
        <v>1974</v>
      </c>
      <c r="C3639" s="29" t="s">
        <v>144</v>
      </c>
      <c r="D3639" s="29" t="s">
        <v>145</v>
      </c>
      <c r="E3639" s="29" t="s">
        <v>145</v>
      </c>
      <c r="F3639" s="29" t="s">
        <v>146</v>
      </c>
      <c r="G3639" s="29" t="s">
        <v>1975</v>
      </c>
      <c r="H3639" s="30">
        <v>44440</v>
      </c>
      <c r="I3639" s="30">
        <v>46387</v>
      </c>
      <c r="J3639" s="30" t="s">
        <v>1921</v>
      </c>
      <c r="K3639" s="29" t="s">
        <v>1998</v>
      </c>
      <c r="L3639" s="29" t="s">
        <v>1999</v>
      </c>
      <c r="M3639" s="29" t="s">
        <v>1978</v>
      </c>
      <c r="N3639" s="29" t="s">
        <v>2006</v>
      </c>
      <c r="O3639" s="29" t="s">
        <v>2007</v>
      </c>
      <c r="P3639" s="29" t="s">
        <v>2004</v>
      </c>
      <c r="Q3639" s="29" t="s">
        <v>2005</v>
      </c>
      <c r="R3639" s="30">
        <v>44927</v>
      </c>
      <c r="S3639" s="30">
        <v>45170</v>
      </c>
      <c r="T3639" s="30">
        <v>46022</v>
      </c>
      <c r="U3639" s="30"/>
      <c r="V3639" s="29" t="s">
        <v>1983</v>
      </c>
      <c r="W3639" s="29" t="s">
        <v>1984</v>
      </c>
      <c r="X3639" s="30">
        <v>44562</v>
      </c>
      <c r="Y3639" s="29" t="s">
        <v>2002</v>
      </c>
    </row>
    <row r="3640" spans="1:25" x14ac:dyDescent="0.25">
      <c r="A3640" s="28" t="s">
        <v>2515</v>
      </c>
      <c r="B3640" s="29" t="s">
        <v>2516</v>
      </c>
      <c r="C3640" s="29" t="s">
        <v>1667</v>
      </c>
      <c r="D3640" s="29" t="s">
        <v>1668</v>
      </c>
      <c r="E3640" s="29" t="s">
        <v>1668</v>
      </c>
      <c r="F3640" s="29" t="s">
        <v>1669</v>
      </c>
      <c r="G3640" s="29" t="s">
        <v>1975</v>
      </c>
      <c r="H3640" s="30">
        <v>44587</v>
      </c>
      <c r="I3640" s="30">
        <v>45657</v>
      </c>
      <c r="J3640" s="30" t="s">
        <v>1921</v>
      </c>
      <c r="K3640" s="29" t="s">
        <v>2517</v>
      </c>
      <c r="L3640" s="29" t="s">
        <v>2518</v>
      </c>
      <c r="M3640" s="29" t="s">
        <v>1978</v>
      </c>
      <c r="N3640" s="29" t="s">
        <v>2003</v>
      </c>
      <c r="O3640" s="29" t="s">
        <v>1993</v>
      </c>
      <c r="P3640" s="29" t="s">
        <v>2004</v>
      </c>
      <c r="Q3640" s="29" t="s">
        <v>2005</v>
      </c>
      <c r="R3640" s="30">
        <v>45473</v>
      </c>
      <c r="S3640" s="30"/>
      <c r="T3640" s="30">
        <v>46203</v>
      </c>
      <c r="U3640" s="30"/>
      <c r="V3640" s="29" t="s">
        <v>1983</v>
      </c>
      <c r="W3640" s="29" t="s">
        <v>1984</v>
      </c>
      <c r="X3640" s="30">
        <v>44587</v>
      </c>
      <c r="Y3640" s="29" t="s">
        <v>33</v>
      </c>
    </row>
    <row r="3641" spans="1:25" x14ac:dyDescent="0.25">
      <c r="A3641" s="28" t="s">
        <v>2515</v>
      </c>
      <c r="B3641" s="29" t="s">
        <v>2516</v>
      </c>
      <c r="C3641" s="29" t="s">
        <v>1667</v>
      </c>
      <c r="D3641" s="29" t="s">
        <v>1668</v>
      </c>
      <c r="E3641" s="29" t="s">
        <v>1668</v>
      </c>
      <c r="F3641" s="29" t="s">
        <v>1669</v>
      </c>
      <c r="G3641" s="29" t="s">
        <v>1975</v>
      </c>
      <c r="H3641" s="30">
        <v>44587</v>
      </c>
      <c r="I3641" s="30">
        <v>45657</v>
      </c>
      <c r="J3641" s="30" t="s">
        <v>1921</v>
      </c>
      <c r="K3641" s="29" t="s">
        <v>2517</v>
      </c>
      <c r="L3641" s="29" t="s">
        <v>2518</v>
      </c>
      <c r="M3641" s="29" t="s">
        <v>1978</v>
      </c>
      <c r="N3641" s="29" t="s">
        <v>2006</v>
      </c>
      <c r="O3641" s="29" t="s">
        <v>2007</v>
      </c>
      <c r="P3641" s="29" t="s">
        <v>2004</v>
      </c>
      <c r="Q3641" s="29" t="s">
        <v>2005</v>
      </c>
      <c r="R3641" s="30">
        <v>45473</v>
      </c>
      <c r="S3641" s="30"/>
      <c r="T3641" s="30">
        <v>46203</v>
      </c>
      <c r="U3641" s="30"/>
      <c r="V3641" s="29" t="s">
        <v>1983</v>
      </c>
      <c r="W3641" s="29" t="s">
        <v>1984</v>
      </c>
      <c r="X3641" s="30">
        <v>44587</v>
      </c>
      <c r="Y3641" s="29" t="s">
        <v>33</v>
      </c>
    </row>
    <row r="3642" spans="1:25" x14ac:dyDescent="0.25">
      <c r="A3642" s="28" t="s">
        <v>2515</v>
      </c>
      <c r="B3642" s="29" t="s">
        <v>2516</v>
      </c>
      <c r="C3642" s="29" t="s">
        <v>1673</v>
      </c>
      <c r="D3642" s="29" t="s">
        <v>1674</v>
      </c>
      <c r="E3642" s="29" t="s">
        <v>1674</v>
      </c>
      <c r="F3642" s="29" t="s">
        <v>1675</v>
      </c>
      <c r="G3642" s="29" t="s">
        <v>1975</v>
      </c>
      <c r="H3642" s="30">
        <v>44587</v>
      </c>
      <c r="I3642" s="30">
        <v>46022</v>
      </c>
      <c r="J3642" s="30" t="s">
        <v>1921</v>
      </c>
      <c r="K3642" s="29" t="s">
        <v>2517</v>
      </c>
      <c r="L3642" s="29" t="s">
        <v>2518</v>
      </c>
      <c r="M3642" s="29" t="s">
        <v>1978</v>
      </c>
      <c r="N3642" s="29" t="s">
        <v>1979</v>
      </c>
      <c r="O3642" s="29" t="s">
        <v>1980</v>
      </c>
      <c r="P3642" s="29" t="s">
        <v>1981</v>
      </c>
      <c r="Q3642" s="29" t="s">
        <v>1982</v>
      </c>
      <c r="R3642" s="30">
        <v>45473</v>
      </c>
      <c r="S3642" s="30"/>
      <c r="T3642" s="30">
        <v>46203</v>
      </c>
      <c r="U3642" s="30"/>
      <c r="V3642" s="29" t="s">
        <v>1983</v>
      </c>
      <c r="W3642" s="29" t="s">
        <v>1984</v>
      </c>
      <c r="X3642" s="30">
        <v>44498</v>
      </c>
      <c r="Y3642" s="29" t="s">
        <v>33</v>
      </c>
    </row>
    <row r="3643" spans="1:25" x14ac:dyDescent="0.25">
      <c r="A3643" s="28" t="s">
        <v>2515</v>
      </c>
      <c r="B3643" s="29" t="s">
        <v>2516</v>
      </c>
      <c r="C3643" s="29" t="s">
        <v>1673</v>
      </c>
      <c r="D3643" s="29" t="s">
        <v>1674</v>
      </c>
      <c r="E3643" s="29" t="s">
        <v>1674</v>
      </c>
      <c r="F3643" s="29" t="s">
        <v>1675</v>
      </c>
      <c r="G3643" s="29" t="s">
        <v>1975</v>
      </c>
      <c r="H3643" s="30">
        <v>44587</v>
      </c>
      <c r="I3643" s="30">
        <v>46022</v>
      </c>
      <c r="J3643" s="30" t="s">
        <v>1921</v>
      </c>
      <c r="K3643" s="29" t="s">
        <v>2517</v>
      </c>
      <c r="L3643" s="29" t="s">
        <v>2518</v>
      </c>
      <c r="M3643" s="29" t="s">
        <v>1978</v>
      </c>
      <c r="N3643" s="29" t="s">
        <v>1986</v>
      </c>
      <c r="O3643" s="29" t="s">
        <v>1987</v>
      </c>
      <c r="P3643" s="29" t="s">
        <v>1981</v>
      </c>
      <c r="Q3643" s="29" t="s">
        <v>1982</v>
      </c>
      <c r="R3643" s="30">
        <v>45473</v>
      </c>
      <c r="S3643" s="30"/>
      <c r="T3643" s="30">
        <v>46203</v>
      </c>
      <c r="U3643" s="30"/>
      <c r="V3643" s="29" t="s">
        <v>1983</v>
      </c>
      <c r="W3643" s="29" t="s">
        <v>1984</v>
      </c>
      <c r="X3643" s="30">
        <v>44498</v>
      </c>
      <c r="Y3643" s="29" t="s">
        <v>33</v>
      </c>
    </row>
    <row r="3644" spans="1:25" x14ac:dyDescent="0.25">
      <c r="A3644" s="28" t="s">
        <v>2515</v>
      </c>
      <c r="B3644" s="29" t="s">
        <v>2516</v>
      </c>
      <c r="C3644" s="29" t="s">
        <v>1673</v>
      </c>
      <c r="D3644" s="29" t="s">
        <v>1674</v>
      </c>
      <c r="E3644" s="29" t="s">
        <v>1674</v>
      </c>
      <c r="F3644" s="29" t="s">
        <v>1675</v>
      </c>
      <c r="G3644" s="29" t="s">
        <v>1975</v>
      </c>
      <c r="H3644" s="30">
        <v>44587</v>
      </c>
      <c r="I3644" s="30">
        <v>46022</v>
      </c>
      <c r="J3644" s="30" t="s">
        <v>1921</v>
      </c>
      <c r="K3644" s="29" t="s">
        <v>2517</v>
      </c>
      <c r="L3644" s="29" t="s">
        <v>2518</v>
      </c>
      <c r="M3644" s="29" t="s">
        <v>1978</v>
      </c>
      <c r="N3644" s="29" t="s">
        <v>1988</v>
      </c>
      <c r="O3644" s="29" t="s">
        <v>1989</v>
      </c>
      <c r="P3644" s="29" t="s">
        <v>1981</v>
      </c>
      <c r="Q3644" s="29" t="s">
        <v>1982</v>
      </c>
      <c r="R3644" s="30">
        <v>45473</v>
      </c>
      <c r="S3644" s="30"/>
      <c r="T3644" s="30">
        <v>46203</v>
      </c>
      <c r="U3644" s="30"/>
      <c r="V3644" s="29" t="s">
        <v>1983</v>
      </c>
      <c r="W3644" s="29" t="s">
        <v>1984</v>
      </c>
      <c r="X3644" s="30">
        <v>44498</v>
      </c>
      <c r="Y3644" s="29" t="s">
        <v>33</v>
      </c>
    </row>
    <row r="3645" spans="1:25" x14ac:dyDescent="0.25">
      <c r="A3645" s="28" t="s">
        <v>2515</v>
      </c>
      <c r="B3645" s="29" t="s">
        <v>2516</v>
      </c>
      <c r="C3645" s="29" t="s">
        <v>1673</v>
      </c>
      <c r="D3645" s="29" t="s">
        <v>1674</v>
      </c>
      <c r="E3645" s="29" t="s">
        <v>1674</v>
      </c>
      <c r="F3645" s="29" t="s">
        <v>1675</v>
      </c>
      <c r="G3645" s="29" t="s">
        <v>1975</v>
      </c>
      <c r="H3645" s="30">
        <v>44587</v>
      </c>
      <c r="I3645" s="30">
        <v>46022</v>
      </c>
      <c r="J3645" s="30" t="s">
        <v>1921</v>
      </c>
      <c r="K3645" s="29" t="s">
        <v>2517</v>
      </c>
      <c r="L3645" s="29" t="s">
        <v>2518</v>
      </c>
      <c r="M3645" s="29" t="s">
        <v>1978</v>
      </c>
      <c r="N3645" s="29" t="s">
        <v>1990</v>
      </c>
      <c r="O3645" s="29" t="s">
        <v>1991</v>
      </c>
      <c r="P3645" s="29" t="s">
        <v>1981</v>
      </c>
      <c r="Q3645" s="29" t="s">
        <v>1982</v>
      </c>
      <c r="R3645" s="30">
        <v>45473</v>
      </c>
      <c r="S3645" s="30"/>
      <c r="T3645" s="30">
        <v>46203</v>
      </c>
      <c r="U3645" s="30"/>
      <c r="V3645" s="29" t="s">
        <v>1983</v>
      </c>
      <c r="W3645" s="29" t="s">
        <v>1984</v>
      </c>
      <c r="X3645" s="30">
        <v>44498</v>
      </c>
      <c r="Y3645" s="29" t="s">
        <v>33</v>
      </c>
    </row>
    <row r="3646" spans="1:25" x14ac:dyDescent="0.25">
      <c r="A3646" s="28" t="s">
        <v>2515</v>
      </c>
      <c r="B3646" s="29" t="s">
        <v>2516</v>
      </c>
      <c r="C3646" s="29" t="s">
        <v>1673</v>
      </c>
      <c r="D3646" s="29" t="s">
        <v>1674</v>
      </c>
      <c r="E3646" s="29" t="s">
        <v>1674</v>
      </c>
      <c r="F3646" s="29" t="s">
        <v>1675</v>
      </c>
      <c r="G3646" s="29" t="s">
        <v>1975</v>
      </c>
      <c r="H3646" s="30">
        <v>44587</v>
      </c>
      <c r="I3646" s="30">
        <v>46022</v>
      </c>
      <c r="J3646" s="30" t="s">
        <v>1921</v>
      </c>
      <c r="K3646" s="29" t="s">
        <v>2517</v>
      </c>
      <c r="L3646" s="29" t="s">
        <v>2518</v>
      </c>
      <c r="M3646" s="29" t="s">
        <v>1978</v>
      </c>
      <c r="N3646" s="29" t="s">
        <v>1992</v>
      </c>
      <c r="O3646" s="29" t="s">
        <v>1993</v>
      </c>
      <c r="P3646" s="29" t="s">
        <v>1981</v>
      </c>
      <c r="Q3646" s="29" t="s">
        <v>1982</v>
      </c>
      <c r="R3646" s="30">
        <v>45473</v>
      </c>
      <c r="S3646" s="30"/>
      <c r="T3646" s="30">
        <v>46203</v>
      </c>
      <c r="U3646" s="30"/>
      <c r="V3646" s="29" t="s">
        <v>1983</v>
      </c>
      <c r="W3646" s="29" t="s">
        <v>1984</v>
      </c>
      <c r="X3646" s="30">
        <v>44498</v>
      </c>
      <c r="Y3646" s="29" t="s">
        <v>33</v>
      </c>
    </row>
    <row r="3647" spans="1:25" x14ac:dyDescent="0.25">
      <c r="A3647" s="28" t="s">
        <v>2515</v>
      </c>
      <c r="B3647" s="29" t="s">
        <v>2516</v>
      </c>
      <c r="C3647" s="29" t="s">
        <v>1673</v>
      </c>
      <c r="D3647" s="29" t="s">
        <v>1674</v>
      </c>
      <c r="E3647" s="29" t="s">
        <v>1674</v>
      </c>
      <c r="F3647" s="29" t="s">
        <v>1675</v>
      </c>
      <c r="G3647" s="29" t="s">
        <v>1975</v>
      </c>
      <c r="H3647" s="30">
        <v>44587</v>
      </c>
      <c r="I3647" s="30">
        <v>46022</v>
      </c>
      <c r="J3647" s="30" t="s">
        <v>1921</v>
      </c>
      <c r="K3647" s="29" t="s">
        <v>2517</v>
      </c>
      <c r="L3647" s="29" t="s">
        <v>2518</v>
      </c>
      <c r="M3647" s="29" t="s">
        <v>1978</v>
      </c>
      <c r="N3647" s="29" t="s">
        <v>1994</v>
      </c>
      <c r="O3647" s="29" t="s">
        <v>1995</v>
      </c>
      <c r="P3647" s="29" t="s">
        <v>1981</v>
      </c>
      <c r="Q3647" s="29" t="s">
        <v>1982</v>
      </c>
      <c r="R3647" s="30">
        <v>45473</v>
      </c>
      <c r="S3647" s="30"/>
      <c r="T3647" s="30">
        <v>46203</v>
      </c>
      <c r="U3647" s="30"/>
      <c r="V3647" s="29" t="s">
        <v>1983</v>
      </c>
      <c r="W3647" s="29" t="s">
        <v>1984</v>
      </c>
      <c r="X3647" s="30">
        <v>44498</v>
      </c>
      <c r="Y3647" s="29" t="s">
        <v>33</v>
      </c>
    </row>
    <row r="3648" spans="1:25" x14ac:dyDescent="0.25">
      <c r="A3648" s="28" t="s">
        <v>2515</v>
      </c>
      <c r="B3648" s="29" t="s">
        <v>2516</v>
      </c>
      <c r="C3648" s="29" t="s">
        <v>1673</v>
      </c>
      <c r="D3648" s="29" t="s">
        <v>1674</v>
      </c>
      <c r="E3648" s="29" t="s">
        <v>1674</v>
      </c>
      <c r="F3648" s="29" t="s">
        <v>1675</v>
      </c>
      <c r="G3648" s="29" t="s">
        <v>1975</v>
      </c>
      <c r="H3648" s="30">
        <v>44587</v>
      </c>
      <c r="I3648" s="30">
        <v>46022</v>
      </c>
      <c r="J3648" s="30" t="s">
        <v>1921</v>
      </c>
      <c r="K3648" s="29" t="s">
        <v>2517</v>
      </c>
      <c r="L3648" s="29" t="s">
        <v>2518</v>
      </c>
      <c r="M3648" s="29" t="s">
        <v>1978</v>
      </c>
      <c r="N3648" s="29" t="s">
        <v>1996</v>
      </c>
      <c r="O3648" s="29" t="s">
        <v>1997</v>
      </c>
      <c r="P3648" s="29" t="s">
        <v>1981</v>
      </c>
      <c r="Q3648" s="29" t="s">
        <v>1982</v>
      </c>
      <c r="R3648" s="30">
        <v>45473</v>
      </c>
      <c r="S3648" s="30"/>
      <c r="T3648" s="30">
        <v>46203</v>
      </c>
      <c r="U3648" s="30"/>
      <c r="V3648" s="29" t="s">
        <v>1983</v>
      </c>
      <c r="W3648" s="29" t="s">
        <v>1984</v>
      </c>
      <c r="X3648" s="30">
        <v>44498</v>
      </c>
      <c r="Y3648" s="29" t="s">
        <v>33</v>
      </c>
    </row>
    <row r="3649" spans="1:25" x14ac:dyDescent="0.25">
      <c r="A3649" s="28" t="s">
        <v>1973</v>
      </c>
      <c r="B3649" s="29" t="s">
        <v>1974</v>
      </c>
      <c r="C3649" s="29" t="s">
        <v>147</v>
      </c>
      <c r="D3649" s="29" t="s">
        <v>148</v>
      </c>
      <c r="E3649" s="29" t="s">
        <v>148</v>
      </c>
      <c r="F3649" s="29" t="s">
        <v>149</v>
      </c>
      <c r="G3649" s="29" t="s">
        <v>1975</v>
      </c>
      <c r="H3649" s="30">
        <v>44435</v>
      </c>
      <c r="I3649" s="30">
        <v>46112</v>
      </c>
      <c r="J3649" s="30" t="s">
        <v>1921</v>
      </c>
      <c r="K3649" s="29" t="s">
        <v>1998</v>
      </c>
      <c r="L3649" s="29" t="s">
        <v>1999</v>
      </c>
      <c r="M3649" s="29" t="s">
        <v>1978</v>
      </c>
      <c r="N3649" s="29" t="s">
        <v>1979</v>
      </c>
      <c r="O3649" s="29" t="s">
        <v>1980</v>
      </c>
      <c r="P3649" s="29" t="s">
        <v>1981</v>
      </c>
      <c r="Q3649" s="29" t="s">
        <v>1982</v>
      </c>
      <c r="R3649" s="30">
        <v>44562</v>
      </c>
      <c r="S3649" s="30">
        <v>44562</v>
      </c>
      <c r="T3649" s="30">
        <v>44590</v>
      </c>
      <c r="U3649" s="30">
        <v>44590</v>
      </c>
      <c r="V3649" s="29" t="s">
        <v>1983</v>
      </c>
      <c r="W3649" s="29" t="s">
        <v>1984</v>
      </c>
      <c r="X3649" s="30">
        <v>44592</v>
      </c>
      <c r="Y3649" s="29" t="s">
        <v>2002</v>
      </c>
    </row>
    <row r="3650" spans="1:25" x14ac:dyDescent="0.25">
      <c r="A3650" s="28" t="s">
        <v>1973</v>
      </c>
      <c r="B3650" s="29" t="s">
        <v>1974</v>
      </c>
      <c r="C3650" s="29" t="s">
        <v>147</v>
      </c>
      <c r="D3650" s="29" t="s">
        <v>148</v>
      </c>
      <c r="E3650" s="29" t="s">
        <v>148</v>
      </c>
      <c r="F3650" s="29" t="s">
        <v>149</v>
      </c>
      <c r="G3650" s="29" t="s">
        <v>1975</v>
      </c>
      <c r="H3650" s="30">
        <v>44435</v>
      </c>
      <c r="I3650" s="30">
        <v>46112</v>
      </c>
      <c r="J3650" s="30" t="s">
        <v>1921</v>
      </c>
      <c r="K3650" s="29" t="s">
        <v>1998</v>
      </c>
      <c r="L3650" s="29" t="s">
        <v>1999</v>
      </c>
      <c r="M3650" s="29" t="s">
        <v>1978</v>
      </c>
      <c r="N3650" s="29" t="s">
        <v>1986</v>
      </c>
      <c r="O3650" s="29" t="s">
        <v>1987</v>
      </c>
      <c r="P3650" s="29" t="s">
        <v>1981</v>
      </c>
      <c r="Q3650" s="29" t="s">
        <v>1982</v>
      </c>
      <c r="R3650" s="30">
        <v>44592</v>
      </c>
      <c r="S3650" s="30">
        <v>44664</v>
      </c>
      <c r="T3650" s="30">
        <v>44651</v>
      </c>
      <c r="U3650" s="30">
        <v>44712</v>
      </c>
      <c r="V3650" s="29" t="s">
        <v>1983</v>
      </c>
      <c r="W3650" s="29" t="s">
        <v>1984</v>
      </c>
      <c r="X3650" s="30">
        <v>44592</v>
      </c>
      <c r="Y3650" s="29" t="s">
        <v>2002</v>
      </c>
    </row>
    <row r="3651" spans="1:25" x14ac:dyDescent="0.25">
      <c r="A3651" s="28" t="s">
        <v>1973</v>
      </c>
      <c r="B3651" s="29" t="s">
        <v>1974</v>
      </c>
      <c r="C3651" s="29" t="s">
        <v>147</v>
      </c>
      <c r="D3651" s="29" t="s">
        <v>148</v>
      </c>
      <c r="E3651" s="29" t="s">
        <v>148</v>
      </c>
      <c r="F3651" s="29" t="s">
        <v>149</v>
      </c>
      <c r="G3651" s="29" t="s">
        <v>1975</v>
      </c>
      <c r="H3651" s="30">
        <v>44435</v>
      </c>
      <c r="I3651" s="30">
        <v>46112</v>
      </c>
      <c r="J3651" s="30" t="s">
        <v>1921</v>
      </c>
      <c r="K3651" s="29" t="s">
        <v>1998</v>
      </c>
      <c r="L3651" s="29" t="s">
        <v>1999</v>
      </c>
      <c r="M3651" s="29" t="s">
        <v>1978</v>
      </c>
      <c r="N3651" s="29" t="s">
        <v>1988</v>
      </c>
      <c r="O3651" s="29" t="s">
        <v>1989</v>
      </c>
      <c r="P3651" s="29" t="s">
        <v>1981</v>
      </c>
      <c r="Q3651" s="29" t="s">
        <v>1982</v>
      </c>
      <c r="R3651" s="30">
        <v>44652</v>
      </c>
      <c r="S3651" s="30">
        <v>44713</v>
      </c>
      <c r="T3651" s="30">
        <v>44734</v>
      </c>
      <c r="U3651" s="30">
        <v>44804</v>
      </c>
      <c r="V3651" s="29" t="s">
        <v>1983</v>
      </c>
      <c r="W3651" s="29" t="s">
        <v>1984</v>
      </c>
      <c r="X3651" s="30">
        <v>44592</v>
      </c>
      <c r="Y3651" s="29" t="s">
        <v>2002</v>
      </c>
    </row>
    <row r="3652" spans="1:25" x14ac:dyDescent="0.25">
      <c r="A3652" s="28" t="s">
        <v>1973</v>
      </c>
      <c r="B3652" s="29" t="s">
        <v>1974</v>
      </c>
      <c r="C3652" s="29" t="s">
        <v>147</v>
      </c>
      <c r="D3652" s="29" t="s">
        <v>148</v>
      </c>
      <c r="E3652" s="29" t="s">
        <v>148</v>
      </c>
      <c r="F3652" s="29" t="s">
        <v>149</v>
      </c>
      <c r="G3652" s="29" t="s">
        <v>1975</v>
      </c>
      <c r="H3652" s="30">
        <v>44435</v>
      </c>
      <c r="I3652" s="30">
        <v>46112</v>
      </c>
      <c r="J3652" s="30" t="s">
        <v>1921</v>
      </c>
      <c r="K3652" s="29" t="s">
        <v>1998</v>
      </c>
      <c r="L3652" s="29" t="s">
        <v>1999</v>
      </c>
      <c r="M3652" s="29" t="s">
        <v>1978</v>
      </c>
      <c r="N3652" s="29" t="s">
        <v>1990</v>
      </c>
      <c r="O3652" s="29" t="s">
        <v>1991</v>
      </c>
      <c r="P3652" s="29" t="s">
        <v>1981</v>
      </c>
      <c r="Q3652" s="29" t="s">
        <v>1982</v>
      </c>
      <c r="R3652" s="30">
        <v>44735</v>
      </c>
      <c r="S3652" s="30">
        <v>44805</v>
      </c>
      <c r="T3652" s="30">
        <v>44854</v>
      </c>
      <c r="U3652" s="30">
        <v>44909</v>
      </c>
      <c r="V3652" s="29" t="s">
        <v>1983</v>
      </c>
      <c r="W3652" s="29" t="s">
        <v>1984</v>
      </c>
      <c r="X3652" s="30">
        <v>44592</v>
      </c>
      <c r="Y3652" s="29" t="s">
        <v>2002</v>
      </c>
    </row>
    <row r="3653" spans="1:25" x14ac:dyDescent="0.25">
      <c r="A3653" s="28" t="s">
        <v>1973</v>
      </c>
      <c r="B3653" s="29" t="s">
        <v>1974</v>
      </c>
      <c r="C3653" s="29" t="s">
        <v>147</v>
      </c>
      <c r="D3653" s="29" t="s">
        <v>148</v>
      </c>
      <c r="E3653" s="29" t="s">
        <v>148</v>
      </c>
      <c r="F3653" s="29" t="s">
        <v>149</v>
      </c>
      <c r="G3653" s="29" t="s">
        <v>1975</v>
      </c>
      <c r="H3653" s="30">
        <v>44435</v>
      </c>
      <c r="I3653" s="30">
        <v>46112</v>
      </c>
      <c r="J3653" s="30" t="s">
        <v>1921</v>
      </c>
      <c r="K3653" s="29" t="s">
        <v>1998</v>
      </c>
      <c r="L3653" s="29" t="s">
        <v>1999</v>
      </c>
      <c r="M3653" s="29" t="s">
        <v>1978</v>
      </c>
      <c r="N3653" s="29" t="s">
        <v>1992</v>
      </c>
      <c r="O3653" s="29" t="s">
        <v>1993</v>
      </c>
      <c r="P3653" s="29" t="s">
        <v>1981</v>
      </c>
      <c r="Q3653" s="29" t="s">
        <v>1982</v>
      </c>
      <c r="R3653" s="30">
        <v>44925</v>
      </c>
      <c r="S3653" s="30">
        <v>45016</v>
      </c>
      <c r="T3653" s="30">
        <v>44925</v>
      </c>
      <c r="U3653" s="30">
        <v>45016</v>
      </c>
      <c r="V3653" s="29" t="s">
        <v>1983</v>
      </c>
      <c r="W3653" s="29" t="s">
        <v>1984</v>
      </c>
      <c r="X3653" s="30">
        <v>44592</v>
      </c>
      <c r="Y3653" s="29" t="s">
        <v>2002</v>
      </c>
    </row>
    <row r="3654" spans="1:25" x14ac:dyDescent="0.25">
      <c r="A3654" s="28" t="s">
        <v>1973</v>
      </c>
      <c r="B3654" s="29" t="s">
        <v>1974</v>
      </c>
      <c r="C3654" s="29" t="s">
        <v>147</v>
      </c>
      <c r="D3654" s="29" t="s">
        <v>148</v>
      </c>
      <c r="E3654" s="29" t="s">
        <v>148</v>
      </c>
      <c r="F3654" s="29" t="s">
        <v>149</v>
      </c>
      <c r="G3654" s="29" t="s">
        <v>1975</v>
      </c>
      <c r="H3654" s="30">
        <v>44435</v>
      </c>
      <c r="I3654" s="30">
        <v>46112</v>
      </c>
      <c r="J3654" s="30" t="s">
        <v>1921</v>
      </c>
      <c r="K3654" s="29" t="s">
        <v>1998</v>
      </c>
      <c r="L3654" s="29" t="s">
        <v>1999</v>
      </c>
      <c r="M3654" s="29" t="s">
        <v>1978</v>
      </c>
      <c r="N3654" s="29" t="s">
        <v>1994</v>
      </c>
      <c r="O3654" s="29" t="s">
        <v>1995</v>
      </c>
      <c r="P3654" s="29" t="s">
        <v>1981</v>
      </c>
      <c r="Q3654" s="29" t="s">
        <v>1982</v>
      </c>
      <c r="R3654" s="30">
        <v>44925</v>
      </c>
      <c r="S3654" s="30">
        <v>44925</v>
      </c>
      <c r="T3654" s="30">
        <v>46082</v>
      </c>
      <c r="U3654" s="30"/>
      <c r="V3654" s="29" t="s">
        <v>1983</v>
      </c>
      <c r="W3654" s="29" t="s">
        <v>1984</v>
      </c>
      <c r="X3654" s="30">
        <v>44592</v>
      </c>
      <c r="Y3654" s="29" t="s">
        <v>2002</v>
      </c>
    </row>
    <row r="3655" spans="1:25" x14ac:dyDescent="0.25">
      <c r="A3655" s="28" t="s">
        <v>1973</v>
      </c>
      <c r="B3655" s="29" t="s">
        <v>1974</v>
      </c>
      <c r="C3655" s="29" t="s">
        <v>147</v>
      </c>
      <c r="D3655" s="29" t="s">
        <v>148</v>
      </c>
      <c r="E3655" s="29" t="s">
        <v>148</v>
      </c>
      <c r="F3655" s="29" t="s">
        <v>149</v>
      </c>
      <c r="G3655" s="29" t="s">
        <v>1975</v>
      </c>
      <c r="H3655" s="30">
        <v>44435</v>
      </c>
      <c r="I3655" s="30">
        <v>46112</v>
      </c>
      <c r="J3655" s="30" t="s">
        <v>1921</v>
      </c>
      <c r="K3655" s="29" t="s">
        <v>1998</v>
      </c>
      <c r="L3655" s="29" t="s">
        <v>1999</v>
      </c>
      <c r="M3655" s="29" t="s">
        <v>1978</v>
      </c>
      <c r="N3655" s="29" t="s">
        <v>1996</v>
      </c>
      <c r="O3655" s="29" t="s">
        <v>1997</v>
      </c>
      <c r="P3655" s="29" t="s">
        <v>1981</v>
      </c>
      <c r="Q3655" s="29" t="s">
        <v>1982</v>
      </c>
      <c r="R3655" s="30">
        <v>46096</v>
      </c>
      <c r="S3655" s="30"/>
      <c r="T3655" s="30">
        <v>46111</v>
      </c>
      <c r="U3655" s="30"/>
      <c r="V3655" s="29" t="s">
        <v>1983</v>
      </c>
      <c r="W3655" s="29" t="s">
        <v>1984</v>
      </c>
      <c r="X3655" s="30">
        <v>44592</v>
      </c>
      <c r="Y3655" s="29" t="s">
        <v>2002</v>
      </c>
    </row>
    <row r="3656" spans="1:25" x14ac:dyDescent="0.25">
      <c r="A3656" s="28" t="s">
        <v>2515</v>
      </c>
      <c r="B3656" s="29" t="s">
        <v>2516</v>
      </c>
      <c r="C3656" s="29" t="s">
        <v>1676</v>
      </c>
      <c r="D3656" s="29" t="s">
        <v>1677</v>
      </c>
      <c r="E3656" s="29" t="s">
        <v>1677</v>
      </c>
      <c r="F3656" s="29" t="s">
        <v>1678</v>
      </c>
      <c r="G3656" s="29" t="s">
        <v>1975</v>
      </c>
      <c r="H3656" s="30">
        <v>44497</v>
      </c>
      <c r="I3656" s="30">
        <v>46022</v>
      </c>
      <c r="J3656" s="30" t="s">
        <v>1921</v>
      </c>
      <c r="K3656" s="29" t="s">
        <v>2517</v>
      </c>
      <c r="L3656" s="29" t="s">
        <v>2518</v>
      </c>
      <c r="M3656" s="29" t="s">
        <v>1978</v>
      </c>
      <c r="N3656" s="29" t="s">
        <v>1979</v>
      </c>
      <c r="O3656" s="29" t="s">
        <v>1980</v>
      </c>
      <c r="P3656" s="29" t="s">
        <v>1981</v>
      </c>
      <c r="Q3656" s="29" t="s">
        <v>1982</v>
      </c>
      <c r="R3656" s="30">
        <v>44473</v>
      </c>
      <c r="S3656" s="30">
        <v>44473</v>
      </c>
      <c r="T3656" s="30">
        <v>44497</v>
      </c>
      <c r="U3656" s="30">
        <v>44497</v>
      </c>
      <c r="V3656" s="29" t="s">
        <v>1983</v>
      </c>
      <c r="W3656" s="29" t="s">
        <v>1984</v>
      </c>
      <c r="X3656" s="30">
        <v>44497</v>
      </c>
      <c r="Y3656" s="29" t="s">
        <v>2002</v>
      </c>
    </row>
    <row r="3657" spans="1:25" x14ac:dyDescent="0.25">
      <c r="A3657" s="28" t="s">
        <v>2515</v>
      </c>
      <c r="B3657" s="29" t="s">
        <v>2516</v>
      </c>
      <c r="C3657" s="29" t="s">
        <v>1676</v>
      </c>
      <c r="D3657" s="29" t="s">
        <v>1677</v>
      </c>
      <c r="E3657" s="29" t="s">
        <v>1677</v>
      </c>
      <c r="F3657" s="29" t="s">
        <v>1678</v>
      </c>
      <c r="G3657" s="29" t="s">
        <v>1975</v>
      </c>
      <c r="H3657" s="30">
        <v>44497</v>
      </c>
      <c r="I3657" s="30">
        <v>46022</v>
      </c>
      <c r="J3657" s="30" t="s">
        <v>1921</v>
      </c>
      <c r="K3657" s="29" t="s">
        <v>2517</v>
      </c>
      <c r="L3657" s="29" t="s">
        <v>2518</v>
      </c>
      <c r="M3657" s="29" t="s">
        <v>1978</v>
      </c>
      <c r="N3657" s="29" t="s">
        <v>1986</v>
      </c>
      <c r="O3657" s="29" t="s">
        <v>1987</v>
      </c>
      <c r="P3657" s="29" t="s">
        <v>1981</v>
      </c>
      <c r="Q3657" s="29" t="s">
        <v>1982</v>
      </c>
      <c r="R3657" s="30">
        <v>44473</v>
      </c>
      <c r="S3657" s="30">
        <v>44473</v>
      </c>
      <c r="T3657" s="30">
        <v>44497</v>
      </c>
      <c r="U3657" s="30">
        <v>44497</v>
      </c>
      <c r="V3657" s="29" t="s">
        <v>1983</v>
      </c>
      <c r="W3657" s="29" t="s">
        <v>1984</v>
      </c>
      <c r="X3657" s="30">
        <v>44497</v>
      </c>
      <c r="Y3657" s="29" t="s">
        <v>2002</v>
      </c>
    </row>
    <row r="3658" spans="1:25" x14ac:dyDescent="0.25">
      <c r="A3658" s="28" t="s">
        <v>2515</v>
      </c>
      <c r="B3658" s="29" t="s">
        <v>2516</v>
      </c>
      <c r="C3658" s="29" t="s">
        <v>1676</v>
      </c>
      <c r="D3658" s="29" t="s">
        <v>1677</v>
      </c>
      <c r="E3658" s="29" t="s">
        <v>1677</v>
      </c>
      <c r="F3658" s="29" t="s">
        <v>1678</v>
      </c>
      <c r="G3658" s="29" t="s">
        <v>1975</v>
      </c>
      <c r="H3658" s="30">
        <v>44497</v>
      </c>
      <c r="I3658" s="30">
        <v>46022</v>
      </c>
      <c r="J3658" s="30" t="s">
        <v>1921</v>
      </c>
      <c r="K3658" s="29" t="s">
        <v>2517</v>
      </c>
      <c r="L3658" s="29" t="s">
        <v>2518</v>
      </c>
      <c r="M3658" s="29" t="s">
        <v>1978</v>
      </c>
      <c r="N3658" s="29" t="s">
        <v>1988</v>
      </c>
      <c r="O3658" s="29" t="s">
        <v>1989</v>
      </c>
      <c r="P3658" s="29" t="s">
        <v>1981</v>
      </c>
      <c r="Q3658" s="29" t="s">
        <v>1982</v>
      </c>
      <c r="R3658" s="30">
        <v>44608</v>
      </c>
      <c r="S3658" s="30">
        <v>44608</v>
      </c>
      <c r="T3658" s="30">
        <v>45279</v>
      </c>
      <c r="U3658" s="30">
        <v>45279</v>
      </c>
      <c r="V3658" s="29" t="s">
        <v>1983</v>
      </c>
      <c r="W3658" s="29" t="s">
        <v>1984</v>
      </c>
      <c r="X3658" s="30">
        <v>44497</v>
      </c>
      <c r="Y3658" s="29" t="s">
        <v>2002</v>
      </c>
    </row>
    <row r="3659" spans="1:25" x14ac:dyDescent="0.25">
      <c r="A3659" s="28" t="s">
        <v>2515</v>
      </c>
      <c r="B3659" s="29" t="s">
        <v>2516</v>
      </c>
      <c r="C3659" s="29" t="s">
        <v>1676</v>
      </c>
      <c r="D3659" s="29" t="s">
        <v>1677</v>
      </c>
      <c r="E3659" s="29" t="s">
        <v>1677</v>
      </c>
      <c r="F3659" s="29" t="s">
        <v>1678</v>
      </c>
      <c r="G3659" s="29" t="s">
        <v>1975</v>
      </c>
      <c r="H3659" s="30">
        <v>44497</v>
      </c>
      <c r="I3659" s="30">
        <v>46022</v>
      </c>
      <c r="J3659" s="30" t="s">
        <v>1921</v>
      </c>
      <c r="K3659" s="29" t="s">
        <v>2517</v>
      </c>
      <c r="L3659" s="29" t="s">
        <v>2518</v>
      </c>
      <c r="M3659" s="29" t="s">
        <v>1978</v>
      </c>
      <c r="N3659" s="29" t="s">
        <v>1990</v>
      </c>
      <c r="O3659" s="29" t="s">
        <v>1991</v>
      </c>
      <c r="P3659" s="29" t="s">
        <v>1981</v>
      </c>
      <c r="Q3659" s="29" t="s">
        <v>1982</v>
      </c>
      <c r="R3659" s="30">
        <v>44608</v>
      </c>
      <c r="S3659" s="30">
        <v>44608</v>
      </c>
      <c r="T3659" s="30">
        <v>45279</v>
      </c>
      <c r="U3659" s="30">
        <v>45279</v>
      </c>
      <c r="V3659" s="29" t="s">
        <v>1983</v>
      </c>
      <c r="W3659" s="29" t="s">
        <v>1984</v>
      </c>
      <c r="X3659" s="30">
        <v>44497</v>
      </c>
      <c r="Y3659" s="29" t="s">
        <v>2002</v>
      </c>
    </row>
    <row r="3660" spans="1:25" x14ac:dyDescent="0.25">
      <c r="A3660" s="28" t="s">
        <v>2515</v>
      </c>
      <c r="B3660" s="29" t="s">
        <v>2516</v>
      </c>
      <c r="C3660" s="29" t="s">
        <v>1676</v>
      </c>
      <c r="D3660" s="29" t="s">
        <v>1677</v>
      </c>
      <c r="E3660" s="29" t="s">
        <v>1677</v>
      </c>
      <c r="F3660" s="29" t="s">
        <v>1678</v>
      </c>
      <c r="G3660" s="29" t="s">
        <v>1975</v>
      </c>
      <c r="H3660" s="30">
        <v>44497</v>
      </c>
      <c r="I3660" s="30">
        <v>46022</v>
      </c>
      <c r="J3660" s="30" t="s">
        <v>1921</v>
      </c>
      <c r="K3660" s="29" t="s">
        <v>2517</v>
      </c>
      <c r="L3660" s="29" t="s">
        <v>2518</v>
      </c>
      <c r="M3660" s="29" t="s">
        <v>1978</v>
      </c>
      <c r="N3660" s="29" t="s">
        <v>1992</v>
      </c>
      <c r="O3660" s="29" t="s">
        <v>1993</v>
      </c>
      <c r="P3660" s="29" t="s">
        <v>1981</v>
      </c>
      <c r="Q3660" s="29" t="s">
        <v>1982</v>
      </c>
      <c r="R3660" s="30">
        <v>45298</v>
      </c>
      <c r="S3660" s="30">
        <v>45400</v>
      </c>
      <c r="T3660" s="30">
        <v>45322</v>
      </c>
      <c r="U3660" s="30">
        <v>45469</v>
      </c>
      <c r="V3660" s="29" t="s">
        <v>1983</v>
      </c>
      <c r="W3660" s="29" t="s">
        <v>1984</v>
      </c>
      <c r="X3660" s="30">
        <v>44497</v>
      </c>
      <c r="Y3660" s="29" t="s">
        <v>2002</v>
      </c>
    </row>
    <row r="3661" spans="1:25" x14ac:dyDescent="0.25">
      <c r="A3661" s="28" t="s">
        <v>2515</v>
      </c>
      <c r="B3661" s="29" t="s">
        <v>2516</v>
      </c>
      <c r="C3661" s="29" t="s">
        <v>1676</v>
      </c>
      <c r="D3661" s="29" t="s">
        <v>1677</v>
      </c>
      <c r="E3661" s="29" t="s">
        <v>1677</v>
      </c>
      <c r="F3661" s="29" t="s">
        <v>1678</v>
      </c>
      <c r="G3661" s="29" t="s">
        <v>1975</v>
      </c>
      <c r="H3661" s="30">
        <v>44497</v>
      </c>
      <c r="I3661" s="30">
        <v>46022</v>
      </c>
      <c r="J3661" s="30" t="s">
        <v>1921</v>
      </c>
      <c r="K3661" s="29" t="s">
        <v>2517</v>
      </c>
      <c r="L3661" s="29" t="s">
        <v>2518</v>
      </c>
      <c r="M3661" s="29" t="s">
        <v>1978</v>
      </c>
      <c r="N3661" s="29" t="s">
        <v>1994</v>
      </c>
      <c r="O3661" s="29" t="s">
        <v>1995</v>
      </c>
      <c r="P3661" s="29" t="s">
        <v>1981</v>
      </c>
      <c r="Q3661" s="29" t="s">
        <v>1982</v>
      </c>
      <c r="R3661" s="30">
        <v>45329</v>
      </c>
      <c r="S3661" s="30">
        <v>45400</v>
      </c>
      <c r="T3661" s="30">
        <v>45695</v>
      </c>
      <c r="U3661" s="30"/>
      <c r="V3661" s="29" t="s">
        <v>1983</v>
      </c>
      <c r="W3661" s="29" t="s">
        <v>1984</v>
      </c>
      <c r="X3661" s="30">
        <v>44497</v>
      </c>
      <c r="Y3661" s="29" t="s">
        <v>2002</v>
      </c>
    </row>
    <row r="3662" spans="1:25" x14ac:dyDescent="0.25">
      <c r="A3662" s="28" t="s">
        <v>2515</v>
      </c>
      <c r="B3662" s="29" t="s">
        <v>2516</v>
      </c>
      <c r="C3662" s="29" t="s">
        <v>1676</v>
      </c>
      <c r="D3662" s="29" t="s">
        <v>1677</v>
      </c>
      <c r="E3662" s="29" t="s">
        <v>1677</v>
      </c>
      <c r="F3662" s="29" t="s">
        <v>1678</v>
      </c>
      <c r="G3662" s="29" t="s">
        <v>1975</v>
      </c>
      <c r="H3662" s="30">
        <v>44497</v>
      </c>
      <c r="I3662" s="30">
        <v>46022</v>
      </c>
      <c r="J3662" s="30" t="s">
        <v>1921</v>
      </c>
      <c r="K3662" s="29" t="s">
        <v>2517</v>
      </c>
      <c r="L3662" s="29" t="s">
        <v>2518</v>
      </c>
      <c r="M3662" s="29" t="s">
        <v>1978</v>
      </c>
      <c r="N3662" s="29" t="s">
        <v>1996</v>
      </c>
      <c r="O3662" s="29" t="s">
        <v>1997</v>
      </c>
      <c r="P3662" s="29" t="s">
        <v>1981</v>
      </c>
      <c r="Q3662" s="29" t="s">
        <v>1982</v>
      </c>
      <c r="R3662" s="30">
        <v>45754</v>
      </c>
      <c r="S3662" s="30"/>
      <c r="T3662" s="30">
        <v>45838</v>
      </c>
      <c r="U3662" s="30"/>
      <c r="V3662" s="29" t="s">
        <v>1983</v>
      </c>
      <c r="W3662" s="29" t="s">
        <v>1984</v>
      </c>
      <c r="X3662" s="30">
        <v>44497</v>
      </c>
      <c r="Y3662" s="29" t="s">
        <v>2002</v>
      </c>
    </row>
    <row r="3663" spans="1:25" x14ac:dyDescent="0.25">
      <c r="A3663" s="28" t="s">
        <v>1973</v>
      </c>
      <c r="B3663" s="29" t="s">
        <v>1974</v>
      </c>
      <c r="C3663" s="29" t="s">
        <v>150</v>
      </c>
      <c r="D3663" s="29" t="s">
        <v>151</v>
      </c>
      <c r="E3663" s="29" t="s">
        <v>151</v>
      </c>
      <c r="F3663" s="29" t="s">
        <v>152</v>
      </c>
      <c r="G3663" s="29" t="s">
        <v>1975</v>
      </c>
      <c r="H3663" s="30">
        <v>43140</v>
      </c>
      <c r="I3663" s="30">
        <v>46387</v>
      </c>
      <c r="J3663" s="30" t="s">
        <v>1921</v>
      </c>
      <c r="K3663" s="29" t="s">
        <v>1976</v>
      </c>
      <c r="L3663" s="29" t="s">
        <v>1977</v>
      </c>
      <c r="M3663" s="29" t="s">
        <v>1978</v>
      </c>
      <c r="N3663" s="29" t="s">
        <v>1979</v>
      </c>
      <c r="O3663" s="29" t="s">
        <v>1980</v>
      </c>
      <c r="P3663" s="29" t="s">
        <v>1981</v>
      </c>
      <c r="Q3663" s="29" t="s">
        <v>1982</v>
      </c>
      <c r="R3663" s="30">
        <v>44545</v>
      </c>
      <c r="S3663" s="30">
        <v>44545</v>
      </c>
      <c r="T3663" s="30">
        <v>44749</v>
      </c>
      <c r="U3663" s="30"/>
      <c r="V3663" s="29" t="s">
        <v>1983</v>
      </c>
      <c r="W3663" s="29" t="s">
        <v>1984</v>
      </c>
      <c r="X3663" s="30">
        <v>44562</v>
      </c>
      <c r="Y3663" s="29" t="s">
        <v>1985</v>
      </c>
    </row>
    <row r="3664" spans="1:25" x14ac:dyDescent="0.25">
      <c r="A3664" s="28" t="s">
        <v>1973</v>
      </c>
      <c r="B3664" s="29" t="s">
        <v>1974</v>
      </c>
      <c r="C3664" s="29" t="s">
        <v>150</v>
      </c>
      <c r="D3664" s="29" t="s">
        <v>151</v>
      </c>
      <c r="E3664" s="29" t="s">
        <v>151</v>
      </c>
      <c r="F3664" s="29" t="s">
        <v>152</v>
      </c>
      <c r="G3664" s="29" t="s">
        <v>1975</v>
      </c>
      <c r="H3664" s="30">
        <v>43140</v>
      </c>
      <c r="I3664" s="30">
        <v>46387</v>
      </c>
      <c r="J3664" s="30" t="s">
        <v>1921</v>
      </c>
      <c r="K3664" s="29" t="s">
        <v>1976</v>
      </c>
      <c r="L3664" s="29" t="s">
        <v>1977</v>
      </c>
      <c r="M3664" s="29" t="s">
        <v>1978</v>
      </c>
      <c r="N3664" s="29" t="s">
        <v>1986</v>
      </c>
      <c r="O3664" s="29" t="s">
        <v>1987</v>
      </c>
      <c r="P3664" s="29" t="s">
        <v>1981</v>
      </c>
      <c r="Q3664" s="29" t="s">
        <v>1982</v>
      </c>
      <c r="R3664" s="30">
        <v>44545</v>
      </c>
      <c r="S3664" s="30">
        <v>44545</v>
      </c>
      <c r="T3664" s="30">
        <v>44749</v>
      </c>
      <c r="U3664" s="30"/>
      <c r="V3664" s="29" t="s">
        <v>1983</v>
      </c>
      <c r="W3664" s="29" t="s">
        <v>1984</v>
      </c>
      <c r="X3664" s="30">
        <v>44562</v>
      </c>
      <c r="Y3664" s="29" t="s">
        <v>1985</v>
      </c>
    </row>
    <row r="3665" spans="1:25" x14ac:dyDescent="0.25">
      <c r="A3665" s="28" t="s">
        <v>1973</v>
      </c>
      <c r="B3665" s="29" t="s">
        <v>1974</v>
      </c>
      <c r="C3665" s="29" t="s">
        <v>150</v>
      </c>
      <c r="D3665" s="29" t="s">
        <v>151</v>
      </c>
      <c r="E3665" s="29" t="s">
        <v>151</v>
      </c>
      <c r="F3665" s="29" t="s">
        <v>152</v>
      </c>
      <c r="G3665" s="29" t="s">
        <v>1975</v>
      </c>
      <c r="H3665" s="30">
        <v>43140</v>
      </c>
      <c r="I3665" s="30">
        <v>46387</v>
      </c>
      <c r="J3665" s="30" t="s">
        <v>1921</v>
      </c>
      <c r="K3665" s="29" t="s">
        <v>1976</v>
      </c>
      <c r="L3665" s="29" t="s">
        <v>1977</v>
      </c>
      <c r="M3665" s="29" t="s">
        <v>1978</v>
      </c>
      <c r="N3665" s="29" t="s">
        <v>1988</v>
      </c>
      <c r="O3665" s="29" t="s">
        <v>1989</v>
      </c>
      <c r="P3665" s="29" t="s">
        <v>1981</v>
      </c>
      <c r="Q3665" s="29" t="s">
        <v>1982</v>
      </c>
      <c r="R3665" s="30">
        <v>44866</v>
      </c>
      <c r="S3665" s="30"/>
      <c r="T3665" s="30">
        <v>44958</v>
      </c>
      <c r="U3665" s="30"/>
      <c r="V3665" s="29" t="s">
        <v>1983</v>
      </c>
      <c r="W3665" s="29" t="s">
        <v>1984</v>
      </c>
      <c r="X3665" s="30">
        <v>44562</v>
      </c>
      <c r="Y3665" s="29" t="s">
        <v>1985</v>
      </c>
    </row>
    <row r="3666" spans="1:25" x14ac:dyDescent="0.25">
      <c r="A3666" s="28" t="s">
        <v>1973</v>
      </c>
      <c r="B3666" s="29" t="s">
        <v>1974</v>
      </c>
      <c r="C3666" s="29" t="s">
        <v>150</v>
      </c>
      <c r="D3666" s="29" t="s">
        <v>151</v>
      </c>
      <c r="E3666" s="29" t="s">
        <v>151</v>
      </c>
      <c r="F3666" s="29" t="s">
        <v>152</v>
      </c>
      <c r="G3666" s="29" t="s">
        <v>1975</v>
      </c>
      <c r="H3666" s="30">
        <v>43140</v>
      </c>
      <c r="I3666" s="30">
        <v>46387</v>
      </c>
      <c r="J3666" s="30" t="s">
        <v>1921</v>
      </c>
      <c r="K3666" s="29" t="s">
        <v>1976</v>
      </c>
      <c r="L3666" s="29" t="s">
        <v>1977</v>
      </c>
      <c r="M3666" s="29" t="s">
        <v>1978</v>
      </c>
      <c r="N3666" s="29" t="s">
        <v>1990</v>
      </c>
      <c r="O3666" s="29" t="s">
        <v>1991</v>
      </c>
      <c r="P3666" s="29" t="s">
        <v>1981</v>
      </c>
      <c r="Q3666" s="29" t="s">
        <v>1982</v>
      </c>
      <c r="R3666" s="30">
        <v>45017</v>
      </c>
      <c r="S3666" s="30"/>
      <c r="T3666" s="30">
        <v>45061</v>
      </c>
      <c r="U3666" s="30"/>
      <c r="V3666" s="29" t="s">
        <v>1983</v>
      </c>
      <c r="W3666" s="29" t="s">
        <v>1984</v>
      </c>
      <c r="X3666" s="30">
        <v>44562</v>
      </c>
      <c r="Y3666" s="29" t="s">
        <v>1985</v>
      </c>
    </row>
    <row r="3667" spans="1:25" x14ac:dyDescent="0.25">
      <c r="A3667" s="28" t="s">
        <v>1973</v>
      </c>
      <c r="B3667" s="29" t="s">
        <v>1974</v>
      </c>
      <c r="C3667" s="29" t="s">
        <v>150</v>
      </c>
      <c r="D3667" s="29" t="s">
        <v>151</v>
      </c>
      <c r="E3667" s="29" t="s">
        <v>151</v>
      </c>
      <c r="F3667" s="29" t="s">
        <v>152</v>
      </c>
      <c r="G3667" s="29" t="s">
        <v>1975</v>
      </c>
      <c r="H3667" s="30">
        <v>43140</v>
      </c>
      <c r="I3667" s="30">
        <v>46387</v>
      </c>
      <c r="J3667" s="30" t="s">
        <v>1921</v>
      </c>
      <c r="K3667" s="29" t="s">
        <v>1976</v>
      </c>
      <c r="L3667" s="29" t="s">
        <v>1977</v>
      </c>
      <c r="M3667" s="29" t="s">
        <v>1978</v>
      </c>
      <c r="N3667" s="29" t="s">
        <v>1992</v>
      </c>
      <c r="O3667" s="29" t="s">
        <v>1993</v>
      </c>
      <c r="P3667" s="29" t="s">
        <v>1981</v>
      </c>
      <c r="Q3667" s="29" t="s">
        <v>1982</v>
      </c>
      <c r="R3667" s="30">
        <v>45170</v>
      </c>
      <c r="S3667" s="30"/>
      <c r="T3667" s="30">
        <v>46022</v>
      </c>
      <c r="U3667" s="30"/>
      <c r="V3667" s="29" t="s">
        <v>1983</v>
      </c>
      <c r="W3667" s="29" t="s">
        <v>1984</v>
      </c>
      <c r="X3667" s="30">
        <v>44562</v>
      </c>
      <c r="Y3667" s="29" t="s">
        <v>1985</v>
      </c>
    </row>
    <row r="3668" spans="1:25" x14ac:dyDescent="0.25">
      <c r="A3668" s="28" t="s">
        <v>1973</v>
      </c>
      <c r="B3668" s="29" t="s">
        <v>1974</v>
      </c>
      <c r="C3668" s="29" t="s">
        <v>150</v>
      </c>
      <c r="D3668" s="29" t="s">
        <v>151</v>
      </c>
      <c r="E3668" s="29" t="s">
        <v>151</v>
      </c>
      <c r="F3668" s="29" t="s">
        <v>152</v>
      </c>
      <c r="G3668" s="29" t="s">
        <v>1975</v>
      </c>
      <c r="H3668" s="30">
        <v>43140</v>
      </c>
      <c r="I3668" s="30">
        <v>46387</v>
      </c>
      <c r="J3668" s="30" t="s">
        <v>1921</v>
      </c>
      <c r="K3668" s="29" t="s">
        <v>1976</v>
      </c>
      <c r="L3668" s="29" t="s">
        <v>1977</v>
      </c>
      <c r="M3668" s="29" t="s">
        <v>1978</v>
      </c>
      <c r="N3668" s="29" t="s">
        <v>1994</v>
      </c>
      <c r="O3668" s="29" t="s">
        <v>1995</v>
      </c>
      <c r="P3668" s="29" t="s">
        <v>1981</v>
      </c>
      <c r="Q3668" s="29" t="s">
        <v>1982</v>
      </c>
      <c r="R3668" s="30">
        <v>45170</v>
      </c>
      <c r="S3668" s="30"/>
      <c r="T3668" s="30">
        <v>46022</v>
      </c>
      <c r="U3668" s="30"/>
      <c r="V3668" s="29" t="s">
        <v>1983</v>
      </c>
      <c r="W3668" s="29" t="s">
        <v>1984</v>
      </c>
      <c r="X3668" s="30">
        <v>44562</v>
      </c>
      <c r="Y3668" s="29" t="s">
        <v>1985</v>
      </c>
    </row>
    <row r="3669" spans="1:25" x14ac:dyDescent="0.25">
      <c r="A3669" s="28" t="s">
        <v>1973</v>
      </c>
      <c r="B3669" s="29" t="s">
        <v>1974</v>
      </c>
      <c r="C3669" s="29" t="s">
        <v>150</v>
      </c>
      <c r="D3669" s="29" t="s">
        <v>151</v>
      </c>
      <c r="E3669" s="29" t="s">
        <v>151</v>
      </c>
      <c r="F3669" s="29" t="s">
        <v>152</v>
      </c>
      <c r="G3669" s="29" t="s">
        <v>1975</v>
      </c>
      <c r="H3669" s="30">
        <v>43140</v>
      </c>
      <c r="I3669" s="30">
        <v>46387</v>
      </c>
      <c r="J3669" s="30" t="s">
        <v>1921</v>
      </c>
      <c r="K3669" s="29" t="s">
        <v>1976</v>
      </c>
      <c r="L3669" s="29" t="s">
        <v>1977</v>
      </c>
      <c r="M3669" s="29" t="s">
        <v>1978</v>
      </c>
      <c r="N3669" s="29" t="s">
        <v>1996</v>
      </c>
      <c r="O3669" s="29" t="s">
        <v>1997</v>
      </c>
      <c r="P3669" s="29" t="s">
        <v>1981</v>
      </c>
      <c r="Q3669" s="29" t="s">
        <v>1982</v>
      </c>
      <c r="R3669" s="30">
        <v>46023</v>
      </c>
      <c r="S3669" s="30"/>
      <c r="T3669" s="30">
        <v>46204</v>
      </c>
      <c r="U3669" s="30"/>
      <c r="V3669" s="29" t="s">
        <v>1983</v>
      </c>
      <c r="W3669" s="29" t="s">
        <v>1984</v>
      </c>
      <c r="X3669" s="30">
        <v>44562</v>
      </c>
      <c r="Y3669" s="29" t="s">
        <v>1985</v>
      </c>
    </row>
    <row r="3670" spans="1:25" x14ac:dyDescent="0.25">
      <c r="A3670" s="28" t="s">
        <v>2515</v>
      </c>
      <c r="B3670" s="29" t="s">
        <v>2516</v>
      </c>
      <c r="C3670" s="29" t="s">
        <v>1679</v>
      </c>
      <c r="D3670" s="29" t="s">
        <v>1680</v>
      </c>
      <c r="E3670" s="29" t="s">
        <v>1680</v>
      </c>
      <c r="F3670" s="29" t="s">
        <v>1681</v>
      </c>
      <c r="G3670" s="29" t="s">
        <v>1975</v>
      </c>
      <c r="H3670" s="30">
        <v>44581</v>
      </c>
      <c r="I3670" s="30">
        <v>45657</v>
      </c>
      <c r="J3670" s="30" t="s">
        <v>1921</v>
      </c>
      <c r="K3670" s="29" t="s">
        <v>2517</v>
      </c>
      <c r="L3670" s="29" t="s">
        <v>2518</v>
      </c>
      <c r="M3670" s="29" t="s">
        <v>1978</v>
      </c>
      <c r="N3670" s="29" t="s">
        <v>1979</v>
      </c>
      <c r="O3670" s="29" t="s">
        <v>1980</v>
      </c>
      <c r="P3670" s="29" t="s">
        <v>1981</v>
      </c>
      <c r="Q3670" s="29" t="s">
        <v>1982</v>
      </c>
      <c r="R3670" s="30">
        <v>44713</v>
      </c>
      <c r="S3670" s="30">
        <v>44713</v>
      </c>
      <c r="T3670" s="30">
        <v>44890</v>
      </c>
      <c r="U3670" s="30">
        <v>44890</v>
      </c>
      <c r="V3670" s="29" t="s">
        <v>1983</v>
      </c>
      <c r="W3670" s="29" t="s">
        <v>1984</v>
      </c>
      <c r="X3670" s="30">
        <v>44581</v>
      </c>
      <c r="Y3670" s="29" t="s">
        <v>1985</v>
      </c>
    </row>
    <row r="3671" spans="1:25" x14ac:dyDescent="0.25">
      <c r="A3671" s="28" t="s">
        <v>2515</v>
      </c>
      <c r="B3671" s="29" t="s">
        <v>2516</v>
      </c>
      <c r="C3671" s="29" t="s">
        <v>1679</v>
      </c>
      <c r="D3671" s="29" t="s">
        <v>1680</v>
      </c>
      <c r="E3671" s="29" t="s">
        <v>1680</v>
      </c>
      <c r="F3671" s="29" t="s">
        <v>1681</v>
      </c>
      <c r="G3671" s="29" t="s">
        <v>1975</v>
      </c>
      <c r="H3671" s="30">
        <v>44581</v>
      </c>
      <c r="I3671" s="30">
        <v>45657</v>
      </c>
      <c r="J3671" s="30" t="s">
        <v>1921</v>
      </c>
      <c r="K3671" s="29" t="s">
        <v>2517</v>
      </c>
      <c r="L3671" s="29" t="s">
        <v>2518</v>
      </c>
      <c r="M3671" s="29" t="s">
        <v>1978</v>
      </c>
      <c r="N3671" s="29" t="s">
        <v>1986</v>
      </c>
      <c r="O3671" s="29" t="s">
        <v>1987</v>
      </c>
      <c r="P3671" s="29" t="s">
        <v>1981</v>
      </c>
      <c r="Q3671" s="29" t="s">
        <v>1982</v>
      </c>
      <c r="R3671" s="30">
        <v>44805</v>
      </c>
      <c r="S3671" s="30">
        <v>44805</v>
      </c>
      <c r="T3671" s="30">
        <v>44905</v>
      </c>
      <c r="U3671" s="30">
        <v>44905</v>
      </c>
      <c r="V3671" s="29" t="s">
        <v>1983</v>
      </c>
      <c r="W3671" s="29" t="s">
        <v>1984</v>
      </c>
      <c r="X3671" s="30">
        <v>44581</v>
      </c>
      <c r="Y3671" s="29" t="s">
        <v>1985</v>
      </c>
    </row>
    <row r="3672" spans="1:25" x14ac:dyDescent="0.25">
      <c r="A3672" s="28" t="s">
        <v>2515</v>
      </c>
      <c r="B3672" s="29" t="s">
        <v>2516</v>
      </c>
      <c r="C3672" s="29" t="s">
        <v>1679</v>
      </c>
      <c r="D3672" s="29" t="s">
        <v>1680</v>
      </c>
      <c r="E3672" s="29" t="s">
        <v>1680</v>
      </c>
      <c r="F3672" s="29" t="s">
        <v>1681</v>
      </c>
      <c r="G3672" s="29" t="s">
        <v>1975</v>
      </c>
      <c r="H3672" s="30">
        <v>44581</v>
      </c>
      <c r="I3672" s="30">
        <v>45657</v>
      </c>
      <c r="J3672" s="30" t="s">
        <v>1921</v>
      </c>
      <c r="K3672" s="29" t="s">
        <v>2517</v>
      </c>
      <c r="L3672" s="29" t="s">
        <v>2518</v>
      </c>
      <c r="M3672" s="29" t="s">
        <v>1978</v>
      </c>
      <c r="N3672" s="29" t="s">
        <v>1988</v>
      </c>
      <c r="O3672" s="29" t="s">
        <v>1989</v>
      </c>
      <c r="P3672" s="29" t="s">
        <v>1981</v>
      </c>
      <c r="Q3672" s="29" t="s">
        <v>1982</v>
      </c>
      <c r="R3672" s="30">
        <v>44905</v>
      </c>
      <c r="S3672" s="30">
        <v>44905</v>
      </c>
      <c r="T3672" s="30">
        <v>45463</v>
      </c>
      <c r="U3672" s="30">
        <v>45469</v>
      </c>
      <c r="V3672" s="29" t="s">
        <v>1983</v>
      </c>
      <c r="W3672" s="29" t="s">
        <v>1984</v>
      </c>
      <c r="X3672" s="30">
        <v>44581</v>
      </c>
      <c r="Y3672" s="29" t="s">
        <v>1985</v>
      </c>
    </row>
    <row r="3673" spans="1:25" x14ac:dyDescent="0.25">
      <c r="A3673" s="28" t="s">
        <v>2515</v>
      </c>
      <c r="B3673" s="29" t="s">
        <v>2516</v>
      </c>
      <c r="C3673" s="29" t="s">
        <v>1679</v>
      </c>
      <c r="D3673" s="29" t="s">
        <v>1680</v>
      </c>
      <c r="E3673" s="29" t="s">
        <v>1680</v>
      </c>
      <c r="F3673" s="29" t="s">
        <v>1681</v>
      </c>
      <c r="G3673" s="29" t="s">
        <v>1975</v>
      </c>
      <c r="H3673" s="30">
        <v>44581</v>
      </c>
      <c r="I3673" s="30">
        <v>45657</v>
      </c>
      <c r="J3673" s="30" t="s">
        <v>1921</v>
      </c>
      <c r="K3673" s="29" t="s">
        <v>2517</v>
      </c>
      <c r="L3673" s="29" t="s">
        <v>2518</v>
      </c>
      <c r="M3673" s="29" t="s">
        <v>1978</v>
      </c>
      <c r="N3673" s="29" t="s">
        <v>1990</v>
      </c>
      <c r="O3673" s="29" t="s">
        <v>1991</v>
      </c>
      <c r="P3673" s="29" t="s">
        <v>1981</v>
      </c>
      <c r="Q3673" s="29" t="s">
        <v>1982</v>
      </c>
      <c r="R3673" s="30">
        <v>45078</v>
      </c>
      <c r="S3673" s="30">
        <v>45078</v>
      </c>
      <c r="T3673" s="30">
        <v>45137</v>
      </c>
      <c r="U3673" s="30">
        <v>45469</v>
      </c>
      <c r="V3673" s="29" t="s">
        <v>1983</v>
      </c>
      <c r="W3673" s="29" t="s">
        <v>1984</v>
      </c>
      <c r="X3673" s="30">
        <v>44581</v>
      </c>
      <c r="Y3673" s="29" t="s">
        <v>1985</v>
      </c>
    </row>
    <row r="3674" spans="1:25" x14ac:dyDescent="0.25">
      <c r="A3674" s="28" t="s">
        <v>2515</v>
      </c>
      <c r="B3674" s="29" t="s">
        <v>2516</v>
      </c>
      <c r="C3674" s="29" t="s">
        <v>1679</v>
      </c>
      <c r="D3674" s="29" t="s">
        <v>1680</v>
      </c>
      <c r="E3674" s="29" t="s">
        <v>1680</v>
      </c>
      <c r="F3674" s="29" t="s">
        <v>1681</v>
      </c>
      <c r="G3674" s="29" t="s">
        <v>1975</v>
      </c>
      <c r="H3674" s="30">
        <v>44581</v>
      </c>
      <c r="I3674" s="30">
        <v>45657</v>
      </c>
      <c r="J3674" s="30" t="s">
        <v>1921</v>
      </c>
      <c r="K3674" s="29" t="s">
        <v>2517</v>
      </c>
      <c r="L3674" s="29" t="s">
        <v>2518</v>
      </c>
      <c r="M3674" s="29" t="s">
        <v>1978</v>
      </c>
      <c r="N3674" s="29" t="s">
        <v>1992</v>
      </c>
      <c r="O3674" s="29" t="s">
        <v>1993</v>
      </c>
      <c r="P3674" s="29" t="s">
        <v>1981</v>
      </c>
      <c r="Q3674" s="29" t="s">
        <v>1982</v>
      </c>
      <c r="R3674" s="30">
        <v>45717</v>
      </c>
      <c r="S3674" s="30"/>
      <c r="T3674" s="30">
        <v>45717</v>
      </c>
      <c r="U3674" s="30"/>
      <c r="V3674" s="29" t="s">
        <v>1983</v>
      </c>
      <c r="W3674" s="29" t="s">
        <v>1984</v>
      </c>
      <c r="X3674" s="30">
        <v>44581</v>
      </c>
      <c r="Y3674" s="29" t="s">
        <v>1985</v>
      </c>
    </row>
    <row r="3675" spans="1:25" x14ac:dyDescent="0.25">
      <c r="A3675" s="28" t="s">
        <v>2515</v>
      </c>
      <c r="B3675" s="29" t="s">
        <v>2516</v>
      </c>
      <c r="C3675" s="29" t="s">
        <v>1679</v>
      </c>
      <c r="D3675" s="29" t="s">
        <v>1680</v>
      </c>
      <c r="E3675" s="29" t="s">
        <v>1680</v>
      </c>
      <c r="F3675" s="29" t="s">
        <v>1681</v>
      </c>
      <c r="G3675" s="29" t="s">
        <v>1975</v>
      </c>
      <c r="H3675" s="30">
        <v>44581</v>
      </c>
      <c r="I3675" s="30">
        <v>45657</v>
      </c>
      <c r="J3675" s="30" t="s">
        <v>1921</v>
      </c>
      <c r="K3675" s="29" t="s">
        <v>2517</v>
      </c>
      <c r="L3675" s="29" t="s">
        <v>2518</v>
      </c>
      <c r="M3675" s="29" t="s">
        <v>1978</v>
      </c>
      <c r="N3675" s="29" t="s">
        <v>1994</v>
      </c>
      <c r="O3675" s="29" t="s">
        <v>1995</v>
      </c>
      <c r="P3675" s="29" t="s">
        <v>1981</v>
      </c>
      <c r="Q3675" s="29" t="s">
        <v>1982</v>
      </c>
      <c r="R3675" s="30">
        <v>45717</v>
      </c>
      <c r="S3675" s="30"/>
      <c r="T3675" s="30">
        <v>45991</v>
      </c>
      <c r="U3675" s="30"/>
      <c r="V3675" s="29" t="s">
        <v>1983</v>
      </c>
      <c r="W3675" s="29" t="s">
        <v>1984</v>
      </c>
      <c r="X3675" s="30">
        <v>44581</v>
      </c>
      <c r="Y3675" s="29" t="s">
        <v>1985</v>
      </c>
    </row>
    <row r="3676" spans="1:25" x14ac:dyDescent="0.25">
      <c r="A3676" s="28" t="s">
        <v>2515</v>
      </c>
      <c r="B3676" s="29" t="s">
        <v>2516</v>
      </c>
      <c r="C3676" s="29" t="s">
        <v>1679</v>
      </c>
      <c r="D3676" s="29" t="s">
        <v>1680</v>
      </c>
      <c r="E3676" s="29" t="s">
        <v>1680</v>
      </c>
      <c r="F3676" s="29" t="s">
        <v>1681</v>
      </c>
      <c r="G3676" s="29" t="s">
        <v>1975</v>
      </c>
      <c r="H3676" s="30">
        <v>44581</v>
      </c>
      <c r="I3676" s="30">
        <v>45657</v>
      </c>
      <c r="J3676" s="30" t="s">
        <v>1921</v>
      </c>
      <c r="K3676" s="29" t="s">
        <v>2517</v>
      </c>
      <c r="L3676" s="29" t="s">
        <v>2518</v>
      </c>
      <c r="M3676" s="29" t="s">
        <v>1978</v>
      </c>
      <c r="N3676" s="29" t="s">
        <v>1996</v>
      </c>
      <c r="O3676" s="29" t="s">
        <v>1997</v>
      </c>
      <c r="P3676" s="29" t="s">
        <v>1981</v>
      </c>
      <c r="Q3676" s="29" t="s">
        <v>1982</v>
      </c>
      <c r="R3676" s="30">
        <v>45991</v>
      </c>
      <c r="S3676" s="30"/>
      <c r="T3676" s="30">
        <v>45996</v>
      </c>
      <c r="U3676" s="30"/>
      <c r="V3676" s="29" t="s">
        <v>1983</v>
      </c>
      <c r="W3676" s="29" t="s">
        <v>1984</v>
      </c>
      <c r="X3676" s="30">
        <v>44581</v>
      </c>
      <c r="Y3676" s="29" t="s">
        <v>1985</v>
      </c>
    </row>
    <row r="3677" spans="1:25" x14ac:dyDescent="0.25">
      <c r="A3677" s="28" t="s">
        <v>1973</v>
      </c>
      <c r="B3677" s="29" t="s">
        <v>1974</v>
      </c>
      <c r="C3677" s="29" t="s">
        <v>153</v>
      </c>
      <c r="D3677" s="29" t="s">
        <v>154</v>
      </c>
      <c r="E3677" s="29" t="s">
        <v>154</v>
      </c>
      <c r="F3677" s="29" t="s">
        <v>155</v>
      </c>
      <c r="G3677" s="29" t="s">
        <v>1975</v>
      </c>
      <c r="H3677" s="30">
        <v>44356</v>
      </c>
      <c r="I3677" s="30">
        <v>46387</v>
      </c>
      <c r="J3677" s="30" t="s">
        <v>1921</v>
      </c>
      <c r="K3677" s="29" t="s">
        <v>1998</v>
      </c>
      <c r="L3677" s="29" t="s">
        <v>1999</v>
      </c>
      <c r="M3677" s="29" t="s">
        <v>1978</v>
      </c>
      <c r="N3677" s="29" t="s">
        <v>1979</v>
      </c>
      <c r="O3677" s="29" t="s">
        <v>1980</v>
      </c>
      <c r="P3677" s="29" t="s">
        <v>1981</v>
      </c>
      <c r="Q3677" s="29" t="s">
        <v>1982</v>
      </c>
      <c r="R3677" s="30">
        <v>44853</v>
      </c>
      <c r="S3677" s="30">
        <v>44853</v>
      </c>
      <c r="T3677" s="30">
        <v>45050</v>
      </c>
      <c r="U3677" s="30">
        <v>45050</v>
      </c>
      <c r="V3677" s="29" t="s">
        <v>2000</v>
      </c>
      <c r="W3677" s="29" t="s">
        <v>2001</v>
      </c>
      <c r="X3677" s="30">
        <v>44652</v>
      </c>
      <c r="Y3677" s="29" t="s">
        <v>1985</v>
      </c>
    </row>
    <row r="3678" spans="1:25" x14ac:dyDescent="0.25">
      <c r="A3678" s="28" t="s">
        <v>1973</v>
      </c>
      <c r="B3678" s="29" t="s">
        <v>1974</v>
      </c>
      <c r="C3678" s="29" t="s">
        <v>153</v>
      </c>
      <c r="D3678" s="29" t="s">
        <v>154</v>
      </c>
      <c r="E3678" s="29" t="s">
        <v>154</v>
      </c>
      <c r="F3678" s="29" t="s">
        <v>155</v>
      </c>
      <c r="G3678" s="29" t="s">
        <v>1975</v>
      </c>
      <c r="H3678" s="30">
        <v>44356</v>
      </c>
      <c r="I3678" s="30">
        <v>46387</v>
      </c>
      <c r="J3678" s="30" t="s">
        <v>1921</v>
      </c>
      <c r="K3678" s="29" t="s">
        <v>1998</v>
      </c>
      <c r="L3678" s="29" t="s">
        <v>1999</v>
      </c>
      <c r="M3678" s="29" t="s">
        <v>1978</v>
      </c>
      <c r="N3678" s="29" t="s">
        <v>1986</v>
      </c>
      <c r="O3678" s="29" t="s">
        <v>1987</v>
      </c>
      <c r="P3678" s="29" t="s">
        <v>1981</v>
      </c>
      <c r="Q3678" s="29" t="s">
        <v>1982</v>
      </c>
      <c r="R3678" s="30">
        <v>45240</v>
      </c>
      <c r="S3678" s="30">
        <v>45240</v>
      </c>
      <c r="T3678" s="30">
        <v>45657</v>
      </c>
      <c r="U3678" s="30"/>
      <c r="V3678" s="29" t="s">
        <v>2000</v>
      </c>
      <c r="W3678" s="29" t="s">
        <v>2001</v>
      </c>
      <c r="X3678" s="30">
        <v>44652</v>
      </c>
      <c r="Y3678" s="29" t="s">
        <v>1985</v>
      </c>
    </row>
    <row r="3679" spans="1:25" x14ac:dyDescent="0.25">
      <c r="A3679" s="28" t="s">
        <v>1973</v>
      </c>
      <c r="B3679" s="29" t="s">
        <v>1974</v>
      </c>
      <c r="C3679" s="29" t="s">
        <v>153</v>
      </c>
      <c r="D3679" s="29" t="s">
        <v>154</v>
      </c>
      <c r="E3679" s="29" t="s">
        <v>154</v>
      </c>
      <c r="F3679" s="29" t="s">
        <v>155</v>
      </c>
      <c r="G3679" s="29" t="s">
        <v>1975</v>
      </c>
      <c r="H3679" s="30">
        <v>44356</v>
      </c>
      <c r="I3679" s="30">
        <v>46387</v>
      </c>
      <c r="J3679" s="30" t="s">
        <v>1921</v>
      </c>
      <c r="K3679" s="29" t="s">
        <v>1998</v>
      </c>
      <c r="L3679" s="29" t="s">
        <v>1999</v>
      </c>
      <c r="M3679" s="29" t="s">
        <v>1978</v>
      </c>
      <c r="N3679" s="29" t="s">
        <v>1988</v>
      </c>
      <c r="O3679" s="29" t="s">
        <v>1989</v>
      </c>
      <c r="P3679" s="29" t="s">
        <v>1981</v>
      </c>
      <c r="Q3679" s="29" t="s">
        <v>1982</v>
      </c>
      <c r="R3679" s="30">
        <v>45240</v>
      </c>
      <c r="S3679" s="30">
        <v>45240</v>
      </c>
      <c r="T3679" s="30">
        <v>45657</v>
      </c>
      <c r="U3679" s="30"/>
      <c r="V3679" s="29" t="s">
        <v>2000</v>
      </c>
      <c r="W3679" s="29" t="s">
        <v>2001</v>
      </c>
      <c r="X3679" s="30">
        <v>44652</v>
      </c>
      <c r="Y3679" s="29" t="s">
        <v>1985</v>
      </c>
    </row>
    <row r="3680" spans="1:25" x14ac:dyDescent="0.25">
      <c r="A3680" s="28" t="s">
        <v>1973</v>
      </c>
      <c r="B3680" s="29" t="s">
        <v>1974</v>
      </c>
      <c r="C3680" s="29" t="s">
        <v>153</v>
      </c>
      <c r="D3680" s="29" t="s">
        <v>154</v>
      </c>
      <c r="E3680" s="29" t="s">
        <v>154</v>
      </c>
      <c r="F3680" s="29" t="s">
        <v>155</v>
      </c>
      <c r="G3680" s="29" t="s">
        <v>1975</v>
      </c>
      <c r="H3680" s="30">
        <v>44356</v>
      </c>
      <c r="I3680" s="30">
        <v>46387</v>
      </c>
      <c r="J3680" s="30" t="s">
        <v>1921</v>
      </c>
      <c r="K3680" s="29" t="s">
        <v>1998</v>
      </c>
      <c r="L3680" s="29" t="s">
        <v>1999</v>
      </c>
      <c r="M3680" s="29" t="s">
        <v>1978</v>
      </c>
      <c r="N3680" s="29" t="s">
        <v>1990</v>
      </c>
      <c r="O3680" s="29" t="s">
        <v>1991</v>
      </c>
      <c r="P3680" s="29" t="s">
        <v>1981</v>
      </c>
      <c r="Q3680" s="29" t="s">
        <v>1982</v>
      </c>
      <c r="R3680" s="30">
        <v>45240</v>
      </c>
      <c r="S3680" s="30">
        <v>45240</v>
      </c>
      <c r="T3680" s="30">
        <v>45657</v>
      </c>
      <c r="U3680" s="30"/>
      <c r="V3680" s="29" t="s">
        <v>2000</v>
      </c>
      <c r="W3680" s="29" t="s">
        <v>2001</v>
      </c>
      <c r="X3680" s="30">
        <v>44652</v>
      </c>
      <c r="Y3680" s="29" t="s">
        <v>1985</v>
      </c>
    </row>
    <row r="3681" spans="1:25" x14ac:dyDescent="0.25">
      <c r="A3681" s="28" t="s">
        <v>1973</v>
      </c>
      <c r="B3681" s="29" t="s">
        <v>1974</v>
      </c>
      <c r="C3681" s="29" t="s">
        <v>153</v>
      </c>
      <c r="D3681" s="29" t="s">
        <v>154</v>
      </c>
      <c r="E3681" s="29" t="s">
        <v>154</v>
      </c>
      <c r="F3681" s="29" t="s">
        <v>155</v>
      </c>
      <c r="G3681" s="29" t="s">
        <v>1975</v>
      </c>
      <c r="H3681" s="30">
        <v>44356</v>
      </c>
      <c r="I3681" s="30">
        <v>46387</v>
      </c>
      <c r="J3681" s="30" t="s">
        <v>1921</v>
      </c>
      <c r="K3681" s="29" t="s">
        <v>1998</v>
      </c>
      <c r="L3681" s="29" t="s">
        <v>1999</v>
      </c>
      <c r="M3681" s="29" t="s">
        <v>1978</v>
      </c>
      <c r="N3681" s="29" t="s">
        <v>1992</v>
      </c>
      <c r="O3681" s="29" t="s">
        <v>1993</v>
      </c>
      <c r="P3681" s="29" t="s">
        <v>1981</v>
      </c>
      <c r="Q3681" s="29" t="s">
        <v>1982</v>
      </c>
      <c r="R3681" s="30">
        <v>45717</v>
      </c>
      <c r="S3681" s="30"/>
      <c r="T3681" s="30">
        <v>45731</v>
      </c>
      <c r="U3681" s="30"/>
      <c r="V3681" s="29" t="s">
        <v>2000</v>
      </c>
      <c r="W3681" s="29" t="s">
        <v>2001</v>
      </c>
      <c r="X3681" s="30">
        <v>44652</v>
      </c>
      <c r="Y3681" s="29" t="s">
        <v>1985</v>
      </c>
    </row>
    <row r="3682" spans="1:25" x14ac:dyDescent="0.25">
      <c r="A3682" s="28" t="s">
        <v>1973</v>
      </c>
      <c r="B3682" s="29" t="s">
        <v>1974</v>
      </c>
      <c r="C3682" s="29" t="s">
        <v>153</v>
      </c>
      <c r="D3682" s="29" t="s">
        <v>154</v>
      </c>
      <c r="E3682" s="29" t="s">
        <v>154</v>
      </c>
      <c r="F3682" s="29" t="s">
        <v>155</v>
      </c>
      <c r="G3682" s="29" t="s">
        <v>1975</v>
      </c>
      <c r="H3682" s="30">
        <v>44356</v>
      </c>
      <c r="I3682" s="30">
        <v>46387</v>
      </c>
      <c r="J3682" s="30" t="s">
        <v>1921</v>
      </c>
      <c r="K3682" s="29" t="s">
        <v>1998</v>
      </c>
      <c r="L3682" s="29" t="s">
        <v>1999</v>
      </c>
      <c r="M3682" s="29" t="s">
        <v>1978</v>
      </c>
      <c r="N3682" s="29" t="s">
        <v>1994</v>
      </c>
      <c r="O3682" s="29" t="s">
        <v>1995</v>
      </c>
      <c r="P3682" s="29" t="s">
        <v>1981</v>
      </c>
      <c r="Q3682" s="29" t="s">
        <v>1982</v>
      </c>
      <c r="R3682" s="30">
        <v>45748</v>
      </c>
      <c r="S3682" s="30"/>
      <c r="T3682" s="30">
        <v>46113</v>
      </c>
      <c r="U3682" s="30"/>
      <c r="V3682" s="29" t="s">
        <v>2000</v>
      </c>
      <c r="W3682" s="29" t="s">
        <v>2001</v>
      </c>
      <c r="X3682" s="30">
        <v>44652</v>
      </c>
      <c r="Y3682" s="29" t="s">
        <v>1985</v>
      </c>
    </row>
    <row r="3683" spans="1:25" x14ac:dyDescent="0.25">
      <c r="A3683" s="28" t="s">
        <v>1973</v>
      </c>
      <c r="B3683" s="29" t="s">
        <v>1974</v>
      </c>
      <c r="C3683" s="29" t="s">
        <v>153</v>
      </c>
      <c r="D3683" s="29" t="s">
        <v>154</v>
      </c>
      <c r="E3683" s="29" t="s">
        <v>154</v>
      </c>
      <c r="F3683" s="29" t="s">
        <v>155</v>
      </c>
      <c r="G3683" s="29" t="s">
        <v>1975</v>
      </c>
      <c r="H3683" s="30">
        <v>44356</v>
      </c>
      <c r="I3683" s="30">
        <v>46387</v>
      </c>
      <c r="J3683" s="30" t="s">
        <v>1921</v>
      </c>
      <c r="K3683" s="29" t="s">
        <v>1998</v>
      </c>
      <c r="L3683" s="29" t="s">
        <v>1999</v>
      </c>
      <c r="M3683" s="29" t="s">
        <v>1978</v>
      </c>
      <c r="N3683" s="29" t="s">
        <v>1996</v>
      </c>
      <c r="O3683" s="29" t="s">
        <v>1997</v>
      </c>
      <c r="P3683" s="29" t="s">
        <v>1981</v>
      </c>
      <c r="Q3683" s="29" t="s">
        <v>1982</v>
      </c>
      <c r="R3683" s="30">
        <v>45748</v>
      </c>
      <c r="S3683" s="30"/>
      <c r="T3683" s="30">
        <v>46174</v>
      </c>
      <c r="U3683" s="30"/>
      <c r="V3683" s="29" t="s">
        <v>2000</v>
      </c>
      <c r="W3683" s="29" t="s">
        <v>2001</v>
      </c>
      <c r="X3683" s="30">
        <v>44652</v>
      </c>
      <c r="Y3683" s="29" t="s">
        <v>1985</v>
      </c>
    </row>
    <row r="3684" spans="1:25" x14ac:dyDescent="0.25">
      <c r="A3684" s="28" t="s">
        <v>2515</v>
      </c>
      <c r="B3684" s="29" t="s">
        <v>2516</v>
      </c>
      <c r="C3684" s="29" t="s">
        <v>1682</v>
      </c>
      <c r="D3684" s="29" t="s">
        <v>1683</v>
      </c>
      <c r="E3684" s="29" t="s">
        <v>1683</v>
      </c>
      <c r="F3684" s="29" t="s">
        <v>1684</v>
      </c>
      <c r="G3684" s="29" t="s">
        <v>1975</v>
      </c>
      <c r="H3684" s="30">
        <v>43993</v>
      </c>
      <c r="I3684" s="30">
        <v>46387</v>
      </c>
      <c r="J3684" s="30" t="s">
        <v>1921</v>
      </c>
      <c r="K3684" s="29" t="s">
        <v>2517</v>
      </c>
      <c r="L3684" s="29" t="s">
        <v>2518</v>
      </c>
      <c r="M3684" s="29" t="s">
        <v>1978</v>
      </c>
      <c r="N3684" s="29" t="s">
        <v>1979</v>
      </c>
      <c r="O3684" s="29" t="s">
        <v>1980</v>
      </c>
      <c r="P3684" s="29" t="s">
        <v>1981</v>
      </c>
      <c r="Q3684" s="29" t="s">
        <v>1982</v>
      </c>
      <c r="R3684" s="30">
        <v>43832</v>
      </c>
      <c r="S3684" s="30">
        <v>43832</v>
      </c>
      <c r="T3684" s="30">
        <v>43845</v>
      </c>
      <c r="U3684" s="30">
        <v>43845</v>
      </c>
      <c r="V3684" s="29" t="s">
        <v>1983</v>
      </c>
      <c r="W3684" s="29" t="s">
        <v>1984</v>
      </c>
      <c r="X3684" s="30">
        <v>43993</v>
      </c>
      <c r="Y3684" s="29" t="s">
        <v>1985</v>
      </c>
    </row>
    <row r="3685" spans="1:25" x14ac:dyDescent="0.25">
      <c r="A3685" s="28" t="s">
        <v>2515</v>
      </c>
      <c r="B3685" s="29" t="s">
        <v>2516</v>
      </c>
      <c r="C3685" s="29" t="s">
        <v>1682</v>
      </c>
      <c r="D3685" s="29" t="s">
        <v>1683</v>
      </c>
      <c r="E3685" s="29" t="s">
        <v>1683</v>
      </c>
      <c r="F3685" s="29" t="s">
        <v>1684</v>
      </c>
      <c r="G3685" s="29" t="s">
        <v>1975</v>
      </c>
      <c r="H3685" s="30">
        <v>43993</v>
      </c>
      <c r="I3685" s="30">
        <v>46387</v>
      </c>
      <c r="J3685" s="30" t="s">
        <v>1921</v>
      </c>
      <c r="K3685" s="29" t="s">
        <v>2517</v>
      </c>
      <c r="L3685" s="29" t="s">
        <v>2518</v>
      </c>
      <c r="M3685" s="29" t="s">
        <v>1978</v>
      </c>
      <c r="N3685" s="29" t="s">
        <v>1986</v>
      </c>
      <c r="O3685" s="29" t="s">
        <v>1987</v>
      </c>
      <c r="P3685" s="29" t="s">
        <v>1981</v>
      </c>
      <c r="Q3685" s="29" t="s">
        <v>1982</v>
      </c>
      <c r="R3685" s="30">
        <v>43832</v>
      </c>
      <c r="S3685" s="30">
        <v>43832</v>
      </c>
      <c r="T3685" s="30">
        <v>43845</v>
      </c>
      <c r="U3685" s="30">
        <v>43845</v>
      </c>
      <c r="V3685" s="29" t="s">
        <v>1983</v>
      </c>
      <c r="W3685" s="29" t="s">
        <v>1984</v>
      </c>
      <c r="X3685" s="30">
        <v>43993</v>
      </c>
      <c r="Y3685" s="29" t="s">
        <v>1985</v>
      </c>
    </row>
    <row r="3686" spans="1:25" x14ac:dyDescent="0.25">
      <c r="A3686" s="28" t="s">
        <v>2515</v>
      </c>
      <c r="B3686" s="29" t="s">
        <v>2516</v>
      </c>
      <c r="C3686" s="29" t="s">
        <v>1682</v>
      </c>
      <c r="D3686" s="29" t="s">
        <v>1683</v>
      </c>
      <c r="E3686" s="29" t="s">
        <v>1683</v>
      </c>
      <c r="F3686" s="29" t="s">
        <v>1684</v>
      </c>
      <c r="G3686" s="29" t="s">
        <v>1975</v>
      </c>
      <c r="H3686" s="30">
        <v>43993</v>
      </c>
      <c r="I3686" s="30">
        <v>46387</v>
      </c>
      <c r="J3686" s="30" t="s">
        <v>1921</v>
      </c>
      <c r="K3686" s="29" t="s">
        <v>2517</v>
      </c>
      <c r="L3686" s="29" t="s">
        <v>2518</v>
      </c>
      <c r="M3686" s="29" t="s">
        <v>1978</v>
      </c>
      <c r="N3686" s="29" t="s">
        <v>1988</v>
      </c>
      <c r="O3686" s="29" t="s">
        <v>1989</v>
      </c>
      <c r="P3686" s="29" t="s">
        <v>1981</v>
      </c>
      <c r="Q3686" s="29" t="s">
        <v>1982</v>
      </c>
      <c r="R3686" s="30">
        <v>44372</v>
      </c>
      <c r="S3686" s="30">
        <v>44372</v>
      </c>
      <c r="T3686" s="30">
        <v>44480</v>
      </c>
      <c r="U3686" s="30">
        <v>44480</v>
      </c>
      <c r="V3686" s="29" t="s">
        <v>1983</v>
      </c>
      <c r="W3686" s="29" t="s">
        <v>1984</v>
      </c>
      <c r="X3686" s="30">
        <v>43993</v>
      </c>
      <c r="Y3686" s="29" t="s">
        <v>1985</v>
      </c>
    </row>
    <row r="3687" spans="1:25" x14ac:dyDescent="0.25">
      <c r="A3687" s="28" t="s">
        <v>2515</v>
      </c>
      <c r="B3687" s="29" t="s">
        <v>2516</v>
      </c>
      <c r="C3687" s="29" t="s">
        <v>1682</v>
      </c>
      <c r="D3687" s="29" t="s">
        <v>1683</v>
      </c>
      <c r="E3687" s="29" t="s">
        <v>1683</v>
      </c>
      <c r="F3687" s="29" t="s">
        <v>1684</v>
      </c>
      <c r="G3687" s="29" t="s">
        <v>1975</v>
      </c>
      <c r="H3687" s="30">
        <v>43993</v>
      </c>
      <c r="I3687" s="30">
        <v>46387</v>
      </c>
      <c r="J3687" s="30" t="s">
        <v>1921</v>
      </c>
      <c r="K3687" s="29" t="s">
        <v>2517</v>
      </c>
      <c r="L3687" s="29" t="s">
        <v>2518</v>
      </c>
      <c r="M3687" s="29" t="s">
        <v>1978</v>
      </c>
      <c r="N3687" s="29" t="s">
        <v>1990</v>
      </c>
      <c r="O3687" s="29" t="s">
        <v>1991</v>
      </c>
      <c r="P3687" s="29" t="s">
        <v>1981</v>
      </c>
      <c r="Q3687" s="29" t="s">
        <v>1982</v>
      </c>
      <c r="R3687" s="30">
        <v>44910</v>
      </c>
      <c r="S3687" s="30">
        <v>44963</v>
      </c>
      <c r="T3687" s="30">
        <v>44941</v>
      </c>
      <c r="U3687" s="30">
        <v>45124</v>
      </c>
      <c r="V3687" s="29" t="s">
        <v>1983</v>
      </c>
      <c r="W3687" s="29" t="s">
        <v>1984</v>
      </c>
      <c r="X3687" s="30">
        <v>43993</v>
      </c>
      <c r="Y3687" s="29" t="s">
        <v>1985</v>
      </c>
    </row>
    <row r="3688" spans="1:25" x14ac:dyDescent="0.25">
      <c r="A3688" s="28" t="s">
        <v>2515</v>
      </c>
      <c r="B3688" s="29" t="s">
        <v>2516</v>
      </c>
      <c r="C3688" s="29" t="s">
        <v>1682</v>
      </c>
      <c r="D3688" s="29" t="s">
        <v>1683</v>
      </c>
      <c r="E3688" s="29" t="s">
        <v>1683</v>
      </c>
      <c r="F3688" s="29" t="s">
        <v>1684</v>
      </c>
      <c r="G3688" s="29" t="s">
        <v>1975</v>
      </c>
      <c r="H3688" s="30">
        <v>43993</v>
      </c>
      <c r="I3688" s="30">
        <v>46387</v>
      </c>
      <c r="J3688" s="30" t="s">
        <v>1921</v>
      </c>
      <c r="K3688" s="29" t="s">
        <v>2517</v>
      </c>
      <c r="L3688" s="29" t="s">
        <v>2518</v>
      </c>
      <c r="M3688" s="29" t="s">
        <v>1978</v>
      </c>
      <c r="N3688" s="29" t="s">
        <v>1992</v>
      </c>
      <c r="O3688" s="29" t="s">
        <v>1993</v>
      </c>
      <c r="P3688" s="29" t="s">
        <v>1981</v>
      </c>
      <c r="Q3688" s="29" t="s">
        <v>1982</v>
      </c>
      <c r="R3688" s="30">
        <v>44986</v>
      </c>
      <c r="S3688" s="30"/>
      <c r="T3688" s="30">
        <v>45169</v>
      </c>
      <c r="U3688" s="30"/>
      <c r="V3688" s="29" t="s">
        <v>1983</v>
      </c>
      <c r="W3688" s="29" t="s">
        <v>1984</v>
      </c>
      <c r="X3688" s="30">
        <v>43993</v>
      </c>
      <c r="Y3688" s="29" t="s">
        <v>1985</v>
      </c>
    </row>
    <row r="3689" spans="1:25" x14ac:dyDescent="0.25">
      <c r="A3689" s="28" t="s">
        <v>2515</v>
      </c>
      <c r="B3689" s="29" t="s">
        <v>2516</v>
      </c>
      <c r="C3689" s="29" t="s">
        <v>1682</v>
      </c>
      <c r="D3689" s="29" t="s">
        <v>1683</v>
      </c>
      <c r="E3689" s="29" t="s">
        <v>1683</v>
      </c>
      <c r="F3689" s="29" t="s">
        <v>1684</v>
      </c>
      <c r="G3689" s="29" t="s">
        <v>1975</v>
      </c>
      <c r="H3689" s="30">
        <v>43993</v>
      </c>
      <c r="I3689" s="30">
        <v>46387</v>
      </c>
      <c r="J3689" s="30" t="s">
        <v>1921</v>
      </c>
      <c r="K3689" s="29" t="s">
        <v>2517</v>
      </c>
      <c r="L3689" s="29" t="s">
        <v>2518</v>
      </c>
      <c r="M3689" s="29" t="s">
        <v>1978</v>
      </c>
      <c r="N3689" s="29" t="s">
        <v>1994</v>
      </c>
      <c r="O3689" s="29" t="s">
        <v>1995</v>
      </c>
      <c r="P3689" s="29" t="s">
        <v>1981</v>
      </c>
      <c r="Q3689" s="29" t="s">
        <v>1982</v>
      </c>
      <c r="R3689" s="30">
        <v>44986</v>
      </c>
      <c r="S3689" s="30"/>
      <c r="T3689" s="30">
        <v>45136</v>
      </c>
      <c r="U3689" s="30"/>
      <c r="V3689" s="29" t="s">
        <v>1983</v>
      </c>
      <c r="W3689" s="29" t="s">
        <v>1984</v>
      </c>
      <c r="X3689" s="30">
        <v>43993</v>
      </c>
      <c r="Y3689" s="29" t="s">
        <v>1985</v>
      </c>
    </row>
    <row r="3690" spans="1:25" x14ac:dyDescent="0.25">
      <c r="A3690" s="28" t="s">
        <v>2515</v>
      </c>
      <c r="B3690" s="29" t="s">
        <v>2516</v>
      </c>
      <c r="C3690" s="29" t="s">
        <v>1682</v>
      </c>
      <c r="D3690" s="29" t="s">
        <v>1683</v>
      </c>
      <c r="E3690" s="29" t="s">
        <v>1683</v>
      </c>
      <c r="F3690" s="29" t="s">
        <v>1684</v>
      </c>
      <c r="G3690" s="29" t="s">
        <v>1975</v>
      </c>
      <c r="H3690" s="30">
        <v>43993</v>
      </c>
      <c r="I3690" s="30">
        <v>46387</v>
      </c>
      <c r="J3690" s="30" t="s">
        <v>1921</v>
      </c>
      <c r="K3690" s="29" t="s">
        <v>2517</v>
      </c>
      <c r="L3690" s="29" t="s">
        <v>2518</v>
      </c>
      <c r="M3690" s="29" t="s">
        <v>1978</v>
      </c>
      <c r="N3690" s="29" t="s">
        <v>1996</v>
      </c>
      <c r="O3690" s="29" t="s">
        <v>1997</v>
      </c>
      <c r="P3690" s="29" t="s">
        <v>1981</v>
      </c>
      <c r="Q3690" s="29" t="s">
        <v>1982</v>
      </c>
      <c r="R3690" s="30">
        <v>45138</v>
      </c>
      <c r="S3690" s="30"/>
      <c r="T3690" s="30">
        <v>45169</v>
      </c>
      <c r="U3690" s="30"/>
      <c r="V3690" s="29" t="s">
        <v>1983</v>
      </c>
      <c r="W3690" s="29" t="s">
        <v>1984</v>
      </c>
      <c r="X3690" s="30">
        <v>43993</v>
      </c>
      <c r="Y3690" s="29" t="s">
        <v>1985</v>
      </c>
    </row>
    <row r="3691" spans="1:25" x14ac:dyDescent="0.25">
      <c r="A3691" s="28" t="s">
        <v>2376</v>
      </c>
      <c r="B3691" s="29" t="s">
        <v>2377</v>
      </c>
      <c r="C3691" s="29" t="s">
        <v>1460</v>
      </c>
      <c r="D3691" s="29" t="s">
        <v>2508</v>
      </c>
      <c r="E3691" s="29" t="s">
        <v>1461</v>
      </c>
      <c r="F3691" s="29" t="s">
        <v>1462</v>
      </c>
      <c r="G3691" s="29" t="s">
        <v>1975</v>
      </c>
      <c r="H3691" s="30">
        <v>43643</v>
      </c>
      <c r="I3691" s="30">
        <v>45292</v>
      </c>
      <c r="J3691" s="30" t="s">
        <v>1921</v>
      </c>
      <c r="K3691" s="29" t="s">
        <v>2378</v>
      </c>
      <c r="L3691" s="29" t="s">
        <v>2379</v>
      </c>
      <c r="M3691" s="29" t="s">
        <v>1978</v>
      </c>
      <c r="N3691" s="29" t="s">
        <v>1979</v>
      </c>
      <c r="O3691" s="29" t="s">
        <v>1980</v>
      </c>
      <c r="P3691" s="29" t="s">
        <v>1981</v>
      </c>
      <c r="Q3691" s="29" t="s">
        <v>1982</v>
      </c>
      <c r="R3691" s="30">
        <v>43998</v>
      </c>
      <c r="S3691" s="30">
        <v>43998</v>
      </c>
      <c r="T3691" s="30">
        <v>44093</v>
      </c>
      <c r="U3691" s="30">
        <v>44093</v>
      </c>
      <c r="V3691" s="29" t="s">
        <v>1983</v>
      </c>
      <c r="W3691" s="29" t="s">
        <v>1984</v>
      </c>
      <c r="X3691" s="30">
        <v>43643</v>
      </c>
      <c r="Y3691" s="29" t="s">
        <v>1985</v>
      </c>
    </row>
    <row r="3692" spans="1:25" x14ac:dyDescent="0.25">
      <c r="A3692" s="28" t="s">
        <v>2376</v>
      </c>
      <c r="B3692" s="29" t="s">
        <v>2377</v>
      </c>
      <c r="C3692" s="29" t="s">
        <v>1460</v>
      </c>
      <c r="D3692" s="29" t="s">
        <v>2508</v>
      </c>
      <c r="E3692" s="29" t="s">
        <v>1461</v>
      </c>
      <c r="F3692" s="29" t="s">
        <v>1462</v>
      </c>
      <c r="G3692" s="29" t="s">
        <v>1975</v>
      </c>
      <c r="H3692" s="30">
        <v>43643</v>
      </c>
      <c r="I3692" s="30">
        <v>45292</v>
      </c>
      <c r="J3692" s="30" t="s">
        <v>1921</v>
      </c>
      <c r="K3692" s="29" t="s">
        <v>2378</v>
      </c>
      <c r="L3692" s="29" t="s">
        <v>2379</v>
      </c>
      <c r="M3692" s="29" t="s">
        <v>1978</v>
      </c>
      <c r="N3692" s="29" t="s">
        <v>1986</v>
      </c>
      <c r="O3692" s="29" t="s">
        <v>1987</v>
      </c>
      <c r="P3692" s="29" t="s">
        <v>1981</v>
      </c>
      <c r="Q3692" s="29" t="s">
        <v>1982</v>
      </c>
      <c r="R3692" s="30">
        <v>44094</v>
      </c>
      <c r="S3692" s="30">
        <v>44094</v>
      </c>
      <c r="T3692" s="30">
        <v>44123</v>
      </c>
      <c r="U3692" s="30">
        <v>44123</v>
      </c>
      <c r="V3692" s="29" t="s">
        <v>1983</v>
      </c>
      <c r="W3692" s="29" t="s">
        <v>1984</v>
      </c>
      <c r="X3692" s="30">
        <v>43643</v>
      </c>
      <c r="Y3692" s="29" t="s">
        <v>1985</v>
      </c>
    </row>
    <row r="3693" spans="1:25" x14ac:dyDescent="0.25">
      <c r="A3693" s="28" t="s">
        <v>2376</v>
      </c>
      <c r="B3693" s="29" t="s">
        <v>2377</v>
      </c>
      <c r="C3693" s="29" t="s">
        <v>1460</v>
      </c>
      <c r="D3693" s="29" t="s">
        <v>2508</v>
      </c>
      <c r="E3693" s="29" t="s">
        <v>1461</v>
      </c>
      <c r="F3693" s="29" t="s">
        <v>1462</v>
      </c>
      <c r="G3693" s="29" t="s">
        <v>1975</v>
      </c>
      <c r="H3693" s="30">
        <v>43643</v>
      </c>
      <c r="I3693" s="30">
        <v>45292</v>
      </c>
      <c r="J3693" s="30" t="s">
        <v>1921</v>
      </c>
      <c r="K3693" s="29" t="s">
        <v>2378</v>
      </c>
      <c r="L3693" s="29" t="s">
        <v>2379</v>
      </c>
      <c r="M3693" s="29" t="s">
        <v>1978</v>
      </c>
      <c r="N3693" s="29" t="s">
        <v>1988</v>
      </c>
      <c r="O3693" s="29" t="s">
        <v>1989</v>
      </c>
      <c r="P3693" s="29" t="s">
        <v>1981</v>
      </c>
      <c r="Q3693" s="29" t="s">
        <v>1982</v>
      </c>
      <c r="R3693" s="30">
        <v>44124</v>
      </c>
      <c r="S3693" s="30">
        <v>44124</v>
      </c>
      <c r="T3693" s="30">
        <v>44757</v>
      </c>
      <c r="U3693" s="30">
        <v>44757</v>
      </c>
      <c r="V3693" s="29" t="s">
        <v>1983</v>
      </c>
      <c r="W3693" s="29" t="s">
        <v>1984</v>
      </c>
      <c r="X3693" s="30">
        <v>43643</v>
      </c>
      <c r="Y3693" s="29" t="s">
        <v>1985</v>
      </c>
    </row>
    <row r="3694" spans="1:25" x14ac:dyDescent="0.25">
      <c r="A3694" s="28" t="s">
        <v>2376</v>
      </c>
      <c r="B3694" s="29" t="s">
        <v>2377</v>
      </c>
      <c r="C3694" s="29" t="s">
        <v>1460</v>
      </c>
      <c r="D3694" s="29" t="s">
        <v>2508</v>
      </c>
      <c r="E3694" s="29" t="s">
        <v>1461</v>
      </c>
      <c r="F3694" s="29" t="s">
        <v>1462</v>
      </c>
      <c r="G3694" s="29" t="s">
        <v>1975</v>
      </c>
      <c r="H3694" s="30">
        <v>43643</v>
      </c>
      <c r="I3694" s="30">
        <v>45292</v>
      </c>
      <c r="J3694" s="30" t="s">
        <v>1921</v>
      </c>
      <c r="K3694" s="29" t="s">
        <v>2378</v>
      </c>
      <c r="L3694" s="29" t="s">
        <v>2379</v>
      </c>
      <c r="M3694" s="29" t="s">
        <v>1978</v>
      </c>
      <c r="N3694" s="29" t="s">
        <v>1990</v>
      </c>
      <c r="O3694" s="29" t="s">
        <v>1991</v>
      </c>
      <c r="P3694" s="29" t="s">
        <v>1981</v>
      </c>
      <c r="Q3694" s="29" t="s">
        <v>1982</v>
      </c>
      <c r="R3694" s="30">
        <v>44758</v>
      </c>
      <c r="S3694" s="30">
        <v>44758</v>
      </c>
      <c r="T3694" s="30">
        <v>45264</v>
      </c>
      <c r="U3694" s="30">
        <v>45264</v>
      </c>
      <c r="V3694" s="29" t="s">
        <v>1983</v>
      </c>
      <c r="W3694" s="29" t="s">
        <v>1984</v>
      </c>
      <c r="X3694" s="30">
        <v>43643</v>
      </c>
      <c r="Y3694" s="29" t="s">
        <v>1985</v>
      </c>
    </row>
    <row r="3695" spans="1:25" x14ac:dyDescent="0.25">
      <c r="A3695" s="28" t="s">
        <v>2376</v>
      </c>
      <c r="B3695" s="29" t="s">
        <v>2377</v>
      </c>
      <c r="C3695" s="29" t="s">
        <v>1460</v>
      </c>
      <c r="D3695" s="29" t="s">
        <v>2508</v>
      </c>
      <c r="E3695" s="29" t="s">
        <v>1461</v>
      </c>
      <c r="F3695" s="29" t="s">
        <v>1462</v>
      </c>
      <c r="G3695" s="29" t="s">
        <v>1975</v>
      </c>
      <c r="H3695" s="30">
        <v>43643</v>
      </c>
      <c r="I3695" s="30">
        <v>45292</v>
      </c>
      <c r="J3695" s="30" t="s">
        <v>1921</v>
      </c>
      <c r="K3695" s="29" t="s">
        <v>2378</v>
      </c>
      <c r="L3695" s="29" t="s">
        <v>2379</v>
      </c>
      <c r="M3695" s="29" t="s">
        <v>1978</v>
      </c>
      <c r="N3695" s="29" t="s">
        <v>1992</v>
      </c>
      <c r="O3695" s="29" t="s">
        <v>1993</v>
      </c>
      <c r="P3695" s="29" t="s">
        <v>1981</v>
      </c>
      <c r="Q3695" s="29" t="s">
        <v>1982</v>
      </c>
      <c r="R3695" s="30">
        <v>45448</v>
      </c>
      <c r="S3695" s="30">
        <v>45448</v>
      </c>
      <c r="T3695" s="30">
        <v>45534</v>
      </c>
      <c r="U3695" s="30"/>
      <c r="V3695" s="29" t="s">
        <v>1983</v>
      </c>
      <c r="W3695" s="29" t="s">
        <v>1984</v>
      </c>
      <c r="X3695" s="30">
        <v>43643</v>
      </c>
      <c r="Y3695" s="29" t="s">
        <v>1985</v>
      </c>
    </row>
    <row r="3696" spans="1:25" x14ac:dyDescent="0.25">
      <c r="A3696" s="28" t="s">
        <v>2376</v>
      </c>
      <c r="B3696" s="29" t="s">
        <v>2377</v>
      </c>
      <c r="C3696" s="29" t="s">
        <v>1460</v>
      </c>
      <c r="D3696" s="29" t="s">
        <v>2508</v>
      </c>
      <c r="E3696" s="29" t="s">
        <v>1461</v>
      </c>
      <c r="F3696" s="29" t="s">
        <v>1462</v>
      </c>
      <c r="G3696" s="29" t="s">
        <v>1975</v>
      </c>
      <c r="H3696" s="30">
        <v>43643</v>
      </c>
      <c r="I3696" s="30">
        <v>45292</v>
      </c>
      <c r="J3696" s="30" t="s">
        <v>1921</v>
      </c>
      <c r="K3696" s="29" t="s">
        <v>2378</v>
      </c>
      <c r="L3696" s="29" t="s">
        <v>2379</v>
      </c>
      <c r="M3696" s="29" t="s">
        <v>1978</v>
      </c>
      <c r="N3696" s="29" t="s">
        <v>1994</v>
      </c>
      <c r="O3696" s="29" t="s">
        <v>1995</v>
      </c>
      <c r="P3696" s="29" t="s">
        <v>1981</v>
      </c>
      <c r="Q3696" s="29" t="s">
        <v>1982</v>
      </c>
      <c r="R3696" s="30">
        <v>45809</v>
      </c>
      <c r="S3696" s="30"/>
      <c r="T3696" s="30">
        <v>45901</v>
      </c>
      <c r="U3696" s="30"/>
      <c r="V3696" s="29" t="s">
        <v>1983</v>
      </c>
      <c r="W3696" s="29" t="s">
        <v>1984</v>
      </c>
      <c r="X3696" s="30">
        <v>43643</v>
      </c>
      <c r="Y3696" s="29" t="s">
        <v>1985</v>
      </c>
    </row>
    <row r="3697" spans="1:25" x14ac:dyDescent="0.25">
      <c r="A3697" s="28" t="s">
        <v>2376</v>
      </c>
      <c r="B3697" s="29" t="s">
        <v>2377</v>
      </c>
      <c r="C3697" s="29" t="s">
        <v>1460</v>
      </c>
      <c r="D3697" s="29" t="s">
        <v>2508</v>
      </c>
      <c r="E3697" s="29" t="s">
        <v>1461</v>
      </c>
      <c r="F3697" s="29" t="s">
        <v>1462</v>
      </c>
      <c r="G3697" s="29" t="s">
        <v>1975</v>
      </c>
      <c r="H3697" s="30">
        <v>43643</v>
      </c>
      <c r="I3697" s="30">
        <v>45292</v>
      </c>
      <c r="J3697" s="30" t="s">
        <v>1921</v>
      </c>
      <c r="K3697" s="29" t="s">
        <v>2378</v>
      </c>
      <c r="L3697" s="29" t="s">
        <v>2379</v>
      </c>
      <c r="M3697" s="29" t="s">
        <v>1978</v>
      </c>
      <c r="N3697" s="29" t="s">
        <v>1996</v>
      </c>
      <c r="O3697" s="29" t="s">
        <v>1997</v>
      </c>
      <c r="P3697" s="29" t="s">
        <v>1981</v>
      </c>
      <c r="Q3697" s="29" t="s">
        <v>1982</v>
      </c>
      <c r="R3697" s="30">
        <v>45902</v>
      </c>
      <c r="S3697" s="30"/>
      <c r="T3697" s="30">
        <v>45932</v>
      </c>
      <c r="U3697" s="30"/>
      <c r="V3697" s="29" t="s">
        <v>1983</v>
      </c>
      <c r="W3697" s="29" t="s">
        <v>1984</v>
      </c>
      <c r="X3697" s="30">
        <v>43643</v>
      </c>
      <c r="Y3697" s="29" t="s">
        <v>1985</v>
      </c>
    </row>
    <row r="3698" spans="1:25" x14ac:dyDescent="0.25">
      <c r="A3698" s="28" t="s">
        <v>2376</v>
      </c>
      <c r="B3698" s="29" t="s">
        <v>2377</v>
      </c>
      <c r="C3698" s="29" t="s">
        <v>1463</v>
      </c>
      <c r="D3698" s="29" t="s">
        <v>2509</v>
      </c>
      <c r="E3698" s="29" t="s">
        <v>3382</v>
      </c>
      <c r="F3698" s="29" t="s">
        <v>1464</v>
      </c>
      <c r="G3698" s="29" t="s">
        <v>1975</v>
      </c>
      <c r="H3698" s="30">
        <v>43643</v>
      </c>
      <c r="I3698" s="30">
        <v>45322</v>
      </c>
      <c r="J3698" s="30" t="s">
        <v>1921</v>
      </c>
      <c r="K3698" s="29" t="s">
        <v>2378</v>
      </c>
      <c r="L3698" s="29" t="s">
        <v>2379</v>
      </c>
      <c r="M3698" s="29" t="s">
        <v>1978</v>
      </c>
      <c r="N3698" s="29" t="s">
        <v>1979</v>
      </c>
      <c r="O3698" s="29" t="s">
        <v>1980</v>
      </c>
      <c r="P3698" s="29" t="s">
        <v>1981</v>
      </c>
      <c r="Q3698" s="29" t="s">
        <v>1982</v>
      </c>
      <c r="R3698" s="30">
        <v>43831</v>
      </c>
      <c r="S3698" s="30">
        <v>43831</v>
      </c>
      <c r="T3698" s="30">
        <v>44123</v>
      </c>
      <c r="U3698" s="30">
        <v>44123</v>
      </c>
      <c r="V3698" s="29" t="s">
        <v>1983</v>
      </c>
      <c r="W3698" s="29" t="s">
        <v>1984</v>
      </c>
      <c r="X3698" s="30">
        <v>43643</v>
      </c>
      <c r="Y3698" s="29" t="s">
        <v>2002</v>
      </c>
    </row>
    <row r="3699" spans="1:25" x14ac:dyDescent="0.25">
      <c r="A3699" s="28" t="s">
        <v>2376</v>
      </c>
      <c r="B3699" s="29" t="s">
        <v>2377</v>
      </c>
      <c r="C3699" s="29" t="s">
        <v>1463</v>
      </c>
      <c r="D3699" s="29" t="s">
        <v>2509</v>
      </c>
      <c r="E3699" s="29" t="s">
        <v>3382</v>
      </c>
      <c r="F3699" s="29" t="s">
        <v>1464</v>
      </c>
      <c r="G3699" s="29" t="s">
        <v>1975</v>
      </c>
      <c r="H3699" s="30">
        <v>43643</v>
      </c>
      <c r="I3699" s="30">
        <v>45322</v>
      </c>
      <c r="J3699" s="30" t="s">
        <v>1921</v>
      </c>
      <c r="K3699" s="29" t="s">
        <v>2378</v>
      </c>
      <c r="L3699" s="29" t="s">
        <v>2379</v>
      </c>
      <c r="M3699" s="29" t="s">
        <v>1978</v>
      </c>
      <c r="N3699" s="29" t="s">
        <v>1986</v>
      </c>
      <c r="O3699" s="29" t="s">
        <v>1987</v>
      </c>
      <c r="P3699" s="29" t="s">
        <v>1981</v>
      </c>
      <c r="Q3699" s="29" t="s">
        <v>1982</v>
      </c>
      <c r="R3699" s="30">
        <v>44124</v>
      </c>
      <c r="S3699" s="30">
        <v>44124</v>
      </c>
      <c r="T3699" s="30">
        <v>44155</v>
      </c>
      <c r="U3699" s="30">
        <v>44155</v>
      </c>
      <c r="V3699" s="29" t="s">
        <v>1983</v>
      </c>
      <c r="W3699" s="29" t="s">
        <v>1984</v>
      </c>
      <c r="X3699" s="30">
        <v>43643</v>
      </c>
      <c r="Y3699" s="29" t="s">
        <v>2002</v>
      </c>
    </row>
    <row r="3700" spans="1:25" x14ac:dyDescent="0.25">
      <c r="A3700" s="28" t="s">
        <v>2376</v>
      </c>
      <c r="B3700" s="29" t="s">
        <v>2377</v>
      </c>
      <c r="C3700" s="29" t="s">
        <v>1463</v>
      </c>
      <c r="D3700" s="29" t="s">
        <v>2509</v>
      </c>
      <c r="E3700" s="29" t="s">
        <v>3382</v>
      </c>
      <c r="F3700" s="29" t="s">
        <v>1464</v>
      </c>
      <c r="G3700" s="29" t="s">
        <v>1975</v>
      </c>
      <c r="H3700" s="30">
        <v>43643</v>
      </c>
      <c r="I3700" s="30">
        <v>45322</v>
      </c>
      <c r="J3700" s="30" t="s">
        <v>1921</v>
      </c>
      <c r="K3700" s="29" t="s">
        <v>2378</v>
      </c>
      <c r="L3700" s="29" t="s">
        <v>2379</v>
      </c>
      <c r="M3700" s="29" t="s">
        <v>1978</v>
      </c>
      <c r="N3700" s="29" t="s">
        <v>1988</v>
      </c>
      <c r="O3700" s="29" t="s">
        <v>1989</v>
      </c>
      <c r="P3700" s="29" t="s">
        <v>1981</v>
      </c>
      <c r="Q3700" s="29" t="s">
        <v>1982</v>
      </c>
      <c r="R3700" s="30">
        <v>44156</v>
      </c>
      <c r="S3700" s="30">
        <v>44156</v>
      </c>
      <c r="T3700" s="30">
        <v>45043</v>
      </c>
      <c r="U3700" s="30">
        <v>45043</v>
      </c>
      <c r="V3700" s="29" t="s">
        <v>1983</v>
      </c>
      <c r="W3700" s="29" t="s">
        <v>1984</v>
      </c>
      <c r="X3700" s="30">
        <v>43643</v>
      </c>
      <c r="Y3700" s="29" t="s">
        <v>2002</v>
      </c>
    </row>
    <row r="3701" spans="1:25" x14ac:dyDescent="0.25">
      <c r="A3701" s="28" t="s">
        <v>2376</v>
      </c>
      <c r="B3701" s="29" t="s">
        <v>2377</v>
      </c>
      <c r="C3701" s="29" t="s">
        <v>1463</v>
      </c>
      <c r="D3701" s="29" t="s">
        <v>2509</v>
      </c>
      <c r="E3701" s="29" t="s">
        <v>3382</v>
      </c>
      <c r="F3701" s="29" t="s">
        <v>1464</v>
      </c>
      <c r="G3701" s="29" t="s">
        <v>1975</v>
      </c>
      <c r="H3701" s="30">
        <v>43643</v>
      </c>
      <c r="I3701" s="30">
        <v>45322</v>
      </c>
      <c r="J3701" s="30" t="s">
        <v>1921</v>
      </c>
      <c r="K3701" s="29" t="s">
        <v>2378</v>
      </c>
      <c r="L3701" s="29" t="s">
        <v>2379</v>
      </c>
      <c r="M3701" s="29" t="s">
        <v>1978</v>
      </c>
      <c r="N3701" s="29" t="s">
        <v>1990</v>
      </c>
      <c r="O3701" s="29" t="s">
        <v>1991</v>
      </c>
      <c r="P3701" s="29" t="s">
        <v>1981</v>
      </c>
      <c r="Q3701" s="29" t="s">
        <v>1982</v>
      </c>
      <c r="R3701" s="30">
        <v>45044</v>
      </c>
      <c r="S3701" s="30">
        <v>45044</v>
      </c>
      <c r="T3701" s="30">
        <v>45103</v>
      </c>
      <c r="U3701" s="30">
        <v>45103</v>
      </c>
      <c r="V3701" s="29" t="s">
        <v>1983</v>
      </c>
      <c r="W3701" s="29" t="s">
        <v>1984</v>
      </c>
      <c r="X3701" s="30">
        <v>43643</v>
      </c>
      <c r="Y3701" s="29" t="s">
        <v>2002</v>
      </c>
    </row>
    <row r="3702" spans="1:25" x14ac:dyDescent="0.25">
      <c r="A3702" s="28" t="s">
        <v>2376</v>
      </c>
      <c r="B3702" s="29" t="s">
        <v>2377</v>
      </c>
      <c r="C3702" s="29" t="s">
        <v>1463</v>
      </c>
      <c r="D3702" s="29" t="s">
        <v>2509</v>
      </c>
      <c r="E3702" s="29" t="s">
        <v>3382</v>
      </c>
      <c r="F3702" s="29" t="s">
        <v>1464</v>
      </c>
      <c r="G3702" s="29" t="s">
        <v>1975</v>
      </c>
      <c r="H3702" s="30">
        <v>43643</v>
      </c>
      <c r="I3702" s="30">
        <v>45322</v>
      </c>
      <c r="J3702" s="30" t="s">
        <v>1921</v>
      </c>
      <c r="K3702" s="29" t="s">
        <v>2378</v>
      </c>
      <c r="L3702" s="29" t="s">
        <v>2379</v>
      </c>
      <c r="M3702" s="29" t="s">
        <v>1978</v>
      </c>
      <c r="N3702" s="29" t="s">
        <v>1992</v>
      </c>
      <c r="O3702" s="29" t="s">
        <v>1993</v>
      </c>
      <c r="P3702" s="29" t="s">
        <v>1981</v>
      </c>
      <c r="Q3702" s="29" t="s">
        <v>1982</v>
      </c>
      <c r="R3702" s="30">
        <v>45431</v>
      </c>
      <c r="S3702" s="30">
        <v>45431</v>
      </c>
      <c r="T3702" s="30">
        <v>45432</v>
      </c>
      <c r="U3702" s="30">
        <v>45432</v>
      </c>
      <c r="V3702" s="29" t="s">
        <v>1983</v>
      </c>
      <c r="W3702" s="29" t="s">
        <v>1984</v>
      </c>
      <c r="X3702" s="30">
        <v>43643</v>
      </c>
      <c r="Y3702" s="29" t="s">
        <v>2002</v>
      </c>
    </row>
    <row r="3703" spans="1:25" x14ac:dyDescent="0.25">
      <c r="A3703" s="28" t="s">
        <v>2376</v>
      </c>
      <c r="B3703" s="29" t="s">
        <v>2377</v>
      </c>
      <c r="C3703" s="29" t="s">
        <v>1463</v>
      </c>
      <c r="D3703" s="29" t="s">
        <v>2509</v>
      </c>
      <c r="E3703" s="29" t="s">
        <v>3382</v>
      </c>
      <c r="F3703" s="29" t="s">
        <v>1464</v>
      </c>
      <c r="G3703" s="29" t="s">
        <v>1975</v>
      </c>
      <c r="H3703" s="30">
        <v>43643</v>
      </c>
      <c r="I3703" s="30">
        <v>45322</v>
      </c>
      <c r="J3703" s="30" t="s">
        <v>1921</v>
      </c>
      <c r="K3703" s="29" t="s">
        <v>2378</v>
      </c>
      <c r="L3703" s="29" t="s">
        <v>2379</v>
      </c>
      <c r="M3703" s="29" t="s">
        <v>1978</v>
      </c>
      <c r="N3703" s="29" t="s">
        <v>1994</v>
      </c>
      <c r="O3703" s="29" t="s">
        <v>1995</v>
      </c>
      <c r="P3703" s="29" t="s">
        <v>1981</v>
      </c>
      <c r="Q3703" s="29" t="s">
        <v>1982</v>
      </c>
      <c r="R3703" s="30">
        <v>45474</v>
      </c>
      <c r="S3703" s="30">
        <v>45474</v>
      </c>
      <c r="T3703" s="30">
        <v>45901</v>
      </c>
      <c r="U3703" s="30"/>
      <c r="V3703" s="29" t="s">
        <v>1983</v>
      </c>
      <c r="W3703" s="29" t="s">
        <v>1984</v>
      </c>
      <c r="X3703" s="30">
        <v>43643</v>
      </c>
      <c r="Y3703" s="29" t="s">
        <v>2002</v>
      </c>
    </row>
    <row r="3704" spans="1:25" x14ac:dyDescent="0.25">
      <c r="A3704" s="28" t="s">
        <v>2376</v>
      </c>
      <c r="B3704" s="29" t="s">
        <v>2377</v>
      </c>
      <c r="C3704" s="29" t="s">
        <v>1463</v>
      </c>
      <c r="D3704" s="29" t="s">
        <v>2509</v>
      </c>
      <c r="E3704" s="29" t="s">
        <v>3382</v>
      </c>
      <c r="F3704" s="29" t="s">
        <v>1464</v>
      </c>
      <c r="G3704" s="29" t="s">
        <v>1975</v>
      </c>
      <c r="H3704" s="30">
        <v>43643</v>
      </c>
      <c r="I3704" s="30">
        <v>45322</v>
      </c>
      <c r="J3704" s="30" t="s">
        <v>1921</v>
      </c>
      <c r="K3704" s="29" t="s">
        <v>2378</v>
      </c>
      <c r="L3704" s="29" t="s">
        <v>2379</v>
      </c>
      <c r="M3704" s="29" t="s">
        <v>1978</v>
      </c>
      <c r="N3704" s="29" t="s">
        <v>1996</v>
      </c>
      <c r="O3704" s="29" t="s">
        <v>1997</v>
      </c>
      <c r="P3704" s="29" t="s">
        <v>1981</v>
      </c>
      <c r="Q3704" s="29" t="s">
        <v>1982</v>
      </c>
      <c r="R3704" s="30">
        <v>45902</v>
      </c>
      <c r="S3704" s="30"/>
      <c r="T3704" s="30">
        <v>45932</v>
      </c>
      <c r="U3704" s="30"/>
      <c r="V3704" s="29" t="s">
        <v>1983</v>
      </c>
      <c r="W3704" s="29" t="s">
        <v>1984</v>
      </c>
      <c r="X3704" s="30">
        <v>43643</v>
      </c>
      <c r="Y3704" s="29" t="s">
        <v>2002</v>
      </c>
    </row>
    <row r="3705" spans="1:25" x14ac:dyDescent="0.25">
      <c r="A3705" s="28" t="s">
        <v>2172</v>
      </c>
      <c r="B3705" s="29" t="s">
        <v>2173</v>
      </c>
      <c r="C3705" s="29" t="s">
        <v>548</v>
      </c>
      <c r="D3705" s="29" t="s">
        <v>2178</v>
      </c>
      <c r="E3705" s="29" t="s">
        <v>549</v>
      </c>
      <c r="F3705" s="29" t="s">
        <v>550</v>
      </c>
      <c r="G3705" s="29" t="s">
        <v>1975</v>
      </c>
      <c r="H3705" s="30">
        <v>43768</v>
      </c>
      <c r="I3705" s="30">
        <v>46053</v>
      </c>
      <c r="J3705" s="30" t="s">
        <v>1921</v>
      </c>
      <c r="K3705" s="29" t="s">
        <v>2175</v>
      </c>
      <c r="L3705" s="29" t="s">
        <v>2176</v>
      </c>
      <c r="M3705" s="29" t="s">
        <v>1978</v>
      </c>
      <c r="N3705" s="29" t="s">
        <v>1979</v>
      </c>
      <c r="O3705" s="29" t="s">
        <v>1980</v>
      </c>
      <c r="P3705" s="29" t="s">
        <v>1981</v>
      </c>
      <c r="Q3705" s="29" t="s">
        <v>1982</v>
      </c>
      <c r="R3705" s="30">
        <v>43768</v>
      </c>
      <c r="S3705" s="30">
        <v>43768</v>
      </c>
      <c r="T3705" s="30">
        <v>43826</v>
      </c>
      <c r="U3705" s="30">
        <v>43826</v>
      </c>
      <c r="V3705" s="29" t="s">
        <v>2000</v>
      </c>
      <c r="W3705" s="29" t="s">
        <v>2001</v>
      </c>
      <c r="X3705" s="30">
        <v>43768</v>
      </c>
      <c r="Y3705" s="29" t="s">
        <v>1985</v>
      </c>
    </row>
    <row r="3706" spans="1:25" x14ac:dyDescent="0.25">
      <c r="A3706" s="28" t="s">
        <v>2172</v>
      </c>
      <c r="B3706" s="29" t="s">
        <v>2173</v>
      </c>
      <c r="C3706" s="29" t="s">
        <v>548</v>
      </c>
      <c r="D3706" s="29" t="s">
        <v>2178</v>
      </c>
      <c r="E3706" s="29" t="s">
        <v>549</v>
      </c>
      <c r="F3706" s="29" t="s">
        <v>550</v>
      </c>
      <c r="G3706" s="29" t="s">
        <v>1975</v>
      </c>
      <c r="H3706" s="30">
        <v>43768</v>
      </c>
      <c r="I3706" s="30">
        <v>46053</v>
      </c>
      <c r="J3706" s="30" t="s">
        <v>1921</v>
      </c>
      <c r="K3706" s="29" t="s">
        <v>2175</v>
      </c>
      <c r="L3706" s="29" t="s">
        <v>2176</v>
      </c>
      <c r="M3706" s="29" t="s">
        <v>1978</v>
      </c>
      <c r="N3706" s="29" t="s">
        <v>1986</v>
      </c>
      <c r="O3706" s="29" t="s">
        <v>1987</v>
      </c>
      <c r="P3706" s="29" t="s">
        <v>1981</v>
      </c>
      <c r="Q3706" s="29" t="s">
        <v>1982</v>
      </c>
      <c r="R3706" s="30">
        <v>43768</v>
      </c>
      <c r="S3706" s="30">
        <v>43768</v>
      </c>
      <c r="T3706" s="30">
        <v>43826</v>
      </c>
      <c r="U3706" s="30">
        <v>43826</v>
      </c>
      <c r="V3706" s="29" t="s">
        <v>2000</v>
      </c>
      <c r="W3706" s="29" t="s">
        <v>2001</v>
      </c>
      <c r="X3706" s="30">
        <v>43768</v>
      </c>
      <c r="Y3706" s="29" t="s">
        <v>1985</v>
      </c>
    </row>
    <row r="3707" spans="1:25" x14ac:dyDescent="0.25">
      <c r="A3707" s="28" t="s">
        <v>2172</v>
      </c>
      <c r="B3707" s="29" t="s">
        <v>2173</v>
      </c>
      <c r="C3707" s="29" t="s">
        <v>548</v>
      </c>
      <c r="D3707" s="29" t="s">
        <v>2178</v>
      </c>
      <c r="E3707" s="29" t="s">
        <v>549</v>
      </c>
      <c r="F3707" s="29" t="s">
        <v>550</v>
      </c>
      <c r="G3707" s="29" t="s">
        <v>1975</v>
      </c>
      <c r="H3707" s="30">
        <v>43768</v>
      </c>
      <c r="I3707" s="30">
        <v>46053</v>
      </c>
      <c r="J3707" s="30" t="s">
        <v>1921</v>
      </c>
      <c r="K3707" s="29" t="s">
        <v>2175</v>
      </c>
      <c r="L3707" s="29" t="s">
        <v>2176</v>
      </c>
      <c r="M3707" s="29" t="s">
        <v>1978</v>
      </c>
      <c r="N3707" s="29" t="s">
        <v>1988</v>
      </c>
      <c r="O3707" s="29" t="s">
        <v>1989</v>
      </c>
      <c r="P3707" s="29" t="s">
        <v>1981</v>
      </c>
      <c r="Q3707" s="29" t="s">
        <v>1982</v>
      </c>
      <c r="R3707" s="30">
        <v>44468</v>
      </c>
      <c r="S3707" s="30">
        <v>44468</v>
      </c>
      <c r="T3707" s="30">
        <v>44751</v>
      </c>
      <c r="U3707" s="30">
        <v>45043</v>
      </c>
      <c r="V3707" s="29" t="s">
        <v>2000</v>
      </c>
      <c r="W3707" s="29" t="s">
        <v>2001</v>
      </c>
      <c r="X3707" s="30">
        <v>43768</v>
      </c>
      <c r="Y3707" s="29" t="s">
        <v>1985</v>
      </c>
    </row>
    <row r="3708" spans="1:25" x14ac:dyDescent="0.25">
      <c r="A3708" s="28" t="s">
        <v>2172</v>
      </c>
      <c r="B3708" s="29" t="s">
        <v>2173</v>
      </c>
      <c r="C3708" s="29" t="s">
        <v>548</v>
      </c>
      <c r="D3708" s="29" t="s">
        <v>2178</v>
      </c>
      <c r="E3708" s="29" t="s">
        <v>549</v>
      </c>
      <c r="F3708" s="29" t="s">
        <v>550</v>
      </c>
      <c r="G3708" s="29" t="s">
        <v>1975</v>
      </c>
      <c r="H3708" s="30">
        <v>43768</v>
      </c>
      <c r="I3708" s="30">
        <v>46053</v>
      </c>
      <c r="J3708" s="30" t="s">
        <v>1921</v>
      </c>
      <c r="K3708" s="29" t="s">
        <v>2175</v>
      </c>
      <c r="L3708" s="29" t="s">
        <v>2176</v>
      </c>
      <c r="M3708" s="29" t="s">
        <v>1978</v>
      </c>
      <c r="N3708" s="29" t="s">
        <v>1990</v>
      </c>
      <c r="O3708" s="29" t="s">
        <v>1991</v>
      </c>
      <c r="P3708" s="29" t="s">
        <v>1981</v>
      </c>
      <c r="Q3708" s="29" t="s">
        <v>1982</v>
      </c>
      <c r="R3708" s="30">
        <v>45050</v>
      </c>
      <c r="S3708" s="30">
        <v>44468</v>
      </c>
      <c r="T3708" s="30">
        <v>45275</v>
      </c>
      <c r="U3708" s="30">
        <v>45261</v>
      </c>
      <c r="V3708" s="29" t="s">
        <v>2000</v>
      </c>
      <c r="W3708" s="29" t="s">
        <v>2001</v>
      </c>
      <c r="X3708" s="30">
        <v>43768</v>
      </c>
      <c r="Y3708" s="29" t="s">
        <v>1985</v>
      </c>
    </row>
    <row r="3709" spans="1:25" x14ac:dyDescent="0.25">
      <c r="A3709" s="28" t="s">
        <v>2172</v>
      </c>
      <c r="B3709" s="29" t="s">
        <v>2173</v>
      </c>
      <c r="C3709" s="29" t="s">
        <v>548</v>
      </c>
      <c r="D3709" s="29" t="s">
        <v>2178</v>
      </c>
      <c r="E3709" s="29" t="s">
        <v>549</v>
      </c>
      <c r="F3709" s="29" t="s">
        <v>550</v>
      </c>
      <c r="G3709" s="29" t="s">
        <v>1975</v>
      </c>
      <c r="H3709" s="30">
        <v>43768</v>
      </c>
      <c r="I3709" s="30">
        <v>46053</v>
      </c>
      <c r="J3709" s="30" t="s">
        <v>1921</v>
      </c>
      <c r="K3709" s="29" t="s">
        <v>2175</v>
      </c>
      <c r="L3709" s="29" t="s">
        <v>2176</v>
      </c>
      <c r="M3709" s="29" t="s">
        <v>1978</v>
      </c>
      <c r="N3709" s="29" t="s">
        <v>1992</v>
      </c>
      <c r="O3709" s="29" t="s">
        <v>1993</v>
      </c>
      <c r="P3709" s="29" t="s">
        <v>1981</v>
      </c>
      <c r="Q3709" s="29" t="s">
        <v>1982</v>
      </c>
      <c r="R3709" s="30">
        <v>45672</v>
      </c>
      <c r="S3709" s="30"/>
      <c r="T3709" s="30">
        <v>45687</v>
      </c>
      <c r="U3709" s="30"/>
      <c r="V3709" s="29" t="s">
        <v>2000</v>
      </c>
      <c r="W3709" s="29" t="s">
        <v>2001</v>
      </c>
      <c r="X3709" s="30">
        <v>43768</v>
      </c>
      <c r="Y3709" s="29" t="s">
        <v>1985</v>
      </c>
    </row>
    <row r="3710" spans="1:25" x14ac:dyDescent="0.25">
      <c r="A3710" s="28" t="s">
        <v>2172</v>
      </c>
      <c r="B3710" s="29" t="s">
        <v>2173</v>
      </c>
      <c r="C3710" s="29" t="s">
        <v>548</v>
      </c>
      <c r="D3710" s="29" t="s">
        <v>2178</v>
      </c>
      <c r="E3710" s="29" t="s">
        <v>549</v>
      </c>
      <c r="F3710" s="29" t="s">
        <v>550</v>
      </c>
      <c r="G3710" s="29" t="s">
        <v>1975</v>
      </c>
      <c r="H3710" s="30">
        <v>43768</v>
      </c>
      <c r="I3710" s="30">
        <v>46053</v>
      </c>
      <c r="J3710" s="30" t="s">
        <v>1921</v>
      </c>
      <c r="K3710" s="29" t="s">
        <v>2175</v>
      </c>
      <c r="L3710" s="29" t="s">
        <v>2176</v>
      </c>
      <c r="M3710" s="29" t="s">
        <v>1978</v>
      </c>
      <c r="N3710" s="29" t="s">
        <v>1994</v>
      </c>
      <c r="O3710" s="29" t="s">
        <v>1995</v>
      </c>
      <c r="P3710" s="29" t="s">
        <v>1981</v>
      </c>
      <c r="Q3710" s="29" t="s">
        <v>1982</v>
      </c>
      <c r="R3710" s="30">
        <v>45688</v>
      </c>
      <c r="S3710" s="30"/>
      <c r="T3710" s="30">
        <v>46022</v>
      </c>
      <c r="U3710" s="30"/>
      <c r="V3710" s="29" t="s">
        <v>2000</v>
      </c>
      <c r="W3710" s="29" t="s">
        <v>2001</v>
      </c>
      <c r="X3710" s="30">
        <v>43768</v>
      </c>
      <c r="Y3710" s="29" t="s">
        <v>1985</v>
      </c>
    </row>
    <row r="3711" spans="1:25" x14ac:dyDescent="0.25">
      <c r="A3711" s="28" t="s">
        <v>2172</v>
      </c>
      <c r="B3711" s="29" t="s">
        <v>2173</v>
      </c>
      <c r="C3711" s="29" t="s">
        <v>548</v>
      </c>
      <c r="D3711" s="29" t="s">
        <v>2178</v>
      </c>
      <c r="E3711" s="29" t="s">
        <v>549</v>
      </c>
      <c r="F3711" s="29" t="s">
        <v>550</v>
      </c>
      <c r="G3711" s="29" t="s">
        <v>1975</v>
      </c>
      <c r="H3711" s="30">
        <v>43768</v>
      </c>
      <c r="I3711" s="30">
        <v>46053</v>
      </c>
      <c r="J3711" s="30" t="s">
        <v>1921</v>
      </c>
      <c r="K3711" s="29" t="s">
        <v>2175</v>
      </c>
      <c r="L3711" s="29" t="s">
        <v>2176</v>
      </c>
      <c r="M3711" s="29" t="s">
        <v>1978</v>
      </c>
      <c r="N3711" s="29" t="s">
        <v>1996</v>
      </c>
      <c r="O3711" s="29" t="s">
        <v>1997</v>
      </c>
      <c r="P3711" s="29" t="s">
        <v>1981</v>
      </c>
      <c r="Q3711" s="29" t="s">
        <v>1982</v>
      </c>
      <c r="R3711" s="30">
        <v>45688</v>
      </c>
      <c r="S3711" s="30"/>
      <c r="T3711" s="30">
        <v>46022</v>
      </c>
      <c r="U3711" s="30"/>
      <c r="V3711" s="29" t="s">
        <v>2000</v>
      </c>
      <c r="W3711" s="29" t="s">
        <v>2001</v>
      </c>
      <c r="X3711" s="30">
        <v>43768</v>
      </c>
      <c r="Y3711" s="29" t="s">
        <v>1985</v>
      </c>
    </row>
    <row r="3712" spans="1:25" x14ac:dyDescent="0.25">
      <c r="A3712" s="28" t="s">
        <v>2172</v>
      </c>
      <c r="B3712" s="29" t="s">
        <v>2173</v>
      </c>
      <c r="C3712" s="29" t="s">
        <v>545</v>
      </c>
      <c r="D3712" s="29" t="s">
        <v>2177</v>
      </c>
      <c r="E3712" s="29" t="s">
        <v>546</v>
      </c>
      <c r="F3712" s="29" t="s">
        <v>547</v>
      </c>
      <c r="G3712" s="29" t="s">
        <v>1975</v>
      </c>
      <c r="H3712" s="30">
        <v>43748</v>
      </c>
      <c r="I3712" s="30">
        <v>46022</v>
      </c>
      <c r="J3712" s="30" t="s">
        <v>1921</v>
      </c>
      <c r="K3712" s="29" t="s">
        <v>2175</v>
      </c>
      <c r="L3712" s="29" t="s">
        <v>2176</v>
      </c>
      <c r="M3712" s="29" t="s">
        <v>1978</v>
      </c>
      <c r="N3712" s="29" t="s">
        <v>1979</v>
      </c>
      <c r="O3712" s="29" t="s">
        <v>1980</v>
      </c>
      <c r="P3712" s="29" t="s">
        <v>1981</v>
      </c>
      <c r="Q3712" s="29" t="s">
        <v>1982</v>
      </c>
      <c r="R3712" s="30">
        <v>43748</v>
      </c>
      <c r="S3712" s="30">
        <v>43748</v>
      </c>
      <c r="T3712" s="30">
        <v>43826</v>
      </c>
      <c r="U3712" s="30">
        <v>43826</v>
      </c>
      <c r="V3712" s="29" t="s">
        <v>1983</v>
      </c>
      <c r="W3712" s="29" t="s">
        <v>1984</v>
      </c>
      <c r="X3712" s="30">
        <v>43748</v>
      </c>
      <c r="Y3712" s="29" t="s">
        <v>2002</v>
      </c>
    </row>
    <row r="3713" spans="1:25" x14ac:dyDescent="0.25">
      <c r="A3713" s="28" t="s">
        <v>2172</v>
      </c>
      <c r="B3713" s="29" t="s">
        <v>2173</v>
      </c>
      <c r="C3713" s="29" t="s">
        <v>545</v>
      </c>
      <c r="D3713" s="29" t="s">
        <v>2177</v>
      </c>
      <c r="E3713" s="29" t="s">
        <v>546</v>
      </c>
      <c r="F3713" s="29" t="s">
        <v>547</v>
      </c>
      <c r="G3713" s="29" t="s">
        <v>1975</v>
      </c>
      <c r="H3713" s="30">
        <v>43748</v>
      </c>
      <c r="I3713" s="30">
        <v>46022</v>
      </c>
      <c r="J3713" s="30" t="s">
        <v>1921</v>
      </c>
      <c r="K3713" s="29" t="s">
        <v>2175</v>
      </c>
      <c r="L3713" s="29" t="s">
        <v>2176</v>
      </c>
      <c r="M3713" s="29" t="s">
        <v>1978</v>
      </c>
      <c r="N3713" s="29" t="s">
        <v>1986</v>
      </c>
      <c r="O3713" s="29" t="s">
        <v>1987</v>
      </c>
      <c r="P3713" s="29" t="s">
        <v>1981</v>
      </c>
      <c r="Q3713" s="29" t="s">
        <v>1982</v>
      </c>
      <c r="R3713" s="30">
        <v>43748</v>
      </c>
      <c r="S3713" s="30">
        <v>43748</v>
      </c>
      <c r="T3713" s="30">
        <v>43826</v>
      </c>
      <c r="U3713" s="30">
        <v>43826</v>
      </c>
      <c r="V3713" s="29" t="s">
        <v>1983</v>
      </c>
      <c r="W3713" s="29" t="s">
        <v>1984</v>
      </c>
      <c r="X3713" s="30">
        <v>43748</v>
      </c>
      <c r="Y3713" s="29" t="s">
        <v>2002</v>
      </c>
    </row>
    <row r="3714" spans="1:25" x14ac:dyDescent="0.25">
      <c r="A3714" s="28" t="s">
        <v>2172</v>
      </c>
      <c r="B3714" s="29" t="s">
        <v>2173</v>
      </c>
      <c r="C3714" s="29" t="s">
        <v>545</v>
      </c>
      <c r="D3714" s="29" t="s">
        <v>2177</v>
      </c>
      <c r="E3714" s="29" t="s">
        <v>546</v>
      </c>
      <c r="F3714" s="29" t="s">
        <v>547</v>
      </c>
      <c r="G3714" s="29" t="s">
        <v>1975</v>
      </c>
      <c r="H3714" s="30">
        <v>43748</v>
      </c>
      <c r="I3714" s="30">
        <v>46022</v>
      </c>
      <c r="J3714" s="30" t="s">
        <v>1921</v>
      </c>
      <c r="K3714" s="29" t="s">
        <v>2175</v>
      </c>
      <c r="L3714" s="29" t="s">
        <v>2176</v>
      </c>
      <c r="M3714" s="29" t="s">
        <v>1978</v>
      </c>
      <c r="N3714" s="29" t="s">
        <v>1988</v>
      </c>
      <c r="O3714" s="29" t="s">
        <v>1989</v>
      </c>
      <c r="P3714" s="29" t="s">
        <v>1981</v>
      </c>
      <c r="Q3714" s="29" t="s">
        <v>1982</v>
      </c>
      <c r="R3714" s="30">
        <v>44365</v>
      </c>
      <c r="S3714" s="30">
        <v>44365</v>
      </c>
      <c r="T3714" s="30">
        <v>44896</v>
      </c>
      <c r="U3714" s="30">
        <v>45016</v>
      </c>
      <c r="V3714" s="29" t="s">
        <v>1983</v>
      </c>
      <c r="W3714" s="29" t="s">
        <v>1984</v>
      </c>
      <c r="X3714" s="30">
        <v>43748</v>
      </c>
      <c r="Y3714" s="29" t="s">
        <v>2002</v>
      </c>
    </row>
    <row r="3715" spans="1:25" x14ac:dyDescent="0.25">
      <c r="A3715" s="28" t="s">
        <v>2172</v>
      </c>
      <c r="B3715" s="29" t="s">
        <v>2173</v>
      </c>
      <c r="C3715" s="29" t="s">
        <v>545</v>
      </c>
      <c r="D3715" s="29" t="s">
        <v>2177</v>
      </c>
      <c r="E3715" s="29" t="s">
        <v>546</v>
      </c>
      <c r="F3715" s="29" t="s">
        <v>547</v>
      </c>
      <c r="G3715" s="29" t="s">
        <v>1975</v>
      </c>
      <c r="H3715" s="30">
        <v>43748</v>
      </c>
      <c r="I3715" s="30">
        <v>46022</v>
      </c>
      <c r="J3715" s="30" t="s">
        <v>1921</v>
      </c>
      <c r="K3715" s="29" t="s">
        <v>2175</v>
      </c>
      <c r="L3715" s="29" t="s">
        <v>2176</v>
      </c>
      <c r="M3715" s="29" t="s">
        <v>1978</v>
      </c>
      <c r="N3715" s="29" t="s">
        <v>1990</v>
      </c>
      <c r="O3715" s="29" t="s">
        <v>1991</v>
      </c>
      <c r="P3715" s="29" t="s">
        <v>1981</v>
      </c>
      <c r="Q3715" s="29" t="s">
        <v>1982</v>
      </c>
      <c r="R3715" s="30">
        <v>44365</v>
      </c>
      <c r="S3715" s="30">
        <v>44365</v>
      </c>
      <c r="T3715" s="30">
        <v>44896</v>
      </c>
      <c r="U3715" s="30">
        <v>45016</v>
      </c>
      <c r="V3715" s="29" t="s">
        <v>1983</v>
      </c>
      <c r="W3715" s="29" t="s">
        <v>1984</v>
      </c>
      <c r="X3715" s="30">
        <v>43748</v>
      </c>
      <c r="Y3715" s="29" t="s">
        <v>2002</v>
      </c>
    </row>
    <row r="3716" spans="1:25" x14ac:dyDescent="0.25">
      <c r="A3716" s="28" t="s">
        <v>2172</v>
      </c>
      <c r="B3716" s="29" t="s">
        <v>2173</v>
      </c>
      <c r="C3716" s="29" t="s">
        <v>545</v>
      </c>
      <c r="D3716" s="29" t="s">
        <v>2177</v>
      </c>
      <c r="E3716" s="29" t="s">
        <v>546</v>
      </c>
      <c r="F3716" s="29" t="s">
        <v>547</v>
      </c>
      <c r="G3716" s="29" t="s">
        <v>1975</v>
      </c>
      <c r="H3716" s="30">
        <v>43748</v>
      </c>
      <c r="I3716" s="30">
        <v>46022</v>
      </c>
      <c r="J3716" s="30" t="s">
        <v>1921</v>
      </c>
      <c r="K3716" s="29" t="s">
        <v>2175</v>
      </c>
      <c r="L3716" s="29" t="s">
        <v>2176</v>
      </c>
      <c r="M3716" s="29" t="s">
        <v>1978</v>
      </c>
      <c r="N3716" s="29" t="s">
        <v>1992</v>
      </c>
      <c r="O3716" s="29" t="s">
        <v>1993</v>
      </c>
      <c r="P3716" s="29" t="s">
        <v>1981</v>
      </c>
      <c r="Q3716" s="29" t="s">
        <v>1982</v>
      </c>
      <c r="R3716" s="30">
        <v>45170</v>
      </c>
      <c r="S3716" s="30">
        <v>45061</v>
      </c>
      <c r="T3716" s="30">
        <v>45170</v>
      </c>
      <c r="U3716" s="30">
        <v>45135</v>
      </c>
      <c r="V3716" s="29" t="s">
        <v>1983</v>
      </c>
      <c r="W3716" s="29" t="s">
        <v>1984</v>
      </c>
      <c r="X3716" s="30">
        <v>43748</v>
      </c>
      <c r="Y3716" s="29" t="s">
        <v>2002</v>
      </c>
    </row>
    <row r="3717" spans="1:25" x14ac:dyDescent="0.25">
      <c r="A3717" s="28" t="s">
        <v>2172</v>
      </c>
      <c r="B3717" s="29" t="s">
        <v>2173</v>
      </c>
      <c r="C3717" s="29" t="s">
        <v>545</v>
      </c>
      <c r="D3717" s="29" t="s">
        <v>2177</v>
      </c>
      <c r="E3717" s="29" t="s">
        <v>546</v>
      </c>
      <c r="F3717" s="29" t="s">
        <v>547</v>
      </c>
      <c r="G3717" s="29" t="s">
        <v>1975</v>
      </c>
      <c r="H3717" s="30">
        <v>43748</v>
      </c>
      <c r="I3717" s="30">
        <v>46022</v>
      </c>
      <c r="J3717" s="30" t="s">
        <v>1921</v>
      </c>
      <c r="K3717" s="29" t="s">
        <v>2175</v>
      </c>
      <c r="L3717" s="29" t="s">
        <v>2176</v>
      </c>
      <c r="M3717" s="29" t="s">
        <v>1978</v>
      </c>
      <c r="N3717" s="29" t="s">
        <v>1994</v>
      </c>
      <c r="O3717" s="29" t="s">
        <v>1995</v>
      </c>
      <c r="P3717" s="29" t="s">
        <v>1981</v>
      </c>
      <c r="Q3717" s="29" t="s">
        <v>1982</v>
      </c>
      <c r="R3717" s="30">
        <v>45261</v>
      </c>
      <c r="S3717" s="30">
        <v>45135</v>
      </c>
      <c r="T3717" s="30">
        <v>45917</v>
      </c>
      <c r="U3717" s="30"/>
      <c r="V3717" s="29" t="s">
        <v>1983</v>
      </c>
      <c r="W3717" s="29" t="s">
        <v>1984</v>
      </c>
      <c r="X3717" s="30">
        <v>43748</v>
      </c>
      <c r="Y3717" s="29" t="s">
        <v>2002</v>
      </c>
    </row>
    <row r="3718" spans="1:25" x14ac:dyDescent="0.25">
      <c r="A3718" s="28" t="s">
        <v>2172</v>
      </c>
      <c r="B3718" s="29" t="s">
        <v>2173</v>
      </c>
      <c r="C3718" s="29" t="s">
        <v>545</v>
      </c>
      <c r="D3718" s="29" t="s">
        <v>2177</v>
      </c>
      <c r="E3718" s="29" t="s">
        <v>546</v>
      </c>
      <c r="F3718" s="29" t="s">
        <v>547</v>
      </c>
      <c r="G3718" s="29" t="s">
        <v>1975</v>
      </c>
      <c r="H3718" s="30">
        <v>43748</v>
      </c>
      <c r="I3718" s="30">
        <v>46022</v>
      </c>
      <c r="J3718" s="30" t="s">
        <v>1921</v>
      </c>
      <c r="K3718" s="29" t="s">
        <v>2175</v>
      </c>
      <c r="L3718" s="29" t="s">
        <v>2176</v>
      </c>
      <c r="M3718" s="29" t="s">
        <v>1978</v>
      </c>
      <c r="N3718" s="29" t="s">
        <v>1996</v>
      </c>
      <c r="O3718" s="29" t="s">
        <v>1997</v>
      </c>
      <c r="P3718" s="29" t="s">
        <v>1981</v>
      </c>
      <c r="Q3718" s="29" t="s">
        <v>1982</v>
      </c>
      <c r="R3718" s="30">
        <v>46008</v>
      </c>
      <c r="S3718" s="30"/>
      <c r="T3718" s="30">
        <v>46098</v>
      </c>
      <c r="U3718" s="30"/>
      <c r="V3718" s="29" t="s">
        <v>1983</v>
      </c>
      <c r="W3718" s="29" t="s">
        <v>1984</v>
      </c>
      <c r="X3718" s="30">
        <v>43748</v>
      </c>
      <c r="Y3718" s="29" t="s">
        <v>2002</v>
      </c>
    </row>
    <row r="3719" spans="1:25" x14ac:dyDescent="0.25">
      <c r="A3719" s="28" t="s">
        <v>2172</v>
      </c>
      <c r="B3719" s="29" t="s">
        <v>2173</v>
      </c>
      <c r="C3719" s="29" t="s">
        <v>542</v>
      </c>
      <c r="D3719" s="29" t="s">
        <v>2174</v>
      </c>
      <c r="E3719" s="29" t="s">
        <v>543</v>
      </c>
      <c r="F3719" s="29" t="s">
        <v>544</v>
      </c>
      <c r="G3719" s="29" t="s">
        <v>1975</v>
      </c>
      <c r="H3719" s="30">
        <v>43509</v>
      </c>
      <c r="I3719" s="30">
        <v>46022</v>
      </c>
      <c r="J3719" s="30" t="s">
        <v>1921</v>
      </c>
      <c r="K3719" s="29" t="s">
        <v>2175</v>
      </c>
      <c r="L3719" s="29" t="s">
        <v>2176</v>
      </c>
      <c r="M3719" s="29" t="s">
        <v>1978</v>
      </c>
      <c r="N3719" s="29" t="s">
        <v>1979</v>
      </c>
      <c r="O3719" s="29" t="s">
        <v>1980</v>
      </c>
      <c r="P3719" s="29" t="s">
        <v>1981</v>
      </c>
      <c r="Q3719" s="29" t="s">
        <v>1982</v>
      </c>
      <c r="R3719" s="30">
        <v>43509</v>
      </c>
      <c r="S3719" s="30">
        <v>43509</v>
      </c>
      <c r="T3719" s="30">
        <v>43567</v>
      </c>
      <c r="U3719" s="30">
        <v>43567</v>
      </c>
      <c r="V3719" s="29" t="s">
        <v>1983</v>
      </c>
      <c r="W3719" s="29" t="s">
        <v>1984</v>
      </c>
      <c r="X3719" s="30">
        <v>43753</v>
      </c>
      <c r="Y3719" s="29" t="s">
        <v>1985</v>
      </c>
    </row>
    <row r="3720" spans="1:25" x14ac:dyDescent="0.25">
      <c r="A3720" s="28" t="s">
        <v>2172</v>
      </c>
      <c r="B3720" s="29" t="s">
        <v>2173</v>
      </c>
      <c r="C3720" s="29" t="s">
        <v>542</v>
      </c>
      <c r="D3720" s="29" t="s">
        <v>2174</v>
      </c>
      <c r="E3720" s="29" t="s">
        <v>543</v>
      </c>
      <c r="F3720" s="29" t="s">
        <v>544</v>
      </c>
      <c r="G3720" s="29" t="s">
        <v>1975</v>
      </c>
      <c r="H3720" s="30">
        <v>43509</v>
      </c>
      <c r="I3720" s="30">
        <v>46022</v>
      </c>
      <c r="J3720" s="30" t="s">
        <v>1921</v>
      </c>
      <c r="K3720" s="29" t="s">
        <v>2175</v>
      </c>
      <c r="L3720" s="29" t="s">
        <v>2176</v>
      </c>
      <c r="M3720" s="29" t="s">
        <v>1978</v>
      </c>
      <c r="N3720" s="29" t="s">
        <v>1986</v>
      </c>
      <c r="O3720" s="29" t="s">
        <v>1987</v>
      </c>
      <c r="P3720" s="29" t="s">
        <v>1981</v>
      </c>
      <c r="Q3720" s="29" t="s">
        <v>1982</v>
      </c>
      <c r="R3720" s="30">
        <v>43568</v>
      </c>
      <c r="S3720" s="30">
        <v>43568</v>
      </c>
      <c r="T3720" s="30">
        <v>43826</v>
      </c>
      <c r="U3720" s="30">
        <v>43826</v>
      </c>
      <c r="V3720" s="29" t="s">
        <v>1983</v>
      </c>
      <c r="W3720" s="29" t="s">
        <v>1984</v>
      </c>
      <c r="X3720" s="30">
        <v>43753</v>
      </c>
      <c r="Y3720" s="29" t="s">
        <v>1985</v>
      </c>
    </row>
    <row r="3721" spans="1:25" x14ac:dyDescent="0.25">
      <c r="A3721" s="28" t="s">
        <v>2172</v>
      </c>
      <c r="B3721" s="29" t="s">
        <v>2173</v>
      </c>
      <c r="C3721" s="29" t="s">
        <v>542</v>
      </c>
      <c r="D3721" s="29" t="s">
        <v>2174</v>
      </c>
      <c r="E3721" s="29" t="s">
        <v>543</v>
      </c>
      <c r="F3721" s="29" t="s">
        <v>544</v>
      </c>
      <c r="G3721" s="29" t="s">
        <v>1975</v>
      </c>
      <c r="H3721" s="30">
        <v>43509</v>
      </c>
      <c r="I3721" s="30">
        <v>46022</v>
      </c>
      <c r="J3721" s="30" t="s">
        <v>1921</v>
      </c>
      <c r="K3721" s="29" t="s">
        <v>2175</v>
      </c>
      <c r="L3721" s="29" t="s">
        <v>2176</v>
      </c>
      <c r="M3721" s="29" t="s">
        <v>1978</v>
      </c>
      <c r="N3721" s="29" t="s">
        <v>1988</v>
      </c>
      <c r="O3721" s="29" t="s">
        <v>1989</v>
      </c>
      <c r="P3721" s="29" t="s">
        <v>1981</v>
      </c>
      <c r="Q3721" s="29" t="s">
        <v>1982</v>
      </c>
      <c r="R3721" s="30">
        <v>44544</v>
      </c>
      <c r="S3721" s="30">
        <v>44544</v>
      </c>
      <c r="T3721" s="30">
        <v>44699</v>
      </c>
      <c r="U3721" s="30">
        <v>44699</v>
      </c>
      <c r="V3721" s="29" t="s">
        <v>1983</v>
      </c>
      <c r="W3721" s="29" t="s">
        <v>1984</v>
      </c>
      <c r="X3721" s="30">
        <v>43753</v>
      </c>
      <c r="Y3721" s="29" t="s">
        <v>1985</v>
      </c>
    </row>
    <row r="3722" spans="1:25" x14ac:dyDescent="0.25">
      <c r="A3722" s="28" t="s">
        <v>2172</v>
      </c>
      <c r="B3722" s="29" t="s">
        <v>2173</v>
      </c>
      <c r="C3722" s="29" t="s">
        <v>542</v>
      </c>
      <c r="D3722" s="29" t="s">
        <v>2174</v>
      </c>
      <c r="E3722" s="29" t="s">
        <v>543</v>
      </c>
      <c r="F3722" s="29" t="s">
        <v>544</v>
      </c>
      <c r="G3722" s="29" t="s">
        <v>1975</v>
      </c>
      <c r="H3722" s="30">
        <v>43509</v>
      </c>
      <c r="I3722" s="30">
        <v>46022</v>
      </c>
      <c r="J3722" s="30" t="s">
        <v>1921</v>
      </c>
      <c r="K3722" s="29" t="s">
        <v>2175</v>
      </c>
      <c r="L3722" s="29" t="s">
        <v>2176</v>
      </c>
      <c r="M3722" s="29" t="s">
        <v>1978</v>
      </c>
      <c r="N3722" s="29" t="s">
        <v>1990</v>
      </c>
      <c r="O3722" s="29" t="s">
        <v>1991</v>
      </c>
      <c r="P3722" s="29" t="s">
        <v>1981</v>
      </c>
      <c r="Q3722" s="29" t="s">
        <v>1982</v>
      </c>
      <c r="R3722" s="30">
        <v>44544</v>
      </c>
      <c r="S3722" s="30">
        <v>44544</v>
      </c>
      <c r="T3722" s="30">
        <v>45138</v>
      </c>
      <c r="U3722" s="30">
        <v>45145</v>
      </c>
      <c r="V3722" s="29" t="s">
        <v>1983</v>
      </c>
      <c r="W3722" s="29" t="s">
        <v>1984</v>
      </c>
      <c r="X3722" s="30">
        <v>43753</v>
      </c>
      <c r="Y3722" s="29" t="s">
        <v>1985</v>
      </c>
    </row>
    <row r="3723" spans="1:25" x14ac:dyDescent="0.25">
      <c r="A3723" s="28" t="s">
        <v>2172</v>
      </c>
      <c r="B3723" s="29" t="s">
        <v>2173</v>
      </c>
      <c r="C3723" s="29" t="s">
        <v>542</v>
      </c>
      <c r="D3723" s="29" t="s">
        <v>2174</v>
      </c>
      <c r="E3723" s="29" t="s">
        <v>543</v>
      </c>
      <c r="F3723" s="29" t="s">
        <v>544</v>
      </c>
      <c r="G3723" s="29" t="s">
        <v>1975</v>
      </c>
      <c r="H3723" s="30">
        <v>43509</v>
      </c>
      <c r="I3723" s="30">
        <v>46022</v>
      </c>
      <c r="J3723" s="30" t="s">
        <v>1921</v>
      </c>
      <c r="K3723" s="29" t="s">
        <v>2175</v>
      </c>
      <c r="L3723" s="29" t="s">
        <v>2176</v>
      </c>
      <c r="M3723" s="29" t="s">
        <v>1978</v>
      </c>
      <c r="N3723" s="29" t="s">
        <v>1992</v>
      </c>
      <c r="O3723" s="29" t="s">
        <v>1993</v>
      </c>
      <c r="P3723" s="29" t="s">
        <v>1981</v>
      </c>
      <c r="Q3723" s="29" t="s">
        <v>1982</v>
      </c>
      <c r="R3723" s="30">
        <v>45782</v>
      </c>
      <c r="S3723" s="30"/>
      <c r="T3723" s="30">
        <v>45782</v>
      </c>
      <c r="U3723" s="30"/>
      <c r="V3723" s="29" t="s">
        <v>1983</v>
      </c>
      <c r="W3723" s="29" t="s">
        <v>1984</v>
      </c>
      <c r="X3723" s="30">
        <v>43753</v>
      </c>
      <c r="Y3723" s="29" t="s">
        <v>1985</v>
      </c>
    </row>
    <row r="3724" spans="1:25" x14ac:dyDescent="0.25">
      <c r="A3724" s="28" t="s">
        <v>2172</v>
      </c>
      <c r="B3724" s="29" t="s">
        <v>2173</v>
      </c>
      <c r="C3724" s="29" t="s">
        <v>542</v>
      </c>
      <c r="D3724" s="29" t="s">
        <v>2174</v>
      </c>
      <c r="E3724" s="29" t="s">
        <v>543</v>
      </c>
      <c r="F3724" s="29" t="s">
        <v>544</v>
      </c>
      <c r="G3724" s="29" t="s">
        <v>1975</v>
      </c>
      <c r="H3724" s="30">
        <v>43509</v>
      </c>
      <c r="I3724" s="30">
        <v>46022</v>
      </c>
      <c r="J3724" s="30" t="s">
        <v>1921</v>
      </c>
      <c r="K3724" s="29" t="s">
        <v>2175</v>
      </c>
      <c r="L3724" s="29" t="s">
        <v>2176</v>
      </c>
      <c r="M3724" s="29" t="s">
        <v>1978</v>
      </c>
      <c r="N3724" s="29" t="s">
        <v>1994</v>
      </c>
      <c r="O3724" s="29" t="s">
        <v>1995</v>
      </c>
      <c r="P3724" s="29" t="s">
        <v>1981</v>
      </c>
      <c r="Q3724" s="29" t="s">
        <v>1982</v>
      </c>
      <c r="R3724" s="30">
        <v>45809</v>
      </c>
      <c r="S3724" s="30"/>
      <c r="T3724" s="30">
        <v>46539</v>
      </c>
      <c r="U3724" s="30"/>
      <c r="V3724" s="29" t="s">
        <v>1983</v>
      </c>
      <c r="W3724" s="29" t="s">
        <v>1984</v>
      </c>
      <c r="X3724" s="30">
        <v>43753</v>
      </c>
      <c r="Y3724" s="29" t="s">
        <v>1985</v>
      </c>
    </row>
    <row r="3725" spans="1:25" x14ac:dyDescent="0.25">
      <c r="A3725" s="28" t="s">
        <v>2172</v>
      </c>
      <c r="B3725" s="29" t="s">
        <v>2173</v>
      </c>
      <c r="C3725" s="29" t="s">
        <v>542</v>
      </c>
      <c r="D3725" s="29" t="s">
        <v>2174</v>
      </c>
      <c r="E3725" s="29" t="s">
        <v>543</v>
      </c>
      <c r="F3725" s="29" t="s">
        <v>544</v>
      </c>
      <c r="G3725" s="29" t="s">
        <v>1975</v>
      </c>
      <c r="H3725" s="30">
        <v>43509</v>
      </c>
      <c r="I3725" s="30">
        <v>46022</v>
      </c>
      <c r="J3725" s="30" t="s">
        <v>1921</v>
      </c>
      <c r="K3725" s="29" t="s">
        <v>2175</v>
      </c>
      <c r="L3725" s="29" t="s">
        <v>2176</v>
      </c>
      <c r="M3725" s="29" t="s">
        <v>1978</v>
      </c>
      <c r="N3725" s="29" t="s">
        <v>1996</v>
      </c>
      <c r="O3725" s="29" t="s">
        <v>1997</v>
      </c>
      <c r="P3725" s="29" t="s">
        <v>1981</v>
      </c>
      <c r="Q3725" s="29" t="s">
        <v>1982</v>
      </c>
      <c r="R3725" s="30">
        <v>46631</v>
      </c>
      <c r="S3725" s="30"/>
      <c r="T3725" s="30">
        <v>46631</v>
      </c>
      <c r="U3725" s="30"/>
      <c r="V3725" s="29" t="s">
        <v>1983</v>
      </c>
      <c r="W3725" s="29" t="s">
        <v>1984</v>
      </c>
      <c r="X3725" s="30">
        <v>43753</v>
      </c>
      <c r="Y3725" s="29" t="s">
        <v>1985</v>
      </c>
    </row>
    <row r="3726" spans="1:25" x14ac:dyDescent="0.25">
      <c r="A3726" s="28" t="s">
        <v>2172</v>
      </c>
      <c r="B3726" s="29" t="s">
        <v>2173</v>
      </c>
      <c r="C3726" s="29" t="s">
        <v>554</v>
      </c>
      <c r="D3726" s="29" t="s">
        <v>2180</v>
      </c>
      <c r="E3726" s="29" t="s">
        <v>555</v>
      </c>
      <c r="F3726" s="29" t="s">
        <v>556</v>
      </c>
      <c r="G3726" s="29" t="s">
        <v>1975</v>
      </c>
      <c r="H3726" s="30">
        <v>43844</v>
      </c>
      <c r="I3726" s="30">
        <v>46113</v>
      </c>
      <c r="J3726" s="30" t="s">
        <v>1921</v>
      </c>
      <c r="K3726" s="29" t="s">
        <v>2175</v>
      </c>
      <c r="L3726" s="29" t="s">
        <v>2176</v>
      </c>
      <c r="M3726" s="29" t="s">
        <v>1978</v>
      </c>
      <c r="N3726" s="29" t="s">
        <v>1979</v>
      </c>
      <c r="O3726" s="29" t="s">
        <v>1980</v>
      </c>
      <c r="P3726" s="29" t="s">
        <v>1981</v>
      </c>
      <c r="Q3726" s="29" t="s">
        <v>1982</v>
      </c>
      <c r="R3726" s="30">
        <v>43844</v>
      </c>
      <c r="S3726" s="30">
        <v>43844</v>
      </c>
      <c r="T3726" s="30">
        <v>43844</v>
      </c>
      <c r="U3726" s="30">
        <v>43844</v>
      </c>
      <c r="V3726" s="29" t="s">
        <v>2000</v>
      </c>
      <c r="W3726" s="29" t="s">
        <v>2001</v>
      </c>
      <c r="X3726" s="30">
        <v>43844</v>
      </c>
      <c r="Y3726" s="29" t="s">
        <v>2002</v>
      </c>
    </row>
    <row r="3727" spans="1:25" x14ac:dyDescent="0.25">
      <c r="A3727" s="28" t="s">
        <v>2172</v>
      </c>
      <c r="B3727" s="29" t="s">
        <v>2173</v>
      </c>
      <c r="C3727" s="29" t="s">
        <v>554</v>
      </c>
      <c r="D3727" s="29" t="s">
        <v>2180</v>
      </c>
      <c r="E3727" s="29" t="s">
        <v>555</v>
      </c>
      <c r="F3727" s="29" t="s">
        <v>556</v>
      </c>
      <c r="G3727" s="29" t="s">
        <v>1975</v>
      </c>
      <c r="H3727" s="30">
        <v>43844</v>
      </c>
      <c r="I3727" s="30">
        <v>46113</v>
      </c>
      <c r="J3727" s="30" t="s">
        <v>1921</v>
      </c>
      <c r="K3727" s="29" t="s">
        <v>2175</v>
      </c>
      <c r="L3727" s="29" t="s">
        <v>2176</v>
      </c>
      <c r="M3727" s="29" t="s">
        <v>1978</v>
      </c>
      <c r="N3727" s="29" t="s">
        <v>1986</v>
      </c>
      <c r="O3727" s="29" t="s">
        <v>1987</v>
      </c>
      <c r="P3727" s="29" t="s">
        <v>1981</v>
      </c>
      <c r="Q3727" s="29" t="s">
        <v>1982</v>
      </c>
      <c r="R3727" s="30">
        <v>43844</v>
      </c>
      <c r="S3727" s="30">
        <v>43844</v>
      </c>
      <c r="T3727" s="30">
        <v>43844</v>
      </c>
      <c r="U3727" s="30">
        <v>43844</v>
      </c>
      <c r="V3727" s="29" t="s">
        <v>2000</v>
      </c>
      <c r="W3727" s="29" t="s">
        <v>2001</v>
      </c>
      <c r="X3727" s="30">
        <v>43844</v>
      </c>
      <c r="Y3727" s="29" t="s">
        <v>2002</v>
      </c>
    </row>
    <row r="3728" spans="1:25" x14ac:dyDescent="0.25">
      <c r="A3728" s="28" t="s">
        <v>2172</v>
      </c>
      <c r="B3728" s="29" t="s">
        <v>2173</v>
      </c>
      <c r="C3728" s="29" t="s">
        <v>554</v>
      </c>
      <c r="D3728" s="29" t="s">
        <v>2180</v>
      </c>
      <c r="E3728" s="29" t="s">
        <v>555</v>
      </c>
      <c r="F3728" s="29" t="s">
        <v>556</v>
      </c>
      <c r="G3728" s="29" t="s">
        <v>1975</v>
      </c>
      <c r="H3728" s="30">
        <v>43844</v>
      </c>
      <c r="I3728" s="30">
        <v>46113</v>
      </c>
      <c r="J3728" s="30" t="s">
        <v>1921</v>
      </c>
      <c r="K3728" s="29" t="s">
        <v>2175</v>
      </c>
      <c r="L3728" s="29" t="s">
        <v>2176</v>
      </c>
      <c r="M3728" s="29" t="s">
        <v>1978</v>
      </c>
      <c r="N3728" s="29" t="s">
        <v>1988</v>
      </c>
      <c r="O3728" s="29" t="s">
        <v>1989</v>
      </c>
      <c r="P3728" s="29" t="s">
        <v>1981</v>
      </c>
      <c r="Q3728" s="29" t="s">
        <v>1982</v>
      </c>
      <c r="R3728" s="30">
        <v>44595</v>
      </c>
      <c r="S3728" s="30">
        <v>44595</v>
      </c>
      <c r="T3728" s="30">
        <v>44896</v>
      </c>
      <c r="U3728" s="30">
        <v>45016</v>
      </c>
      <c r="V3728" s="29" t="s">
        <v>2000</v>
      </c>
      <c r="W3728" s="29" t="s">
        <v>2001</v>
      </c>
      <c r="X3728" s="30">
        <v>43844</v>
      </c>
      <c r="Y3728" s="29" t="s">
        <v>2002</v>
      </c>
    </row>
    <row r="3729" spans="1:25" x14ac:dyDescent="0.25">
      <c r="A3729" s="28" t="s">
        <v>2172</v>
      </c>
      <c r="B3729" s="29" t="s">
        <v>2173</v>
      </c>
      <c r="C3729" s="29" t="s">
        <v>554</v>
      </c>
      <c r="D3729" s="29" t="s">
        <v>2180</v>
      </c>
      <c r="E3729" s="29" t="s">
        <v>555</v>
      </c>
      <c r="F3729" s="29" t="s">
        <v>556</v>
      </c>
      <c r="G3729" s="29" t="s">
        <v>1975</v>
      </c>
      <c r="H3729" s="30">
        <v>43844</v>
      </c>
      <c r="I3729" s="30">
        <v>46113</v>
      </c>
      <c r="J3729" s="30" t="s">
        <v>1921</v>
      </c>
      <c r="K3729" s="29" t="s">
        <v>2175</v>
      </c>
      <c r="L3729" s="29" t="s">
        <v>2176</v>
      </c>
      <c r="M3729" s="29" t="s">
        <v>1978</v>
      </c>
      <c r="N3729" s="29" t="s">
        <v>1990</v>
      </c>
      <c r="O3729" s="29" t="s">
        <v>1991</v>
      </c>
      <c r="P3729" s="29" t="s">
        <v>1981</v>
      </c>
      <c r="Q3729" s="29" t="s">
        <v>1982</v>
      </c>
      <c r="R3729" s="30">
        <v>44595</v>
      </c>
      <c r="S3729" s="30">
        <v>44595</v>
      </c>
      <c r="T3729" s="30">
        <v>44896</v>
      </c>
      <c r="U3729" s="30">
        <v>45016</v>
      </c>
      <c r="V3729" s="29" t="s">
        <v>2000</v>
      </c>
      <c r="W3729" s="29" t="s">
        <v>2001</v>
      </c>
      <c r="X3729" s="30">
        <v>43844</v>
      </c>
      <c r="Y3729" s="29" t="s">
        <v>2002</v>
      </c>
    </row>
    <row r="3730" spans="1:25" x14ac:dyDescent="0.25">
      <c r="A3730" s="28" t="s">
        <v>2172</v>
      </c>
      <c r="B3730" s="29" t="s">
        <v>2173</v>
      </c>
      <c r="C3730" s="29" t="s">
        <v>554</v>
      </c>
      <c r="D3730" s="29" t="s">
        <v>2180</v>
      </c>
      <c r="E3730" s="29" t="s">
        <v>555</v>
      </c>
      <c r="F3730" s="29" t="s">
        <v>556</v>
      </c>
      <c r="G3730" s="29" t="s">
        <v>1975</v>
      </c>
      <c r="H3730" s="30">
        <v>43844</v>
      </c>
      <c r="I3730" s="30">
        <v>46113</v>
      </c>
      <c r="J3730" s="30" t="s">
        <v>1921</v>
      </c>
      <c r="K3730" s="29" t="s">
        <v>2175</v>
      </c>
      <c r="L3730" s="29" t="s">
        <v>2176</v>
      </c>
      <c r="M3730" s="29" t="s">
        <v>1978</v>
      </c>
      <c r="N3730" s="29" t="s">
        <v>1992</v>
      </c>
      <c r="O3730" s="29" t="s">
        <v>1993</v>
      </c>
      <c r="P3730" s="29" t="s">
        <v>1981</v>
      </c>
      <c r="Q3730" s="29" t="s">
        <v>1982</v>
      </c>
      <c r="R3730" s="30">
        <v>45150</v>
      </c>
      <c r="S3730" s="30">
        <v>45142</v>
      </c>
      <c r="T3730" s="30">
        <v>45158</v>
      </c>
      <c r="U3730" s="30">
        <v>45198</v>
      </c>
      <c r="V3730" s="29" t="s">
        <v>2000</v>
      </c>
      <c r="W3730" s="29" t="s">
        <v>2001</v>
      </c>
      <c r="X3730" s="30">
        <v>43844</v>
      </c>
      <c r="Y3730" s="29" t="s">
        <v>2002</v>
      </c>
    </row>
    <row r="3731" spans="1:25" x14ac:dyDescent="0.25">
      <c r="A3731" s="28" t="s">
        <v>2172</v>
      </c>
      <c r="B3731" s="29" t="s">
        <v>2173</v>
      </c>
      <c r="C3731" s="29" t="s">
        <v>554</v>
      </c>
      <c r="D3731" s="29" t="s">
        <v>2180</v>
      </c>
      <c r="E3731" s="29" t="s">
        <v>555</v>
      </c>
      <c r="F3731" s="29" t="s">
        <v>556</v>
      </c>
      <c r="G3731" s="29" t="s">
        <v>1975</v>
      </c>
      <c r="H3731" s="30">
        <v>43844</v>
      </c>
      <c r="I3731" s="30">
        <v>46113</v>
      </c>
      <c r="J3731" s="30" t="s">
        <v>1921</v>
      </c>
      <c r="K3731" s="29" t="s">
        <v>2175</v>
      </c>
      <c r="L3731" s="29" t="s">
        <v>2176</v>
      </c>
      <c r="M3731" s="29" t="s">
        <v>1978</v>
      </c>
      <c r="N3731" s="29" t="s">
        <v>1994</v>
      </c>
      <c r="O3731" s="29" t="s">
        <v>1995</v>
      </c>
      <c r="P3731" s="29" t="s">
        <v>1981</v>
      </c>
      <c r="Q3731" s="29" t="s">
        <v>1982</v>
      </c>
      <c r="R3731" s="30">
        <v>45400</v>
      </c>
      <c r="S3731" s="30">
        <v>45400</v>
      </c>
      <c r="T3731" s="30">
        <v>46000</v>
      </c>
      <c r="U3731" s="30"/>
      <c r="V3731" s="29" t="s">
        <v>2000</v>
      </c>
      <c r="W3731" s="29" t="s">
        <v>2001</v>
      </c>
      <c r="X3731" s="30">
        <v>43844</v>
      </c>
      <c r="Y3731" s="29" t="s">
        <v>2002</v>
      </c>
    </row>
    <row r="3732" spans="1:25" x14ac:dyDescent="0.25">
      <c r="A3732" s="28" t="s">
        <v>2172</v>
      </c>
      <c r="B3732" s="29" t="s">
        <v>2173</v>
      </c>
      <c r="C3732" s="29" t="s">
        <v>554</v>
      </c>
      <c r="D3732" s="29" t="s">
        <v>2180</v>
      </c>
      <c r="E3732" s="29" t="s">
        <v>555</v>
      </c>
      <c r="F3732" s="29" t="s">
        <v>556</v>
      </c>
      <c r="G3732" s="29" t="s">
        <v>1975</v>
      </c>
      <c r="H3732" s="30">
        <v>43844</v>
      </c>
      <c r="I3732" s="30">
        <v>46113</v>
      </c>
      <c r="J3732" s="30" t="s">
        <v>1921</v>
      </c>
      <c r="K3732" s="29" t="s">
        <v>2175</v>
      </c>
      <c r="L3732" s="29" t="s">
        <v>2176</v>
      </c>
      <c r="M3732" s="29" t="s">
        <v>1978</v>
      </c>
      <c r="N3732" s="29" t="s">
        <v>1996</v>
      </c>
      <c r="O3732" s="29" t="s">
        <v>1997</v>
      </c>
      <c r="P3732" s="29" t="s">
        <v>1981</v>
      </c>
      <c r="Q3732" s="29" t="s">
        <v>1982</v>
      </c>
      <c r="R3732" s="30">
        <v>46000</v>
      </c>
      <c r="S3732" s="30"/>
      <c r="T3732" s="30">
        <v>46090</v>
      </c>
      <c r="U3732" s="30"/>
      <c r="V3732" s="29" t="s">
        <v>2000</v>
      </c>
      <c r="W3732" s="29" t="s">
        <v>2001</v>
      </c>
      <c r="X3732" s="30">
        <v>43844</v>
      </c>
      <c r="Y3732" s="29" t="s">
        <v>2002</v>
      </c>
    </row>
    <row r="3733" spans="1:25" x14ac:dyDescent="0.25">
      <c r="A3733" s="28" t="s">
        <v>2090</v>
      </c>
      <c r="B3733" s="29" t="s">
        <v>2091</v>
      </c>
      <c r="C3733" s="29" t="s">
        <v>1465</v>
      </c>
      <c r="D3733" s="29" t="s">
        <v>2510</v>
      </c>
      <c r="E3733" s="29" t="s">
        <v>1466</v>
      </c>
      <c r="F3733" s="29" t="s">
        <v>1467</v>
      </c>
      <c r="G3733" s="29" t="s">
        <v>1975</v>
      </c>
      <c r="H3733" s="30">
        <v>38660</v>
      </c>
      <c r="I3733" s="30">
        <v>41114</v>
      </c>
      <c r="J3733" s="30" t="s">
        <v>1921</v>
      </c>
      <c r="K3733" s="29" t="s">
        <v>2511</v>
      </c>
      <c r="L3733" s="29" t="s">
        <v>2512</v>
      </c>
      <c r="M3733" s="29" t="s">
        <v>2513</v>
      </c>
      <c r="N3733" s="29" t="s">
        <v>1979</v>
      </c>
      <c r="O3733" s="29" t="s">
        <v>1980</v>
      </c>
      <c r="P3733" s="29" t="s">
        <v>1981</v>
      </c>
      <c r="Q3733" s="29" t="s">
        <v>1982</v>
      </c>
      <c r="R3733" s="30">
        <v>38660</v>
      </c>
      <c r="S3733" s="30">
        <v>38660</v>
      </c>
      <c r="T3733" s="30">
        <v>38660</v>
      </c>
      <c r="U3733" s="30">
        <v>38660</v>
      </c>
      <c r="V3733" s="29" t="s">
        <v>1983</v>
      </c>
      <c r="W3733" s="29" t="s">
        <v>1984</v>
      </c>
      <c r="X3733" s="30">
        <v>44918</v>
      </c>
      <c r="Y3733" s="29" t="s">
        <v>2075</v>
      </c>
    </row>
    <row r="3734" spans="1:25" x14ac:dyDescent="0.25">
      <c r="A3734" s="28" t="s">
        <v>2090</v>
      </c>
      <c r="B3734" s="29" t="s">
        <v>2091</v>
      </c>
      <c r="C3734" s="29" t="s">
        <v>1465</v>
      </c>
      <c r="D3734" s="29" t="s">
        <v>2510</v>
      </c>
      <c r="E3734" s="29" t="s">
        <v>1466</v>
      </c>
      <c r="F3734" s="29" t="s">
        <v>1467</v>
      </c>
      <c r="G3734" s="29" t="s">
        <v>1975</v>
      </c>
      <c r="H3734" s="30">
        <v>38660</v>
      </c>
      <c r="I3734" s="30">
        <v>41114</v>
      </c>
      <c r="J3734" s="30" t="s">
        <v>1921</v>
      </c>
      <c r="K3734" s="29" t="s">
        <v>2511</v>
      </c>
      <c r="L3734" s="29" t="s">
        <v>2512</v>
      </c>
      <c r="M3734" s="29" t="s">
        <v>2513</v>
      </c>
      <c r="N3734" s="29" t="s">
        <v>1986</v>
      </c>
      <c r="O3734" s="29" t="s">
        <v>1987</v>
      </c>
      <c r="P3734" s="29" t="s">
        <v>1981</v>
      </c>
      <c r="Q3734" s="29" t="s">
        <v>1982</v>
      </c>
      <c r="R3734" s="30">
        <v>38660</v>
      </c>
      <c r="S3734" s="30">
        <v>38660</v>
      </c>
      <c r="T3734" s="30">
        <v>38660</v>
      </c>
      <c r="U3734" s="30">
        <v>38660</v>
      </c>
      <c r="V3734" s="29" t="s">
        <v>1983</v>
      </c>
      <c r="W3734" s="29" t="s">
        <v>1984</v>
      </c>
      <c r="X3734" s="30">
        <v>44918</v>
      </c>
      <c r="Y3734" s="29" t="s">
        <v>2075</v>
      </c>
    </row>
    <row r="3735" spans="1:25" x14ac:dyDescent="0.25">
      <c r="A3735" s="28" t="s">
        <v>2090</v>
      </c>
      <c r="B3735" s="29" t="s">
        <v>2091</v>
      </c>
      <c r="C3735" s="29" t="s">
        <v>1465</v>
      </c>
      <c r="D3735" s="29" t="s">
        <v>2510</v>
      </c>
      <c r="E3735" s="29" t="s">
        <v>1466</v>
      </c>
      <c r="F3735" s="29" t="s">
        <v>1467</v>
      </c>
      <c r="G3735" s="29" t="s">
        <v>1975</v>
      </c>
      <c r="H3735" s="30">
        <v>38660</v>
      </c>
      <c r="I3735" s="30">
        <v>41114</v>
      </c>
      <c r="J3735" s="30" t="s">
        <v>1921</v>
      </c>
      <c r="K3735" s="29" t="s">
        <v>2511</v>
      </c>
      <c r="L3735" s="29" t="s">
        <v>2512</v>
      </c>
      <c r="M3735" s="29" t="s">
        <v>2513</v>
      </c>
      <c r="N3735" s="29" t="s">
        <v>1988</v>
      </c>
      <c r="O3735" s="29" t="s">
        <v>1989</v>
      </c>
      <c r="P3735" s="29" t="s">
        <v>1981</v>
      </c>
      <c r="Q3735" s="29" t="s">
        <v>1982</v>
      </c>
      <c r="R3735" s="30">
        <v>39128</v>
      </c>
      <c r="S3735" s="30">
        <v>39128</v>
      </c>
      <c r="T3735" s="30">
        <v>39278</v>
      </c>
      <c r="U3735" s="30">
        <v>39278</v>
      </c>
      <c r="V3735" s="29" t="s">
        <v>1983</v>
      </c>
      <c r="W3735" s="29" t="s">
        <v>1984</v>
      </c>
      <c r="X3735" s="30">
        <v>44918</v>
      </c>
      <c r="Y3735" s="29" t="s">
        <v>2075</v>
      </c>
    </row>
    <row r="3736" spans="1:25" x14ac:dyDescent="0.25">
      <c r="A3736" s="28" t="s">
        <v>2090</v>
      </c>
      <c r="B3736" s="29" t="s">
        <v>2091</v>
      </c>
      <c r="C3736" s="29" t="s">
        <v>1465</v>
      </c>
      <c r="D3736" s="29" t="s">
        <v>2510</v>
      </c>
      <c r="E3736" s="29" t="s">
        <v>1466</v>
      </c>
      <c r="F3736" s="29" t="s">
        <v>1467</v>
      </c>
      <c r="G3736" s="29" t="s">
        <v>1975</v>
      </c>
      <c r="H3736" s="30">
        <v>38660</v>
      </c>
      <c r="I3736" s="30">
        <v>41114</v>
      </c>
      <c r="J3736" s="30" t="s">
        <v>1921</v>
      </c>
      <c r="K3736" s="29" t="s">
        <v>2511</v>
      </c>
      <c r="L3736" s="29" t="s">
        <v>2512</v>
      </c>
      <c r="M3736" s="29" t="s">
        <v>2513</v>
      </c>
      <c r="N3736" s="29" t="s">
        <v>1990</v>
      </c>
      <c r="O3736" s="29" t="s">
        <v>1991</v>
      </c>
      <c r="P3736" s="29" t="s">
        <v>1981</v>
      </c>
      <c r="Q3736" s="29" t="s">
        <v>1982</v>
      </c>
      <c r="R3736" s="30">
        <v>39386</v>
      </c>
      <c r="S3736" s="30">
        <v>39386</v>
      </c>
      <c r="T3736" s="30">
        <v>39386</v>
      </c>
      <c r="U3736" s="30">
        <v>39386</v>
      </c>
      <c r="V3736" s="29" t="s">
        <v>1983</v>
      </c>
      <c r="W3736" s="29" t="s">
        <v>1984</v>
      </c>
      <c r="X3736" s="30">
        <v>44918</v>
      </c>
      <c r="Y3736" s="29" t="s">
        <v>2075</v>
      </c>
    </row>
    <row r="3737" spans="1:25" x14ac:dyDescent="0.25">
      <c r="A3737" s="28" t="s">
        <v>2090</v>
      </c>
      <c r="B3737" s="29" t="s">
        <v>2091</v>
      </c>
      <c r="C3737" s="29" t="s">
        <v>1465</v>
      </c>
      <c r="D3737" s="29" t="s">
        <v>2510</v>
      </c>
      <c r="E3737" s="29" t="s">
        <v>1466</v>
      </c>
      <c r="F3737" s="29" t="s">
        <v>1467</v>
      </c>
      <c r="G3737" s="29" t="s">
        <v>1975</v>
      </c>
      <c r="H3737" s="30">
        <v>38660</v>
      </c>
      <c r="I3737" s="30">
        <v>41114</v>
      </c>
      <c r="J3737" s="30" t="s">
        <v>1921</v>
      </c>
      <c r="K3737" s="29" t="s">
        <v>2511</v>
      </c>
      <c r="L3737" s="29" t="s">
        <v>2512</v>
      </c>
      <c r="M3737" s="29" t="s">
        <v>2513</v>
      </c>
      <c r="N3737" s="29" t="s">
        <v>1992</v>
      </c>
      <c r="O3737" s="29" t="s">
        <v>1993</v>
      </c>
      <c r="P3737" s="29" t="s">
        <v>1981</v>
      </c>
      <c r="Q3737" s="29" t="s">
        <v>1982</v>
      </c>
      <c r="R3737" s="30">
        <v>39547</v>
      </c>
      <c r="S3737" s="30">
        <v>39547</v>
      </c>
      <c r="T3737" s="30">
        <v>40565</v>
      </c>
      <c r="U3737" s="30">
        <v>40565</v>
      </c>
      <c r="V3737" s="29" t="s">
        <v>1983</v>
      </c>
      <c r="W3737" s="29" t="s">
        <v>1984</v>
      </c>
      <c r="X3737" s="30">
        <v>44918</v>
      </c>
      <c r="Y3737" s="29" t="s">
        <v>2075</v>
      </c>
    </row>
    <row r="3738" spans="1:25" x14ac:dyDescent="0.25">
      <c r="A3738" s="28" t="s">
        <v>2090</v>
      </c>
      <c r="B3738" s="29" t="s">
        <v>2091</v>
      </c>
      <c r="C3738" s="29" t="s">
        <v>1465</v>
      </c>
      <c r="D3738" s="29" t="s">
        <v>2510</v>
      </c>
      <c r="E3738" s="29" t="s">
        <v>1466</v>
      </c>
      <c r="F3738" s="29" t="s">
        <v>1467</v>
      </c>
      <c r="G3738" s="29" t="s">
        <v>1975</v>
      </c>
      <c r="H3738" s="30">
        <v>38660</v>
      </c>
      <c r="I3738" s="30">
        <v>41114</v>
      </c>
      <c r="J3738" s="30" t="s">
        <v>1921</v>
      </c>
      <c r="K3738" s="29" t="s">
        <v>2511</v>
      </c>
      <c r="L3738" s="29" t="s">
        <v>2512</v>
      </c>
      <c r="M3738" s="29" t="s">
        <v>2513</v>
      </c>
      <c r="N3738" s="29" t="s">
        <v>1994</v>
      </c>
      <c r="O3738" s="29" t="s">
        <v>1995</v>
      </c>
      <c r="P3738" s="29" t="s">
        <v>1981</v>
      </c>
      <c r="Q3738" s="29" t="s">
        <v>1982</v>
      </c>
      <c r="R3738" s="30">
        <v>39547</v>
      </c>
      <c r="S3738" s="30">
        <v>39547</v>
      </c>
      <c r="T3738" s="30">
        <v>40565</v>
      </c>
      <c r="U3738" s="30">
        <v>40565</v>
      </c>
      <c r="V3738" s="29" t="s">
        <v>1983</v>
      </c>
      <c r="W3738" s="29" t="s">
        <v>1984</v>
      </c>
      <c r="X3738" s="30">
        <v>44918</v>
      </c>
      <c r="Y3738" s="29" t="s">
        <v>2075</v>
      </c>
    </row>
    <row r="3739" spans="1:25" x14ac:dyDescent="0.25">
      <c r="A3739" s="28" t="s">
        <v>2090</v>
      </c>
      <c r="B3739" s="29" t="s">
        <v>2091</v>
      </c>
      <c r="C3739" s="29" t="s">
        <v>1465</v>
      </c>
      <c r="D3739" s="29" t="s">
        <v>2510</v>
      </c>
      <c r="E3739" s="29" t="s">
        <v>1466</v>
      </c>
      <c r="F3739" s="29" t="s">
        <v>1467</v>
      </c>
      <c r="G3739" s="29" t="s">
        <v>1975</v>
      </c>
      <c r="H3739" s="30">
        <v>38660</v>
      </c>
      <c r="I3739" s="30">
        <v>41114</v>
      </c>
      <c r="J3739" s="30" t="s">
        <v>1921</v>
      </c>
      <c r="K3739" s="29" t="s">
        <v>2511</v>
      </c>
      <c r="L3739" s="29" t="s">
        <v>2512</v>
      </c>
      <c r="M3739" s="29" t="s">
        <v>2513</v>
      </c>
      <c r="N3739" s="29" t="s">
        <v>1996</v>
      </c>
      <c r="O3739" s="29" t="s">
        <v>1997</v>
      </c>
      <c r="P3739" s="29" t="s">
        <v>1981</v>
      </c>
      <c r="Q3739" s="29" t="s">
        <v>1982</v>
      </c>
      <c r="R3739" s="30">
        <v>40566</v>
      </c>
      <c r="S3739" s="30">
        <v>40566</v>
      </c>
      <c r="T3739" s="30">
        <v>41113</v>
      </c>
      <c r="U3739" s="30"/>
      <c r="V3739" s="29" t="s">
        <v>1983</v>
      </c>
      <c r="W3739" s="29" t="s">
        <v>1984</v>
      </c>
      <c r="X3739" s="30">
        <v>44918</v>
      </c>
      <c r="Y3739" s="29" t="s">
        <v>2075</v>
      </c>
    </row>
    <row r="3740" spans="1:25" x14ac:dyDescent="0.25">
      <c r="A3740" s="28" t="s">
        <v>2449</v>
      </c>
      <c r="B3740" s="29" t="s">
        <v>2450</v>
      </c>
      <c r="C3740" s="29" t="s">
        <v>1318</v>
      </c>
      <c r="D3740" s="29" t="s">
        <v>2451</v>
      </c>
      <c r="E3740" s="29" t="s">
        <v>1319</v>
      </c>
      <c r="F3740" s="29" t="s">
        <v>1320</v>
      </c>
      <c r="G3740" s="29" t="s">
        <v>1975</v>
      </c>
      <c r="H3740" s="30">
        <v>42824</v>
      </c>
      <c r="I3740" s="30">
        <v>46081</v>
      </c>
      <c r="J3740" s="30" t="s">
        <v>1921</v>
      </c>
      <c r="K3740" s="29" t="s">
        <v>2392</v>
      </c>
      <c r="L3740" s="29" t="s">
        <v>2393</v>
      </c>
      <c r="M3740" s="29" t="s">
        <v>2095</v>
      </c>
      <c r="N3740" s="29" t="s">
        <v>1986</v>
      </c>
      <c r="O3740" s="29" t="s">
        <v>1987</v>
      </c>
      <c r="P3740" s="29" t="s">
        <v>1981</v>
      </c>
      <c r="Q3740" s="29" t="s">
        <v>1982</v>
      </c>
      <c r="R3740" s="30">
        <v>40122</v>
      </c>
      <c r="S3740" s="30">
        <v>40122</v>
      </c>
      <c r="T3740" s="30">
        <v>40598</v>
      </c>
      <c r="U3740" s="30">
        <v>40598</v>
      </c>
      <c r="V3740" s="29" t="s">
        <v>1983</v>
      </c>
      <c r="W3740" s="29" t="s">
        <v>1984</v>
      </c>
      <c r="X3740" s="30">
        <v>45664</v>
      </c>
      <c r="Y3740" s="29" t="s">
        <v>2002</v>
      </c>
    </row>
    <row r="3741" spans="1:25" x14ac:dyDescent="0.25">
      <c r="A3741" s="28" t="s">
        <v>2449</v>
      </c>
      <c r="B3741" s="29" t="s">
        <v>2450</v>
      </c>
      <c r="C3741" s="29" t="s">
        <v>1318</v>
      </c>
      <c r="D3741" s="29" t="s">
        <v>2451</v>
      </c>
      <c r="E3741" s="29" t="s">
        <v>1319</v>
      </c>
      <c r="F3741" s="29" t="s">
        <v>1320</v>
      </c>
      <c r="G3741" s="29" t="s">
        <v>1975</v>
      </c>
      <c r="H3741" s="30">
        <v>42824</v>
      </c>
      <c r="I3741" s="30">
        <v>46081</v>
      </c>
      <c r="J3741" s="30" t="s">
        <v>1921</v>
      </c>
      <c r="K3741" s="29" t="s">
        <v>2392</v>
      </c>
      <c r="L3741" s="29" t="s">
        <v>2393</v>
      </c>
      <c r="M3741" s="29" t="s">
        <v>2095</v>
      </c>
      <c r="N3741" s="29" t="s">
        <v>1988</v>
      </c>
      <c r="O3741" s="29" t="s">
        <v>1989</v>
      </c>
      <c r="P3741" s="29" t="s">
        <v>1981</v>
      </c>
      <c r="Q3741" s="29" t="s">
        <v>1982</v>
      </c>
      <c r="R3741" s="30">
        <v>40743</v>
      </c>
      <c r="S3741" s="30">
        <v>40743</v>
      </c>
      <c r="T3741" s="30">
        <v>41758</v>
      </c>
      <c r="U3741" s="30">
        <v>41758</v>
      </c>
      <c r="V3741" s="29" t="s">
        <v>1983</v>
      </c>
      <c r="W3741" s="29" t="s">
        <v>1984</v>
      </c>
      <c r="X3741" s="30">
        <v>45664</v>
      </c>
      <c r="Y3741" s="29" t="s">
        <v>2002</v>
      </c>
    </row>
    <row r="3742" spans="1:25" x14ac:dyDescent="0.25">
      <c r="A3742" s="28" t="s">
        <v>2449</v>
      </c>
      <c r="B3742" s="29" t="s">
        <v>2450</v>
      </c>
      <c r="C3742" s="29" t="s">
        <v>1318</v>
      </c>
      <c r="D3742" s="29" t="s">
        <v>2451</v>
      </c>
      <c r="E3742" s="29" t="s">
        <v>1319</v>
      </c>
      <c r="F3742" s="29" t="s">
        <v>1320</v>
      </c>
      <c r="G3742" s="29" t="s">
        <v>1975</v>
      </c>
      <c r="H3742" s="30">
        <v>42824</v>
      </c>
      <c r="I3742" s="30">
        <v>46081</v>
      </c>
      <c r="J3742" s="30" t="s">
        <v>1921</v>
      </c>
      <c r="K3742" s="29" t="s">
        <v>2392</v>
      </c>
      <c r="L3742" s="29" t="s">
        <v>2393</v>
      </c>
      <c r="M3742" s="29" t="s">
        <v>2095</v>
      </c>
      <c r="N3742" s="29" t="s">
        <v>1990</v>
      </c>
      <c r="O3742" s="29" t="s">
        <v>1991</v>
      </c>
      <c r="P3742" s="29" t="s">
        <v>1981</v>
      </c>
      <c r="Q3742" s="29" t="s">
        <v>1982</v>
      </c>
      <c r="R3742" s="30">
        <v>42338</v>
      </c>
      <c r="S3742" s="30">
        <v>42338</v>
      </c>
      <c r="T3742" s="30">
        <v>42383</v>
      </c>
      <c r="U3742" s="30">
        <v>42759</v>
      </c>
      <c r="V3742" s="29" t="s">
        <v>1983</v>
      </c>
      <c r="W3742" s="29" t="s">
        <v>1984</v>
      </c>
      <c r="X3742" s="30">
        <v>45664</v>
      </c>
      <c r="Y3742" s="29" t="s">
        <v>2002</v>
      </c>
    </row>
    <row r="3743" spans="1:25" x14ac:dyDescent="0.25">
      <c r="A3743" s="28" t="s">
        <v>2449</v>
      </c>
      <c r="B3743" s="29" t="s">
        <v>2450</v>
      </c>
      <c r="C3743" s="29" t="s">
        <v>1318</v>
      </c>
      <c r="D3743" s="29" t="s">
        <v>2451</v>
      </c>
      <c r="E3743" s="29" t="s">
        <v>1319</v>
      </c>
      <c r="F3743" s="29" t="s">
        <v>1320</v>
      </c>
      <c r="G3743" s="29" t="s">
        <v>1975</v>
      </c>
      <c r="H3743" s="30">
        <v>42824</v>
      </c>
      <c r="I3743" s="30">
        <v>46081</v>
      </c>
      <c r="J3743" s="30" t="s">
        <v>1921</v>
      </c>
      <c r="K3743" s="29" t="s">
        <v>2392</v>
      </c>
      <c r="L3743" s="29" t="s">
        <v>2393</v>
      </c>
      <c r="M3743" s="29" t="s">
        <v>2095</v>
      </c>
      <c r="N3743" s="29" t="s">
        <v>1992</v>
      </c>
      <c r="O3743" s="29" t="s">
        <v>1993</v>
      </c>
      <c r="P3743" s="29" t="s">
        <v>1981</v>
      </c>
      <c r="Q3743" s="29" t="s">
        <v>1982</v>
      </c>
      <c r="R3743" s="30">
        <v>41971</v>
      </c>
      <c r="S3743" s="30">
        <v>41971</v>
      </c>
      <c r="T3743" s="30">
        <v>42046</v>
      </c>
      <c r="U3743" s="30">
        <v>42046</v>
      </c>
      <c r="V3743" s="29" t="s">
        <v>1983</v>
      </c>
      <c r="W3743" s="29" t="s">
        <v>1984</v>
      </c>
      <c r="X3743" s="30">
        <v>45664</v>
      </c>
      <c r="Y3743" s="29" t="s">
        <v>2002</v>
      </c>
    </row>
    <row r="3744" spans="1:25" x14ac:dyDescent="0.25">
      <c r="A3744" s="28" t="s">
        <v>2449</v>
      </c>
      <c r="B3744" s="29" t="s">
        <v>2450</v>
      </c>
      <c r="C3744" s="29" t="s">
        <v>1318</v>
      </c>
      <c r="D3744" s="29" t="s">
        <v>2451</v>
      </c>
      <c r="E3744" s="29" t="s">
        <v>1319</v>
      </c>
      <c r="F3744" s="29" t="s">
        <v>1320</v>
      </c>
      <c r="G3744" s="29" t="s">
        <v>1975</v>
      </c>
      <c r="H3744" s="30">
        <v>42824</v>
      </c>
      <c r="I3744" s="30">
        <v>46081</v>
      </c>
      <c r="J3744" s="30" t="s">
        <v>1921</v>
      </c>
      <c r="K3744" s="29" t="s">
        <v>2392</v>
      </c>
      <c r="L3744" s="29" t="s">
        <v>2393</v>
      </c>
      <c r="M3744" s="29" t="s">
        <v>2095</v>
      </c>
      <c r="N3744" s="29" t="s">
        <v>1994</v>
      </c>
      <c r="O3744" s="29" t="s">
        <v>1995</v>
      </c>
      <c r="P3744" s="29" t="s">
        <v>1981</v>
      </c>
      <c r="Q3744" s="29" t="s">
        <v>1982</v>
      </c>
      <c r="R3744" s="30">
        <v>42760</v>
      </c>
      <c r="S3744" s="30">
        <v>42760</v>
      </c>
      <c r="T3744" s="30">
        <v>46081</v>
      </c>
      <c r="U3744" s="30"/>
      <c r="V3744" s="29" t="s">
        <v>1983</v>
      </c>
      <c r="W3744" s="29" t="s">
        <v>1984</v>
      </c>
      <c r="X3744" s="30">
        <v>45664</v>
      </c>
      <c r="Y3744" s="29" t="s">
        <v>2002</v>
      </c>
    </row>
    <row r="3745" spans="1:25" x14ac:dyDescent="0.25">
      <c r="A3745" s="28" t="s">
        <v>2603</v>
      </c>
      <c r="B3745" s="29" t="s">
        <v>2604</v>
      </c>
      <c r="C3745" s="29" t="s">
        <v>1909</v>
      </c>
      <c r="D3745" s="29" t="s">
        <v>2605</v>
      </c>
      <c r="E3745" s="29" t="s">
        <v>1910</v>
      </c>
      <c r="F3745" s="29" t="s">
        <v>1911</v>
      </c>
      <c r="G3745" s="29" t="s">
        <v>1975</v>
      </c>
      <c r="H3745" s="30">
        <v>44105</v>
      </c>
      <c r="I3745" s="30">
        <v>45412</v>
      </c>
      <c r="J3745" s="30" t="s">
        <v>1921</v>
      </c>
      <c r="K3745" s="29" t="s">
        <v>2074</v>
      </c>
      <c r="L3745" s="29" t="s">
        <v>2143</v>
      </c>
      <c r="M3745" s="29" t="s">
        <v>2095</v>
      </c>
      <c r="N3745" s="29" t="s">
        <v>1986</v>
      </c>
      <c r="O3745" s="29" t="s">
        <v>1987</v>
      </c>
      <c r="P3745" s="29" t="s">
        <v>1981</v>
      </c>
      <c r="Q3745" s="29" t="s">
        <v>1982</v>
      </c>
      <c r="R3745" s="30">
        <v>44197</v>
      </c>
      <c r="S3745" s="30">
        <v>44211</v>
      </c>
      <c r="T3745" s="30">
        <v>44377</v>
      </c>
      <c r="U3745" s="30">
        <v>44343</v>
      </c>
      <c r="V3745" s="29" t="s">
        <v>1983</v>
      </c>
      <c r="W3745" s="29" t="s">
        <v>1984</v>
      </c>
      <c r="X3745" s="30">
        <v>45665</v>
      </c>
      <c r="Y3745" s="29" t="s">
        <v>2002</v>
      </c>
    </row>
    <row r="3746" spans="1:25" x14ac:dyDescent="0.25">
      <c r="A3746" s="28" t="s">
        <v>2603</v>
      </c>
      <c r="B3746" s="29" t="s">
        <v>2604</v>
      </c>
      <c r="C3746" s="29" t="s">
        <v>1909</v>
      </c>
      <c r="D3746" s="29" t="s">
        <v>2605</v>
      </c>
      <c r="E3746" s="29" t="s">
        <v>1910</v>
      </c>
      <c r="F3746" s="29" t="s">
        <v>1911</v>
      </c>
      <c r="G3746" s="29" t="s">
        <v>1975</v>
      </c>
      <c r="H3746" s="30">
        <v>44105</v>
      </c>
      <c r="I3746" s="30">
        <v>45412</v>
      </c>
      <c r="J3746" s="30" t="s">
        <v>1921</v>
      </c>
      <c r="K3746" s="29" t="s">
        <v>2074</v>
      </c>
      <c r="L3746" s="29" t="s">
        <v>2143</v>
      </c>
      <c r="M3746" s="29" t="s">
        <v>2095</v>
      </c>
      <c r="N3746" s="29" t="s">
        <v>1988</v>
      </c>
      <c r="O3746" s="29" t="s">
        <v>1989</v>
      </c>
      <c r="P3746" s="29" t="s">
        <v>1981</v>
      </c>
      <c r="Q3746" s="29" t="s">
        <v>1982</v>
      </c>
      <c r="R3746" s="30">
        <v>44392</v>
      </c>
      <c r="S3746" s="30">
        <v>44412</v>
      </c>
      <c r="T3746" s="30">
        <v>44957</v>
      </c>
      <c r="U3746" s="30">
        <v>44966</v>
      </c>
      <c r="V3746" s="29" t="s">
        <v>1983</v>
      </c>
      <c r="W3746" s="29" t="s">
        <v>1984</v>
      </c>
      <c r="X3746" s="30">
        <v>45665</v>
      </c>
      <c r="Y3746" s="29" t="s">
        <v>2002</v>
      </c>
    </row>
    <row r="3747" spans="1:25" x14ac:dyDescent="0.25">
      <c r="A3747" s="28" t="s">
        <v>2603</v>
      </c>
      <c r="B3747" s="29" t="s">
        <v>2604</v>
      </c>
      <c r="C3747" s="29" t="s">
        <v>1909</v>
      </c>
      <c r="D3747" s="29" t="s">
        <v>2605</v>
      </c>
      <c r="E3747" s="29" t="s">
        <v>1910</v>
      </c>
      <c r="F3747" s="29" t="s">
        <v>1911</v>
      </c>
      <c r="G3747" s="29" t="s">
        <v>1975</v>
      </c>
      <c r="H3747" s="30">
        <v>44105</v>
      </c>
      <c r="I3747" s="30">
        <v>45412</v>
      </c>
      <c r="J3747" s="30" t="s">
        <v>1921</v>
      </c>
      <c r="K3747" s="29" t="s">
        <v>2074</v>
      </c>
      <c r="L3747" s="29" t="s">
        <v>2143</v>
      </c>
      <c r="M3747" s="29" t="s">
        <v>2095</v>
      </c>
      <c r="N3747" s="29" t="s">
        <v>1990</v>
      </c>
      <c r="O3747" s="29" t="s">
        <v>1991</v>
      </c>
      <c r="P3747" s="29" t="s">
        <v>1981</v>
      </c>
      <c r="Q3747" s="29" t="s">
        <v>1982</v>
      </c>
      <c r="R3747" s="30">
        <v>45034</v>
      </c>
      <c r="S3747" s="30">
        <v>45034</v>
      </c>
      <c r="T3747" s="30">
        <v>45331</v>
      </c>
      <c r="U3747" s="30">
        <v>45331</v>
      </c>
      <c r="V3747" s="29" t="s">
        <v>1983</v>
      </c>
      <c r="W3747" s="29" t="s">
        <v>1984</v>
      </c>
      <c r="X3747" s="30">
        <v>45665</v>
      </c>
      <c r="Y3747" s="29" t="s">
        <v>2002</v>
      </c>
    </row>
    <row r="3748" spans="1:25" x14ac:dyDescent="0.25">
      <c r="A3748" s="28" t="s">
        <v>2603</v>
      </c>
      <c r="B3748" s="29" t="s">
        <v>2604</v>
      </c>
      <c r="C3748" s="29" t="s">
        <v>1909</v>
      </c>
      <c r="D3748" s="29" t="s">
        <v>2605</v>
      </c>
      <c r="E3748" s="29" t="s">
        <v>1910</v>
      </c>
      <c r="F3748" s="29" t="s">
        <v>1911</v>
      </c>
      <c r="G3748" s="29" t="s">
        <v>1975</v>
      </c>
      <c r="H3748" s="30">
        <v>44105</v>
      </c>
      <c r="I3748" s="30">
        <v>45412</v>
      </c>
      <c r="J3748" s="30" t="s">
        <v>1921</v>
      </c>
      <c r="K3748" s="29" t="s">
        <v>2074</v>
      </c>
      <c r="L3748" s="29" t="s">
        <v>2143</v>
      </c>
      <c r="M3748" s="29" t="s">
        <v>2095</v>
      </c>
      <c r="N3748" s="29" t="s">
        <v>1992</v>
      </c>
      <c r="O3748" s="29" t="s">
        <v>1993</v>
      </c>
      <c r="P3748" s="29" t="s">
        <v>1981</v>
      </c>
      <c r="Q3748" s="29" t="s">
        <v>1982</v>
      </c>
      <c r="R3748" s="30">
        <v>44958</v>
      </c>
      <c r="S3748" s="30">
        <v>45006</v>
      </c>
      <c r="T3748" s="30">
        <v>45016</v>
      </c>
      <c r="U3748" s="30">
        <v>45061</v>
      </c>
      <c r="V3748" s="29" t="s">
        <v>1983</v>
      </c>
      <c r="W3748" s="29" t="s">
        <v>1984</v>
      </c>
      <c r="X3748" s="30">
        <v>45665</v>
      </c>
      <c r="Y3748" s="29" t="s">
        <v>2002</v>
      </c>
    </row>
    <row r="3749" spans="1:25" x14ac:dyDescent="0.25">
      <c r="A3749" s="28" t="s">
        <v>2603</v>
      </c>
      <c r="B3749" s="29" t="s">
        <v>2604</v>
      </c>
      <c r="C3749" s="29" t="s">
        <v>1909</v>
      </c>
      <c r="D3749" s="29" t="s">
        <v>2605</v>
      </c>
      <c r="E3749" s="29" t="s">
        <v>1910</v>
      </c>
      <c r="F3749" s="29" t="s">
        <v>1911</v>
      </c>
      <c r="G3749" s="29" t="s">
        <v>1975</v>
      </c>
      <c r="H3749" s="30">
        <v>44105</v>
      </c>
      <c r="I3749" s="30">
        <v>45412</v>
      </c>
      <c r="J3749" s="30" t="s">
        <v>1921</v>
      </c>
      <c r="K3749" s="29" t="s">
        <v>2074</v>
      </c>
      <c r="L3749" s="29" t="s">
        <v>2143</v>
      </c>
      <c r="M3749" s="29" t="s">
        <v>2095</v>
      </c>
      <c r="N3749" s="29" t="s">
        <v>1994</v>
      </c>
      <c r="O3749" s="29" t="s">
        <v>1995</v>
      </c>
      <c r="P3749" s="29" t="s">
        <v>1981</v>
      </c>
      <c r="Q3749" s="29" t="s">
        <v>1982</v>
      </c>
      <c r="R3749" s="30">
        <v>45322</v>
      </c>
      <c r="S3749" s="30">
        <v>45335</v>
      </c>
      <c r="T3749" s="30">
        <v>45657</v>
      </c>
      <c r="U3749" s="30"/>
      <c r="V3749" s="29" t="s">
        <v>1983</v>
      </c>
      <c r="W3749" s="29" t="s">
        <v>1984</v>
      </c>
      <c r="X3749" s="30">
        <v>45665</v>
      </c>
      <c r="Y3749" s="29" t="s">
        <v>2002</v>
      </c>
    </row>
    <row r="3750" spans="1:25" x14ac:dyDescent="0.25">
      <c r="A3750" s="28" t="s">
        <v>2603</v>
      </c>
      <c r="B3750" s="29" t="s">
        <v>2604</v>
      </c>
      <c r="C3750" s="29" t="s">
        <v>1909</v>
      </c>
      <c r="D3750" s="29" t="s">
        <v>2605</v>
      </c>
      <c r="E3750" s="29" t="s">
        <v>1910</v>
      </c>
      <c r="F3750" s="29" t="s">
        <v>1911</v>
      </c>
      <c r="G3750" s="29" t="s">
        <v>1975</v>
      </c>
      <c r="H3750" s="30">
        <v>44105</v>
      </c>
      <c r="I3750" s="30">
        <v>45412</v>
      </c>
      <c r="J3750" s="30" t="s">
        <v>1921</v>
      </c>
      <c r="K3750" s="29" t="s">
        <v>2074</v>
      </c>
      <c r="L3750" s="29" t="s">
        <v>2143</v>
      </c>
      <c r="M3750" s="29" t="s">
        <v>2095</v>
      </c>
      <c r="N3750" s="29" t="s">
        <v>1996</v>
      </c>
      <c r="O3750" s="29" t="s">
        <v>1997</v>
      </c>
      <c r="P3750" s="29" t="s">
        <v>1981</v>
      </c>
      <c r="Q3750" s="29" t="s">
        <v>1982</v>
      </c>
      <c r="R3750" s="30">
        <v>45536</v>
      </c>
      <c r="S3750" s="30">
        <v>45404</v>
      </c>
      <c r="T3750" s="30">
        <v>45716</v>
      </c>
      <c r="U3750" s="30"/>
      <c r="V3750" s="29" t="s">
        <v>1983</v>
      </c>
      <c r="W3750" s="29" t="s">
        <v>1984</v>
      </c>
      <c r="X3750" s="30">
        <v>45665</v>
      </c>
      <c r="Y3750" s="29" t="s">
        <v>2002</v>
      </c>
    </row>
    <row r="3751" spans="1:25" x14ac:dyDescent="0.25">
      <c r="A3751" s="28" t="s">
        <v>2603</v>
      </c>
      <c r="B3751" s="29" t="s">
        <v>2604</v>
      </c>
      <c r="C3751" s="29" t="s">
        <v>1912</v>
      </c>
      <c r="D3751" s="29" t="s">
        <v>2606</v>
      </c>
      <c r="E3751" s="29" t="s">
        <v>1913</v>
      </c>
      <c r="F3751" s="29" t="s">
        <v>1914</v>
      </c>
      <c r="G3751" s="29" t="s">
        <v>1975</v>
      </c>
      <c r="H3751" s="30">
        <v>44280</v>
      </c>
      <c r="I3751" s="30">
        <v>45382</v>
      </c>
      <c r="J3751" s="30" t="s">
        <v>1921</v>
      </c>
      <c r="K3751" s="29" t="s">
        <v>2074</v>
      </c>
      <c r="L3751" s="29" t="s">
        <v>2143</v>
      </c>
      <c r="M3751" s="29" t="s">
        <v>2095</v>
      </c>
      <c r="N3751" s="29" t="s">
        <v>1986</v>
      </c>
      <c r="O3751" s="29" t="s">
        <v>1987</v>
      </c>
      <c r="P3751" s="29" t="s">
        <v>1981</v>
      </c>
      <c r="Q3751" s="29" t="s">
        <v>1982</v>
      </c>
      <c r="R3751" s="30">
        <v>44105</v>
      </c>
      <c r="S3751" s="30">
        <v>44280</v>
      </c>
      <c r="T3751" s="30">
        <v>44439</v>
      </c>
      <c r="U3751" s="30">
        <v>44439</v>
      </c>
      <c r="V3751" s="29" t="s">
        <v>1983</v>
      </c>
      <c r="W3751" s="29" t="s">
        <v>1984</v>
      </c>
      <c r="X3751" s="30">
        <v>45665</v>
      </c>
      <c r="Y3751" s="29" t="s">
        <v>1985</v>
      </c>
    </row>
    <row r="3752" spans="1:25" x14ac:dyDescent="0.25">
      <c r="A3752" s="28" t="s">
        <v>2603</v>
      </c>
      <c r="B3752" s="29" t="s">
        <v>2604</v>
      </c>
      <c r="C3752" s="29" t="s">
        <v>1912</v>
      </c>
      <c r="D3752" s="29" t="s">
        <v>2606</v>
      </c>
      <c r="E3752" s="29" t="s">
        <v>1913</v>
      </c>
      <c r="F3752" s="29" t="s">
        <v>1914</v>
      </c>
      <c r="G3752" s="29" t="s">
        <v>1975</v>
      </c>
      <c r="H3752" s="30">
        <v>44280</v>
      </c>
      <c r="I3752" s="30">
        <v>45382</v>
      </c>
      <c r="J3752" s="30" t="s">
        <v>1921</v>
      </c>
      <c r="K3752" s="29" t="s">
        <v>2074</v>
      </c>
      <c r="L3752" s="29" t="s">
        <v>2143</v>
      </c>
      <c r="M3752" s="29" t="s">
        <v>2095</v>
      </c>
      <c r="N3752" s="29" t="s">
        <v>1988</v>
      </c>
      <c r="O3752" s="29" t="s">
        <v>1989</v>
      </c>
      <c r="P3752" s="29" t="s">
        <v>1981</v>
      </c>
      <c r="Q3752" s="29" t="s">
        <v>1982</v>
      </c>
      <c r="R3752" s="30">
        <v>44440</v>
      </c>
      <c r="S3752" s="30">
        <v>44454</v>
      </c>
      <c r="T3752" s="30">
        <v>45046</v>
      </c>
      <c r="U3752" s="30">
        <v>45196</v>
      </c>
      <c r="V3752" s="29" t="s">
        <v>1983</v>
      </c>
      <c r="W3752" s="29" t="s">
        <v>1984</v>
      </c>
      <c r="X3752" s="30">
        <v>45665</v>
      </c>
      <c r="Y3752" s="29" t="s">
        <v>1985</v>
      </c>
    </row>
    <row r="3753" spans="1:25" x14ac:dyDescent="0.25">
      <c r="A3753" s="28" t="s">
        <v>2603</v>
      </c>
      <c r="B3753" s="29" t="s">
        <v>2604</v>
      </c>
      <c r="C3753" s="29" t="s">
        <v>1912</v>
      </c>
      <c r="D3753" s="29" t="s">
        <v>2606</v>
      </c>
      <c r="E3753" s="29" t="s">
        <v>1913</v>
      </c>
      <c r="F3753" s="29" t="s">
        <v>1914</v>
      </c>
      <c r="G3753" s="29" t="s">
        <v>1975</v>
      </c>
      <c r="H3753" s="30">
        <v>44280</v>
      </c>
      <c r="I3753" s="30">
        <v>45382</v>
      </c>
      <c r="J3753" s="30" t="s">
        <v>1921</v>
      </c>
      <c r="K3753" s="29" t="s">
        <v>2074</v>
      </c>
      <c r="L3753" s="29" t="s">
        <v>2143</v>
      </c>
      <c r="M3753" s="29" t="s">
        <v>2095</v>
      </c>
      <c r="N3753" s="29" t="s">
        <v>1992</v>
      </c>
      <c r="O3753" s="29" t="s">
        <v>1993</v>
      </c>
      <c r="P3753" s="29" t="s">
        <v>1981</v>
      </c>
      <c r="Q3753" s="29" t="s">
        <v>1982</v>
      </c>
      <c r="R3753" s="30">
        <v>45261</v>
      </c>
      <c r="S3753" s="30">
        <v>45264</v>
      </c>
      <c r="T3753" s="30">
        <v>45322</v>
      </c>
      <c r="U3753" s="30">
        <v>45348</v>
      </c>
      <c r="V3753" s="29" t="s">
        <v>1983</v>
      </c>
      <c r="W3753" s="29" t="s">
        <v>1984</v>
      </c>
      <c r="X3753" s="30">
        <v>45665</v>
      </c>
      <c r="Y3753" s="29" t="s">
        <v>1985</v>
      </c>
    </row>
    <row r="3754" spans="1:25" x14ac:dyDescent="0.25">
      <c r="A3754" s="28" t="s">
        <v>2603</v>
      </c>
      <c r="B3754" s="29" t="s">
        <v>2604</v>
      </c>
      <c r="C3754" s="29" t="s">
        <v>1912</v>
      </c>
      <c r="D3754" s="29" t="s">
        <v>2606</v>
      </c>
      <c r="E3754" s="29" t="s">
        <v>1913</v>
      </c>
      <c r="F3754" s="29" t="s">
        <v>1914</v>
      </c>
      <c r="G3754" s="29" t="s">
        <v>1975</v>
      </c>
      <c r="H3754" s="30">
        <v>44280</v>
      </c>
      <c r="I3754" s="30">
        <v>45382</v>
      </c>
      <c r="J3754" s="30" t="s">
        <v>1921</v>
      </c>
      <c r="K3754" s="29" t="s">
        <v>2074</v>
      </c>
      <c r="L3754" s="29" t="s">
        <v>2143</v>
      </c>
      <c r="M3754" s="29" t="s">
        <v>2095</v>
      </c>
      <c r="N3754" s="29" t="s">
        <v>1994</v>
      </c>
      <c r="O3754" s="29" t="s">
        <v>1995</v>
      </c>
      <c r="P3754" s="29" t="s">
        <v>1981</v>
      </c>
      <c r="Q3754" s="29" t="s">
        <v>1982</v>
      </c>
      <c r="R3754" s="30">
        <v>45627</v>
      </c>
      <c r="S3754" s="30"/>
      <c r="T3754" s="30">
        <v>45747</v>
      </c>
      <c r="U3754" s="30"/>
      <c r="V3754" s="29" t="s">
        <v>1983</v>
      </c>
      <c r="W3754" s="29" t="s">
        <v>1984</v>
      </c>
      <c r="X3754" s="30">
        <v>45665</v>
      </c>
      <c r="Y3754" s="29" t="s">
        <v>1985</v>
      </c>
    </row>
    <row r="3755" spans="1:25" x14ac:dyDescent="0.25">
      <c r="A3755" s="28" t="s">
        <v>2603</v>
      </c>
      <c r="B3755" s="29" t="s">
        <v>2604</v>
      </c>
      <c r="C3755" s="29" t="s">
        <v>1912</v>
      </c>
      <c r="D3755" s="29" t="s">
        <v>2606</v>
      </c>
      <c r="E3755" s="29" t="s">
        <v>1913</v>
      </c>
      <c r="F3755" s="29" t="s">
        <v>1914</v>
      </c>
      <c r="G3755" s="29" t="s">
        <v>1975</v>
      </c>
      <c r="H3755" s="30">
        <v>44280</v>
      </c>
      <c r="I3755" s="30">
        <v>45382</v>
      </c>
      <c r="J3755" s="30" t="s">
        <v>1921</v>
      </c>
      <c r="K3755" s="29" t="s">
        <v>2074</v>
      </c>
      <c r="L3755" s="29" t="s">
        <v>2143</v>
      </c>
      <c r="M3755" s="29" t="s">
        <v>2095</v>
      </c>
      <c r="N3755" s="29" t="s">
        <v>1996</v>
      </c>
      <c r="O3755" s="29" t="s">
        <v>1997</v>
      </c>
      <c r="P3755" s="29" t="s">
        <v>1981</v>
      </c>
      <c r="Q3755" s="29" t="s">
        <v>1982</v>
      </c>
      <c r="R3755" s="30">
        <v>45717</v>
      </c>
      <c r="S3755" s="30"/>
      <c r="T3755" s="30">
        <v>45838</v>
      </c>
      <c r="U3755" s="30"/>
      <c r="V3755" s="29" t="s">
        <v>1983</v>
      </c>
      <c r="W3755" s="29" t="s">
        <v>1984</v>
      </c>
      <c r="X3755" s="30">
        <v>45665</v>
      </c>
      <c r="Y3755" s="29" t="s">
        <v>1985</v>
      </c>
    </row>
    <row r="3756" spans="1:25" x14ac:dyDescent="0.25">
      <c r="A3756" s="28" t="s">
        <v>2603</v>
      </c>
      <c r="B3756" s="29" t="s">
        <v>2604</v>
      </c>
      <c r="C3756" s="29" t="s">
        <v>1915</v>
      </c>
      <c r="D3756" s="29" t="s">
        <v>2607</v>
      </c>
      <c r="E3756" s="29" t="s">
        <v>1916</v>
      </c>
      <c r="F3756" s="29" t="s">
        <v>1917</v>
      </c>
      <c r="G3756" s="29" t="s">
        <v>1975</v>
      </c>
      <c r="H3756" s="30">
        <v>44145</v>
      </c>
      <c r="I3756" s="30">
        <v>45382</v>
      </c>
      <c r="J3756" s="30" t="s">
        <v>1921</v>
      </c>
      <c r="K3756" s="29" t="s">
        <v>2074</v>
      </c>
      <c r="L3756" s="29" t="s">
        <v>2143</v>
      </c>
      <c r="M3756" s="29" t="s">
        <v>2095</v>
      </c>
      <c r="N3756" s="29" t="s">
        <v>1988</v>
      </c>
      <c r="O3756" s="29" t="s">
        <v>1989</v>
      </c>
      <c r="P3756" s="29" t="s">
        <v>1981</v>
      </c>
      <c r="Q3756" s="29" t="s">
        <v>1982</v>
      </c>
      <c r="R3756" s="30">
        <v>44136</v>
      </c>
      <c r="S3756" s="30">
        <v>44145</v>
      </c>
      <c r="T3756" s="30">
        <v>44377</v>
      </c>
      <c r="U3756" s="30">
        <v>44377</v>
      </c>
      <c r="V3756" s="29" t="s">
        <v>1983</v>
      </c>
      <c r="W3756" s="29" t="s">
        <v>1984</v>
      </c>
      <c r="X3756" s="30">
        <v>45665</v>
      </c>
      <c r="Y3756" s="29" t="s">
        <v>2002</v>
      </c>
    </row>
    <row r="3757" spans="1:25" x14ac:dyDescent="0.25">
      <c r="A3757" s="28" t="s">
        <v>2603</v>
      </c>
      <c r="B3757" s="29" t="s">
        <v>2604</v>
      </c>
      <c r="C3757" s="29" t="s">
        <v>1915</v>
      </c>
      <c r="D3757" s="29" t="s">
        <v>2607</v>
      </c>
      <c r="E3757" s="29" t="s">
        <v>1916</v>
      </c>
      <c r="F3757" s="29" t="s">
        <v>1917</v>
      </c>
      <c r="G3757" s="29" t="s">
        <v>1975</v>
      </c>
      <c r="H3757" s="30">
        <v>44145</v>
      </c>
      <c r="I3757" s="30">
        <v>45382</v>
      </c>
      <c r="J3757" s="30" t="s">
        <v>1921</v>
      </c>
      <c r="K3757" s="29" t="s">
        <v>2074</v>
      </c>
      <c r="L3757" s="29" t="s">
        <v>2143</v>
      </c>
      <c r="M3757" s="29" t="s">
        <v>2095</v>
      </c>
      <c r="N3757" s="29" t="s">
        <v>1990</v>
      </c>
      <c r="O3757" s="29" t="s">
        <v>1991</v>
      </c>
      <c r="P3757" s="29" t="s">
        <v>1981</v>
      </c>
      <c r="Q3757" s="29" t="s">
        <v>1982</v>
      </c>
      <c r="R3757" s="30">
        <v>44516</v>
      </c>
      <c r="S3757" s="30">
        <v>44511</v>
      </c>
      <c r="T3757" s="30">
        <v>44757</v>
      </c>
      <c r="U3757" s="30">
        <v>44771</v>
      </c>
      <c r="V3757" s="29" t="s">
        <v>1983</v>
      </c>
      <c r="W3757" s="29" t="s">
        <v>1984</v>
      </c>
      <c r="X3757" s="30">
        <v>45665</v>
      </c>
      <c r="Y3757" s="29" t="s">
        <v>2002</v>
      </c>
    </row>
    <row r="3758" spans="1:25" x14ac:dyDescent="0.25">
      <c r="A3758" s="28" t="s">
        <v>2603</v>
      </c>
      <c r="B3758" s="29" t="s">
        <v>2604</v>
      </c>
      <c r="C3758" s="29" t="s">
        <v>1915</v>
      </c>
      <c r="D3758" s="29" t="s">
        <v>2607</v>
      </c>
      <c r="E3758" s="29" t="s">
        <v>1916</v>
      </c>
      <c r="F3758" s="29" t="s">
        <v>1917</v>
      </c>
      <c r="G3758" s="29" t="s">
        <v>1975</v>
      </c>
      <c r="H3758" s="30">
        <v>44145</v>
      </c>
      <c r="I3758" s="30">
        <v>45382</v>
      </c>
      <c r="J3758" s="30" t="s">
        <v>1921</v>
      </c>
      <c r="K3758" s="29" t="s">
        <v>2074</v>
      </c>
      <c r="L3758" s="29" t="s">
        <v>2143</v>
      </c>
      <c r="M3758" s="29" t="s">
        <v>2095</v>
      </c>
      <c r="N3758" s="29" t="s">
        <v>1992</v>
      </c>
      <c r="O3758" s="29" t="s">
        <v>1993</v>
      </c>
      <c r="P3758" s="29" t="s">
        <v>1981</v>
      </c>
      <c r="Q3758" s="29" t="s">
        <v>1982</v>
      </c>
      <c r="R3758" s="30">
        <v>44378</v>
      </c>
      <c r="S3758" s="30">
        <v>44405</v>
      </c>
      <c r="T3758" s="30">
        <v>44515</v>
      </c>
      <c r="U3758" s="30">
        <v>44509</v>
      </c>
      <c r="V3758" s="29" t="s">
        <v>1983</v>
      </c>
      <c r="W3758" s="29" t="s">
        <v>1984</v>
      </c>
      <c r="X3758" s="30">
        <v>45665</v>
      </c>
      <c r="Y3758" s="29" t="s">
        <v>2002</v>
      </c>
    </row>
    <row r="3759" spans="1:25" x14ac:dyDescent="0.25">
      <c r="A3759" s="28" t="s">
        <v>2603</v>
      </c>
      <c r="B3759" s="29" t="s">
        <v>2604</v>
      </c>
      <c r="C3759" s="29" t="s">
        <v>1915</v>
      </c>
      <c r="D3759" s="29" t="s">
        <v>2607</v>
      </c>
      <c r="E3759" s="29" t="s">
        <v>1916</v>
      </c>
      <c r="F3759" s="29" t="s">
        <v>1917</v>
      </c>
      <c r="G3759" s="29" t="s">
        <v>1975</v>
      </c>
      <c r="H3759" s="30">
        <v>44145</v>
      </c>
      <c r="I3759" s="30">
        <v>45382</v>
      </c>
      <c r="J3759" s="30" t="s">
        <v>1921</v>
      </c>
      <c r="K3759" s="29" t="s">
        <v>2074</v>
      </c>
      <c r="L3759" s="29" t="s">
        <v>2143</v>
      </c>
      <c r="M3759" s="29" t="s">
        <v>2095</v>
      </c>
      <c r="N3759" s="29" t="s">
        <v>1994</v>
      </c>
      <c r="O3759" s="29" t="s">
        <v>1995</v>
      </c>
      <c r="P3759" s="29" t="s">
        <v>1981</v>
      </c>
      <c r="Q3759" s="29" t="s">
        <v>1982</v>
      </c>
      <c r="R3759" s="30">
        <v>44819</v>
      </c>
      <c r="S3759" s="30">
        <v>44831</v>
      </c>
      <c r="T3759" s="30">
        <v>45777</v>
      </c>
      <c r="U3759" s="30"/>
      <c r="V3759" s="29" t="s">
        <v>1983</v>
      </c>
      <c r="W3759" s="29" t="s">
        <v>1984</v>
      </c>
      <c r="X3759" s="30">
        <v>45665</v>
      </c>
      <c r="Y3759" s="29" t="s">
        <v>2002</v>
      </c>
    </row>
    <row r="3760" spans="1:25" x14ac:dyDescent="0.25">
      <c r="A3760" s="28" t="s">
        <v>2603</v>
      </c>
      <c r="B3760" s="29" t="s">
        <v>2604</v>
      </c>
      <c r="C3760" s="29" t="s">
        <v>1915</v>
      </c>
      <c r="D3760" s="29" t="s">
        <v>2607</v>
      </c>
      <c r="E3760" s="29" t="s">
        <v>1916</v>
      </c>
      <c r="F3760" s="29" t="s">
        <v>1917</v>
      </c>
      <c r="G3760" s="29" t="s">
        <v>1975</v>
      </c>
      <c r="H3760" s="30">
        <v>44145</v>
      </c>
      <c r="I3760" s="30">
        <v>45382</v>
      </c>
      <c r="J3760" s="30" t="s">
        <v>1921</v>
      </c>
      <c r="K3760" s="29" t="s">
        <v>2074</v>
      </c>
      <c r="L3760" s="29" t="s">
        <v>2143</v>
      </c>
      <c r="M3760" s="29" t="s">
        <v>2095</v>
      </c>
      <c r="N3760" s="29" t="s">
        <v>1996</v>
      </c>
      <c r="O3760" s="29" t="s">
        <v>1997</v>
      </c>
      <c r="P3760" s="29" t="s">
        <v>1981</v>
      </c>
      <c r="Q3760" s="29" t="s">
        <v>1982</v>
      </c>
      <c r="R3760" s="30">
        <v>45621</v>
      </c>
      <c r="S3760" s="30"/>
      <c r="T3760" s="30">
        <v>45838</v>
      </c>
      <c r="U3760" s="30"/>
      <c r="V3760" s="29" t="s">
        <v>1983</v>
      </c>
      <c r="W3760" s="29" t="s">
        <v>1984</v>
      </c>
      <c r="X3760" s="30">
        <v>45665</v>
      </c>
      <c r="Y3760" s="29" t="s">
        <v>2002</v>
      </c>
    </row>
    <row r="3761" spans="1:25" x14ac:dyDescent="0.25">
      <c r="A3761" s="28" t="s">
        <v>2603</v>
      </c>
      <c r="B3761" s="29" t="s">
        <v>2604</v>
      </c>
      <c r="C3761" s="29" t="s">
        <v>1918</v>
      </c>
      <c r="D3761" s="29" t="s">
        <v>2608</v>
      </c>
      <c r="E3761" s="29" t="s">
        <v>1919</v>
      </c>
      <c r="F3761" s="29" t="s">
        <v>1920</v>
      </c>
      <c r="G3761" s="29" t="s">
        <v>1975</v>
      </c>
      <c r="H3761" s="30">
        <v>44197</v>
      </c>
      <c r="I3761" s="30">
        <v>45657</v>
      </c>
      <c r="J3761" s="30" t="s">
        <v>1921</v>
      </c>
      <c r="K3761" s="29" t="s">
        <v>2074</v>
      </c>
      <c r="L3761" s="29" t="s">
        <v>2143</v>
      </c>
      <c r="M3761" s="29" t="s">
        <v>2095</v>
      </c>
      <c r="N3761" s="29" t="s">
        <v>1986</v>
      </c>
      <c r="O3761" s="29" t="s">
        <v>1987</v>
      </c>
      <c r="P3761" s="29" t="s">
        <v>1981</v>
      </c>
      <c r="Q3761" s="29" t="s">
        <v>1982</v>
      </c>
      <c r="R3761" s="30">
        <v>44347</v>
      </c>
      <c r="S3761" s="30">
        <v>44343</v>
      </c>
      <c r="T3761" s="30">
        <v>44408</v>
      </c>
      <c r="U3761" s="30">
        <v>44448</v>
      </c>
      <c r="V3761" s="29" t="s">
        <v>1983</v>
      </c>
      <c r="W3761" s="29" t="s">
        <v>1984</v>
      </c>
      <c r="X3761" s="30">
        <v>45665</v>
      </c>
      <c r="Y3761" s="29" t="s">
        <v>2002</v>
      </c>
    </row>
    <row r="3762" spans="1:25" x14ac:dyDescent="0.25">
      <c r="A3762" s="28" t="s">
        <v>2603</v>
      </c>
      <c r="B3762" s="29" t="s">
        <v>2604</v>
      </c>
      <c r="C3762" s="29" t="s">
        <v>1918</v>
      </c>
      <c r="D3762" s="29" t="s">
        <v>2608</v>
      </c>
      <c r="E3762" s="29" t="s">
        <v>1919</v>
      </c>
      <c r="F3762" s="29" t="s">
        <v>1920</v>
      </c>
      <c r="G3762" s="29" t="s">
        <v>1975</v>
      </c>
      <c r="H3762" s="30">
        <v>44197</v>
      </c>
      <c r="I3762" s="30">
        <v>45657</v>
      </c>
      <c r="J3762" s="30" t="s">
        <v>1921</v>
      </c>
      <c r="K3762" s="29" t="s">
        <v>2074</v>
      </c>
      <c r="L3762" s="29" t="s">
        <v>2143</v>
      </c>
      <c r="M3762" s="29" t="s">
        <v>2095</v>
      </c>
      <c r="N3762" s="29" t="s">
        <v>1988</v>
      </c>
      <c r="O3762" s="29" t="s">
        <v>1989</v>
      </c>
      <c r="P3762" s="29" t="s">
        <v>1981</v>
      </c>
      <c r="Q3762" s="29" t="s">
        <v>1982</v>
      </c>
      <c r="R3762" s="30">
        <v>44378</v>
      </c>
      <c r="S3762" s="30">
        <v>44454</v>
      </c>
      <c r="T3762" s="30">
        <v>45657</v>
      </c>
      <c r="U3762" s="30"/>
      <c r="V3762" s="29" t="s">
        <v>1983</v>
      </c>
      <c r="W3762" s="29" t="s">
        <v>1984</v>
      </c>
      <c r="X3762" s="30">
        <v>45665</v>
      </c>
      <c r="Y3762" s="29" t="s">
        <v>2002</v>
      </c>
    </row>
    <row r="3763" spans="1:25" x14ac:dyDescent="0.25">
      <c r="A3763" s="28" t="s">
        <v>2603</v>
      </c>
      <c r="B3763" s="29" t="s">
        <v>2604</v>
      </c>
      <c r="C3763" s="29" t="s">
        <v>1918</v>
      </c>
      <c r="D3763" s="29" t="s">
        <v>2608</v>
      </c>
      <c r="E3763" s="29" t="s">
        <v>1919</v>
      </c>
      <c r="F3763" s="29" t="s">
        <v>1920</v>
      </c>
      <c r="G3763" s="29" t="s">
        <v>1975</v>
      </c>
      <c r="H3763" s="30">
        <v>44197</v>
      </c>
      <c r="I3763" s="30">
        <v>45657</v>
      </c>
      <c r="J3763" s="30" t="s">
        <v>1921</v>
      </c>
      <c r="K3763" s="29" t="s">
        <v>2074</v>
      </c>
      <c r="L3763" s="29" t="s">
        <v>2143</v>
      </c>
      <c r="M3763" s="29" t="s">
        <v>2095</v>
      </c>
      <c r="N3763" s="29" t="s">
        <v>1990</v>
      </c>
      <c r="O3763" s="29" t="s">
        <v>1991</v>
      </c>
      <c r="P3763" s="29" t="s">
        <v>1981</v>
      </c>
      <c r="Q3763" s="29" t="s">
        <v>1982</v>
      </c>
      <c r="R3763" s="30">
        <v>45231</v>
      </c>
      <c r="S3763" s="30">
        <v>45246</v>
      </c>
      <c r="T3763" s="30">
        <v>45838</v>
      </c>
      <c r="U3763" s="30"/>
      <c r="V3763" s="29" t="s">
        <v>1983</v>
      </c>
      <c r="W3763" s="29" t="s">
        <v>1984</v>
      </c>
      <c r="X3763" s="30">
        <v>45665</v>
      </c>
      <c r="Y3763" s="29" t="s">
        <v>2002</v>
      </c>
    </row>
    <row r="3764" spans="1:25" x14ac:dyDescent="0.25">
      <c r="A3764" s="28" t="s">
        <v>2603</v>
      </c>
      <c r="B3764" s="29" t="s">
        <v>2604</v>
      </c>
      <c r="C3764" s="29" t="s">
        <v>1918</v>
      </c>
      <c r="D3764" s="29" t="s">
        <v>2608</v>
      </c>
      <c r="E3764" s="29" t="s">
        <v>1919</v>
      </c>
      <c r="F3764" s="29" t="s">
        <v>1920</v>
      </c>
      <c r="G3764" s="29" t="s">
        <v>1975</v>
      </c>
      <c r="H3764" s="30">
        <v>44197</v>
      </c>
      <c r="I3764" s="30">
        <v>45657</v>
      </c>
      <c r="J3764" s="30" t="s">
        <v>1921</v>
      </c>
      <c r="K3764" s="29" t="s">
        <v>2074</v>
      </c>
      <c r="L3764" s="29" t="s">
        <v>2143</v>
      </c>
      <c r="M3764" s="29" t="s">
        <v>2095</v>
      </c>
      <c r="N3764" s="29" t="s">
        <v>1992</v>
      </c>
      <c r="O3764" s="29" t="s">
        <v>1993</v>
      </c>
      <c r="P3764" s="29" t="s">
        <v>1981</v>
      </c>
      <c r="Q3764" s="29" t="s">
        <v>1982</v>
      </c>
      <c r="R3764" s="30">
        <v>45200</v>
      </c>
      <c r="S3764" s="30">
        <v>45210</v>
      </c>
      <c r="T3764" s="30">
        <v>45716</v>
      </c>
      <c r="U3764" s="30"/>
      <c r="V3764" s="29" t="s">
        <v>1983</v>
      </c>
      <c r="W3764" s="29" t="s">
        <v>1984</v>
      </c>
      <c r="X3764" s="30">
        <v>45665</v>
      </c>
      <c r="Y3764" s="29" t="s">
        <v>2002</v>
      </c>
    </row>
    <row r="3765" spans="1:25" x14ac:dyDescent="0.25">
      <c r="A3765" s="28" t="s">
        <v>2603</v>
      </c>
      <c r="B3765" s="29" t="s">
        <v>2604</v>
      </c>
      <c r="C3765" s="29" t="s">
        <v>1918</v>
      </c>
      <c r="D3765" s="29" t="s">
        <v>2608</v>
      </c>
      <c r="E3765" s="29" t="s">
        <v>1919</v>
      </c>
      <c r="F3765" s="29" t="s">
        <v>1920</v>
      </c>
      <c r="G3765" s="29" t="s">
        <v>1975</v>
      </c>
      <c r="H3765" s="30">
        <v>44197</v>
      </c>
      <c r="I3765" s="30">
        <v>45657</v>
      </c>
      <c r="J3765" s="30" t="s">
        <v>1921</v>
      </c>
      <c r="K3765" s="29" t="s">
        <v>2074</v>
      </c>
      <c r="L3765" s="29" t="s">
        <v>2143</v>
      </c>
      <c r="M3765" s="29" t="s">
        <v>2095</v>
      </c>
      <c r="N3765" s="29" t="s">
        <v>1994</v>
      </c>
      <c r="O3765" s="29" t="s">
        <v>1995</v>
      </c>
      <c r="P3765" s="29" t="s">
        <v>1981</v>
      </c>
      <c r="Q3765" s="29" t="s">
        <v>1982</v>
      </c>
      <c r="R3765" s="30">
        <v>45245</v>
      </c>
      <c r="S3765" s="30">
        <v>45246</v>
      </c>
      <c r="T3765" s="30">
        <v>46112</v>
      </c>
      <c r="U3765" s="30"/>
      <c r="V3765" s="29" t="s">
        <v>1983</v>
      </c>
      <c r="W3765" s="29" t="s">
        <v>1984</v>
      </c>
      <c r="X3765" s="30">
        <v>45665</v>
      </c>
      <c r="Y3765" s="29" t="s">
        <v>2002</v>
      </c>
    </row>
    <row r="3766" spans="1:25" x14ac:dyDescent="0.25">
      <c r="A3766" s="28" t="s">
        <v>2603</v>
      </c>
      <c r="B3766" s="29" t="s">
        <v>2604</v>
      </c>
      <c r="C3766" s="29" t="s">
        <v>1918</v>
      </c>
      <c r="D3766" s="29" t="s">
        <v>2608</v>
      </c>
      <c r="E3766" s="29" t="s">
        <v>1919</v>
      </c>
      <c r="F3766" s="29" t="s">
        <v>1920</v>
      </c>
      <c r="G3766" s="29" t="s">
        <v>1975</v>
      </c>
      <c r="H3766" s="30">
        <v>44197</v>
      </c>
      <c r="I3766" s="30">
        <v>45657</v>
      </c>
      <c r="J3766" s="30" t="s">
        <v>1921</v>
      </c>
      <c r="K3766" s="29" t="s">
        <v>2074</v>
      </c>
      <c r="L3766" s="29" t="s">
        <v>2143</v>
      </c>
      <c r="M3766" s="29" t="s">
        <v>2095</v>
      </c>
      <c r="N3766" s="29" t="s">
        <v>1996</v>
      </c>
      <c r="O3766" s="29" t="s">
        <v>1997</v>
      </c>
      <c r="P3766" s="29" t="s">
        <v>1981</v>
      </c>
      <c r="Q3766" s="29" t="s">
        <v>1982</v>
      </c>
      <c r="R3766" s="30">
        <v>46023</v>
      </c>
      <c r="S3766" s="30"/>
      <c r="T3766" s="30">
        <v>46203</v>
      </c>
      <c r="U3766" s="30"/>
      <c r="V3766" s="29" t="s">
        <v>1983</v>
      </c>
      <c r="W3766" s="29" t="s">
        <v>1984</v>
      </c>
      <c r="X3766" s="30">
        <v>45665</v>
      </c>
      <c r="Y3766" s="29" t="s">
        <v>2002</v>
      </c>
    </row>
    <row r="3767" spans="1:25" x14ac:dyDescent="0.25">
      <c r="A3767" s="28" t="s">
        <v>2603</v>
      </c>
      <c r="B3767" s="29" t="s">
        <v>2604</v>
      </c>
      <c r="C3767" s="29" t="s">
        <v>1922</v>
      </c>
      <c r="D3767" s="29" t="s">
        <v>2609</v>
      </c>
      <c r="E3767" s="29" t="s">
        <v>1923</v>
      </c>
      <c r="F3767" s="29" t="s">
        <v>1924</v>
      </c>
      <c r="G3767" s="29" t="s">
        <v>1975</v>
      </c>
      <c r="H3767" s="30">
        <v>44209</v>
      </c>
      <c r="I3767" s="30">
        <v>45565</v>
      </c>
      <c r="J3767" s="30" t="s">
        <v>1921</v>
      </c>
      <c r="K3767" s="29" t="s">
        <v>2074</v>
      </c>
      <c r="L3767" s="29" t="s">
        <v>2143</v>
      </c>
      <c r="M3767" s="29" t="s">
        <v>2095</v>
      </c>
      <c r="N3767" s="29" t="s">
        <v>1986</v>
      </c>
      <c r="O3767" s="29" t="s">
        <v>1987</v>
      </c>
      <c r="P3767" s="29" t="s">
        <v>1981</v>
      </c>
      <c r="Q3767" s="29" t="s">
        <v>1982</v>
      </c>
      <c r="R3767" s="30">
        <v>44197</v>
      </c>
      <c r="S3767" s="30">
        <v>44209</v>
      </c>
      <c r="T3767" s="30">
        <v>44316</v>
      </c>
      <c r="U3767" s="30">
        <v>44302</v>
      </c>
      <c r="V3767" s="29" t="s">
        <v>1983</v>
      </c>
      <c r="W3767" s="29" t="s">
        <v>1984</v>
      </c>
      <c r="X3767" s="30">
        <v>45665</v>
      </c>
      <c r="Y3767" s="29" t="s">
        <v>2002</v>
      </c>
    </row>
    <row r="3768" spans="1:25" x14ac:dyDescent="0.25">
      <c r="A3768" s="28" t="s">
        <v>2603</v>
      </c>
      <c r="B3768" s="29" t="s">
        <v>2604</v>
      </c>
      <c r="C3768" s="29" t="s">
        <v>1922</v>
      </c>
      <c r="D3768" s="29" t="s">
        <v>2609</v>
      </c>
      <c r="E3768" s="29" t="s">
        <v>1923</v>
      </c>
      <c r="F3768" s="29" t="s">
        <v>1924</v>
      </c>
      <c r="G3768" s="29" t="s">
        <v>1975</v>
      </c>
      <c r="H3768" s="30">
        <v>44209</v>
      </c>
      <c r="I3768" s="30">
        <v>45565</v>
      </c>
      <c r="J3768" s="30" t="s">
        <v>1921</v>
      </c>
      <c r="K3768" s="29" t="s">
        <v>2074</v>
      </c>
      <c r="L3768" s="29" t="s">
        <v>2143</v>
      </c>
      <c r="M3768" s="29" t="s">
        <v>2095</v>
      </c>
      <c r="N3768" s="29" t="s">
        <v>1988</v>
      </c>
      <c r="O3768" s="29" t="s">
        <v>1989</v>
      </c>
      <c r="P3768" s="29" t="s">
        <v>1981</v>
      </c>
      <c r="Q3768" s="29" t="s">
        <v>1982</v>
      </c>
      <c r="R3768" s="30">
        <v>44317</v>
      </c>
      <c r="S3768" s="30">
        <v>44329</v>
      </c>
      <c r="T3768" s="30">
        <v>44834</v>
      </c>
      <c r="U3768" s="30">
        <v>44864</v>
      </c>
      <c r="V3768" s="29" t="s">
        <v>1983</v>
      </c>
      <c r="W3768" s="29" t="s">
        <v>1984</v>
      </c>
      <c r="X3768" s="30">
        <v>45665</v>
      </c>
      <c r="Y3768" s="29" t="s">
        <v>2002</v>
      </c>
    </row>
    <row r="3769" spans="1:25" x14ac:dyDescent="0.25">
      <c r="A3769" s="28" t="s">
        <v>2603</v>
      </c>
      <c r="B3769" s="29" t="s">
        <v>2604</v>
      </c>
      <c r="C3769" s="29" t="s">
        <v>1922</v>
      </c>
      <c r="D3769" s="29" t="s">
        <v>2609</v>
      </c>
      <c r="E3769" s="29" t="s">
        <v>1923</v>
      </c>
      <c r="F3769" s="29" t="s">
        <v>1924</v>
      </c>
      <c r="G3769" s="29" t="s">
        <v>1975</v>
      </c>
      <c r="H3769" s="30">
        <v>44209</v>
      </c>
      <c r="I3769" s="30">
        <v>45565</v>
      </c>
      <c r="J3769" s="30" t="s">
        <v>1921</v>
      </c>
      <c r="K3769" s="29" t="s">
        <v>2074</v>
      </c>
      <c r="L3769" s="29" t="s">
        <v>2143</v>
      </c>
      <c r="M3769" s="29" t="s">
        <v>2095</v>
      </c>
      <c r="N3769" s="29" t="s">
        <v>1992</v>
      </c>
      <c r="O3769" s="29" t="s">
        <v>1993</v>
      </c>
      <c r="P3769" s="29" t="s">
        <v>1981</v>
      </c>
      <c r="Q3769" s="29" t="s">
        <v>1982</v>
      </c>
      <c r="R3769" s="30">
        <v>44470</v>
      </c>
      <c r="S3769" s="30">
        <v>44494</v>
      </c>
      <c r="T3769" s="30">
        <v>44957</v>
      </c>
      <c r="U3769" s="30">
        <v>44960</v>
      </c>
      <c r="V3769" s="29" t="s">
        <v>1983</v>
      </c>
      <c r="W3769" s="29" t="s">
        <v>1984</v>
      </c>
      <c r="X3769" s="30">
        <v>45665</v>
      </c>
      <c r="Y3769" s="29" t="s">
        <v>2002</v>
      </c>
    </row>
    <row r="3770" spans="1:25" x14ac:dyDescent="0.25">
      <c r="A3770" s="28" t="s">
        <v>2603</v>
      </c>
      <c r="B3770" s="29" t="s">
        <v>2604</v>
      </c>
      <c r="C3770" s="29" t="s">
        <v>1922</v>
      </c>
      <c r="D3770" s="29" t="s">
        <v>2609</v>
      </c>
      <c r="E3770" s="29" t="s">
        <v>1923</v>
      </c>
      <c r="F3770" s="29" t="s">
        <v>1924</v>
      </c>
      <c r="G3770" s="29" t="s">
        <v>1975</v>
      </c>
      <c r="H3770" s="30">
        <v>44209</v>
      </c>
      <c r="I3770" s="30">
        <v>45565</v>
      </c>
      <c r="J3770" s="30" t="s">
        <v>1921</v>
      </c>
      <c r="K3770" s="29" t="s">
        <v>2074</v>
      </c>
      <c r="L3770" s="29" t="s">
        <v>2143</v>
      </c>
      <c r="M3770" s="29" t="s">
        <v>2095</v>
      </c>
      <c r="N3770" s="29" t="s">
        <v>1994</v>
      </c>
      <c r="O3770" s="29" t="s">
        <v>1995</v>
      </c>
      <c r="P3770" s="29" t="s">
        <v>1981</v>
      </c>
      <c r="Q3770" s="29" t="s">
        <v>1982</v>
      </c>
      <c r="R3770" s="30">
        <v>45231</v>
      </c>
      <c r="S3770" s="30">
        <v>45201</v>
      </c>
      <c r="T3770" s="30">
        <v>45626</v>
      </c>
      <c r="U3770" s="30"/>
      <c r="V3770" s="29" t="s">
        <v>1983</v>
      </c>
      <c r="W3770" s="29" t="s">
        <v>1984</v>
      </c>
      <c r="X3770" s="30">
        <v>45665</v>
      </c>
      <c r="Y3770" s="29" t="s">
        <v>2002</v>
      </c>
    </row>
    <row r="3771" spans="1:25" x14ac:dyDescent="0.25">
      <c r="A3771" s="28" t="s">
        <v>2603</v>
      </c>
      <c r="B3771" s="29" t="s">
        <v>2604</v>
      </c>
      <c r="C3771" s="29" t="s">
        <v>1922</v>
      </c>
      <c r="D3771" s="29" t="s">
        <v>2609</v>
      </c>
      <c r="E3771" s="29" t="s">
        <v>1923</v>
      </c>
      <c r="F3771" s="29" t="s">
        <v>1924</v>
      </c>
      <c r="G3771" s="29" t="s">
        <v>1975</v>
      </c>
      <c r="H3771" s="30">
        <v>44209</v>
      </c>
      <c r="I3771" s="30">
        <v>45565</v>
      </c>
      <c r="J3771" s="30" t="s">
        <v>1921</v>
      </c>
      <c r="K3771" s="29" t="s">
        <v>2074</v>
      </c>
      <c r="L3771" s="29" t="s">
        <v>2143</v>
      </c>
      <c r="M3771" s="29" t="s">
        <v>2095</v>
      </c>
      <c r="N3771" s="29" t="s">
        <v>1996</v>
      </c>
      <c r="O3771" s="29" t="s">
        <v>1997</v>
      </c>
      <c r="P3771" s="29" t="s">
        <v>1981</v>
      </c>
      <c r="Q3771" s="29" t="s">
        <v>1982</v>
      </c>
      <c r="R3771" s="30">
        <v>45383</v>
      </c>
      <c r="S3771" s="30">
        <v>45096</v>
      </c>
      <c r="T3771" s="30">
        <v>45688</v>
      </c>
      <c r="U3771" s="30"/>
      <c r="V3771" s="29" t="s">
        <v>1983</v>
      </c>
      <c r="W3771" s="29" t="s">
        <v>1984</v>
      </c>
      <c r="X3771" s="30">
        <v>45665</v>
      </c>
      <c r="Y3771" s="29" t="s">
        <v>2002</v>
      </c>
    </row>
    <row r="3772" spans="1:25" x14ac:dyDescent="0.25">
      <c r="A3772" s="28" t="s">
        <v>2603</v>
      </c>
      <c r="B3772" s="29" t="s">
        <v>2604</v>
      </c>
      <c r="C3772" s="29" t="s">
        <v>1925</v>
      </c>
      <c r="D3772" s="29" t="s">
        <v>2610</v>
      </c>
      <c r="E3772" s="29" t="s">
        <v>1926</v>
      </c>
      <c r="F3772" s="29" t="s">
        <v>1927</v>
      </c>
      <c r="G3772" s="29" t="s">
        <v>1975</v>
      </c>
      <c r="H3772" s="30">
        <v>44105</v>
      </c>
      <c r="I3772" s="30">
        <v>45473</v>
      </c>
      <c r="J3772" s="30" t="s">
        <v>1921</v>
      </c>
      <c r="K3772" s="29" t="s">
        <v>2074</v>
      </c>
      <c r="L3772" s="29" t="s">
        <v>2143</v>
      </c>
      <c r="M3772" s="29" t="s">
        <v>2095</v>
      </c>
      <c r="N3772" s="29" t="s">
        <v>1986</v>
      </c>
      <c r="O3772" s="29" t="s">
        <v>1987</v>
      </c>
      <c r="P3772" s="29" t="s">
        <v>1981</v>
      </c>
      <c r="Q3772" s="29" t="s">
        <v>1982</v>
      </c>
      <c r="R3772" s="30">
        <v>44392</v>
      </c>
      <c r="S3772" s="30">
        <v>44406</v>
      </c>
      <c r="T3772" s="30">
        <v>44530</v>
      </c>
      <c r="U3772" s="30">
        <v>44490</v>
      </c>
      <c r="V3772" s="29" t="s">
        <v>2000</v>
      </c>
      <c r="W3772" s="29" t="s">
        <v>2001</v>
      </c>
      <c r="X3772" s="30">
        <v>45665</v>
      </c>
      <c r="Y3772" s="29" t="s">
        <v>2002</v>
      </c>
    </row>
    <row r="3773" spans="1:25" x14ac:dyDescent="0.25">
      <c r="A3773" s="28" t="s">
        <v>2603</v>
      </c>
      <c r="B3773" s="29" t="s">
        <v>2604</v>
      </c>
      <c r="C3773" s="29" t="s">
        <v>1925</v>
      </c>
      <c r="D3773" s="29" t="s">
        <v>2610</v>
      </c>
      <c r="E3773" s="29" t="s">
        <v>1926</v>
      </c>
      <c r="F3773" s="29" t="s">
        <v>1927</v>
      </c>
      <c r="G3773" s="29" t="s">
        <v>1975</v>
      </c>
      <c r="H3773" s="30">
        <v>44105</v>
      </c>
      <c r="I3773" s="30">
        <v>45473</v>
      </c>
      <c r="J3773" s="30" t="s">
        <v>1921</v>
      </c>
      <c r="K3773" s="29" t="s">
        <v>2074</v>
      </c>
      <c r="L3773" s="29" t="s">
        <v>2143</v>
      </c>
      <c r="M3773" s="29" t="s">
        <v>2095</v>
      </c>
      <c r="N3773" s="29" t="s">
        <v>1988</v>
      </c>
      <c r="O3773" s="29" t="s">
        <v>1989</v>
      </c>
      <c r="P3773" s="29" t="s">
        <v>1981</v>
      </c>
      <c r="Q3773" s="29" t="s">
        <v>1982</v>
      </c>
      <c r="R3773" s="30">
        <v>44531</v>
      </c>
      <c r="S3773" s="30">
        <v>44491</v>
      </c>
      <c r="T3773" s="30">
        <v>44773</v>
      </c>
      <c r="U3773" s="30">
        <v>44809</v>
      </c>
      <c r="V3773" s="29" t="s">
        <v>2000</v>
      </c>
      <c r="W3773" s="29" t="s">
        <v>2001</v>
      </c>
      <c r="X3773" s="30">
        <v>45665</v>
      </c>
      <c r="Y3773" s="29" t="s">
        <v>2002</v>
      </c>
    </row>
    <row r="3774" spans="1:25" x14ac:dyDescent="0.25">
      <c r="A3774" s="28" t="s">
        <v>2603</v>
      </c>
      <c r="B3774" s="29" t="s">
        <v>2604</v>
      </c>
      <c r="C3774" s="29" t="s">
        <v>1925</v>
      </c>
      <c r="D3774" s="29" t="s">
        <v>2610</v>
      </c>
      <c r="E3774" s="29" t="s">
        <v>1926</v>
      </c>
      <c r="F3774" s="29" t="s">
        <v>1927</v>
      </c>
      <c r="G3774" s="29" t="s">
        <v>1975</v>
      </c>
      <c r="H3774" s="30">
        <v>44105</v>
      </c>
      <c r="I3774" s="30">
        <v>45473</v>
      </c>
      <c r="J3774" s="30" t="s">
        <v>1921</v>
      </c>
      <c r="K3774" s="29" t="s">
        <v>2074</v>
      </c>
      <c r="L3774" s="29" t="s">
        <v>2143</v>
      </c>
      <c r="M3774" s="29" t="s">
        <v>2095</v>
      </c>
      <c r="N3774" s="29" t="s">
        <v>1992</v>
      </c>
      <c r="O3774" s="29" t="s">
        <v>1993</v>
      </c>
      <c r="P3774" s="29" t="s">
        <v>1981</v>
      </c>
      <c r="Q3774" s="29" t="s">
        <v>1982</v>
      </c>
      <c r="R3774" s="30">
        <v>44805</v>
      </c>
      <c r="S3774" s="30">
        <v>44825</v>
      </c>
      <c r="T3774" s="30">
        <v>45000</v>
      </c>
      <c r="U3774" s="30">
        <v>44998</v>
      </c>
      <c r="V3774" s="29" t="s">
        <v>2000</v>
      </c>
      <c r="W3774" s="29" t="s">
        <v>2001</v>
      </c>
      <c r="X3774" s="30">
        <v>45665</v>
      </c>
      <c r="Y3774" s="29" t="s">
        <v>2002</v>
      </c>
    </row>
    <row r="3775" spans="1:25" x14ac:dyDescent="0.25">
      <c r="A3775" s="28" t="s">
        <v>2603</v>
      </c>
      <c r="B3775" s="29" t="s">
        <v>2604</v>
      </c>
      <c r="C3775" s="29" t="s">
        <v>1925</v>
      </c>
      <c r="D3775" s="29" t="s">
        <v>2610</v>
      </c>
      <c r="E3775" s="29" t="s">
        <v>1926</v>
      </c>
      <c r="F3775" s="29" t="s">
        <v>1927</v>
      </c>
      <c r="G3775" s="29" t="s">
        <v>1975</v>
      </c>
      <c r="H3775" s="30">
        <v>44105</v>
      </c>
      <c r="I3775" s="30">
        <v>45473</v>
      </c>
      <c r="J3775" s="30" t="s">
        <v>1921</v>
      </c>
      <c r="K3775" s="29" t="s">
        <v>2074</v>
      </c>
      <c r="L3775" s="29" t="s">
        <v>2143</v>
      </c>
      <c r="M3775" s="29" t="s">
        <v>2095</v>
      </c>
      <c r="N3775" s="29" t="s">
        <v>1994</v>
      </c>
      <c r="O3775" s="29" t="s">
        <v>1995</v>
      </c>
      <c r="P3775" s="29" t="s">
        <v>1981</v>
      </c>
      <c r="Q3775" s="29" t="s">
        <v>1982</v>
      </c>
      <c r="R3775" s="30">
        <v>45231</v>
      </c>
      <c r="S3775" s="30">
        <v>45222</v>
      </c>
      <c r="T3775" s="30">
        <v>45626</v>
      </c>
      <c r="U3775" s="30"/>
      <c r="V3775" s="29" t="s">
        <v>2000</v>
      </c>
      <c r="W3775" s="29" t="s">
        <v>2001</v>
      </c>
      <c r="X3775" s="30">
        <v>45665</v>
      </c>
      <c r="Y3775" s="29" t="s">
        <v>2002</v>
      </c>
    </row>
    <row r="3776" spans="1:25" x14ac:dyDescent="0.25">
      <c r="A3776" s="28" t="s">
        <v>2603</v>
      </c>
      <c r="B3776" s="29" t="s">
        <v>2604</v>
      </c>
      <c r="C3776" s="29" t="s">
        <v>1925</v>
      </c>
      <c r="D3776" s="29" t="s">
        <v>2610</v>
      </c>
      <c r="E3776" s="29" t="s">
        <v>1926</v>
      </c>
      <c r="F3776" s="29" t="s">
        <v>1927</v>
      </c>
      <c r="G3776" s="29" t="s">
        <v>1975</v>
      </c>
      <c r="H3776" s="30">
        <v>44105</v>
      </c>
      <c r="I3776" s="30">
        <v>45473</v>
      </c>
      <c r="J3776" s="30" t="s">
        <v>1921</v>
      </c>
      <c r="K3776" s="29" t="s">
        <v>2074</v>
      </c>
      <c r="L3776" s="29" t="s">
        <v>2143</v>
      </c>
      <c r="M3776" s="29" t="s">
        <v>2095</v>
      </c>
      <c r="N3776" s="29" t="s">
        <v>1996</v>
      </c>
      <c r="O3776" s="29" t="s">
        <v>1997</v>
      </c>
      <c r="P3776" s="29" t="s">
        <v>1981</v>
      </c>
      <c r="Q3776" s="29" t="s">
        <v>1982</v>
      </c>
      <c r="R3776" s="30">
        <v>45383</v>
      </c>
      <c r="S3776" s="30"/>
      <c r="T3776" s="30">
        <v>45657</v>
      </c>
      <c r="U3776" s="30"/>
      <c r="V3776" s="29" t="s">
        <v>2000</v>
      </c>
      <c r="W3776" s="29" t="s">
        <v>2001</v>
      </c>
      <c r="X3776" s="30">
        <v>45665</v>
      </c>
      <c r="Y3776" s="29" t="s">
        <v>2002</v>
      </c>
    </row>
    <row r="3777" spans="1:25" x14ac:dyDescent="0.25">
      <c r="A3777" s="28" t="s">
        <v>2603</v>
      </c>
      <c r="B3777" s="29" t="s">
        <v>2604</v>
      </c>
      <c r="C3777" s="29" t="s">
        <v>1928</v>
      </c>
      <c r="D3777" s="29" t="s">
        <v>2611</v>
      </c>
      <c r="E3777" s="29" t="s">
        <v>1929</v>
      </c>
      <c r="F3777" s="29" t="s">
        <v>1930</v>
      </c>
      <c r="G3777" s="29" t="s">
        <v>1975</v>
      </c>
      <c r="H3777" s="30">
        <v>44256</v>
      </c>
      <c r="I3777" s="30">
        <v>45777</v>
      </c>
      <c r="J3777" s="30" t="s">
        <v>1921</v>
      </c>
      <c r="K3777" s="29" t="s">
        <v>2074</v>
      </c>
      <c r="L3777" s="29" t="s">
        <v>2143</v>
      </c>
      <c r="M3777" s="29" t="s">
        <v>2095</v>
      </c>
      <c r="N3777" s="29" t="s">
        <v>1986</v>
      </c>
      <c r="O3777" s="29" t="s">
        <v>1987</v>
      </c>
      <c r="P3777" s="29" t="s">
        <v>1981</v>
      </c>
      <c r="Q3777" s="29" t="s">
        <v>1982</v>
      </c>
      <c r="R3777" s="30">
        <v>44256</v>
      </c>
      <c r="S3777" s="30">
        <v>44280</v>
      </c>
      <c r="T3777" s="30">
        <v>44742</v>
      </c>
      <c r="U3777" s="30">
        <v>44771</v>
      </c>
      <c r="V3777" s="29" t="s">
        <v>1983</v>
      </c>
      <c r="W3777" s="29" t="s">
        <v>1984</v>
      </c>
      <c r="X3777" s="30">
        <v>45665</v>
      </c>
      <c r="Y3777" s="29" t="s">
        <v>1985</v>
      </c>
    </row>
    <row r="3778" spans="1:25" x14ac:dyDescent="0.25">
      <c r="A3778" s="28" t="s">
        <v>2603</v>
      </c>
      <c r="B3778" s="29" t="s">
        <v>2604</v>
      </c>
      <c r="C3778" s="29" t="s">
        <v>1928</v>
      </c>
      <c r="D3778" s="29" t="s">
        <v>2611</v>
      </c>
      <c r="E3778" s="29" t="s">
        <v>1929</v>
      </c>
      <c r="F3778" s="29" t="s">
        <v>1930</v>
      </c>
      <c r="G3778" s="29" t="s">
        <v>1975</v>
      </c>
      <c r="H3778" s="30">
        <v>44256</v>
      </c>
      <c r="I3778" s="30">
        <v>45777</v>
      </c>
      <c r="J3778" s="30" t="s">
        <v>1921</v>
      </c>
      <c r="K3778" s="29" t="s">
        <v>2074</v>
      </c>
      <c r="L3778" s="29" t="s">
        <v>2143</v>
      </c>
      <c r="M3778" s="29" t="s">
        <v>2095</v>
      </c>
      <c r="N3778" s="29" t="s">
        <v>1992</v>
      </c>
      <c r="O3778" s="29" t="s">
        <v>1993</v>
      </c>
      <c r="P3778" s="29" t="s">
        <v>1981</v>
      </c>
      <c r="Q3778" s="29" t="s">
        <v>1982</v>
      </c>
      <c r="R3778" s="30">
        <v>44835</v>
      </c>
      <c r="S3778" s="30">
        <v>44846</v>
      </c>
      <c r="T3778" s="30">
        <v>44985</v>
      </c>
      <c r="U3778" s="30">
        <v>44992</v>
      </c>
      <c r="V3778" s="29" t="s">
        <v>1983</v>
      </c>
      <c r="W3778" s="29" t="s">
        <v>1984</v>
      </c>
      <c r="X3778" s="30">
        <v>45665</v>
      </c>
      <c r="Y3778" s="29" t="s">
        <v>1985</v>
      </c>
    </row>
    <row r="3779" spans="1:25" x14ac:dyDescent="0.25">
      <c r="A3779" s="28" t="s">
        <v>2603</v>
      </c>
      <c r="B3779" s="29" t="s">
        <v>2604</v>
      </c>
      <c r="C3779" s="29" t="s">
        <v>1928</v>
      </c>
      <c r="D3779" s="29" t="s">
        <v>2611</v>
      </c>
      <c r="E3779" s="29" t="s">
        <v>1929</v>
      </c>
      <c r="F3779" s="29" t="s">
        <v>1930</v>
      </c>
      <c r="G3779" s="29" t="s">
        <v>1975</v>
      </c>
      <c r="H3779" s="30">
        <v>44256</v>
      </c>
      <c r="I3779" s="30">
        <v>45777</v>
      </c>
      <c r="J3779" s="30" t="s">
        <v>1921</v>
      </c>
      <c r="K3779" s="29" t="s">
        <v>2074</v>
      </c>
      <c r="L3779" s="29" t="s">
        <v>2143</v>
      </c>
      <c r="M3779" s="29" t="s">
        <v>2095</v>
      </c>
      <c r="N3779" s="29" t="s">
        <v>1994</v>
      </c>
      <c r="O3779" s="29" t="s">
        <v>1995</v>
      </c>
      <c r="P3779" s="29" t="s">
        <v>1981</v>
      </c>
      <c r="Q3779" s="29" t="s">
        <v>1982</v>
      </c>
      <c r="R3779" s="30">
        <v>45597</v>
      </c>
      <c r="S3779" s="30"/>
      <c r="T3779" s="30">
        <v>46173</v>
      </c>
      <c r="U3779" s="30"/>
      <c r="V3779" s="29" t="s">
        <v>1983</v>
      </c>
      <c r="W3779" s="29" t="s">
        <v>1984</v>
      </c>
      <c r="X3779" s="30">
        <v>45665</v>
      </c>
      <c r="Y3779" s="29" t="s">
        <v>1985</v>
      </c>
    </row>
    <row r="3780" spans="1:25" x14ac:dyDescent="0.25">
      <c r="A3780" s="28" t="s">
        <v>2603</v>
      </c>
      <c r="B3780" s="29" t="s">
        <v>2604</v>
      </c>
      <c r="C3780" s="29" t="s">
        <v>1928</v>
      </c>
      <c r="D3780" s="29" t="s">
        <v>2611</v>
      </c>
      <c r="E3780" s="29" t="s">
        <v>1929</v>
      </c>
      <c r="F3780" s="29" t="s">
        <v>1930</v>
      </c>
      <c r="G3780" s="29" t="s">
        <v>1975</v>
      </c>
      <c r="H3780" s="30">
        <v>44256</v>
      </c>
      <c r="I3780" s="30">
        <v>45777</v>
      </c>
      <c r="J3780" s="30" t="s">
        <v>1921</v>
      </c>
      <c r="K3780" s="29" t="s">
        <v>2074</v>
      </c>
      <c r="L3780" s="29" t="s">
        <v>2143</v>
      </c>
      <c r="M3780" s="29" t="s">
        <v>2095</v>
      </c>
      <c r="N3780" s="29" t="s">
        <v>1996</v>
      </c>
      <c r="O3780" s="29" t="s">
        <v>1997</v>
      </c>
      <c r="P3780" s="29" t="s">
        <v>1981</v>
      </c>
      <c r="Q3780" s="29" t="s">
        <v>1982</v>
      </c>
      <c r="R3780" s="30">
        <v>46113</v>
      </c>
      <c r="S3780" s="30"/>
      <c r="T3780" s="30">
        <v>46265</v>
      </c>
      <c r="U3780" s="30"/>
      <c r="V3780" s="29" t="s">
        <v>1983</v>
      </c>
      <c r="W3780" s="29" t="s">
        <v>1984</v>
      </c>
      <c r="X3780" s="30">
        <v>45665</v>
      </c>
      <c r="Y3780" s="29" t="s">
        <v>1985</v>
      </c>
    </row>
    <row r="3781" spans="1:25" x14ac:dyDescent="0.25">
      <c r="A3781" s="28" t="s">
        <v>2390</v>
      </c>
      <c r="B3781" s="29" t="s">
        <v>2391</v>
      </c>
      <c r="C3781" s="29" t="s">
        <v>1137</v>
      </c>
      <c r="D3781" s="29" t="s">
        <v>1138</v>
      </c>
      <c r="E3781" s="29" t="s">
        <v>1138</v>
      </c>
      <c r="F3781" s="29" t="s">
        <v>1139</v>
      </c>
      <c r="G3781" s="29" t="s">
        <v>1975</v>
      </c>
      <c r="H3781" s="30">
        <v>38785</v>
      </c>
      <c r="I3781" s="30">
        <v>43922</v>
      </c>
      <c r="J3781" s="30" t="s">
        <v>1921</v>
      </c>
      <c r="K3781" s="29" t="s">
        <v>2392</v>
      </c>
      <c r="L3781" s="29" t="s">
        <v>2393</v>
      </c>
      <c r="M3781" s="29" t="s">
        <v>2095</v>
      </c>
      <c r="N3781" s="29" t="s">
        <v>1992</v>
      </c>
      <c r="O3781" s="29" t="s">
        <v>1993</v>
      </c>
      <c r="P3781" s="29" t="s">
        <v>1981</v>
      </c>
      <c r="Q3781" s="29" t="s">
        <v>1982</v>
      </c>
      <c r="R3781" s="30">
        <v>38785</v>
      </c>
      <c r="S3781" s="30">
        <v>38785</v>
      </c>
      <c r="T3781" s="30">
        <v>38785</v>
      </c>
      <c r="U3781" s="30">
        <v>38785</v>
      </c>
      <c r="V3781" s="29" t="s">
        <v>2074</v>
      </c>
      <c r="W3781" s="29" t="s">
        <v>2075</v>
      </c>
      <c r="X3781" s="30">
        <v>44347</v>
      </c>
      <c r="Y3781" s="29" t="s">
        <v>2075</v>
      </c>
    </row>
    <row r="3782" spans="1:25" x14ac:dyDescent="0.25">
      <c r="A3782" s="28" t="s">
        <v>2390</v>
      </c>
      <c r="B3782" s="29" t="s">
        <v>2391</v>
      </c>
      <c r="C3782" s="29" t="s">
        <v>1137</v>
      </c>
      <c r="D3782" s="29" t="s">
        <v>1138</v>
      </c>
      <c r="E3782" s="29" t="s">
        <v>1138</v>
      </c>
      <c r="F3782" s="29" t="s">
        <v>1139</v>
      </c>
      <c r="G3782" s="29" t="s">
        <v>1975</v>
      </c>
      <c r="H3782" s="30">
        <v>38785</v>
      </c>
      <c r="I3782" s="30">
        <v>43922</v>
      </c>
      <c r="J3782" s="30" t="s">
        <v>1921</v>
      </c>
      <c r="K3782" s="29" t="s">
        <v>2074</v>
      </c>
      <c r="L3782" s="29" t="s">
        <v>2143</v>
      </c>
      <c r="M3782" s="29" t="s">
        <v>2095</v>
      </c>
      <c r="N3782" s="29" t="s">
        <v>1992</v>
      </c>
      <c r="O3782" s="29" t="s">
        <v>1993</v>
      </c>
      <c r="P3782" s="29" t="s">
        <v>1981</v>
      </c>
      <c r="Q3782" s="29" t="s">
        <v>1982</v>
      </c>
      <c r="R3782" s="30">
        <v>38785</v>
      </c>
      <c r="S3782" s="30">
        <v>38785</v>
      </c>
      <c r="T3782" s="30">
        <v>38785</v>
      </c>
      <c r="U3782" s="30">
        <v>38785</v>
      </c>
      <c r="V3782" s="29" t="s">
        <v>2074</v>
      </c>
      <c r="W3782" s="29" t="s">
        <v>2075</v>
      </c>
      <c r="X3782" s="30">
        <v>44347</v>
      </c>
      <c r="Y3782" s="29" t="s">
        <v>2075</v>
      </c>
    </row>
    <row r="3783" spans="1:25" x14ac:dyDescent="0.25">
      <c r="A3783" s="28" t="s">
        <v>2390</v>
      </c>
      <c r="B3783" s="29" t="s">
        <v>2391</v>
      </c>
      <c r="C3783" s="29" t="s">
        <v>1137</v>
      </c>
      <c r="D3783" s="29" t="s">
        <v>1138</v>
      </c>
      <c r="E3783" s="29" t="s">
        <v>1138</v>
      </c>
      <c r="F3783" s="29" t="s">
        <v>1139</v>
      </c>
      <c r="G3783" s="29" t="s">
        <v>1975</v>
      </c>
      <c r="H3783" s="30">
        <v>38785</v>
      </c>
      <c r="I3783" s="30">
        <v>43922</v>
      </c>
      <c r="J3783" s="30" t="s">
        <v>1921</v>
      </c>
      <c r="K3783" s="29" t="s">
        <v>2392</v>
      </c>
      <c r="L3783" s="29" t="s">
        <v>2393</v>
      </c>
      <c r="M3783" s="29" t="s">
        <v>2095</v>
      </c>
      <c r="N3783" s="29" t="s">
        <v>1994</v>
      </c>
      <c r="O3783" s="29" t="s">
        <v>1995</v>
      </c>
      <c r="P3783" s="29" t="s">
        <v>1981</v>
      </c>
      <c r="Q3783" s="29" t="s">
        <v>1982</v>
      </c>
      <c r="R3783" s="30">
        <v>41516</v>
      </c>
      <c r="S3783" s="30">
        <v>41516</v>
      </c>
      <c r="T3783" s="30">
        <v>43922</v>
      </c>
      <c r="U3783" s="30">
        <v>44347</v>
      </c>
      <c r="V3783" s="29" t="s">
        <v>2074</v>
      </c>
      <c r="W3783" s="29" t="s">
        <v>2075</v>
      </c>
      <c r="X3783" s="30">
        <v>44347</v>
      </c>
      <c r="Y3783" s="29" t="s">
        <v>2075</v>
      </c>
    </row>
    <row r="3784" spans="1:25" x14ac:dyDescent="0.25">
      <c r="A3784" s="28" t="s">
        <v>2390</v>
      </c>
      <c r="B3784" s="29" t="s">
        <v>2391</v>
      </c>
      <c r="C3784" s="29" t="s">
        <v>1137</v>
      </c>
      <c r="D3784" s="29" t="s">
        <v>1138</v>
      </c>
      <c r="E3784" s="29" t="s">
        <v>1138</v>
      </c>
      <c r="F3784" s="29" t="s">
        <v>1139</v>
      </c>
      <c r="G3784" s="29" t="s">
        <v>1975</v>
      </c>
      <c r="H3784" s="30">
        <v>38785</v>
      </c>
      <c r="I3784" s="30">
        <v>43922</v>
      </c>
      <c r="J3784" s="30" t="s">
        <v>1921</v>
      </c>
      <c r="K3784" s="29" t="s">
        <v>2074</v>
      </c>
      <c r="L3784" s="29" t="s">
        <v>2143</v>
      </c>
      <c r="M3784" s="29" t="s">
        <v>2095</v>
      </c>
      <c r="N3784" s="29" t="s">
        <v>1994</v>
      </c>
      <c r="O3784" s="29" t="s">
        <v>1995</v>
      </c>
      <c r="P3784" s="29" t="s">
        <v>1981</v>
      </c>
      <c r="Q3784" s="29" t="s">
        <v>1982</v>
      </c>
      <c r="R3784" s="30">
        <v>41516</v>
      </c>
      <c r="S3784" s="30">
        <v>41516</v>
      </c>
      <c r="T3784" s="30">
        <v>43922</v>
      </c>
      <c r="U3784" s="30">
        <v>44347</v>
      </c>
      <c r="V3784" s="29" t="s">
        <v>2074</v>
      </c>
      <c r="W3784" s="29" t="s">
        <v>2075</v>
      </c>
      <c r="X3784" s="30">
        <v>44347</v>
      </c>
      <c r="Y3784" s="29" t="s">
        <v>2075</v>
      </c>
    </row>
    <row r="3785" spans="1:25" x14ac:dyDescent="0.25">
      <c r="A3785" s="28" t="s">
        <v>2390</v>
      </c>
      <c r="B3785" s="29" t="s">
        <v>2391</v>
      </c>
      <c r="C3785" s="29" t="s">
        <v>1137</v>
      </c>
      <c r="D3785" s="29" t="s">
        <v>1138</v>
      </c>
      <c r="E3785" s="29" t="s">
        <v>1138</v>
      </c>
      <c r="F3785" s="29" t="s">
        <v>1139</v>
      </c>
      <c r="G3785" s="29" t="s">
        <v>1975</v>
      </c>
      <c r="H3785" s="30">
        <v>38785</v>
      </c>
      <c r="I3785" s="30">
        <v>43922</v>
      </c>
      <c r="J3785" s="30" t="s">
        <v>1921</v>
      </c>
      <c r="K3785" s="29" t="s">
        <v>2392</v>
      </c>
      <c r="L3785" s="29" t="s">
        <v>2393</v>
      </c>
      <c r="M3785" s="29" t="s">
        <v>2095</v>
      </c>
      <c r="N3785" s="29" t="s">
        <v>1996</v>
      </c>
      <c r="O3785" s="29" t="s">
        <v>1997</v>
      </c>
      <c r="P3785" s="29" t="s">
        <v>1981</v>
      </c>
      <c r="Q3785" s="29" t="s">
        <v>1982</v>
      </c>
      <c r="R3785" s="30">
        <v>41547</v>
      </c>
      <c r="S3785" s="30">
        <v>41547</v>
      </c>
      <c r="T3785" s="30">
        <v>44742</v>
      </c>
      <c r="U3785" s="30">
        <v>44347</v>
      </c>
      <c r="V3785" s="29" t="s">
        <v>2074</v>
      </c>
      <c r="W3785" s="29" t="s">
        <v>2075</v>
      </c>
      <c r="X3785" s="30">
        <v>44347</v>
      </c>
      <c r="Y3785" s="29" t="s">
        <v>2075</v>
      </c>
    </row>
    <row r="3786" spans="1:25" x14ac:dyDescent="0.25">
      <c r="A3786" s="28" t="s">
        <v>2390</v>
      </c>
      <c r="B3786" s="29" t="s">
        <v>2391</v>
      </c>
      <c r="C3786" s="29" t="s">
        <v>1137</v>
      </c>
      <c r="D3786" s="29" t="s">
        <v>1138</v>
      </c>
      <c r="E3786" s="29" t="s">
        <v>1138</v>
      </c>
      <c r="F3786" s="29" t="s">
        <v>1139</v>
      </c>
      <c r="G3786" s="29" t="s">
        <v>1975</v>
      </c>
      <c r="H3786" s="30">
        <v>38785</v>
      </c>
      <c r="I3786" s="30">
        <v>43922</v>
      </c>
      <c r="J3786" s="30" t="s">
        <v>1921</v>
      </c>
      <c r="K3786" s="29" t="s">
        <v>2074</v>
      </c>
      <c r="L3786" s="29" t="s">
        <v>2143</v>
      </c>
      <c r="M3786" s="29" t="s">
        <v>2095</v>
      </c>
      <c r="N3786" s="29" t="s">
        <v>1996</v>
      </c>
      <c r="O3786" s="29" t="s">
        <v>1997</v>
      </c>
      <c r="P3786" s="29" t="s">
        <v>1981</v>
      </c>
      <c r="Q3786" s="29" t="s">
        <v>1982</v>
      </c>
      <c r="R3786" s="30">
        <v>41547</v>
      </c>
      <c r="S3786" s="30">
        <v>41547</v>
      </c>
      <c r="T3786" s="30">
        <v>44742</v>
      </c>
      <c r="U3786" s="30">
        <v>44347</v>
      </c>
      <c r="V3786" s="29" t="s">
        <v>2074</v>
      </c>
      <c r="W3786" s="29" t="s">
        <v>2075</v>
      </c>
      <c r="X3786" s="30">
        <v>44347</v>
      </c>
      <c r="Y3786" s="29" t="s">
        <v>2075</v>
      </c>
    </row>
    <row r="3787" spans="1:25" x14ac:dyDescent="0.25">
      <c r="A3787" s="28" t="s">
        <v>3366</v>
      </c>
      <c r="B3787" s="29" t="s">
        <v>3367</v>
      </c>
      <c r="C3787" s="29" t="s">
        <v>2693</v>
      </c>
      <c r="D3787" s="29" t="s">
        <v>3368</v>
      </c>
      <c r="E3787" s="29" t="s">
        <v>1477</v>
      </c>
      <c r="F3787" s="29" t="s">
        <v>2710</v>
      </c>
      <c r="G3787" s="29" t="s">
        <v>1975</v>
      </c>
      <c r="H3787" s="30">
        <v>41640</v>
      </c>
      <c r="I3787" s="30">
        <v>44196</v>
      </c>
      <c r="J3787" s="30" t="s">
        <v>1921</v>
      </c>
      <c r="K3787" s="29" t="s">
        <v>2392</v>
      </c>
      <c r="L3787" s="29" t="s">
        <v>2393</v>
      </c>
      <c r="M3787" s="29" t="s">
        <v>2095</v>
      </c>
      <c r="N3787" s="29" t="s">
        <v>2409</v>
      </c>
      <c r="O3787" s="29" t="s">
        <v>1993</v>
      </c>
      <c r="P3787" s="29" t="s">
        <v>2392</v>
      </c>
      <c r="Q3787" s="29" t="s">
        <v>2410</v>
      </c>
      <c r="R3787" s="30">
        <v>43413</v>
      </c>
      <c r="S3787" s="30">
        <v>43413</v>
      </c>
      <c r="T3787" s="30">
        <v>43413</v>
      </c>
      <c r="U3787" s="30">
        <v>43413</v>
      </c>
      <c r="V3787" s="29" t="s">
        <v>2154</v>
      </c>
      <c r="W3787" s="29" t="s">
        <v>2155</v>
      </c>
      <c r="X3787" s="30">
        <v>43798</v>
      </c>
      <c r="Y3787" s="29" t="s">
        <v>2075</v>
      </c>
    </row>
    <row r="3788" spans="1:25" x14ac:dyDescent="0.25">
      <c r="A3788" s="28" t="s">
        <v>3366</v>
      </c>
      <c r="B3788" s="29" t="s">
        <v>3367</v>
      </c>
      <c r="C3788" s="29" t="s">
        <v>2693</v>
      </c>
      <c r="D3788" s="29" t="s">
        <v>3368</v>
      </c>
      <c r="E3788" s="29" t="s">
        <v>1477</v>
      </c>
      <c r="F3788" s="29" t="s">
        <v>2710</v>
      </c>
      <c r="G3788" s="29" t="s">
        <v>1975</v>
      </c>
      <c r="H3788" s="30">
        <v>41640</v>
      </c>
      <c r="I3788" s="30">
        <v>44196</v>
      </c>
      <c r="J3788" s="30" t="s">
        <v>1921</v>
      </c>
      <c r="K3788" s="29" t="s">
        <v>2392</v>
      </c>
      <c r="L3788" s="29" t="s">
        <v>2393</v>
      </c>
      <c r="M3788" s="29" t="s">
        <v>2095</v>
      </c>
      <c r="N3788" s="29" t="s">
        <v>2411</v>
      </c>
      <c r="O3788" s="29" t="s">
        <v>2007</v>
      </c>
      <c r="P3788" s="29" t="s">
        <v>2392</v>
      </c>
      <c r="Q3788" s="29" t="s">
        <v>2410</v>
      </c>
      <c r="R3788" s="30">
        <v>43437</v>
      </c>
      <c r="S3788" s="30">
        <v>43437</v>
      </c>
      <c r="T3788" s="30">
        <v>44196</v>
      </c>
      <c r="U3788" s="30">
        <v>43798</v>
      </c>
      <c r="V3788" s="29" t="s">
        <v>2154</v>
      </c>
      <c r="W3788" s="29" t="s">
        <v>2155</v>
      </c>
      <c r="X3788" s="30">
        <v>43798</v>
      </c>
      <c r="Y3788" s="29" t="s">
        <v>2075</v>
      </c>
    </row>
    <row r="3789" spans="1:25" x14ac:dyDescent="0.25">
      <c r="A3789" s="28" t="s">
        <v>2090</v>
      </c>
      <c r="B3789" s="29" t="s">
        <v>2091</v>
      </c>
      <c r="C3789" s="29" t="s">
        <v>1439</v>
      </c>
      <c r="D3789" s="29" t="s">
        <v>2501</v>
      </c>
      <c r="E3789" s="29" t="s">
        <v>1440</v>
      </c>
      <c r="F3789" s="29" t="s">
        <v>1441</v>
      </c>
      <c r="G3789" s="29" t="s">
        <v>1975</v>
      </c>
      <c r="H3789" s="30">
        <v>41640</v>
      </c>
      <c r="I3789" s="30">
        <v>46752</v>
      </c>
      <c r="J3789" s="30" t="s">
        <v>1921</v>
      </c>
      <c r="K3789" s="29" t="s">
        <v>3362</v>
      </c>
      <c r="L3789" s="29" t="s">
        <v>3363</v>
      </c>
      <c r="M3789" s="29" t="s">
        <v>1978</v>
      </c>
      <c r="N3789" s="29" t="s">
        <v>1979</v>
      </c>
      <c r="O3789" s="29" t="s">
        <v>1980</v>
      </c>
      <c r="P3789" s="29" t="s">
        <v>1981</v>
      </c>
      <c r="Q3789" s="29" t="s">
        <v>1982</v>
      </c>
      <c r="R3789" s="30">
        <v>43556</v>
      </c>
      <c r="S3789" s="30">
        <v>43556</v>
      </c>
      <c r="T3789" s="30">
        <v>43799</v>
      </c>
      <c r="U3789" s="30">
        <v>43799</v>
      </c>
      <c r="V3789" s="29" t="s">
        <v>2000</v>
      </c>
      <c r="W3789" s="29" t="s">
        <v>2001</v>
      </c>
      <c r="X3789" s="30">
        <v>45698</v>
      </c>
      <c r="Y3789" s="29" t="s">
        <v>1985</v>
      </c>
    </row>
    <row r="3790" spans="1:25" x14ac:dyDescent="0.25">
      <c r="A3790" s="28" t="s">
        <v>2090</v>
      </c>
      <c r="B3790" s="29" t="s">
        <v>2091</v>
      </c>
      <c r="C3790" s="29" t="s">
        <v>1439</v>
      </c>
      <c r="D3790" s="29" t="s">
        <v>2501</v>
      </c>
      <c r="E3790" s="29" t="s">
        <v>1440</v>
      </c>
      <c r="F3790" s="29" t="s">
        <v>1441</v>
      </c>
      <c r="G3790" s="29" t="s">
        <v>1975</v>
      </c>
      <c r="H3790" s="30">
        <v>41640</v>
      </c>
      <c r="I3790" s="30">
        <v>46752</v>
      </c>
      <c r="J3790" s="30" t="s">
        <v>1921</v>
      </c>
      <c r="K3790" s="29" t="s">
        <v>3362</v>
      </c>
      <c r="L3790" s="29" t="s">
        <v>3363</v>
      </c>
      <c r="M3790" s="29" t="s">
        <v>1978</v>
      </c>
      <c r="N3790" s="29" t="s">
        <v>1988</v>
      </c>
      <c r="O3790" s="29" t="s">
        <v>1989</v>
      </c>
      <c r="P3790" s="29" t="s">
        <v>1981</v>
      </c>
      <c r="Q3790" s="29" t="s">
        <v>1982</v>
      </c>
      <c r="R3790" s="30">
        <v>43831</v>
      </c>
      <c r="S3790" s="30">
        <v>43993</v>
      </c>
      <c r="T3790" s="30">
        <v>44469</v>
      </c>
      <c r="U3790" s="30">
        <v>45275</v>
      </c>
      <c r="V3790" s="29" t="s">
        <v>2000</v>
      </c>
      <c r="W3790" s="29" t="s">
        <v>2001</v>
      </c>
      <c r="X3790" s="30">
        <v>45698</v>
      </c>
      <c r="Y3790" s="29" t="s">
        <v>1985</v>
      </c>
    </row>
    <row r="3791" spans="1:25" x14ac:dyDescent="0.25">
      <c r="A3791" s="28" t="s">
        <v>2090</v>
      </c>
      <c r="B3791" s="29" t="s">
        <v>2091</v>
      </c>
      <c r="C3791" s="29" t="s">
        <v>1439</v>
      </c>
      <c r="D3791" s="29" t="s">
        <v>2501</v>
      </c>
      <c r="E3791" s="29" t="s">
        <v>1440</v>
      </c>
      <c r="F3791" s="29" t="s">
        <v>1441</v>
      </c>
      <c r="G3791" s="29" t="s">
        <v>1975</v>
      </c>
      <c r="H3791" s="30">
        <v>41640</v>
      </c>
      <c r="I3791" s="30">
        <v>46752</v>
      </c>
      <c r="J3791" s="30" t="s">
        <v>1921</v>
      </c>
      <c r="K3791" s="29" t="s">
        <v>3362</v>
      </c>
      <c r="L3791" s="29" t="s">
        <v>3363</v>
      </c>
      <c r="M3791" s="29" t="s">
        <v>1978</v>
      </c>
      <c r="N3791" s="29" t="s">
        <v>1990</v>
      </c>
      <c r="O3791" s="29" t="s">
        <v>1991</v>
      </c>
      <c r="P3791" s="29" t="s">
        <v>1981</v>
      </c>
      <c r="Q3791" s="29" t="s">
        <v>1982</v>
      </c>
      <c r="R3791" s="30">
        <v>45488</v>
      </c>
      <c r="S3791" s="30"/>
      <c r="T3791" s="30">
        <v>45728</v>
      </c>
      <c r="U3791" s="30"/>
      <c r="V3791" s="29" t="s">
        <v>2000</v>
      </c>
      <c r="W3791" s="29" t="s">
        <v>2001</v>
      </c>
      <c r="X3791" s="30">
        <v>45698</v>
      </c>
      <c r="Y3791" s="29" t="s">
        <v>1985</v>
      </c>
    </row>
    <row r="3792" spans="1:25" x14ac:dyDescent="0.25">
      <c r="A3792" s="28" t="s">
        <v>2090</v>
      </c>
      <c r="B3792" s="29" t="s">
        <v>2091</v>
      </c>
      <c r="C3792" s="29" t="s">
        <v>1439</v>
      </c>
      <c r="D3792" s="29" t="s">
        <v>2501</v>
      </c>
      <c r="E3792" s="29" t="s">
        <v>1440</v>
      </c>
      <c r="F3792" s="29" t="s">
        <v>1441</v>
      </c>
      <c r="G3792" s="29" t="s">
        <v>1975</v>
      </c>
      <c r="H3792" s="30">
        <v>41640</v>
      </c>
      <c r="I3792" s="30">
        <v>46752</v>
      </c>
      <c r="J3792" s="30" t="s">
        <v>1921</v>
      </c>
      <c r="K3792" s="29" t="s">
        <v>3362</v>
      </c>
      <c r="L3792" s="29" t="s">
        <v>3363</v>
      </c>
      <c r="M3792" s="29" t="s">
        <v>1978</v>
      </c>
      <c r="N3792" s="29" t="s">
        <v>1992</v>
      </c>
      <c r="O3792" s="29" t="s">
        <v>1993</v>
      </c>
      <c r="P3792" s="29" t="s">
        <v>1981</v>
      </c>
      <c r="Q3792" s="29" t="s">
        <v>1982</v>
      </c>
      <c r="R3792" s="30">
        <v>45534</v>
      </c>
      <c r="S3792" s="30"/>
      <c r="T3792" s="30">
        <v>45534</v>
      </c>
      <c r="U3792" s="30"/>
      <c r="V3792" s="29" t="s">
        <v>2000</v>
      </c>
      <c r="W3792" s="29" t="s">
        <v>2001</v>
      </c>
      <c r="X3792" s="30">
        <v>45698</v>
      </c>
      <c r="Y3792" s="29" t="s">
        <v>1985</v>
      </c>
    </row>
    <row r="3793" spans="1:25" x14ac:dyDescent="0.25">
      <c r="A3793" s="28" t="s">
        <v>2090</v>
      </c>
      <c r="B3793" s="29" t="s">
        <v>2091</v>
      </c>
      <c r="C3793" s="29" t="s">
        <v>1439</v>
      </c>
      <c r="D3793" s="29" t="s">
        <v>2501</v>
      </c>
      <c r="E3793" s="29" t="s">
        <v>1440</v>
      </c>
      <c r="F3793" s="29" t="s">
        <v>1441</v>
      </c>
      <c r="G3793" s="29" t="s">
        <v>1975</v>
      </c>
      <c r="H3793" s="30">
        <v>41640</v>
      </c>
      <c r="I3793" s="30">
        <v>46752</v>
      </c>
      <c r="J3793" s="30" t="s">
        <v>1921</v>
      </c>
      <c r="K3793" s="29" t="s">
        <v>3362</v>
      </c>
      <c r="L3793" s="29" t="s">
        <v>3363</v>
      </c>
      <c r="M3793" s="29" t="s">
        <v>1978</v>
      </c>
      <c r="N3793" s="29" t="s">
        <v>1994</v>
      </c>
      <c r="O3793" s="29" t="s">
        <v>1995</v>
      </c>
      <c r="P3793" s="29" t="s">
        <v>1981</v>
      </c>
      <c r="Q3793" s="29" t="s">
        <v>1982</v>
      </c>
      <c r="R3793" s="30">
        <v>45731</v>
      </c>
      <c r="S3793" s="30"/>
      <c r="T3793" s="30">
        <v>46295</v>
      </c>
      <c r="U3793" s="30"/>
      <c r="V3793" s="29" t="s">
        <v>2000</v>
      </c>
      <c r="W3793" s="29" t="s">
        <v>2001</v>
      </c>
      <c r="X3793" s="30">
        <v>45698</v>
      </c>
      <c r="Y3793" s="29" t="s">
        <v>1985</v>
      </c>
    </row>
    <row r="3794" spans="1:25" x14ac:dyDescent="0.25">
      <c r="A3794" s="28" t="s">
        <v>2090</v>
      </c>
      <c r="B3794" s="29" t="s">
        <v>2091</v>
      </c>
      <c r="C3794" s="29" t="s">
        <v>1439</v>
      </c>
      <c r="D3794" s="29" t="s">
        <v>2501</v>
      </c>
      <c r="E3794" s="29" t="s">
        <v>1440</v>
      </c>
      <c r="F3794" s="29" t="s">
        <v>1441</v>
      </c>
      <c r="G3794" s="29" t="s">
        <v>1975</v>
      </c>
      <c r="H3794" s="30">
        <v>41640</v>
      </c>
      <c r="I3794" s="30">
        <v>46752</v>
      </c>
      <c r="J3794" s="30" t="s">
        <v>1921</v>
      </c>
      <c r="K3794" s="29" t="s">
        <v>3362</v>
      </c>
      <c r="L3794" s="29" t="s">
        <v>3363</v>
      </c>
      <c r="M3794" s="29" t="s">
        <v>1978</v>
      </c>
      <c r="N3794" s="29" t="s">
        <v>1996</v>
      </c>
      <c r="O3794" s="29" t="s">
        <v>1997</v>
      </c>
      <c r="P3794" s="29" t="s">
        <v>1981</v>
      </c>
      <c r="Q3794" s="29" t="s">
        <v>1982</v>
      </c>
      <c r="R3794" s="30">
        <v>46741</v>
      </c>
      <c r="S3794" s="30"/>
      <c r="T3794" s="30">
        <v>46741</v>
      </c>
      <c r="U3794" s="30"/>
      <c r="V3794" s="29" t="s">
        <v>2000</v>
      </c>
      <c r="W3794" s="29" t="s">
        <v>2001</v>
      </c>
      <c r="X3794" s="30">
        <v>45698</v>
      </c>
      <c r="Y3794" s="29" t="s">
        <v>1985</v>
      </c>
    </row>
    <row r="3795" spans="1:25" x14ac:dyDescent="0.25">
      <c r="A3795" s="28" t="s">
        <v>2090</v>
      </c>
      <c r="B3795" s="29" t="s">
        <v>2091</v>
      </c>
      <c r="C3795" s="29" t="s">
        <v>1140</v>
      </c>
      <c r="D3795" s="29" t="s">
        <v>2394</v>
      </c>
      <c r="E3795" s="29" t="s">
        <v>1141</v>
      </c>
      <c r="F3795" s="29" t="s">
        <v>1142</v>
      </c>
      <c r="G3795" s="29" t="s">
        <v>1975</v>
      </c>
      <c r="H3795" s="30">
        <v>41640</v>
      </c>
      <c r="I3795" s="30">
        <v>46022</v>
      </c>
      <c r="J3795" s="30" t="s">
        <v>1921</v>
      </c>
      <c r="K3795" s="29" t="s">
        <v>3362</v>
      </c>
      <c r="L3795" s="29" t="s">
        <v>3363</v>
      </c>
      <c r="M3795" s="29" t="s">
        <v>1978</v>
      </c>
      <c r="N3795" s="29" t="s">
        <v>1979</v>
      </c>
      <c r="O3795" s="29" t="s">
        <v>1980</v>
      </c>
      <c r="P3795" s="29" t="s">
        <v>1981</v>
      </c>
      <c r="Q3795" s="29" t="s">
        <v>1982</v>
      </c>
      <c r="R3795" s="30">
        <v>43746</v>
      </c>
      <c r="S3795" s="30">
        <v>43746</v>
      </c>
      <c r="T3795" s="30">
        <v>43746</v>
      </c>
      <c r="U3795" s="30">
        <v>43746</v>
      </c>
      <c r="V3795" s="29" t="s">
        <v>2000</v>
      </c>
      <c r="W3795" s="29" t="s">
        <v>2001</v>
      </c>
      <c r="X3795" s="30">
        <v>45698</v>
      </c>
      <c r="Y3795" s="29" t="s">
        <v>1985</v>
      </c>
    </row>
    <row r="3796" spans="1:25" x14ac:dyDescent="0.25">
      <c r="A3796" s="28" t="s">
        <v>2090</v>
      </c>
      <c r="B3796" s="29" t="s">
        <v>2091</v>
      </c>
      <c r="C3796" s="29" t="s">
        <v>1140</v>
      </c>
      <c r="D3796" s="29" t="s">
        <v>2394</v>
      </c>
      <c r="E3796" s="29" t="s">
        <v>1141</v>
      </c>
      <c r="F3796" s="29" t="s">
        <v>1142</v>
      </c>
      <c r="G3796" s="29" t="s">
        <v>1975</v>
      </c>
      <c r="H3796" s="30">
        <v>41640</v>
      </c>
      <c r="I3796" s="30">
        <v>46022</v>
      </c>
      <c r="J3796" s="30" t="s">
        <v>1921</v>
      </c>
      <c r="K3796" s="29" t="s">
        <v>3362</v>
      </c>
      <c r="L3796" s="29" t="s">
        <v>3363</v>
      </c>
      <c r="M3796" s="29" t="s">
        <v>1978</v>
      </c>
      <c r="N3796" s="29" t="s">
        <v>1986</v>
      </c>
      <c r="O3796" s="29" t="s">
        <v>1987</v>
      </c>
      <c r="P3796" s="29" t="s">
        <v>1981</v>
      </c>
      <c r="Q3796" s="29" t="s">
        <v>1982</v>
      </c>
      <c r="R3796" s="30">
        <v>43781</v>
      </c>
      <c r="S3796" s="30">
        <v>43781</v>
      </c>
      <c r="T3796" s="30">
        <v>43950</v>
      </c>
      <c r="U3796" s="30">
        <v>43950</v>
      </c>
      <c r="V3796" s="29" t="s">
        <v>2000</v>
      </c>
      <c r="W3796" s="29" t="s">
        <v>2001</v>
      </c>
      <c r="X3796" s="30">
        <v>45698</v>
      </c>
      <c r="Y3796" s="29" t="s">
        <v>1985</v>
      </c>
    </row>
    <row r="3797" spans="1:25" x14ac:dyDescent="0.25">
      <c r="A3797" s="28" t="s">
        <v>2090</v>
      </c>
      <c r="B3797" s="29" t="s">
        <v>2091</v>
      </c>
      <c r="C3797" s="29" t="s">
        <v>1140</v>
      </c>
      <c r="D3797" s="29" t="s">
        <v>2394</v>
      </c>
      <c r="E3797" s="29" t="s">
        <v>1141</v>
      </c>
      <c r="F3797" s="29" t="s">
        <v>1142</v>
      </c>
      <c r="G3797" s="29" t="s">
        <v>1975</v>
      </c>
      <c r="H3797" s="30">
        <v>41640</v>
      </c>
      <c r="I3797" s="30">
        <v>46022</v>
      </c>
      <c r="J3797" s="30" t="s">
        <v>1921</v>
      </c>
      <c r="K3797" s="29" t="s">
        <v>3362</v>
      </c>
      <c r="L3797" s="29" t="s">
        <v>3363</v>
      </c>
      <c r="M3797" s="29" t="s">
        <v>1978</v>
      </c>
      <c r="N3797" s="29" t="s">
        <v>1988</v>
      </c>
      <c r="O3797" s="29" t="s">
        <v>1989</v>
      </c>
      <c r="P3797" s="29" t="s">
        <v>1981</v>
      </c>
      <c r="Q3797" s="29" t="s">
        <v>1982</v>
      </c>
      <c r="R3797" s="30">
        <v>44901</v>
      </c>
      <c r="S3797" s="30">
        <v>44901</v>
      </c>
      <c r="T3797" s="30">
        <v>45148</v>
      </c>
      <c r="U3797" s="30">
        <v>45148</v>
      </c>
      <c r="V3797" s="29" t="s">
        <v>2000</v>
      </c>
      <c r="W3797" s="29" t="s">
        <v>2001</v>
      </c>
      <c r="X3797" s="30">
        <v>45698</v>
      </c>
      <c r="Y3797" s="29" t="s">
        <v>1985</v>
      </c>
    </row>
    <row r="3798" spans="1:25" x14ac:dyDescent="0.25">
      <c r="A3798" s="28" t="s">
        <v>2090</v>
      </c>
      <c r="B3798" s="29" t="s">
        <v>2091</v>
      </c>
      <c r="C3798" s="29" t="s">
        <v>1140</v>
      </c>
      <c r="D3798" s="29" t="s">
        <v>2394</v>
      </c>
      <c r="E3798" s="29" t="s">
        <v>1141</v>
      </c>
      <c r="F3798" s="29" t="s">
        <v>1142</v>
      </c>
      <c r="G3798" s="29" t="s">
        <v>1975</v>
      </c>
      <c r="H3798" s="30">
        <v>41640</v>
      </c>
      <c r="I3798" s="30">
        <v>46022</v>
      </c>
      <c r="J3798" s="30" t="s">
        <v>1921</v>
      </c>
      <c r="K3798" s="29" t="s">
        <v>3362</v>
      </c>
      <c r="L3798" s="29" t="s">
        <v>3363</v>
      </c>
      <c r="M3798" s="29" t="s">
        <v>1978</v>
      </c>
      <c r="N3798" s="29" t="s">
        <v>1990</v>
      </c>
      <c r="O3798" s="29" t="s">
        <v>1991</v>
      </c>
      <c r="P3798" s="29" t="s">
        <v>1981</v>
      </c>
      <c r="Q3798" s="29" t="s">
        <v>1982</v>
      </c>
      <c r="R3798" s="30">
        <v>45658</v>
      </c>
      <c r="S3798" s="30"/>
      <c r="T3798" s="30">
        <v>45677</v>
      </c>
      <c r="U3798" s="30"/>
      <c r="V3798" s="29" t="s">
        <v>2000</v>
      </c>
      <c r="W3798" s="29" t="s">
        <v>2001</v>
      </c>
      <c r="X3798" s="30">
        <v>45698</v>
      </c>
      <c r="Y3798" s="29" t="s">
        <v>1985</v>
      </c>
    </row>
    <row r="3799" spans="1:25" x14ac:dyDescent="0.25">
      <c r="A3799" s="28" t="s">
        <v>2090</v>
      </c>
      <c r="B3799" s="29" t="s">
        <v>2091</v>
      </c>
      <c r="C3799" s="29" t="s">
        <v>1140</v>
      </c>
      <c r="D3799" s="29" t="s">
        <v>2394</v>
      </c>
      <c r="E3799" s="29" t="s">
        <v>1141</v>
      </c>
      <c r="F3799" s="29" t="s">
        <v>1142</v>
      </c>
      <c r="G3799" s="29" t="s">
        <v>1975</v>
      </c>
      <c r="H3799" s="30">
        <v>41640</v>
      </c>
      <c r="I3799" s="30">
        <v>46022</v>
      </c>
      <c r="J3799" s="30" t="s">
        <v>1921</v>
      </c>
      <c r="K3799" s="29" t="s">
        <v>3362</v>
      </c>
      <c r="L3799" s="29" t="s">
        <v>3363</v>
      </c>
      <c r="M3799" s="29" t="s">
        <v>1978</v>
      </c>
      <c r="N3799" s="29" t="s">
        <v>1992</v>
      </c>
      <c r="O3799" s="29" t="s">
        <v>1993</v>
      </c>
      <c r="P3799" s="29" t="s">
        <v>1981</v>
      </c>
      <c r="Q3799" s="29" t="s">
        <v>1982</v>
      </c>
      <c r="R3799" s="30">
        <v>45564</v>
      </c>
      <c r="S3799" s="30"/>
      <c r="T3799" s="30">
        <v>45730</v>
      </c>
      <c r="U3799" s="30"/>
      <c r="V3799" s="29" t="s">
        <v>2000</v>
      </c>
      <c r="W3799" s="29" t="s">
        <v>2001</v>
      </c>
      <c r="X3799" s="30">
        <v>45698</v>
      </c>
      <c r="Y3799" s="29" t="s">
        <v>1985</v>
      </c>
    </row>
    <row r="3800" spans="1:25" x14ac:dyDescent="0.25">
      <c r="A3800" s="28" t="s">
        <v>2090</v>
      </c>
      <c r="B3800" s="29" t="s">
        <v>2091</v>
      </c>
      <c r="C3800" s="29" t="s">
        <v>1140</v>
      </c>
      <c r="D3800" s="29" t="s">
        <v>2394</v>
      </c>
      <c r="E3800" s="29" t="s">
        <v>1141</v>
      </c>
      <c r="F3800" s="29" t="s">
        <v>1142</v>
      </c>
      <c r="G3800" s="29" t="s">
        <v>1975</v>
      </c>
      <c r="H3800" s="30">
        <v>41640</v>
      </c>
      <c r="I3800" s="30">
        <v>46022</v>
      </c>
      <c r="J3800" s="30" t="s">
        <v>1921</v>
      </c>
      <c r="K3800" s="29" t="s">
        <v>3362</v>
      </c>
      <c r="L3800" s="29" t="s">
        <v>3363</v>
      </c>
      <c r="M3800" s="29" t="s">
        <v>1978</v>
      </c>
      <c r="N3800" s="29" t="s">
        <v>1994</v>
      </c>
      <c r="O3800" s="29" t="s">
        <v>1995</v>
      </c>
      <c r="P3800" s="29" t="s">
        <v>1981</v>
      </c>
      <c r="Q3800" s="29" t="s">
        <v>1982</v>
      </c>
      <c r="R3800" s="30">
        <v>45730</v>
      </c>
      <c r="S3800" s="30"/>
      <c r="T3800" s="30">
        <v>45960</v>
      </c>
      <c r="U3800" s="30"/>
      <c r="V3800" s="29" t="s">
        <v>2000</v>
      </c>
      <c r="W3800" s="29" t="s">
        <v>2001</v>
      </c>
      <c r="X3800" s="30">
        <v>45698</v>
      </c>
      <c r="Y3800" s="29" t="s">
        <v>1985</v>
      </c>
    </row>
    <row r="3801" spans="1:25" x14ac:dyDescent="0.25">
      <c r="A3801" s="28" t="s">
        <v>2090</v>
      </c>
      <c r="B3801" s="29" t="s">
        <v>2091</v>
      </c>
      <c r="C3801" s="29" t="s">
        <v>1140</v>
      </c>
      <c r="D3801" s="29" t="s">
        <v>2394</v>
      </c>
      <c r="E3801" s="29" t="s">
        <v>1141</v>
      </c>
      <c r="F3801" s="29" t="s">
        <v>1142</v>
      </c>
      <c r="G3801" s="29" t="s">
        <v>1975</v>
      </c>
      <c r="H3801" s="30">
        <v>41640</v>
      </c>
      <c r="I3801" s="30">
        <v>46022</v>
      </c>
      <c r="J3801" s="30" t="s">
        <v>1921</v>
      </c>
      <c r="K3801" s="29" t="s">
        <v>3362</v>
      </c>
      <c r="L3801" s="29" t="s">
        <v>3363</v>
      </c>
      <c r="M3801" s="29" t="s">
        <v>1978</v>
      </c>
      <c r="N3801" s="29" t="s">
        <v>1996</v>
      </c>
      <c r="O3801" s="29" t="s">
        <v>1997</v>
      </c>
      <c r="P3801" s="29" t="s">
        <v>1981</v>
      </c>
      <c r="Q3801" s="29" t="s">
        <v>1982</v>
      </c>
      <c r="R3801" s="30">
        <v>45960</v>
      </c>
      <c r="S3801" s="30"/>
      <c r="T3801" s="30">
        <v>46022</v>
      </c>
      <c r="U3801" s="30"/>
      <c r="V3801" s="29" t="s">
        <v>2000</v>
      </c>
      <c r="W3801" s="29" t="s">
        <v>2001</v>
      </c>
      <c r="X3801" s="30">
        <v>45698</v>
      </c>
      <c r="Y3801" s="29" t="s">
        <v>1985</v>
      </c>
    </row>
    <row r="3802" spans="1:25" x14ac:dyDescent="0.25">
      <c r="A3802" s="28" t="s">
        <v>2090</v>
      </c>
      <c r="B3802" s="29" t="s">
        <v>2091</v>
      </c>
      <c r="C3802" s="29" t="s">
        <v>2694</v>
      </c>
      <c r="D3802" s="29" t="s">
        <v>3364</v>
      </c>
      <c r="E3802" s="29" t="s">
        <v>1488</v>
      </c>
      <c r="F3802" s="29" t="s">
        <v>2711</v>
      </c>
      <c r="G3802" s="29" t="s">
        <v>1975</v>
      </c>
      <c r="H3802" s="30">
        <v>44404</v>
      </c>
      <c r="I3802" s="30">
        <v>45838</v>
      </c>
      <c r="J3802" s="30" t="s">
        <v>1921</v>
      </c>
      <c r="K3802" s="29" t="s">
        <v>2093</v>
      </c>
      <c r="L3802" s="29" t="s">
        <v>2094</v>
      </c>
      <c r="M3802" s="29" t="s">
        <v>2095</v>
      </c>
      <c r="N3802" s="29" t="s">
        <v>2003</v>
      </c>
      <c r="O3802" s="29" t="s">
        <v>1993</v>
      </c>
      <c r="P3802" s="29" t="s">
        <v>2004</v>
      </c>
      <c r="Q3802" s="29" t="s">
        <v>2005</v>
      </c>
      <c r="R3802" s="30">
        <v>44587</v>
      </c>
      <c r="S3802" s="30">
        <v>44587</v>
      </c>
      <c r="T3802" s="30">
        <v>44587</v>
      </c>
      <c r="U3802" s="30">
        <v>44587</v>
      </c>
      <c r="V3802" s="29" t="s">
        <v>1983</v>
      </c>
      <c r="W3802" s="29" t="s">
        <v>1984</v>
      </c>
      <c r="X3802" s="30">
        <v>45535</v>
      </c>
      <c r="Y3802" s="29" t="s">
        <v>2002</v>
      </c>
    </row>
    <row r="3803" spans="1:25" x14ac:dyDescent="0.25">
      <c r="A3803" s="28" t="s">
        <v>2090</v>
      </c>
      <c r="B3803" s="29" t="s">
        <v>2091</v>
      </c>
      <c r="C3803" s="29" t="s">
        <v>2694</v>
      </c>
      <c r="D3803" s="29" t="s">
        <v>3364</v>
      </c>
      <c r="E3803" s="29" t="s">
        <v>1488</v>
      </c>
      <c r="F3803" s="29" t="s">
        <v>2711</v>
      </c>
      <c r="G3803" s="29" t="s">
        <v>1975</v>
      </c>
      <c r="H3803" s="30">
        <v>44404</v>
      </c>
      <c r="I3803" s="30">
        <v>45838</v>
      </c>
      <c r="J3803" s="30" t="s">
        <v>1921</v>
      </c>
      <c r="K3803" s="29" t="s">
        <v>2093</v>
      </c>
      <c r="L3803" s="29" t="s">
        <v>2094</v>
      </c>
      <c r="M3803" s="29" t="s">
        <v>2095</v>
      </c>
      <c r="N3803" s="29" t="s">
        <v>2006</v>
      </c>
      <c r="O3803" s="29" t="s">
        <v>2007</v>
      </c>
      <c r="P3803" s="29" t="s">
        <v>2004</v>
      </c>
      <c r="Q3803" s="29" t="s">
        <v>2005</v>
      </c>
      <c r="R3803" s="30">
        <v>44682</v>
      </c>
      <c r="S3803" s="30">
        <v>44682</v>
      </c>
      <c r="T3803" s="30">
        <v>45412</v>
      </c>
      <c r="U3803" s="30"/>
      <c r="V3803" s="29" t="s">
        <v>1983</v>
      </c>
      <c r="W3803" s="29" t="s">
        <v>1984</v>
      </c>
      <c r="X3803" s="30">
        <v>45535</v>
      </c>
      <c r="Y3803" s="29" t="s">
        <v>2002</v>
      </c>
    </row>
    <row r="3804" spans="1:25" x14ac:dyDescent="0.25">
      <c r="A3804" s="28" t="s">
        <v>2090</v>
      </c>
      <c r="B3804" s="29" t="s">
        <v>2091</v>
      </c>
      <c r="C3804" s="29" t="s">
        <v>1418</v>
      </c>
      <c r="D3804" s="29" t="s">
        <v>2495</v>
      </c>
      <c r="E3804" s="29" t="s">
        <v>1419</v>
      </c>
      <c r="F3804" s="29" t="s">
        <v>1420</v>
      </c>
      <c r="G3804" s="29" t="s">
        <v>1975</v>
      </c>
      <c r="H3804" s="30">
        <v>41640</v>
      </c>
      <c r="I3804" s="30">
        <v>46022</v>
      </c>
      <c r="J3804" s="30" t="s">
        <v>1921</v>
      </c>
      <c r="K3804" s="29" t="s">
        <v>3362</v>
      </c>
      <c r="L3804" s="29" t="s">
        <v>3363</v>
      </c>
      <c r="M3804" s="29" t="s">
        <v>1978</v>
      </c>
      <c r="N3804" s="29" t="s">
        <v>1979</v>
      </c>
      <c r="O3804" s="29" t="s">
        <v>1980</v>
      </c>
      <c r="P3804" s="29" t="s">
        <v>1981</v>
      </c>
      <c r="Q3804" s="29" t="s">
        <v>1982</v>
      </c>
      <c r="R3804" s="30">
        <v>44197</v>
      </c>
      <c r="S3804" s="30">
        <v>44197</v>
      </c>
      <c r="T3804" s="30">
        <v>44561</v>
      </c>
      <c r="U3804" s="30">
        <v>44561</v>
      </c>
      <c r="V3804" s="29" t="s">
        <v>2000</v>
      </c>
      <c r="W3804" s="29" t="s">
        <v>2001</v>
      </c>
      <c r="X3804" s="30">
        <v>45698</v>
      </c>
      <c r="Y3804" s="29" t="s">
        <v>1985</v>
      </c>
    </row>
    <row r="3805" spans="1:25" x14ac:dyDescent="0.25">
      <c r="A3805" s="28" t="s">
        <v>2090</v>
      </c>
      <c r="B3805" s="29" t="s">
        <v>2091</v>
      </c>
      <c r="C3805" s="29" t="s">
        <v>1418</v>
      </c>
      <c r="D3805" s="29" t="s">
        <v>2495</v>
      </c>
      <c r="E3805" s="29" t="s">
        <v>1419</v>
      </c>
      <c r="F3805" s="29" t="s">
        <v>1420</v>
      </c>
      <c r="G3805" s="29" t="s">
        <v>1975</v>
      </c>
      <c r="H3805" s="30">
        <v>41640</v>
      </c>
      <c r="I3805" s="30">
        <v>46022</v>
      </c>
      <c r="J3805" s="30" t="s">
        <v>1921</v>
      </c>
      <c r="K3805" s="29" t="s">
        <v>3362</v>
      </c>
      <c r="L3805" s="29" t="s">
        <v>3363</v>
      </c>
      <c r="M3805" s="29" t="s">
        <v>1978</v>
      </c>
      <c r="N3805" s="29" t="s">
        <v>1986</v>
      </c>
      <c r="O3805" s="29" t="s">
        <v>1987</v>
      </c>
      <c r="P3805" s="29" t="s">
        <v>1981</v>
      </c>
      <c r="Q3805" s="29" t="s">
        <v>1982</v>
      </c>
      <c r="R3805" s="30">
        <v>44805</v>
      </c>
      <c r="S3805" s="30">
        <v>44805</v>
      </c>
      <c r="T3805" s="30">
        <v>44895</v>
      </c>
      <c r="U3805" s="30">
        <v>44895</v>
      </c>
      <c r="V3805" s="29" t="s">
        <v>2000</v>
      </c>
      <c r="W3805" s="29" t="s">
        <v>2001</v>
      </c>
      <c r="X3805" s="30">
        <v>45698</v>
      </c>
      <c r="Y3805" s="29" t="s">
        <v>1985</v>
      </c>
    </row>
    <row r="3806" spans="1:25" x14ac:dyDescent="0.25">
      <c r="A3806" s="28" t="s">
        <v>2090</v>
      </c>
      <c r="B3806" s="29" t="s">
        <v>2091</v>
      </c>
      <c r="C3806" s="29" t="s">
        <v>1418</v>
      </c>
      <c r="D3806" s="29" t="s">
        <v>2495</v>
      </c>
      <c r="E3806" s="29" t="s">
        <v>1419</v>
      </c>
      <c r="F3806" s="29" t="s">
        <v>1420</v>
      </c>
      <c r="G3806" s="29" t="s">
        <v>1975</v>
      </c>
      <c r="H3806" s="30">
        <v>41640</v>
      </c>
      <c r="I3806" s="30">
        <v>46022</v>
      </c>
      <c r="J3806" s="30" t="s">
        <v>1921</v>
      </c>
      <c r="K3806" s="29" t="s">
        <v>3362</v>
      </c>
      <c r="L3806" s="29" t="s">
        <v>3363</v>
      </c>
      <c r="M3806" s="29" t="s">
        <v>1978</v>
      </c>
      <c r="N3806" s="29" t="s">
        <v>1988</v>
      </c>
      <c r="O3806" s="29" t="s">
        <v>1989</v>
      </c>
      <c r="P3806" s="29" t="s">
        <v>1981</v>
      </c>
      <c r="Q3806" s="29" t="s">
        <v>1982</v>
      </c>
      <c r="R3806" s="30">
        <v>44896</v>
      </c>
      <c r="S3806" s="30">
        <v>44896</v>
      </c>
      <c r="T3806" s="30">
        <v>45291</v>
      </c>
      <c r="U3806" s="30">
        <v>45291</v>
      </c>
      <c r="V3806" s="29" t="s">
        <v>2000</v>
      </c>
      <c r="W3806" s="29" t="s">
        <v>2001</v>
      </c>
      <c r="X3806" s="30">
        <v>45698</v>
      </c>
      <c r="Y3806" s="29" t="s">
        <v>1985</v>
      </c>
    </row>
    <row r="3807" spans="1:25" x14ac:dyDescent="0.25">
      <c r="A3807" s="28" t="s">
        <v>2090</v>
      </c>
      <c r="B3807" s="29" t="s">
        <v>2091</v>
      </c>
      <c r="C3807" s="29" t="s">
        <v>1418</v>
      </c>
      <c r="D3807" s="29" t="s">
        <v>2495</v>
      </c>
      <c r="E3807" s="29" t="s">
        <v>1419</v>
      </c>
      <c r="F3807" s="29" t="s">
        <v>1420</v>
      </c>
      <c r="G3807" s="29" t="s">
        <v>1975</v>
      </c>
      <c r="H3807" s="30">
        <v>41640</v>
      </c>
      <c r="I3807" s="30">
        <v>46022</v>
      </c>
      <c r="J3807" s="30" t="s">
        <v>1921</v>
      </c>
      <c r="K3807" s="29" t="s">
        <v>3362</v>
      </c>
      <c r="L3807" s="29" t="s">
        <v>3363</v>
      </c>
      <c r="M3807" s="29" t="s">
        <v>1978</v>
      </c>
      <c r="N3807" s="29" t="s">
        <v>1990</v>
      </c>
      <c r="O3807" s="29" t="s">
        <v>1991</v>
      </c>
      <c r="P3807" s="29" t="s">
        <v>1981</v>
      </c>
      <c r="Q3807" s="29" t="s">
        <v>1982</v>
      </c>
      <c r="R3807" s="30">
        <v>45078</v>
      </c>
      <c r="S3807" s="30">
        <v>45078</v>
      </c>
      <c r="T3807" s="30">
        <v>45291</v>
      </c>
      <c r="U3807" s="30">
        <v>45291</v>
      </c>
      <c r="V3807" s="29" t="s">
        <v>2000</v>
      </c>
      <c r="W3807" s="29" t="s">
        <v>2001</v>
      </c>
      <c r="X3807" s="30">
        <v>45698</v>
      </c>
      <c r="Y3807" s="29" t="s">
        <v>1985</v>
      </c>
    </row>
    <row r="3808" spans="1:25" x14ac:dyDescent="0.25">
      <c r="A3808" s="28" t="s">
        <v>2090</v>
      </c>
      <c r="B3808" s="29" t="s">
        <v>2091</v>
      </c>
      <c r="C3808" s="29" t="s">
        <v>1418</v>
      </c>
      <c r="D3808" s="29" t="s">
        <v>2495</v>
      </c>
      <c r="E3808" s="29" t="s">
        <v>1419</v>
      </c>
      <c r="F3808" s="29" t="s">
        <v>1420</v>
      </c>
      <c r="G3808" s="29" t="s">
        <v>1975</v>
      </c>
      <c r="H3808" s="30">
        <v>41640</v>
      </c>
      <c r="I3808" s="30">
        <v>46022</v>
      </c>
      <c r="J3808" s="30" t="s">
        <v>1921</v>
      </c>
      <c r="K3808" s="29" t="s">
        <v>3362</v>
      </c>
      <c r="L3808" s="29" t="s">
        <v>3363</v>
      </c>
      <c r="M3808" s="29" t="s">
        <v>1978</v>
      </c>
      <c r="N3808" s="29" t="s">
        <v>1992</v>
      </c>
      <c r="O3808" s="29" t="s">
        <v>1993</v>
      </c>
      <c r="P3808" s="29" t="s">
        <v>1981</v>
      </c>
      <c r="Q3808" s="29" t="s">
        <v>1982</v>
      </c>
      <c r="R3808" s="30">
        <v>45170</v>
      </c>
      <c r="S3808" s="30">
        <v>45170</v>
      </c>
      <c r="T3808" s="30">
        <v>45199</v>
      </c>
      <c r="U3808" s="30">
        <v>45261</v>
      </c>
      <c r="V3808" s="29" t="s">
        <v>2000</v>
      </c>
      <c r="W3808" s="29" t="s">
        <v>2001</v>
      </c>
      <c r="X3808" s="30">
        <v>45698</v>
      </c>
      <c r="Y3808" s="29" t="s">
        <v>1985</v>
      </c>
    </row>
    <row r="3809" spans="1:25" x14ac:dyDescent="0.25">
      <c r="A3809" s="28" t="s">
        <v>2090</v>
      </c>
      <c r="B3809" s="29" t="s">
        <v>2091</v>
      </c>
      <c r="C3809" s="29" t="s">
        <v>1418</v>
      </c>
      <c r="D3809" s="29" t="s">
        <v>2495</v>
      </c>
      <c r="E3809" s="29" t="s">
        <v>1419</v>
      </c>
      <c r="F3809" s="29" t="s">
        <v>1420</v>
      </c>
      <c r="G3809" s="29" t="s">
        <v>1975</v>
      </c>
      <c r="H3809" s="30">
        <v>41640</v>
      </c>
      <c r="I3809" s="30">
        <v>46022</v>
      </c>
      <c r="J3809" s="30" t="s">
        <v>1921</v>
      </c>
      <c r="K3809" s="29" t="s">
        <v>3362</v>
      </c>
      <c r="L3809" s="29" t="s">
        <v>3363</v>
      </c>
      <c r="M3809" s="29" t="s">
        <v>1978</v>
      </c>
      <c r="N3809" s="29" t="s">
        <v>1994</v>
      </c>
      <c r="O3809" s="29" t="s">
        <v>1995</v>
      </c>
      <c r="P3809" s="29" t="s">
        <v>1981</v>
      </c>
      <c r="Q3809" s="29" t="s">
        <v>1982</v>
      </c>
      <c r="R3809" s="30">
        <v>45200</v>
      </c>
      <c r="S3809" s="30"/>
      <c r="T3809" s="30">
        <v>45473</v>
      </c>
      <c r="U3809" s="30"/>
      <c r="V3809" s="29" t="s">
        <v>2000</v>
      </c>
      <c r="W3809" s="29" t="s">
        <v>2001</v>
      </c>
      <c r="X3809" s="30">
        <v>45698</v>
      </c>
      <c r="Y3809" s="29" t="s">
        <v>1985</v>
      </c>
    </row>
    <row r="3810" spans="1:25" x14ac:dyDescent="0.25">
      <c r="A3810" s="28" t="s">
        <v>2090</v>
      </c>
      <c r="B3810" s="29" t="s">
        <v>2091</v>
      </c>
      <c r="C3810" s="29" t="s">
        <v>1418</v>
      </c>
      <c r="D3810" s="29" t="s">
        <v>2495</v>
      </c>
      <c r="E3810" s="29" t="s">
        <v>1419</v>
      </c>
      <c r="F3810" s="29" t="s">
        <v>1420</v>
      </c>
      <c r="G3810" s="29" t="s">
        <v>1975</v>
      </c>
      <c r="H3810" s="30">
        <v>41640</v>
      </c>
      <c r="I3810" s="30">
        <v>46022</v>
      </c>
      <c r="J3810" s="30" t="s">
        <v>1921</v>
      </c>
      <c r="K3810" s="29" t="s">
        <v>3362</v>
      </c>
      <c r="L3810" s="29" t="s">
        <v>3363</v>
      </c>
      <c r="M3810" s="29" t="s">
        <v>1978</v>
      </c>
      <c r="N3810" s="29" t="s">
        <v>1996</v>
      </c>
      <c r="O3810" s="29" t="s">
        <v>1997</v>
      </c>
      <c r="P3810" s="29" t="s">
        <v>1981</v>
      </c>
      <c r="Q3810" s="29" t="s">
        <v>1982</v>
      </c>
      <c r="R3810" s="30">
        <v>45474</v>
      </c>
      <c r="S3810" s="30"/>
      <c r="T3810" s="30">
        <v>45504</v>
      </c>
      <c r="U3810" s="30"/>
      <c r="V3810" s="29" t="s">
        <v>2000</v>
      </c>
      <c r="W3810" s="29" t="s">
        <v>2001</v>
      </c>
      <c r="X3810" s="30">
        <v>45698</v>
      </c>
      <c r="Y3810" s="29" t="s">
        <v>1985</v>
      </c>
    </row>
    <row r="3811" spans="1:25" x14ac:dyDescent="0.25">
      <c r="A3811" s="28" t="s">
        <v>2090</v>
      </c>
      <c r="B3811" s="29" t="s">
        <v>2091</v>
      </c>
      <c r="C3811" s="29" t="s">
        <v>1415</v>
      </c>
      <c r="D3811" s="29" t="s">
        <v>2494</v>
      </c>
      <c r="E3811" s="29" t="s">
        <v>1416</v>
      </c>
      <c r="F3811" s="29" t="s">
        <v>1417</v>
      </c>
      <c r="G3811" s="29" t="s">
        <v>1975</v>
      </c>
      <c r="H3811" s="30">
        <v>41640</v>
      </c>
      <c r="I3811" s="30">
        <v>46022</v>
      </c>
      <c r="J3811" s="30" t="s">
        <v>1921</v>
      </c>
      <c r="K3811" s="29" t="s">
        <v>3362</v>
      </c>
      <c r="L3811" s="29" t="s">
        <v>3363</v>
      </c>
      <c r="M3811" s="29" t="s">
        <v>1978</v>
      </c>
      <c r="N3811" s="29" t="s">
        <v>1979</v>
      </c>
      <c r="O3811" s="29" t="s">
        <v>1980</v>
      </c>
      <c r="P3811" s="29" t="s">
        <v>1981</v>
      </c>
      <c r="Q3811" s="29" t="s">
        <v>1982</v>
      </c>
      <c r="R3811" s="30">
        <v>43734</v>
      </c>
      <c r="S3811" s="30">
        <v>43466</v>
      </c>
      <c r="T3811" s="30">
        <v>43830</v>
      </c>
      <c r="U3811" s="30">
        <v>43889</v>
      </c>
      <c r="V3811" s="29" t="s">
        <v>1983</v>
      </c>
      <c r="W3811" s="29" t="s">
        <v>1984</v>
      </c>
      <c r="X3811" s="30">
        <v>45698</v>
      </c>
      <c r="Y3811" s="29" t="s">
        <v>2002</v>
      </c>
    </row>
    <row r="3812" spans="1:25" x14ac:dyDescent="0.25">
      <c r="A3812" s="28" t="s">
        <v>2090</v>
      </c>
      <c r="B3812" s="29" t="s">
        <v>2091</v>
      </c>
      <c r="C3812" s="29" t="s">
        <v>1415</v>
      </c>
      <c r="D3812" s="29" t="s">
        <v>2494</v>
      </c>
      <c r="E3812" s="29" t="s">
        <v>1416</v>
      </c>
      <c r="F3812" s="29" t="s">
        <v>1417</v>
      </c>
      <c r="G3812" s="29" t="s">
        <v>1975</v>
      </c>
      <c r="H3812" s="30">
        <v>41640</v>
      </c>
      <c r="I3812" s="30">
        <v>46022</v>
      </c>
      <c r="J3812" s="30" t="s">
        <v>1921</v>
      </c>
      <c r="K3812" s="29" t="s">
        <v>3362</v>
      </c>
      <c r="L3812" s="29" t="s">
        <v>3363</v>
      </c>
      <c r="M3812" s="29" t="s">
        <v>1978</v>
      </c>
      <c r="N3812" s="29" t="s">
        <v>1986</v>
      </c>
      <c r="O3812" s="29" t="s">
        <v>1987</v>
      </c>
      <c r="P3812" s="29" t="s">
        <v>1981</v>
      </c>
      <c r="Q3812" s="29" t="s">
        <v>1982</v>
      </c>
      <c r="R3812" s="30">
        <v>43891</v>
      </c>
      <c r="S3812" s="30">
        <v>43891</v>
      </c>
      <c r="T3812" s="30">
        <v>43982</v>
      </c>
      <c r="U3812" s="30">
        <v>44839</v>
      </c>
      <c r="V3812" s="29" t="s">
        <v>1983</v>
      </c>
      <c r="W3812" s="29" t="s">
        <v>1984</v>
      </c>
      <c r="X3812" s="30">
        <v>45698</v>
      </c>
      <c r="Y3812" s="29" t="s">
        <v>2002</v>
      </c>
    </row>
    <row r="3813" spans="1:25" x14ac:dyDescent="0.25">
      <c r="A3813" s="28" t="s">
        <v>2090</v>
      </c>
      <c r="B3813" s="29" t="s">
        <v>2091</v>
      </c>
      <c r="C3813" s="29" t="s">
        <v>1415</v>
      </c>
      <c r="D3813" s="29" t="s">
        <v>2494</v>
      </c>
      <c r="E3813" s="29" t="s">
        <v>1416</v>
      </c>
      <c r="F3813" s="29" t="s">
        <v>1417</v>
      </c>
      <c r="G3813" s="29" t="s">
        <v>1975</v>
      </c>
      <c r="H3813" s="30">
        <v>41640</v>
      </c>
      <c r="I3813" s="30">
        <v>46022</v>
      </c>
      <c r="J3813" s="30" t="s">
        <v>1921</v>
      </c>
      <c r="K3813" s="29" t="s">
        <v>3362</v>
      </c>
      <c r="L3813" s="29" t="s">
        <v>3363</v>
      </c>
      <c r="M3813" s="29" t="s">
        <v>1978</v>
      </c>
      <c r="N3813" s="29" t="s">
        <v>1988</v>
      </c>
      <c r="O3813" s="29" t="s">
        <v>1989</v>
      </c>
      <c r="P3813" s="29" t="s">
        <v>1981</v>
      </c>
      <c r="Q3813" s="29" t="s">
        <v>1982</v>
      </c>
      <c r="R3813" s="30">
        <v>44136</v>
      </c>
      <c r="S3813" s="30">
        <v>44713</v>
      </c>
      <c r="T3813" s="30">
        <v>44650</v>
      </c>
      <c r="U3813" s="30">
        <v>44777</v>
      </c>
      <c r="V3813" s="29" t="s">
        <v>1983</v>
      </c>
      <c r="W3813" s="29" t="s">
        <v>1984</v>
      </c>
      <c r="X3813" s="30">
        <v>45698</v>
      </c>
      <c r="Y3813" s="29" t="s">
        <v>2002</v>
      </c>
    </row>
    <row r="3814" spans="1:25" x14ac:dyDescent="0.25">
      <c r="A3814" s="28" t="s">
        <v>2090</v>
      </c>
      <c r="B3814" s="29" t="s">
        <v>2091</v>
      </c>
      <c r="C3814" s="29" t="s">
        <v>1415</v>
      </c>
      <c r="D3814" s="29" t="s">
        <v>2494</v>
      </c>
      <c r="E3814" s="29" t="s">
        <v>1416</v>
      </c>
      <c r="F3814" s="29" t="s">
        <v>1417</v>
      </c>
      <c r="G3814" s="29" t="s">
        <v>1975</v>
      </c>
      <c r="H3814" s="30">
        <v>41640</v>
      </c>
      <c r="I3814" s="30">
        <v>46022</v>
      </c>
      <c r="J3814" s="30" t="s">
        <v>1921</v>
      </c>
      <c r="K3814" s="29" t="s">
        <v>3362</v>
      </c>
      <c r="L3814" s="29" t="s">
        <v>3363</v>
      </c>
      <c r="M3814" s="29" t="s">
        <v>1978</v>
      </c>
      <c r="N3814" s="29" t="s">
        <v>1990</v>
      </c>
      <c r="O3814" s="29" t="s">
        <v>1991</v>
      </c>
      <c r="P3814" s="29" t="s">
        <v>1981</v>
      </c>
      <c r="Q3814" s="29" t="s">
        <v>1982</v>
      </c>
      <c r="R3814" s="30">
        <v>44501</v>
      </c>
      <c r="S3814" s="30">
        <v>44348</v>
      </c>
      <c r="T3814" s="30">
        <v>44651</v>
      </c>
      <c r="U3814" s="30">
        <v>44839</v>
      </c>
      <c r="V3814" s="29" t="s">
        <v>1983</v>
      </c>
      <c r="W3814" s="29" t="s">
        <v>1984</v>
      </c>
      <c r="X3814" s="30">
        <v>45698</v>
      </c>
      <c r="Y3814" s="29" t="s">
        <v>2002</v>
      </c>
    </row>
    <row r="3815" spans="1:25" x14ac:dyDescent="0.25">
      <c r="A3815" s="28" t="s">
        <v>2090</v>
      </c>
      <c r="B3815" s="29" t="s">
        <v>2091</v>
      </c>
      <c r="C3815" s="29" t="s">
        <v>1415</v>
      </c>
      <c r="D3815" s="29" t="s">
        <v>2494</v>
      </c>
      <c r="E3815" s="29" t="s">
        <v>1416</v>
      </c>
      <c r="F3815" s="29" t="s">
        <v>1417</v>
      </c>
      <c r="G3815" s="29" t="s">
        <v>1975</v>
      </c>
      <c r="H3815" s="30">
        <v>41640</v>
      </c>
      <c r="I3815" s="30">
        <v>46022</v>
      </c>
      <c r="J3815" s="30" t="s">
        <v>1921</v>
      </c>
      <c r="K3815" s="29" t="s">
        <v>3362</v>
      </c>
      <c r="L3815" s="29" t="s">
        <v>3363</v>
      </c>
      <c r="M3815" s="29" t="s">
        <v>1978</v>
      </c>
      <c r="N3815" s="29" t="s">
        <v>1992</v>
      </c>
      <c r="O3815" s="29" t="s">
        <v>1993</v>
      </c>
      <c r="P3815" s="29" t="s">
        <v>1981</v>
      </c>
      <c r="Q3815" s="29" t="s">
        <v>1982</v>
      </c>
      <c r="R3815" s="30">
        <v>44501</v>
      </c>
      <c r="S3815" s="30">
        <v>44574</v>
      </c>
      <c r="T3815" s="30">
        <v>44957</v>
      </c>
      <c r="U3815" s="30">
        <v>44957</v>
      </c>
      <c r="V3815" s="29" t="s">
        <v>1983</v>
      </c>
      <c r="W3815" s="29" t="s">
        <v>1984</v>
      </c>
      <c r="X3815" s="30">
        <v>45698</v>
      </c>
      <c r="Y3815" s="29" t="s">
        <v>2002</v>
      </c>
    </row>
    <row r="3816" spans="1:25" x14ac:dyDescent="0.25">
      <c r="A3816" s="28" t="s">
        <v>2090</v>
      </c>
      <c r="B3816" s="29" t="s">
        <v>2091</v>
      </c>
      <c r="C3816" s="29" t="s">
        <v>1415</v>
      </c>
      <c r="D3816" s="29" t="s">
        <v>2494</v>
      </c>
      <c r="E3816" s="29" t="s">
        <v>1416</v>
      </c>
      <c r="F3816" s="29" t="s">
        <v>1417</v>
      </c>
      <c r="G3816" s="29" t="s">
        <v>1975</v>
      </c>
      <c r="H3816" s="30">
        <v>41640</v>
      </c>
      <c r="I3816" s="30">
        <v>46022</v>
      </c>
      <c r="J3816" s="30" t="s">
        <v>1921</v>
      </c>
      <c r="K3816" s="29" t="s">
        <v>3362</v>
      </c>
      <c r="L3816" s="29" t="s">
        <v>3363</v>
      </c>
      <c r="M3816" s="29" t="s">
        <v>1978</v>
      </c>
      <c r="N3816" s="29" t="s">
        <v>1994</v>
      </c>
      <c r="O3816" s="29" t="s">
        <v>1995</v>
      </c>
      <c r="P3816" s="29" t="s">
        <v>1981</v>
      </c>
      <c r="Q3816" s="29" t="s">
        <v>1982</v>
      </c>
      <c r="R3816" s="30">
        <v>44562</v>
      </c>
      <c r="S3816" s="30">
        <v>44980</v>
      </c>
      <c r="T3816" s="30">
        <v>45107</v>
      </c>
      <c r="U3816" s="30"/>
      <c r="V3816" s="29" t="s">
        <v>1983</v>
      </c>
      <c r="W3816" s="29" t="s">
        <v>1984</v>
      </c>
      <c r="X3816" s="30">
        <v>45698</v>
      </c>
      <c r="Y3816" s="29" t="s">
        <v>2002</v>
      </c>
    </row>
    <row r="3817" spans="1:25" x14ac:dyDescent="0.25">
      <c r="A3817" s="28" t="s">
        <v>2090</v>
      </c>
      <c r="B3817" s="29" t="s">
        <v>2091</v>
      </c>
      <c r="C3817" s="29" t="s">
        <v>1415</v>
      </c>
      <c r="D3817" s="29" t="s">
        <v>2494</v>
      </c>
      <c r="E3817" s="29" t="s">
        <v>1416</v>
      </c>
      <c r="F3817" s="29" t="s">
        <v>1417</v>
      </c>
      <c r="G3817" s="29" t="s">
        <v>1975</v>
      </c>
      <c r="H3817" s="30">
        <v>41640</v>
      </c>
      <c r="I3817" s="30">
        <v>46022</v>
      </c>
      <c r="J3817" s="30" t="s">
        <v>1921</v>
      </c>
      <c r="K3817" s="29" t="s">
        <v>3362</v>
      </c>
      <c r="L3817" s="29" t="s">
        <v>3363</v>
      </c>
      <c r="M3817" s="29" t="s">
        <v>1978</v>
      </c>
      <c r="N3817" s="29" t="s">
        <v>1996</v>
      </c>
      <c r="O3817" s="29" t="s">
        <v>1997</v>
      </c>
      <c r="P3817" s="29" t="s">
        <v>1981</v>
      </c>
      <c r="Q3817" s="29" t="s">
        <v>1982</v>
      </c>
      <c r="R3817" s="30">
        <v>44682</v>
      </c>
      <c r="S3817" s="30"/>
      <c r="T3817" s="30">
        <v>45169</v>
      </c>
      <c r="U3817" s="30"/>
      <c r="V3817" s="29" t="s">
        <v>1983</v>
      </c>
      <c r="W3817" s="29" t="s">
        <v>1984</v>
      </c>
      <c r="X3817" s="30">
        <v>45698</v>
      </c>
      <c r="Y3817" s="29" t="s">
        <v>2002</v>
      </c>
    </row>
    <row r="3818" spans="1:25" x14ac:dyDescent="0.25">
      <c r="A3818" s="28" t="s">
        <v>2090</v>
      </c>
      <c r="B3818" s="29" t="s">
        <v>2091</v>
      </c>
      <c r="C3818" s="29" t="s">
        <v>348</v>
      </c>
      <c r="D3818" s="29" t="s">
        <v>2092</v>
      </c>
      <c r="E3818" s="29" t="s">
        <v>349</v>
      </c>
      <c r="F3818" s="29" t="s">
        <v>350</v>
      </c>
      <c r="G3818" s="29" t="s">
        <v>1975</v>
      </c>
      <c r="H3818" s="30">
        <v>41640</v>
      </c>
      <c r="I3818" s="30">
        <v>46752</v>
      </c>
      <c r="J3818" s="30" t="s">
        <v>1921</v>
      </c>
      <c r="K3818" s="29" t="s">
        <v>2049</v>
      </c>
      <c r="L3818" s="29" t="s">
        <v>2050</v>
      </c>
      <c r="M3818" s="29" t="s">
        <v>1978</v>
      </c>
      <c r="N3818" s="29" t="s">
        <v>1990</v>
      </c>
      <c r="O3818" s="29" t="s">
        <v>1991</v>
      </c>
      <c r="P3818" s="29" t="s">
        <v>1981</v>
      </c>
      <c r="Q3818" s="29" t="s">
        <v>1982</v>
      </c>
      <c r="R3818" s="30">
        <v>45320</v>
      </c>
      <c r="S3818" s="30">
        <v>45320</v>
      </c>
      <c r="T3818" s="30">
        <v>45320</v>
      </c>
      <c r="U3818" s="30">
        <v>45320</v>
      </c>
      <c r="V3818" s="29" t="s">
        <v>2000</v>
      </c>
      <c r="W3818" s="29" t="s">
        <v>2001</v>
      </c>
      <c r="X3818" s="30">
        <v>45698</v>
      </c>
      <c r="Y3818" s="29" t="s">
        <v>1985</v>
      </c>
    </row>
    <row r="3819" spans="1:25" x14ac:dyDescent="0.25">
      <c r="A3819" s="28" t="s">
        <v>2090</v>
      </c>
      <c r="B3819" s="29" t="s">
        <v>2091</v>
      </c>
      <c r="C3819" s="29" t="s">
        <v>348</v>
      </c>
      <c r="D3819" s="29" t="s">
        <v>2092</v>
      </c>
      <c r="E3819" s="29" t="s">
        <v>349</v>
      </c>
      <c r="F3819" s="29" t="s">
        <v>350</v>
      </c>
      <c r="G3819" s="29" t="s">
        <v>1975</v>
      </c>
      <c r="H3819" s="30">
        <v>41640</v>
      </c>
      <c r="I3819" s="30">
        <v>46752</v>
      </c>
      <c r="J3819" s="30" t="s">
        <v>1921</v>
      </c>
      <c r="K3819" s="29" t="s">
        <v>2049</v>
      </c>
      <c r="L3819" s="29" t="s">
        <v>2050</v>
      </c>
      <c r="M3819" s="29" t="s">
        <v>1978</v>
      </c>
      <c r="N3819" s="29" t="s">
        <v>1992</v>
      </c>
      <c r="O3819" s="29" t="s">
        <v>1993</v>
      </c>
      <c r="P3819" s="29" t="s">
        <v>1981</v>
      </c>
      <c r="Q3819" s="29" t="s">
        <v>1982</v>
      </c>
      <c r="R3819" s="30">
        <v>45558</v>
      </c>
      <c r="S3819" s="30"/>
      <c r="T3819" s="30">
        <v>45558</v>
      </c>
      <c r="U3819" s="30"/>
      <c r="V3819" s="29" t="s">
        <v>2000</v>
      </c>
      <c r="W3819" s="29" t="s">
        <v>2001</v>
      </c>
      <c r="X3819" s="30">
        <v>45698</v>
      </c>
      <c r="Y3819" s="29" t="s">
        <v>1985</v>
      </c>
    </row>
    <row r="3820" spans="1:25" x14ac:dyDescent="0.25">
      <c r="A3820" s="28" t="s">
        <v>2090</v>
      </c>
      <c r="B3820" s="29" t="s">
        <v>2091</v>
      </c>
      <c r="C3820" s="29" t="s">
        <v>348</v>
      </c>
      <c r="D3820" s="29" t="s">
        <v>2092</v>
      </c>
      <c r="E3820" s="29" t="s">
        <v>349</v>
      </c>
      <c r="F3820" s="29" t="s">
        <v>350</v>
      </c>
      <c r="G3820" s="29" t="s">
        <v>1975</v>
      </c>
      <c r="H3820" s="30">
        <v>41640</v>
      </c>
      <c r="I3820" s="30">
        <v>46752</v>
      </c>
      <c r="J3820" s="30" t="s">
        <v>1921</v>
      </c>
      <c r="K3820" s="29" t="s">
        <v>2049</v>
      </c>
      <c r="L3820" s="29" t="s">
        <v>2050</v>
      </c>
      <c r="M3820" s="29" t="s">
        <v>1978</v>
      </c>
      <c r="N3820" s="29" t="s">
        <v>1994</v>
      </c>
      <c r="O3820" s="29" t="s">
        <v>1995</v>
      </c>
      <c r="P3820" s="29" t="s">
        <v>1981</v>
      </c>
      <c r="Q3820" s="29" t="s">
        <v>1982</v>
      </c>
      <c r="R3820" s="30">
        <v>45559</v>
      </c>
      <c r="S3820" s="30"/>
      <c r="T3820" s="30">
        <v>46113</v>
      </c>
      <c r="U3820" s="30"/>
      <c r="V3820" s="29" t="s">
        <v>2000</v>
      </c>
      <c r="W3820" s="29" t="s">
        <v>2001</v>
      </c>
      <c r="X3820" s="30">
        <v>45698</v>
      </c>
      <c r="Y3820" s="29" t="s">
        <v>1985</v>
      </c>
    </row>
    <row r="3821" spans="1:25" x14ac:dyDescent="0.25">
      <c r="A3821" s="28" t="s">
        <v>2090</v>
      </c>
      <c r="B3821" s="29" t="s">
        <v>2091</v>
      </c>
      <c r="C3821" s="29" t="s">
        <v>348</v>
      </c>
      <c r="D3821" s="29" t="s">
        <v>2092</v>
      </c>
      <c r="E3821" s="29" t="s">
        <v>349</v>
      </c>
      <c r="F3821" s="29" t="s">
        <v>350</v>
      </c>
      <c r="G3821" s="29" t="s">
        <v>1975</v>
      </c>
      <c r="H3821" s="30">
        <v>41640</v>
      </c>
      <c r="I3821" s="30">
        <v>46752</v>
      </c>
      <c r="J3821" s="30" t="s">
        <v>1921</v>
      </c>
      <c r="K3821" s="29" t="s">
        <v>2049</v>
      </c>
      <c r="L3821" s="29" t="s">
        <v>2050</v>
      </c>
      <c r="M3821" s="29" t="s">
        <v>1978</v>
      </c>
      <c r="N3821" s="29" t="s">
        <v>1996</v>
      </c>
      <c r="O3821" s="29" t="s">
        <v>1997</v>
      </c>
      <c r="P3821" s="29" t="s">
        <v>1981</v>
      </c>
      <c r="Q3821" s="29" t="s">
        <v>1982</v>
      </c>
      <c r="R3821" s="30">
        <v>46114</v>
      </c>
      <c r="S3821" s="30"/>
      <c r="T3821" s="30">
        <v>46293</v>
      </c>
      <c r="U3821" s="30"/>
      <c r="V3821" s="29" t="s">
        <v>2000</v>
      </c>
      <c r="W3821" s="29" t="s">
        <v>2001</v>
      </c>
      <c r="X3821" s="30">
        <v>45698</v>
      </c>
      <c r="Y3821" s="29" t="s">
        <v>1985</v>
      </c>
    </row>
    <row r="3822" spans="1:25" x14ac:dyDescent="0.25">
      <c r="A3822" s="28" t="s">
        <v>2090</v>
      </c>
      <c r="B3822" s="29" t="s">
        <v>2091</v>
      </c>
      <c r="C3822" s="29" t="s">
        <v>354</v>
      </c>
      <c r="D3822" s="29" t="s">
        <v>2097</v>
      </c>
      <c r="E3822" s="29" t="s">
        <v>355</v>
      </c>
      <c r="F3822" s="29" t="s">
        <v>356</v>
      </c>
      <c r="G3822" s="29" t="s">
        <v>1975</v>
      </c>
      <c r="H3822" s="30">
        <v>41640</v>
      </c>
      <c r="I3822" s="30">
        <v>46752</v>
      </c>
      <c r="J3822" s="30" t="s">
        <v>1921</v>
      </c>
      <c r="K3822" s="29" t="s">
        <v>2093</v>
      </c>
      <c r="L3822" s="29" t="s">
        <v>2094</v>
      </c>
      <c r="M3822" s="29" t="s">
        <v>2095</v>
      </c>
      <c r="N3822" s="29" t="s">
        <v>1988</v>
      </c>
      <c r="O3822" s="29" t="s">
        <v>1989</v>
      </c>
      <c r="P3822" s="29" t="s">
        <v>1981</v>
      </c>
      <c r="Q3822" s="29" t="s">
        <v>1982</v>
      </c>
      <c r="R3822" s="30">
        <v>45488</v>
      </c>
      <c r="S3822" s="30"/>
      <c r="T3822" s="30">
        <v>45593</v>
      </c>
      <c r="U3822" s="30"/>
      <c r="V3822" s="29" t="s">
        <v>2000</v>
      </c>
      <c r="W3822" s="29" t="s">
        <v>2001</v>
      </c>
      <c r="X3822" s="30">
        <v>45535</v>
      </c>
      <c r="Y3822" s="29" t="s">
        <v>33</v>
      </c>
    </row>
    <row r="3823" spans="1:25" x14ac:dyDescent="0.25">
      <c r="A3823" s="28" t="s">
        <v>2090</v>
      </c>
      <c r="B3823" s="29" t="s">
        <v>2091</v>
      </c>
      <c r="C3823" s="29" t="s">
        <v>354</v>
      </c>
      <c r="D3823" s="29" t="s">
        <v>2097</v>
      </c>
      <c r="E3823" s="29" t="s">
        <v>355</v>
      </c>
      <c r="F3823" s="29" t="s">
        <v>356</v>
      </c>
      <c r="G3823" s="29" t="s">
        <v>1975</v>
      </c>
      <c r="H3823" s="30">
        <v>41640</v>
      </c>
      <c r="I3823" s="30">
        <v>46752</v>
      </c>
      <c r="J3823" s="30" t="s">
        <v>1921</v>
      </c>
      <c r="K3823" s="29" t="s">
        <v>2093</v>
      </c>
      <c r="L3823" s="29" t="s">
        <v>2094</v>
      </c>
      <c r="M3823" s="29" t="s">
        <v>2095</v>
      </c>
      <c r="N3823" s="29" t="s">
        <v>1990</v>
      </c>
      <c r="O3823" s="29" t="s">
        <v>1991</v>
      </c>
      <c r="P3823" s="29" t="s">
        <v>1981</v>
      </c>
      <c r="Q3823" s="29" t="s">
        <v>1982</v>
      </c>
      <c r="R3823" s="30">
        <v>45594</v>
      </c>
      <c r="S3823" s="30"/>
      <c r="T3823" s="30">
        <v>45618</v>
      </c>
      <c r="U3823" s="30"/>
      <c r="V3823" s="29" t="s">
        <v>2000</v>
      </c>
      <c r="W3823" s="29" t="s">
        <v>2001</v>
      </c>
      <c r="X3823" s="30">
        <v>45535</v>
      </c>
      <c r="Y3823" s="29" t="s">
        <v>33</v>
      </c>
    </row>
    <row r="3824" spans="1:25" x14ac:dyDescent="0.25">
      <c r="A3824" s="28" t="s">
        <v>2090</v>
      </c>
      <c r="B3824" s="29" t="s">
        <v>2091</v>
      </c>
      <c r="C3824" s="29" t="s">
        <v>354</v>
      </c>
      <c r="D3824" s="29" t="s">
        <v>2097</v>
      </c>
      <c r="E3824" s="29" t="s">
        <v>355</v>
      </c>
      <c r="F3824" s="29" t="s">
        <v>356</v>
      </c>
      <c r="G3824" s="29" t="s">
        <v>1975</v>
      </c>
      <c r="H3824" s="30">
        <v>41640</v>
      </c>
      <c r="I3824" s="30">
        <v>46752</v>
      </c>
      <c r="J3824" s="30" t="s">
        <v>1921</v>
      </c>
      <c r="K3824" s="29" t="s">
        <v>2093</v>
      </c>
      <c r="L3824" s="29" t="s">
        <v>2094</v>
      </c>
      <c r="M3824" s="29" t="s">
        <v>2095</v>
      </c>
      <c r="N3824" s="29" t="s">
        <v>1992</v>
      </c>
      <c r="O3824" s="29" t="s">
        <v>1993</v>
      </c>
      <c r="P3824" s="29" t="s">
        <v>1981</v>
      </c>
      <c r="Q3824" s="29" t="s">
        <v>1982</v>
      </c>
      <c r="R3824" s="30">
        <v>45619</v>
      </c>
      <c r="S3824" s="30"/>
      <c r="T3824" s="30">
        <v>45714</v>
      </c>
      <c r="U3824" s="30"/>
      <c r="V3824" s="29" t="s">
        <v>2000</v>
      </c>
      <c r="W3824" s="29" t="s">
        <v>2001</v>
      </c>
      <c r="X3824" s="30">
        <v>45535</v>
      </c>
      <c r="Y3824" s="29" t="s">
        <v>33</v>
      </c>
    </row>
    <row r="3825" spans="1:25" x14ac:dyDescent="0.25">
      <c r="A3825" s="28" t="s">
        <v>2090</v>
      </c>
      <c r="B3825" s="29" t="s">
        <v>2091</v>
      </c>
      <c r="C3825" s="29" t="s">
        <v>354</v>
      </c>
      <c r="D3825" s="29" t="s">
        <v>2097</v>
      </c>
      <c r="E3825" s="29" t="s">
        <v>355</v>
      </c>
      <c r="F3825" s="29" t="s">
        <v>356</v>
      </c>
      <c r="G3825" s="29" t="s">
        <v>1975</v>
      </c>
      <c r="H3825" s="30">
        <v>41640</v>
      </c>
      <c r="I3825" s="30">
        <v>46752</v>
      </c>
      <c r="J3825" s="30" t="s">
        <v>1921</v>
      </c>
      <c r="K3825" s="29" t="s">
        <v>2093</v>
      </c>
      <c r="L3825" s="29" t="s">
        <v>2094</v>
      </c>
      <c r="M3825" s="29" t="s">
        <v>2095</v>
      </c>
      <c r="N3825" s="29" t="s">
        <v>1994</v>
      </c>
      <c r="O3825" s="29" t="s">
        <v>1995</v>
      </c>
      <c r="P3825" s="29" t="s">
        <v>1981</v>
      </c>
      <c r="Q3825" s="29" t="s">
        <v>1982</v>
      </c>
      <c r="R3825" s="30">
        <v>45715</v>
      </c>
      <c r="S3825" s="30"/>
      <c r="T3825" s="30">
        <v>46269</v>
      </c>
      <c r="U3825" s="30"/>
      <c r="V3825" s="29" t="s">
        <v>2000</v>
      </c>
      <c r="W3825" s="29" t="s">
        <v>2001</v>
      </c>
      <c r="X3825" s="30">
        <v>45535</v>
      </c>
      <c r="Y3825" s="29" t="s">
        <v>33</v>
      </c>
    </row>
    <row r="3826" spans="1:25" x14ac:dyDescent="0.25">
      <c r="A3826" s="28" t="s">
        <v>2090</v>
      </c>
      <c r="B3826" s="29" t="s">
        <v>2091</v>
      </c>
      <c r="C3826" s="29" t="s">
        <v>354</v>
      </c>
      <c r="D3826" s="29" t="s">
        <v>2097</v>
      </c>
      <c r="E3826" s="29" t="s">
        <v>355</v>
      </c>
      <c r="F3826" s="29" t="s">
        <v>356</v>
      </c>
      <c r="G3826" s="29" t="s">
        <v>1975</v>
      </c>
      <c r="H3826" s="30">
        <v>41640</v>
      </c>
      <c r="I3826" s="30">
        <v>46752</v>
      </c>
      <c r="J3826" s="30" t="s">
        <v>1921</v>
      </c>
      <c r="K3826" s="29" t="s">
        <v>2093</v>
      </c>
      <c r="L3826" s="29" t="s">
        <v>2094</v>
      </c>
      <c r="M3826" s="29" t="s">
        <v>2095</v>
      </c>
      <c r="N3826" s="29" t="s">
        <v>1996</v>
      </c>
      <c r="O3826" s="29" t="s">
        <v>1997</v>
      </c>
      <c r="P3826" s="29" t="s">
        <v>1981</v>
      </c>
      <c r="Q3826" s="29" t="s">
        <v>1982</v>
      </c>
      <c r="R3826" s="30">
        <v>45905</v>
      </c>
      <c r="S3826" s="30"/>
      <c r="T3826" s="30">
        <v>46359</v>
      </c>
      <c r="U3826" s="30"/>
      <c r="V3826" s="29" t="s">
        <v>2000</v>
      </c>
      <c r="W3826" s="29" t="s">
        <v>2001</v>
      </c>
      <c r="X3826" s="30">
        <v>45535</v>
      </c>
      <c r="Y3826" s="29" t="s">
        <v>33</v>
      </c>
    </row>
    <row r="3827" spans="1:25" x14ac:dyDescent="0.25">
      <c r="A3827" s="28" t="s">
        <v>2090</v>
      </c>
      <c r="B3827" s="29" t="s">
        <v>2091</v>
      </c>
      <c r="C3827" s="29" t="s">
        <v>351</v>
      </c>
      <c r="D3827" s="29" t="s">
        <v>2096</v>
      </c>
      <c r="E3827" s="29" t="s">
        <v>352</v>
      </c>
      <c r="F3827" s="29" t="s">
        <v>353</v>
      </c>
      <c r="G3827" s="29" t="s">
        <v>1975</v>
      </c>
      <c r="H3827" s="30">
        <v>41640</v>
      </c>
      <c r="I3827" s="30">
        <v>46752</v>
      </c>
      <c r="J3827" s="30" t="s">
        <v>1921</v>
      </c>
      <c r="K3827" s="29" t="s">
        <v>2093</v>
      </c>
      <c r="L3827" s="29" t="s">
        <v>2094</v>
      </c>
      <c r="M3827" s="29" t="s">
        <v>2095</v>
      </c>
      <c r="N3827" s="29" t="s">
        <v>1988</v>
      </c>
      <c r="O3827" s="29" t="s">
        <v>1989</v>
      </c>
      <c r="P3827" s="29" t="s">
        <v>1981</v>
      </c>
      <c r="Q3827" s="29" t="s">
        <v>1982</v>
      </c>
      <c r="R3827" s="30">
        <v>45488</v>
      </c>
      <c r="S3827" s="30"/>
      <c r="T3827" s="30">
        <v>45593</v>
      </c>
      <c r="U3827" s="30"/>
      <c r="V3827" s="29" t="s">
        <v>2000</v>
      </c>
      <c r="W3827" s="29" t="s">
        <v>2001</v>
      </c>
      <c r="X3827" s="30">
        <v>45535</v>
      </c>
      <c r="Y3827" s="29" t="s">
        <v>33</v>
      </c>
    </row>
    <row r="3828" spans="1:25" x14ac:dyDescent="0.25">
      <c r="A3828" s="28" t="s">
        <v>2090</v>
      </c>
      <c r="B3828" s="29" t="s">
        <v>2091</v>
      </c>
      <c r="C3828" s="29" t="s">
        <v>351</v>
      </c>
      <c r="D3828" s="29" t="s">
        <v>2096</v>
      </c>
      <c r="E3828" s="29" t="s">
        <v>352</v>
      </c>
      <c r="F3828" s="29" t="s">
        <v>353</v>
      </c>
      <c r="G3828" s="29" t="s">
        <v>1975</v>
      </c>
      <c r="H3828" s="30">
        <v>41640</v>
      </c>
      <c r="I3828" s="30">
        <v>46752</v>
      </c>
      <c r="J3828" s="30" t="s">
        <v>1921</v>
      </c>
      <c r="K3828" s="29" t="s">
        <v>2093</v>
      </c>
      <c r="L3828" s="29" t="s">
        <v>2094</v>
      </c>
      <c r="M3828" s="29" t="s">
        <v>2095</v>
      </c>
      <c r="N3828" s="29" t="s">
        <v>1990</v>
      </c>
      <c r="O3828" s="29" t="s">
        <v>1991</v>
      </c>
      <c r="P3828" s="29" t="s">
        <v>1981</v>
      </c>
      <c r="Q3828" s="29" t="s">
        <v>1982</v>
      </c>
      <c r="R3828" s="30">
        <v>45594</v>
      </c>
      <c r="S3828" s="30"/>
      <c r="T3828" s="30">
        <v>45618</v>
      </c>
      <c r="U3828" s="30"/>
      <c r="V3828" s="29" t="s">
        <v>2000</v>
      </c>
      <c r="W3828" s="29" t="s">
        <v>2001</v>
      </c>
      <c r="X3828" s="30">
        <v>45535</v>
      </c>
      <c r="Y3828" s="29" t="s">
        <v>33</v>
      </c>
    </row>
    <row r="3829" spans="1:25" x14ac:dyDescent="0.25">
      <c r="A3829" s="28" t="s">
        <v>2090</v>
      </c>
      <c r="B3829" s="29" t="s">
        <v>2091</v>
      </c>
      <c r="C3829" s="29" t="s">
        <v>351</v>
      </c>
      <c r="D3829" s="29" t="s">
        <v>2096</v>
      </c>
      <c r="E3829" s="29" t="s">
        <v>352</v>
      </c>
      <c r="F3829" s="29" t="s">
        <v>353</v>
      </c>
      <c r="G3829" s="29" t="s">
        <v>1975</v>
      </c>
      <c r="H3829" s="30">
        <v>41640</v>
      </c>
      <c r="I3829" s="30">
        <v>46752</v>
      </c>
      <c r="J3829" s="30" t="s">
        <v>1921</v>
      </c>
      <c r="K3829" s="29" t="s">
        <v>2093</v>
      </c>
      <c r="L3829" s="29" t="s">
        <v>2094</v>
      </c>
      <c r="M3829" s="29" t="s">
        <v>2095</v>
      </c>
      <c r="N3829" s="29" t="s">
        <v>1992</v>
      </c>
      <c r="O3829" s="29" t="s">
        <v>1993</v>
      </c>
      <c r="P3829" s="29" t="s">
        <v>1981</v>
      </c>
      <c r="Q3829" s="29" t="s">
        <v>1982</v>
      </c>
      <c r="R3829" s="30">
        <v>45619</v>
      </c>
      <c r="S3829" s="30"/>
      <c r="T3829" s="30">
        <v>45714</v>
      </c>
      <c r="U3829" s="30"/>
      <c r="V3829" s="29" t="s">
        <v>2000</v>
      </c>
      <c r="W3829" s="29" t="s">
        <v>2001</v>
      </c>
      <c r="X3829" s="30">
        <v>45535</v>
      </c>
      <c r="Y3829" s="29" t="s">
        <v>33</v>
      </c>
    </row>
    <row r="3830" spans="1:25" x14ac:dyDescent="0.25">
      <c r="A3830" s="28" t="s">
        <v>2090</v>
      </c>
      <c r="B3830" s="29" t="s">
        <v>2091</v>
      </c>
      <c r="C3830" s="29" t="s">
        <v>351</v>
      </c>
      <c r="D3830" s="29" t="s">
        <v>2096</v>
      </c>
      <c r="E3830" s="29" t="s">
        <v>352</v>
      </c>
      <c r="F3830" s="29" t="s">
        <v>353</v>
      </c>
      <c r="G3830" s="29" t="s">
        <v>1975</v>
      </c>
      <c r="H3830" s="30">
        <v>41640</v>
      </c>
      <c r="I3830" s="30">
        <v>46752</v>
      </c>
      <c r="J3830" s="30" t="s">
        <v>1921</v>
      </c>
      <c r="K3830" s="29" t="s">
        <v>2093</v>
      </c>
      <c r="L3830" s="29" t="s">
        <v>2094</v>
      </c>
      <c r="M3830" s="29" t="s">
        <v>2095</v>
      </c>
      <c r="N3830" s="29" t="s">
        <v>1994</v>
      </c>
      <c r="O3830" s="29" t="s">
        <v>1995</v>
      </c>
      <c r="P3830" s="29" t="s">
        <v>1981</v>
      </c>
      <c r="Q3830" s="29" t="s">
        <v>1982</v>
      </c>
      <c r="R3830" s="30">
        <v>45715</v>
      </c>
      <c r="S3830" s="30"/>
      <c r="T3830" s="30">
        <v>46269</v>
      </c>
      <c r="U3830" s="30"/>
      <c r="V3830" s="29" t="s">
        <v>2000</v>
      </c>
      <c r="W3830" s="29" t="s">
        <v>2001</v>
      </c>
      <c r="X3830" s="30">
        <v>45535</v>
      </c>
      <c r="Y3830" s="29" t="s">
        <v>33</v>
      </c>
    </row>
    <row r="3831" spans="1:25" x14ac:dyDescent="0.25">
      <c r="A3831" s="28" t="s">
        <v>2090</v>
      </c>
      <c r="B3831" s="29" t="s">
        <v>2091</v>
      </c>
      <c r="C3831" s="29" t="s">
        <v>351</v>
      </c>
      <c r="D3831" s="29" t="s">
        <v>2096</v>
      </c>
      <c r="E3831" s="29" t="s">
        <v>352</v>
      </c>
      <c r="F3831" s="29" t="s">
        <v>353</v>
      </c>
      <c r="G3831" s="29" t="s">
        <v>1975</v>
      </c>
      <c r="H3831" s="30">
        <v>41640</v>
      </c>
      <c r="I3831" s="30">
        <v>46752</v>
      </c>
      <c r="J3831" s="30" t="s">
        <v>1921</v>
      </c>
      <c r="K3831" s="29" t="s">
        <v>2093</v>
      </c>
      <c r="L3831" s="29" t="s">
        <v>2094</v>
      </c>
      <c r="M3831" s="29" t="s">
        <v>2095</v>
      </c>
      <c r="N3831" s="29" t="s">
        <v>1996</v>
      </c>
      <c r="O3831" s="29" t="s">
        <v>1997</v>
      </c>
      <c r="P3831" s="29" t="s">
        <v>1981</v>
      </c>
      <c r="Q3831" s="29" t="s">
        <v>1982</v>
      </c>
      <c r="R3831" s="30">
        <v>46270</v>
      </c>
      <c r="S3831" s="30"/>
      <c r="T3831" s="30">
        <v>46359</v>
      </c>
      <c r="U3831" s="30"/>
      <c r="V3831" s="29" t="s">
        <v>2000</v>
      </c>
      <c r="W3831" s="29" t="s">
        <v>2001</v>
      </c>
      <c r="X3831" s="30">
        <v>45535</v>
      </c>
      <c r="Y3831" s="29" t="s">
        <v>33</v>
      </c>
    </row>
    <row r="3832" spans="1:25" x14ac:dyDescent="0.25">
      <c r="A3832" s="28" t="s">
        <v>2090</v>
      </c>
      <c r="B3832" s="29" t="s">
        <v>2091</v>
      </c>
      <c r="C3832" s="29" t="s">
        <v>2699</v>
      </c>
      <c r="D3832" s="29" t="s">
        <v>3365</v>
      </c>
      <c r="E3832" s="29" t="s">
        <v>396</v>
      </c>
      <c r="F3832" s="29" t="s">
        <v>2703</v>
      </c>
      <c r="G3832" s="29" t="s">
        <v>1975</v>
      </c>
      <c r="H3832" s="30">
        <v>41640</v>
      </c>
      <c r="I3832" s="30">
        <v>46752</v>
      </c>
      <c r="J3832" s="30" t="s">
        <v>1921</v>
      </c>
      <c r="K3832" s="29" t="s">
        <v>2049</v>
      </c>
      <c r="L3832" s="29" t="s">
        <v>2050</v>
      </c>
      <c r="M3832" s="29" t="s">
        <v>1978</v>
      </c>
      <c r="N3832" s="29" t="s">
        <v>1988</v>
      </c>
      <c r="O3832" s="29" t="s">
        <v>1989</v>
      </c>
      <c r="P3832" s="29" t="s">
        <v>1981</v>
      </c>
      <c r="Q3832" s="29" t="s">
        <v>1982</v>
      </c>
      <c r="R3832" s="30">
        <v>45627</v>
      </c>
      <c r="S3832" s="30"/>
      <c r="T3832" s="30">
        <v>45762</v>
      </c>
      <c r="U3832" s="30"/>
      <c r="V3832" s="29" t="s">
        <v>2000</v>
      </c>
      <c r="W3832" s="29" t="s">
        <v>2001</v>
      </c>
      <c r="X3832" s="30">
        <v>45698</v>
      </c>
      <c r="Y3832" s="29" t="s">
        <v>33</v>
      </c>
    </row>
    <row r="3833" spans="1:25" x14ac:dyDescent="0.25">
      <c r="A3833" s="28" t="s">
        <v>2090</v>
      </c>
      <c r="B3833" s="29" t="s">
        <v>2091</v>
      </c>
      <c r="C3833" s="29" t="s">
        <v>2699</v>
      </c>
      <c r="D3833" s="29" t="s">
        <v>3365</v>
      </c>
      <c r="E3833" s="29" t="s">
        <v>396</v>
      </c>
      <c r="F3833" s="29" t="s">
        <v>2703</v>
      </c>
      <c r="G3833" s="29" t="s">
        <v>1975</v>
      </c>
      <c r="H3833" s="30">
        <v>41640</v>
      </c>
      <c r="I3833" s="30">
        <v>46752</v>
      </c>
      <c r="J3833" s="30" t="s">
        <v>1921</v>
      </c>
      <c r="K3833" s="29" t="s">
        <v>2049</v>
      </c>
      <c r="L3833" s="29" t="s">
        <v>2050</v>
      </c>
      <c r="M3833" s="29" t="s">
        <v>1978</v>
      </c>
      <c r="N3833" s="29" t="s">
        <v>1992</v>
      </c>
      <c r="O3833" s="29" t="s">
        <v>1993</v>
      </c>
      <c r="P3833" s="29" t="s">
        <v>1981</v>
      </c>
      <c r="Q3833" s="29" t="s">
        <v>1982</v>
      </c>
      <c r="R3833" s="30">
        <v>45914</v>
      </c>
      <c r="S3833" s="30"/>
      <c r="T3833" s="30">
        <v>45914</v>
      </c>
      <c r="U3833" s="30"/>
      <c r="V3833" s="29" t="s">
        <v>2000</v>
      </c>
      <c r="W3833" s="29" t="s">
        <v>2001</v>
      </c>
      <c r="X3833" s="30">
        <v>45698</v>
      </c>
      <c r="Y3833" s="29" t="s">
        <v>33</v>
      </c>
    </row>
    <row r="3834" spans="1:25" x14ac:dyDescent="0.25">
      <c r="A3834" s="28" t="s">
        <v>2090</v>
      </c>
      <c r="B3834" s="29" t="s">
        <v>2091</v>
      </c>
      <c r="C3834" s="29" t="s">
        <v>2699</v>
      </c>
      <c r="D3834" s="29" t="s">
        <v>3365</v>
      </c>
      <c r="E3834" s="29" t="s">
        <v>396</v>
      </c>
      <c r="F3834" s="29" t="s">
        <v>2703</v>
      </c>
      <c r="G3834" s="29" t="s">
        <v>1975</v>
      </c>
      <c r="H3834" s="30">
        <v>41640</v>
      </c>
      <c r="I3834" s="30">
        <v>46752</v>
      </c>
      <c r="J3834" s="30" t="s">
        <v>1921</v>
      </c>
      <c r="K3834" s="29" t="s">
        <v>2049</v>
      </c>
      <c r="L3834" s="29" t="s">
        <v>2050</v>
      </c>
      <c r="M3834" s="29" t="s">
        <v>1978</v>
      </c>
      <c r="N3834" s="29" t="s">
        <v>1994</v>
      </c>
      <c r="O3834" s="29" t="s">
        <v>1995</v>
      </c>
      <c r="P3834" s="29" t="s">
        <v>1981</v>
      </c>
      <c r="Q3834" s="29" t="s">
        <v>1982</v>
      </c>
      <c r="R3834" s="30">
        <v>45914</v>
      </c>
      <c r="S3834" s="30"/>
      <c r="T3834" s="30">
        <v>46468</v>
      </c>
      <c r="U3834" s="30"/>
      <c r="V3834" s="29" t="s">
        <v>2000</v>
      </c>
      <c r="W3834" s="29" t="s">
        <v>2001</v>
      </c>
      <c r="X3834" s="30">
        <v>45698</v>
      </c>
      <c r="Y3834" s="29" t="s">
        <v>33</v>
      </c>
    </row>
    <row r="3835" spans="1:25" x14ac:dyDescent="0.25">
      <c r="A3835" s="28" t="s">
        <v>2090</v>
      </c>
      <c r="B3835" s="29" t="s">
        <v>2091</v>
      </c>
      <c r="C3835" s="29" t="s">
        <v>2699</v>
      </c>
      <c r="D3835" s="29" t="s">
        <v>3365</v>
      </c>
      <c r="E3835" s="29" t="s">
        <v>396</v>
      </c>
      <c r="F3835" s="29" t="s">
        <v>2703</v>
      </c>
      <c r="G3835" s="29" t="s">
        <v>1975</v>
      </c>
      <c r="H3835" s="30">
        <v>41640</v>
      </c>
      <c r="I3835" s="30">
        <v>46752</v>
      </c>
      <c r="J3835" s="30" t="s">
        <v>1921</v>
      </c>
      <c r="K3835" s="29" t="s">
        <v>2049</v>
      </c>
      <c r="L3835" s="29" t="s">
        <v>2050</v>
      </c>
      <c r="M3835" s="29" t="s">
        <v>1978</v>
      </c>
      <c r="N3835" s="29" t="s">
        <v>1996</v>
      </c>
      <c r="O3835" s="29" t="s">
        <v>1997</v>
      </c>
      <c r="P3835" s="29" t="s">
        <v>1981</v>
      </c>
      <c r="Q3835" s="29" t="s">
        <v>1982</v>
      </c>
      <c r="R3835" s="30">
        <v>46469</v>
      </c>
      <c r="S3835" s="30"/>
      <c r="T3835" s="30">
        <v>46648</v>
      </c>
      <c r="U3835" s="30"/>
      <c r="V3835" s="29" t="s">
        <v>2000</v>
      </c>
      <c r="W3835" s="29" t="s">
        <v>2001</v>
      </c>
      <c r="X3835" s="30">
        <v>45698</v>
      </c>
      <c r="Y3835" s="29" t="s">
        <v>33</v>
      </c>
    </row>
    <row r="3836" spans="1:25" x14ac:dyDescent="0.25">
      <c r="A3836" s="28" t="s">
        <v>2090</v>
      </c>
      <c r="B3836" s="29" t="s">
        <v>2091</v>
      </c>
      <c r="C3836" s="29" t="s">
        <v>1448</v>
      </c>
      <c r="D3836" s="29" t="s">
        <v>2504</v>
      </c>
      <c r="E3836" s="29" t="s">
        <v>1449</v>
      </c>
      <c r="F3836" s="29" t="s">
        <v>1450</v>
      </c>
      <c r="G3836" s="29" t="s">
        <v>1975</v>
      </c>
      <c r="H3836" s="30">
        <v>41498</v>
      </c>
      <c r="I3836" s="30">
        <v>41674</v>
      </c>
      <c r="J3836" s="30">
        <v>41674</v>
      </c>
      <c r="K3836" s="29" t="s">
        <v>2093</v>
      </c>
      <c r="L3836" s="29" t="s">
        <v>2094</v>
      </c>
      <c r="M3836" s="29" t="s">
        <v>2095</v>
      </c>
      <c r="N3836" s="29" t="s">
        <v>1990</v>
      </c>
      <c r="O3836" s="29" t="s">
        <v>1991</v>
      </c>
      <c r="P3836" s="29" t="s">
        <v>1981</v>
      </c>
      <c r="Q3836" s="29" t="s">
        <v>1982</v>
      </c>
      <c r="R3836" s="30">
        <v>41498</v>
      </c>
      <c r="S3836" s="30">
        <v>41498</v>
      </c>
      <c r="T3836" s="30">
        <v>41498</v>
      </c>
      <c r="U3836" s="30">
        <v>41498</v>
      </c>
      <c r="V3836" s="29" t="s">
        <v>1983</v>
      </c>
      <c r="W3836" s="29" t="s">
        <v>1984</v>
      </c>
      <c r="X3836" s="30">
        <v>45702</v>
      </c>
      <c r="Y3836" s="29" t="s">
        <v>2075</v>
      </c>
    </row>
    <row r="3837" spans="1:25" x14ac:dyDescent="0.25">
      <c r="A3837" s="28" t="s">
        <v>2090</v>
      </c>
      <c r="B3837" s="29" t="s">
        <v>2091</v>
      </c>
      <c r="C3837" s="29" t="s">
        <v>1448</v>
      </c>
      <c r="D3837" s="29" t="s">
        <v>2504</v>
      </c>
      <c r="E3837" s="29" t="s">
        <v>1449</v>
      </c>
      <c r="F3837" s="29" t="s">
        <v>1450</v>
      </c>
      <c r="G3837" s="29" t="s">
        <v>1975</v>
      </c>
      <c r="H3837" s="30">
        <v>41498</v>
      </c>
      <c r="I3837" s="30">
        <v>41674</v>
      </c>
      <c r="J3837" s="30">
        <v>41674</v>
      </c>
      <c r="K3837" s="29" t="s">
        <v>2093</v>
      </c>
      <c r="L3837" s="29" t="s">
        <v>2094</v>
      </c>
      <c r="M3837" s="29" t="s">
        <v>2095</v>
      </c>
      <c r="N3837" s="29" t="s">
        <v>1992</v>
      </c>
      <c r="O3837" s="29" t="s">
        <v>1993</v>
      </c>
      <c r="P3837" s="29" t="s">
        <v>1981</v>
      </c>
      <c r="Q3837" s="29" t="s">
        <v>1982</v>
      </c>
      <c r="R3837" s="30">
        <v>41557</v>
      </c>
      <c r="S3837" s="30">
        <v>41557</v>
      </c>
      <c r="T3837" s="30">
        <v>41557</v>
      </c>
      <c r="U3837" s="30">
        <v>41557</v>
      </c>
      <c r="V3837" s="29" t="s">
        <v>1983</v>
      </c>
      <c r="W3837" s="29" t="s">
        <v>1984</v>
      </c>
      <c r="X3837" s="30">
        <v>45702</v>
      </c>
      <c r="Y3837" s="29" t="s">
        <v>2075</v>
      </c>
    </row>
    <row r="3838" spans="1:25" x14ac:dyDescent="0.25">
      <c r="A3838" s="28" t="s">
        <v>2090</v>
      </c>
      <c r="B3838" s="29" t="s">
        <v>2091</v>
      </c>
      <c r="C3838" s="29" t="s">
        <v>1448</v>
      </c>
      <c r="D3838" s="29" t="s">
        <v>2504</v>
      </c>
      <c r="E3838" s="29" t="s">
        <v>1449</v>
      </c>
      <c r="F3838" s="29" t="s">
        <v>1450</v>
      </c>
      <c r="G3838" s="29" t="s">
        <v>1975</v>
      </c>
      <c r="H3838" s="30">
        <v>41498</v>
      </c>
      <c r="I3838" s="30">
        <v>41674</v>
      </c>
      <c r="J3838" s="30">
        <v>41674</v>
      </c>
      <c r="K3838" s="29" t="s">
        <v>2093</v>
      </c>
      <c r="L3838" s="29" t="s">
        <v>2094</v>
      </c>
      <c r="M3838" s="29" t="s">
        <v>2095</v>
      </c>
      <c r="N3838" s="29" t="s">
        <v>1994</v>
      </c>
      <c r="O3838" s="29" t="s">
        <v>1995</v>
      </c>
      <c r="P3838" s="29" t="s">
        <v>1981</v>
      </c>
      <c r="Q3838" s="29" t="s">
        <v>1982</v>
      </c>
      <c r="R3838" s="30">
        <v>41608</v>
      </c>
      <c r="S3838" s="30">
        <v>41608</v>
      </c>
      <c r="T3838" s="30">
        <v>41608</v>
      </c>
      <c r="U3838" s="30">
        <v>41608</v>
      </c>
      <c r="V3838" s="29" t="s">
        <v>1983</v>
      </c>
      <c r="W3838" s="29" t="s">
        <v>1984</v>
      </c>
      <c r="X3838" s="30">
        <v>45702</v>
      </c>
      <c r="Y3838" s="29" t="s">
        <v>2075</v>
      </c>
    </row>
    <row r="3839" spans="1:25" x14ac:dyDescent="0.25">
      <c r="A3839" s="28" t="s">
        <v>2090</v>
      </c>
      <c r="B3839" s="29" t="s">
        <v>2091</v>
      </c>
      <c r="C3839" s="29" t="s">
        <v>1448</v>
      </c>
      <c r="D3839" s="29" t="s">
        <v>2504</v>
      </c>
      <c r="E3839" s="29" t="s">
        <v>1449</v>
      </c>
      <c r="F3839" s="29" t="s">
        <v>1450</v>
      </c>
      <c r="G3839" s="29" t="s">
        <v>1975</v>
      </c>
      <c r="H3839" s="30">
        <v>41498</v>
      </c>
      <c r="I3839" s="30">
        <v>41674</v>
      </c>
      <c r="J3839" s="30">
        <v>41674</v>
      </c>
      <c r="K3839" s="29" t="s">
        <v>2093</v>
      </c>
      <c r="L3839" s="29" t="s">
        <v>2094</v>
      </c>
      <c r="M3839" s="29" t="s">
        <v>2095</v>
      </c>
      <c r="N3839" s="29" t="s">
        <v>1996</v>
      </c>
      <c r="O3839" s="29" t="s">
        <v>1997</v>
      </c>
      <c r="P3839" s="29" t="s">
        <v>1981</v>
      </c>
      <c r="Q3839" s="29" t="s">
        <v>1982</v>
      </c>
      <c r="R3839" s="30">
        <v>41674</v>
      </c>
      <c r="S3839" s="30">
        <v>41674</v>
      </c>
      <c r="T3839" s="30">
        <v>41674</v>
      </c>
      <c r="U3839" s="30">
        <v>41674</v>
      </c>
      <c r="V3839" s="29" t="s">
        <v>1983</v>
      </c>
      <c r="W3839" s="29" t="s">
        <v>1984</v>
      </c>
      <c r="X3839" s="30">
        <v>45702</v>
      </c>
      <c r="Y3839" s="29" t="s">
        <v>2075</v>
      </c>
    </row>
    <row r="3840" spans="1:25" x14ac:dyDescent="0.25">
      <c r="A3840" s="28" t="s">
        <v>2090</v>
      </c>
      <c r="B3840" s="29" t="s">
        <v>2091</v>
      </c>
      <c r="C3840" s="29" t="s">
        <v>1451</v>
      </c>
      <c r="D3840" s="29" t="s">
        <v>2505</v>
      </c>
      <c r="E3840" s="29" t="s">
        <v>1452</v>
      </c>
      <c r="F3840" s="29" t="s">
        <v>1453</v>
      </c>
      <c r="G3840" s="29" t="s">
        <v>1975</v>
      </c>
      <c r="H3840" s="30">
        <v>41520</v>
      </c>
      <c r="I3840" s="30">
        <v>43024</v>
      </c>
      <c r="J3840" s="30" t="s">
        <v>1921</v>
      </c>
      <c r="K3840" s="29" t="s">
        <v>2093</v>
      </c>
      <c r="L3840" s="29" t="s">
        <v>2094</v>
      </c>
      <c r="M3840" s="29" t="s">
        <v>2095</v>
      </c>
      <c r="N3840" s="29" t="s">
        <v>1979</v>
      </c>
      <c r="O3840" s="29" t="s">
        <v>1980</v>
      </c>
      <c r="P3840" s="29" t="s">
        <v>1981</v>
      </c>
      <c r="Q3840" s="29" t="s">
        <v>1982</v>
      </c>
      <c r="R3840" s="30">
        <v>41520</v>
      </c>
      <c r="S3840" s="30">
        <v>41520</v>
      </c>
      <c r="T3840" s="30">
        <v>41520</v>
      </c>
      <c r="U3840" s="30">
        <v>41520</v>
      </c>
      <c r="V3840" s="29" t="s">
        <v>1983</v>
      </c>
      <c r="W3840" s="29" t="s">
        <v>1984</v>
      </c>
      <c r="X3840" s="30">
        <v>45702</v>
      </c>
      <c r="Y3840" s="29" t="s">
        <v>1985</v>
      </c>
    </row>
    <row r="3841" spans="1:25" x14ac:dyDescent="0.25">
      <c r="A3841" s="28" t="s">
        <v>2090</v>
      </c>
      <c r="B3841" s="29" t="s">
        <v>2091</v>
      </c>
      <c r="C3841" s="29" t="s">
        <v>1451</v>
      </c>
      <c r="D3841" s="29" t="s">
        <v>2505</v>
      </c>
      <c r="E3841" s="29" t="s">
        <v>1452</v>
      </c>
      <c r="F3841" s="29" t="s">
        <v>1453</v>
      </c>
      <c r="G3841" s="29" t="s">
        <v>1975</v>
      </c>
      <c r="H3841" s="30">
        <v>41520</v>
      </c>
      <c r="I3841" s="30">
        <v>43024</v>
      </c>
      <c r="J3841" s="30" t="s">
        <v>1921</v>
      </c>
      <c r="K3841" s="29" t="s">
        <v>2093</v>
      </c>
      <c r="L3841" s="29" t="s">
        <v>2094</v>
      </c>
      <c r="M3841" s="29" t="s">
        <v>2095</v>
      </c>
      <c r="N3841" s="29" t="s">
        <v>1986</v>
      </c>
      <c r="O3841" s="29" t="s">
        <v>1987</v>
      </c>
      <c r="P3841" s="29" t="s">
        <v>1981</v>
      </c>
      <c r="Q3841" s="29" t="s">
        <v>1982</v>
      </c>
      <c r="R3841" s="30">
        <v>42063</v>
      </c>
      <c r="S3841" s="30">
        <v>42063</v>
      </c>
      <c r="T3841" s="30">
        <v>42063</v>
      </c>
      <c r="U3841" s="30">
        <v>42063</v>
      </c>
      <c r="V3841" s="29" t="s">
        <v>1983</v>
      </c>
      <c r="W3841" s="29" t="s">
        <v>1984</v>
      </c>
      <c r="X3841" s="30">
        <v>45702</v>
      </c>
      <c r="Y3841" s="29" t="s">
        <v>1985</v>
      </c>
    </row>
    <row r="3842" spans="1:25" x14ac:dyDescent="0.25">
      <c r="A3842" s="28" t="s">
        <v>2090</v>
      </c>
      <c r="B3842" s="29" t="s">
        <v>2091</v>
      </c>
      <c r="C3842" s="29" t="s">
        <v>1451</v>
      </c>
      <c r="D3842" s="29" t="s">
        <v>2505</v>
      </c>
      <c r="E3842" s="29" t="s">
        <v>1452</v>
      </c>
      <c r="F3842" s="29" t="s">
        <v>1453</v>
      </c>
      <c r="G3842" s="29" t="s">
        <v>1975</v>
      </c>
      <c r="H3842" s="30">
        <v>41520</v>
      </c>
      <c r="I3842" s="30">
        <v>43024</v>
      </c>
      <c r="J3842" s="30" t="s">
        <v>1921</v>
      </c>
      <c r="K3842" s="29" t="s">
        <v>2093</v>
      </c>
      <c r="L3842" s="29" t="s">
        <v>2094</v>
      </c>
      <c r="M3842" s="29" t="s">
        <v>2095</v>
      </c>
      <c r="N3842" s="29" t="s">
        <v>1988</v>
      </c>
      <c r="O3842" s="29" t="s">
        <v>1989</v>
      </c>
      <c r="P3842" s="29" t="s">
        <v>1981</v>
      </c>
      <c r="Q3842" s="29" t="s">
        <v>1982</v>
      </c>
      <c r="R3842" s="30">
        <v>42154</v>
      </c>
      <c r="S3842" s="30">
        <v>42154</v>
      </c>
      <c r="T3842" s="30">
        <v>42154</v>
      </c>
      <c r="U3842" s="30">
        <v>42154</v>
      </c>
      <c r="V3842" s="29" t="s">
        <v>1983</v>
      </c>
      <c r="W3842" s="29" t="s">
        <v>1984</v>
      </c>
      <c r="X3842" s="30">
        <v>45702</v>
      </c>
      <c r="Y3842" s="29" t="s">
        <v>1985</v>
      </c>
    </row>
    <row r="3843" spans="1:25" x14ac:dyDescent="0.25">
      <c r="A3843" s="28" t="s">
        <v>2090</v>
      </c>
      <c r="B3843" s="29" t="s">
        <v>2091</v>
      </c>
      <c r="C3843" s="29" t="s">
        <v>1451</v>
      </c>
      <c r="D3843" s="29" t="s">
        <v>2505</v>
      </c>
      <c r="E3843" s="29" t="s">
        <v>1452</v>
      </c>
      <c r="F3843" s="29" t="s">
        <v>1453</v>
      </c>
      <c r="G3843" s="29" t="s">
        <v>1975</v>
      </c>
      <c r="H3843" s="30">
        <v>41520</v>
      </c>
      <c r="I3843" s="30">
        <v>43024</v>
      </c>
      <c r="J3843" s="30" t="s">
        <v>1921</v>
      </c>
      <c r="K3843" s="29" t="s">
        <v>2093</v>
      </c>
      <c r="L3843" s="29" t="s">
        <v>2094</v>
      </c>
      <c r="M3843" s="29" t="s">
        <v>2095</v>
      </c>
      <c r="N3843" s="29" t="s">
        <v>1990</v>
      </c>
      <c r="O3843" s="29" t="s">
        <v>1991</v>
      </c>
      <c r="P3843" s="29" t="s">
        <v>1981</v>
      </c>
      <c r="Q3843" s="29" t="s">
        <v>1982</v>
      </c>
      <c r="R3843" s="30">
        <v>42277</v>
      </c>
      <c r="S3843" s="30">
        <v>42277</v>
      </c>
      <c r="T3843" s="30">
        <v>42277</v>
      </c>
      <c r="U3843" s="30">
        <v>42277</v>
      </c>
      <c r="V3843" s="29" t="s">
        <v>1983</v>
      </c>
      <c r="W3843" s="29" t="s">
        <v>1984</v>
      </c>
      <c r="X3843" s="30">
        <v>45702</v>
      </c>
      <c r="Y3843" s="29" t="s">
        <v>1985</v>
      </c>
    </row>
    <row r="3844" spans="1:25" x14ac:dyDescent="0.25">
      <c r="A3844" s="28" t="s">
        <v>2090</v>
      </c>
      <c r="B3844" s="29" t="s">
        <v>2091</v>
      </c>
      <c r="C3844" s="29" t="s">
        <v>1451</v>
      </c>
      <c r="D3844" s="29" t="s">
        <v>2505</v>
      </c>
      <c r="E3844" s="29" t="s">
        <v>1452</v>
      </c>
      <c r="F3844" s="29" t="s">
        <v>1453</v>
      </c>
      <c r="G3844" s="29" t="s">
        <v>1975</v>
      </c>
      <c r="H3844" s="30">
        <v>41520</v>
      </c>
      <c r="I3844" s="30">
        <v>43024</v>
      </c>
      <c r="J3844" s="30" t="s">
        <v>1921</v>
      </c>
      <c r="K3844" s="29" t="s">
        <v>2093</v>
      </c>
      <c r="L3844" s="29" t="s">
        <v>2094</v>
      </c>
      <c r="M3844" s="29" t="s">
        <v>2095</v>
      </c>
      <c r="N3844" s="29" t="s">
        <v>1992</v>
      </c>
      <c r="O3844" s="29" t="s">
        <v>1993</v>
      </c>
      <c r="P3844" s="29" t="s">
        <v>1981</v>
      </c>
      <c r="Q3844" s="29" t="s">
        <v>1982</v>
      </c>
      <c r="R3844" s="30">
        <v>42292</v>
      </c>
      <c r="S3844" s="30">
        <v>42292</v>
      </c>
      <c r="T3844" s="30">
        <v>42292</v>
      </c>
      <c r="U3844" s="30">
        <v>42292</v>
      </c>
      <c r="V3844" s="29" t="s">
        <v>1983</v>
      </c>
      <c r="W3844" s="29" t="s">
        <v>1984</v>
      </c>
      <c r="X3844" s="30">
        <v>45702</v>
      </c>
      <c r="Y3844" s="29" t="s">
        <v>1985</v>
      </c>
    </row>
    <row r="3845" spans="1:25" x14ac:dyDescent="0.25">
      <c r="A3845" s="28" t="s">
        <v>2090</v>
      </c>
      <c r="B3845" s="29" t="s">
        <v>2091</v>
      </c>
      <c r="C3845" s="29" t="s">
        <v>1451</v>
      </c>
      <c r="D3845" s="29" t="s">
        <v>2505</v>
      </c>
      <c r="E3845" s="29" t="s">
        <v>1452</v>
      </c>
      <c r="F3845" s="29" t="s">
        <v>1453</v>
      </c>
      <c r="G3845" s="29" t="s">
        <v>1975</v>
      </c>
      <c r="H3845" s="30">
        <v>41520</v>
      </c>
      <c r="I3845" s="30">
        <v>43024</v>
      </c>
      <c r="J3845" s="30" t="s">
        <v>1921</v>
      </c>
      <c r="K3845" s="29" t="s">
        <v>2093</v>
      </c>
      <c r="L3845" s="29" t="s">
        <v>2094</v>
      </c>
      <c r="M3845" s="29" t="s">
        <v>2095</v>
      </c>
      <c r="N3845" s="29" t="s">
        <v>1994</v>
      </c>
      <c r="O3845" s="29" t="s">
        <v>1995</v>
      </c>
      <c r="P3845" s="29" t="s">
        <v>1981</v>
      </c>
      <c r="Q3845" s="29" t="s">
        <v>1982</v>
      </c>
      <c r="R3845" s="30">
        <v>43023</v>
      </c>
      <c r="S3845" s="30"/>
      <c r="T3845" s="30">
        <v>43023</v>
      </c>
      <c r="U3845" s="30"/>
      <c r="V3845" s="29" t="s">
        <v>1983</v>
      </c>
      <c r="W3845" s="29" t="s">
        <v>1984</v>
      </c>
      <c r="X3845" s="30">
        <v>45702</v>
      </c>
      <c r="Y3845" s="29" t="s">
        <v>1985</v>
      </c>
    </row>
    <row r="3846" spans="1:25" x14ac:dyDescent="0.25">
      <c r="A3846" s="28" t="s">
        <v>2090</v>
      </c>
      <c r="B3846" s="29" t="s">
        <v>2091</v>
      </c>
      <c r="C3846" s="29" t="s">
        <v>1451</v>
      </c>
      <c r="D3846" s="29" t="s">
        <v>2505</v>
      </c>
      <c r="E3846" s="29" t="s">
        <v>1452</v>
      </c>
      <c r="F3846" s="29" t="s">
        <v>1453</v>
      </c>
      <c r="G3846" s="29" t="s">
        <v>1975</v>
      </c>
      <c r="H3846" s="30">
        <v>41520</v>
      </c>
      <c r="I3846" s="30">
        <v>43024</v>
      </c>
      <c r="J3846" s="30" t="s">
        <v>1921</v>
      </c>
      <c r="K3846" s="29" t="s">
        <v>2093</v>
      </c>
      <c r="L3846" s="29" t="s">
        <v>2094</v>
      </c>
      <c r="M3846" s="29" t="s">
        <v>2095</v>
      </c>
      <c r="N3846" s="29" t="s">
        <v>1996</v>
      </c>
      <c r="O3846" s="29" t="s">
        <v>1997</v>
      </c>
      <c r="P3846" s="29" t="s">
        <v>1981</v>
      </c>
      <c r="Q3846" s="29" t="s">
        <v>1982</v>
      </c>
      <c r="R3846" s="30">
        <v>43084</v>
      </c>
      <c r="S3846" s="30"/>
      <c r="T3846" s="30">
        <v>43084</v>
      </c>
      <c r="U3846" s="30"/>
      <c r="V3846" s="29" t="s">
        <v>1983</v>
      </c>
      <c r="W3846" s="29" t="s">
        <v>1984</v>
      </c>
      <c r="X3846" s="30">
        <v>45702</v>
      </c>
      <c r="Y3846" s="29" t="s">
        <v>1985</v>
      </c>
    </row>
    <row r="3847" spans="1:25" x14ac:dyDescent="0.25">
      <c r="A3847" s="28" t="s">
        <v>2090</v>
      </c>
      <c r="B3847" s="29" t="s">
        <v>2091</v>
      </c>
      <c r="C3847" s="29" t="s">
        <v>1442</v>
      </c>
      <c r="D3847" s="29" t="s">
        <v>2502</v>
      </c>
      <c r="E3847" s="29" t="s">
        <v>1443</v>
      </c>
      <c r="F3847" s="29" t="s">
        <v>1444</v>
      </c>
      <c r="G3847" s="29" t="s">
        <v>1975</v>
      </c>
      <c r="H3847" s="30">
        <v>41639</v>
      </c>
      <c r="I3847" s="30">
        <v>44561</v>
      </c>
      <c r="J3847" s="30" t="s">
        <v>1921</v>
      </c>
      <c r="K3847" s="29" t="s">
        <v>2093</v>
      </c>
      <c r="L3847" s="29" t="s">
        <v>2094</v>
      </c>
      <c r="M3847" s="29" t="s">
        <v>2095</v>
      </c>
      <c r="N3847" s="29" t="s">
        <v>1990</v>
      </c>
      <c r="O3847" s="29" t="s">
        <v>1991</v>
      </c>
      <c r="P3847" s="29" t="s">
        <v>1981</v>
      </c>
      <c r="Q3847" s="29" t="s">
        <v>1982</v>
      </c>
      <c r="R3847" s="30">
        <v>41639</v>
      </c>
      <c r="S3847" s="30">
        <v>41639</v>
      </c>
      <c r="T3847" s="30">
        <v>41639</v>
      </c>
      <c r="U3847" s="30">
        <v>41639</v>
      </c>
      <c r="V3847" s="29" t="s">
        <v>1983</v>
      </c>
      <c r="W3847" s="29" t="s">
        <v>1984</v>
      </c>
      <c r="X3847" s="30">
        <v>45702</v>
      </c>
      <c r="Y3847" s="29" t="s">
        <v>1985</v>
      </c>
    </row>
    <row r="3848" spans="1:25" x14ac:dyDescent="0.25">
      <c r="A3848" s="28" t="s">
        <v>2090</v>
      </c>
      <c r="B3848" s="29" t="s">
        <v>2091</v>
      </c>
      <c r="C3848" s="29" t="s">
        <v>1442</v>
      </c>
      <c r="D3848" s="29" t="s">
        <v>2502</v>
      </c>
      <c r="E3848" s="29" t="s">
        <v>1443</v>
      </c>
      <c r="F3848" s="29" t="s">
        <v>1444</v>
      </c>
      <c r="G3848" s="29" t="s">
        <v>1975</v>
      </c>
      <c r="H3848" s="30">
        <v>41639</v>
      </c>
      <c r="I3848" s="30">
        <v>44561</v>
      </c>
      <c r="J3848" s="30" t="s">
        <v>1921</v>
      </c>
      <c r="K3848" s="29" t="s">
        <v>2093</v>
      </c>
      <c r="L3848" s="29" t="s">
        <v>2094</v>
      </c>
      <c r="M3848" s="29" t="s">
        <v>2095</v>
      </c>
      <c r="N3848" s="29" t="s">
        <v>1992</v>
      </c>
      <c r="O3848" s="29" t="s">
        <v>1993</v>
      </c>
      <c r="P3848" s="29" t="s">
        <v>1981</v>
      </c>
      <c r="Q3848" s="29" t="s">
        <v>1982</v>
      </c>
      <c r="R3848" s="30">
        <v>41974</v>
      </c>
      <c r="S3848" s="30">
        <v>41974</v>
      </c>
      <c r="T3848" s="30">
        <v>41974</v>
      </c>
      <c r="U3848" s="30">
        <v>41974</v>
      </c>
      <c r="V3848" s="29" t="s">
        <v>1983</v>
      </c>
      <c r="W3848" s="29" t="s">
        <v>1984</v>
      </c>
      <c r="X3848" s="30">
        <v>45702</v>
      </c>
      <c r="Y3848" s="29" t="s">
        <v>1985</v>
      </c>
    </row>
    <row r="3849" spans="1:25" x14ac:dyDescent="0.25">
      <c r="A3849" s="28" t="s">
        <v>2090</v>
      </c>
      <c r="B3849" s="29" t="s">
        <v>2091</v>
      </c>
      <c r="C3849" s="29" t="s">
        <v>1442</v>
      </c>
      <c r="D3849" s="29" t="s">
        <v>2502</v>
      </c>
      <c r="E3849" s="29" t="s">
        <v>1443</v>
      </c>
      <c r="F3849" s="29" t="s">
        <v>1444</v>
      </c>
      <c r="G3849" s="29" t="s">
        <v>1975</v>
      </c>
      <c r="H3849" s="30">
        <v>41639</v>
      </c>
      <c r="I3849" s="30">
        <v>44561</v>
      </c>
      <c r="J3849" s="30" t="s">
        <v>1921</v>
      </c>
      <c r="K3849" s="29" t="s">
        <v>2093</v>
      </c>
      <c r="L3849" s="29" t="s">
        <v>2094</v>
      </c>
      <c r="M3849" s="29" t="s">
        <v>2095</v>
      </c>
      <c r="N3849" s="29" t="s">
        <v>1994</v>
      </c>
      <c r="O3849" s="29" t="s">
        <v>1995</v>
      </c>
      <c r="P3849" s="29" t="s">
        <v>1981</v>
      </c>
      <c r="Q3849" s="29" t="s">
        <v>1982</v>
      </c>
      <c r="R3849" s="30">
        <v>44561</v>
      </c>
      <c r="S3849" s="30"/>
      <c r="T3849" s="30">
        <v>44561</v>
      </c>
      <c r="U3849" s="30"/>
      <c r="V3849" s="29" t="s">
        <v>1983</v>
      </c>
      <c r="W3849" s="29" t="s">
        <v>1984</v>
      </c>
      <c r="X3849" s="30">
        <v>45702</v>
      </c>
      <c r="Y3849" s="29" t="s">
        <v>1985</v>
      </c>
    </row>
    <row r="3850" spans="1:25" x14ac:dyDescent="0.25">
      <c r="A3850" s="28" t="s">
        <v>2090</v>
      </c>
      <c r="B3850" s="29" t="s">
        <v>2091</v>
      </c>
      <c r="C3850" s="29" t="s">
        <v>1442</v>
      </c>
      <c r="D3850" s="29" t="s">
        <v>2502</v>
      </c>
      <c r="E3850" s="29" t="s">
        <v>1443</v>
      </c>
      <c r="F3850" s="29" t="s">
        <v>1444</v>
      </c>
      <c r="G3850" s="29" t="s">
        <v>1975</v>
      </c>
      <c r="H3850" s="30">
        <v>41639</v>
      </c>
      <c r="I3850" s="30">
        <v>44561</v>
      </c>
      <c r="J3850" s="30" t="s">
        <v>1921</v>
      </c>
      <c r="K3850" s="29" t="s">
        <v>2093</v>
      </c>
      <c r="L3850" s="29" t="s">
        <v>2094</v>
      </c>
      <c r="M3850" s="29" t="s">
        <v>2095</v>
      </c>
      <c r="N3850" s="29" t="s">
        <v>1996</v>
      </c>
      <c r="O3850" s="29" t="s">
        <v>1997</v>
      </c>
      <c r="P3850" s="29" t="s">
        <v>1981</v>
      </c>
      <c r="Q3850" s="29" t="s">
        <v>1982</v>
      </c>
      <c r="R3850" s="30">
        <v>44561</v>
      </c>
      <c r="S3850" s="30"/>
      <c r="T3850" s="30">
        <v>44561</v>
      </c>
      <c r="U3850" s="30"/>
      <c r="V3850" s="29" t="s">
        <v>1983</v>
      </c>
      <c r="W3850" s="29" t="s">
        <v>1984</v>
      </c>
      <c r="X3850" s="30">
        <v>45702</v>
      </c>
      <c r="Y3850" s="29" t="s">
        <v>1985</v>
      </c>
    </row>
    <row r="3851" spans="1:25" x14ac:dyDescent="0.25">
      <c r="A3851" s="28" t="s">
        <v>2090</v>
      </c>
      <c r="B3851" s="29" t="s">
        <v>2091</v>
      </c>
      <c r="C3851" s="29" t="s">
        <v>1321</v>
      </c>
      <c r="D3851" s="29" t="s">
        <v>2452</v>
      </c>
      <c r="E3851" s="29" t="s">
        <v>1319</v>
      </c>
      <c r="F3851" s="29" t="s">
        <v>1322</v>
      </c>
      <c r="G3851" s="29" t="s">
        <v>1975</v>
      </c>
      <c r="H3851" s="30">
        <v>40122</v>
      </c>
      <c r="I3851" s="30">
        <v>42767</v>
      </c>
      <c r="J3851" s="30" t="s">
        <v>1921</v>
      </c>
      <c r="K3851" s="29" t="s">
        <v>2093</v>
      </c>
      <c r="L3851" s="29" t="s">
        <v>2094</v>
      </c>
      <c r="M3851" s="29" t="s">
        <v>2095</v>
      </c>
      <c r="N3851" s="29" t="s">
        <v>1979</v>
      </c>
      <c r="O3851" s="29" t="s">
        <v>1980</v>
      </c>
      <c r="P3851" s="29" t="s">
        <v>1981</v>
      </c>
      <c r="Q3851" s="29" t="s">
        <v>1982</v>
      </c>
      <c r="R3851" s="30">
        <v>40122</v>
      </c>
      <c r="S3851" s="30">
        <v>40122</v>
      </c>
      <c r="T3851" s="30">
        <v>40122</v>
      </c>
      <c r="U3851" s="30">
        <v>40122</v>
      </c>
      <c r="V3851" s="29" t="s">
        <v>1983</v>
      </c>
      <c r="W3851" s="29" t="s">
        <v>1984</v>
      </c>
      <c r="X3851" s="30">
        <v>45702</v>
      </c>
      <c r="Y3851" s="29" t="s">
        <v>1985</v>
      </c>
    </row>
    <row r="3852" spans="1:25" x14ac:dyDescent="0.25">
      <c r="A3852" s="28" t="s">
        <v>2090</v>
      </c>
      <c r="B3852" s="29" t="s">
        <v>2091</v>
      </c>
      <c r="C3852" s="29" t="s">
        <v>1321</v>
      </c>
      <c r="D3852" s="29" t="s">
        <v>2452</v>
      </c>
      <c r="E3852" s="29" t="s">
        <v>1319</v>
      </c>
      <c r="F3852" s="29" t="s">
        <v>1322</v>
      </c>
      <c r="G3852" s="29" t="s">
        <v>1975</v>
      </c>
      <c r="H3852" s="30">
        <v>40122</v>
      </c>
      <c r="I3852" s="30">
        <v>42767</v>
      </c>
      <c r="J3852" s="30" t="s">
        <v>1921</v>
      </c>
      <c r="K3852" s="29" t="s">
        <v>2093</v>
      </c>
      <c r="L3852" s="29" t="s">
        <v>2094</v>
      </c>
      <c r="M3852" s="29" t="s">
        <v>2095</v>
      </c>
      <c r="N3852" s="29" t="s">
        <v>1986</v>
      </c>
      <c r="O3852" s="29" t="s">
        <v>1987</v>
      </c>
      <c r="P3852" s="29" t="s">
        <v>1981</v>
      </c>
      <c r="Q3852" s="29" t="s">
        <v>1982</v>
      </c>
      <c r="R3852" s="30">
        <v>40122</v>
      </c>
      <c r="S3852" s="30">
        <v>40122</v>
      </c>
      <c r="T3852" s="30">
        <v>40598</v>
      </c>
      <c r="U3852" s="30">
        <v>40598</v>
      </c>
      <c r="V3852" s="29" t="s">
        <v>1983</v>
      </c>
      <c r="W3852" s="29" t="s">
        <v>1984</v>
      </c>
      <c r="X3852" s="30">
        <v>45702</v>
      </c>
      <c r="Y3852" s="29" t="s">
        <v>1985</v>
      </c>
    </row>
    <row r="3853" spans="1:25" x14ac:dyDescent="0.25">
      <c r="A3853" s="28" t="s">
        <v>2090</v>
      </c>
      <c r="B3853" s="29" t="s">
        <v>2091</v>
      </c>
      <c r="C3853" s="29" t="s">
        <v>1321</v>
      </c>
      <c r="D3853" s="29" t="s">
        <v>2452</v>
      </c>
      <c r="E3853" s="29" t="s">
        <v>1319</v>
      </c>
      <c r="F3853" s="29" t="s">
        <v>1322</v>
      </c>
      <c r="G3853" s="29" t="s">
        <v>1975</v>
      </c>
      <c r="H3853" s="30">
        <v>40122</v>
      </c>
      <c r="I3853" s="30">
        <v>42767</v>
      </c>
      <c r="J3853" s="30" t="s">
        <v>1921</v>
      </c>
      <c r="K3853" s="29" t="s">
        <v>2093</v>
      </c>
      <c r="L3853" s="29" t="s">
        <v>2094</v>
      </c>
      <c r="M3853" s="29" t="s">
        <v>2095</v>
      </c>
      <c r="N3853" s="29" t="s">
        <v>1988</v>
      </c>
      <c r="O3853" s="29" t="s">
        <v>1989</v>
      </c>
      <c r="P3853" s="29" t="s">
        <v>1981</v>
      </c>
      <c r="Q3853" s="29" t="s">
        <v>1982</v>
      </c>
      <c r="R3853" s="30">
        <v>40743</v>
      </c>
      <c r="S3853" s="30">
        <v>40743</v>
      </c>
      <c r="T3853" s="30">
        <v>41758</v>
      </c>
      <c r="U3853" s="30">
        <v>41758</v>
      </c>
      <c r="V3853" s="29" t="s">
        <v>1983</v>
      </c>
      <c r="W3853" s="29" t="s">
        <v>1984</v>
      </c>
      <c r="X3853" s="30">
        <v>45702</v>
      </c>
      <c r="Y3853" s="29" t="s">
        <v>1985</v>
      </c>
    </row>
    <row r="3854" spans="1:25" x14ac:dyDescent="0.25">
      <c r="A3854" s="28" t="s">
        <v>2090</v>
      </c>
      <c r="B3854" s="29" t="s">
        <v>2091</v>
      </c>
      <c r="C3854" s="29" t="s">
        <v>1321</v>
      </c>
      <c r="D3854" s="29" t="s">
        <v>2452</v>
      </c>
      <c r="E3854" s="29" t="s">
        <v>1319</v>
      </c>
      <c r="F3854" s="29" t="s">
        <v>1322</v>
      </c>
      <c r="G3854" s="29" t="s">
        <v>1975</v>
      </c>
      <c r="H3854" s="30">
        <v>40122</v>
      </c>
      <c r="I3854" s="30">
        <v>42767</v>
      </c>
      <c r="J3854" s="30" t="s">
        <v>1921</v>
      </c>
      <c r="K3854" s="29" t="s">
        <v>2093</v>
      </c>
      <c r="L3854" s="29" t="s">
        <v>2094</v>
      </c>
      <c r="M3854" s="29" t="s">
        <v>2095</v>
      </c>
      <c r="N3854" s="29" t="s">
        <v>1990</v>
      </c>
      <c r="O3854" s="29" t="s">
        <v>1991</v>
      </c>
      <c r="P3854" s="29" t="s">
        <v>1981</v>
      </c>
      <c r="Q3854" s="29" t="s">
        <v>1982</v>
      </c>
      <c r="R3854" s="30">
        <v>42137</v>
      </c>
      <c r="S3854" s="30"/>
      <c r="T3854" s="30">
        <v>42243</v>
      </c>
      <c r="U3854" s="30"/>
      <c r="V3854" s="29" t="s">
        <v>1983</v>
      </c>
      <c r="W3854" s="29" t="s">
        <v>1984</v>
      </c>
      <c r="X3854" s="30">
        <v>45702</v>
      </c>
      <c r="Y3854" s="29" t="s">
        <v>1985</v>
      </c>
    </row>
    <row r="3855" spans="1:25" x14ac:dyDescent="0.25">
      <c r="A3855" s="28" t="s">
        <v>2090</v>
      </c>
      <c r="B3855" s="29" t="s">
        <v>2091</v>
      </c>
      <c r="C3855" s="29" t="s">
        <v>1321</v>
      </c>
      <c r="D3855" s="29" t="s">
        <v>2452</v>
      </c>
      <c r="E3855" s="29" t="s">
        <v>1319</v>
      </c>
      <c r="F3855" s="29" t="s">
        <v>1322</v>
      </c>
      <c r="G3855" s="29" t="s">
        <v>1975</v>
      </c>
      <c r="H3855" s="30">
        <v>40122</v>
      </c>
      <c r="I3855" s="30">
        <v>42767</v>
      </c>
      <c r="J3855" s="30" t="s">
        <v>1921</v>
      </c>
      <c r="K3855" s="29" t="s">
        <v>2093</v>
      </c>
      <c r="L3855" s="29" t="s">
        <v>2094</v>
      </c>
      <c r="M3855" s="29" t="s">
        <v>2095</v>
      </c>
      <c r="N3855" s="29" t="s">
        <v>1992</v>
      </c>
      <c r="O3855" s="29" t="s">
        <v>1993</v>
      </c>
      <c r="P3855" s="29" t="s">
        <v>1981</v>
      </c>
      <c r="Q3855" s="29" t="s">
        <v>1982</v>
      </c>
      <c r="R3855" s="30">
        <v>42244</v>
      </c>
      <c r="S3855" s="30"/>
      <c r="T3855" s="30">
        <v>42570</v>
      </c>
      <c r="U3855" s="30"/>
      <c r="V3855" s="29" t="s">
        <v>1983</v>
      </c>
      <c r="W3855" s="29" t="s">
        <v>1984</v>
      </c>
      <c r="X3855" s="30">
        <v>45702</v>
      </c>
      <c r="Y3855" s="29" t="s">
        <v>1985</v>
      </c>
    </row>
    <row r="3856" spans="1:25" x14ac:dyDescent="0.25">
      <c r="A3856" s="28" t="s">
        <v>2090</v>
      </c>
      <c r="B3856" s="29" t="s">
        <v>2091</v>
      </c>
      <c r="C3856" s="29" t="s">
        <v>1321</v>
      </c>
      <c r="D3856" s="29" t="s">
        <v>2452</v>
      </c>
      <c r="E3856" s="29" t="s">
        <v>1319</v>
      </c>
      <c r="F3856" s="29" t="s">
        <v>1322</v>
      </c>
      <c r="G3856" s="29" t="s">
        <v>1975</v>
      </c>
      <c r="H3856" s="30">
        <v>40122</v>
      </c>
      <c r="I3856" s="30">
        <v>42767</v>
      </c>
      <c r="J3856" s="30" t="s">
        <v>1921</v>
      </c>
      <c r="K3856" s="29" t="s">
        <v>2093</v>
      </c>
      <c r="L3856" s="29" t="s">
        <v>2094</v>
      </c>
      <c r="M3856" s="29" t="s">
        <v>2095</v>
      </c>
      <c r="N3856" s="29" t="s">
        <v>1994</v>
      </c>
      <c r="O3856" s="29" t="s">
        <v>1995</v>
      </c>
      <c r="P3856" s="29" t="s">
        <v>1981</v>
      </c>
      <c r="Q3856" s="29" t="s">
        <v>1982</v>
      </c>
      <c r="R3856" s="30">
        <v>42570</v>
      </c>
      <c r="S3856" s="30"/>
      <c r="T3856" s="30">
        <v>42571</v>
      </c>
      <c r="U3856" s="30"/>
      <c r="V3856" s="29" t="s">
        <v>1983</v>
      </c>
      <c r="W3856" s="29" t="s">
        <v>1984</v>
      </c>
      <c r="X3856" s="30">
        <v>45702</v>
      </c>
      <c r="Y3856" s="29" t="s">
        <v>1985</v>
      </c>
    </row>
    <row r="3857" spans="1:25" x14ac:dyDescent="0.25">
      <c r="A3857" s="28" t="s">
        <v>2090</v>
      </c>
      <c r="B3857" s="29" t="s">
        <v>2091</v>
      </c>
      <c r="C3857" s="29" t="s">
        <v>1321</v>
      </c>
      <c r="D3857" s="29" t="s">
        <v>2452</v>
      </c>
      <c r="E3857" s="29" t="s">
        <v>1319</v>
      </c>
      <c r="F3857" s="29" t="s">
        <v>1322</v>
      </c>
      <c r="G3857" s="29" t="s">
        <v>1975</v>
      </c>
      <c r="H3857" s="30">
        <v>40122</v>
      </c>
      <c r="I3857" s="30">
        <v>42767</v>
      </c>
      <c r="J3857" s="30" t="s">
        <v>1921</v>
      </c>
      <c r="K3857" s="29" t="s">
        <v>2093</v>
      </c>
      <c r="L3857" s="29" t="s">
        <v>2094</v>
      </c>
      <c r="M3857" s="29" t="s">
        <v>2095</v>
      </c>
      <c r="N3857" s="29" t="s">
        <v>1996</v>
      </c>
      <c r="O3857" s="29" t="s">
        <v>1997</v>
      </c>
      <c r="P3857" s="29" t="s">
        <v>1981</v>
      </c>
      <c r="Q3857" s="29" t="s">
        <v>1982</v>
      </c>
      <c r="R3857" s="30">
        <v>42572</v>
      </c>
      <c r="S3857" s="30"/>
      <c r="T3857" s="30">
        <v>42752</v>
      </c>
      <c r="U3857" s="30"/>
      <c r="V3857" s="29" t="s">
        <v>1983</v>
      </c>
      <c r="W3857" s="29" t="s">
        <v>1984</v>
      </c>
      <c r="X3857" s="30">
        <v>45702</v>
      </c>
      <c r="Y3857" s="29" t="s">
        <v>1985</v>
      </c>
    </row>
    <row r="3858" spans="1:25" x14ac:dyDescent="0.25">
      <c r="A3858" s="28" t="s">
        <v>2090</v>
      </c>
      <c r="B3858" s="29" t="s">
        <v>2091</v>
      </c>
      <c r="C3858" s="29" t="s">
        <v>1114</v>
      </c>
      <c r="D3858" s="29" t="s">
        <v>2375</v>
      </c>
      <c r="E3858" s="29" t="s">
        <v>1115</v>
      </c>
      <c r="F3858" s="29" t="s">
        <v>1116</v>
      </c>
      <c r="G3858" s="29" t="s">
        <v>1975</v>
      </c>
      <c r="H3858" s="30">
        <v>41341</v>
      </c>
      <c r="I3858" s="30">
        <v>46022</v>
      </c>
      <c r="J3858" s="30" t="s">
        <v>1921</v>
      </c>
      <c r="K3858" s="29" t="s">
        <v>2093</v>
      </c>
      <c r="L3858" s="29" t="s">
        <v>2094</v>
      </c>
      <c r="M3858" s="29" t="s">
        <v>2095</v>
      </c>
      <c r="N3858" s="29" t="s">
        <v>1979</v>
      </c>
      <c r="O3858" s="29" t="s">
        <v>1980</v>
      </c>
      <c r="P3858" s="29" t="s">
        <v>1981</v>
      </c>
      <c r="Q3858" s="29" t="s">
        <v>1982</v>
      </c>
      <c r="R3858" s="30">
        <v>41341</v>
      </c>
      <c r="S3858" s="30">
        <v>41341</v>
      </c>
      <c r="T3858" s="30">
        <v>41341</v>
      </c>
      <c r="U3858" s="30">
        <v>41341</v>
      </c>
      <c r="V3858" s="29" t="s">
        <v>1983</v>
      </c>
      <c r="W3858" s="29" t="s">
        <v>1984</v>
      </c>
      <c r="X3858" s="30">
        <v>45702</v>
      </c>
      <c r="Y3858" s="29" t="s">
        <v>1985</v>
      </c>
    </row>
    <row r="3859" spans="1:25" x14ac:dyDescent="0.25">
      <c r="A3859" s="28" t="s">
        <v>2090</v>
      </c>
      <c r="B3859" s="29" t="s">
        <v>2091</v>
      </c>
      <c r="C3859" s="29" t="s">
        <v>1114</v>
      </c>
      <c r="D3859" s="29" t="s">
        <v>2375</v>
      </c>
      <c r="E3859" s="29" t="s">
        <v>1115</v>
      </c>
      <c r="F3859" s="29" t="s">
        <v>1116</v>
      </c>
      <c r="G3859" s="29" t="s">
        <v>1975</v>
      </c>
      <c r="H3859" s="30">
        <v>41341</v>
      </c>
      <c r="I3859" s="30">
        <v>46022</v>
      </c>
      <c r="J3859" s="30" t="s">
        <v>1921</v>
      </c>
      <c r="K3859" s="29" t="s">
        <v>2093</v>
      </c>
      <c r="L3859" s="29" t="s">
        <v>2094</v>
      </c>
      <c r="M3859" s="29" t="s">
        <v>2095</v>
      </c>
      <c r="N3859" s="29" t="s">
        <v>1986</v>
      </c>
      <c r="O3859" s="29" t="s">
        <v>1987</v>
      </c>
      <c r="P3859" s="29" t="s">
        <v>1981</v>
      </c>
      <c r="Q3859" s="29" t="s">
        <v>1982</v>
      </c>
      <c r="R3859" s="30">
        <v>41800</v>
      </c>
      <c r="S3859" s="30">
        <v>41800</v>
      </c>
      <c r="T3859" s="30">
        <v>41800</v>
      </c>
      <c r="U3859" s="30">
        <v>41800</v>
      </c>
      <c r="V3859" s="29" t="s">
        <v>1983</v>
      </c>
      <c r="W3859" s="29" t="s">
        <v>1984</v>
      </c>
      <c r="X3859" s="30">
        <v>45702</v>
      </c>
      <c r="Y3859" s="29" t="s">
        <v>1985</v>
      </c>
    </row>
    <row r="3860" spans="1:25" x14ac:dyDescent="0.25">
      <c r="A3860" s="28" t="s">
        <v>2090</v>
      </c>
      <c r="B3860" s="29" t="s">
        <v>2091</v>
      </c>
      <c r="C3860" s="29" t="s">
        <v>1114</v>
      </c>
      <c r="D3860" s="29" t="s">
        <v>2375</v>
      </c>
      <c r="E3860" s="29" t="s">
        <v>1115</v>
      </c>
      <c r="F3860" s="29" t="s">
        <v>1116</v>
      </c>
      <c r="G3860" s="29" t="s">
        <v>1975</v>
      </c>
      <c r="H3860" s="30">
        <v>41341</v>
      </c>
      <c r="I3860" s="30">
        <v>46022</v>
      </c>
      <c r="J3860" s="30" t="s">
        <v>1921</v>
      </c>
      <c r="K3860" s="29" t="s">
        <v>2093</v>
      </c>
      <c r="L3860" s="29" t="s">
        <v>2094</v>
      </c>
      <c r="M3860" s="29" t="s">
        <v>2095</v>
      </c>
      <c r="N3860" s="29" t="s">
        <v>1988</v>
      </c>
      <c r="O3860" s="29" t="s">
        <v>1989</v>
      </c>
      <c r="P3860" s="29" t="s">
        <v>1981</v>
      </c>
      <c r="Q3860" s="29" t="s">
        <v>1982</v>
      </c>
      <c r="R3860" s="30">
        <v>42420</v>
      </c>
      <c r="S3860" s="30">
        <v>42420</v>
      </c>
      <c r="T3860" s="30">
        <v>42420</v>
      </c>
      <c r="U3860" s="30">
        <v>42420</v>
      </c>
      <c r="V3860" s="29" t="s">
        <v>1983</v>
      </c>
      <c r="W3860" s="29" t="s">
        <v>1984</v>
      </c>
      <c r="X3860" s="30">
        <v>45702</v>
      </c>
      <c r="Y3860" s="29" t="s">
        <v>1985</v>
      </c>
    </row>
    <row r="3861" spans="1:25" x14ac:dyDescent="0.25">
      <c r="A3861" s="28" t="s">
        <v>2090</v>
      </c>
      <c r="B3861" s="29" t="s">
        <v>2091</v>
      </c>
      <c r="C3861" s="29" t="s">
        <v>1114</v>
      </c>
      <c r="D3861" s="29" t="s">
        <v>2375</v>
      </c>
      <c r="E3861" s="29" t="s">
        <v>1115</v>
      </c>
      <c r="F3861" s="29" t="s">
        <v>1116</v>
      </c>
      <c r="G3861" s="29" t="s">
        <v>1975</v>
      </c>
      <c r="H3861" s="30">
        <v>41341</v>
      </c>
      <c r="I3861" s="30">
        <v>46022</v>
      </c>
      <c r="J3861" s="30" t="s">
        <v>1921</v>
      </c>
      <c r="K3861" s="29" t="s">
        <v>2093</v>
      </c>
      <c r="L3861" s="29" t="s">
        <v>2094</v>
      </c>
      <c r="M3861" s="29" t="s">
        <v>2095</v>
      </c>
      <c r="N3861" s="29" t="s">
        <v>1990</v>
      </c>
      <c r="O3861" s="29" t="s">
        <v>1991</v>
      </c>
      <c r="P3861" s="29" t="s">
        <v>1981</v>
      </c>
      <c r="Q3861" s="29" t="s">
        <v>1982</v>
      </c>
      <c r="R3861" s="30">
        <v>43066</v>
      </c>
      <c r="S3861" s="30">
        <v>43066</v>
      </c>
      <c r="T3861" s="30">
        <v>43265</v>
      </c>
      <c r="U3861" s="30">
        <v>43265</v>
      </c>
      <c r="V3861" s="29" t="s">
        <v>1983</v>
      </c>
      <c r="W3861" s="29" t="s">
        <v>1984</v>
      </c>
      <c r="X3861" s="30">
        <v>45702</v>
      </c>
      <c r="Y3861" s="29" t="s">
        <v>1985</v>
      </c>
    </row>
    <row r="3862" spans="1:25" x14ac:dyDescent="0.25">
      <c r="A3862" s="28" t="s">
        <v>2090</v>
      </c>
      <c r="B3862" s="29" t="s">
        <v>2091</v>
      </c>
      <c r="C3862" s="29" t="s">
        <v>1114</v>
      </c>
      <c r="D3862" s="29" t="s">
        <v>2375</v>
      </c>
      <c r="E3862" s="29" t="s">
        <v>1115</v>
      </c>
      <c r="F3862" s="29" t="s">
        <v>1116</v>
      </c>
      <c r="G3862" s="29" t="s">
        <v>1975</v>
      </c>
      <c r="H3862" s="30">
        <v>41341</v>
      </c>
      <c r="I3862" s="30">
        <v>46022</v>
      </c>
      <c r="J3862" s="30" t="s">
        <v>1921</v>
      </c>
      <c r="K3862" s="29" t="s">
        <v>2093</v>
      </c>
      <c r="L3862" s="29" t="s">
        <v>2094</v>
      </c>
      <c r="M3862" s="29" t="s">
        <v>2095</v>
      </c>
      <c r="N3862" s="29" t="s">
        <v>1992</v>
      </c>
      <c r="O3862" s="29" t="s">
        <v>1993</v>
      </c>
      <c r="P3862" s="29" t="s">
        <v>1981</v>
      </c>
      <c r="Q3862" s="29" t="s">
        <v>1982</v>
      </c>
      <c r="R3862" s="30">
        <v>44135</v>
      </c>
      <c r="S3862" s="30">
        <v>44109</v>
      </c>
      <c r="T3862" s="30">
        <v>44561</v>
      </c>
      <c r="U3862" s="30">
        <v>44109</v>
      </c>
      <c r="V3862" s="29" t="s">
        <v>1983</v>
      </c>
      <c r="W3862" s="29" t="s">
        <v>1984</v>
      </c>
      <c r="X3862" s="30">
        <v>45702</v>
      </c>
      <c r="Y3862" s="29" t="s">
        <v>1985</v>
      </c>
    </row>
    <row r="3863" spans="1:25" x14ac:dyDescent="0.25">
      <c r="A3863" s="28" t="s">
        <v>2090</v>
      </c>
      <c r="B3863" s="29" t="s">
        <v>2091</v>
      </c>
      <c r="C3863" s="29" t="s">
        <v>1114</v>
      </c>
      <c r="D3863" s="29" t="s">
        <v>2375</v>
      </c>
      <c r="E3863" s="29" t="s">
        <v>1115</v>
      </c>
      <c r="F3863" s="29" t="s">
        <v>1116</v>
      </c>
      <c r="G3863" s="29" t="s">
        <v>1975</v>
      </c>
      <c r="H3863" s="30">
        <v>41341</v>
      </c>
      <c r="I3863" s="30">
        <v>46022</v>
      </c>
      <c r="J3863" s="30" t="s">
        <v>1921</v>
      </c>
      <c r="K3863" s="29" t="s">
        <v>2093</v>
      </c>
      <c r="L3863" s="29" t="s">
        <v>2094</v>
      </c>
      <c r="M3863" s="29" t="s">
        <v>2095</v>
      </c>
      <c r="N3863" s="29" t="s">
        <v>1994</v>
      </c>
      <c r="O3863" s="29" t="s">
        <v>1995</v>
      </c>
      <c r="P3863" s="29" t="s">
        <v>1981</v>
      </c>
      <c r="Q3863" s="29" t="s">
        <v>1982</v>
      </c>
      <c r="R3863" s="30">
        <v>44561</v>
      </c>
      <c r="S3863" s="30"/>
      <c r="T3863" s="30">
        <v>45138</v>
      </c>
      <c r="U3863" s="30"/>
      <c r="V3863" s="29" t="s">
        <v>1983</v>
      </c>
      <c r="W3863" s="29" t="s">
        <v>1984</v>
      </c>
      <c r="X3863" s="30">
        <v>45702</v>
      </c>
      <c r="Y3863" s="29" t="s">
        <v>1985</v>
      </c>
    </row>
    <row r="3864" spans="1:25" x14ac:dyDescent="0.25">
      <c r="A3864" s="28" t="s">
        <v>2090</v>
      </c>
      <c r="B3864" s="29" t="s">
        <v>2091</v>
      </c>
      <c r="C3864" s="29" t="s">
        <v>1114</v>
      </c>
      <c r="D3864" s="29" t="s">
        <v>2375</v>
      </c>
      <c r="E3864" s="29" t="s">
        <v>1115</v>
      </c>
      <c r="F3864" s="29" t="s">
        <v>1116</v>
      </c>
      <c r="G3864" s="29" t="s">
        <v>1975</v>
      </c>
      <c r="H3864" s="30">
        <v>41341</v>
      </c>
      <c r="I3864" s="30">
        <v>46022</v>
      </c>
      <c r="J3864" s="30" t="s">
        <v>1921</v>
      </c>
      <c r="K3864" s="29" t="s">
        <v>2093</v>
      </c>
      <c r="L3864" s="29" t="s">
        <v>2094</v>
      </c>
      <c r="M3864" s="29" t="s">
        <v>2095</v>
      </c>
      <c r="N3864" s="29" t="s">
        <v>1996</v>
      </c>
      <c r="O3864" s="29" t="s">
        <v>1997</v>
      </c>
      <c r="P3864" s="29" t="s">
        <v>1981</v>
      </c>
      <c r="Q3864" s="29" t="s">
        <v>1982</v>
      </c>
      <c r="R3864" s="30">
        <v>44561</v>
      </c>
      <c r="S3864" s="30"/>
      <c r="T3864" s="30">
        <v>45504</v>
      </c>
      <c r="U3864" s="30"/>
      <c r="V3864" s="29" t="s">
        <v>1983</v>
      </c>
      <c r="W3864" s="29" t="s">
        <v>1984</v>
      </c>
      <c r="X3864" s="30">
        <v>45702</v>
      </c>
      <c r="Y3864" s="29" t="s">
        <v>1985</v>
      </c>
    </row>
    <row r="3865" spans="1:25" x14ac:dyDescent="0.25">
      <c r="A3865" s="28" t="s">
        <v>2090</v>
      </c>
      <c r="B3865" s="29" t="s">
        <v>2091</v>
      </c>
      <c r="C3865" s="29" t="s">
        <v>1286</v>
      </c>
      <c r="D3865" s="29" t="s">
        <v>2439</v>
      </c>
      <c r="E3865" s="29" t="s">
        <v>1287</v>
      </c>
      <c r="F3865" s="29" t="s">
        <v>1288</v>
      </c>
      <c r="G3865" s="29" t="s">
        <v>1975</v>
      </c>
      <c r="H3865" s="30">
        <v>41061</v>
      </c>
      <c r="I3865" s="30">
        <v>42980</v>
      </c>
      <c r="J3865" s="30">
        <v>43061</v>
      </c>
      <c r="K3865" s="29" t="s">
        <v>2093</v>
      </c>
      <c r="L3865" s="29" t="s">
        <v>2094</v>
      </c>
      <c r="M3865" s="29" t="s">
        <v>2095</v>
      </c>
      <c r="N3865" s="29" t="s">
        <v>1979</v>
      </c>
      <c r="O3865" s="29" t="s">
        <v>1980</v>
      </c>
      <c r="P3865" s="29" t="s">
        <v>1981</v>
      </c>
      <c r="Q3865" s="29" t="s">
        <v>1982</v>
      </c>
      <c r="R3865" s="30">
        <v>41061</v>
      </c>
      <c r="S3865" s="30">
        <v>41061</v>
      </c>
      <c r="T3865" s="30">
        <v>41263</v>
      </c>
      <c r="U3865" s="30">
        <v>41263</v>
      </c>
      <c r="V3865" s="29" t="s">
        <v>1983</v>
      </c>
      <c r="W3865" s="29" t="s">
        <v>1984</v>
      </c>
      <c r="X3865" s="30">
        <v>45702</v>
      </c>
      <c r="Y3865" s="29" t="s">
        <v>2075</v>
      </c>
    </row>
    <row r="3866" spans="1:25" x14ac:dyDescent="0.25">
      <c r="A3866" s="28" t="s">
        <v>2090</v>
      </c>
      <c r="B3866" s="29" t="s">
        <v>2091</v>
      </c>
      <c r="C3866" s="29" t="s">
        <v>1286</v>
      </c>
      <c r="D3866" s="29" t="s">
        <v>2439</v>
      </c>
      <c r="E3866" s="29" t="s">
        <v>1287</v>
      </c>
      <c r="F3866" s="29" t="s">
        <v>1288</v>
      </c>
      <c r="G3866" s="29" t="s">
        <v>1975</v>
      </c>
      <c r="H3866" s="30">
        <v>41061</v>
      </c>
      <c r="I3866" s="30">
        <v>42980</v>
      </c>
      <c r="J3866" s="30">
        <v>43061</v>
      </c>
      <c r="K3866" s="29" t="s">
        <v>2093</v>
      </c>
      <c r="L3866" s="29" t="s">
        <v>2094</v>
      </c>
      <c r="M3866" s="29" t="s">
        <v>2095</v>
      </c>
      <c r="N3866" s="29" t="s">
        <v>1988</v>
      </c>
      <c r="O3866" s="29" t="s">
        <v>1989</v>
      </c>
      <c r="P3866" s="29" t="s">
        <v>1981</v>
      </c>
      <c r="Q3866" s="29" t="s">
        <v>1982</v>
      </c>
      <c r="R3866" s="30">
        <v>41061</v>
      </c>
      <c r="S3866" s="30">
        <v>41061</v>
      </c>
      <c r="T3866" s="30">
        <v>41263</v>
      </c>
      <c r="U3866" s="30">
        <v>41263</v>
      </c>
      <c r="V3866" s="29" t="s">
        <v>1983</v>
      </c>
      <c r="W3866" s="29" t="s">
        <v>1984</v>
      </c>
      <c r="X3866" s="30">
        <v>45702</v>
      </c>
      <c r="Y3866" s="29" t="s">
        <v>2075</v>
      </c>
    </row>
    <row r="3867" spans="1:25" x14ac:dyDescent="0.25">
      <c r="A3867" s="28" t="s">
        <v>2090</v>
      </c>
      <c r="B3867" s="29" t="s">
        <v>2091</v>
      </c>
      <c r="C3867" s="29" t="s">
        <v>1286</v>
      </c>
      <c r="D3867" s="29" t="s">
        <v>2439</v>
      </c>
      <c r="E3867" s="29" t="s">
        <v>1287</v>
      </c>
      <c r="F3867" s="29" t="s">
        <v>1288</v>
      </c>
      <c r="G3867" s="29" t="s">
        <v>1975</v>
      </c>
      <c r="H3867" s="30">
        <v>41061</v>
      </c>
      <c r="I3867" s="30">
        <v>42980</v>
      </c>
      <c r="J3867" s="30">
        <v>43061</v>
      </c>
      <c r="K3867" s="29" t="s">
        <v>2093</v>
      </c>
      <c r="L3867" s="29" t="s">
        <v>2094</v>
      </c>
      <c r="M3867" s="29" t="s">
        <v>2095</v>
      </c>
      <c r="N3867" s="29" t="s">
        <v>1990</v>
      </c>
      <c r="O3867" s="29" t="s">
        <v>1991</v>
      </c>
      <c r="P3867" s="29" t="s">
        <v>1981</v>
      </c>
      <c r="Q3867" s="29" t="s">
        <v>1982</v>
      </c>
      <c r="R3867" s="30">
        <v>41936</v>
      </c>
      <c r="S3867" s="30">
        <v>41936</v>
      </c>
      <c r="T3867" s="30">
        <v>41996</v>
      </c>
      <c r="U3867" s="30">
        <v>41996</v>
      </c>
      <c r="V3867" s="29" t="s">
        <v>1983</v>
      </c>
      <c r="W3867" s="29" t="s">
        <v>1984</v>
      </c>
      <c r="X3867" s="30">
        <v>45702</v>
      </c>
      <c r="Y3867" s="29" t="s">
        <v>2075</v>
      </c>
    </row>
    <row r="3868" spans="1:25" x14ac:dyDescent="0.25">
      <c r="A3868" s="28" t="s">
        <v>2090</v>
      </c>
      <c r="B3868" s="29" t="s">
        <v>2091</v>
      </c>
      <c r="C3868" s="29" t="s">
        <v>1286</v>
      </c>
      <c r="D3868" s="29" t="s">
        <v>2439</v>
      </c>
      <c r="E3868" s="29" t="s">
        <v>1287</v>
      </c>
      <c r="F3868" s="29" t="s">
        <v>1288</v>
      </c>
      <c r="G3868" s="29" t="s">
        <v>1975</v>
      </c>
      <c r="H3868" s="30">
        <v>41061</v>
      </c>
      <c r="I3868" s="30">
        <v>42980</v>
      </c>
      <c r="J3868" s="30">
        <v>43061</v>
      </c>
      <c r="K3868" s="29" t="s">
        <v>2093</v>
      </c>
      <c r="L3868" s="29" t="s">
        <v>2094</v>
      </c>
      <c r="M3868" s="29" t="s">
        <v>2095</v>
      </c>
      <c r="N3868" s="29" t="s">
        <v>1992</v>
      </c>
      <c r="O3868" s="29" t="s">
        <v>1993</v>
      </c>
      <c r="P3868" s="29" t="s">
        <v>1981</v>
      </c>
      <c r="Q3868" s="29" t="s">
        <v>1982</v>
      </c>
      <c r="R3868" s="30">
        <v>41996</v>
      </c>
      <c r="S3868" s="30">
        <v>41996</v>
      </c>
      <c r="T3868" s="30">
        <v>42825</v>
      </c>
      <c r="U3868" s="30">
        <v>42891</v>
      </c>
      <c r="V3868" s="29" t="s">
        <v>1983</v>
      </c>
      <c r="W3868" s="29" t="s">
        <v>1984</v>
      </c>
      <c r="X3868" s="30">
        <v>45702</v>
      </c>
      <c r="Y3868" s="29" t="s">
        <v>2075</v>
      </c>
    </row>
    <row r="3869" spans="1:25" x14ac:dyDescent="0.25">
      <c r="A3869" s="28" t="s">
        <v>2090</v>
      </c>
      <c r="B3869" s="29" t="s">
        <v>2091</v>
      </c>
      <c r="C3869" s="29" t="s">
        <v>1286</v>
      </c>
      <c r="D3869" s="29" t="s">
        <v>2439</v>
      </c>
      <c r="E3869" s="29" t="s">
        <v>1287</v>
      </c>
      <c r="F3869" s="29" t="s">
        <v>1288</v>
      </c>
      <c r="G3869" s="29" t="s">
        <v>1975</v>
      </c>
      <c r="H3869" s="30">
        <v>41061</v>
      </c>
      <c r="I3869" s="30">
        <v>42980</v>
      </c>
      <c r="J3869" s="30">
        <v>43061</v>
      </c>
      <c r="K3869" s="29" t="s">
        <v>2093</v>
      </c>
      <c r="L3869" s="29" t="s">
        <v>2094</v>
      </c>
      <c r="M3869" s="29" t="s">
        <v>2095</v>
      </c>
      <c r="N3869" s="29" t="s">
        <v>1994</v>
      </c>
      <c r="O3869" s="29" t="s">
        <v>1995</v>
      </c>
      <c r="P3869" s="29" t="s">
        <v>1981</v>
      </c>
      <c r="Q3869" s="29" t="s">
        <v>1982</v>
      </c>
      <c r="R3869" s="30">
        <v>42825</v>
      </c>
      <c r="S3869" s="30">
        <v>42891</v>
      </c>
      <c r="T3869" s="30">
        <v>42825</v>
      </c>
      <c r="U3869" s="30">
        <v>42891</v>
      </c>
      <c r="V3869" s="29" t="s">
        <v>1983</v>
      </c>
      <c r="W3869" s="29" t="s">
        <v>1984</v>
      </c>
      <c r="X3869" s="30">
        <v>45702</v>
      </c>
      <c r="Y3869" s="29" t="s">
        <v>2075</v>
      </c>
    </row>
    <row r="3870" spans="1:25" x14ac:dyDescent="0.25">
      <c r="A3870" s="28" t="s">
        <v>2090</v>
      </c>
      <c r="B3870" s="29" t="s">
        <v>2091</v>
      </c>
      <c r="C3870" s="29" t="s">
        <v>1286</v>
      </c>
      <c r="D3870" s="29" t="s">
        <v>2439</v>
      </c>
      <c r="E3870" s="29" t="s">
        <v>1287</v>
      </c>
      <c r="F3870" s="29" t="s">
        <v>1288</v>
      </c>
      <c r="G3870" s="29" t="s">
        <v>1975</v>
      </c>
      <c r="H3870" s="30">
        <v>41061</v>
      </c>
      <c r="I3870" s="30">
        <v>42980</v>
      </c>
      <c r="J3870" s="30">
        <v>43061</v>
      </c>
      <c r="K3870" s="29" t="s">
        <v>2093</v>
      </c>
      <c r="L3870" s="29" t="s">
        <v>2094</v>
      </c>
      <c r="M3870" s="29" t="s">
        <v>2095</v>
      </c>
      <c r="N3870" s="29" t="s">
        <v>1996</v>
      </c>
      <c r="O3870" s="29" t="s">
        <v>1997</v>
      </c>
      <c r="P3870" s="29" t="s">
        <v>1981</v>
      </c>
      <c r="Q3870" s="29" t="s">
        <v>1982</v>
      </c>
      <c r="R3870" s="30">
        <v>42826</v>
      </c>
      <c r="S3870" s="30">
        <v>42891</v>
      </c>
      <c r="T3870" s="30">
        <v>42979</v>
      </c>
      <c r="U3870" s="30">
        <v>43061</v>
      </c>
      <c r="V3870" s="29" t="s">
        <v>1983</v>
      </c>
      <c r="W3870" s="29" t="s">
        <v>1984</v>
      </c>
      <c r="X3870" s="30">
        <v>45702</v>
      </c>
      <c r="Y3870" s="29" t="s">
        <v>2075</v>
      </c>
    </row>
    <row r="3871" spans="1:25" x14ac:dyDescent="0.25">
      <c r="A3871" s="28" t="s">
        <v>2090</v>
      </c>
      <c r="B3871" s="29" t="s">
        <v>2091</v>
      </c>
      <c r="C3871" s="29" t="s">
        <v>1383</v>
      </c>
      <c r="D3871" s="29" t="s">
        <v>2474</v>
      </c>
      <c r="E3871" s="29" t="s">
        <v>1384</v>
      </c>
      <c r="F3871" s="29" t="s">
        <v>1385</v>
      </c>
      <c r="G3871" s="29" t="s">
        <v>1975</v>
      </c>
      <c r="H3871" s="30">
        <v>43891</v>
      </c>
      <c r="I3871" s="30">
        <v>45796</v>
      </c>
      <c r="J3871" s="30" t="s">
        <v>1921</v>
      </c>
      <c r="K3871" s="29" t="s">
        <v>2093</v>
      </c>
      <c r="L3871" s="29" t="s">
        <v>2094</v>
      </c>
      <c r="M3871" s="29" t="s">
        <v>2095</v>
      </c>
      <c r="N3871" s="29" t="s">
        <v>1979</v>
      </c>
      <c r="O3871" s="29" t="s">
        <v>1980</v>
      </c>
      <c r="P3871" s="29" t="s">
        <v>1981</v>
      </c>
      <c r="Q3871" s="29" t="s">
        <v>1982</v>
      </c>
      <c r="R3871" s="30">
        <v>43891</v>
      </c>
      <c r="S3871" s="30">
        <v>43891</v>
      </c>
      <c r="T3871" s="30">
        <v>43902</v>
      </c>
      <c r="U3871" s="30">
        <v>43902</v>
      </c>
      <c r="V3871" s="29" t="s">
        <v>1983</v>
      </c>
      <c r="W3871" s="29" t="s">
        <v>1984</v>
      </c>
      <c r="X3871" s="30">
        <v>45702</v>
      </c>
      <c r="Y3871" s="29" t="s">
        <v>1985</v>
      </c>
    </row>
    <row r="3872" spans="1:25" x14ac:dyDescent="0.25">
      <c r="A3872" s="28" t="s">
        <v>2090</v>
      </c>
      <c r="B3872" s="29" t="s">
        <v>2091</v>
      </c>
      <c r="C3872" s="29" t="s">
        <v>1383</v>
      </c>
      <c r="D3872" s="29" t="s">
        <v>2474</v>
      </c>
      <c r="E3872" s="29" t="s">
        <v>1384</v>
      </c>
      <c r="F3872" s="29" t="s">
        <v>1385</v>
      </c>
      <c r="G3872" s="29" t="s">
        <v>1975</v>
      </c>
      <c r="H3872" s="30">
        <v>43891</v>
      </c>
      <c r="I3872" s="30">
        <v>45796</v>
      </c>
      <c r="J3872" s="30" t="s">
        <v>1921</v>
      </c>
      <c r="K3872" s="29" t="s">
        <v>2093</v>
      </c>
      <c r="L3872" s="29" t="s">
        <v>2094</v>
      </c>
      <c r="M3872" s="29" t="s">
        <v>2095</v>
      </c>
      <c r="N3872" s="29" t="s">
        <v>1986</v>
      </c>
      <c r="O3872" s="29" t="s">
        <v>1987</v>
      </c>
      <c r="P3872" s="29" t="s">
        <v>1981</v>
      </c>
      <c r="Q3872" s="29" t="s">
        <v>1982</v>
      </c>
      <c r="R3872" s="30">
        <v>43891</v>
      </c>
      <c r="S3872" s="30">
        <v>43902</v>
      </c>
      <c r="T3872" s="30">
        <v>43902</v>
      </c>
      <c r="U3872" s="30">
        <v>43902</v>
      </c>
      <c r="V3872" s="29" t="s">
        <v>1983</v>
      </c>
      <c r="W3872" s="29" t="s">
        <v>1984</v>
      </c>
      <c r="X3872" s="30">
        <v>45702</v>
      </c>
      <c r="Y3872" s="29" t="s">
        <v>1985</v>
      </c>
    </row>
    <row r="3873" spans="1:25" x14ac:dyDescent="0.25">
      <c r="A3873" s="28" t="s">
        <v>2090</v>
      </c>
      <c r="B3873" s="29" t="s">
        <v>2091</v>
      </c>
      <c r="C3873" s="29" t="s">
        <v>1383</v>
      </c>
      <c r="D3873" s="29" t="s">
        <v>2474</v>
      </c>
      <c r="E3873" s="29" t="s">
        <v>1384</v>
      </c>
      <c r="F3873" s="29" t="s">
        <v>1385</v>
      </c>
      <c r="G3873" s="29" t="s">
        <v>1975</v>
      </c>
      <c r="H3873" s="30">
        <v>43891</v>
      </c>
      <c r="I3873" s="30">
        <v>45796</v>
      </c>
      <c r="J3873" s="30" t="s">
        <v>1921</v>
      </c>
      <c r="K3873" s="29" t="s">
        <v>2093</v>
      </c>
      <c r="L3873" s="29" t="s">
        <v>2094</v>
      </c>
      <c r="M3873" s="29" t="s">
        <v>2095</v>
      </c>
      <c r="N3873" s="29" t="s">
        <v>1988</v>
      </c>
      <c r="O3873" s="29" t="s">
        <v>1989</v>
      </c>
      <c r="P3873" s="29" t="s">
        <v>1981</v>
      </c>
      <c r="Q3873" s="29" t="s">
        <v>1982</v>
      </c>
      <c r="R3873" s="30">
        <v>45458</v>
      </c>
      <c r="S3873" s="30"/>
      <c r="T3873" s="30">
        <v>45535</v>
      </c>
      <c r="U3873" s="30"/>
      <c r="V3873" s="29" t="s">
        <v>1983</v>
      </c>
      <c r="W3873" s="29" t="s">
        <v>1984</v>
      </c>
      <c r="X3873" s="30">
        <v>45702</v>
      </c>
      <c r="Y3873" s="29" t="s">
        <v>1985</v>
      </c>
    </row>
    <row r="3874" spans="1:25" x14ac:dyDescent="0.25">
      <c r="A3874" s="28" t="s">
        <v>2090</v>
      </c>
      <c r="B3874" s="29" t="s">
        <v>2091</v>
      </c>
      <c r="C3874" s="29" t="s">
        <v>1383</v>
      </c>
      <c r="D3874" s="29" t="s">
        <v>2474</v>
      </c>
      <c r="E3874" s="29" t="s">
        <v>1384</v>
      </c>
      <c r="F3874" s="29" t="s">
        <v>1385</v>
      </c>
      <c r="G3874" s="29" t="s">
        <v>1975</v>
      </c>
      <c r="H3874" s="30">
        <v>43891</v>
      </c>
      <c r="I3874" s="30">
        <v>45796</v>
      </c>
      <c r="J3874" s="30" t="s">
        <v>1921</v>
      </c>
      <c r="K3874" s="29" t="s">
        <v>2093</v>
      </c>
      <c r="L3874" s="29" t="s">
        <v>2094</v>
      </c>
      <c r="M3874" s="29" t="s">
        <v>2095</v>
      </c>
      <c r="N3874" s="29" t="s">
        <v>1990</v>
      </c>
      <c r="O3874" s="29" t="s">
        <v>1991</v>
      </c>
      <c r="P3874" s="29" t="s">
        <v>1981</v>
      </c>
      <c r="Q3874" s="29" t="s">
        <v>1982</v>
      </c>
      <c r="R3874" s="30">
        <v>45536</v>
      </c>
      <c r="S3874" s="30"/>
      <c r="T3874" s="30">
        <v>45626</v>
      </c>
      <c r="U3874" s="30"/>
      <c r="V3874" s="29" t="s">
        <v>1983</v>
      </c>
      <c r="W3874" s="29" t="s">
        <v>1984</v>
      </c>
      <c r="X3874" s="30">
        <v>45702</v>
      </c>
      <c r="Y3874" s="29" t="s">
        <v>1985</v>
      </c>
    </row>
    <row r="3875" spans="1:25" x14ac:dyDescent="0.25">
      <c r="A3875" s="28" t="s">
        <v>2090</v>
      </c>
      <c r="B3875" s="29" t="s">
        <v>2091</v>
      </c>
      <c r="C3875" s="29" t="s">
        <v>1383</v>
      </c>
      <c r="D3875" s="29" t="s">
        <v>2474</v>
      </c>
      <c r="E3875" s="29" t="s">
        <v>1384</v>
      </c>
      <c r="F3875" s="29" t="s">
        <v>1385</v>
      </c>
      <c r="G3875" s="29" t="s">
        <v>1975</v>
      </c>
      <c r="H3875" s="30">
        <v>43891</v>
      </c>
      <c r="I3875" s="30">
        <v>45796</v>
      </c>
      <c r="J3875" s="30" t="s">
        <v>1921</v>
      </c>
      <c r="K3875" s="29" t="s">
        <v>2093</v>
      </c>
      <c r="L3875" s="29" t="s">
        <v>2094</v>
      </c>
      <c r="M3875" s="29" t="s">
        <v>2095</v>
      </c>
      <c r="N3875" s="29" t="s">
        <v>1992</v>
      </c>
      <c r="O3875" s="29" t="s">
        <v>1993</v>
      </c>
      <c r="P3875" s="29" t="s">
        <v>1981</v>
      </c>
      <c r="Q3875" s="29" t="s">
        <v>1982</v>
      </c>
      <c r="R3875" s="30">
        <v>45659</v>
      </c>
      <c r="S3875" s="30"/>
      <c r="T3875" s="30">
        <v>45703</v>
      </c>
      <c r="U3875" s="30"/>
      <c r="V3875" s="29" t="s">
        <v>1983</v>
      </c>
      <c r="W3875" s="29" t="s">
        <v>1984</v>
      </c>
      <c r="X3875" s="30">
        <v>45702</v>
      </c>
      <c r="Y3875" s="29" t="s">
        <v>1985</v>
      </c>
    </row>
    <row r="3876" spans="1:25" x14ac:dyDescent="0.25">
      <c r="A3876" s="28" t="s">
        <v>2090</v>
      </c>
      <c r="B3876" s="29" t="s">
        <v>2091</v>
      </c>
      <c r="C3876" s="29" t="s">
        <v>1383</v>
      </c>
      <c r="D3876" s="29" t="s">
        <v>2474</v>
      </c>
      <c r="E3876" s="29" t="s">
        <v>1384</v>
      </c>
      <c r="F3876" s="29" t="s">
        <v>1385</v>
      </c>
      <c r="G3876" s="29" t="s">
        <v>1975</v>
      </c>
      <c r="H3876" s="30">
        <v>43891</v>
      </c>
      <c r="I3876" s="30">
        <v>45796</v>
      </c>
      <c r="J3876" s="30" t="s">
        <v>1921</v>
      </c>
      <c r="K3876" s="29" t="s">
        <v>2093</v>
      </c>
      <c r="L3876" s="29" t="s">
        <v>2094</v>
      </c>
      <c r="M3876" s="29" t="s">
        <v>2095</v>
      </c>
      <c r="N3876" s="29" t="s">
        <v>1994</v>
      </c>
      <c r="O3876" s="29" t="s">
        <v>1995</v>
      </c>
      <c r="P3876" s="29" t="s">
        <v>1981</v>
      </c>
      <c r="Q3876" s="29" t="s">
        <v>1982</v>
      </c>
      <c r="R3876" s="30">
        <v>45789</v>
      </c>
      <c r="S3876" s="30"/>
      <c r="T3876" s="30">
        <v>45790</v>
      </c>
      <c r="U3876" s="30"/>
      <c r="V3876" s="29" t="s">
        <v>1983</v>
      </c>
      <c r="W3876" s="29" t="s">
        <v>1984</v>
      </c>
      <c r="X3876" s="30">
        <v>45702</v>
      </c>
      <c r="Y3876" s="29" t="s">
        <v>1985</v>
      </c>
    </row>
    <row r="3877" spans="1:25" x14ac:dyDescent="0.25">
      <c r="A3877" s="28" t="s">
        <v>2090</v>
      </c>
      <c r="B3877" s="29" t="s">
        <v>2091</v>
      </c>
      <c r="C3877" s="29" t="s">
        <v>1383</v>
      </c>
      <c r="D3877" s="29" t="s">
        <v>2474</v>
      </c>
      <c r="E3877" s="29" t="s">
        <v>1384</v>
      </c>
      <c r="F3877" s="29" t="s">
        <v>1385</v>
      </c>
      <c r="G3877" s="29" t="s">
        <v>1975</v>
      </c>
      <c r="H3877" s="30">
        <v>43891</v>
      </c>
      <c r="I3877" s="30">
        <v>45796</v>
      </c>
      <c r="J3877" s="30" t="s">
        <v>1921</v>
      </c>
      <c r="K3877" s="29" t="s">
        <v>2093</v>
      </c>
      <c r="L3877" s="29" t="s">
        <v>2094</v>
      </c>
      <c r="M3877" s="29" t="s">
        <v>2095</v>
      </c>
      <c r="N3877" s="29" t="s">
        <v>1996</v>
      </c>
      <c r="O3877" s="29" t="s">
        <v>1997</v>
      </c>
      <c r="P3877" s="29" t="s">
        <v>1981</v>
      </c>
      <c r="Q3877" s="29" t="s">
        <v>1982</v>
      </c>
      <c r="R3877" s="30">
        <v>45790</v>
      </c>
      <c r="S3877" s="30"/>
      <c r="T3877" s="30">
        <v>45791</v>
      </c>
      <c r="U3877" s="30"/>
      <c r="V3877" s="29" t="s">
        <v>1983</v>
      </c>
      <c r="W3877" s="29" t="s">
        <v>1984</v>
      </c>
      <c r="X3877" s="30">
        <v>45702</v>
      </c>
      <c r="Y3877" s="29" t="s">
        <v>1985</v>
      </c>
    </row>
    <row r="3878" spans="1:25" x14ac:dyDescent="0.25">
      <c r="A3878" s="28" t="s">
        <v>2090</v>
      </c>
      <c r="B3878" s="29" t="s">
        <v>2091</v>
      </c>
      <c r="C3878" s="29" t="s">
        <v>1386</v>
      </c>
      <c r="D3878" s="29" t="s">
        <v>2475</v>
      </c>
      <c r="E3878" s="29" t="s">
        <v>1384</v>
      </c>
      <c r="F3878" s="29" t="s">
        <v>1387</v>
      </c>
      <c r="G3878" s="29" t="s">
        <v>1975</v>
      </c>
      <c r="H3878" s="30">
        <v>43891</v>
      </c>
      <c r="I3878" s="30">
        <v>45796</v>
      </c>
      <c r="J3878" s="30" t="s">
        <v>1921</v>
      </c>
      <c r="K3878" s="29" t="s">
        <v>2093</v>
      </c>
      <c r="L3878" s="29" t="s">
        <v>2094</v>
      </c>
      <c r="M3878" s="29" t="s">
        <v>2095</v>
      </c>
      <c r="N3878" s="29" t="s">
        <v>1979</v>
      </c>
      <c r="O3878" s="29" t="s">
        <v>1980</v>
      </c>
      <c r="P3878" s="29" t="s">
        <v>1981</v>
      </c>
      <c r="Q3878" s="29" t="s">
        <v>1982</v>
      </c>
      <c r="R3878" s="30">
        <v>43891</v>
      </c>
      <c r="S3878" s="30">
        <v>43891</v>
      </c>
      <c r="T3878" s="30">
        <v>43902</v>
      </c>
      <c r="U3878" s="30">
        <v>43902</v>
      </c>
      <c r="V3878" s="29" t="s">
        <v>1983</v>
      </c>
      <c r="W3878" s="29" t="s">
        <v>1984</v>
      </c>
      <c r="X3878" s="30">
        <v>45702</v>
      </c>
      <c r="Y3878" s="29" t="s">
        <v>1985</v>
      </c>
    </row>
    <row r="3879" spans="1:25" x14ac:dyDescent="0.25">
      <c r="A3879" s="28" t="s">
        <v>2090</v>
      </c>
      <c r="B3879" s="29" t="s">
        <v>2091</v>
      </c>
      <c r="C3879" s="29" t="s">
        <v>1386</v>
      </c>
      <c r="D3879" s="29" t="s">
        <v>2475</v>
      </c>
      <c r="E3879" s="29" t="s">
        <v>1384</v>
      </c>
      <c r="F3879" s="29" t="s">
        <v>1387</v>
      </c>
      <c r="G3879" s="29" t="s">
        <v>1975</v>
      </c>
      <c r="H3879" s="30">
        <v>43891</v>
      </c>
      <c r="I3879" s="30">
        <v>45796</v>
      </c>
      <c r="J3879" s="30" t="s">
        <v>1921</v>
      </c>
      <c r="K3879" s="29" t="s">
        <v>2093</v>
      </c>
      <c r="L3879" s="29" t="s">
        <v>2094</v>
      </c>
      <c r="M3879" s="29" t="s">
        <v>2095</v>
      </c>
      <c r="N3879" s="29" t="s">
        <v>1986</v>
      </c>
      <c r="O3879" s="29" t="s">
        <v>1987</v>
      </c>
      <c r="P3879" s="29" t="s">
        <v>1981</v>
      </c>
      <c r="Q3879" s="29" t="s">
        <v>1982</v>
      </c>
      <c r="R3879" s="30">
        <v>43891</v>
      </c>
      <c r="S3879" s="30">
        <v>43891</v>
      </c>
      <c r="T3879" s="30">
        <v>43902</v>
      </c>
      <c r="U3879" s="30">
        <v>43902</v>
      </c>
      <c r="V3879" s="29" t="s">
        <v>1983</v>
      </c>
      <c r="W3879" s="29" t="s">
        <v>1984</v>
      </c>
      <c r="X3879" s="30">
        <v>45702</v>
      </c>
      <c r="Y3879" s="29" t="s">
        <v>1985</v>
      </c>
    </row>
    <row r="3880" spans="1:25" x14ac:dyDescent="0.25">
      <c r="A3880" s="28" t="s">
        <v>2090</v>
      </c>
      <c r="B3880" s="29" t="s">
        <v>2091</v>
      </c>
      <c r="C3880" s="29" t="s">
        <v>1386</v>
      </c>
      <c r="D3880" s="29" t="s">
        <v>2475</v>
      </c>
      <c r="E3880" s="29" t="s">
        <v>1384</v>
      </c>
      <c r="F3880" s="29" t="s">
        <v>1387</v>
      </c>
      <c r="G3880" s="29" t="s">
        <v>1975</v>
      </c>
      <c r="H3880" s="30">
        <v>43891</v>
      </c>
      <c r="I3880" s="30">
        <v>45796</v>
      </c>
      <c r="J3880" s="30" t="s">
        <v>1921</v>
      </c>
      <c r="K3880" s="29" t="s">
        <v>2093</v>
      </c>
      <c r="L3880" s="29" t="s">
        <v>2094</v>
      </c>
      <c r="M3880" s="29" t="s">
        <v>2095</v>
      </c>
      <c r="N3880" s="29" t="s">
        <v>1988</v>
      </c>
      <c r="O3880" s="29" t="s">
        <v>1989</v>
      </c>
      <c r="P3880" s="29" t="s">
        <v>1981</v>
      </c>
      <c r="Q3880" s="29" t="s">
        <v>1982</v>
      </c>
      <c r="R3880" s="30">
        <v>45458</v>
      </c>
      <c r="S3880" s="30"/>
      <c r="T3880" s="30">
        <v>45535</v>
      </c>
      <c r="U3880" s="30"/>
      <c r="V3880" s="29" t="s">
        <v>1983</v>
      </c>
      <c r="W3880" s="29" t="s">
        <v>1984</v>
      </c>
      <c r="X3880" s="30">
        <v>45702</v>
      </c>
      <c r="Y3880" s="29" t="s">
        <v>1985</v>
      </c>
    </row>
    <row r="3881" spans="1:25" x14ac:dyDescent="0.25">
      <c r="A3881" s="28" t="s">
        <v>2090</v>
      </c>
      <c r="B3881" s="29" t="s">
        <v>2091</v>
      </c>
      <c r="C3881" s="29" t="s">
        <v>1386</v>
      </c>
      <c r="D3881" s="29" t="s">
        <v>2475</v>
      </c>
      <c r="E3881" s="29" t="s">
        <v>1384</v>
      </c>
      <c r="F3881" s="29" t="s">
        <v>1387</v>
      </c>
      <c r="G3881" s="29" t="s">
        <v>1975</v>
      </c>
      <c r="H3881" s="30">
        <v>43891</v>
      </c>
      <c r="I3881" s="30">
        <v>45796</v>
      </c>
      <c r="J3881" s="30" t="s">
        <v>1921</v>
      </c>
      <c r="K3881" s="29" t="s">
        <v>2093</v>
      </c>
      <c r="L3881" s="29" t="s">
        <v>2094</v>
      </c>
      <c r="M3881" s="29" t="s">
        <v>2095</v>
      </c>
      <c r="N3881" s="29" t="s">
        <v>1990</v>
      </c>
      <c r="O3881" s="29" t="s">
        <v>1991</v>
      </c>
      <c r="P3881" s="29" t="s">
        <v>1981</v>
      </c>
      <c r="Q3881" s="29" t="s">
        <v>1982</v>
      </c>
      <c r="R3881" s="30">
        <v>45536</v>
      </c>
      <c r="S3881" s="30"/>
      <c r="T3881" s="30">
        <v>45626</v>
      </c>
      <c r="U3881" s="30"/>
      <c r="V3881" s="29" t="s">
        <v>1983</v>
      </c>
      <c r="W3881" s="29" t="s">
        <v>1984</v>
      </c>
      <c r="X3881" s="30">
        <v>45702</v>
      </c>
      <c r="Y3881" s="29" t="s">
        <v>1985</v>
      </c>
    </row>
    <row r="3882" spans="1:25" x14ac:dyDescent="0.25">
      <c r="A3882" s="28" t="s">
        <v>2090</v>
      </c>
      <c r="B3882" s="29" t="s">
        <v>2091</v>
      </c>
      <c r="C3882" s="29" t="s">
        <v>1386</v>
      </c>
      <c r="D3882" s="29" t="s">
        <v>2475</v>
      </c>
      <c r="E3882" s="29" t="s">
        <v>1384</v>
      </c>
      <c r="F3882" s="29" t="s">
        <v>1387</v>
      </c>
      <c r="G3882" s="29" t="s">
        <v>1975</v>
      </c>
      <c r="H3882" s="30">
        <v>43891</v>
      </c>
      <c r="I3882" s="30">
        <v>45796</v>
      </c>
      <c r="J3882" s="30" t="s">
        <v>1921</v>
      </c>
      <c r="K3882" s="29" t="s">
        <v>2093</v>
      </c>
      <c r="L3882" s="29" t="s">
        <v>2094</v>
      </c>
      <c r="M3882" s="29" t="s">
        <v>2095</v>
      </c>
      <c r="N3882" s="29" t="s">
        <v>1992</v>
      </c>
      <c r="O3882" s="29" t="s">
        <v>1993</v>
      </c>
      <c r="P3882" s="29" t="s">
        <v>1981</v>
      </c>
      <c r="Q3882" s="29" t="s">
        <v>1982</v>
      </c>
      <c r="R3882" s="30">
        <v>45659</v>
      </c>
      <c r="S3882" s="30"/>
      <c r="T3882" s="30">
        <v>45659</v>
      </c>
      <c r="U3882" s="30"/>
      <c r="V3882" s="29" t="s">
        <v>1983</v>
      </c>
      <c r="W3882" s="29" t="s">
        <v>1984</v>
      </c>
      <c r="X3882" s="30">
        <v>45702</v>
      </c>
      <c r="Y3882" s="29" t="s">
        <v>1985</v>
      </c>
    </row>
    <row r="3883" spans="1:25" x14ac:dyDescent="0.25">
      <c r="A3883" s="28" t="s">
        <v>2090</v>
      </c>
      <c r="B3883" s="29" t="s">
        <v>2091</v>
      </c>
      <c r="C3883" s="29" t="s">
        <v>1386</v>
      </c>
      <c r="D3883" s="29" t="s">
        <v>2475</v>
      </c>
      <c r="E3883" s="29" t="s">
        <v>1384</v>
      </c>
      <c r="F3883" s="29" t="s">
        <v>1387</v>
      </c>
      <c r="G3883" s="29" t="s">
        <v>1975</v>
      </c>
      <c r="H3883" s="30">
        <v>43891</v>
      </c>
      <c r="I3883" s="30">
        <v>45796</v>
      </c>
      <c r="J3883" s="30" t="s">
        <v>1921</v>
      </c>
      <c r="K3883" s="29" t="s">
        <v>2093</v>
      </c>
      <c r="L3883" s="29" t="s">
        <v>2094</v>
      </c>
      <c r="M3883" s="29" t="s">
        <v>2095</v>
      </c>
      <c r="N3883" s="29" t="s">
        <v>1994</v>
      </c>
      <c r="O3883" s="29" t="s">
        <v>1995</v>
      </c>
      <c r="P3883" s="29" t="s">
        <v>1981</v>
      </c>
      <c r="Q3883" s="29" t="s">
        <v>1982</v>
      </c>
      <c r="R3883" s="30">
        <v>45789</v>
      </c>
      <c r="S3883" s="30"/>
      <c r="T3883" s="30">
        <v>45790</v>
      </c>
      <c r="U3883" s="30"/>
      <c r="V3883" s="29" t="s">
        <v>1983</v>
      </c>
      <c r="W3883" s="29" t="s">
        <v>1984</v>
      </c>
      <c r="X3883" s="30">
        <v>45702</v>
      </c>
      <c r="Y3883" s="29" t="s">
        <v>1985</v>
      </c>
    </row>
    <row r="3884" spans="1:25" x14ac:dyDescent="0.25">
      <c r="A3884" s="28" t="s">
        <v>2090</v>
      </c>
      <c r="B3884" s="29" t="s">
        <v>2091</v>
      </c>
      <c r="C3884" s="29" t="s">
        <v>1386</v>
      </c>
      <c r="D3884" s="29" t="s">
        <v>2475</v>
      </c>
      <c r="E3884" s="29" t="s">
        <v>1384</v>
      </c>
      <c r="F3884" s="29" t="s">
        <v>1387</v>
      </c>
      <c r="G3884" s="29" t="s">
        <v>1975</v>
      </c>
      <c r="H3884" s="30">
        <v>43891</v>
      </c>
      <c r="I3884" s="30">
        <v>45796</v>
      </c>
      <c r="J3884" s="30" t="s">
        <v>1921</v>
      </c>
      <c r="K3884" s="29" t="s">
        <v>2093</v>
      </c>
      <c r="L3884" s="29" t="s">
        <v>2094</v>
      </c>
      <c r="M3884" s="29" t="s">
        <v>2095</v>
      </c>
      <c r="N3884" s="29" t="s">
        <v>1996</v>
      </c>
      <c r="O3884" s="29" t="s">
        <v>1997</v>
      </c>
      <c r="P3884" s="29" t="s">
        <v>1981</v>
      </c>
      <c r="Q3884" s="29" t="s">
        <v>1982</v>
      </c>
      <c r="R3884" s="30">
        <v>45790</v>
      </c>
      <c r="S3884" s="30"/>
      <c r="T3884" s="30">
        <v>45791</v>
      </c>
      <c r="U3884" s="30"/>
      <c r="V3884" s="29" t="s">
        <v>1983</v>
      </c>
      <c r="W3884" s="29" t="s">
        <v>1984</v>
      </c>
      <c r="X3884" s="30">
        <v>45702</v>
      </c>
      <c r="Y3884" s="29" t="s">
        <v>1985</v>
      </c>
    </row>
    <row r="3885" spans="1:25" x14ac:dyDescent="0.25">
      <c r="A3885" s="28" t="s">
        <v>2090</v>
      </c>
      <c r="B3885" s="29" t="s">
        <v>2091</v>
      </c>
      <c r="C3885" s="29" t="s">
        <v>1388</v>
      </c>
      <c r="D3885" s="29" t="s">
        <v>2476</v>
      </c>
      <c r="E3885" s="29" t="s">
        <v>1384</v>
      </c>
      <c r="F3885" s="29" t="s">
        <v>1389</v>
      </c>
      <c r="G3885" s="29" t="s">
        <v>1975</v>
      </c>
      <c r="H3885" s="30">
        <v>43991</v>
      </c>
      <c r="I3885" s="30">
        <v>45796</v>
      </c>
      <c r="J3885" s="30" t="s">
        <v>1921</v>
      </c>
      <c r="K3885" s="29" t="s">
        <v>2093</v>
      </c>
      <c r="L3885" s="29" t="s">
        <v>2094</v>
      </c>
      <c r="M3885" s="29" t="s">
        <v>2095</v>
      </c>
      <c r="N3885" s="29" t="s">
        <v>1979</v>
      </c>
      <c r="O3885" s="29" t="s">
        <v>1980</v>
      </c>
      <c r="P3885" s="29" t="s">
        <v>1981</v>
      </c>
      <c r="Q3885" s="29" t="s">
        <v>1982</v>
      </c>
      <c r="R3885" s="30">
        <v>43991</v>
      </c>
      <c r="S3885" s="30">
        <v>43991</v>
      </c>
      <c r="T3885" s="30">
        <v>44099</v>
      </c>
      <c r="U3885" s="30">
        <v>44099</v>
      </c>
      <c r="V3885" s="29" t="s">
        <v>1983</v>
      </c>
      <c r="W3885" s="29" t="s">
        <v>1984</v>
      </c>
      <c r="X3885" s="30">
        <v>45702</v>
      </c>
      <c r="Y3885" s="29" t="s">
        <v>1985</v>
      </c>
    </row>
    <row r="3886" spans="1:25" x14ac:dyDescent="0.25">
      <c r="A3886" s="28" t="s">
        <v>2090</v>
      </c>
      <c r="B3886" s="29" t="s">
        <v>2091</v>
      </c>
      <c r="C3886" s="29" t="s">
        <v>1388</v>
      </c>
      <c r="D3886" s="29" t="s">
        <v>2476</v>
      </c>
      <c r="E3886" s="29" t="s">
        <v>1384</v>
      </c>
      <c r="F3886" s="29" t="s">
        <v>1389</v>
      </c>
      <c r="G3886" s="29" t="s">
        <v>1975</v>
      </c>
      <c r="H3886" s="30">
        <v>43991</v>
      </c>
      <c r="I3886" s="30">
        <v>45796</v>
      </c>
      <c r="J3886" s="30" t="s">
        <v>1921</v>
      </c>
      <c r="K3886" s="29" t="s">
        <v>2093</v>
      </c>
      <c r="L3886" s="29" t="s">
        <v>2094</v>
      </c>
      <c r="M3886" s="29" t="s">
        <v>2095</v>
      </c>
      <c r="N3886" s="29" t="s">
        <v>1988</v>
      </c>
      <c r="O3886" s="29" t="s">
        <v>1989</v>
      </c>
      <c r="P3886" s="29" t="s">
        <v>1981</v>
      </c>
      <c r="Q3886" s="29" t="s">
        <v>1982</v>
      </c>
      <c r="R3886" s="30">
        <v>45442</v>
      </c>
      <c r="S3886" s="30">
        <v>45442</v>
      </c>
      <c r="T3886" s="30">
        <v>45504</v>
      </c>
      <c r="U3886" s="30"/>
      <c r="V3886" s="29" t="s">
        <v>1983</v>
      </c>
      <c r="W3886" s="29" t="s">
        <v>1984</v>
      </c>
      <c r="X3886" s="30">
        <v>45702</v>
      </c>
      <c r="Y3886" s="29" t="s">
        <v>1985</v>
      </c>
    </row>
    <row r="3887" spans="1:25" x14ac:dyDescent="0.25">
      <c r="A3887" s="28" t="s">
        <v>2090</v>
      </c>
      <c r="B3887" s="29" t="s">
        <v>2091</v>
      </c>
      <c r="C3887" s="29" t="s">
        <v>1388</v>
      </c>
      <c r="D3887" s="29" t="s">
        <v>2476</v>
      </c>
      <c r="E3887" s="29" t="s">
        <v>1384</v>
      </c>
      <c r="F3887" s="29" t="s">
        <v>1389</v>
      </c>
      <c r="G3887" s="29" t="s">
        <v>1975</v>
      </c>
      <c r="H3887" s="30">
        <v>43991</v>
      </c>
      <c r="I3887" s="30">
        <v>45796</v>
      </c>
      <c r="J3887" s="30" t="s">
        <v>1921</v>
      </c>
      <c r="K3887" s="29" t="s">
        <v>2093</v>
      </c>
      <c r="L3887" s="29" t="s">
        <v>2094</v>
      </c>
      <c r="M3887" s="29" t="s">
        <v>2095</v>
      </c>
      <c r="N3887" s="29" t="s">
        <v>1990</v>
      </c>
      <c r="O3887" s="29" t="s">
        <v>1991</v>
      </c>
      <c r="P3887" s="29" t="s">
        <v>1981</v>
      </c>
      <c r="Q3887" s="29" t="s">
        <v>1982</v>
      </c>
      <c r="R3887" s="30">
        <v>45519</v>
      </c>
      <c r="S3887" s="30"/>
      <c r="T3887" s="30">
        <v>45550</v>
      </c>
      <c r="U3887" s="30"/>
      <c r="V3887" s="29" t="s">
        <v>1983</v>
      </c>
      <c r="W3887" s="29" t="s">
        <v>1984</v>
      </c>
      <c r="X3887" s="30">
        <v>45702</v>
      </c>
      <c r="Y3887" s="29" t="s">
        <v>1985</v>
      </c>
    </row>
    <row r="3888" spans="1:25" x14ac:dyDescent="0.25">
      <c r="A3888" s="28" t="s">
        <v>2090</v>
      </c>
      <c r="B3888" s="29" t="s">
        <v>2091</v>
      </c>
      <c r="C3888" s="29" t="s">
        <v>1388</v>
      </c>
      <c r="D3888" s="29" t="s">
        <v>2476</v>
      </c>
      <c r="E3888" s="29" t="s">
        <v>1384</v>
      </c>
      <c r="F3888" s="29" t="s">
        <v>1389</v>
      </c>
      <c r="G3888" s="29" t="s">
        <v>1975</v>
      </c>
      <c r="H3888" s="30">
        <v>43991</v>
      </c>
      <c r="I3888" s="30">
        <v>45796</v>
      </c>
      <c r="J3888" s="30" t="s">
        <v>1921</v>
      </c>
      <c r="K3888" s="29" t="s">
        <v>2093</v>
      </c>
      <c r="L3888" s="29" t="s">
        <v>2094</v>
      </c>
      <c r="M3888" s="29" t="s">
        <v>2095</v>
      </c>
      <c r="N3888" s="29" t="s">
        <v>1992</v>
      </c>
      <c r="O3888" s="29" t="s">
        <v>1993</v>
      </c>
      <c r="P3888" s="29" t="s">
        <v>1981</v>
      </c>
      <c r="Q3888" s="29" t="s">
        <v>1982</v>
      </c>
      <c r="R3888" s="30">
        <v>45575</v>
      </c>
      <c r="S3888" s="30"/>
      <c r="T3888" s="30">
        <v>45788</v>
      </c>
      <c r="U3888" s="30"/>
      <c r="V3888" s="29" t="s">
        <v>1983</v>
      </c>
      <c r="W3888" s="29" t="s">
        <v>1984</v>
      </c>
      <c r="X3888" s="30">
        <v>45702</v>
      </c>
      <c r="Y3888" s="29" t="s">
        <v>1985</v>
      </c>
    </row>
    <row r="3889" spans="1:25" x14ac:dyDescent="0.25">
      <c r="A3889" s="28" t="s">
        <v>2090</v>
      </c>
      <c r="B3889" s="29" t="s">
        <v>2091</v>
      </c>
      <c r="C3889" s="29" t="s">
        <v>1388</v>
      </c>
      <c r="D3889" s="29" t="s">
        <v>2476</v>
      </c>
      <c r="E3889" s="29" t="s">
        <v>1384</v>
      </c>
      <c r="F3889" s="29" t="s">
        <v>1389</v>
      </c>
      <c r="G3889" s="29" t="s">
        <v>1975</v>
      </c>
      <c r="H3889" s="30">
        <v>43991</v>
      </c>
      <c r="I3889" s="30">
        <v>45796</v>
      </c>
      <c r="J3889" s="30" t="s">
        <v>1921</v>
      </c>
      <c r="K3889" s="29" t="s">
        <v>2093</v>
      </c>
      <c r="L3889" s="29" t="s">
        <v>2094</v>
      </c>
      <c r="M3889" s="29" t="s">
        <v>2095</v>
      </c>
      <c r="N3889" s="29" t="s">
        <v>1994</v>
      </c>
      <c r="O3889" s="29" t="s">
        <v>1995</v>
      </c>
      <c r="P3889" s="29" t="s">
        <v>1981</v>
      </c>
      <c r="Q3889" s="29" t="s">
        <v>1982</v>
      </c>
      <c r="R3889" s="30">
        <v>45789</v>
      </c>
      <c r="S3889" s="30"/>
      <c r="T3889" s="30">
        <v>45790</v>
      </c>
      <c r="U3889" s="30"/>
      <c r="V3889" s="29" t="s">
        <v>1983</v>
      </c>
      <c r="W3889" s="29" t="s">
        <v>1984</v>
      </c>
      <c r="X3889" s="30">
        <v>45702</v>
      </c>
      <c r="Y3889" s="29" t="s">
        <v>1985</v>
      </c>
    </row>
    <row r="3890" spans="1:25" x14ac:dyDescent="0.25">
      <c r="A3890" s="28" t="s">
        <v>2090</v>
      </c>
      <c r="B3890" s="29" t="s">
        <v>2091</v>
      </c>
      <c r="C3890" s="29" t="s">
        <v>1388</v>
      </c>
      <c r="D3890" s="29" t="s">
        <v>2476</v>
      </c>
      <c r="E3890" s="29" t="s">
        <v>1384</v>
      </c>
      <c r="F3890" s="29" t="s">
        <v>1389</v>
      </c>
      <c r="G3890" s="29" t="s">
        <v>1975</v>
      </c>
      <c r="H3890" s="30">
        <v>43991</v>
      </c>
      <c r="I3890" s="30">
        <v>45796</v>
      </c>
      <c r="J3890" s="30" t="s">
        <v>1921</v>
      </c>
      <c r="K3890" s="29" t="s">
        <v>2093</v>
      </c>
      <c r="L3890" s="29" t="s">
        <v>2094</v>
      </c>
      <c r="M3890" s="29" t="s">
        <v>2095</v>
      </c>
      <c r="N3890" s="29" t="s">
        <v>1996</v>
      </c>
      <c r="O3890" s="29" t="s">
        <v>1997</v>
      </c>
      <c r="P3890" s="29" t="s">
        <v>1981</v>
      </c>
      <c r="Q3890" s="29" t="s">
        <v>1982</v>
      </c>
      <c r="R3890" s="30">
        <v>45790</v>
      </c>
      <c r="S3890" s="30"/>
      <c r="T3890" s="30">
        <v>45791</v>
      </c>
      <c r="U3890" s="30"/>
      <c r="V3890" s="29" t="s">
        <v>1983</v>
      </c>
      <c r="W3890" s="29" t="s">
        <v>1984</v>
      </c>
      <c r="X3890" s="30">
        <v>45702</v>
      </c>
      <c r="Y3890" s="29" t="s">
        <v>1985</v>
      </c>
    </row>
    <row r="3891" spans="1:25" x14ac:dyDescent="0.25">
      <c r="A3891" s="28" t="s">
        <v>2090</v>
      </c>
      <c r="B3891" s="29" t="s">
        <v>2091</v>
      </c>
      <c r="C3891" s="29" t="s">
        <v>1341</v>
      </c>
      <c r="D3891" s="29" t="s">
        <v>2459</v>
      </c>
      <c r="E3891" s="29" t="s">
        <v>1342</v>
      </c>
      <c r="F3891" s="29" t="s">
        <v>1343</v>
      </c>
      <c r="G3891" s="29" t="s">
        <v>1975</v>
      </c>
      <c r="H3891" s="30">
        <v>43957</v>
      </c>
      <c r="I3891" s="30">
        <v>46022</v>
      </c>
      <c r="J3891" s="30" t="s">
        <v>1921</v>
      </c>
      <c r="K3891" s="29" t="s">
        <v>2093</v>
      </c>
      <c r="L3891" s="29" t="s">
        <v>2094</v>
      </c>
      <c r="M3891" s="29" t="s">
        <v>2095</v>
      </c>
      <c r="N3891" s="29" t="s">
        <v>1979</v>
      </c>
      <c r="O3891" s="29" t="s">
        <v>1980</v>
      </c>
      <c r="P3891" s="29" t="s">
        <v>1981</v>
      </c>
      <c r="Q3891" s="29" t="s">
        <v>1982</v>
      </c>
      <c r="R3891" s="30">
        <v>43957</v>
      </c>
      <c r="S3891" s="30">
        <v>43957</v>
      </c>
      <c r="T3891" s="30">
        <v>44123</v>
      </c>
      <c r="U3891" s="30">
        <v>44123</v>
      </c>
      <c r="V3891" s="29" t="s">
        <v>1983</v>
      </c>
      <c r="W3891" s="29" t="s">
        <v>1984</v>
      </c>
      <c r="X3891" s="30">
        <v>45702</v>
      </c>
      <c r="Y3891" s="29" t="s">
        <v>1985</v>
      </c>
    </row>
    <row r="3892" spans="1:25" x14ac:dyDescent="0.25">
      <c r="A3892" s="28" t="s">
        <v>2090</v>
      </c>
      <c r="B3892" s="29" t="s">
        <v>2091</v>
      </c>
      <c r="C3892" s="29" t="s">
        <v>1341</v>
      </c>
      <c r="D3892" s="29" t="s">
        <v>2459</v>
      </c>
      <c r="E3892" s="29" t="s">
        <v>1342</v>
      </c>
      <c r="F3892" s="29" t="s">
        <v>1343</v>
      </c>
      <c r="G3892" s="29" t="s">
        <v>1975</v>
      </c>
      <c r="H3892" s="30">
        <v>43957</v>
      </c>
      <c r="I3892" s="30">
        <v>46022</v>
      </c>
      <c r="J3892" s="30" t="s">
        <v>1921</v>
      </c>
      <c r="K3892" s="29" t="s">
        <v>2093</v>
      </c>
      <c r="L3892" s="29" t="s">
        <v>2094</v>
      </c>
      <c r="M3892" s="29" t="s">
        <v>2095</v>
      </c>
      <c r="N3892" s="29" t="s">
        <v>1986</v>
      </c>
      <c r="O3892" s="29" t="s">
        <v>1987</v>
      </c>
      <c r="P3892" s="29" t="s">
        <v>1981</v>
      </c>
      <c r="Q3892" s="29" t="s">
        <v>1982</v>
      </c>
      <c r="R3892" s="30">
        <v>43957</v>
      </c>
      <c r="S3892" s="30">
        <v>43957</v>
      </c>
      <c r="T3892" s="30">
        <v>44123</v>
      </c>
      <c r="U3892" s="30">
        <v>44123</v>
      </c>
      <c r="V3892" s="29" t="s">
        <v>1983</v>
      </c>
      <c r="W3892" s="29" t="s">
        <v>1984</v>
      </c>
      <c r="X3892" s="30">
        <v>45702</v>
      </c>
      <c r="Y3892" s="29" t="s">
        <v>1985</v>
      </c>
    </row>
    <row r="3893" spans="1:25" x14ac:dyDescent="0.25">
      <c r="A3893" s="28" t="s">
        <v>2090</v>
      </c>
      <c r="B3893" s="29" t="s">
        <v>2091</v>
      </c>
      <c r="C3893" s="29" t="s">
        <v>1341</v>
      </c>
      <c r="D3893" s="29" t="s">
        <v>2459</v>
      </c>
      <c r="E3893" s="29" t="s">
        <v>1342</v>
      </c>
      <c r="F3893" s="29" t="s">
        <v>1343</v>
      </c>
      <c r="G3893" s="29" t="s">
        <v>1975</v>
      </c>
      <c r="H3893" s="30">
        <v>43957</v>
      </c>
      <c r="I3893" s="30">
        <v>46022</v>
      </c>
      <c r="J3893" s="30" t="s">
        <v>1921</v>
      </c>
      <c r="K3893" s="29" t="s">
        <v>2093</v>
      </c>
      <c r="L3893" s="29" t="s">
        <v>2094</v>
      </c>
      <c r="M3893" s="29" t="s">
        <v>2095</v>
      </c>
      <c r="N3893" s="29" t="s">
        <v>1988</v>
      </c>
      <c r="O3893" s="29" t="s">
        <v>1989</v>
      </c>
      <c r="P3893" s="29" t="s">
        <v>1981</v>
      </c>
      <c r="Q3893" s="29" t="s">
        <v>1982</v>
      </c>
      <c r="R3893" s="30">
        <v>44849</v>
      </c>
      <c r="S3893" s="30">
        <v>44989</v>
      </c>
      <c r="T3893" s="30">
        <v>45476</v>
      </c>
      <c r="U3893" s="30"/>
      <c r="V3893" s="29" t="s">
        <v>1983</v>
      </c>
      <c r="W3893" s="29" t="s">
        <v>1984</v>
      </c>
      <c r="X3893" s="30">
        <v>45702</v>
      </c>
      <c r="Y3893" s="29" t="s">
        <v>1985</v>
      </c>
    </row>
    <row r="3894" spans="1:25" x14ac:dyDescent="0.25">
      <c r="A3894" s="28" t="s">
        <v>2090</v>
      </c>
      <c r="B3894" s="29" t="s">
        <v>2091</v>
      </c>
      <c r="C3894" s="29" t="s">
        <v>1341</v>
      </c>
      <c r="D3894" s="29" t="s">
        <v>2459</v>
      </c>
      <c r="E3894" s="29" t="s">
        <v>1342</v>
      </c>
      <c r="F3894" s="29" t="s">
        <v>1343</v>
      </c>
      <c r="G3894" s="29" t="s">
        <v>1975</v>
      </c>
      <c r="H3894" s="30">
        <v>43957</v>
      </c>
      <c r="I3894" s="30">
        <v>46022</v>
      </c>
      <c r="J3894" s="30" t="s">
        <v>1921</v>
      </c>
      <c r="K3894" s="29" t="s">
        <v>2093</v>
      </c>
      <c r="L3894" s="29" t="s">
        <v>2094</v>
      </c>
      <c r="M3894" s="29" t="s">
        <v>2095</v>
      </c>
      <c r="N3894" s="29" t="s">
        <v>1990</v>
      </c>
      <c r="O3894" s="29" t="s">
        <v>1991</v>
      </c>
      <c r="P3894" s="29" t="s">
        <v>1981</v>
      </c>
      <c r="Q3894" s="29" t="s">
        <v>1982</v>
      </c>
      <c r="R3894" s="30">
        <v>45477</v>
      </c>
      <c r="S3894" s="30"/>
      <c r="T3894" s="30">
        <v>45508</v>
      </c>
      <c r="U3894" s="30"/>
      <c r="V3894" s="29" t="s">
        <v>1983</v>
      </c>
      <c r="W3894" s="29" t="s">
        <v>1984</v>
      </c>
      <c r="X3894" s="30">
        <v>45702</v>
      </c>
      <c r="Y3894" s="29" t="s">
        <v>1985</v>
      </c>
    </row>
    <row r="3895" spans="1:25" x14ac:dyDescent="0.25">
      <c r="A3895" s="28" t="s">
        <v>2090</v>
      </c>
      <c r="B3895" s="29" t="s">
        <v>2091</v>
      </c>
      <c r="C3895" s="29" t="s">
        <v>1341</v>
      </c>
      <c r="D3895" s="29" t="s">
        <v>2459</v>
      </c>
      <c r="E3895" s="29" t="s">
        <v>1342</v>
      </c>
      <c r="F3895" s="29" t="s">
        <v>1343</v>
      </c>
      <c r="G3895" s="29" t="s">
        <v>1975</v>
      </c>
      <c r="H3895" s="30">
        <v>43957</v>
      </c>
      <c r="I3895" s="30">
        <v>46022</v>
      </c>
      <c r="J3895" s="30" t="s">
        <v>1921</v>
      </c>
      <c r="K3895" s="29" t="s">
        <v>2093</v>
      </c>
      <c r="L3895" s="29" t="s">
        <v>2094</v>
      </c>
      <c r="M3895" s="29" t="s">
        <v>2095</v>
      </c>
      <c r="N3895" s="29" t="s">
        <v>1992</v>
      </c>
      <c r="O3895" s="29" t="s">
        <v>1993</v>
      </c>
      <c r="P3895" s="29" t="s">
        <v>1981</v>
      </c>
      <c r="Q3895" s="29" t="s">
        <v>1982</v>
      </c>
      <c r="R3895" s="30">
        <v>45566</v>
      </c>
      <c r="S3895" s="30"/>
      <c r="T3895" s="30">
        <v>45955</v>
      </c>
      <c r="U3895" s="30"/>
      <c r="V3895" s="29" t="s">
        <v>1983</v>
      </c>
      <c r="W3895" s="29" t="s">
        <v>1984</v>
      </c>
      <c r="X3895" s="30">
        <v>45702</v>
      </c>
      <c r="Y3895" s="29" t="s">
        <v>1985</v>
      </c>
    </row>
    <row r="3896" spans="1:25" x14ac:dyDescent="0.25">
      <c r="A3896" s="28" t="s">
        <v>2090</v>
      </c>
      <c r="B3896" s="29" t="s">
        <v>2091</v>
      </c>
      <c r="C3896" s="29" t="s">
        <v>1341</v>
      </c>
      <c r="D3896" s="29" t="s">
        <v>2459</v>
      </c>
      <c r="E3896" s="29" t="s">
        <v>1342</v>
      </c>
      <c r="F3896" s="29" t="s">
        <v>1343</v>
      </c>
      <c r="G3896" s="29" t="s">
        <v>1975</v>
      </c>
      <c r="H3896" s="30">
        <v>43957</v>
      </c>
      <c r="I3896" s="30">
        <v>46022</v>
      </c>
      <c r="J3896" s="30" t="s">
        <v>1921</v>
      </c>
      <c r="K3896" s="29" t="s">
        <v>2093</v>
      </c>
      <c r="L3896" s="29" t="s">
        <v>2094</v>
      </c>
      <c r="M3896" s="29" t="s">
        <v>2095</v>
      </c>
      <c r="N3896" s="29" t="s">
        <v>1994</v>
      </c>
      <c r="O3896" s="29" t="s">
        <v>1995</v>
      </c>
      <c r="P3896" s="29" t="s">
        <v>1981</v>
      </c>
      <c r="Q3896" s="29" t="s">
        <v>1982</v>
      </c>
      <c r="R3896" s="30">
        <v>45960</v>
      </c>
      <c r="S3896" s="30"/>
      <c r="T3896" s="30">
        <v>45961</v>
      </c>
      <c r="U3896" s="30"/>
      <c r="V3896" s="29" t="s">
        <v>1983</v>
      </c>
      <c r="W3896" s="29" t="s">
        <v>1984</v>
      </c>
      <c r="X3896" s="30">
        <v>45702</v>
      </c>
      <c r="Y3896" s="29" t="s">
        <v>1985</v>
      </c>
    </row>
    <row r="3897" spans="1:25" x14ac:dyDescent="0.25">
      <c r="A3897" s="28" t="s">
        <v>2090</v>
      </c>
      <c r="B3897" s="29" t="s">
        <v>2091</v>
      </c>
      <c r="C3897" s="29" t="s">
        <v>1341</v>
      </c>
      <c r="D3897" s="29" t="s">
        <v>2459</v>
      </c>
      <c r="E3897" s="29" t="s">
        <v>1342</v>
      </c>
      <c r="F3897" s="29" t="s">
        <v>1343</v>
      </c>
      <c r="G3897" s="29" t="s">
        <v>1975</v>
      </c>
      <c r="H3897" s="30">
        <v>43957</v>
      </c>
      <c r="I3897" s="30">
        <v>46022</v>
      </c>
      <c r="J3897" s="30" t="s">
        <v>1921</v>
      </c>
      <c r="K3897" s="29" t="s">
        <v>2093</v>
      </c>
      <c r="L3897" s="29" t="s">
        <v>2094</v>
      </c>
      <c r="M3897" s="29" t="s">
        <v>2095</v>
      </c>
      <c r="N3897" s="29" t="s">
        <v>1996</v>
      </c>
      <c r="O3897" s="29" t="s">
        <v>1997</v>
      </c>
      <c r="P3897" s="29" t="s">
        <v>1981</v>
      </c>
      <c r="Q3897" s="29" t="s">
        <v>1982</v>
      </c>
      <c r="R3897" s="30">
        <v>45963</v>
      </c>
      <c r="S3897" s="30"/>
      <c r="T3897" s="30">
        <v>45991</v>
      </c>
      <c r="U3897" s="30"/>
      <c r="V3897" s="29" t="s">
        <v>1983</v>
      </c>
      <c r="W3897" s="29" t="s">
        <v>1984</v>
      </c>
      <c r="X3897" s="30">
        <v>45702</v>
      </c>
      <c r="Y3897" s="29" t="s">
        <v>1985</v>
      </c>
    </row>
    <row r="3898" spans="1:25" x14ac:dyDescent="0.25">
      <c r="A3898" s="28" t="s">
        <v>2090</v>
      </c>
      <c r="B3898" s="29" t="s">
        <v>2091</v>
      </c>
      <c r="C3898" s="29" t="s">
        <v>1346</v>
      </c>
      <c r="D3898" s="29" t="s">
        <v>2461</v>
      </c>
      <c r="E3898" s="29" t="s">
        <v>1347</v>
      </c>
      <c r="F3898" s="29" t="s">
        <v>1348</v>
      </c>
      <c r="G3898" s="29" t="s">
        <v>1975</v>
      </c>
      <c r="H3898" s="30">
        <v>43958</v>
      </c>
      <c r="I3898" s="30">
        <v>46021</v>
      </c>
      <c r="J3898" s="30" t="s">
        <v>1921</v>
      </c>
      <c r="K3898" s="29" t="s">
        <v>2093</v>
      </c>
      <c r="L3898" s="29" t="s">
        <v>2094</v>
      </c>
      <c r="M3898" s="29" t="s">
        <v>2095</v>
      </c>
      <c r="N3898" s="29" t="s">
        <v>1979</v>
      </c>
      <c r="O3898" s="29" t="s">
        <v>1980</v>
      </c>
      <c r="P3898" s="29" t="s">
        <v>1981</v>
      </c>
      <c r="Q3898" s="29" t="s">
        <v>1982</v>
      </c>
      <c r="R3898" s="30">
        <v>43958</v>
      </c>
      <c r="S3898" s="30">
        <v>43958</v>
      </c>
      <c r="T3898" s="30">
        <v>44123</v>
      </c>
      <c r="U3898" s="30">
        <v>44123</v>
      </c>
      <c r="V3898" s="29" t="s">
        <v>1983</v>
      </c>
      <c r="W3898" s="29" t="s">
        <v>1984</v>
      </c>
      <c r="X3898" s="30">
        <v>45702</v>
      </c>
      <c r="Y3898" s="29" t="s">
        <v>1985</v>
      </c>
    </row>
    <row r="3899" spans="1:25" x14ac:dyDescent="0.25">
      <c r="A3899" s="28" t="s">
        <v>2090</v>
      </c>
      <c r="B3899" s="29" t="s">
        <v>2091</v>
      </c>
      <c r="C3899" s="29" t="s">
        <v>1346</v>
      </c>
      <c r="D3899" s="29" t="s">
        <v>2461</v>
      </c>
      <c r="E3899" s="29" t="s">
        <v>1347</v>
      </c>
      <c r="F3899" s="29" t="s">
        <v>1348</v>
      </c>
      <c r="G3899" s="29" t="s">
        <v>1975</v>
      </c>
      <c r="H3899" s="30">
        <v>43958</v>
      </c>
      <c r="I3899" s="30">
        <v>46021</v>
      </c>
      <c r="J3899" s="30" t="s">
        <v>1921</v>
      </c>
      <c r="K3899" s="29" t="s">
        <v>2093</v>
      </c>
      <c r="L3899" s="29" t="s">
        <v>2094</v>
      </c>
      <c r="M3899" s="29" t="s">
        <v>2095</v>
      </c>
      <c r="N3899" s="29" t="s">
        <v>1986</v>
      </c>
      <c r="O3899" s="29" t="s">
        <v>1987</v>
      </c>
      <c r="P3899" s="29" t="s">
        <v>1981</v>
      </c>
      <c r="Q3899" s="29" t="s">
        <v>1982</v>
      </c>
      <c r="R3899" s="30">
        <v>43958</v>
      </c>
      <c r="S3899" s="30">
        <v>43958</v>
      </c>
      <c r="T3899" s="30">
        <v>44123</v>
      </c>
      <c r="U3899" s="30">
        <v>44123</v>
      </c>
      <c r="V3899" s="29" t="s">
        <v>1983</v>
      </c>
      <c r="W3899" s="29" t="s">
        <v>1984</v>
      </c>
      <c r="X3899" s="30">
        <v>45702</v>
      </c>
      <c r="Y3899" s="29" t="s">
        <v>1985</v>
      </c>
    </row>
    <row r="3900" spans="1:25" x14ac:dyDescent="0.25">
      <c r="A3900" s="28" t="s">
        <v>2090</v>
      </c>
      <c r="B3900" s="29" t="s">
        <v>2091</v>
      </c>
      <c r="C3900" s="29" t="s">
        <v>1346</v>
      </c>
      <c r="D3900" s="29" t="s">
        <v>2461</v>
      </c>
      <c r="E3900" s="29" t="s">
        <v>1347</v>
      </c>
      <c r="F3900" s="29" t="s">
        <v>1348</v>
      </c>
      <c r="G3900" s="29" t="s">
        <v>1975</v>
      </c>
      <c r="H3900" s="30">
        <v>43958</v>
      </c>
      <c r="I3900" s="30">
        <v>46021</v>
      </c>
      <c r="J3900" s="30" t="s">
        <v>1921</v>
      </c>
      <c r="K3900" s="29" t="s">
        <v>2093</v>
      </c>
      <c r="L3900" s="29" t="s">
        <v>2094</v>
      </c>
      <c r="M3900" s="29" t="s">
        <v>2095</v>
      </c>
      <c r="N3900" s="29" t="s">
        <v>1988</v>
      </c>
      <c r="O3900" s="29" t="s">
        <v>1989</v>
      </c>
      <c r="P3900" s="29" t="s">
        <v>1981</v>
      </c>
      <c r="Q3900" s="29" t="s">
        <v>1982</v>
      </c>
      <c r="R3900" s="30">
        <v>45107</v>
      </c>
      <c r="S3900" s="30"/>
      <c r="T3900" s="30">
        <v>45229</v>
      </c>
      <c r="U3900" s="30"/>
      <c r="V3900" s="29" t="s">
        <v>1983</v>
      </c>
      <c r="W3900" s="29" t="s">
        <v>1984</v>
      </c>
      <c r="X3900" s="30">
        <v>45702</v>
      </c>
      <c r="Y3900" s="29" t="s">
        <v>1985</v>
      </c>
    </row>
    <row r="3901" spans="1:25" x14ac:dyDescent="0.25">
      <c r="A3901" s="28" t="s">
        <v>2090</v>
      </c>
      <c r="B3901" s="29" t="s">
        <v>2091</v>
      </c>
      <c r="C3901" s="29" t="s">
        <v>1346</v>
      </c>
      <c r="D3901" s="29" t="s">
        <v>2461</v>
      </c>
      <c r="E3901" s="29" t="s">
        <v>1347</v>
      </c>
      <c r="F3901" s="29" t="s">
        <v>1348</v>
      </c>
      <c r="G3901" s="29" t="s">
        <v>1975</v>
      </c>
      <c r="H3901" s="30">
        <v>43958</v>
      </c>
      <c r="I3901" s="30">
        <v>46021</v>
      </c>
      <c r="J3901" s="30" t="s">
        <v>1921</v>
      </c>
      <c r="K3901" s="29" t="s">
        <v>2093</v>
      </c>
      <c r="L3901" s="29" t="s">
        <v>2094</v>
      </c>
      <c r="M3901" s="29" t="s">
        <v>2095</v>
      </c>
      <c r="N3901" s="29" t="s">
        <v>1990</v>
      </c>
      <c r="O3901" s="29" t="s">
        <v>1991</v>
      </c>
      <c r="P3901" s="29" t="s">
        <v>1981</v>
      </c>
      <c r="Q3901" s="29" t="s">
        <v>1982</v>
      </c>
      <c r="R3901" s="30">
        <v>45231</v>
      </c>
      <c r="S3901" s="30"/>
      <c r="T3901" s="30">
        <v>45321</v>
      </c>
      <c r="U3901" s="30"/>
      <c r="V3901" s="29" t="s">
        <v>1983</v>
      </c>
      <c r="W3901" s="29" t="s">
        <v>1984</v>
      </c>
      <c r="X3901" s="30">
        <v>45702</v>
      </c>
      <c r="Y3901" s="29" t="s">
        <v>1985</v>
      </c>
    </row>
    <row r="3902" spans="1:25" x14ac:dyDescent="0.25">
      <c r="A3902" s="28" t="s">
        <v>2090</v>
      </c>
      <c r="B3902" s="29" t="s">
        <v>2091</v>
      </c>
      <c r="C3902" s="29" t="s">
        <v>1346</v>
      </c>
      <c r="D3902" s="29" t="s">
        <v>2461</v>
      </c>
      <c r="E3902" s="29" t="s">
        <v>1347</v>
      </c>
      <c r="F3902" s="29" t="s">
        <v>1348</v>
      </c>
      <c r="G3902" s="29" t="s">
        <v>1975</v>
      </c>
      <c r="H3902" s="30">
        <v>43958</v>
      </c>
      <c r="I3902" s="30">
        <v>46021</v>
      </c>
      <c r="J3902" s="30" t="s">
        <v>1921</v>
      </c>
      <c r="K3902" s="29" t="s">
        <v>2093</v>
      </c>
      <c r="L3902" s="29" t="s">
        <v>2094</v>
      </c>
      <c r="M3902" s="29" t="s">
        <v>2095</v>
      </c>
      <c r="N3902" s="29" t="s">
        <v>1992</v>
      </c>
      <c r="O3902" s="29" t="s">
        <v>1993</v>
      </c>
      <c r="P3902" s="29" t="s">
        <v>1981</v>
      </c>
      <c r="Q3902" s="29" t="s">
        <v>1982</v>
      </c>
      <c r="R3902" s="30">
        <v>45536</v>
      </c>
      <c r="S3902" s="30"/>
      <c r="T3902" s="30">
        <v>45960</v>
      </c>
      <c r="U3902" s="30"/>
      <c r="V3902" s="29" t="s">
        <v>1983</v>
      </c>
      <c r="W3902" s="29" t="s">
        <v>1984</v>
      </c>
      <c r="X3902" s="30">
        <v>45702</v>
      </c>
      <c r="Y3902" s="29" t="s">
        <v>1985</v>
      </c>
    </row>
    <row r="3903" spans="1:25" x14ac:dyDescent="0.25">
      <c r="A3903" s="28" t="s">
        <v>2090</v>
      </c>
      <c r="B3903" s="29" t="s">
        <v>2091</v>
      </c>
      <c r="C3903" s="29" t="s">
        <v>1346</v>
      </c>
      <c r="D3903" s="29" t="s">
        <v>2461</v>
      </c>
      <c r="E3903" s="29" t="s">
        <v>1347</v>
      </c>
      <c r="F3903" s="29" t="s">
        <v>1348</v>
      </c>
      <c r="G3903" s="29" t="s">
        <v>1975</v>
      </c>
      <c r="H3903" s="30">
        <v>43958</v>
      </c>
      <c r="I3903" s="30">
        <v>46021</v>
      </c>
      <c r="J3903" s="30" t="s">
        <v>1921</v>
      </c>
      <c r="K3903" s="29" t="s">
        <v>2093</v>
      </c>
      <c r="L3903" s="29" t="s">
        <v>2094</v>
      </c>
      <c r="M3903" s="29" t="s">
        <v>2095</v>
      </c>
      <c r="N3903" s="29" t="s">
        <v>1994</v>
      </c>
      <c r="O3903" s="29" t="s">
        <v>1995</v>
      </c>
      <c r="P3903" s="29" t="s">
        <v>1981</v>
      </c>
      <c r="Q3903" s="29" t="s">
        <v>1982</v>
      </c>
      <c r="R3903" s="30">
        <v>45976</v>
      </c>
      <c r="S3903" s="30"/>
      <c r="T3903" s="30">
        <v>45991</v>
      </c>
      <c r="U3903" s="30"/>
      <c r="V3903" s="29" t="s">
        <v>1983</v>
      </c>
      <c r="W3903" s="29" t="s">
        <v>1984</v>
      </c>
      <c r="X3903" s="30">
        <v>45702</v>
      </c>
      <c r="Y3903" s="29" t="s">
        <v>1985</v>
      </c>
    </row>
    <row r="3904" spans="1:25" x14ac:dyDescent="0.25">
      <c r="A3904" s="28" t="s">
        <v>2090</v>
      </c>
      <c r="B3904" s="29" t="s">
        <v>2091</v>
      </c>
      <c r="C3904" s="29" t="s">
        <v>1346</v>
      </c>
      <c r="D3904" s="29" t="s">
        <v>2461</v>
      </c>
      <c r="E3904" s="29" t="s">
        <v>1347</v>
      </c>
      <c r="F3904" s="29" t="s">
        <v>1348</v>
      </c>
      <c r="G3904" s="29" t="s">
        <v>1975</v>
      </c>
      <c r="H3904" s="30">
        <v>43958</v>
      </c>
      <c r="I3904" s="30">
        <v>46021</v>
      </c>
      <c r="J3904" s="30" t="s">
        <v>1921</v>
      </c>
      <c r="K3904" s="29" t="s">
        <v>2093</v>
      </c>
      <c r="L3904" s="29" t="s">
        <v>2094</v>
      </c>
      <c r="M3904" s="29" t="s">
        <v>2095</v>
      </c>
      <c r="N3904" s="29" t="s">
        <v>1996</v>
      </c>
      <c r="O3904" s="29" t="s">
        <v>1997</v>
      </c>
      <c r="P3904" s="29" t="s">
        <v>1981</v>
      </c>
      <c r="Q3904" s="29" t="s">
        <v>1982</v>
      </c>
      <c r="R3904" s="30">
        <v>45992</v>
      </c>
      <c r="S3904" s="30"/>
      <c r="T3904" s="30">
        <v>46021</v>
      </c>
      <c r="U3904" s="30"/>
      <c r="V3904" s="29" t="s">
        <v>1983</v>
      </c>
      <c r="W3904" s="29" t="s">
        <v>1984</v>
      </c>
      <c r="X3904" s="30">
        <v>45702</v>
      </c>
      <c r="Y3904" s="29" t="s">
        <v>1985</v>
      </c>
    </row>
    <row r="3905" spans="1:25" x14ac:dyDescent="0.25">
      <c r="A3905" s="28" t="s">
        <v>2090</v>
      </c>
      <c r="B3905" s="29" t="s">
        <v>2091</v>
      </c>
      <c r="C3905" s="29" t="s">
        <v>1376</v>
      </c>
      <c r="D3905" s="29" t="s">
        <v>2471</v>
      </c>
      <c r="E3905" s="29" t="s">
        <v>1377</v>
      </c>
      <c r="F3905" s="29" t="s">
        <v>1378</v>
      </c>
      <c r="G3905" s="29" t="s">
        <v>1975</v>
      </c>
      <c r="H3905" s="30">
        <v>43881</v>
      </c>
      <c r="I3905" s="30">
        <v>45656</v>
      </c>
      <c r="J3905" s="30" t="s">
        <v>1921</v>
      </c>
      <c r="K3905" s="29" t="s">
        <v>2093</v>
      </c>
      <c r="L3905" s="29" t="s">
        <v>2094</v>
      </c>
      <c r="M3905" s="29" t="s">
        <v>2095</v>
      </c>
      <c r="N3905" s="29" t="s">
        <v>1988</v>
      </c>
      <c r="O3905" s="29" t="s">
        <v>1989</v>
      </c>
      <c r="P3905" s="29" t="s">
        <v>1981</v>
      </c>
      <c r="Q3905" s="29" t="s">
        <v>1982</v>
      </c>
      <c r="R3905" s="30">
        <v>43881</v>
      </c>
      <c r="S3905" s="30">
        <v>43881</v>
      </c>
      <c r="T3905" s="30">
        <v>44195</v>
      </c>
      <c r="U3905" s="30">
        <v>44195</v>
      </c>
      <c r="V3905" s="29" t="s">
        <v>1983</v>
      </c>
      <c r="W3905" s="29" t="s">
        <v>1984</v>
      </c>
      <c r="X3905" s="30">
        <v>45702</v>
      </c>
      <c r="Y3905" s="29" t="s">
        <v>1985</v>
      </c>
    </row>
    <row r="3906" spans="1:25" x14ac:dyDescent="0.25">
      <c r="A3906" s="28" t="s">
        <v>2090</v>
      </c>
      <c r="B3906" s="29" t="s">
        <v>2091</v>
      </c>
      <c r="C3906" s="29" t="s">
        <v>1376</v>
      </c>
      <c r="D3906" s="29" t="s">
        <v>2471</v>
      </c>
      <c r="E3906" s="29" t="s">
        <v>1377</v>
      </c>
      <c r="F3906" s="29" t="s">
        <v>1378</v>
      </c>
      <c r="G3906" s="29" t="s">
        <v>1975</v>
      </c>
      <c r="H3906" s="30">
        <v>43881</v>
      </c>
      <c r="I3906" s="30">
        <v>45656</v>
      </c>
      <c r="J3906" s="30" t="s">
        <v>1921</v>
      </c>
      <c r="K3906" s="29" t="s">
        <v>2093</v>
      </c>
      <c r="L3906" s="29" t="s">
        <v>2094</v>
      </c>
      <c r="M3906" s="29" t="s">
        <v>2095</v>
      </c>
      <c r="N3906" s="29" t="s">
        <v>1990</v>
      </c>
      <c r="O3906" s="29" t="s">
        <v>1991</v>
      </c>
      <c r="P3906" s="29" t="s">
        <v>1981</v>
      </c>
      <c r="Q3906" s="29" t="s">
        <v>1982</v>
      </c>
      <c r="R3906" s="30">
        <v>44522</v>
      </c>
      <c r="S3906" s="30">
        <v>44522</v>
      </c>
      <c r="T3906" s="30">
        <v>44640</v>
      </c>
      <c r="U3906" s="30">
        <v>44640</v>
      </c>
      <c r="V3906" s="29" t="s">
        <v>1983</v>
      </c>
      <c r="W3906" s="29" t="s">
        <v>1984</v>
      </c>
      <c r="X3906" s="30">
        <v>45702</v>
      </c>
      <c r="Y3906" s="29" t="s">
        <v>1985</v>
      </c>
    </row>
    <row r="3907" spans="1:25" x14ac:dyDescent="0.25">
      <c r="A3907" s="28" t="s">
        <v>2090</v>
      </c>
      <c r="B3907" s="29" t="s">
        <v>2091</v>
      </c>
      <c r="C3907" s="29" t="s">
        <v>1376</v>
      </c>
      <c r="D3907" s="29" t="s">
        <v>2471</v>
      </c>
      <c r="E3907" s="29" t="s">
        <v>1377</v>
      </c>
      <c r="F3907" s="29" t="s">
        <v>1378</v>
      </c>
      <c r="G3907" s="29" t="s">
        <v>1975</v>
      </c>
      <c r="H3907" s="30">
        <v>43881</v>
      </c>
      <c r="I3907" s="30">
        <v>45656</v>
      </c>
      <c r="J3907" s="30" t="s">
        <v>1921</v>
      </c>
      <c r="K3907" s="29" t="s">
        <v>2093</v>
      </c>
      <c r="L3907" s="29" t="s">
        <v>2094</v>
      </c>
      <c r="M3907" s="29" t="s">
        <v>2095</v>
      </c>
      <c r="N3907" s="29" t="s">
        <v>1992</v>
      </c>
      <c r="O3907" s="29" t="s">
        <v>1993</v>
      </c>
      <c r="P3907" s="29" t="s">
        <v>1981</v>
      </c>
      <c r="Q3907" s="29" t="s">
        <v>1982</v>
      </c>
      <c r="R3907" s="30">
        <v>44642</v>
      </c>
      <c r="S3907" s="30">
        <v>44642</v>
      </c>
      <c r="T3907" s="30">
        <v>45182</v>
      </c>
      <c r="U3907" s="30"/>
      <c r="V3907" s="29" t="s">
        <v>1983</v>
      </c>
      <c r="W3907" s="29" t="s">
        <v>1984</v>
      </c>
      <c r="X3907" s="30">
        <v>45702</v>
      </c>
      <c r="Y3907" s="29" t="s">
        <v>1985</v>
      </c>
    </row>
    <row r="3908" spans="1:25" x14ac:dyDescent="0.25">
      <c r="A3908" s="28" t="s">
        <v>2090</v>
      </c>
      <c r="B3908" s="29" t="s">
        <v>2091</v>
      </c>
      <c r="C3908" s="29" t="s">
        <v>1376</v>
      </c>
      <c r="D3908" s="29" t="s">
        <v>2471</v>
      </c>
      <c r="E3908" s="29" t="s">
        <v>1377</v>
      </c>
      <c r="F3908" s="29" t="s">
        <v>1378</v>
      </c>
      <c r="G3908" s="29" t="s">
        <v>1975</v>
      </c>
      <c r="H3908" s="30">
        <v>43881</v>
      </c>
      <c r="I3908" s="30">
        <v>45656</v>
      </c>
      <c r="J3908" s="30" t="s">
        <v>1921</v>
      </c>
      <c r="K3908" s="29" t="s">
        <v>2093</v>
      </c>
      <c r="L3908" s="29" t="s">
        <v>2094</v>
      </c>
      <c r="M3908" s="29" t="s">
        <v>2095</v>
      </c>
      <c r="N3908" s="29" t="s">
        <v>1994</v>
      </c>
      <c r="O3908" s="29" t="s">
        <v>1995</v>
      </c>
      <c r="P3908" s="29" t="s">
        <v>1981</v>
      </c>
      <c r="Q3908" s="29" t="s">
        <v>1982</v>
      </c>
      <c r="R3908" s="30">
        <v>45292</v>
      </c>
      <c r="S3908" s="30"/>
      <c r="T3908" s="30">
        <v>45656</v>
      </c>
      <c r="U3908" s="30"/>
      <c r="V3908" s="29" t="s">
        <v>1983</v>
      </c>
      <c r="W3908" s="29" t="s">
        <v>1984</v>
      </c>
      <c r="X3908" s="30">
        <v>45702</v>
      </c>
      <c r="Y3908" s="29" t="s">
        <v>1985</v>
      </c>
    </row>
    <row r="3909" spans="1:25" x14ac:dyDescent="0.25">
      <c r="A3909" s="28" t="s">
        <v>2090</v>
      </c>
      <c r="B3909" s="29" t="s">
        <v>2091</v>
      </c>
      <c r="C3909" s="29" t="s">
        <v>1376</v>
      </c>
      <c r="D3909" s="29" t="s">
        <v>2471</v>
      </c>
      <c r="E3909" s="29" t="s">
        <v>1377</v>
      </c>
      <c r="F3909" s="29" t="s">
        <v>1378</v>
      </c>
      <c r="G3909" s="29" t="s">
        <v>1975</v>
      </c>
      <c r="H3909" s="30">
        <v>43881</v>
      </c>
      <c r="I3909" s="30">
        <v>45656</v>
      </c>
      <c r="J3909" s="30" t="s">
        <v>1921</v>
      </c>
      <c r="K3909" s="29" t="s">
        <v>2093</v>
      </c>
      <c r="L3909" s="29" t="s">
        <v>2094</v>
      </c>
      <c r="M3909" s="29" t="s">
        <v>2095</v>
      </c>
      <c r="N3909" s="29" t="s">
        <v>1996</v>
      </c>
      <c r="O3909" s="29" t="s">
        <v>1997</v>
      </c>
      <c r="P3909" s="29" t="s">
        <v>1981</v>
      </c>
      <c r="Q3909" s="29" t="s">
        <v>1982</v>
      </c>
      <c r="R3909" s="30">
        <v>45566</v>
      </c>
      <c r="S3909" s="30"/>
      <c r="T3909" s="30">
        <v>45656</v>
      </c>
      <c r="U3909" s="30"/>
      <c r="V3909" s="29" t="s">
        <v>1983</v>
      </c>
      <c r="W3909" s="29" t="s">
        <v>1984</v>
      </c>
      <c r="X3909" s="30">
        <v>45702</v>
      </c>
      <c r="Y3909" s="29" t="s">
        <v>1985</v>
      </c>
    </row>
    <row r="3910" spans="1:25" x14ac:dyDescent="0.25">
      <c r="A3910" s="28" t="s">
        <v>2090</v>
      </c>
      <c r="B3910" s="29" t="s">
        <v>2091</v>
      </c>
      <c r="C3910" s="29" t="s">
        <v>1344</v>
      </c>
      <c r="D3910" s="29" t="s">
        <v>2460</v>
      </c>
      <c r="E3910" s="29" t="s">
        <v>1342</v>
      </c>
      <c r="F3910" s="29" t="s">
        <v>1345</v>
      </c>
      <c r="G3910" s="29" t="s">
        <v>1975</v>
      </c>
      <c r="H3910" s="30">
        <v>43990</v>
      </c>
      <c r="I3910" s="30">
        <v>46022</v>
      </c>
      <c r="J3910" s="30" t="s">
        <v>1921</v>
      </c>
      <c r="K3910" s="29" t="s">
        <v>2093</v>
      </c>
      <c r="L3910" s="29" t="s">
        <v>2094</v>
      </c>
      <c r="M3910" s="29" t="s">
        <v>2095</v>
      </c>
      <c r="N3910" s="29" t="s">
        <v>1979</v>
      </c>
      <c r="O3910" s="29" t="s">
        <v>1980</v>
      </c>
      <c r="P3910" s="29" t="s">
        <v>1981</v>
      </c>
      <c r="Q3910" s="29" t="s">
        <v>1982</v>
      </c>
      <c r="R3910" s="30">
        <v>43990</v>
      </c>
      <c r="S3910" s="30">
        <v>43990</v>
      </c>
      <c r="T3910" s="30">
        <v>44123</v>
      </c>
      <c r="U3910" s="30">
        <v>44123</v>
      </c>
      <c r="V3910" s="29" t="s">
        <v>1983</v>
      </c>
      <c r="W3910" s="29" t="s">
        <v>1984</v>
      </c>
      <c r="X3910" s="30">
        <v>45702</v>
      </c>
      <c r="Y3910" s="29" t="s">
        <v>1985</v>
      </c>
    </row>
    <row r="3911" spans="1:25" x14ac:dyDescent="0.25">
      <c r="A3911" s="28" t="s">
        <v>2090</v>
      </c>
      <c r="B3911" s="29" t="s">
        <v>2091</v>
      </c>
      <c r="C3911" s="29" t="s">
        <v>1344</v>
      </c>
      <c r="D3911" s="29" t="s">
        <v>2460</v>
      </c>
      <c r="E3911" s="29" t="s">
        <v>1342</v>
      </c>
      <c r="F3911" s="29" t="s">
        <v>1345</v>
      </c>
      <c r="G3911" s="29" t="s">
        <v>1975</v>
      </c>
      <c r="H3911" s="30">
        <v>43990</v>
      </c>
      <c r="I3911" s="30">
        <v>46022</v>
      </c>
      <c r="J3911" s="30" t="s">
        <v>1921</v>
      </c>
      <c r="K3911" s="29" t="s">
        <v>2093</v>
      </c>
      <c r="L3911" s="29" t="s">
        <v>2094</v>
      </c>
      <c r="M3911" s="29" t="s">
        <v>2095</v>
      </c>
      <c r="N3911" s="29" t="s">
        <v>1986</v>
      </c>
      <c r="O3911" s="29" t="s">
        <v>1987</v>
      </c>
      <c r="P3911" s="29" t="s">
        <v>1981</v>
      </c>
      <c r="Q3911" s="29" t="s">
        <v>1982</v>
      </c>
      <c r="R3911" s="30">
        <v>43990</v>
      </c>
      <c r="S3911" s="30">
        <v>43990</v>
      </c>
      <c r="T3911" s="30">
        <v>44853</v>
      </c>
      <c r="U3911" s="30">
        <v>44123</v>
      </c>
      <c r="V3911" s="29" t="s">
        <v>1983</v>
      </c>
      <c r="W3911" s="29" t="s">
        <v>1984</v>
      </c>
      <c r="X3911" s="30">
        <v>45702</v>
      </c>
      <c r="Y3911" s="29" t="s">
        <v>1985</v>
      </c>
    </row>
    <row r="3912" spans="1:25" x14ac:dyDescent="0.25">
      <c r="A3912" s="28" t="s">
        <v>2090</v>
      </c>
      <c r="B3912" s="29" t="s">
        <v>2091</v>
      </c>
      <c r="C3912" s="29" t="s">
        <v>1344</v>
      </c>
      <c r="D3912" s="29" t="s">
        <v>2460</v>
      </c>
      <c r="E3912" s="29" t="s">
        <v>1342</v>
      </c>
      <c r="F3912" s="29" t="s">
        <v>1345</v>
      </c>
      <c r="G3912" s="29" t="s">
        <v>1975</v>
      </c>
      <c r="H3912" s="30">
        <v>43990</v>
      </c>
      <c r="I3912" s="30">
        <v>46022</v>
      </c>
      <c r="J3912" s="30" t="s">
        <v>1921</v>
      </c>
      <c r="K3912" s="29" t="s">
        <v>2093</v>
      </c>
      <c r="L3912" s="29" t="s">
        <v>2094</v>
      </c>
      <c r="M3912" s="29" t="s">
        <v>2095</v>
      </c>
      <c r="N3912" s="29" t="s">
        <v>1988</v>
      </c>
      <c r="O3912" s="29" t="s">
        <v>1989</v>
      </c>
      <c r="P3912" s="29" t="s">
        <v>1981</v>
      </c>
      <c r="Q3912" s="29" t="s">
        <v>1982</v>
      </c>
      <c r="R3912" s="30">
        <v>44720</v>
      </c>
      <c r="S3912" s="30">
        <v>44720</v>
      </c>
      <c r="T3912" s="30">
        <v>45233</v>
      </c>
      <c r="U3912" s="30">
        <v>45233</v>
      </c>
      <c r="V3912" s="29" t="s">
        <v>1983</v>
      </c>
      <c r="W3912" s="29" t="s">
        <v>1984</v>
      </c>
      <c r="X3912" s="30">
        <v>45702</v>
      </c>
      <c r="Y3912" s="29" t="s">
        <v>1985</v>
      </c>
    </row>
    <row r="3913" spans="1:25" x14ac:dyDescent="0.25">
      <c r="A3913" s="28" t="s">
        <v>2090</v>
      </c>
      <c r="B3913" s="29" t="s">
        <v>2091</v>
      </c>
      <c r="C3913" s="29" t="s">
        <v>1344</v>
      </c>
      <c r="D3913" s="29" t="s">
        <v>2460</v>
      </c>
      <c r="E3913" s="29" t="s">
        <v>1342</v>
      </c>
      <c r="F3913" s="29" t="s">
        <v>1345</v>
      </c>
      <c r="G3913" s="29" t="s">
        <v>1975</v>
      </c>
      <c r="H3913" s="30">
        <v>43990</v>
      </c>
      <c r="I3913" s="30">
        <v>46022</v>
      </c>
      <c r="J3913" s="30" t="s">
        <v>1921</v>
      </c>
      <c r="K3913" s="29" t="s">
        <v>2093</v>
      </c>
      <c r="L3913" s="29" t="s">
        <v>2094</v>
      </c>
      <c r="M3913" s="29" t="s">
        <v>2095</v>
      </c>
      <c r="N3913" s="29" t="s">
        <v>1990</v>
      </c>
      <c r="O3913" s="29" t="s">
        <v>1991</v>
      </c>
      <c r="P3913" s="29" t="s">
        <v>1981</v>
      </c>
      <c r="Q3913" s="29" t="s">
        <v>1982</v>
      </c>
      <c r="R3913" s="30">
        <v>45336</v>
      </c>
      <c r="S3913" s="30">
        <v>45336</v>
      </c>
      <c r="T3913" s="30">
        <v>45535</v>
      </c>
      <c r="U3913" s="30"/>
      <c r="V3913" s="29" t="s">
        <v>1983</v>
      </c>
      <c r="W3913" s="29" t="s">
        <v>1984</v>
      </c>
      <c r="X3913" s="30">
        <v>45702</v>
      </c>
      <c r="Y3913" s="29" t="s">
        <v>1985</v>
      </c>
    </row>
    <row r="3914" spans="1:25" x14ac:dyDescent="0.25">
      <c r="A3914" s="28" t="s">
        <v>2090</v>
      </c>
      <c r="B3914" s="29" t="s">
        <v>2091</v>
      </c>
      <c r="C3914" s="29" t="s">
        <v>1344</v>
      </c>
      <c r="D3914" s="29" t="s">
        <v>2460</v>
      </c>
      <c r="E3914" s="29" t="s">
        <v>1342</v>
      </c>
      <c r="F3914" s="29" t="s">
        <v>1345</v>
      </c>
      <c r="G3914" s="29" t="s">
        <v>1975</v>
      </c>
      <c r="H3914" s="30">
        <v>43990</v>
      </c>
      <c r="I3914" s="30">
        <v>46022</v>
      </c>
      <c r="J3914" s="30" t="s">
        <v>1921</v>
      </c>
      <c r="K3914" s="29" t="s">
        <v>2093</v>
      </c>
      <c r="L3914" s="29" t="s">
        <v>2094</v>
      </c>
      <c r="M3914" s="29" t="s">
        <v>2095</v>
      </c>
      <c r="N3914" s="29" t="s">
        <v>1992</v>
      </c>
      <c r="O3914" s="29" t="s">
        <v>1993</v>
      </c>
      <c r="P3914" s="29" t="s">
        <v>1981</v>
      </c>
      <c r="Q3914" s="29" t="s">
        <v>1982</v>
      </c>
      <c r="R3914" s="30">
        <v>45596</v>
      </c>
      <c r="S3914" s="30"/>
      <c r="T3914" s="30">
        <v>45955</v>
      </c>
      <c r="U3914" s="30"/>
      <c r="V3914" s="29" t="s">
        <v>1983</v>
      </c>
      <c r="W3914" s="29" t="s">
        <v>1984</v>
      </c>
      <c r="X3914" s="30">
        <v>45702</v>
      </c>
      <c r="Y3914" s="29" t="s">
        <v>1985</v>
      </c>
    </row>
    <row r="3915" spans="1:25" x14ac:dyDescent="0.25">
      <c r="A3915" s="28" t="s">
        <v>2090</v>
      </c>
      <c r="B3915" s="29" t="s">
        <v>2091</v>
      </c>
      <c r="C3915" s="29" t="s">
        <v>1344</v>
      </c>
      <c r="D3915" s="29" t="s">
        <v>2460</v>
      </c>
      <c r="E3915" s="29" t="s">
        <v>1342</v>
      </c>
      <c r="F3915" s="29" t="s">
        <v>1345</v>
      </c>
      <c r="G3915" s="29" t="s">
        <v>1975</v>
      </c>
      <c r="H3915" s="30">
        <v>43990</v>
      </c>
      <c r="I3915" s="30">
        <v>46022</v>
      </c>
      <c r="J3915" s="30" t="s">
        <v>1921</v>
      </c>
      <c r="K3915" s="29" t="s">
        <v>2093</v>
      </c>
      <c r="L3915" s="29" t="s">
        <v>2094</v>
      </c>
      <c r="M3915" s="29" t="s">
        <v>2095</v>
      </c>
      <c r="N3915" s="29" t="s">
        <v>1994</v>
      </c>
      <c r="O3915" s="29" t="s">
        <v>1995</v>
      </c>
      <c r="P3915" s="29" t="s">
        <v>1981</v>
      </c>
      <c r="Q3915" s="29" t="s">
        <v>1982</v>
      </c>
      <c r="R3915" s="30">
        <v>45960</v>
      </c>
      <c r="S3915" s="30"/>
      <c r="T3915" s="30">
        <v>45961</v>
      </c>
      <c r="U3915" s="30"/>
      <c r="V3915" s="29" t="s">
        <v>1983</v>
      </c>
      <c r="W3915" s="29" t="s">
        <v>1984</v>
      </c>
      <c r="X3915" s="30">
        <v>45702</v>
      </c>
      <c r="Y3915" s="29" t="s">
        <v>1985</v>
      </c>
    </row>
    <row r="3916" spans="1:25" x14ac:dyDescent="0.25">
      <c r="A3916" s="28" t="s">
        <v>2090</v>
      </c>
      <c r="B3916" s="29" t="s">
        <v>2091</v>
      </c>
      <c r="C3916" s="29" t="s">
        <v>1344</v>
      </c>
      <c r="D3916" s="29" t="s">
        <v>2460</v>
      </c>
      <c r="E3916" s="29" t="s">
        <v>1342</v>
      </c>
      <c r="F3916" s="29" t="s">
        <v>1345</v>
      </c>
      <c r="G3916" s="29" t="s">
        <v>1975</v>
      </c>
      <c r="H3916" s="30">
        <v>43990</v>
      </c>
      <c r="I3916" s="30">
        <v>46022</v>
      </c>
      <c r="J3916" s="30" t="s">
        <v>1921</v>
      </c>
      <c r="K3916" s="29" t="s">
        <v>2093</v>
      </c>
      <c r="L3916" s="29" t="s">
        <v>2094</v>
      </c>
      <c r="M3916" s="29" t="s">
        <v>2095</v>
      </c>
      <c r="N3916" s="29" t="s">
        <v>1996</v>
      </c>
      <c r="O3916" s="29" t="s">
        <v>1997</v>
      </c>
      <c r="P3916" s="29" t="s">
        <v>1981</v>
      </c>
      <c r="Q3916" s="29" t="s">
        <v>1982</v>
      </c>
      <c r="R3916" s="30">
        <v>45963</v>
      </c>
      <c r="S3916" s="30"/>
      <c r="T3916" s="30">
        <v>45991</v>
      </c>
      <c r="U3916" s="30"/>
      <c r="V3916" s="29" t="s">
        <v>1983</v>
      </c>
      <c r="W3916" s="29" t="s">
        <v>1984</v>
      </c>
      <c r="X3916" s="30">
        <v>45702</v>
      </c>
      <c r="Y3916" s="29" t="s">
        <v>1985</v>
      </c>
    </row>
    <row r="3917" spans="1:25" x14ac:dyDescent="0.25">
      <c r="A3917" s="28" t="s">
        <v>2090</v>
      </c>
      <c r="B3917" s="29" t="s">
        <v>2091</v>
      </c>
      <c r="C3917" s="29" t="s">
        <v>1379</v>
      </c>
      <c r="D3917" s="29" t="s">
        <v>2472</v>
      </c>
      <c r="E3917" s="29" t="s">
        <v>1377</v>
      </c>
      <c r="F3917" s="29" t="s">
        <v>1378</v>
      </c>
      <c r="G3917" s="29" t="s">
        <v>1975</v>
      </c>
      <c r="H3917" s="30">
        <v>43881</v>
      </c>
      <c r="I3917" s="30">
        <v>45656</v>
      </c>
      <c r="J3917" s="30" t="s">
        <v>1921</v>
      </c>
      <c r="K3917" s="29" t="s">
        <v>2093</v>
      </c>
      <c r="L3917" s="29" t="s">
        <v>2094</v>
      </c>
      <c r="M3917" s="29" t="s">
        <v>2095</v>
      </c>
      <c r="N3917" s="29" t="s">
        <v>1988</v>
      </c>
      <c r="O3917" s="29" t="s">
        <v>1989</v>
      </c>
      <c r="P3917" s="29" t="s">
        <v>1981</v>
      </c>
      <c r="Q3917" s="29" t="s">
        <v>1982</v>
      </c>
      <c r="R3917" s="30">
        <v>43881</v>
      </c>
      <c r="S3917" s="30">
        <v>43881</v>
      </c>
      <c r="T3917" s="30">
        <v>44195</v>
      </c>
      <c r="U3917" s="30">
        <v>44196</v>
      </c>
      <c r="V3917" s="29" t="s">
        <v>1983</v>
      </c>
      <c r="W3917" s="29" t="s">
        <v>1984</v>
      </c>
      <c r="X3917" s="30">
        <v>45702</v>
      </c>
      <c r="Y3917" s="29" t="s">
        <v>1985</v>
      </c>
    </row>
    <row r="3918" spans="1:25" x14ac:dyDescent="0.25">
      <c r="A3918" s="28" t="s">
        <v>2090</v>
      </c>
      <c r="B3918" s="29" t="s">
        <v>2091</v>
      </c>
      <c r="C3918" s="29" t="s">
        <v>1379</v>
      </c>
      <c r="D3918" s="29" t="s">
        <v>2472</v>
      </c>
      <c r="E3918" s="29" t="s">
        <v>1377</v>
      </c>
      <c r="F3918" s="29" t="s">
        <v>1378</v>
      </c>
      <c r="G3918" s="29" t="s">
        <v>1975</v>
      </c>
      <c r="H3918" s="30">
        <v>43881</v>
      </c>
      <c r="I3918" s="30">
        <v>45656</v>
      </c>
      <c r="J3918" s="30" t="s">
        <v>1921</v>
      </c>
      <c r="K3918" s="29" t="s">
        <v>2093</v>
      </c>
      <c r="L3918" s="29" t="s">
        <v>2094</v>
      </c>
      <c r="M3918" s="29" t="s">
        <v>2095</v>
      </c>
      <c r="N3918" s="29" t="s">
        <v>1990</v>
      </c>
      <c r="O3918" s="29" t="s">
        <v>1991</v>
      </c>
      <c r="P3918" s="29" t="s">
        <v>1981</v>
      </c>
      <c r="Q3918" s="29" t="s">
        <v>1982</v>
      </c>
      <c r="R3918" s="30">
        <v>44720</v>
      </c>
      <c r="S3918" s="30">
        <v>44720</v>
      </c>
      <c r="T3918" s="30">
        <v>44835</v>
      </c>
      <c r="U3918" s="30">
        <v>44834</v>
      </c>
      <c r="V3918" s="29" t="s">
        <v>1983</v>
      </c>
      <c r="W3918" s="29" t="s">
        <v>1984</v>
      </c>
      <c r="X3918" s="30">
        <v>45702</v>
      </c>
      <c r="Y3918" s="29" t="s">
        <v>1985</v>
      </c>
    </row>
    <row r="3919" spans="1:25" x14ac:dyDescent="0.25">
      <c r="A3919" s="28" t="s">
        <v>2090</v>
      </c>
      <c r="B3919" s="29" t="s">
        <v>2091</v>
      </c>
      <c r="C3919" s="29" t="s">
        <v>1379</v>
      </c>
      <c r="D3919" s="29" t="s">
        <v>2472</v>
      </c>
      <c r="E3919" s="29" t="s">
        <v>1377</v>
      </c>
      <c r="F3919" s="29" t="s">
        <v>1378</v>
      </c>
      <c r="G3919" s="29" t="s">
        <v>1975</v>
      </c>
      <c r="H3919" s="30">
        <v>43881</v>
      </c>
      <c r="I3919" s="30">
        <v>45656</v>
      </c>
      <c r="J3919" s="30" t="s">
        <v>1921</v>
      </c>
      <c r="K3919" s="29" t="s">
        <v>2093</v>
      </c>
      <c r="L3919" s="29" t="s">
        <v>2094</v>
      </c>
      <c r="M3919" s="29" t="s">
        <v>2095</v>
      </c>
      <c r="N3919" s="29" t="s">
        <v>1992</v>
      </c>
      <c r="O3919" s="29" t="s">
        <v>1993</v>
      </c>
      <c r="P3919" s="29" t="s">
        <v>1981</v>
      </c>
      <c r="Q3919" s="29" t="s">
        <v>1982</v>
      </c>
      <c r="R3919" s="30">
        <v>44844</v>
      </c>
      <c r="S3919" s="30">
        <v>44844</v>
      </c>
      <c r="T3919" s="30">
        <v>45384</v>
      </c>
      <c r="U3919" s="30"/>
      <c r="V3919" s="29" t="s">
        <v>1983</v>
      </c>
      <c r="W3919" s="29" t="s">
        <v>1984</v>
      </c>
      <c r="X3919" s="30">
        <v>45702</v>
      </c>
      <c r="Y3919" s="29" t="s">
        <v>1985</v>
      </c>
    </row>
    <row r="3920" spans="1:25" x14ac:dyDescent="0.25">
      <c r="A3920" s="28" t="s">
        <v>2090</v>
      </c>
      <c r="B3920" s="29" t="s">
        <v>2091</v>
      </c>
      <c r="C3920" s="29" t="s">
        <v>1379</v>
      </c>
      <c r="D3920" s="29" t="s">
        <v>2472</v>
      </c>
      <c r="E3920" s="29" t="s">
        <v>1377</v>
      </c>
      <c r="F3920" s="29" t="s">
        <v>1378</v>
      </c>
      <c r="G3920" s="29" t="s">
        <v>1975</v>
      </c>
      <c r="H3920" s="30">
        <v>43881</v>
      </c>
      <c r="I3920" s="30">
        <v>45656</v>
      </c>
      <c r="J3920" s="30" t="s">
        <v>1921</v>
      </c>
      <c r="K3920" s="29" t="s">
        <v>2093</v>
      </c>
      <c r="L3920" s="29" t="s">
        <v>2094</v>
      </c>
      <c r="M3920" s="29" t="s">
        <v>2095</v>
      </c>
      <c r="N3920" s="29" t="s">
        <v>1994</v>
      </c>
      <c r="O3920" s="29" t="s">
        <v>1995</v>
      </c>
      <c r="P3920" s="29" t="s">
        <v>1981</v>
      </c>
      <c r="Q3920" s="29" t="s">
        <v>1982</v>
      </c>
      <c r="R3920" s="30">
        <v>45505</v>
      </c>
      <c r="S3920" s="30"/>
      <c r="T3920" s="30">
        <v>45656</v>
      </c>
      <c r="U3920" s="30"/>
      <c r="V3920" s="29" t="s">
        <v>1983</v>
      </c>
      <c r="W3920" s="29" t="s">
        <v>1984</v>
      </c>
      <c r="X3920" s="30">
        <v>45702</v>
      </c>
      <c r="Y3920" s="29" t="s">
        <v>1985</v>
      </c>
    </row>
    <row r="3921" spans="1:25" x14ac:dyDescent="0.25">
      <c r="A3921" s="28" t="s">
        <v>2090</v>
      </c>
      <c r="B3921" s="29" t="s">
        <v>2091</v>
      </c>
      <c r="C3921" s="29" t="s">
        <v>1379</v>
      </c>
      <c r="D3921" s="29" t="s">
        <v>2472</v>
      </c>
      <c r="E3921" s="29" t="s">
        <v>1377</v>
      </c>
      <c r="F3921" s="29" t="s">
        <v>1378</v>
      </c>
      <c r="G3921" s="29" t="s">
        <v>1975</v>
      </c>
      <c r="H3921" s="30">
        <v>43881</v>
      </c>
      <c r="I3921" s="30">
        <v>45656</v>
      </c>
      <c r="J3921" s="30" t="s">
        <v>1921</v>
      </c>
      <c r="K3921" s="29" t="s">
        <v>2093</v>
      </c>
      <c r="L3921" s="29" t="s">
        <v>2094</v>
      </c>
      <c r="M3921" s="29" t="s">
        <v>2095</v>
      </c>
      <c r="N3921" s="29" t="s">
        <v>1996</v>
      </c>
      <c r="O3921" s="29" t="s">
        <v>1997</v>
      </c>
      <c r="P3921" s="29" t="s">
        <v>1981</v>
      </c>
      <c r="Q3921" s="29" t="s">
        <v>1982</v>
      </c>
      <c r="R3921" s="30">
        <v>45505</v>
      </c>
      <c r="S3921" s="30"/>
      <c r="T3921" s="30">
        <v>45656</v>
      </c>
      <c r="U3921" s="30"/>
      <c r="V3921" s="29" t="s">
        <v>1983</v>
      </c>
      <c r="W3921" s="29" t="s">
        <v>1984</v>
      </c>
      <c r="X3921" s="30">
        <v>45702</v>
      </c>
      <c r="Y3921" s="29" t="s">
        <v>1985</v>
      </c>
    </row>
    <row r="3922" spans="1:25" x14ac:dyDescent="0.25">
      <c r="A3922" s="28" t="s">
        <v>2090</v>
      </c>
      <c r="B3922" s="29" t="s">
        <v>2091</v>
      </c>
      <c r="C3922" s="29" t="s">
        <v>1396</v>
      </c>
      <c r="D3922" s="29" t="s">
        <v>2479</v>
      </c>
      <c r="E3922" s="29" t="s">
        <v>1397</v>
      </c>
      <c r="F3922" s="29" t="s">
        <v>2708</v>
      </c>
      <c r="G3922" s="29" t="s">
        <v>1975</v>
      </c>
      <c r="H3922" s="30">
        <v>45659</v>
      </c>
      <c r="I3922" s="30">
        <v>45992</v>
      </c>
      <c r="J3922" s="30" t="s">
        <v>1921</v>
      </c>
      <c r="K3922" s="29" t="s">
        <v>2093</v>
      </c>
      <c r="L3922" s="29" t="s">
        <v>2094</v>
      </c>
      <c r="M3922" s="29" t="s">
        <v>2095</v>
      </c>
      <c r="N3922" s="29" t="s">
        <v>1979</v>
      </c>
      <c r="O3922" s="29" t="s">
        <v>1980</v>
      </c>
      <c r="P3922" s="29" t="s">
        <v>1981</v>
      </c>
      <c r="Q3922" s="29" t="s">
        <v>1982</v>
      </c>
      <c r="R3922" s="30">
        <v>45659</v>
      </c>
      <c r="S3922" s="30"/>
      <c r="T3922" s="30">
        <v>45688</v>
      </c>
      <c r="U3922" s="30"/>
      <c r="V3922" s="29" t="s">
        <v>1983</v>
      </c>
      <c r="W3922" s="29" t="s">
        <v>1984</v>
      </c>
      <c r="X3922" s="30">
        <v>45702</v>
      </c>
      <c r="Y3922" s="29" t="s">
        <v>33</v>
      </c>
    </row>
    <row r="3923" spans="1:25" x14ac:dyDescent="0.25">
      <c r="A3923" s="28" t="s">
        <v>2090</v>
      </c>
      <c r="B3923" s="29" t="s">
        <v>2091</v>
      </c>
      <c r="C3923" s="29" t="s">
        <v>1396</v>
      </c>
      <c r="D3923" s="29" t="s">
        <v>2479</v>
      </c>
      <c r="E3923" s="29" t="s">
        <v>1397</v>
      </c>
      <c r="F3923" s="29" t="s">
        <v>2708</v>
      </c>
      <c r="G3923" s="29" t="s">
        <v>1975</v>
      </c>
      <c r="H3923" s="30">
        <v>45659</v>
      </c>
      <c r="I3923" s="30">
        <v>45992</v>
      </c>
      <c r="J3923" s="30" t="s">
        <v>1921</v>
      </c>
      <c r="K3923" s="29" t="s">
        <v>2093</v>
      </c>
      <c r="L3923" s="29" t="s">
        <v>2094</v>
      </c>
      <c r="M3923" s="29" t="s">
        <v>2095</v>
      </c>
      <c r="N3923" s="29" t="s">
        <v>1988</v>
      </c>
      <c r="O3923" s="29" t="s">
        <v>1989</v>
      </c>
      <c r="P3923" s="29" t="s">
        <v>1981</v>
      </c>
      <c r="Q3923" s="29" t="s">
        <v>1982</v>
      </c>
      <c r="R3923" s="30">
        <v>45689</v>
      </c>
      <c r="S3923" s="30"/>
      <c r="T3923" s="30">
        <v>45777</v>
      </c>
      <c r="U3923" s="30"/>
      <c r="V3923" s="29" t="s">
        <v>1983</v>
      </c>
      <c r="W3923" s="29" t="s">
        <v>1984</v>
      </c>
      <c r="X3923" s="30">
        <v>45702</v>
      </c>
      <c r="Y3923" s="29" t="s">
        <v>33</v>
      </c>
    </row>
    <row r="3924" spans="1:25" x14ac:dyDescent="0.25">
      <c r="A3924" s="28" t="s">
        <v>2090</v>
      </c>
      <c r="B3924" s="29" t="s">
        <v>2091</v>
      </c>
      <c r="C3924" s="29" t="s">
        <v>1396</v>
      </c>
      <c r="D3924" s="29" t="s">
        <v>2479</v>
      </c>
      <c r="E3924" s="29" t="s">
        <v>1397</v>
      </c>
      <c r="F3924" s="29" t="s">
        <v>2708</v>
      </c>
      <c r="G3924" s="29" t="s">
        <v>1975</v>
      </c>
      <c r="H3924" s="30">
        <v>45659</v>
      </c>
      <c r="I3924" s="30">
        <v>45992</v>
      </c>
      <c r="J3924" s="30" t="s">
        <v>1921</v>
      </c>
      <c r="K3924" s="29" t="s">
        <v>2093</v>
      </c>
      <c r="L3924" s="29" t="s">
        <v>2094</v>
      </c>
      <c r="M3924" s="29" t="s">
        <v>2095</v>
      </c>
      <c r="N3924" s="29" t="s">
        <v>1990</v>
      </c>
      <c r="O3924" s="29" t="s">
        <v>1991</v>
      </c>
      <c r="P3924" s="29" t="s">
        <v>1981</v>
      </c>
      <c r="Q3924" s="29" t="s">
        <v>1982</v>
      </c>
      <c r="R3924" s="30">
        <v>45778</v>
      </c>
      <c r="S3924" s="30"/>
      <c r="T3924" s="30">
        <v>45808</v>
      </c>
      <c r="U3924" s="30"/>
      <c r="V3924" s="29" t="s">
        <v>1983</v>
      </c>
      <c r="W3924" s="29" t="s">
        <v>1984</v>
      </c>
      <c r="X3924" s="30">
        <v>45702</v>
      </c>
      <c r="Y3924" s="29" t="s">
        <v>33</v>
      </c>
    </row>
    <row r="3925" spans="1:25" x14ac:dyDescent="0.25">
      <c r="A3925" s="28" t="s">
        <v>2090</v>
      </c>
      <c r="B3925" s="29" t="s">
        <v>2091</v>
      </c>
      <c r="C3925" s="29" t="s">
        <v>1396</v>
      </c>
      <c r="D3925" s="29" t="s">
        <v>2479</v>
      </c>
      <c r="E3925" s="29" t="s">
        <v>1397</v>
      </c>
      <c r="F3925" s="29" t="s">
        <v>2708</v>
      </c>
      <c r="G3925" s="29" t="s">
        <v>1975</v>
      </c>
      <c r="H3925" s="30">
        <v>45659</v>
      </c>
      <c r="I3925" s="30">
        <v>45992</v>
      </c>
      <c r="J3925" s="30" t="s">
        <v>1921</v>
      </c>
      <c r="K3925" s="29" t="s">
        <v>2093</v>
      </c>
      <c r="L3925" s="29" t="s">
        <v>2094</v>
      </c>
      <c r="M3925" s="29" t="s">
        <v>2095</v>
      </c>
      <c r="N3925" s="29" t="s">
        <v>1992</v>
      </c>
      <c r="O3925" s="29" t="s">
        <v>1993</v>
      </c>
      <c r="P3925" s="29" t="s">
        <v>1981</v>
      </c>
      <c r="Q3925" s="29" t="s">
        <v>1982</v>
      </c>
      <c r="R3925" s="30">
        <v>45870</v>
      </c>
      <c r="S3925" s="30"/>
      <c r="T3925" s="30">
        <v>45962</v>
      </c>
      <c r="U3925" s="30"/>
      <c r="V3925" s="29" t="s">
        <v>1983</v>
      </c>
      <c r="W3925" s="29" t="s">
        <v>1984</v>
      </c>
      <c r="X3925" s="30">
        <v>45702</v>
      </c>
      <c r="Y3925" s="29" t="s">
        <v>33</v>
      </c>
    </row>
    <row r="3926" spans="1:25" x14ac:dyDescent="0.25">
      <c r="A3926" s="28" t="s">
        <v>2090</v>
      </c>
      <c r="B3926" s="29" t="s">
        <v>2091</v>
      </c>
      <c r="C3926" s="29" t="s">
        <v>1396</v>
      </c>
      <c r="D3926" s="29" t="s">
        <v>2479</v>
      </c>
      <c r="E3926" s="29" t="s">
        <v>1397</v>
      </c>
      <c r="F3926" s="29" t="s">
        <v>2708</v>
      </c>
      <c r="G3926" s="29" t="s">
        <v>1975</v>
      </c>
      <c r="H3926" s="30">
        <v>45659</v>
      </c>
      <c r="I3926" s="30">
        <v>45992</v>
      </c>
      <c r="J3926" s="30" t="s">
        <v>1921</v>
      </c>
      <c r="K3926" s="29" t="s">
        <v>2093</v>
      </c>
      <c r="L3926" s="29" t="s">
        <v>2094</v>
      </c>
      <c r="M3926" s="29" t="s">
        <v>2095</v>
      </c>
      <c r="N3926" s="29" t="s">
        <v>1994</v>
      </c>
      <c r="O3926" s="29" t="s">
        <v>1995</v>
      </c>
      <c r="P3926" s="29" t="s">
        <v>1981</v>
      </c>
      <c r="Q3926" s="29" t="s">
        <v>1982</v>
      </c>
      <c r="R3926" s="30">
        <v>45963</v>
      </c>
      <c r="S3926" s="30"/>
      <c r="T3926" s="30">
        <v>45964</v>
      </c>
      <c r="U3926" s="30"/>
      <c r="V3926" s="29" t="s">
        <v>1983</v>
      </c>
      <c r="W3926" s="29" t="s">
        <v>1984</v>
      </c>
      <c r="X3926" s="30">
        <v>45702</v>
      </c>
      <c r="Y3926" s="29" t="s">
        <v>33</v>
      </c>
    </row>
    <row r="3927" spans="1:25" x14ac:dyDescent="0.25">
      <c r="A3927" s="28" t="s">
        <v>2090</v>
      </c>
      <c r="B3927" s="29" t="s">
        <v>2091</v>
      </c>
      <c r="C3927" s="29" t="s">
        <v>1396</v>
      </c>
      <c r="D3927" s="29" t="s">
        <v>2479</v>
      </c>
      <c r="E3927" s="29" t="s">
        <v>1397</v>
      </c>
      <c r="F3927" s="29" t="s">
        <v>2708</v>
      </c>
      <c r="G3927" s="29" t="s">
        <v>1975</v>
      </c>
      <c r="H3927" s="30">
        <v>45659</v>
      </c>
      <c r="I3927" s="30">
        <v>45992</v>
      </c>
      <c r="J3927" s="30" t="s">
        <v>1921</v>
      </c>
      <c r="K3927" s="29" t="s">
        <v>2093</v>
      </c>
      <c r="L3927" s="29" t="s">
        <v>2094</v>
      </c>
      <c r="M3927" s="29" t="s">
        <v>2095</v>
      </c>
      <c r="N3927" s="29" t="s">
        <v>1996</v>
      </c>
      <c r="O3927" s="29" t="s">
        <v>1997</v>
      </c>
      <c r="P3927" s="29" t="s">
        <v>1981</v>
      </c>
      <c r="Q3927" s="29" t="s">
        <v>1982</v>
      </c>
      <c r="R3927" s="30">
        <v>45965</v>
      </c>
      <c r="S3927" s="30"/>
      <c r="T3927" s="30">
        <v>45966</v>
      </c>
      <c r="U3927" s="30"/>
      <c r="V3927" s="29" t="s">
        <v>1983</v>
      </c>
      <c r="W3927" s="29" t="s">
        <v>1984</v>
      </c>
      <c r="X3927" s="30">
        <v>45702</v>
      </c>
      <c r="Y3927" s="29" t="s">
        <v>33</v>
      </c>
    </row>
    <row r="3928" spans="1:25" x14ac:dyDescent="0.25">
      <c r="A3928" s="28" t="s">
        <v>2090</v>
      </c>
      <c r="B3928" s="29" t="s">
        <v>2091</v>
      </c>
      <c r="C3928" s="29" t="s">
        <v>1398</v>
      </c>
      <c r="D3928" s="29" t="s">
        <v>2480</v>
      </c>
      <c r="E3928" s="29" t="s">
        <v>1397</v>
      </c>
      <c r="F3928" s="29" t="s">
        <v>1399</v>
      </c>
      <c r="G3928" s="29" t="s">
        <v>1975</v>
      </c>
      <c r="H3928" s="30">
        <v>45659</v>
      </c>
      <c r="I3928" s="30">
        <v>45992</v>
      </c>
      <c r="J3928" s="30" t="s">
        <v>1921</v>
      </c>
      <c r="K3928" s="29" t="s">
        <v>2093</v>
      </c>
      <c r="L3928" s="29" t="s">
        <v>2094</v>
      </c>
      <c r="M3928" s="29" t="s">
        <v>2095</v>
      </c>
      <c r="N3928" s="29" t="s">
        <v>1979</v>
      </c>
      <c r="O3928" s="29" t="s">
        <v>1980</v>
      </c>
      <c r="P3928" s="29" t="s">
        <v>1981</v>
      </c>
      <c r="Q3928" s="29" t="s">
        <v>1982</v>
      </c>
      <c r="R3928" s="30">
        <v>45659</v>
      </c>
      <c r="S3928" s="30"/>
      <c r="T3928" s="30">
        <v>45808</v>
      </c>
      <c r="U3928" s="30"/>
      <c r="V3928" s="29" t="s">
        <v>1983</v>
      </c>
      <c r="W3928" s="29" t="s">
        <v>1984</v>
      </c>
      <c r="X3928" s="30">
        <v>45702</v>
      </c>
      <c r="Y3928" s="29" t="s">
        <v>33</v>
      </c>
    </row>
    <row r="3929" spans="1:25" x14ac:dyDescent="0.25">
      <c r="A3929" s="28" t="s">
        <v>2090</v>
      </c>
      <c r="B3929" s="29" t="s">
        <v>2091</v>
      </c>
      <c r="C3929" s="29" t="s">
        <v>1398</v>
      </c>
      <c r="D3929" s="29" t="s">
        <v>2480</v>
      </c>
      <c r="E3929" s="29" t="s">
        <v>1397</v>
      </c>
      <c r="F3929" s="29" t="s">
        <v>1399</v>
      </c>
      <c r="G3929" s="29" t="s">
        <v>1975</v>
      </c>
      <c r="H3929" s="30">
        <v>45659</v>
      </c>
      <c r="I3929" s="30">
        <v>45992</v>
      </c>
      <c r="J3929" s="30" t="s">
        <v>1921</v>
      </c>
      <c r="K3929" s="29" t="s">
        <v>2093</v>
      </c>
      <c r="L3929" s="29" t="s">
        <v>2094</v>
      </c>
      <c r="M3929" s="29" t="s">
        <v>2095</v>
      </c>
      <c r="N3929" s="29" t="s">
        <v>1988</v>
      </c>
      <c r="O3929" s="29" t="s">
        <v>1989</v>
      </c>
      <c r="P3929" s="29" t="s">
        <v>1981</v>
      </c>
      <c r="Q3929" s="29" t="s">
        <v>1982</v>
      </c>
      <c r="R3929" s="30">
        <v>45689</v>
      </c>
      <c r="S3929" s="30"/>
      <c r="T3929" s="30">
        <v>45777</v>
      </c>
      <c r="U3929" s="30"/>
      <c r="V3929" s="29" t="s">
        <v>1983</v>
      </c>
      <c r="W3929" s="29" t="s">
        <v>1984</v>
      </c>
      <c r="X3929" s="30">
        <v>45702</v>
      </c>
      <c r="Y3929" s="29" t="s">
        <v>33</v>
      </c>
    </row>
    <row r="3930" spans="1:25" x14ac:dyDescent="0.25">
      <c r="A3930" s="28" t="s">
        <v>2090</v>
      </c>
      <c r="B3930" s="29" t="s">
        <v>2091</v>
      </c>
      <c r="C3930" s="29" t="s">
        <v>1398</v>
      </c>
      <c r="D3930" s="29" t="s">
        <v>2480</v>
      </c>
      <c r="E3930" s="29" t="s">
        <v>1397</v>
      </c>
      <c r="F3930" s="29" t="s">
        <v>1399</v>
      </c>
      <c r="G3930" s="29" t="s">
        <v>1975</v>
      </c>
      <c r="H3930" s="30">
        <v>45659</v>
      </c>
      <c r="I3930" s="30">
        <v>45992</v>
      </c>
      <c r="J3930" s="30" t="s">
        <v>1921</v>
      </c>
      <c r="K3930" s="29" t="s">
        <v>2093</v>
      </c>
      <c r="L3930" s="29" t="s">
        <v>2094</v>
      </c>
      <c r="M3930" s="29" t="s">
        <v>2095</v>
      </c>
      <c r="N3930" s="29" t="s">
        <v>1990</v>
      </c>
      <c r="O3930" s="29" t="s">
        <v>1991</v>
      </c>
      <c r="P3930" s="29" t="s">
        <v>1981</v>
      </c>
      <c r="Q3930" s="29" t="s">
        <v>1982</v>
      </c>
      <c r="R3930" s="30">
        <v>45778</v>
      </c>
      <c r="S3930" s="30"/>
      <c r="T3930" s="30">
        <v>45808</v>
      </c>
      <c r="U3930" s="30"/>
      <c r="V3930" s="29" t="s">
        <v>1983</v>
      </c>
      <c r="W3930" s="29" t="s">
        <v>1984</v>
      </c>
      <c r="X3930" s="30">
        <v>45702</v>
      </c>
      <c r="Y3930" s="29" t="s">
        <v>33</v>
      </c>
    </row>
    <row r="3931" spans="1:25" x14ac:dyDescent="0.25">
      <c r="A3931" s="28" t="s">
        <v>2090</v>
      </c>
      <c r="B3931" s="29" t="s">
        <v>2091</v>
      </c>
      <c r="C3931" s="29" t="s">
        <v>1398</v>
      </c>
      <c r="D3931" s="29" t="s">
        <v>2480</v>
      </c>
      <c r="E3931" s="29" t="s">
        <v>1397</v>
      </c>
      <c r="F3931" s="29" t="s">
        <v>1399</v>
      </c>
      <c r="G3931" s="29" t="s">
        <v>1975</v>
      </c>
      <c r="H3931" s="30">
        <v>45659</v>
      </c>
      <c r="I3931" s="30">
        <v>45992</v>
      </c>
      <c r="J3931" s="30" t="s">
        <v>1921</v>
      </c>
      <c r="K3931" s="29" t="s">
        <v>2093</v>
      </c>
      <c r="L3931" s="29" t="s">
        <v>2094</v>
      </c>
      <c r="M3931" s="29" t="s">
        <v>2095</v>
      </c>
      <c r="N3931" s="29" t="s">
        <v>1992</v>
      </c>
      <c r="O3931" s="29" t="s">
        <v>1993</v>
      </c>
      <c r="P3931" s="29" t="s">
        <v>1981</v>
      </c>
      <c r="Q3931" s="29" t="s">
        <v>1982</v>
      </c>
      <c r="R3931" s="30">
        <v>45870</v>
      </c>
      <c r="S3931" s="30"/>
      <c r="T3931" s="30">
        <v>45962</v>
      </c>
      <c r="U3931" s="30"/>
      <c r="V3931" s="29" t="s">
        <v>1983</v>
      </c>
      <c r="W3931" s="29" t="s">
        <v>1984</v>
      </c>
      <c r="X3931" s="30">
        <v>45702</v>
      </c>
      <c r="Y3931" s="29" t="s">
        <v>33</v>
      </c>
    </row>
    <row r="3932" spans="1:25" x14ac:dyDescent="0.25">
      <c r="A3932" s="28" t="s">
        <v>2090</v>
      </c>
      <c r="B3932" s="29" t="s">
        <v>2091</v>
      </c>
      <c r="C3932" s="29" t="s">
        <v>1398</v>
      </c>
      <c r="D3932" s="29" t="s">
        <v>2480</v>
      </c>
      <c r="E3932" s="29" t="s">
        <v>1397</v>
      </c>
      <c r="F3932" s="29" t="s">
        <v>1399</v>
      </c>
      <c r="G3932" s="29" t="s">
        <v>1975</v>
      </c>
      <c r="H3932" s="30">
        <v>45659</v>
      </c>
      <c r="I3932" s="30">
        <v>45992</v>
      </c>
      <c r="J3932" s="30" t="s">
        <v>1921</v>
      </c>
      <c r="K3932" s="29" t="s">
        <v>2093</v>
      </c>
      <c r="L3932" s="29" t="s">
        <v>2094</v>
      </c>
      <c r="M3932" s="29" t="s">
        <v>2095</v>
      </c>
      <c r="N3932" s="29" t="s">
        <v>1994</v>
      </c>
      <c r="O3932" s="29" t="s">
        <v>1995</v>
      </c>
      <c r="P3932" s="29" t="s">
        <v>1981</v>
      </c>
      <c r="Q3932" s="29" t="s">
        <v>1982</v>
      </c>
      <c r="R3932" s="30">
        <v>45963</v>
      </c>
      <c r="S3932" s="30"/>
      <c r="T3932" s="30">
        <v>45964</v>
      </c>
      <c r="U3932" s="30"/>
      <c r="V3932" s="29" t="s">
        <v>1983</v>
      </c>
      <c r="W3932" s="29" t="s">
        <v>1984</v>
      </c>
      <c r="X3932" s="30">
        <v>45702</v>
      </c>
      <c r="Y3932" s="29" t="s">
        <v>33</v>
      </c>
    </row>
    <row r="3933" spans="1:25" x14ac:dyDescent="0.25">
      <c r="A3933" s="28" t="s">
        <v>2090</v>
      </c>
      <c r="B3933" s="29" t="s">
        <v>2091</v>
      </c>
      <c r="C3933" s="29" t="s">
        <v>1398</v>
      </c>
      <c r="D3933" s="29" t="s">
        <v>2480</v>
      </c>
      <c r="E3933" s="29" t="s">
        <v>1397</v>
      </c>
      <c r="F3933" s="29" t="s">
        <v>1399</v>
      </c>
      <c r="G3933" s="29" t="s">
        <v>1975</v>
      </c>
      <c r="H3933" s="30">
        <v>45659</v>
      </c>
      <c r="I3933" s="30">
        <v>45992</v>
      </c>
      <c r="J3933" s="30" t="s">
        <v>1921</v>
      </c>
      <c r="K3933" s="29" t="s">
        <v>2093</v>
      </c>
      <c r="L3933" s="29" t="s">
        <v>2094</v>
      </c>
      <c r="M3933" s="29" t="s">
        <v>2095</v>
      </c>
      <c r="N3933" s="29" t="s">
        <v>1996</v>
      </c>
      <c r="O3933" s="29" t="s">
        <v>1997</v>
      </c>
      <c r="P3933" s="29" t="s">
        <v>1981</v>
      </c>
      <c r="Q3933" s="29" t="s">
        <v>1982</v>
      </c>
      <c r="R3933" s="30">
        <v>45965</v>
      </c>
      <c r="S3933" s="30"/>
      <c r="T3933" s="30">
        <v>45966</v>
      </c>
      <c r="U3933" s="30"/>
      <c r="V3933" s="29" t="s">
        <v>1983</v>
      </c>
      <c r="W3933" s="29" t="s">
        <v>1984</v>
      </c>
      <c r="X3933" s="30">
        <v>45702</v>
      </c>
      <c r="Y3933" s="29" t="s">
        <v>33</v>
      </c>
    </row>
  </sheetData>
  <autoFilter ref="A1:Y3933" xr:uid="{59B1DD19-2199-4150-A407-08F58738BC14}"/>
  <conditionalFormatting sqref="A2:Y3933">
    <cfRule type="expression" dxfId="0" priority="1">
      <formula>$AL2="si"</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Approver xmlns="b8e9ecd3-49dc-4355-a3de-944263e3bf65" xsi:nil="true"/>
    <lcf76f155ced4ddcb4097134ff3c332f xmlns="b8e9ecd3-49dc-4355-a3de-944263e3bf65">
      <Terms xmlns="http://schemas.microsoft.com/office/infopath/2007/PartnerControls"/>
    </lcf76f155ced4ddcb4097134ff3c332f>
    <TaxCatchAll xmlns="3b0d13af-778a-4999-a53a-9a4892815d2e" xsi:nil="true"/>
    <Statoconsenso xmlns="b8e9ecd3-49dc-4355-a3de-944263e3bf6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E29FEADFC340DA40B2139D4BBB1A48D7" ma:contentTypeVersion="18" ma:contentTypeDescription="Creare un nuovo documento." ma:contentTypeScope="" ma:versionID="aecb6f5c33e728ee0e78e642d2537d75">
  <xsd:schema xmlns:xsd="http://www.w3.org/2001/XMLSchema" xmlns:xs="http://www.w3.org/2001/XMLSchema" xmlns:p="http://schemas.microsoft.com/office/2006/metadata/properties" xmlns:ns2="3b0d13af-778a-4999-a53a-9a4892815d2e" xmlns:ns3="b8e9ecd3-49dc-4355-a3de-944263e3bf65" targetNamespace="http://schemas.microsoft.com/office/2006/metadata/properties" ma:root="true" ma:fieldsID="7cc4c2b301ab8377d244beba345df9be" ns2:_="" ns3:_="">
    <xsd:import namespace="3b0d13af-778a-4999-a53a-9a4892815d2e"/>
    <xsd:import namespace="b8e9ecd3-49dc-4355-a3de-944263e3bf6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ObjectDetectorVersions" minOccurs="0"/>
                <xsd:element ref="ns3:MediaServiceOCR" minOccurs="0"/>
                <xsd:element ref="ns3:MediaServiceGenerationTime" minOccurs="0"/>
                <xsd:element ref="ns3:MediaServiceEventHashCode" minOccurs="0"/>
                <xsd:element ref="ns3:MediaLengthInSeconds" minOccurs="0"/>
                <xsd:element ref="ns3:MediaServiceSearchProperties" minOccurs="0"/>
                <xsd:element ref="ns3:MediaServiceLocation" minOccurs="0"/>
                <xsd:element ref="ns3:Approver" minOccurs="0"/>
                <xsd:element ref="ns3:Statoconsenso"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0d13af-778a-4999-a53a-9a4892815d2e"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element name="TaxCatchAll" ma:index="14" nillable="true" ma:displayName="Taxonomy Catch All Column" ma:hidden="true" ma:list="{65b5e922-2ced-489b-b0e7-19faa9dbb0ee}" ma:internalName="TaxCatchAll" ma:showField="CatchAllData" ma:web="3b0d13af-778a-4999-a53a-9a4892815d2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8e9ecd3-49dc-4355-a3de-944263e3bf6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Tag immagine" ma:readOnly="false" ma:fieldId="{5cf76f15-5ced-4ddc-b409-7134ff3c332f}" ma:taxonomyMulti="true" ma:sspId="5cef147c-0240-47bf-9996-b7454b3232da"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element name="Approver" ma:index="23" nillable="true" ma:displayName="Approver" ma:format="Dropdown" ma:internalName="Approver">
      <xsd:simpleType>
        <xsd:restriction base="dms:Text">
          <xsd:maxLength value="255"/>
        </xsd:restriction>
      </xsd:simpleType>
    </xsd:element>
    <xsd:element name="Statoconsenso" ma:index="24" nillable="true" ma:displayName="Stato consenso" ma:format="Dropdown" ma:internalName="Statoconsenso">
      <xsd:simpleType>
        <xsd:restriction base="dms:Text">
          <xsd:maxLength value="255"/>
        </xsd:restriction>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F5DD85-B953-41C7-9CAD-A671C5BFA934}">
  <ds:schemaRefs>
    <ds:schemaRef ds:uri="http://schemas.microsoft.com/DataMashup"/>
  </ds:schemaRefs>
</ds:datastoreItem>
</file>

<file path=customXml/itemProps2.xml><?xml version="1.0" encoding="utf-8"?>
<ds:datastoreItem xmlns:ds="http://schemas.openxmlformats.org/officeDocument/2006/customXml" ds:itemID="{B6F4FF16-14F7-47B0-9646-AEE0114B9062}">
  <ds:schemaRefs>
    <ds:schemaRef ds:uri="http://schemas.microsoft.com/office/2006/metadata/properties"/>
    <ds:schemaRef ds:uri="http://schemas.microsoft.com/office/infopath/2007/PartnerControls"/>
    <ds:schemaRef ds:uri="b8e9ecd3-49dc-4355-a3de-944263e3bf65"/>
    <ds:schemaRef ds:uri="3b0d13af-778a-4999-a53a-9a4892815d2e"/>
  </ds:schemaRefs>
</ds:datastoreItem>
</file>

<file path=customXml/itemProps3.xml><?xml version="1.0" encoding="utf-8"?>
<ds:datastoreItem xmlns:ds="http://schemas.openxmlformats.org/officeDocument/2006/customXml" ds:itemID="{BB001189-E734-4AAA-9D22-1349A032759B}">
  <ds:schemaRefs>
    <ds:schemaRef ds:uri="http://schemas.microsoft.com/sharepoint/v3/contenttype/forms"/>
  </ds:schemaRefs>
</ds:datastoreItem>
</file>

<file path=customXml/itemProps4.xml><?xml version="1.0" encoding="utf-8"?>
<ds:datastoreItem xmlns:ds="http://schemas.openxmlformats.org/officeDocument/2006/customXml" ds:itemID="{05CDFCD2-236E-479E-BCFE-32BF8B8581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0d13af-778a-4999-a53a-9a4892815d2e"/>
    <ds:schemaRef ds:uri="b8e9ecd3-49dc-4355-a3de-944263e3bf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19</vt:i4>
      </vt:variant>
      <vt:variant>
        <vt:lpstr>Intervalli denominati</vt:lpstr>
      </vt:variant>
      <vt:variant>
        <vt:i4>15</vt:i4>
      </vt:variant>
    </vt:vector>
  </HeadingPairs>
  <TitlesOfParts>
    <vt:vector size="34" baseType="lpstr">
      <vt:lpstr>Calabria_volare</vt:lpstr>
      <vt:lpstr>Vesuvio Pompei</vt:lpstr>
      <vt:lpstr>Ventotene</vt:lpstr>
      <vt:lpstr>Terra dei Fuochi</vt:lpstr>
      <vt:lpstr>Taranto</vt:lpstr>
      <vt:lpstr>Calabria</vt:lpstr>
      <vt:lpstr>Roma</vt:lpstr>
      <vt:lpstr>Palermo</vt:lpstr>
      <vt:lpstr>Napoli</vt:lpstr>
      <vt:lpstr>Molise</vt:lpstr>
      <vt:lpstr>Matera</vt:lpstr>
      <vt:lpstr>Cosenza</vt:lpstr>
      <vt:lpstr>Capitanata</vt:lpstr>
      <vt:lpstr>Brindisi-Lecce</vt:lpstr>
      <vt:lpstr>Sisma</vt:lpstr>
      <vt:lpstr>Interventi CIS-Base dati</vt:lpstr>
      <vt:lpstr>Tabelle Ricognizione CIS</vt:lpstr>
      <vt:lpstr>Tabelle Schede CIS</vt:lpstr>
      <vt:lpstr>Estrazione_Crono_BDU</vt:lpstr>
      <vt:lpstr>'Brindisi-Lecce'!Titoli_stampa</vt:lpstr>
      <vt:lpstr>Calabria!Titoli_stampa</vt:lpstr>
      <vt:lpstr>Calabria_volare!Titoli_stampa</vt:lpstr>
      <vt:lpstr>Capitanata!Titoli_stampa</vt:lpstr>
      <vt:lpstr>Cosenza!Titoli_stampa</vt:lpstr>
      <vt:lpstr>Matera!Titoli_stampa</vt:lpstr>
      <vt:lpstr>Molise!Titoli_stampa</vt:lpstr>
      <vt:lpstr>Napoli!Titoli_stampa</vt:lpstr>
      <vt:lpstr>Palermo!Titoli_stampa</vt:lpstr>
      <vt:lpstr>Roma!Titoli_stampa</vt:lpstr>
      <vt:lpstr>Sisma!Titoli_stampa</vt:lpstr>
      <vt:lpstr>Taranto!Titoli_stampa</vt:lpstr>
      <vt:lpstr>'Terra dei Fuochi'!Titoli_stampa</vt:lpstr>
      <vt:lpstr>Ventotene!Titoli_stampa</vt:lpstr>
      <vt:lpstr>'Vesuvio Pompei'!Titoli_stampa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2025-04-01T11:13:51Z</dcterms:created>
  <dcterms:modified xsi:type="dcterms:W3CDTF">2025-05-30T09:30:44Z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097a60d-5525-435b-8989-8eb48ac0c8cd_Enabled">
    <vt:lpwstr>true</vt:lpwstr>
  </property>
  <property fmtid="{D5CDD505-2E9C-101B-9397-08002B2CF9AE}" pid="3" name="MSIP_Label_5097a60d-5525-435b-8989-8eb48ac0c8cd_SetDate">
    <vt:lpwstr>2025-05-07T15:23:40Z</vt:lpwstr>
  </property>
  <property fmtid="{D5CDD505-2E9C-101B-9397-08002B2CF9AE}" pid="4" name="MSIP_Label_5097a60d-5525-435b-8989-8eb48ac0c8cd_Method">
    <vt:lpwstr>Standard</vt:lpwstr>
  </property>
  <property fmtid="{D5CDD505-2E9C-101B-9397-08002B2CF9AE}" pid="5" name="MSIP_Label_5097a60d-5525-435b-8989-8eb48ac0c8cd_Name">
    <vt:lpwstr>defa4170-0d19-0005-0004-bc88714345d2</vt:lpwstr>
  </property>
  <property fmtid="{D5CDD505-2E9C-101B-9397-08002B2CF9AE}" pid="6" name="MSIP_Label_5097a60d-5525-435b-8989-8eb48ac0c8cd_SiteId">
    <vt:lpwstr>3e90938b-8b27-4762-b4e8-006a8127a119</vt:lpwstr>
  </property>
  <property fmtid="{D5CDD505-2E9C-101B-9397-08002B2CF9AE}" pid="7" name="MSIP_Label_5097a60d-5525-435b-8989-8eb48ac0c8cd_ActionId">
    <vt:lpwstr>ec30a8cf-e4a8-4420-b49c-38a51e265f97</vt:lpwstr>
  </property>
  <property fmtid="{D5CDD505-2E9C-101B-9397-08002B2CF9AE}" pid="8" name="MSIP_Label_5097a60d-5525-435b-8989-8eb48ac0c8cd_ContentBits">
    <vt:lpwstr>0</vt:lpwstr>
  </property>
  <property fmtid="{D5CDD505-2E9C-101B-9397-08002B2CF9AE}" pid="9" name="MSIP_Label_5097a60d-5525-435b-8989-8eb48ac0c8cd_Tag">
    <vt:lpwstr>10, 3, 0, 1</vt:lpwstr>
  </property>
  <property fmtid="{D5CDD505-2E9C-101B-9397-08002B2CF9AE}" pid="10" name="ContentTypeId">
    <vt:lpwstr>0x010100E29FEADFC340DA40B2139D4BBB1A48D7</vt:lpwstr>
  </property>
</Properties>
</file>